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ibban\Downloads\"/>
    </mc:Choice>
  </mc:AlternateContent>
  <xr:revisionPtr revIDLastSave="0" documentId="13_ncr:1_{BA6EB59A-3C14-4771-B7EE-11296CB3517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BMBL" sheetId="1" r:id="rId1"/>
    <sheet name="PEVE" sheetId="2" r:id="rId2"/>
    <sheet name="LAJU" sheetId="3" r:id="rId3"/>
    <sheet name="FWCT" sheetId="4" r:id="rId4"/>
    <sheet name="NAYZ" sheetId="5" r:id="rId5"/>
    <sheet name="IRSX" sheetId="6" r:id="rId6"/>
    <sheet name="PACK" sheetId="7" r:id="rId7"/>
    <sheet name="VAST" sheetId="8" r:id="rId8"/>
    <sheet name="CHIP" sheetId="9" r:id="rId9"/>
    <sheet name="HALO" sheetId="10" r:id="rId10"/>
    <sheet name="KING" sheetId="11" r:id="rId11"/>
    <sheet name="PGEO" sheetId="12" r:id="rId12"/>
    <sheet name="FUTR" sheetId="13" r:id="rId13"/>
    <sheet name="HILL" sheetId="14" r:id="rId14"/>
    <sheet name="BDKR" sheetId="15" r:id="rId15"/>
    <sheet name="PTMP" sheetId="16" r:id="rId16"/>
    <sheet name="SAGE" sheetId="17" r:id="rId17"/>
    <sheet name="TRON" sheetId="18" r:id="rId18"/>
    <sheet name="CUAN" sheetId="19" r:id="rId19"/>
    <sheet name="NSSS" sheetId="20" r:id="rId20"/>
    <sheet name="GTRA" sheetId="21" r:id="rId21"/>
    <sheet name="HAJJ" sheetId="22" r:id="rId22"/>
    <sheet name="PIPA" sheetId="23" r:id="rId23"/>
    <sheet name="NCKL" sheetId="24" r:id="rId24"/>
    <sheet name="MENN" sheetId="25" r:id="rId25"/>
    <sheet name="AWAN" sheetId="26" r:id="rId26"/>
    <sheet name="MBMA" sheetId="27" r:id="rId27"/>
    <sheet name="RAAM" sheetId="28" r:id="rId28"/>
    <sheet name="DOOH" sheetId="29" r:id="rId29"/>
    <sheet name="JATI" sheetId="30" r:id="rId30"/>
    <sheet name="TYRE" sheetId="31" r:id="rId31"/>
    <sheet name="MPXL" sheetId="32" r:id="rId32"/>
    <sheet name="SMIL" sheetId="33" r:id="rId33"/>
    <sheet name="KLAS" sheetId="34" r:id="rId34"/>
    <sheet name="MAXI" sheetId="35" r:id="rId35"/>
    <sheet name="VKTR" sheetId="36" r:id="rId36"/>
    <sheet name="RELF" sheetId="37" r:id="rId37"/>
    <sheet name="AMMN" sheetId="38" r:id="rId38"/>
    <sheet name="CRSN" sheetId="39" r:id="rId39"/>
    <sheet name="GRPM" sheetId="40" r:id="rId40"/>
    <sheet name="WIDI" sheetId="41" r:id="rId41"/>
    <sheet name="TGUK" sheetId="42" r:id="rId42"/>
    <sheet name="INET" sheetId="43" r:id="rId43"/>
    <sheet name="MAHA" sheetId="44" r:id="rId44"/>
    <sheet name="RMKO" sheetId="45" r:id="rId45"/>
    <sheet name="CNMA" sheetId="46" r:id="rId46"/>
    <sheet name="FOLK" sheetId="47" r:id="rId47"/>
    <sheet name="HBAT" sheetId="48" r:id="rId48"/>
    <sheet name="GRIA" sheetId="49" r:id="rId49"/>
    <sheet name="PPRI" sheetId="50" r:id="rId50"/>
    <sheet name="ERAL" sheetId="51" r:id="rId51"/>
    <sheet name="CYBR" sheetId="52" r:id="rId52"/>
    <sheet name="MUTU" sheetId="53" r:id="rId53"/>
    <sheet name="LMAX" sheetId="54" r:id="rId54"/>
    <sheet name="HUMI" sheetId="55" r:id="rId55"/>
    <sheet name="MSIE" sheetId="56" r:id="rId56"/>
    <sheet name="RSCH" sheetId="57" r:id="rId57"/>
    <sheet name="BABY" sheetId="58" r:id="rId58"/>
    <sheet name="AEGS" sheetId="59" r:id="rId59"/>
    <sheet name="IOTF" sheetId="60" r:id="rId60"/>
    <sheet name="KOCI" sheetId="61" r:id="rId61"/>
    <sheet name="PTPS" sheetId="62" r:id="rId62"/>
    <sheet name="BREN" sheetId="63" r:id="rId63"/>
    <sheet name="STRK" sheetId="64" r:id="rId64"/>
    <sheet name="KOKA" sheetId="65" r:id="rId65"/>
    <sheet name="LOPI" sheetId="66" r:id="rId66"/>
    <sheet name="UDNG" sheetId="67" r:id="rId67"/>
    <sheet name="RGAS" sheetId="68" r:id="rId68"/>
    <sheet name="MSTI" sheetId="69" r:id="rId69"/>
    <sheet name="IKPM" sheetId="70" r:id="rId70"/>
    <sheet name="AYAM" sheetId="71" r:id="rId71"/>
    <sheet name="SURI" sheetId="72" r:id="rId72"/>
    <sheet name="ASLI" sheetId="73" r:id="rId73"/>
    <sheet name="CGAS" sheetId="74" r:id="rId74"/>
    <sheet name="NICE" sheetId="75" r:id="rId75"/>
    <sheet name="MSJA" sheetId="76" r:id="rId76"/>
    <sheet name="SMLE" sheetId="77" r:id="rId77"/>
    <sheet name="ACRO" sheetId="78" r:id="rId78"/>
    <sheet name="MANG" sheetId="79" r:id="rId79"/>
    <sheet name="GRPH" sheetId="80" r:id="rId80"/>
    <sheet name="SMGA" sheetId="81" r:id="rId81"/>
    <sheet name="UNTD" sheetId="82" r:id="rId82"/>
    <sheet name="TOSK" sheetId="83" r:id="rId83"/>
    <sheet name="MPIX" sheetId="84" r:id="rId84"/>
    <sheet name="ALII" sheetId="85" r:id="rId85"/>
    <sheet name="MKAP" sheetId="86" r:id="rId86"/>
    <sheet name="MEJA" sheetId="87" r:id="rId87"/>
    <sheet name="LIVE" sheetId="88" r:id="rId88"/>
    <sheet name="HYGN" sheetId="89" r:id="rId89"/>
    <sheet name="BAIK" sheetId="90" r:id="rId90"/>
    <sheet name="VISI" sheetId="91" r:id="rId91"/>
    <sheet name="AREA" sheetId="92" r:id="rId92"/>
    <sheet name="MHKI" sheetId="93" r:id="rId93"/>
    <sheet name="ATLA" sheetId="94" r:id="rId94"/>
    <sheet name="DATA" sheetId="95" r:id="rId95"/>
    <sheet name="SOLA" sheetId="96" r:id="rId96"/>
    <sheet name="BATR" sheetId="97" r:id="rId97"/>
    <sheet name="SPRE" sheetId="98" r:id="rId98"/>
    <sheet name="PART" sheetId="99" r:id="rId99"/>
    <sheet name="GOLF" sheetId="100" r:id="rId10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7" i="100" l="1"/>
  <c r="L37" i="100"/>
  <c r="K37" i="100"/>
  <c r="J37" i="100"/>
  <c r="I37" i="100"/>
  <c r="H37" i="100"/>
  <c r="E37" i="100"/>
  <c r="D37" i="100"/>
  <c r="M36" i="100"/>
  <c r="L36" i="100"/>
  <c r="K36" i="100"/>
  <c r="J36" i="100"/>
  <c r="I36" i="100"/>
  <c r="H36" i="100"/>
  <c r="E36" i="100"/>
  <c r="D36" i="100"/>
  <c r="M35" i="100"/>
  <c r="L35" i="100"/>
  <c r="K35" i="100"/>
  <c r="J35" i="100"/>
  <c r="I35" i="100"/>
  <c r="E35" i="100"/>
  <c r="D35" i="100"/>
  <c r="H35" i="100" s="1"/>
  <c r="M34" i="100"/>
  <c r="L34" i="100"/>
  <c r="K34" i="100"/>
  <c r="J34" i="100"/>
  <c r="I34" i="100"/>
  <c r="E34" i="100"/>
  <c r="D34" i="100"/>
  <c r="H34" i="100" s="1"/>
  <c r="M33" i="100"/>
  <c r="L33" i="100"/>
  <c r="K33" i="100"/>
  <c r="J33" i="100"/>
  <c r="I33" i="100"/>
  <c r="E33" i="100"/>
  <c r="D33" i="100"/>
  <c r="H33" i="100" s="1"/>
  <c r="M32" i="100"/>
  <c r="L32" i="100"/>
  <c r="K32" i="100"/>
  <c r="J32" i="100"/>
  <c r="I32" i="100"/>
  <c r="E32" i="100"/>
  <c r="D32" i="100"/>
  <c r="H32" i="100" s="1"/>
  <c r="M25" i="100"/>
  <c r="L25" i="100"/>
  <c r="K25" i="100"/>
  <c r="J25" i="100"/>
  <c r="I25" i="100"/>
  <c r="E25" i="100"/>
  <c r="D25" i="100"/>
  <c r="H25" i="100" s="1"/>
  <c r="H29" i="100" s="1"/>
  <c r="M21" i="100"/>
  <c r="L21" i="100"/>
  <c r="K21" i="100"/>
  <c r="J21" i="100"/>
  <c r="I21" i="100"/>
  <c r="E21" i="100"/>
  <c r="D21" i="100"/>
  <c r="H21" i="100" s="1"/>
  <c r="M16" i="100"/>
  <c r="L16" i="100"/>
  <c r="K16" i="100"/>
  <c r="J16" i="100"/>
  <c r="I16" i="100"/>
  <c r="E16" i="100"/>
  <c r="D16" i="100"/>
  <c r="H16" i="100" s="1"/>
  <c r="M15" i="100"/>
  <c r="L15" i="100"/>
  <c r="K15" i="100"/>
  <c r="J15" i="100"/>
  <c r="I15" i="100"/>
  <c r="E15" i="100"/>
  <c r="D15" i="100"/>
  <c r="H15" i="100" s="1"/>
  <c r="M14" i="100"/>
  <c r="L14" i="100"/>
  <c r="K14" i="100"/>
  <c r="J14" i="100"/>
  <c r="I14" i="100"/>
  <c r="E14" i="100"/>
  <c r="D14" i="100"/>
  <c r="H14" i="100" s="1"/>
  <c r="M13" i="100"/>
  <c r="L13" i="100"/>
  <c r="K13" i="100"/>
  <c r="J13" i="100"/>
  <c r="I13" i="100"/>
  <c r="E13" i="100"/>
  <c r="D13" i="100"/>
  <c r="H13" i="100" s="1"/>
  <c r="M12" i="100"/>
  <c r="L12" i="100"/>
  <c r="K12" i="100"/>
  <c r="J12" i="100"/>
  <c r="I12" i="100"/>
  <c r="E12" i="100"/>
  <c r="D12" i="100"/>
  <c r="H12" i="100" s="1"/>
  <c r="M11" i="100"/>
  <c r="L11" i="100"/>
  <c r="K11" i="100"/>
  <c r="J11" i="100"/>
  <c r="I11" i="100"/>
  <c r="E11" i="100"/>
  <c r="D11" i="100"/>
  <c r="H11" i="100" s="1"/>
  <c r="M9" i="100"/>
  <c r="L9" i="100"/>
  <c r="K9" i="100"/>
  <c r="J9" i="100"/>
  <c r="I9" i="100"/>
  <c r="E9" i="100"/>
  <c r="D9" i="100"/>
  <c r="M8" i="100"/>
  <c r="L8" i="100"/>
  <c r="K8" i="100"/>
  <c r="J8" i="100"/>
  <c r="I8" i="100"/>
  <c r="E8" i="100"/>
  <c r="D8" i="100"/>
  <c r="H8" i="100" s="1"/>
  <c r="M7" i="100"/>
  <c r="L7" i="100"/>
  <c r="K7" i="100"/>
  <c r="J7" i="100"/>
  <c r="I7" i="100"/>
  <c r="E7" i="100"/>
  <c r="D7" i="100"/>
  <c r="H7" i="100" s="1"/>
  <c r="M6" i="100"/>
  <c r="L6" i="100"/>
  <c r="K6" i="100"/>
  <c r="J6" i="100"/>
  <c r="I6" i="100"/>
  <c r="E6" i="100"/>
  <c r="D6" i="100"/>
  <c r="H6" i="100" s="1"/>
  <c r="M5" i="100"/>
  <c r="M23" i="100" s="1"/>
  <c r="L5" i="100"/>
  <c r="L23" i="100" s="1"/>
  <c r="L24" i="100" s="1"/>
  <c r="K5" i="100"/>
  <c r="K23" i="100" s="1"/>
  <c r="K24" i="100" s="1"/>
  <c r="J5" i="100"/>
  <c r="J23" i="100" s="1"/>
  <c r="I5" i="100"/>
  <c r="I23" i="100" s="1"/>
  <c r="E5" i="100"/>
  <c r="E23" i="100" s="1"/>
  <c r="D5" i="100"/>
  <c r="M4" i="100"/>
  <c r="M27" i="100" s="1"/>
  <c r="L4" i="100"/>
  <c r="L27" i="100" s="1"/>
  <c r="K4" i="100"/>
  <c r="K27" i="100" s="1"/>
  <c r="J4" i="100"/>
  <c r="J27" i="100" s="1"/>
  <c r="I4" i="100"/>
  <c r="I27" i="100" s="1"/>
  <c r="E4" i="100"/>
  <c r="E27" i="100" s="1"/>
  <c r="D4" i="100"/>
  <c r="H3" i="100"/>
  <c r="M2" i="100"/>
  <c r="M20" i="100" s="1"/>
  <c r="L2" i="100"/>
  <c r="L20" i="100" s="1"/>
  <c r="K2" i="100"/>
  <c r="K20" i="100" s="1"/>
  <c r="J2" i="100"/>
  <c r="J20" i="100" s="1"/>
  <c r="I2" i="100"/>
  <c r="I20" i="100" s="1"/>
  <c r="E2" i="100"/>
  <c r="E20" i="100" s="1"/>
  <c r="D2" i="100"/>
  <c r="M37" i="99"/>
  <c r="L37" i="99"/>
  <c r="K37" i="99"/>
  <c r="J37" i="99"/>
  <c r="I37" i="99"/>
  <c r="H37" i="99"/>
  <c r="E37" i="99"/>
  <c r="D37" i="99"/>
  <c r="M36" i="99"/>
  <c r="L36" i="99"/>
  <c r="K36" i="99"/>
  <c r="J36" i="99"/>
  <c r="I36" i="99"/>
  <c r="H36" i="99"/>
  <c r="E36" i="99"/>
  <c r="D36" i="99"/>
  <c r="M35" i="99"/>
  <c r="L35" i="99"/>
  <c r="K35" i="99"/>
  <c r="J35" i="99"/>
  <c r="I35" i="99"/>
  <c r="E35" i="99"/>
  <c r="D35" i="99"/>
  <c r="H35" i="99" s="1"/>
  <c r="M34" i="99"/>
  <c r="L34" i="99"/>
  <c r="K34" i="99"/>
  <c r="J34" i="99"/>
  <c r="I34" i="99"/>
  <c r="E34" i="99"/>
  <c r="D34" i="99"/>
  <c r="H34" i="99" s="1"/>
  <c r="M33" i="99"/>
  <c r="L33" i="99"/>
  <c r="K33" i="99"/>
  <c r="J33" i="99"/>
  <c r="I33" i="99"/>
  <c r="E33" i="99"/>
  <c r="D33" i="99"/>
  <c r="H33" i="99" s="1"/>
  <c r="M32" i="99"/>
  <c r="L32" i="99"/>
  <c r="K32" i="99"/>
  <c r="J32" i="99"/>
  <c r="I32" i="99"/>
  <c r="E32" i="99"/>
  <c r="D32" i="99"/>
  <c r="H32" i="99" s="1"/>
  <c r="M25" i="99"/>
  <c r="L25" i="99"/>
  <c r="K25" i="99"/>
  <c r="J25" i="99"/>
  <c r="I25" i="99"/>
  <c r="E25" i="99"/>
  <c r="D25" i="99"/>
  <c r="H25" i="99" s="1"/>
  <c r="H29" i="99" s="1"/>
  <c r="M21" i="99"/>
  <c r="L21" i="99"/>
  <c r="K21" i="99"/>
  <c r="J21" i="99"/>
  <c r="I21" i="99"/>
  <c r="E21" i="99"/>
  <c r="D21" i="99"/>
  <c r="H21" i="99" s="1"/>
  <c r="M16" i="99"/>
  <c r="L16" i="99"/>
  <c r="K16" i="99"/>
  <c r="J16" i="99"/>
  <c r="I16" i="99"/>
  <c r="E16" i="99"/>
  <c r="D16" i="99"/>
  <c r="H16" i="99" s="1"/>
  <c r="M15" i="99"/>
  <c r="L15" i="99"/>
  <c r="K15" i="99"/>
  <c r="J15" i="99"/>
  <c r="I15" i="99"/>
  <c r="E15" i="99"/>
  <c r="D15" i="99"/>
  <c r="H15" i="99" s="1"/>
  <c r="M14" i="99"/>
  <c r="L14" i="99"/>
  <c r="K14" i="99"/>
  <c r="J14" i="99"/>
  <c r="I14" i="99"/>
  <c r="E14" i="99"/>
  <c r="D14" i="99"/>
  <c r="H14" i="99" s="1"/>
  <c r="M13" i="99"/>
  <c r="L13" i="99"/>
  <c r="K13" i="99"/>
  <c r="J13" i="99"/>
  <c r="I13" i="99"/>
  <c r="E13" i="99"/>
  <c r="D13" i="99"/>
  <c r="H13" i="99" s="1"/>
  <c r="M12" i="99"/>
  <c r="L12" i="99"/>
  <c r="K12" i="99"/>
  <c r="J12" i="99"/>
  <c r="I12" i="99"/>
  <c r="E12" i="99"/>
  <c r="D12" i="99"/>
  <c r="H12" i="99" s="1"/>
  <c r="M11" i="99"/>
  <c r="L11" i="99"/>
  <c r="K11" i="99"/>
  <c r="J11" i="99"/>
  <c r="I11" i="99"/>
  <c r="E11" i="99"/>
  <c r="D11" i="99"/>
  <c r="H11" i="99" s="1"/>
  <c r="M9" i="99"/>
  <c r="L9" i="99"/>
  <c r="K9" i="99"/>
  <c r="J9" i="99"/>
  <c r="I9" i="99"/>
  <c r="E9" i="99"/>
  <c r="D9" i="99"/>
  <c r="M8" i="99"/>
  <c r="L8" i="99"/>
  <c r="K8" i="99"/>
  <c r="J8" i="99"/>
  <c r="I8" i="99"/>
  <c r="E8" i="99"/>
  <c r="D8" i="99"/>
  <c r="H8" i="99" s="1"/>
  <c r="M7" i="99"/>
  <c r="L7" i="99"/>
  <c r="K7" i="99"/>
  <c r="J7" i="99"/>
  <c r="I7" i="99"/>
  <c r="E7" i="99"/>
  <c r="D7" i="99"/>
  <c r="H7" i="99" s="1"/>
  <c r="M6" i="99"/>
  <c r="L6" i="99"/>
  <c r="K6" i="99"/>
  <c r="J6" i="99"/>
  <c r="I6" i="99"/>
  <c r="E6" i="99"/>
  <c r="D6" i="99"/>
  <c r="H6" i="99" s="1"/>
  <c r="M5" i="99"/>
  <c r="M23" i="99" s="1"/>
  <c r="L5" i="99"/>
  <c r="L23" i="99" s="1"/>
  <c r="L24" i="99" s="1"/>
  <c r="K5" i="99"/>
  <c r="K23" i="99" s="1"/>
  <c r="K24" i="99" s="1"/>
  <c r="J5" i="99"/>
  <c r="J23" i="99" s="1"/>
  <c r="I5" i="99"/>
  <c r="I23" i="99" s="1"/>
  <c r="E5" i="99"/>
  <c r="E23" i="99" s="1"/>
  <c r="D5" i="99"/>
  <c r="M4" i="99"/>
  <c r="M27" i="99" s="1"/>
  <c r="L4" i="99"/>
  <c r="L27" i="99" s="1"/>
  <c r="K4" i="99"/>
  <c r="K27" i="99" s="1"/>
  <c r="J4" i="99"/>
  <c r="J27" i="99" s="1"/>
  <c r="I4" i="99"/>
  <c r="I27" i="99" s="1"/>
  <c r="E4" i="99"/>
  <c r="E27" i="99" s="1"/>
  <c r="D4" i="99"/>
  <c r="H3" i="99"/>
  <c r="M2" i="99"/>
  <c r="M20" i="99" s="1"/>
  <c r="L2" i="99"/>
  <c r="L20" i="99" s="1"/>
  <c r="K2" i="99"/>
  <c r="K20" i="99" s="1"/>
  <c r="J2" i="99"/>
  <c r="J20" i="99" s="1"/>
  <c r="I2" i="99"/>
  <c r="I20" i="99" s="1"/>
  <c r="E2" i="99"/>
  <c r="E20" i="99" s="1"/>
  <c r="D2" i="99"/>
  <c r="L37" i="98"/>
  <c r="K37" i="98"/>
  <c r="J37" i="98"/>
  <c r="I37" i="98"/>
  <c r="H37" i="98"/>
  <c r="E37" i="98"/>
  <c r="D37" i="98"/>
  <c r="L36" i="98"/>
  <c r="K36" i="98"/>
  <c r="J36" i="98"/>
  <c r="I36" i="98"/>
  <c r="H36" i="98"/>
  <c r="E36" i="98"/>
  <c r="D36" i="98"/>
  <c r="L35" i="98"/>
  <c r="K35" i="98"/>
  <c r="J35" i="98"/>
  <c r="I35" i="98"/>
  <c r="E35" i="98"/>
  <c r="D35" i="98"/>
  <c r="H35" i="98" s="1"/>
  <c r="L34" i="98"/>
  <c r="K34" i="98"/>
  <c r="J34" i="98"/>
  <c r="I34" i="98"/>
  <c r="E34" i="98"/>
  <c r="D34" i="98"/>
  <c r="H34" i="98" s="1"/>
  <c r="L33" i="98"/>
  <c r="K33" i="98"/>
  <c r="J33" i="98"/>
  <c r="I33" i="98"/>
  <c r="E33" i="98"/>
  <c r="D33" i="98"/>
  <c r="H33" i="98" s="1"/>
  <c r="L32" i="98"/>
  <c r="K32" i="98"/>
  <c r="J32" i="98"/>
  <c r="I32" i="98"/>
  <c r="E32" i="98"/>
  <c r="D32" i="98"/>
  <c r="H32" i="98" s="1"/>
  <c r="L25" i="98"/>
  <c r="K25" i="98"/>
  <c r="J25" i="98"/>
  <c r="I25" i="98"/>
  <c r="E25" i="98"/>
  <c r="D25" i="98"/>
  <c r="H25" i="98" s="1"/>
  <c r="L21" i="98"/>
  <c r="K21" i="98"/>
  <c r="J21" i="98"/>
  <c r="I21" i="98"/>
  <c r="E21" i="98"/>
  <c r="D21" i="98"/>
  <c r="H21" i="98" s="1"/>
  <c r="L16" i="98"/>
  <c r="K16" i="98"/>
  <c r="J16" i="98"/>
  <c r="I16" i="98"/>
  <c r="E16" i="98"/>
  <c r="D16" i="98"/>
  <c r="H16" i="98" s="1"/>
  <c r="L15" i="98"/>
  <c r="K15" i="98"/>
  <c r="J15" i="98"/>
  <c r="I15" i="98"/>
  <c r="E15" i="98"/>
  <c r="D15" i="98"/>
  <c r="H15" i="98" s="1"/>
  <c r="L14" i="98"/>
  <c r="K14" i="98"/>
  <c r="J14" i="98"/>
  <c r="I14" i="98"/>
  <c r="E14" i="98"/>
  <c r="D14" i="98"/>
  <c r="H14" i="98" s="1"/>
  <c r="L13" i="98"/>
  <c r="K13" i="98"/>
  <c r="J13" i="98"/>
  <c r="I13" i="98"/>
  <c r="E13" i="98"/>
  <c r="D13" i="98"/>
  <c r="H13" i="98" s="1"/>
  <c r="L12" i="98"/>
  <c r="K12" i="98"/>
  <c r="J12" i="98"/>
  <c r="I12" i="98"/>
  <c r="E12" i="98"/>
  <c r="D12" i="98"/>
  <c r="H12" i="98" s="1"/>
  <c r="L11" i="98"/>
  <c r="K11" i="98"/>
  <c r="J11" i="98"/>
  <c r="I11" i="98"/>
  <c r="E11" i="98"/>
  <c r="D11" i="98"/>
  <c r="H11" i="98" s="1"/>
  <c r="L9" i="98"/>
  <c r="K9" i="98"/>
  <c r="J9" i="98"/>
  <c r="I9" i="98"/>
  <c r="E9" i="98"/>
  <c r="D9" i="98"/>
  <c r="L8" i="98"/>
  <c r="K8" i="98"/>
  <c r="J8" i="98"/>
  <c r="I8" i="98"/>
  <c r="E8" i="98"/>
  <c r="D8" i="98"/>
  <c r="H8" i="98" s="1"/>
  <c r="L7" i="98"/>
  <c r="K7" i="98"/>
  <c r="J7" i="98"/>
  <c r="I7" i="98"/>
  <c r="E7" i="98"/>
  <c r="D7" i="98"/>
  <c r="H7" i="98" s="1"/>
  <c r="L6" i="98"/>
  <c r="K6" i="98"/>
  <c r="J6" i="98"/>
  <c r="I6" i="98"/>
  <c r="E6" i="98"/>
  <c r="D6" i="98"/>
  <c r="H6" i="98" s="1"/>
  <c r="L5" i="98"/>
  <c r="L23" i="98" s="1"/>
  <c r="L24" i="98" s="1"/>
  <c r="K5" i="98"/>
  <c r="K23" i="98" s="1"/>
  <c r="K24" i="98" s="1"/>
  <c r="J5" i="98"/>
  <c r="J23" i="98" s="1"/>
  <c r="I5" i="98"/>
  <c r="I23" i="98" s="1"/>
  <c r="E5" i="98"/>
  <c r="E23" i="98" s="1"/>
  <c r="D5" i="98"/>
  <c r="L4" i="98"/>
  <c r="L27" i="98" s="1"/>
  <c r="K4" i="98"/>
  <c r="K27" i="98" s="1"/>
  <c r="J4" i="98"/>
  <c r="J27" i="98" s="1"/>
  <c r="I4" i="98"/>
  <c r="I27" i="98" s="1"/>
  <c r="E4" i="98"/>
  <c r="E27" i="98" s="1"/>
  <c r="D4" i="98"/>
  <c r="H3" i="98"/>
  <c r="L2" i="98"/>
  <c r="L20" i="98" s="1"/>
  <c r="K2" i="98"/>
  <c r="K20" i="98" s="1"/>
  <c r="J2" i="98"/>
  <c r="J20" i="98" s="1"/>
  <c r="I2" i="98"/>
  <c r="I20" i="98" s="1"/>
  <c r="E2" i="98"/>
  <c r="E20" i="98" s="1"/>
  <c r="D2" i="98"/>
  <c r="N37" i="97"/>
  <c r="M37" i="97"/>
  <c r="L37" i="97"/>
  <c r="K37" i="97"/>
  <c r="J37" i="97"/>
  <c r="I37" i="97"/>
  <c r="H37" i="97"/>
  <c r="E37" i="97"/>
  <c r="D37" i="97"/>
  <c r="N36" i="97"/>
  <c r="M36" i="97"/>
  <c r="L36" i="97"/>
  <c r="K36" i="97"/>
  <c r="J36" i="97"/>
  <c r="I36" i="97"/>
  <c r="H36" i="97"/>
  <c r="E36" i="97"/>
  <c r="D36" i="97"/>
  <c r="N35" i="97"/>
  <c r="M35" i="97"/>
  <c r="L35" i="97"/>
  <c r="K35" i="97"/>
  <c r="J35" i="97"/>
  <c r="I35" i="97"/>
  <c r="E35" i="97"/>
  <c r="D35" i="97"/>
  <c r="H35" i="97" s="1"/>
  <c r="N34" i="97"/>
  <c r="M34" i="97"/>
  <c r="L34" i="97"/>
  <c r="K34" i="97"/>
  <c r="J34" i="97"/>
  <c r="I34" i="97"/>
  <c r="E34" i="97"/>
  <c r="D34" i="97"/>
  <c r="H34" i="97" s="1"/>
  <c r="N33" i="97"/>
  <c r="M33" i="97"/>
  <c r="L33" i="97"/>
  <c r="K33" i="97"/>
  <c r="J33" i="97"/>
  <c r="I33" i="97"/>
  <c r="E33" i="97"/>
  <c r="D33" i="97"/>
  <c r="H33" i="97" s="1"/>
  <c r="N32" i="97"/>
  <c r="M32" i="97"/>
  <c r="L32" i="97"/>
  <c r="K32" i="97"/>
  <c r="J32" i="97"/>
  <c r="I32" i="97"/>
  <c r="E32" i="97"/>
  <c r="D32" i="97"/>
  <c r="H32" i="97" s="1"/>
  <c r="N25" i="97"/>
  <c r="M25" i="97"/>
  <c r="L25" i="97"/>
  <c r="K25" i="97"/>
  <c r="J25" i="97"/>
  <c r="I25" i="97"/>
  <c r="E25" i="97"/>
  <c r="D25" i="97"/>
  <c r="H25" i="97" s="1"/>
  <c r="H29" i="97" s="1"/>
  <c r="N21" i="97"/>
  <c r="M21" i="97"/>
  <c r="L21" i="97"/>
  <c r="K21" i="97"/>
  <c r="J21" i="97"/>
  <c r="I21" i="97"/>
  <c r="E21" i="97"/>
  <c r="D21" i="97"/>
  <c r="H21" i="97" s="1"/>
  <c r="N16" i="97"/>
  <c r="M16" i="97"/>
  <c r="L16" i="97"/>
  <c r="K16" i="97"/>
  <c r="J16" i="97"/>
  <c r="I16" i="97"/>
  <c r="E16" i="97"/>
  <c r="D16" i="97"/>
  <c r="H16" i="97" s="1"/>
  <c r="N15" i="97"/>
  <c r="M15" i="97"/>
  <c r="L15" i="97"/>
  <c r="K15" i="97"/>
  <c r="J15" i="97"/>
  <c r="I15" i="97"/>
  <c r="E15" i="97"/>
  <c r="D15" i="97"/>
  <c r="H15" i="97" s="1"/>
  <c r="N14" i="97"/>
  <c r="M14" i="97"/>
  <c r="L14" i="97"/>
  <c r="K14" i="97"/>
  <c r="J14" i="97"/>
  <c r="I14" i="97"/>
  <c r="E14" i="97"/>
  <c r="D14" i="97"/>
  <c r="H14" i="97" s="1"/>
  <c r="N13" i="97"/>
  <c r="M13" i="97"/>
  <c r="L13" i="97"/>
  <c r="K13" i="97"/>
  <c r="J13" i="97"/>
  <c r="I13" i="97"/>
  <c r="E13" i="97"/>
  <c r="D13" i="97"/>
  <c r="H13" i="97" s="1"/>
  <c r="N12" i="97"/>
  <c r="M12" i="97"/>
  <c r="L12" i="97"/>
  <c r="K12" i="97"/>
  <c r="J12" i="97"/>
  <c r="I12" i="97"/>
  <c r="E12" i="97"/>
  <c r="D12" i="97"/>
  <c r="H12" i="97" s="1"/>
  <c r="N11" i="97"/>
  <c r="M11" i="97"/>
  <c r="L11" i="97"/>
  <c r="K11" i="97"/>
  <c r="J11" i="97"/>
  <c r="I11" i="97"/>
  <c r="E11" i="97"/>
  <c r="D11" i="97"/>
  <c r="H11" i="97" s="1"/>
  <c r="N9" i="97"/>
  <c r="M9" i="97"/>
  <c r="L9" i="97"/>
  <c r="K9" i="97"/>
  <c r="J9" i="97"/>
  <c r="I9" i="97"/>
  <c r="E9" i="97"/>
  <c r="D9" i="97"/>
  <c r="N8" i="97"/>
  <c r="M8" i="97"/>
  <c r="L8" i="97"/>
  <c r="K8" i="97"/>
  <c r="J8" i="97"/>
  <c r="I8" i="97"/>
  <c r="E8" i="97"/>
  <c r="D8" i="97"/>
  <c r="H8" i="97" s="1"/>
  <c r="N7" i="97"/>
  <c r="M7" i="97"/>
  <c r="L7" i="97"/>
  <c r="K7" i="97"/>
  <c r="J7" i="97"/>
  <c r="I7" i="97"/>
  <c r="E7" i="97"/>
  <c r="D7" i="97"/>
  <c r="H7" i="97" s="1"/>
  <c r="N6" i="97"/>
  <c r="M6" i="97"/>
  <c r="L6" i="97"/>
  <c r="K6" i="97"/>
  <c r="J6" i="97"/>
  <c r="I6" i="97"/>
  <c r="E6" i="97"/>
  <c r="D6" i="97"/>
  <c r="H6" i="97" s="1"/>
  <c r="N5" i="97"/>
  <c r="N23" i="97" s="1"/>
  <c r="M5" i="97"/>
  <c r="M23" i="97" s="1"/>
  <c r="L5" i="97"/>
  <c r="L23" i="97" s="1"/>
  <c r="L24" i="97" s="1"/>
  <c r="K5" i="97"/>
  <c r="K23" i="97" s="1"/>
  <c r="K24" i="97" s="1"/>
  <c r="J5" i="97"/>
  <c r="J23" i="97" s="1"/>
  <c r="I5" i="97"/>
  <c r="I23" i="97" s="1"/>
  <c r="E5" i="97"/>
  <c r="E23" i="97" s="1"/>
  <c r="D5" i="97"/>
  <c r="N4" i="97"/>
  <c r="N27" i="97" s="1"/>
  <c r="M4" i="97"/>
  <c r="M27" i="97" s="1"/>
  <c r="L4" i="97"/>
  <c r="L27" i="97" s="1"/>
  <c r="K4" i="97"/>
  <c r="K27" i="97" s="1"/>
  <c r="J4" i="97"/>
  <c r="J27" i="97" s="1"/>
  <c r="I4" i="97"/>
  <c r="I27" i="97" s="1"/>
  <c r="E4" i="97"/>
  <c r="E27" i="97" s="1"/>
  <c r="D4" i="97"/>
  <c r="H3" i="97"/>
  <c r="N2" i="97"/>
  <c r="N20" i="97" s="1"/>
  <c r="M2" i="97"/>
  <c r="M20" i="97" s="1"/>
  <c r="L2" i="97"/>
  <c r="L20" i="97" s="1"/>
  <c r="K2" i="97"/>
  <c r="K20" i="97" s="1"/>
  <c r="J2" i="97"/>
  <c r="J20" i="97" s="1"/>
  <c r="I2" i="97"/>
  <c r="I20" i="97" s="1"/>
  <c r="E2" i="97"/>
  <c r="E20" i="97" s="1"/>
  <c r="D2" i="97"/>
  <c r="N37" i="96"/>
  <c r="M37" i="96"/>
  <c r="L37" i="96"/>
  <c r="K37" i="96"/>
  <c r="J37" i="96"/>
  <c r="I37" i="96"/>
  <c r="H37" i="96"/>
  <c r="E37" i="96"/>
  <c r="D37" i="96"/>
  <c r="N36" i="96"/>
  <c r="M36" i="96"/>
  <c r="L36" i="96"/>
  <c r="K36" i="96"/>
  <c r="J36" i="96"/>
  <c r="I36" i="96"/>
  <c r="H36" i="96"/>
  <c r="E36" i="96"/>
  <c r="D36" i="96"/>
  <c r="N35" i="96"/>
  <c r="M35" i="96"/>
  <c r="L35" i="96"/>
  <c r="K35" i="96"/>
  <c r="J35" i="96"/>
  <c r="I35" i="96"/>
  <c r="E35" i="96"/>
  <c r="D35" i="96"/>
  <c r="H35" i="96" s="1"/>
  <c r="N34" i="96"/>
  <c r="M34" i="96"/>
  <c r="L34" i="96"/>
  <c r="K34" i="96"/>
  <c r="J34" i="96"/>
  <c r="I34" i="96"/>
  <c r="E34" i="96"/>
  <c r="D34" i="96"/>
  <c r="H34" i="96" s="1"/>
  <c r="N33" i="96"/>
  <c r="M33" i="96"/>
  <c r="L33" i="96"/>
  <c r="K33" i="96"/>
  <c r="J33" i="96"/>
  <c r="I33" i="96"/>
  <c r="E33" i="96"/>
  <c r="D33" i="96"/>
  <c r="H33" i="96" s="1"/>
  <c r="N32" i="96"/>
  <c r="M32" i="96"/>
  <c r="L32" i="96"/>
  <c r="K32" i="96"/>
  <c r="J32" i="96"/>
  <c r="I32" i="96"/>
  <c r="E32" i="96"/>
  <c r="D32" i="96"/>
  <c r="H32" i="96" s="1"/>
  <c r="N25" i="96"/>
  <c r="M25" i="96"/>
  <c r="L25" i="96"/>
  <c r="K25" i="96"/>
  <c r="J25" i="96"/>
  <c r="I25" i="96"/>
  <c r="E25" i="96"/>
  <c r="D25" i="96"/>
  <c r="H25" i="96" s="1"/>
  <c r="H29" i="96" s="1"/>
  <c r="N21" i="96"/>
  <c r="M21" i="96"/>
  <c r="L21" i="96"/>
  <c r="K21" i="96"/>
  <c r="J21" i="96"/>
  <c r="I21" i="96"/>
  <c r="E21" i="96"/>
  <c r="D21" i="96"/>
  <c r="H21" i="96" s="1"/>
  <c r="N16" i="96"/>
  <c r="M16" i="96"/>
  <c r="L16" i="96"/>
  <c r="K16" i="96"/>
  <c r="J16" i="96"/>
  <c r="I16" i="96"/>
  <c r="E16" i="96"/>
  <c r="D16" i="96"/>
  <c r="H16" i="96" s="1"/>
  <c r="N15" i="96"/>
  <c r="M15" i="96"/>
  <c r="L15" i="96"/>
  <c r="K15" i="96"/>
  <c r="J15" i="96"/>
  <c r="I15" i="96"/>
  <c r="E15" i="96"/>
  <c r="D15" i="96"/>
  <c r="H15" i="96" s="1"/>
  <c r="N14" i="96"/>
  <c r="M14" i="96"/>
  <c r="L14" i="96"/>
  <c r="K14" i="96"/>
  <c r="J14" i="96"/>
  <c r="I14" i="96"/>
  <c r="E14" i="96"/>
  <c r="D14" i="96"/>
  <c r="H14" i="96" s="1"/>
  <c r="N13" i="96"/>
  <c r="M13" i="96"/>
  <c r="L13" i="96"/>
  <c r="K13" i="96"/>
  <c r="J13" i="96"/>
  <c r="I13" i="96"/>
  <c r="E13" i="96"/>
  <c r="D13" i="96"/>
  <c r="H13" i="96" s="1"/>
  <c r="N12" i="96"/>
  <c r="M12" i="96"/>
  <c r="L12" i="96"/>
  <c r="K12" i="96"/>
  <c r="J12" i="96"/>
  <c r="I12" i="96"/>
  <c r="E12" i="96"/>
  <c r="D12" i="96"/>
  <c r="H12" i="96" s="1"/>
  <c r="N11" i="96"/>
  <c r="M11" i="96"/>
  <c r="L11" i="96"/>
  <c r="K11" i="96"/>
  <c r="J11" i="96"/>
  <c r="I11" i="96"/>
  <c r="E11" i="96"/>
  <c r="D11" i="96"/>
  <c r="H11" i="96" s="1"/>
  <c r="N9" i="96"/>
  <c r="M9" i="96"/>
  <c r="L9" i="96"/>
  <c r="K9" i="96"/>
  <c r="J9" i="96"/>
  <c r="I9" i="96"/>
  <c r="E9" i="96"/>
  <c r="D9" i="96"/>
  <c r="N8" i="96"/>
  <c r="M8" i="96"/>
  <c r="L8" i="96"/>
  <c r="K8" i="96"/>
  <c r="J8" i="96"/>
  <c r="I8" i="96"/>
  <c r="E8" i="96"/>
  <c r="D8" i="96"/>
  <c r="H8" i="96" s="1"/>
  <c r="N7" i="96"/>
  <c r="M7" i="96"/>
  <c r="L7" i="96"/>
  <c r="K7" i="96"/>
  <c r="J7" i="96"/>
  <c r="I7" i="96"/>
  <c r="E7" i="96"/>
  <c r="D7" i="96"/>
  <c r="H7" i="96" s="1"/>
  <c r="N6" i="96"/>
  <c r="M6" i="96"/>
  <c r="L6" i="96"/>
  <c r="K6" i="96"/>
  <c r="J6" i="96"/>
  <c r="I6" i="96"/>
  <c r="E6" i="96"/>
  <c r="D6" i="96"/>
  <c r="H6" i="96" s="1"/>
  <c r="N5" i="96"/>
  <c r="N23" i="96" s="1"/>
  <c r="M5" i="96"/>
  <c r="M23" i="96" s="1"/>
  <c r="L5" i="96"/>
  <c r="L23" i="96" s="1"/>
  <c r="L24" i="96" s="1"/>
  <c r="K5" i="96"/>
  <c r="K23" i="96" s="1"/>
  <c r="K24" i="96" s="1"/>
  <c r="J5" i="96"/>
  <c r="J23" i="96" s="1"/>
  <c r="I5" i="96"/>
  <c r="I23" i="96" s="1"/>
  <c r="E5" i="96"/>
  <c r="E23" i="96" s="1"/>
  <c r="D5" i="96"/>
  <c r="N4" i="96"/>
  <c r="N27" i="96" s="1"/>
  <c r="M4" i="96"/>
  <c r="M27" i="96" s="1"/>
  <c r="L4" i="96"/>
  <c r="L27" i="96" s="1"/>
  <c r="K4" i="96"/>
  <c r="K27" i="96" s="1"/>
  <c r="J4" i="96"/>
  <c r="J27" i="96" s="1"/>
  <c r="I4" i="96"/>
  <c r="I27" i="96" s="1"/>
  <c r="E4" i="96"/>
  <c r="E27" i="96" s="1"/>
  <c r="D4" i="96"/>
  <c r="H3" i="96"/>
  <c r="N2" i="96"/>
  <c r="N20" i="96" s="1"/>
  <c r="M2" i="96"/>
  <c r="M20" i="96" s="1"/>
  <c r="L2" i="96"/>
  <c r="L20" i="96" s="1"/>
  <c r="K2" i="96"/>
  <c r="K20" i="96" s="1"/>
  <c r="J2" i="96"/>
  <c r="J20" i="96" s="1"/>
  <c r="I2" i="96"/>
  <c r="I20" i="96" s="1"/>
  <c r="E2" i="96"/>
  <c r="E20" i="96" s="1"/>
  <c r="D2" i="96"/>
  <c r="N37" i="95"/>
  <c r="M37" i="95"/>
  <c r="L37" i="95"/>
  <c r="K37" i="95"/>
  <c r="J37" i="95"/>
  <c r="I37" i="95"/>
  <c r="H37" i="95"/>
  <c r="E37" i="95"/>
  <c r="D37" i="95"/>
  <c r="N36" i="95"/>
  <c r="M36" i="95"/>
  <c r="L36" i="95"/>
  <c r="K36" i="95"/>
  <c r="J36" i="95"/>
  <c r="I36" i="95"/>
  <c r="H36" i="95"/>
  <c r="E36" i="95"/>
  <c r="D36" i="95"/>
  <c r="N35" i="95"/>
  <c r="M35" i="95"/>
  <c r="L35" i="95"/>
  <c r="K35" i="95"/>
  <c r="J35" i="95"/>
  <c r="I35" i="95"/>
  <c r="E35" i="95"/>
  <c r="D35" i="95"/>
  <c r="H35" i="95" s="1"/>
  <c r="N34" i="95"/>
  <c r="M34" i="95"/>
  <c r="L34" i="95"/>
  <c r="K34" i="95"/>
  <c r="J34" i="95"/>
  <c r="I34" i="95"/>
  <c r="E34" i="95"/>
  <c r="D34" i="95"/>
  <c r="H34" i="95" s="1"/>
  <c r="N33" i="95"/>
  <c r="M33" i="95"/>
  <c r="L33" i="95"/>
  <c r="K33" i="95"/>
  <c r="J33" i="95"/>
  <c r="I33" i="95"/>
  <c r="E33" i="95"/>
  <c r="D33" i="95"/>
  <c r="H33" i="95" s="1"/>
  <c r="N32" i="95"/>
  <c r="M32" i="95"/>
  <c r="L32" i="95"/>
  <c r="K32" i="95"/>
  <c r="J32" i="95"/>
  <c r="I32" i="95"/>
  <c r="E32" i="95"/>
  <c r="D32" i="95"/>
  <c r="H32" i="95" s="1"/>
  <c r="N25" i="95"/>
  <c r="M25" i="95"/>
  <c r="L25" i="95"/>
  <c r="K25" i="95"/>
  <c r="J25" i="95"/>
  <c r="I25" i="95"/>
  <c r="E25" i="95"/>
  <c r="D25" i="95"/>
  <c r="H25" i="95" s="1"/>
  <c r="H29" i="95" s="1"/>
  <c r="N21" i="95"/>
  <c r="M21" i="95"/>
  <c r="L21" i="95"/>
  <c r="K21" i="95"/>
  <c r="J21" i="95"/>
  <c r="I21" i="95"/>
  <c r="E21" i="95"/>
  <c r="D21" i="95"/>
  <c r="H21" i="95" s="1"/>
  <c r="N16" i="95"/>
  <c r="M16" i="95"/>
  <c r="L16" i="95"/>
  <c r="K16" i="95"/>
  <c r="J16" i="95"/>
  <c r="I16" i="95"/>
  <c r="E16" i="95"/>
  <c r="D16" i="95"/>
  <c r="H16" i="95" s="1"/>
  <c r="N15" i="95"/>
  <c r="M15" i="95"/>
  <c r="L15" i="95"/>
  <c r="K15" i="95"/>
  <c r="J15" i="95"/>
  <c r="I15" i="95"/>
  <c r="E15" i="95"/>
  <c r="D15" i="95"/>
  <c r="H15" i="95" s="1"/>
  <c r="N14" i="95"/>
  <c r="M14" i="95"/>
  <c r="L14" i="95"/>
  <c r="K14" i="95"/>
  <c r="J14" i="95"/>
  <c r="I14" i="95"/>
  <c r="E14" i="95"/>
  <c r="D14" i="95"/>
  <c r="H14" i="95" s="1"/>
  <c r="N13" i="95"/>
  <c r="M13" i="95"/>
  <c r="L13" i="95"/>
  <c r="K13" i="95"/>
  <c r="J13" i="95"/>
  <c r="I13" i="95"/>
  <c r="E13" i="95"/>
  <c r="D13" i="95"/>
  <c r="H13" i="95" s="1"/>
  <c r="N12" i="95"/>
  <c r="M12" i="95"/>
  <c r="L12" i="95"/>
  <c r="K12" i="95"/>
  <c r="J12" i="95"/>
  <c r="I12" i="95"/>
  <c r="E12" i="95"/>
  <c r="D12" i="95"/>
  <c r="H12" i="95" s="1"/>
  <c r="N11" i="95"/>
  <c r="M11" i="95"/>
  <c r="L11" i="95"/>
  <c r="K11" i="95"/>
  <c r="J11" i="95"/>
  <c r="I11" i="95"/>
  <c r="E11" i="95"/>
  <c r="D11" i="95"/>
  <c r="H11" i="95" s="1"/>
  <c r="N9" i="95"/>
  <c r="M9" i="95"/>
  <c r="L9" i="95"/>
  <c r="K9" i="95"/>
  <c r="J9" i="95"/>
  <c r="I9" i="95"/>
  <c r="E9" i="95"/>
  <c r="D9" i="95"/>
  <c r="N8" i="95"/>
  <c r="M8" i="95"/>
  <c r="L8" i="95"/>
  <c r="K8" i="95"/>
  <c r="J8" i="95"/>
  <c r="I8" i="95"/>
  <c r="E8" i="95"/>
  <c r="D8" i="95"/>
  <c r="H8" i="95" s="1"/>
  <c r="N7" i="95"/>
  <c r="M7" i="95"/>
  <c r="L7" i="95"/>
  <c r="K7" i="95"/>
  <c r="J7" i="95"/>
  <c r="I7" i="95"/>
  <c r="E7" i="95"/>
  <c r="D7" i="95"/>
  <c r="H7" i="95" s="1"/>
  <c r="N6" i="95"/>
  <c r="M6" i="95"/>
  <c r="L6" i="95"/>
  <c r="K6" i="95"/>
  <c r="J6" i="95"/>
  <c r="I6" i="95"/>
  <c r="E6" i="95"/>
  <c r="D6" i="95"/>
  <c r="H6" i="95" s="1"/>
  <c r="N5" i="95"/>
  <c r="N23" i="95" s="1"/>
  <c r="M5" i="95"/>
  <c r="M23" i="95" s="1"/>
  <c r="L5" i="95"/>
  <c r="L23" i="95" s="1"/>
  <c r="L24" i="95" s="1"/>
  <c r="K5" i="95"/>
  <c r="K23" i="95" s="1"/>
  <c r="K24" i="95" s="1"/>
  <c r="J5" i="95"/>
  <c r="J23" i="95" s="1"/>
  <c r="I5" i="95"/>
  <c r="I23" i="95" s="1"/>
  <c r="E5" i="95"/>
  <c r="E23" i="95" s="1"/>
  <c r="D5" i="95"/>
  <c r="N4" i="95"/>
  <c r="N27" i="95" s="1"/>
  <c r="M4" i="95"/>
  <c r="M27" i="95" s="1"/>
  <c r="L4" i="95"/>
  <c r="L27" i="95" s="1"/>
  <c r="K4" i="95"/>
  <c r="K27" i="95" s="1"/>
  <c r="J4" i="95"/>
  <c r="J27" i="95" s="1"/>
  <c r="I4" i="95"/>
  <c r="I27" i="95" s="1"/>
  <c r="E4" i="95"/>
  <c r="E27" i="95" s="1"/>
  <c r="D4" i="95"/>
  <c r="H3" i="95"/>
  <c r="N2" i="95"/>
  <c r="N20" i="95" s="1"/>
  <c r="M2" i="95"/>
  <c r="M20" i="95" s="1"/>
  <c r="L2" i="95"/>
  <c r="L20" i="95" s="1"/>
  <c r="K2" i="95"/>
  <c r="K20" i="95" s="1"/>
  <c r="J2" i="95"/>
  <c r="J20" i="95" s="1"/>
  <c r="I2" i="95"/>
  <c r="I20" i="95" s="1"/>
  <c r="E2" i="95"/>
  <c r="E20" i="95" s="1"/>
  <c r="D2" i="95"/>
  <c r="N37" i="94"/>
  <c r="M37" i="94"/>
  <c r="L37" i="94"/>
  <c r="K37" i="94"/>
  <c r="J37" i="94"/>
  <c r="I37" i="94"/>
  <c r="H37" i="94"/>
  <c r="E37" i="94"/>
  <c r="D37" i="94"/>
  <c r="N36" i="94"/>
  <c r="M36" i="94"/>
  <c r="L36" i="94"/>
  <c r="K36" i="94"/>
  <c r="J36" i="94"/>
  <c r="I36" i="94"/>
  <c r="H36" i="94"/>
  <c r="E36" i="94"/>
  <c r="D36" i="94"/>
  <c r="N35" i="94"/>
  <c r="M35" i="94"/>
  <c r="L35" i="94"/>
  <c r="K35" i="94"/>
  <c r="J35" i="94"/>
  <c r="I35" i="94"/>
  <c r="E35" i="94"/>
  <c r="D35" i="94"/>
  <c r="H35" i="94" s="1"/>
  <c r="N34" i="94"/>
  <c r="M34" i="94"/>
  <c r="L34" i="94"/>
  <c r="K34" i="94"/>
  <c r="J34" i="94"/>
  <c r="I34" i="94"/>
  <c r="E34" i="94"/>
  <c r="D34" i="94"/>
  <c r="H34" i="94" s="1"/>
  <c r="N33" i="94"/>
  <c r="M33" i="94"/>
  <c r="L33" i="94"/>
  <c r="K33" i="94"/>
  <c r="J33" i="94"/>
  <c r="I33" i="94"/>
  <c r="E33" i="94"/>
  <c r="D33" i="94"/>
  <c r="H33" i="94" s="1"/>
  <c r="N32" i="94"/>
  <c r="M32" i="94"/>
  <c r="L32" i="94"/>
  <c r="K32" i="94"/>
  <c r="J32" i="94"/>
  <c r="I32" i="94"/>
  <c r="E32" i="94"/>
  <c r="D32" i="94"/>
  <c r="H32" i="94" s="1"/>
  <c r="N25" i="94"/>
  <c r="M25" i="94"/>
  <c r="L25" i="94"/>
  <c r="K25" i="94"/>
  <c r="J25" i="94"/>
  <c r="I25" i="94"/>
  <c r="E25" i="94"/>
  <c r="D25" i="94"/>
  <c r="H25" i="94" s="1"/>
  <c r="H29" i="94" s="1"/>
  <c r="N21" i="94"/>
  <c r="M21" i="94"/>
  <c r="L21" i="94"/>
  <c r="K21" i="94"/>
  <c r="J21" i="94"/>
  <c r="I21" i="94"/>
  <c r="E21" i="94"/>
  <c r="D21" i="94"/>
  <c r="H21" i="94" s="1"/>
  <c r="N16" i="94"/>
  <c r="M16" i="94"/>
  <c r="L16" i="94"/>
  <c r="K16" i="94"/>
  <c r="J16" i="94"/>
  <c r="I16" i="94"/>
  <c r="E16" i="94"/>
  <c r="D16" i="94"/>
  <c r="H16" i="94" s="1"/>
  <c r="N15" i="94"/>
  <c r="M15" i="94"/>
  <c r="L15" i="94"/>
  <c r="K15" i="94"/>
  <c r="J15" i="94"/>
  <c r="I15" i="94"/>
  <c r="E15" i="94"/>
  <c r="D15" i="94"/>
  <c r="H15" i="94" s="1"/>
  <c r="N14" i="94"/>
  <c r="M14" i="94"/>
  <c r="L14" i="94"/>
  <c r="K14" i="94"/>
  <c r="J14" i="94"/>
  <c r="I14" i="94"/>
  <c r="E14" i="94"/>
  <c r="D14" i="94"/>
  <c r="H14" i="94" s="1"/>
  <c r="N13" i="94"/>
  <c r="M13" i="94"/>
  <c r="L13" i="94"/>
  <c r="K13" i="94"/>
  <c r="J13" i="94"/>
  <c r="I13" i="94"/>
  <c r="E13" i="94"/>
  <c r="D13" i="94"/>
  <c r="H13" i="94" s="1"/>
  <c r="N12" i="94"/>
  <c r="M12" i="94"/>
  <c r="L12" i="94"/>
  <c r="K12" i="94"/>
  <c r="J12" i="94"/>
  <c r="I12" i="94"/>
  <c r="E12" i="94"/>
  <c r="D12" i="94"/>
  <c r="H12" i="94" s="1"/>
  <c r="N11" i="94"/>
  <c r="M11" i="94"/>
  <c r="L11" i="94"/>
  <c r="K11" i="94"/>
  <c r="J11" i="94"/>
  <c r="I11" i="94"/>
  <c r="E11" i="94"/>
  <c r="D11" i="94"/>
  <c r="H11" i="94" s="1"/>
  <c r="N9" i="94"/>
  <c r="M9" i="94"/>
  <c r="L9" i="94"/>
  <c r="K9" i="94"/>
  <c r="J9" i="94"/>
  <c r="I9" i="94"/>
  <c r="E9" i="94"/>
  <c r="D9" i="94"/>
  <c r="N8" i="94"/>
  <c r="M8" i="94"/>
  <c r="L8" i="94"/>
  <c r="K8" i="94"/>
  <c r="J8" i="94"/>
  <c r="I8" i="94"/>
  <c r="E8" i="94"/>
  <c r="D8" i="94"/>
  <c r="H8" i="94" s="1"/>
  <c r="N7" i="94"/>
  <c r="M7" i="94"/>
  <c r="L7" i="94"/>
  <c r="K7" i="94"/>
  <c r="J7" i="94"/>
  <c r="I7" i="94"/>
  <c r="E7" i="94"/>
  <c r="D7" i="94"/>
  <c r="H7" i="94" s="1"/>
  <c r="N6" i="94"/>
  <c r="M6" i="94"/>
  <c r="L6" i="94"/>
  <c r="K6" i="94"/>
  <c r="J6" i="94"/>
  <c r="I6" i="94"/>
  <c r="E6" i="94"/>
  <c r="D6" i="94"/>
  <c r="H6" i="94" s="1"/>
  <c r="N5" i="94"/>
  <c r="N23" i="94" s="1"/>
  <c r="M5" i="94"/>
  <c r="M23" i="94" s="1"/>
  <c r="L5" i="94"/>
  <c r="L23" i="94" s="1"/>
  <c r="L24" i="94" s="1"/>
  <c r="K5" i="94"/>
  <c r="K23" i="94" s="1"/>
  <c r="K24" i="94" s="1"/>
  <c r="J5" i="94"/>
  <c r="J23" i="94" s="1"/>
  <c r="I5" i="94"/>
  <c r="I23" i="94" s="1"/>
  <c r="E5" i="94"/>
  <c r="E23" i="94" s="1"/>
  <c r="D5" i="94"/>
  <c r="N4" i="94"/>
  <c r="N27" i="94" s="1"/>
  <c r="M4" i="94"/>
  <c r="M27" i="94" s="1"/>
  <c r="L4" i="94"/>
  <c r="L27" i="94" s="1"/>
  <c r="K4" i="94"/>
  <c r="K27" i="94" s="1"/>
  <c r="J4" i="94"/>
  <c r="J27" i="94" s="1"/>
  <c r="I4" i="94"/>
  <c r="I27" i="94" s="1"/>
  <c r="E4" i="94"/>
  <c r="E27" i="94" s="1"/>
  <c r="D4" i="94"/>
  <c r="H3" i="94"/>
  <c r="N2" i="94"/>
  <c r="N20" i="94" s="1"/>
  <c r="M2" i="94"/>
  <c r="M20" i="94" s="1"/>
  <c r="L2" i="94"/>
  <c r="L20" i="94" s="1"/>
  <c r="K2" i="94"/>
  <c r="K20" i="94" s="1"/>
  <c r="J2" i="94"/>
  <c r="J20" i="94" s="1"/>
  <c r="I2" i="94"/>
  <c r="I20" i="94" s="1"/>
  <c r="E2" i="94"/>
  <c r="E20" i="94" s="1"/>
  <c r="D2" i="94"/>
  <c r="N37" i="93"/>
  <c r="M37" i="93"/>
  <c r="L37" i="93"/>
  <c r="K37" i="93"/>
  <c r="J37" i="93"/>
  <c r="I37" i="93"/>
  <c r="H37" i="93"/>
  <c r="E37" i="93"/>
  <c r="D37" i="93"/>
  <c r="N36" i="93"/>
  <c r="M36" i="93"/>
  <c r="L36" i="93"/>
  <c r="K36" i="93"/>
  <c r="J36" i="93"/>
  <c r="I36" i="93"/>
  <c r="H36" i="93"/>
  <c r="E36" i="93"/>
  <c r="D36" i="93"/>
  <c r="N35" i="93"/>
  <c r="M35" i="93"/>
  <c r="L35" i="93"/>
  <c r="K35" i="93"/>
  <c r="J35" i="93"/>
  <c r="I35" i="93"/>
  <c r="E35" i="93"/>
  <c r="D35" i="93"/>
  <c r="H35" i="93" s="1"/>
  <c r="N34" i="93"/>
  <c r="M34" i="93"/>
  <c r="L34" i="93"/>
  <c r="K34" i="93"/>
  <c r="J34" i="93"/>
  <c r="I34" i="93"/>
  <c r="E34" i="93"/>
  <c r="D34" i="93"/>
  <c r="H34" i="93" s="1"/>
  <c r="N33" i="93"/>
  <c r="M33" i="93"/>
  <c r="L33" i="93"/>
  <c r="K33" i="93"/>
  <c r="J33" i="93"/>
  <c r="I33" i="93"/>
  <c r="E33" i="93"/>
  <c r="D33" i="93"/>
  <c r="H33" i="93" s="1"/>
  <c r="N32" i="93"/>
  <c r="M32" i="93"/>
  <c r="L32" i="93"/>
  <c r="K32" i="93"/>
  <c r="J32" i="93"/>
  <c r="I32" i="93"/>
  <c r="E32" i="93"/>
  <c r="D32" i="93"/>
  <c r="H32" i="93" s="1"/>
  <c r="N25" i="93"/>
  <c r="M25" i="93"/>
  <c r="L25" i="93"/>
  <c r="K25" i="93"/>
  <c r="J25" i="93"/>
  <c r="I25" i="93"/>
  <c r="E25" i="93"/>
  <c r="D25" i="93"/>
  <c r="H25" i="93" s="1"/>
  <c r="H29" i="93" s="1"/>
  <c r="N21" i="93"/>
  <c r="M21" i="93"/>
  <c r="L21" i="93"/>
  <c r="K21" i="93"/>
  <c r="J21" i="93"/>
  <c r="I21" i="93"/>
  <c r="E21" i="93"/>
  <c r="D21" i="93"/>
  <c r="H21" i="93" s="1"/>
  <c r="N16" i="93"/>
  <c r="M16" i="93"/>
  <c r="L16" i="93"/>
  <c r="K16" i="93"/>
  <c r="J16" i="93"/>
  <c r="I16" i="93"/>
  <c r="E16" i="93"/>
  <c r="D16" i="93"/>
  <c r="H16" i="93" s="1"/>
  <c r="N15" i="93"/>
  <c r="M15" i="93"/>
  <c r="L15" i="93"/>
  <c r="K15" i="93"/>
  <c r="J15" i="93"/>
  <c r="I15" i="93"/>
  <c r="E15" i="93"/>
  <c r="D15" i="93"/>
  <c r="H15" i="93" s="1"/>
  <c r="N14" i="93"/>
  <c r="M14" i="93"/>
  <c r="L14" i="93"/>
  <c r="K14" i="93"/>
  <c r="J14" i="93"/>
  <c r="I14" i="93"/>
  <c r="E14" i="93"/>
  <c r="D14" i="93"/>
  <c r="H14" i="93" s="1"/>
  <c r="N13" i="93"/>
  <c r="M13" i="93"/>
  <c r="L13" i="93"/>
  <c r="K13" i="93"/>
  <c r="J13" i="93"/>
  <c r="I13" i="93"/>
  <c r="E13" i="93"/>
  <c r="D13" i="93"/>
  <c r="H13" i="93" s="1"/>
  <c r="N12" i="93"/>
  <c r="M12" i="93"/>
  <c r="L12" i="93"/>
  <c r="K12" i="93"/>
  <c r="J12" i="93"/>
  <c r="I12" i="93"/>
  <c r="E12" i="93"/>
  <c r="D12" i="93"/>
  <c r="H12" i="93" s="1"/>
  <c r="N11" i="93"/>
  <c r="M11" i="93"/>
  <c r="L11" i="93"/>
  <c r="K11" i="93"/>
  <c r="J11" i="93"/>
  <c r="I11" i="93"/>
  <c r="E11" i="93"/>
  <c r="D11" i="93"/>
  <c r="H11" i="93" s="1"/>
  <c r="N9" i="93"/>
  <c r="M9" i="93"/>
  <c r="L9" i="93"/>
  <c r="K9" i="93"/>
  <c r="J9" i="93"/>
  <c r="I9" i="93"/>
  <c r="E9" i="93"/>
  <c r="D9" i="93"/>
  <c r="N8" i="93"/>
  <c r="M8" i="93"/>
  <c r="L8" i="93"/>
  <c r="K8" i="93"/>
  <c r="J8" i="93"/>
  <c r="I8" i="93"/>
  <c r="E8" i="93"/>
  <c r="D8" i="93"/>
  <c r="H8" i="93" s="1"/>
  <c r="N7" i="93"/>
  <c r="M7" i="93"/>
  <c r="L7" i="93"/>
  <c r="K7" i="93"/>
  <c r="J7" i="93"/>
  <c r="I7" i="93"/>
  <c r="E7" i="93"/>
  <c r="D7" i="93"/>
  <c r="H7" i="93" s="1"/>
  <c r="N6" i="93"/>
  <c r="M6" i="93"/>
  <c r="L6" i="93"/>
  <c r="K6" i="93"/>
  <c r="J6" i="93"/>
  <c r="I6" i="93"/>
  <c r="E6" i="93"/>
  <c r="D6" i="93"/>
  <c r="H6" i="93" s="1"/>
  <c r="N5" i="93"/>
  <c r="N23" i="93" s="1"/>
  <c r="M5" i="93"/>
  <c r="M23" i="93" s="1"/>
  <c r="L5" i="93"/>
  <c r="L23" i="93" s="1"/>
  <c r="L24" i="93" s="1"/>
  <c r="K5" i="93"/>
  <c r="K23" i="93" s="1"/>
  <c r="K24" i="93" s="1"/>
  <c r="J5" i="93"/>
  <c r="J23" i="93" s="1"/>
  <c r="I5" i="93"/>
  <c r="I23" i="93" s="1"/>
  <c r="E5" i="93"/>
  <c r="E23" i="93" s="1"/>
  <c r="D5" i="93"/>
  <c r="N4" i="93"/>
  <c r="N27" i="93" s="1"/>
  <c r="M4" i="93"/>
  <c r="M27" i="93" s="1"/>
  <c r="L4" i="93"/>
  <c r="L27" i="93" s="1"/>
  <c r="K4" i="93"/>
  <c r="K27" i="93" s="1"/>
  <c r="J4" i="93"/>
  <c r="J27" i="93" s="1"/>
  <c r="I4" i="93"/>
  <c r="I27" i="93" s="1"/>
  <c r="E4" i="93"/>
  <c r="E27" i="93" s="1"/>
  <c r="D4" i="93"/>
  <c r="H3" i="93"/>
  <c r="N2" i="93"/>
  <c r="N20" i="93" s="1"/>
  <c r="M2" i="93"/>
  <c r="M20" i="93" s="1"/>
  <c r="L2" i="93"/>
  <c r="L20" i="93" s="1"/>
  <c r="K2" i="93"/>
  <c r="K20" i="93" s="1"/>
  <c r="J2" i="93"/>
  <c r="J20" i="93" s="1"/>
  <c r="I2" i="93"/>
  <c r="I20" i="93" s="1"/>
  <c r="E2" i="93"/>
  <c r="E20" i="93" s="1"/>
  <c r="D2" i="93"/>
  <c r="N37" i="92"/>
  <c r="M37" i="92"/>
  <c r="L37" i="92"/>
  <c r="K37" i="92"/>
  <c r="J37" i="92"/>
  <c r="I37" i="92"/>
  <c r="H37" i="92"/>
  <c r="E37" i="92"/>
  <c r="D37" i="92"/>
  <c r="N36" i="92"/>
  <c r="M36" i="92"/>
  <c r="L36" i="92"/>
  <c r="K36" i="92"/>
  <c r="J36" i="92"/>
  <c r="I36" i="92"/>
  <c r="H36" i="92"/>
  <c r="E36" i="92"/>
  <c r="D36" i="92"/>
  <c r="N35" i="92"/>
  <c r="M35" i="92"/>
  <c r="L35" i="92"/>
  <c r="K35" i="92"/>
  <c r="J35" i="92"/>
  <c r="I35" i="92"/>
  <c r="E35" i="92"/>
  <c r="D35" i="92"/>
  <c r="H35" i="92" s="1"/>
  <c r="N34" i="92"/>
  <c r="M34" i="92"/>
  <c r="L34" i="92"/>
  <c r="K34" i="92"/>
  <c r="J34" i="92"/>
  <c r="I34" i="92"/>
  <c r="E34" i="92"/>
  <c r="D34" i="92"/>
  <c r="H34" i="92" s="1"/>
  <c r="N33" i="92"/>
  <c r="M33" i="92"/>
  <c r="L33" i="92"/>
  <c r="K33" i="92"/>
  <c r="J33" i="92"/>
  <c r="I33" i="92"/>
  <c r="E33" i="92"/>
  <c r="D33" i="92"/>
  <c r="H33" i="92" s="1"/>
  <c r="N32" i="92"/>
  <c r="M32" i="92"/>
  <c r="L32" i="92"/>
  <c r="K32" i="92"/>
  <c r="J32" i="92"/>
  <c r="I32" i="92"/>
  <c r="E32" i="92"/>
  <c r="D32" i="92"/>
  <c r="H32" i="92" s="1"/>
  <c r="N25" i="92"/>
  <c r="M25" i="92"/>
  <c r="L25" i="92"/>
  <c r="K25" i="92"/>
  <c r="J25" i="92"/>
  <c r="I25" i="92"/>
  <c r="E25" i="92"/>
  <c r="D25" i="92"/>
  <c r="H25" i="92" s="1"/>
  <c r="H29" i="92" s="1"/>
  <c r="N21" i="92"/>
  <c r="M21" i="92"/>
  <c r="L21" i="92"/>
  <c r="K21" i="92"/>
  <c r="J21" i="92"/>
  <c r="I21" i="92"/>
  <c r="E21" i="92"/>
  <c r="D21" i="92"/>
  <c r="H21" i="92" s="1"/>
  <c r="N16" i="92"/>
  <c r="M16" i="92"/>
  <c r="L16" i="92"/>
  <c r="K16" i="92"/>
  <c r="J16" i="92"/>
  <c r="I16" i="92"/>
  <c r="E16" i="92"/>
  <c r="D16" i="92"/>
  <c r="H16" i="92" s="1"/>
  <c r="N15" i="92"/>
  <c r="M15" i="92"/>
  <c r="L15" i="92"/>
  <c r="K15" i="92"/>
  <c r="J15" i="92"/>
  <c r="I15" i="92"/>
  <c r="E15" i="92"/>
  <c r="D15" i="92"/>
  <c r="H15" i="92" s="1"/>
  <c r="N14" i="92"/>
  <c r="M14" i="92"/>
  <c r="L14" i="92"/>
  <c r="K14" i="92"/>
  <c r="J14" i="92"/>
  <c r="I14" i="92"/>
  <c r="E14" i="92"/>
  <c r="D14" i="92"/>
  <c r="H14" i="92" s="1"/>
  <c r="N13" i="92"/>
  <c r="M13" i="92"/>
  <c r="L13" i="92"/>
  <c r="K13" i="92"/>
  <c r="J13" i="92"/>
  <c r="I13" i="92"/>
  <c r="E13" i="92"/>
  <c r="D13" i="92"/>
  <c r="H13" i="92" s="1"/>
  <c r="N12" i="92"/>
  <c r="M12" i="92"/>
  <c r="L12" i="92"/>
  <c r="K12" i="92"/>
  <c r="J12" i="92"/>
  <c r="I12" i="92"/>
  <c r="E12" i="92"/>
  <c r="D12" i="92"/>
  <c r="H12" i="92" s="1"/>
  <c r="N11" i="92"/>
  <c r="M11" i="92"/>
  <c r="L11" i="92"/>
  <c r="K11" i="92"/>
  <c r="J11" i="92"/>
  <c r="I11" i="92"/>
  <c r="E11" i="92"/>
  <c r="D11" i="92"/>
  <c r="H11" i="92" s="1"/>
  <c r="N9" i="92"/>
  <c r="M9" i="92"/>
  <c r="L9" i="92"/>
  <c r="K9" i="92"/>
  <c r="J9" i="92"/>
  <c r="I9" i="92"/>
  <c r="E9" i="92"/>
  <c r="D9" i="92"/>
  <c r="N8" i="92"/>
  <c r="M8" i="92"/>
  <c r="L8" i="92"/>
  <c r="K8" i="92"/>
  <c r="J8" i="92"/>
  <c r="I8" i="92"/>
  <c r="E8" i="92"/>
  <c r="D8" i="92"/>
  <c r="H8" i="92" s="1"/>
  <c r="N7" i="92"/>
  <c r="M7" i="92"/>
  <c r="L7" i="92"/>
  <c r="K7" i="92"/>
  <c r="J7" i="92"/>
  <c r="I7" i="92"/>
  <c r="E7" i="92"/>
  <c r="D7" i="92"/>
  <c r="H7" i="92" s="1"/>
  <c r="N6" i="92"/>
  <c r="M6" i="92"/>
  <c r="L6" i="92"/>
  <c r="K6" i="92"/>
  <c r="J6" i="92"/>
  <c r="I6" i="92"/>
  <c r="E6" i="92"/>
  <c r="D6" i="92"/>
  <c r="H6" i="92" s="1"/>
  <c r="N5" i="92"/>
  <c r="N23" i="92" s="1"/>
  <c r="M5" i="92"/>
  <c r="M23" i="92" s="1"/>
  <c r="L5" i="92"/>
  <c r="L23" i="92" s="1"/>
  <c r="L24" i="92" s="1"/>
  <c r="K5" i="92"/>
  <c r="K23" i="92" s="1"/>
  <c r="K24" i="92" s="1"/>
  <c r="J5" i="92"/>
  <c r="J23" i="92" s="1"/>
  <c r="I5" i="92"/>
  <c r="I23" i="92" s="1"/>
  <c r="E5" i="92"/>
  <c r="E23" i="92" s="1"/>
  <c r="D5" i="92"/>
  <c r="N4" i="92"/>
  <c r="N27" i="92" s="1"/>
  <c r="M4" i="92"/>
  <c r="M27" i="92" s="1"/>
  <c r="L4" i="92"/>
  <c r="L27" i="92" s="1"/>
  <c r="K4" i="92"/>
  <c r="K27" i="92" s="1"/>
  <c r="J4" i="92"/>
  <c r="J27" i="92" s="1"/>
  <c r="I4" i="92"/>
  <c r="I27" i="92" s="1"/>
  <c r="E4" i="92"/>
  <c r="E27" i="92" s="1"/>
  <c r="D4" i="92"/>
  <c r="H3" i="92"/>
  <c r="N2" i="92"/>
  <c r="N20" i="92" s="1"/>
  <c r="M2" i="92"/>
  <c r="M20" i="92" s="1"/>
  <c r="L2" i="92"/>
  <c r="L20" i="92" s="1"/>
  <c r="K2" i="92"/>
  <c r="K20" i="92" s="1"/>
  <c r="J2" i="92"/>
  <c r="J20" i="92" s="1"/>
  <c r="I2" i="92"/>
  <c r="I20" i="92" s="1"/>
  <c r="E2" i="92"/>
  <c r="E20" i="92" s="1"/>
  <c r="D2" i="92"/>
  <c r="N37" i="91"/>
  <c r="M37" i="91"/>
  <c r="L37" i="91"/>
  <c r="K37" i="91"/>
  <c r="J37" i="91"/>
  <c r="I37" i="91"/>
  <c r="H37" i="91"/>
  <c r="E37" i="91"/>
  <c r="D37" i="91"/>
  <c r="N36" i="91"/>
  <c r="M36" i="91"/>
  <c r="L36" i="91"/>
  <c r="K36" i="91"/>
  <c r="J36" i="91"/>
  <c r="I36" i="91"/>
  <c r="H36" i="91"/>
  <c r="E36" i="91"/>
  <c r="D36" i="91"/>
  <c r="N35" i="91"/>
  <c r="M35" i="91"/>
  <c r="L35" i="91"/>
  <c r="K35" i="91"/>
  <c r="J35" i="91"/>
  <c r="I35" i="91"/>
  <c r="E35" i="91"/>
  <c r="D35" i="91"/>
  <c r="H35" i="91" s="1"/>
  <c r="N34" i="91"/>
  <c r="M34" i="91"/>
  <c r="L34" i="91"/>
  <c r="K34" i="91"/>
  <c r="J34" i="91"/>
  <c r="I34" i="91"/>
  <c r="E34" i="91"/>
  <c r="D34" i="91"/>
  <c r="H34" i="91" s="1"/>
  <c r="N33" i="91"/>
  <c r="M33" i="91"/>
  <c r="L33" i="91"/>
  <c r="K33" i="91"/>
  <c r="J33" i="91"/>
  <c r="I33" i="91"/>
  <c r="E33" i="91"/>
  <c r="D33" i="91"/>
  <c r="H33" i="91" s="1"/>
  <c r="N32" i="91"/>
  <c r="M32" i="91"/>
  <c r="L32" i="91"/>
  <c r="K32" i="91"/>
  <c r="J32" i="91"/>
  <c r="I32" i="91"/>
  <c r="E32" i="91"/>
  <c r="D32" i="91"/>
  <c r="H32" i="91" s="1"/>
  <c r="N25" i="91"/>
  <c r="M25" i="91"/>
  <c r="L25" i="91"/>
  <c r="K25" i="91"/>
  <c r="J25" i="91"/>
  <c r="I25" i="91"/>
  <c r="E25" i="91"/>
  <c r="D25" i="91"/>
  <c r="H25" i="91" s="1"/>
  <c r="H29" i="91" s="1"/>
  <c r="N21" i="91"/>
  <c r="M21" i="91"/>
  <c r="L21" i="91"/>
  <c r="K21" i="91"/>
  <c r="J21" i="91"/>
  <c r="I21" i="91"/>
  <c r="E21" i="91"/>
  <c r="D21" i="91"/>
  <c r="H21" i="91" s="1"/>
  <c r="N16" i="91"/>
  <c r="M16" i="91"/>
  <c r="L16" i="91"/>
  <c r="K16" i="91"/>
  <c r="J16" i="91"/>
  <c r="I16" i="91"/>
  <c r="E16" i="91"/>
  <c r="D16" i="91"/>
  <c r="H16" i="91" s="1"/>
  <c r="N15" i="91"/>
  <c r="M15" i="91"/>
  <c r="L15" i="91"/>
  <c r="K15" i="91"/>
  <c r="J15" i="91"/>
  <c r="I15" i="91"/>
  <c r="E15" i="91"/>
  <c r="D15" i="91"/>
  <c r="H15" i="91" s="1"/>
  <c r="N14" i="91"/>
  <c r="M14" i="91"/>
  <c r="L14" i="91"/>
  <c r="K14" i="91"/>
  <c r="J14" i="91"/>
  <c r="I14" i="91"/>
  <c r="E14" i="91"/>
  <c r="D14" i="91"/>
  <c r="H14" i="91" s="1"/>
  <c r="N13" i="91"/>
  <c r="M13" i="91"/>
  <c r="L13" i="91"/>
  <c r="K13" i="91"/>
  <c r="J13" i="91"/>
  <c r="I13" i="91"/>
  <c r="E13" i="91"/>
  <c r="D13" i="91"/>
  <c r="H13" i="91" s="1"/>
  <c r="N12" i="91"/>
  <c r="M12" i="91"/>
  <c r="L12" i="91"/>
  <c r="K12" i="91"/>
  <c r="J12" i="91"/>
  <c r="I12" i="91"/>
  <c r="E12" i="91"/>
  <c r="D12" i="91"/>
  <c r="H12" i="91" s="1"/>
  <c r="N11" i="91"/>
  <c r="M11" i="91"/>
  <c r="L11" i="91"/>
  <c r="K11" i="91"/>
  <c r="J11" i="91"/>
  <c r="I11" i="91"/>
  <c r="E11" i="91"/>
  <c r="D11" i="91"/>
  <c r="H11" i="91" s="1"/>
  <c r="N9" i="91"/>
  <c r="M9" i="91"/>
  <c r="L9" i="91"/>
  <c r="K9" i="91"/>
  <c r="J9" i="91"/>
  <c r="I9" i="91"/>
  <c r="E9" i="91"/>
  <c r="D9" i="91"/>
  <c r="N8" i="91"/>
  <c r="M8" i="91"/>
  <c r="L8" i="91"/>
  <c r="K8" i="91"/>
  <c r="J8" i="91"/>
  <c r="I8" i="91"/>
  <c r="E8" i="91"/>
  <c r="D8" i="91"/>
  <c r="H8" i="91" s="1"/>
  <c r="N7" i="91"/>
  <c r="M7" i="91"/>
  <c r="L7" i="91"/>
  <c r="K7" i="91"/>
  <c r="J7" i="91"/>
  <c r="I7" i="91"/>
  <c r="E7" i="91"/>
  <c r="D7" i="91"/>
  <c r="H7" i="91" s="1"/>
  <c r="N6" i="91"/>
  <c r="M6" i="91"/>
  <c r="L6" i="91"/>
  <c r="K6" i="91"/>
  <c r="J6" i="91"/>
  <c r="I6" i="91"/>
  <c r="E6" i="91"/>
  <c r="D6" i="91"/>
  <c r="H6" i="91" s="1"/>
  <c r="N5" i="91"/>
  <c r="N23" i="91" s="1"/>
  <c r="M5" i="91"/>
  <c r="M23" i="91" s="1"/>
  <c r="L5" i="91"/>
  <c r="L23" i="91" s="1"/>
  <c r="L24" i="91" s="1"/>
  <c r="K5" i="91"/>
  <c r="K23" i="91" s="1"/>
  <c r="K24" i="91" s="1"/>
  <c r="J5" i="91"/>
  <c r="J23" i="91" s="1"/>
  <c r="I5" i="91"/>
  <c r="I23" i="91" s="1"/>
  <c r="E5" i="91"/>
  <c r="E23" i="91" s="1"/>
  <c r="D5" i="91"/>
  <c r="N4" i="91"/>
  <c r="N27" i="91" s="1"/>
  <c r="M4" i="91"/>
  <c r="M27" i="91" s="1"/>
  <c r="L4" i="91"/>
  <c r="L27" i="91" s="1"/>
  <c r="K4" i="91"/>
  <c r="K27" i="91" s="1"/>
  <c r="J4" i="91"/>
  <c r="J27" i="91" s="1"/>
  <c r="I4" i="91"/>
  <c r="I27" i="91" s="1"/>
  <c r="E4" i="91"/>
  <c r="E27" i="91" s="1"/>
  <c r="D4" i="91"/>
  <c r="H3" i="91"/>
  <c r="N2" i="91"/>
  <c r="N20" i="91" s="1"/>
  <c r="M2" i="91"/>
  <c r="M20" i="91" s="1"/>
  <c r="L2" i="91"/>
  <c r="L20" i="91" s="1"/>
  <c r="K2" i="91"/>
  <c r="K20" i="91" s="1"/>
  <c r="J2" i="91"/>
  <c r="J20" i="91" s="1"/>
  <c r="I2" i="91"/>
  <c r="I20" i="91" s="1"/>
  <c r="E2" i="91"/>
  <c r="E20" i="91" s="1"/>
  <c r="D2" i="91"/>
  <c r="N37" i="90"/>
  <c r="M37" i="90"/>
  <c r="L37" i="90"/>
  <c r="K37" i="90"/>
  <c r="J37" i="90"/>
  <c r="I37" i="90"/>
  <c r="H37" i="90"/>
  <c r="E37" i="90"/>
  <c r="D37" i="90"/>
  <c r="N36" i="90"/>
  <c r="M36" i="90"/>
  <c r="L36" i="90"/>
  <c r="K36" i="90"/>
  <c r="J36" i="90"/>
  <c r="I36" i="90"/>
  <c r="H36" i="90"/>
  <c r="E36" i="90"/>
  <c r="D36" i="90"/>
  <c r="N35" i="90"/>
  <c r="M35" i="90"/>
  <c r="L35" i="90"/>
  <c r="K35" i="90"/>
  <c r="J35" i="90"/>
  <c r="I35" i="90"/>
  <c r="E35" i="90"/>
  <c r="D35" i="90"/>
  <c r="H35" i="90" s="1"/>
  <c r="N34" i="90"/>
  <c r="M34" i="90"/>
  <c r="L34" i="90"/>
  <c r="K34" i="90"/>
  <c r="J34" i="90"/>
  <c r="I34" i="90"/>
  <c r="E34" i="90"/>
  <c r="D34" i="90"/>
  <c r="H34" i="90" s="1"/>
  <c r="N33" i="90"/>
  <c r="M33" i="90"/>
  <c r="L33" i="90"/>
  <c r="K33" i="90"/>
  <c r="J33" i="90"/>
  <c r="I33" i="90"/>
  <c r="E33" i="90"/>
  <c r="D33" i="90"/>
  <c r="H33" i="90" s="1"/>
  <c r="N32" i="90"/>
  <c r="M32" i="90"/>
  <c r="L32" i="90"/>
  <c r="K32" i="90"/>
  <c r="J32" i="90"/>
  <c r="I32" i="90"/>
  <c r="E32" i="90"/>
  <c r="D32" i="90"/>
  <c r="H32" i="90" s="1"/>
  <c r="N25" i="90"/>
  <c r="M25" i="90"/>
  <c r="L25" i="90"/>
  <c r="K25" i="90"/>
  <c r="J25" i="90"/>
  <c r="I25" i="90"/>
  <c r="E25" i="90"/>
  <c r="D25" i="90"/>
  <c r="H25" i="90" s="1"/>
  <c r="H29" i="90" s="1"/>
  <c r="N21" i="90"/>
  <c r="M21" i="90"/>
  <c r="L21" i="90"/>
  <c r="K21" i="90"/>
  <c r="J21" i="90"/>
  <c r="I21" i="90"/>
  <c r="E21" i="90"/>
  <c r="D21" i="90"/>
  <c r="H21" i="90" s="1"/>
  <c r="N16" i="90"/>
  <c r="M16" i="90"/>
  <c r="L16" i="90"/>
  <c r="K16" i="90"/>
  <c r="J16" i="90"/>
  <c r="I16" i="90"/>
  <c r="E16" i="90"/>
  <c r="D16" i="90"/>
  <c r="H16" i="90" s="1"/>
  <c r="N15" i="90"/>
  <c r="M15" i="90"/>
  <c r="L15" i="90"/>
  <c r="K15" i="90"/>
  <c r="J15" i="90"/>
  <c r="I15" i="90"/>
  <c r="E15" i="90"/>
  <c r="D15" i="90"/>
  <c r="H15" i="90" s="1"/>
  <c r="N14" i="90"/>
  <c r="M14" i="90"/>
  <c r="L14" i="90"/>
  <c r="K14" i="90"/>
  <c r="J14" i="90"/>
  <c r="I14" i="90"/>
  <c r="E14" i="90"/>
  <c r="D14" i="90"/>
  <c r="H14" i="90" s="1"/>
  <c r="N13" i="90"/>
  <c r="M13" i="90"/>
  <c r="L13" i="90"/>
  <c r="K13" i="90"/>
  <c r="J13" i="90"/>
  <c r="I13" i="90"/>
  <c r="E13" i="90"/>
  <c r="D13" i="90"/>
  <c r="H13" i="90" s="1"/>
  <c r="N12" i="90"/>
  <c r="M12" i="90"/>
  <c r="L12" i="90"/>
  <c r="K12" i="90"/>
  <c r="J12" i="90"/>
  <c r="I12" i="90"/>
  <c r="E12" i="90"/>
  <c r="D12" i="90"/>
  <c r="H12" i="90" s="1"/>
  <c r="N11" i="90"/>
  <c r="M11" i="90"/>
  <c r="L11" i="90"/>
  <c r="K11" i="90"/>
  <c r="J11" i="90"/>
  <c r="I11" i="90"/>
  <c r="E11" i="90"/>
  <c r="D11" i="90"/>
  <c r="H11" i="90" s="1"/>
  <c r="N9" i="90"/>
  <c r="M9" i="90"/>
  <c r="L9" i="90"/>
  <c r="K9" i="90"/>
  <c r="J9" i="90"/>
  <c r="I9" i="90"/>
  <c r="E9" i="90"/>
  <c r="D9" i="90"/>
  <c r="N8" i="90"/>
  <c r="M8" i="90"/>
  <c r="L8" i="90"/>
  <c r="K8" i="90"/>
  <c r="J8" i="90"/>
  <c r="I8" i="90"/>
  <c r="E8" i="90"/>
  <c r="D8" i="90"/>
  <c r="H8" i="90" s="1"/>
  <c r="N7" i="90"/>
  <c r="M7" i="90"/>
  <c r="L7" i="90"/>
  <c r="K7" i="90"/>
  <c r="J7" i="90"/>
  <c r="I7" i="90"/>
  <c r="E7" i="90"/>
  <c r="D7" i="90"/>
  <c r="H7" i="90" s="1"/>
  <c r="N6" i="90"/>
  <c r="M6" i="90"/>
  <c r="L6" i="90"/>
  <c r="K6" i="90"/>
  <c r="J6" i="90"/>
  <c r="I6" i="90"/>
  <c r="E6" i="90"/>
  <c r="D6" i="90"/>
  <c r="H6" i="90" s="1"/>
  <c r="N5" i="90"/>
  <c r="N23" i="90" s="1"/>
  <c r="M5" i="90"/>
  <c r="M23" i="90" s="1"/>
  <c r="L5" i="90"/>
  <c r="L23" i="90" s="1"/>
  <c r="L24" i="90" s="1"/>
  <c r="K5" i="90"/>
  <c r="K23" i="90" s="1"/>
  <c r="K24" i="90" s="1"/>
  <c r="J5" i="90"/>
  <c r="J23" i="90" s="1"/>
  <c r="I5" i="90"/>
  <c r="I23" i="90" s="1"/>
  <c r="E5" i="90"/>
  <c r="E23" i="90" s="1"/>
  <c r="D5" i="90"/>
  <c r="N4" i="90"/>
  <c r="N27" i="90" s="1"/>
  <c r="M4" i="90"/>
  <c r="M27" i="90" s="1"/>
  <c r="L4" i="90"/>
  <c r="L27" i="90" s="1"/>
  <c r="K4" i="90"/>
  <c r="K27" i="90" s="1"/>
  <c r="J4" i="90"/>
  <c r="J27" i="90" s="1"/>
  <c r="I4" i="90"/>
  <c r="I27" i="90" s="1"/>
  <c r="E4" i="90"/>
  <c r="E27" i="90" s="1"/>
  <c r="D4" i="90"/>
  <c r="H3" i="90"/>
  <c r="N2" i="90"/>
  <c r="N20" i="90" s="1"/>
  <c r="M2" i="90"/>
  <c r="M20" i="90" s="1"/>
  <c r="L2" i="90"/>
  <c r="L20" i="90" s="1"/>
  <c r="K2" i="90"/>
  <c r="K20" i="90" s="1"/>
  <c r="J2" i="90"/>
  <c r="J20" i="90" s="1"/>
  <c r="I2" i="90"/>
  <c r="I20" i="90" s="1"/>
  <c r="E2" i="90"/>
  <c r="E20" i="90" s="1"/>
  <c r="D2" i="90"/>
  <c r="N37" i="89"/>
  <c r="M37" i="89"/>
  <c r="L37" i="89"/>
  <c r="K37" i="89"/>
  <c r="J37" i="89"/>
  <c r="I37" i="89"/>
  <c r="H37" i="89"/>
  <c r="E37" i="89"/>
  <c r="D37" i="89"/>
  <c r="N36" i="89"/>
  <c r="M36" i="89"/>
  <c r="L36" i="89"/>
  <c r="K36" i="89"/>
  <c r="J36" i="89"/>
  <c r="I36" i="89"/>
  <c r="H36" i="89"/>
  <c r="E36" i="89"/>
  <c r="D36" i="89"/>
  <c r="N35" i="89"/>
  <c r="M35" i="89"/>
  <c r="L35" i="89"/>
  <c r="K35" i="89"/>
  <c r="J35" i="89"/>
  <c r="I35" i="89"/>
  <c r="E35" i="89"/>
  <c r="D35" i="89"/>
  <c r="H35" i="89" s="1"/>
  <c r="N34" i="89"/>
  <c r="M34" i="89"/>
  <c r="L34" i="89"/>
  <c r="K34" i="89"/>
  <c r="J34" i="89"/>
  <c r="I34" i="89"/>
  <c r="E34" i="89"/>
  <c r="D34" i="89"/>
  <c r="H34" i="89" s="1"/>
  <c r="N33" i="89"/>
  <c r="M33" i="89"/>
  <c r="L33" i="89"/>
  <c r="K33" i="89"/>
  <c r="J33" i="89"/>
  <c r="I33" i="89"/>
  <c r="E33" i="89"/>
  <c r="D33" i="89"/>
  <c r="H33" i="89" s="1"/>
  <c r="N32" i="89"/>
  <c r="M32" i="89"/>
  <c r="L32" i="89"/>
  <c r="K32" i="89"/>
  <c r="J32" i="89"/>
  <c r="I32" i="89"/>
  <c r="E32" i="89"/>
  <c r="D32" i="89"/>
  <c r="H32" i="89" s="1"/>
  <c r="N25" i="89"/>
  <c r="M25" i="89"/>
  <c r="L25" i="89"/>
  <c r="K25" i="89"/>
  <c r="J25" i="89"/>
  <c r="I25" i="89"/>
  <c r="E25" i="89"/>
  <c r="D25" i="89"/>
  <c r="H25" i="89" s="1"/>
  <c r="H29" i="89" s="1"/>
  <c r="N21" i="89"/>
  <c r="M21" i="89"/>
  <c r="L21" i="89"/>
  <c r="K21" i="89"/>
  <c r="J21" i="89"/>
  <c r="I21" i="89"/>
  <c r="E21" i="89"/>
  <c r="D21" i="89"/>
  <c r="H21" i="89" s="1"/>
  <c r="N16" i="89"/>
  <c r="M16" i="89"/>
  <c r="L16" i="89"/>
  <c r="K16" i="89"/>
  <c r="J16" i="89"/>
  <c r="I16" i="89"/>
  <c r="E16" i="89"/>
  <c r="D16" i="89"/>
  <c r="H16" i="89" s="1"/>
  <c r="N15" i="89"/>
  <c r="M15" i="89"/>
  <c r="L15" i="89"/>
  <c r="K15" i="89"/>
  <c r="J15" i="89"/>
  <c r="I15" i="89"/>
  <c r="E15" i="89"/>
  <c r="D15" i="89"/>
  <c r="H15" i="89" s="1"/>
  <c r="N14" i="89"/>
  <c r="M14" i="89"/>
  <c r="L14" i="89"/>
  <c r="K14" i="89"/>
  <c r="J14" i="89"/>
  <c r="I14" i="89"/>
  <c r="E14" i="89"/>
  <c r="D14" i="89"/>
  <c r="H14" i="89" s="1"/>
  <c r="N13" i="89"/>
  <c r="M13" i="89"/>
  <c r="L13" i="89"/>
  <c r="K13" i="89"/>
  <c r="J13" i="89"/>
  <c r="I13" i="89"/>
  <c r="E13" i="89"/>
  <c r="D13" i="89"/>
  <c r="H13" i="89" s="1"/>
  <c r="N12" i="89"/>
  <c r="M12" i="89"/>
  <c r="L12" i="89"/>
  <c r="K12" i="89"/>
  <c r="J12" i="89"/>
  <c r="I12" i="89"/>
  <c r="E12" i="89"/>
  <c r="D12" i="89"/>
  <c r="H12" i="89" s="1"/>
  <c r="N11" i="89"/>
  <c r="M11" i="89"/>
  <c r="L11" i="89"/>
  <c r="K11" i="89"/>
  <c r="J11" i="89"/>
  <c r="I11" i="89"/>
  <c r="E11" i="89"/>
  <c r="D11" i="89"/>
  <c r="H11" i="89" s="1"/>
  <c r="N9" i="89"/>
  <c r="M9" i="89"/>
  <c r="L9" i="89"/>
  <c r="K9" i="89"/>
  <c r="J9" i="89"/>
  <c r="I9" i="89"/>
  <c r="E9" i="89"/>
  <c r="D9" i="89"/>
  <c r="N8" i="89"/>
  <c r="M8" i="89"/>
  <c r="L8" i="89"/>
  <c r="K8" i="89"/>
  <c r="J8" i="89"/>
  <c r="I8" i="89"/>
  <c r="E8" i="89"/>
  <c r="D8" i="89"/>
  <c r="H8" i="89" s="1"/>
  <c r="N7" i="89"/>
  <c r="M7" i="89"/>
  <c r="L7" i="89"/>
  <c r="K7" i="89"/>
  <c r="J7" i="89"/>
  <c r="I7" i="89"/>
  <c r="E7" i="89"/>
  <c r="D7" i="89"/>
  <c r="H7" i="89" s="1"/>
  <c r="N6" i="89"/>
  <c r="M6" i="89"/>
  <c r="L6" i="89"/>
  <c r="K6" i="89"/>
  <c r="J6" i="89"/>
  <c r="I6" i="89"/>
  <c r="E6" i="89"/>
  <c r="D6" i="89"/>
  <c r="H6" i="89" s="1"/>
  <c r="N5" i="89"/>
  <c r="N23" i="89" s="1"/>
  <c r="M5" i="89"/>
  <c r="M23" i="89" s="1"/>
  <c r="L5" i="89"/>
  <c r="L23" i="89" s="1"/>
  <c r="L24" i="89" s="1"/>
  <c r="K5" i="89"/>
  <c r="K23" i="89" s="1"/>
  <c r="K24" i="89" s="1"/>
  <c r="J5" i="89"/>
  <c r="J23" i="89" s="1"/>
  <c r="I5" i="89"/>
  <c r="I23" i="89" s="1"/>
  <c r="E5" i="89"/>
  <c r="E23" i="89" s="1"/>
  <c r="D5" i="89"/>
  <c r="N4" i="89"/>
  <c r="N27" i="89" s="1"/>
  <c r="M4" i="89"/>
  <c r="M27" i="89" s="1"/>
  <c r="L4" i="89"/>
  <c r="L27" i="89" s="1"/>
  <c r="K4" i="89"/>
  <c r="K27" i="89" s="1"/>
  <c r="J4" i="89"/>
  <c r="J27" i="89" s="1"/>
  <c r="I4" i="89"/>
  <c r="I27" i="89" s="1"/>
  <c r="E4" i="89"/>
  <c r="E27" i="89" s="1"/>
  <c r="D4" i="89"/>
  <c r="H3" i="89"/>
  <c r="N2" i="89"/>
  <c r="N20" i="89" s="1"/>
  <c r="M2" i="89"/>
  <c r="M20" i="89" s="1"/>
  <c r="L2" i="89"/>
  <c r="L20" i="89" s="1"/>
  <c r="K2" i="89"/>
  <c r="K20" i="89" s="1"/>
  <c r="J2" i="89"/>
  <c r="J20" i="89" s="1"/>
  <c r="I2" i="89"/>
  <c r="I20" i="89" s="1"/>
  <c r="E2" i="89"/>
  <c r="E20" i="89" s="1"/>
  <c r="D2" i="89"/>
  <c r="N37" i="88"/>
  <c r="M37" i="88"/>
  <c r="L37" i="88"/>
  <c r="K37" i="88"/>
  <c r="J37" i="88"/>
  <c r="I37" i="88"/>
  <c r="H37" i="88"/>
  <c r="E37" i="88"/>
  <c r="D37" i="88"/>
  <c r="N36" i="88"/>
  <c r="M36" i="88"/>
  <c r="L36" i="88"/>
  <c r="K36" i="88"/>
  <c r="J36" i="88"/>
  <c r="I36" i="88"/>
  <c r="H36" i="88"/>
  <c r="E36" i="88"/>
  <c r="D36" i="88"/>
  <c r="N35" i="88"/>
  <c r="M35" i="88"/>
  <c r="L35" i="88"/>
  <c r="K35" i="88"/>
  <c r="J35" i="88"/>
  <c r="I35" i="88"/>
  <c r="E35" i="88"/>
  <c r="D35" i="88"/>
  <c r="H35" i="88" s="1"/>
  <c r="N34" i="88"/>
  <c r="M34" i="88"/>
  <c r="L34" i="88"/>
  <c r="K34" i="88"/>
  <c r="J34" i="88"/>
  <c r="I34" i="88"/>
  <c r="E34" i="88"/>
  <c r="D34" i="88"/>
  <c r="H34" i="88" s="1"/>
  <c r="N33" i="88"/>
  <c r="M33" i="88"/>
  <c r="L33" i="88"/>
  <c r="K33" i="88"/>
  <c r="J33" i="88"/>
  <c r="I33" i="88"/>
  <c r="E33" i="88"/>
  <c r="D33" i="88"/>
  <c r="H33" i="88" s="1"/>
  <c r="N32" i="88"/>
  <c r="M32" i="88"/>
  <c r="L32" i="88"/>
  <c r="K32" i="88"/>
  <c r="J32" i="88"/>
  <c r="I32" i="88"/>
  <c r="E32" i="88"/>
  <c r="D32" i="88"/>
  <c r="H32" i="88" s="1"/>
  <c r="N25" i="88"/>
  <c r="M25" i="88"/>
  <c r="L25" i="88"/>
  <c r="K25" i="88"/>
  <c r="J25" i="88"/>
  <c r="I25" i="88"/>
  <c r="E25" i="88"/>
  <c r="D25" i="88"/>
  <c r="H25" i="88" s="1"/>
  <c r="H29" i="88" s="1"/>
  <c r="N21" i="88"/>
  <c r="M21" i="88"/>
  <c r="L21" i="88"/>
  <c r="K21" i="88"/>
  <c r="J21" i="88"/>
  <c r="I21" i="88"/>
  <c r="E21" i="88"/>
  <c r="D21" i="88"/>
  <c r="H21" i="88" s="1"/>
  <c r="N16" i="88"/>
  <c r="M16" i="88"/>
  <c r="L16" i="88"/>
  <c r="K16" i="88"/>
  <c r="J16" i="88"/>
  <c r="I16" i="88"/>
  <c r="E16" i="88"/>
  <c r="D16" i="88"/>
  <c r="H16" i="88" s="1"/>
  <c r="N15" i="88"/>
  <c r="M15" i="88"/>
  <c r="L15" i="88"/>
  <c r="K15" i="88"/>
  <c r="J15" i="88"/>
  <c r="I15" i="88"/>
  <c r="E15" i="88"/>
  <c r="D15" i="88"/>
  <c r="H15" i="88" s="1"/>
  <c r="N14" i="88"/>
  <c r="M14" i="88"/>
  <c r="L14" i="88"/>
  <c r="K14" i="88"/>
  <c r="J14" i="88"/>
  <c r="I14" i="88"/>
  <c r="E14" i="88"/>
  <c r="D14" i="88"/>
  <c r="H14" i="88" s="1"/>
  <c r="N13" i="88"/>
  <c r="M13" i="88"/>
  <c r="L13" i="88"/>
  <c r="K13" i="88"/>
  <c r="J13" i="88"/>
  <c r="I13" i="88"/>
  <c r="E13" i="88"/>
  <c r="D13" i="88"/>
  <c r="H13" i="88" s="1"/>
  <c r="N12" i="88"/>
  <c r="M12" i="88"/>
  <c r="L12" i="88"/>
  <c r="K12" i="88"/>
  <c r="J12" i="88"/>
  <c r="I12" i="88"/>
  <c r="E12" i="88"/>
  <c r="D12" i="88"/>
  <c r="H12" i="88" s="1"/>
  <c r="N11" i="88"/>
  <c r="M11" i="88"/>
  <c r="L11" i="88"/>
  <c r="K11" i="88"/>
  <c r="J11" i="88"/>
  <c r="I11" i="88"/>
  <c r="E11" i="88"/>
  <c r="D11" i="88"/>
  <c r="H11" i="88" s="1"/>
  <c r="N9" i="88"/>
  <c r="M9" i="88"/>
  <c r="L9" i="88"/>
  <c r="K9" i="88"/>
  <c r="J9" i="88"/>
  <c r="I9" i="88"/>
  <c r="E9" i="88"/>
  <c r="D9" i="88"/>
  <c r="N8" i="88"/>
  <c r="M8" i="88"/>
  <c r="L8" i="88"/>
  <c r="K8" i="88"/>
  <c r="J8" i="88"/>
  <c r="I8" i="88"/>
  <c r="E8" i="88"/>
  <c r="D8" i="88"/>
  <c r="H8" i="88" s="1"/>
  <c r="N7" i="88"/>
  <c r="M7" i="88"/>
  <c r="L7" i="88"/>
  <c r="K7" i="88"/>
  <c r="J7" i="88"/>
  <c r="I7" i="88"/>
  <c r="E7" i="88"/>
  <c r="D7" i="88"/>
  <c r="H7" i="88" s="1"/>
  <c r="N6" i="88"/>
  <c r="M6" i="88"/>
  <c r="L6" i="88"/>
  <c r="K6" i="88"/>
  <c r="J6" i="88"/>
  <c r="I6" i="88"/>
  <c r="E6" i="88"/>
  <c r="D6" i="88"/>
  <c r="H6" i="88" s="1"/>
  <c r="N5" i="88"/>
  <c r="N23" i="88" s="1"/>
  <c r="M5" i="88"/>
  <c r="M23" i="88" s="1"/>
  <c r="L5" i="88"/>
  <c r="L23" i="88" s="1"/>
  <c r="L24" i="88" s="1"/>
  <c r="K5" i="88"/>
  <c r="K23" i="88" s="1"/>
  <c r="K24" i="88" s="1"/>
  <c r="J5" i="88"/>
  <c r="J23" i="88" s="1"/>
  <c r="I5" i="88"/>
  <c r="I23" i="88" s="1"/>
  <c r="E5" i="88"/>
  <c r="E23" i="88" s="1"/>
  <c r="D5" i="88"/>
  <c r="N4" i="88"/>
  <c r="N27" i="88" s="1"/>
  <c r="M4" i="88"/>
  <c r="M27" i="88" s="1"/>
  <c r="L4" i="88"/>
  <c r="L27" i="88" s="1"/>
  <c r="K4" i="88"/>
  <c r="K27" i="88" s="1"/>
  <c r="J4" i="88"/>
  <c r="J27" i="88" s="1"/>
  <c r="I4" i="88"/>
  <c r="I27" i="88" s="1"/>
  <c r="E4" i="88"/>
  <c r="E27" i="88" s="1"/>
  <c r="D4" i="88"/>
  <c r="H3" i="88"/>
  <c r="N2" i="88"/>
  <c r="N20" i="88" s="1"/>
  <c r="M2" i="88"/>
  <c r="M20" i="88" s="1"/>
  <c r="L2" i="88"/>
  <c r="L20" i="88" s="1"/>
  <c r="K2" i="88"/>
  <c r="K20" i="88" s="1"/>
  <c r="J2" i="88"/>
  <c r="J20" i="88" s="1"/>
  <c r="I2" i="88"/>
  <c r="I20" i="88" s="1"/>
  <c r="E2" i="88"/>
  <c r="E20" i="88" s="1"/>
  <c r="D2" i="88"/>
  <c r="M37" i="87"/>
  <c r="L37" i="87"/>
  <c r="K37" i="87"/>
  <c r="J37" i="87"/>
  <c r="I37" i="87"/>
  <c r="H37" i="87"/>
  <c r="E37" i="87"/>
  <c r="D37" i="87"/>
  <c r="M36" i="87"/>
  <c r="L36" i="87"/>
  <c r="K36" i="87"/>
  <c r="J36" i="87"/>
  <c r="I36" i="87"/>
  <c r="H36" i="87"/>
  <c r="E36" i="87"/>
  <c r="D36" i="87"/>
  <c r="M35" i="87"/>
  <c r="L35" i="87"/>
  <c r="K35" i="87"/>
  <c r="J35" i="87"/>
  <c r="I35" i="87"/>
  <c r="E35" i="87"/>
  <c r="D35" i="87"/>
  <c r="H35" i="87" s="1"/>
  <c r="M34" i="87"/>
  <c r="L34" i="87"/>
  <c r="K34" i="87"/>
  <c r="J34" i="87"/>
  <c r="I34" i="87"/>
  <c r="E34" i="87"/>
  <c r="D34" i="87"/>
  <c r="H34" i="87" s="1"/>
  <c r="M33" i="87"/>
  <c r="L33" i="87"/>
  <c r="K33" i="87"/>
  <c r="J33" i="87"/>
  <c r="I33" i="87"/>
  <c r="E33" i="87"/>
  <c r="D33" i="87"/>
  <c r="H33" i="87" s="1"/>
  <c r="M32" i="87"/>
  <c r="L32" i="87"/>
  <c r="K32" i="87"/>
  <c r="J32" i="87"/>
  <c r="I32" i="87"/>
  <c r="E32" i="87"/>
  <c r="D32" i="87"/>
  <c r="H32" i="87" s="1"/>
  <c r="M25" i="87"/>
  <c r="L25" i="87"/>
  <c r="K25" i="87"/>
  <c r="J25" i="87"/>
  <c r="I25" i="87"/>
  <c r="E25" i="87"/>
  <c r="D25" i="87"/>
  <c r="H25" i="87" s="1"/>
  <c r="H29" i="87" s="1"/>
  <c r="M21" i="87"/>
  <c r="L21" i="87"/>
  <c r="K21" i="87"/>
  <c r="J21" i="87"/>
  <c r="I21" i="87"/>
  <c r="E21" i="87"/>
  <c r="D21" i="87"/>
  <c r="H21" i="87" s="1"/>
  <c r="M16" i="87"/>
  <c r="L16" i="87"/>
  <c r="K16" i="87"/>
  <c r="J16" i="87"/>
  <c r="I16" i="87"/>
  <c r="E16" i="87"/>
  <c r="D16" i="87"/>
  <c r="H16" i="87" s="1"/>
  <c r="M15" i="87"/>
  <c r="L15" i="87"/>
  <c r="K15" i="87"/>
  <c r="J15" i="87"/>
  <c r="I15" i="87"/>
  <c r="E15" i="87"/>
  <c r="D15" i="87"/>
  <c r="H15" i="87" s="1"/>
  <c r="M14" i="87"/>
  <c r="L14" i="87"/>
  <c r="K14" i="87"/>
  <c r="J14" i="87"/>
  <c r="I14" i="87"/>
  <c r="E14" i="87"/>
  <c r="D14" i="87"/>
  <c r="H14" i="87" s="1"/>
  <c r="M13" i="87"/>
  <c r="L13" i="87"/>
  <c r="K13" i="87"/>
  <c r="J13" i="87"/>
  <c r="I13" i="87"/>
  <c r="E13" i="87"/>
  <c r="D13" i="87"/>
  <c r="H13" i="87" s="1"/>
  <c r="M12" i="87"/>
  <c r="L12" i="87"/>
  <c r="K12" i="87"/>
  <c r="J12" i="87"/>
  <c r="I12" i="87"/>
  <c r="E12" i="87"/>
  <c r="D12" i="87"/>
  <c r="H12" i="87" s="1"/>
  <c r="M11" i="87"/>
  <c r="L11" i="87"/>
  <c r="K11" i="87"/>
  <c r="J11" i="87"/>
  <c r="I11" i="87"/>
  <c r="E11" i="87"/>
  <c r="D11" i="87"/>
  <c r="H11" i="87" s="1"/>
  <c r="M9" i="87"/>
  <c r="L9" i="87"/>
  <c r="K9" i="87"/>
  <c r="J9" i="87"/>
  <c r="I9" i="87"/>
  <c r="E9" i="87"/>
  <c r="D9" i="87"/>
  <c r="M8" i="87"/>
  <c r="L8" i="87"/>
  <c r="K8" i="87"/>
  <c r="J8" i="87"/>
  <c r="I8" i="87"/>
  <c r="E8" i="87"/>
  <c r="D8" i="87"/>
  <c r="H8" i="87" s="1"/>
  <c r="M7" i="87"/>
  <c r="L7" i="87"/>
  <c r="K7" i="87"/>
  <c r="J7" i="87"/>
  <c r="I7" i="87"/>
  <c r="E7" i="87"/>
  <c r="D7" i="87"/>
  <c r="H7" i="87" s="1"/>
  <c r="M6" i="87"/>
  <c r="L6" i="87"/>
  <c r="K6" i="87"/>
  <c r="J6" i="87"/>
  <c r="I6" i="87"/>
  <c r="E6" i="87"/>
  <c r="D6" i="87"/>
  <c r="H6" i="87" s="1"/>
  <c r="M5" i="87"/>
  <c r="M23" i="87" s="1"/>
  <c r="L5" i="87"/>
  <c r="L23" i="87" s="1"/>
  <c r="L24" i="87" s="1"/>
  <c r="K5" i="87"/>
  <c r="K23" i="87" s="1"/>
  <c r="K24" i="87" s="1"/>
  <c r="J5" i="87"/>
  <c r="J23" i="87" s="1"/>
  <c r="I5" i="87"/>
  <c r="I23" i="87" s="1"/>
  <c r="E5" i="87"/>
  <c r="E23" i="87" s="1"/>
  <c r="D5" i="87"/>
  <c r="M4" i="87"/>
  <c r="M27" i="87" s="1"/>
  <c r="L4" i="87"/>
  <c r="L27" i="87" s="1"/>
  <c r="K4" i="87"/>
  <c r="K27" i="87" s="1"/>
  <c r="J4" i="87"/>
  <c r="J27" i="87" s="1"/>
  <c r="I4" i="87"/>
  <c r="I27" i="87" s="1"/>
  <c r="E4" i="87"/>
  <c r="E27" i="87" s="1"/>
  <c r="D4" i="87"/>
  <c r="H3" i="87"/>
  <c r="M2" i="87"/>
  <c r="M20" i="87" s="1"/>
  <c r="L2" i="87"/>
  <c r="L20" i="87" s="1"/>
  <c r="K2" i="87"/>
  <c r="K20" i="87" s="1"/>
  <c r="J2" i="87"/>
  <c r="J20" i="87" s="1"/>
  <c r="I2" i="87"/>
  <c r="I20" i="87" s="1"/>
  <c r="E2" i="87"/>
  <c r="E20" i="87" s="1"/>
  <c r="D2" i="87"/>
  <c r="N37" i="86"/>
  <c r="M37" i="86"/>
  <c r="L37" i="86"/>
  <c r="K37" i="86"/>
  <c r="J37" i="86"/>
  <c r="I37" i="86"/>
  <c r="H37" i="86"/>
  <c r="E37" i="86"/>
  <c r="D37" i="86"/>
  <c r="N36" i="86"/>
  <c r="M36" i="86"/>
  <c r="L36" i="86"/>
  <c r="K36" i="86"/>
  <c r="J36" i="86"/>
  <c r="I36" i="86"/>
  <c r="H36" i="86"/>
  <c r="E36" i="86"/>
  <c r="D36" i="86"/>
  <c r="N35" i="86"/>
  <c r="M35" i="86"/>
  <c r="L35" i="86"/>
  <c r="K35" i="86"/>
  <c r="J35" i="86"/>
  <c r="I35" i="86"/>
  <c r="E35" i="86"/>
  <c r="D35" i="86"/>
  <c r="H35" i="86" s="1"/>
  <c r="N34" i="86"/>
  <c r="M34" i="86"/>
  <c r="L34" i="86"/>
  <c r="K34" i="86"/>
  <c r="J34" i="86"/>
  <c r="I34" i="86"/>
  <c r="E34" i="86"/>
  <c r="D34" i="86"/>
  <c r="H34" i="86" s="1"/>
  <c r="N33" i="86"/>
  <c r="M33" i="86"/>
  <c r="L33" i="86"/>
  <c r="K33" i="86"/>
  <c r="J33" i="86"/>
  <c r="I33" i="86"/>
  <c r="E33" i="86"/>
  <c r="D33" i="86"/>
  <c r="H33" i="86" s="1"/>
  <c r="N32" i="86"/>
  <c r="M32" i="86"/>
  <c r="L32" i="86"/>
  <c r="K32" i="86"/>
  <c r="J32" i="86"/>
  <c r="I32" i="86"/>
  <c r="E32" i="86"/>
  <c r="D32" i="86"/>
  <c r="H32" i="86" s="1"/>
  <c r="N25" i="86"/>
  <c r="M25" i="86"/>
  <c r="L25" i="86"/>
  <c r="K25" i="86"/>
  <c r="J25" i="86"/>
  <c r="I25" i="86"/>
  <c r="E25" i="86"/>
  <c r="D25" i="86"/>
  <c r="H25" i="86" s="1"/>
  <c r="H29" i="86" s="1"/>
  <c r="N21" i="86"/>
  <c r="M21" i="86"/>
  <c r="L21" i="86"/>
  <c r="K21" i="86"/>
  <c r="J21" i="86"/>
  <c r="I21" i="86"/>
  <c r="E21" i="86"/>
  <c r="D21" i="86"/>
  <c r="H21" i="86" s="1"/>
  <c r="N16" i="86"/>
  <c r="M16" i="86"/>
  <c r="L16" i="86"/>
  <c r="K16" i="86"/>
  <c r="J16" i="86"/>
  <c r="I16" i="86"/>
  <c r="E16" i="86"/>
  <c r="D16" i="86"/>
  <c r="H16" i="86" s="1"/>
  <c r="N15" i="86"/>
  <c r="M15" i="86"/>
  <c r="L15" i="86"/>
  <c r="K15" i="86"/>
  <c r="J15" i="86"/>
  <c r="I15" i="86"/>
  <c r="E15" i="86"/>
  <c r="D15" i="86"/>
  <c r="H15" i="86" s="1"/>
  <c r="N14" i="86"/>
  <c r="M14" i="86"/>
  <c r="L14" i="86"/>
  <c r="K14" i="86"/>
  <c r="J14" i="86"/>
  <c r="I14" i="86"/>
  <c r="E14" i="86"/>
  <c r="D14" i="86"/>
  <c r="H14" i="86" s="1"/>
  <c r="N13" i="86"/>
  <c r="M13" i="86"/>
  <c r="L13" i="86"/>
  <c r="K13" i="86"/>
  <c r="J13" i="86"/>
  <c r="I13" i="86"/>
  <c r="E13" i="86"/>
  <c r="D13" i="86"/>
  <c r="H13" i="86" s="1"/>
  <c r="N12" i="86"/>
  <c r="M12" i="86"/>
  <c r="L12" i="86"/>
  <c r="K12" i="86"/>
  <c r="J12" i="86"/>
  <c r="I12" i="86"/>
  <c r="E12" i="86"/>
  <c r="D12" i="86"/>
  <c r="H12" i="86" s="1"/>
  <c r="N11" i="86"/>
  <c r="M11" i="86"/>
  <c r="L11" i="86"/>
  <c r="K11" i="86"/>
  <c r="J11" i="86"/>
  <c r="I11" i="86"/>
  <c r="E11" i="86"/>
  <c r="D11" i="86"/>
  <c r="H11" i="86" s="1"/>
  <c r="N9" i="86"/>
  <c r="M9" i="86"/>
  <c r="L9" i="86"/>
  <c r="K9" i="86"/>
  <c r="J9" i="86"/>
  <c r="I9" i="86"/>
  <c r="E9" i="86"/>
  <c r="D9" i="86"/>
  <c r="N8" i="86"/>
  <c r="M8" i="86"/>
  <c r="L8" i="86"/>
  <c r="K8" i="86"/>
  <c r="J8" i="86"/>
  <c r="I8" i="86"/>
  <c r="E8" i="86"/>
  <c r="D8" i="86"/>
  <c r="H8" i="86" s="1"/>
  <c r="N7" i="86"/>
  <c r="M7" i="86"/>
  <c r="L7" i="86"/>
  <c r="K7" i="86"/>
  <c r="J7" i="86"/>
  <c r="I7" i="86"/>
  <c r="E7" i="86"/>
  <c r="D7" i="86"/>
  <c r="H7" i="86" s="1"/>
  <c r="N6" i="86"/>
  <c r="M6" i="86"/>
  <c r="L6" i="86"/>
  <c r="K6" i="86"/>
  <c r="J6" i="86"/>
  <c r="I6" i="86"/>
  <c r="E6" i="86"/>
  <c r="D6" i="86"/>
  <c r="H6" i="86" s="1"/>
  <c r="N5" i="86"/>
  <c r="N23" i="86" s="1"/>
  <c r="M5" i="86"/>
  <c r="M23" i="86" s="1"/>
  <c r="L5" i="86"/>
  <c r="L23" i="86" s="1"/>
  <c r="L24" i="86" s="1"/>
  <c r="K5" i="86"/>
  <c r="K23" i="86" s="1"/>
  <c r="K24" i="86" s="1"/>
  <c r="J5" i="86"/>
  <c r="J23" i="86" s="1"/>
  <c r="I5" i="86"/>
  <c r="I23" i="86" s="1"/>
  <c r="E5" i="86"/>
  <c r="E23" i="86" s="1"/>
  <c r="D5" i="86"/>
  <c r="N4" i="86"/>
  <c r="N27" i="86" s="1"/>
  <c r="M4" i="86"/>
  <c r="M27" i="86" s="1"/>
  <c r="L4" i="86"/>
  <c r="L27" i="86" s="1"/>
  <c r="K4" i="86"/>
  <c r="K27" i="86" s="1"/>
  <c r="J4" i="86"/>
  <c r="J27" i="86" s="1"/>
  <c r="I4" i="86"/>
  <c r="I27" i="86" s="1"/>
  <c r="E4" i="86"/>
  <c r="E27" i="86" s="1"/>
  <c r="D4" i="86"/>
  <c r="H3" i="86"/>
  <c r="N2" i="86"/>
  <c r="N20" i="86" s="1"/>
  <c r="M2" i="86"/>
  <c r="M20" i="86" s="1"/>
  <c r="L2" i="86"/>
  <c r="L20" i="86" s="1"/>
  <c r="K2" i="86"/>
  <c r="K20" i="86" s="1"/>
  <c r="J2" i="86"/>
  <c r="J20" i="86" s="1"/>
  <c r="I2" i="86"/>
  <c r="I20" i="86" s="1"/>
  <c r="E2" i="86"/>
  <c r="E20" i="86" s="1"/>
  <c r="D2" i="86"/>
  <c r="N37" i="85"/>
  <c r="M37" i="85"/>
  <c r="L37" i="85"/>
  <c r="K37" i="85"/>
  <c r="J37" i="85"/>
  <c r="I37" i="85"/>
  <c r="H37" i="85"/>
  <c r="E37" i="85"/>
  <c r="D37" i="85"/>
  <c r="N36" i="85"/>
  <c r="M36" i="85"/>
  <c r="L36" i="85"/>
  <c r="K36" i="85"/>
  <c r="J36" i="85"/>
  <c r="I36" i="85"/>
  <c r="H36" i="85"/>
  <c r="E36" i="85"/>
  <c r="D36" i="85"/>
  <c r="N35" i="85"/>
  <c r="M35" i="85"/>
  <c r="L35" i="85"/>
  <c r="K35" i="85"/>
  <c r="J35" i="85"/>
  <c r="I35" i="85"/>
  <c r="E35" i="85"/>
  <c r="D35" i="85"/>
  <c r="H35" i="85" s="1"/>
  <c r="N34" i="85"/>
  <c r="M34" i="85"/>
  <c r="L34" i="85"/>
  <c r="K34" i="85"/>
  <c r="J34" i="85"/>
  <c r="I34" i="85"/>
  <c r="E34" i="85"/>
  <c r="D34" i="85"/>
  <c r="H34" i="85" s="1"/>
  <c r="N33" i="85"/>
  <c r="M33" i="85"/>
  <c r="L33" i="85"/>
  <c r="K33" i="85"/>
  <c r="J33" i="85"/>
  <c r="I33" i="85"/>
  <c r="E33" i="85"/>
  <c r="D33" i="85"/>
  <c r="H33" i="85" s="1"/>
  <c r="N32" i="85"/>
  <c r="M32" i="85"/>
  <c r="L32" i="85"/>
  <c r="K32" i="85"/>
  <c r="J32" i="85"/>
  <c r="I32" i="85"/>
  <c r="E32" i="85"/>
  <c r="D32" i="85"/>
  <c r="H32" i="85" s="1"/>
  <c r="N25" i="85"/>
  <c r="M25" i="85"/>
  <c r="L25" i="85"/>
  <c r="K25" i="85"/>
  <c r="J25" i="85"/>
  <c r="I25" i="85"/>
  <c r="E25" i="85"/>
  <c r="D25" i="85"/>
  <c r="H25" i="85" s="1"/>
  <c r="H29" i="85" s="1"/>
  <c r="N21" i="85"/>
  <c r="M21" i="85"/>
  <c r="L21" i="85"/>
  <c r="K21" i="85"/>
  <c r="J21" i="85"/>
  <c r="I21" i="85"/>
  <c r="E21" i="85"/>
  <c r="D21" i="85"/>
  <c r="H21" i="85" s="1"/>
  <c r="N16" i="85"/>
  <c r="M16" i="85"/>
  <c r="L16" i="85"/>
  <c r="K16" i="85"/>
  <c r="J16" i="85"/>
  <c r="I16" i="85"/>
  <c r="E16" i="85"/>
  <c r="D16" i="85"/>
  <c r="H16" i="85" s="1"/>
  <c r="N15" i="85"/>
  <c r="M15" i="85"/>
  <c r="L15" i="85"/>
  <c r="K15" i="85"/>
  <c r="J15" i="85"/>
  <c r="I15" i="85"/>
  <c r="E15" i="85"/>
  <c r="D15" i="85"/>
  <c r="H15" i="85" s="1"/>
  <c r="N14" i="85"/>
  <c r="M14" i="85"/>
  <c r="L14" i="85"/>
  <c r="K14" i="85"/>
  <c r="J14" i="85"/>
  <c r="I14" i="85"/>
  <c r="E14" i="85"/>
  <c r="D14" i="85"/>
  <c r="H14" i="85" s="1"/>
  <c r="N13" i="85"/>
  <c r="M13" i="85"/>
  <c r="L13" i="85"/>
  <c r="K13" i="85"/>
  <c r="J13" i="85"/>
  <c r="I13" i="85"/>
  <c r="E13" i="85"/>
  <c r="D13" i="85"/>
  <c r="H13" i="85" s="1"/>
  <c r="N12" i="85"/>
  <c r="M12" i="85"/>
  <c r="L12" i="85"/>
  <c r="K12" i="85"/>
  <c r="J12" i="85"/>
  <c r="I12" i="85"/>
  <c r="E12" i="85"/>
  <c r="D12" i="85"/>
  <c r="H12" i="85" s="1"/>
  <c r="N11" i="85"/>
  <c r="M11" i="85"/>
  <c r="L11" i="85"/>
  <c r="K11" i="85"/>
  <c r="J11" i="85"/>
  <c r="I11" i="85"/>
  <c r="E11" i="85"/>
  <c r="D11" i="85"/>
  <c r="H11" i="85" s="1"/>
  <c r="N9" i="85"/>
  <c r="M9" i="85"/>
  <c r="L9" i="85"/>
  <c r="K9" i="85"/>
  <c r="J9" i="85"/>
  <c r="I9" i="85"/>
  <c r="E9" i="85"/>
  <c r="D9" i="85"/>
  <c r="N8" i="85"/>
  <c r="M8" i="85"/>
  <c r="L8" i="85"/>
  <c r="K8" i="85"/>
  <c r="J8" i="85"/>
  <c r="I8" i="85"/>
  <c r="E8" i="85"/>
  <c r="D8" i="85"/>
  <c r="H8" i="85" s="1"/>
  <c r="N7" i="85"/>
  <c r="M7" i="85"/>
  <c r="L7" i="85"/>
  <c r="K7" i="85"/>
  <c r="J7" i="85"/>
  <c r="I7" i="85"/>
  <c r="E7" i="85"/>
  <c r="D7" i="85"/>
  <c r="H7" i="85" s="1"/>
  <c r="N6" i="85"/>
  <c r="M6" i="85"/>
  <c r="L6" i="85"/>
  <c r="K6" i="85"/>
  <c r="J6" i="85"/>
  <c r="I6" i="85"/>
  <c r="E6" i="85"/>
  <c r="D6" i="85"/>
  <c r="H6" i="85" s="1"/>
  <c r="N5" i="85"/>
  <c r="N23" i="85" s="1"/>
  <c r="M5" i="85"/>
  <c r="M23" i="85" s="1"/>
  <c r="L5" i="85"/>
  <c r="L23" i="85" s="1"/>
  <c r="L24" i="85" s="1"/>
  <c r="K5" i="85"/>
  <c r="K23" i="85" s="1"/>
  <c r="K24" i="85" s="1"/>
  <c r="J5" i="85"/>
  <c r="J23" i="85" s="1"/>
  <c r="I5" i="85"/>
  <c r="I23" i="85" s="1"/>
  <c r="E5" i="85"/>
  <c r="E23" i="85" s="1"/>
  <c r="D5" i="85"/>
  <c r="N4" i="85"/>
  <c r="N27" i="85" s="1"/>
  <c r="M4" i="85"/>
  <c r="M27" i="85" s="1"/>
  <c r="L4" i="85"/>
  <c r="L27" i="85" s="1"/>
  <c r="K4" i="85"/>
  <c r="K27" i="85" s="1"/>
  <c r="J4" i="85"/>
  <c r="J27" i="85" s="1"/>
  <c r="I4" i="85"/>
  <c r="I27" i="85" s="1"/>
  <c r="E4" i="85"/>
  <c r="E27" i="85" s="1"/>
  <c r="D4" i="85"/>
  <c r="H3" i="85"/>
  <c r="N2" i="85"/>
  <c r="N20" i="85" s="1"/>
  <c r="M2" i="85"/>
  <c r="M20" i="85" s="1"/>
  <c r="L2" i="85"/>
  <c r="L20" i="85" s="1"/>
  <c r="K2" i="85"/>
  <c r="K20" i="85" s="1"/>
  <c r="J2" i="85"/>
  <c r="J20" i="85" s="1"/>
  <c r="I2" i="85"/>
  <c r="I20" i="85" s="1"/>
  <c r="E2" i="85"/>
  <c r="E20" i="85" s="1"/>
  <c r="D2" i="85"/>
  <c r="N37" i="84"/>
  <c r="M37" i="84"/>
  <c r="L37" i="84"/>
  <c r="K37" i="84"/>
  <c r="J37" i="84"/>
  <c r="I37" i="84"/>
  <c r="H37" i="84"/>
  <c r="E37" i="84"/>
  <c r="D37" i="84"/>
  <c r="N36" i="84"/>
  <c r="M36" i="84"/>
  <c r="L36" i="84"/>
  <c r="K36" i="84"/>
  <c r="J36" i="84"/>
  <c r="I36" i="84"/>
  <c r="H36" i="84"/>
  <c r="E36" i="84"/>
  <c r="D36" i="84"/>
  <c r="N35" i="84"/>
  <c r="M35" i="84"/>
  <c r="L35" i="84"/>
  <c r="K35" i="84"/>
  <c r="J35" i="84"/>
  <c r="I35" i="84"/>
  <c r="E35" i="84"/>
  <c r="D35" i="84"/>
  <c r="H35" i="84" s="1"/>
  <c r="N34" i="84"/>
  <c r="M34" i="84"/>
  <c r="L34" i="84"/>
  <c r="K34" i="84"/>
  <c r="J34" i="84"/>
  <c r="I34" i="84"/>
  <c r="E34" i="84"/>
  <c r="D34" i="84"/>
  <c r="H34" i="84" s="1"/>
  <c r="N33" i="84"/>
  <c r="M33" i="84"/>
  <c r="L33" i="84"/>
  <c r="K33" i="84"/>
  <c r="J33" i="84"/>
  <c r="I33" i="84"/>
  <c r="E33" i="84"/>
  <c r="D33" i="84"/>
  <c r="H33" i="84" s="1"/>
  <c r="N32" i="84"/>
  <c r="M32" i="84"/>
  <c r="L32" i="84"/>
  <c r="K32" i="84"/>
  <c r="J32" i="84"/>
  <c r="I32" i="84"/>
  <c r="E32" i="84"/>
  <c r="D32" i="84"/>
  <c r="H32" i="84" s="1"/>
  <c r="N25" i="84"/>
  <c r="M25" i="84"/>
  <c r="L25" i="84"/>
  <c r="K25" i="84"/>
  <c r="J25" i="84"/>
  <c r="I25" i="84"/>
  <c r="E25" i="84"/>
  <c r="D25" i="84"/>
  <c r="H25" i="84" s="1"/>
  <c r="H29" i="84" s="1"/>
  <c r="N21" i="84"/>
  <c r="M21" i="84"/>
  <c r="L21" i="84"/>
  <c r="K21" i="84"/>
  <c r="J21" i="84"/>
  <c r="I21" i="84"/>
  <c r="E21" i="84"/>
  <c r="D21" i="84"/>
  <c r="H21" i="84" s="1"/>
  <c r="N16" i="84"/>
  <c r="M16" i="84"/>
  <c r="L16" i="84"/>
  <c r="K16" i="84"/>
  <c r="J16" i="84"/>
  <c r="I16" i="84"/>
  <c r="E16" i="84"/>
  <c r="D16" i="84"/>
  <c r="H16" i="84" s="1"/>
  <c r="N15" i="84"/>
  <c r="M15" i="84"/>
  <c r="L15" i="84"/>
  <c r="K15" i="84"/>
  <c r="J15" i="84"/>
  <c r="I15" i="84"/>
  <c r="E15" i="84"/>
  <c r="D15" i="84"/>
  <c r="H15" i="84" s="1"/>
  <c r="N14" i="84"/>
  <c r="M14" i="84"/>
  <c r="L14" i="84"/>
  <c r="K14" i="84"/>
  <c r="J14" i="84"/>
  <c r="I14" i="84"/>
  <c r="E14" i="84"/>
  <c r="D14" i="84"/>
  <c r="H14" i="84" s="1"/>
  <c r="N13" i="84"/>
  <c r="M13" i="84"/>
  <c r="L13" i="84"/>
  <c r="K13" i="84"/>
  <c r="J13" i="84"/>
  <c r="I13" i="84"/>
  <c r="E13" i="84"/>
  <c r="D13" i="84"/>
  <c r="H13" i="84" s="1"/>
  <c r="N12" i="84"/>
  <c r="M12" i="84"/>
  <c r="L12" i="84"/>
  <c r="K12" i="84"/>
  <c r="J12" i="84"/>
  <c r="I12" i="84"/>
  <c r="E12" i="84"/>
  <c r="D12" i="84"/>
  <c r="H12" i="84" s="1"/>
  <c r="N11" i="84"/>
  <c r="M11" i="84"/>
  <c r="L11" i="84"/>
  <c r="K11" i="84"/>
  <c r="J11" i="84"/>
  <c r="I11" i="84"/>
  <c r="E11" i="84"/>
  <c r="D11" i="84"/>
  <c r="H11" i="84" s="1"/>
  <c r="N9" i="84"/>
  <c r="M9" i="84"/>
  <c r="L9" i="84"/>
  <c r="K9" i="84"/>
  <c r="J9" i="84"/>
  <c r="I9" i="84"/>
  <c r="E9" i="84"/>
  <c r="D9" i="84"/>
  <c r="N8" i="84"/>
  <c r="M8" i="84"/>
  <c r="L8" i="84"/>
  <c r="K8" i="84"/>
  <c r="J8" i="84"/>
  <c r="I8" i="84"/>
  <c r="E8" i="84"/>
  <c r="D8" i="84"/>
  <c r="H8" i="84" s="1"/>
  <c r="N7" i="84"/>
  <c r="M7" i="84"/>
  <c r="L7" i="84"/>
  <c r="K7" i="84"/>
  <c r="J7" i="84"/>
  <c r="I7" i="84"/>
  <c r="E7" i="84"/>
  <c r="D7" i="84"/>
  <c r="H7" i="84" s="1"/>
  <c r="N6" i="84"/>
  <c r="M6" i="84"/>
  <c r="L6" i="84"/>
  <c r="K6" i="84"/>
  <c r="J6" i="84"/>
  <c r="I6" i="84"/>
  <c r="E6" i="84"/>
  <c r="D6" i="84"/>
  <c r="H6" i="84" s="1"/>
  <c r="N5" i="84"/>
  <c r="N23" i="84" s="1"/>
  <c r="M5" i="84"/>
  <c r="M23" i="84" s="1"/>
  <c r="L5" i="84"/>
  <c r="L23" i="84" s="1"/>
  <c r="L24" i="84" s="1"/>
  <c r="K5" i="84"/>
  <c r="K23" i="84" s="1"/>
  <c r="K24" i="84" s="1"/>
  <c r="J5" i="84"/>
  <c r="J23" i="84" s="1"/>
  <c r="I5" i="84"/>
  <c r="I23" i="84" s="1"/>
  <c r="E5" i="84"/>
  <c r="E23" i="84" s="1"/>
  <c r="D5" i="84"/>
  <c r="N4" i="84"/>
  <c r="N27" i="84" s="1"/>
  <c r="M4" i="84"/>
  <c r="M27" i="84" s="1"/>
  <c r="L4" i="84"/>
  <c r="L27" i="84" s="1"/>
  <c r="K4" i="84"/>
  <c r="K27" i="84" s="1"/>
  <c r="J4" i="84"/>
  <c r="J27" i="84" s="1"/>
  <c r="I4" i="84"/>
  <c r="I27" i="84" s="1"/>
  <c r="E4" i="84"/>
  <c r="E27" i="84" s="1"/>
  <c r="D4" i="84"/>
  <c r="H3" i="84"/>
  <c r="N2" i="84"/>
  <c r="N20" i="84" s="1"/>
  <c r="M2" i="84"/>
  <c r="M20" i="84" s="1"/>
  <c r="L2" i="84"/>
  <c r="L20" i="84" s="1"/>
  <c r="K2" i="84"/>
  <c r="K20" i="84" s="1"/>
  <c r="J2" i="84"/>
  <c r="J20" i="84" s="1"/>
  <c r="I2" i="84"/>
  <c r="I20" i="84" s="1"/>
  <c r="E2" i="84"/>
  <c r="E20" i="84" s="1"/>
  <c r="D2" i="84"/>
  <c r="N37" i="83"/>
  <c r="M37" i="83"/>
  <c r="L37" i="83"/>
  <c r="K37" i="83"/>
  <c r="J37" i="83"/>
  <c r="I37" i="83"/>
  <c r="H37" i="83"/>
  <c r="E37" i="83"/>
  <c r="D37" i="83"/>
  <c r="N36" i="83"/>
  <c r="M36" i="83"/>
  <c r="L36" i="83"/>
  <c r="K36" i="83"/>
  <c r="J36" i="83"/>
  <c r="I36" i="83"/>
  <c r="H36" i="83"/>
  <c r="E36" i="83"/>
  <c r="D36" i="83"/>
  <c r="N35" i="83"/>
  <c r="M35" i="83"/>
  <c r="L35" i="83"/>
  <c r="K35" i="83"/>
  <c r="J35" i="83"/>
  <c r="I35" i="83"/>
  <c r="E35" i="83"/>
  <c r="D35" i="83"/>
  <c r="H35" i="83" s="1"/>
  <c r="N34" i="83"/>
  <c r="M34" i="83"/>
  <c r="L34" i="83"/>
  <c r="K34" i="83"/>
  <c r="J34" i="83"/>
  <c r="I34" i="83"/>
  <c r="E34" i="83"/>
  <c r="D34" i="83"/>
  <c r="H34" i="83" s="1"/>
  <c r="N33" i="83"/>
  <c r="M33" i="83"/>
  <c r="L33" i="83"/>
  <c r="K33" i="83"/>
  <c r="J33" i="83"/>
  <c r="I33" i="83"/>
  <c r="E33" i="83"/>
  <c r="D33" i="83"/>
  <c r="H33" i="83" s="1"/>
  <c r="N32" i="83"/>
  <c r="M32" i="83"/>
  <c r="L32" i="83"/>
  <c r="K32" i="83"/>
  <c r="J32" i="83"/>
  <c r="I32" i="83"/>
  <c r="E32" i="83"/>
  <c r="D32" i="83"/>
  <c r="H32" i="83" s="1"/>
  <c r="N25" i="83"/>
  <c r="M25" i="83"/>
  <c r="L25" i="83"/>
  <c r="K25" i="83"/>
  <c r="J25" i="83"/>
  <c r="I25" i="83"/>
  <c r="E25" i="83"/>
  <c r="D25" i="83"/>
  <c r="H25" i="83" s="1"/>
  <c r="H29" i="83" s="1"/>
  <c r="N21" i="83"/>
  <c r="M21" i="83"/>
  <c r="L21" i="83"/>
  <c r="K21" i="83"/>
  <c r="J21" i="83"/>
  <c r="I21" i="83"/>
  <c r="E21" i="83"/>
  <c r="D21" i="83"/>
  <c r="H21" i="83" s="1"/>
  <c r="N16" i="83"/>
  <c r="M16" i="83"/>
  <c r="L16" i="83"/>
  <c r="K16" i="83"/>
  <c r="J16" i="83"/>
  <c r="I16" i="83"/>
  <c r="E16" i="83"/>
  <c r="D16" i="83"/>
  <c r="H16" i="83" s="1"/>
  <c r="N15" i="83"/>
  <c r="M15" i="83"/>
  <c r="L15" i="83"/>
  <c r="K15" i="83"/>
  <c r="J15" i="83"/>
  <c r="I15" i="83"/>
  <c r="E15" i="83"/>
  <c r="D15" i="83"/>
  <c r="H15" i="83" s="1"/>
  <c r="N14" i="83"/>
  <c r="M14" i="83"/>
  <c r="L14" i="83"/>
  <c r="K14" i="83"/>
  <c r="J14" i="83"/>
  <c r="I14" i="83"/>
  <c r="E14" i="83"/>
  <c r="D14" i="83"/>
  <c r="H14" i="83" s="1"/>
  <c r="N13" i="83"/>
  <c r="M13" i="83"/>
  <c r="L13" i="83"/>
  <c r="K13" i="83"/>
  <c r="J13" i="83"/>
  <c r="I13" i="83"/>
  <c r="E13" i="83"/>
  <c r="D13" i="83"/>
  <c r="H13" i="83" s="1"/>
  <c r="N12" i="83"/>
  <c r="M12" i="83"/>
  <c r="L12" i="83"/>
  <c r="K12" i="83"/>
  <c r="J12" i="83"/>
  <c r="I12" i="83"/>
  <c r="E12" i="83"/>
  <c r="D12" i="83"/>
  <c r="H12" i="83" s="1"/>
  <c r="N11" i="83"/>
  <c r="M11" i="83"/>
  <c r="L11" i="83"/>
  <c r="K11" i="83"/>
  <c r="J11" i="83"/>
  <c r="I11" i="83"/>
  <c r="E11" i="83"/>
  <c r="D11" i="83"/>
  <c r="H11" i="83" s="1"/>
  <c r="N9" i="83"/>
  <c r="M9" i="83"/>
  <c r="L9" i="83"/>
  <c r="K9" i="83"/>
  <c r="J9" i="83"/>
  <c r="I9" i="83"/>
  <c r="E9" i="83"/>
  <c r="D9" i="83"/>
  <c r="N8" i="83"/>
  <c r="M8" i="83"/>
  <c r="L8" i="83"/>
  <c r="K8" i="83"/>
  <c r="J8" i="83"/>
  <c r="I8" i="83"/>
  <c r="E8" i="83"/>
  <c r="D8" i="83"/>
  <c r="H8" i="83" s="1"/>
  <c r="N7" i="83"/>
  <c r="M7" i="83"/>
  <c r="L7" i="83"/>
  <c r="K7" i="83"/>
  <c r="J7" i="83"/>
  <c r="I7" i="83"/>
  <c r="E7" i="83"/>
  <c r="D7" i="83"/>
  <c r="H7" i="83" s="1"/>
  <c r="N6" i="83"/>
  <c r="M6" i="83"/>
  <c r="L6" i="83"/>
  <c r="K6" i="83"/>
  <c r="J6" i="83"/>
  <c r="I6" i="83"/>
  <c r="E6" i="83"/>
  <c r="D6" i="83"/>
  <c r="H6" i="83" s="1"/>
  <c r="N5" i="83"/>
  <c r="N23" i="83" s="1"/>
  <c r="M5" i="83"/>
  <c r="M23" i="83" s="1"/>
  <c r="L5" i="83"/>
  <c r="L23" i="83" s="1"/>
  <c r="L24" i="83" s="1"/>
  <c r="K5" i="83"/>
  <c r="K23" i="83" s="1"/>
  <c r="K24" i="83" s="1"/>
  <c r="J5" i="83"/>
  <c r="J23" i="83" s="1"/>
  <c r="I5" i="83"/>
  <c r="I23" i="83" s="1"/>
  <c r="E5" i="83"/>
  <c r="E23" i="83" s="1"/>
  <c r="D5" i="83"/>
  <c r="N4" i="83"/>
  <c r="N27" i="83" s="1"/>
  <c r="M4" i="83"/>
  <c r="M27" i="83" s="1"/>
  <c r="L4" i="83"/>
  <c r="L27" i="83" s="1"/>
  <c r="K4" i="83"/>
  <c r="K27" i="83" s="1"/>
  <c r="J4" i="83"/>
  <c r="J27" i="83" s="1"/>
  <c r="I4" i="83"/>
  <c r="I27" i="83" s="1"/>
  <c r="E4" i="83"/>
  <c r="E27" i="83" s="1"/>
  <c r="D4" i="83"/>
  <c r="H3" i="83"/>
  <c r="N2" i="83"/>
  <c r="N20" i="83" s="1"/>
  <c r="M2" i="83"/>
  <c r="M20" i="83" s="1"/>
  <c r="L2" i="83"/>
  <c r="L20" i="83" s="1"/>
  <c r="K2" i="83"/>
  <c r="K20" i="83" s="1"/>
  <c r="J2" i="83"/>
  <c r="J20" i="83" s="1"/>
  <c r="I2" i="83"/>
  <c r="I20" i="83" s="1"/>
  <c r="E2" i="83"/>
  <c r="E20" i="83" s="1"/>
  <c r="D2" i="83"/>
  <c r="N37" i="82"/>
  <c r="M37" i="82"/>
  <c r="L37" i="82"/>
  <c r="K37" i="82"/>
  <c r="J37" i="82"/>
  <c r="I37" i="82"/>
  <c r="H37" i="82"/>
  <c r="E37" i="82"/>
  <c r="D37" i="82"/>
  <c r="N36" i="82"/>
  <c r="M36" i="82"/>
  <c r="L36" i="82"/>
  <c r="K36" i="82"/>
  <c r="J36" i="82"/>
  <c r="I36" i="82"/>
  <c r="H36" i="82"/>
  <c r="E36" i="82"/>
  <c r="D36" i="82"/>
  <c r="N35" i="82"/>
  <c r="M35" i="82"/>
  <c r="L35" i="82"/>
  <c r="K35" i="82"/>
  <c r="J35" i="82"/>
  <c r="I35" i="82"/>
  <c r="E35" i="82"/>
  <c r="D35" i="82"/>
  <c r="H35" i="82" s="1"/>
  <c r="N34" i="82"/>
  <c r="M34" i="82"/>
  <c r="L34" i="82"/>
  <c r="K34" i="82"/>
  <c r="J34" i="82"/>
  <c r="I34" i="82"/>
  <c r="E34" i="82"/>
  <c r="D34" i="82"/>
  <c r="H34" i="82" s="1"/>
  <c r="N33" i="82"/>
  <c r="M33" i="82"/>
  <c r="L33" i="82"/>
  <c r="K33" i="82"/>
  <c r="J33" i="82"/>
  <c r="I33" i="82"/>
  <c r="E33" i="82"/>
  <c r="D33" i="82"/>
  <c r="H33" i="82" s="1"/>
  <c r="N32" i="82"/>
  <c r="M32" i="82"/>
  <c r="L32" i="82"/>
  <c r="K32" i="82"/>
  <c r="J32" i="82"/>
  <c r="I32" i="82"/>
  <c r="E32" i="82"/>
  <c r="D32" i="82"/>
  <c r="H32" i="82" s="1"/>
  <c r="N25" i="82"/>
  <c r="M25" i="82"/>
  <c r="L25" i="82"/>
  <c r="K25" i="82"/>
  <c r="J25" i="82"/>
  <c r="I25" i="82"/>
  <c r="E25" i="82"/>
  <c r="D25" i="82"/>
  <c r="H25" i="82" s="1"/>
  <c r="H29" i="82" s="1"/>
  <c r="N21" i="82"/>
  <c r="M21" i="82"/>
  <c r="L21" i="82"/>
  <c r="K21" i="82"/>
  <c r="J21" i="82"/>
  <c r="I21" i="82"/>
  <c r="E21" i="82"/>
  <c r="D21" i="82"/>
  <c r="H21" i="82" s="1"/>
  <c r="N16" i="82"/>
  <c r="M16" i="82"/>
  <c r="L16" i="82"/>
  <c r="K16" i="82"/>
  <c r="J16" i="82"/>
  <c r="I16" i="82"/>
  <c r="E16" i="82"/>
  <c r="D16" i="82"/>
  <c r="H16" i="82" s="1"/>
  <c r="N15" i="82"/>
  <c r="M15" i="82"/>
  <c r="L15" i="82"/>
  <c r="K15" i="82"/>
  <c r="J15" i="82"/>
  <c r="I15" i="82"/>
  <c r="E15" i="82"/>
  <c r="D15" i="82"/>
  <c r="H15" i="82" s="1"/>
  <c r="N14" i="82"/>
  <c r="M14" i="82"/>
  <c r="L14" i="82"/>
  <c r="K14" i="82"/>
  <c r="J14" i="82"/>
  <c r="I14" i="82"/>
  <c r="E14" i="82"/>
  <c r="D14" i="82"/>
  <c r="H14" i="82" s="1"/>
  <c r="N13" i="82"/>
  <c r="M13" i="82"/>
  <c r="L13" i="82"/>
  <c r="K13" i="82"/>
  <c r="J13" i="82"/>
  <c r="I13" i="82"/>
  <c r="E13" i="82"/>
  <c r="D13" i="82"/>
  <c r="H13" i="82" s="1"/>
  <c r="N12" i="82"/>
  <c r="M12" i="82"/>
  <c r="L12" i="82"/>
  <c r="K12" i="82"/>
  <c r="J12" i="82"/>
  <c r="I12" i="82"/>
  <c r="E12" i="82"/>
  <c r="D12" i="82"/>
  <c r="H12" i="82" s="1"/>
  <c r="N11" i="82"/>
  <c r="M11" i="82"/>
  <c r="L11" i="82"/>
  <c r="K11" i="82"/>
  <c r="J11" i="82"/>
  <c r="I11" i="82"/>
  <c r="E11" i="82"/>
  <c r="D11" i="82"/>
  <c r="H11" i="82" s="1"/>
  <c r="N9" i="82"/>
  <c r="M9" i="82"/>
  <c r="L9" i="82"/>
  <c r="K9" i="82"/>
  <c r="J9" i="82"/>
  <c r="I9" i="82"/>
  <c r="E9" i="82"/>
  <c r="D9" i="82"/>
  <c r="N8" i="82"/>
  <c r="M8" i="82"/>
  <c r="L8" i="82"/>
  <c r="K8" i="82"/>
  <c r="J8" i="82"/>
  <c r="I8" i="82"/>
  <c r="E8" i="82"/>
  <c r="D8" i="82"/>
  <c r="H8" i="82" s="1"/>
  <c r="N7" i="82"/>
  <c r="M7" i="82"/>
  <c r="L7" i="82"/>
  <c r="K7" i="82"/>
  <c r="J7" i="82"/>
  <c r="I7" i="82"/>
  <c r="E7" i="82"/>
  <c r="D7" i="82"/>
  <c r="H7" i="82" s="1"/>
  <c r="N6" i="82"/>
  <c r="M6" i="82"/>
  <c r="L6" i="82"/>
  <c r="K6" i="82"/>
  <c r="J6" i="82"/>
  <c r="I6" i="82"/>
  <c r="E6" i="82"/>
  <c r="D6" i="82"/>
  <c r="H6" i="82" s="1"/>
  <c r="N5" i="82"/>
  <c r="N23" i="82" s="1"/>
  <c r="M5" i="82"/>
  <c r="M23" i="82" s="1"/>
  <c r="L5" i="82"/>
  <c r="L23" i="82" s="1"/>
  <c r="L24" i="82" s="1"/>
  <c r="K5" i="82"/>
  <c r="K23" i="82" s="1"/>
  <c r="K24" i="82" s="1"/>
  <c r="J5" i="82"/>
  <c r="J23" i="82" s="1"/>
  <c r="I5" i="82"/>
  <c r="I23" i="82" s="1"/>
  <c r="E5" i="82"/>
  <c r="E23" i="82" s="1"/>
  <c r="D5" i="82"/>
  <c r="N4" i="82"/>
  <c r="N27" i="82" s="1"/>
  <c r="M4" i="82"/>
  <c r="M27" i="82" s="1"/>
  <c r="L4" i="82"/>
  <c r="L27" i="82" s="1"/>
  <c r="K4" i="82"/>
  <c r="K27" i="82" s="1"/>
  <c r="J4" i="82"/>
  <c r="J27" i="82" s="1"/>
  <c r="I4" i="82"/>
  <c r="I27" i="82" s="1"/>
  <c r="E4" i="82"/>
  <c r="E27" i="82" s="1"/>
  <c r="D4" i="82"/>
  <c r="H3" i="82"/>
  <c r="N2" i="82"/>
  <c r="N20" i="82" s="1"/>
  <c r="M2" i="82"/>
  <c r="M20" i="82" s="1"/>
  <c r="L2" i="82"/>
  <c r="L20" i="82" s="1"/>
  <c r="K2" i="82"/>
  <c r="K20" i="82" s="1"/>
  <c r="J2" i="82"/>
  <c r="J20" i="82" s="1"/>
  <c r="I2" i="82"/>
  <c r="I20" i="82" s="1"/>
  <c r="E2" i="82"/>
  <c r="E20" i="82" s="1"/>
  <c r="D2" i="82"/>
  <c r="N37" i="81"/>
  <c r="M37" i="81"/>
  <c r="L37" i="81"/>
  <c r="K37" i="81"/>
  <c r="J37" i="81"/>
  <c r="I37" i="81"/>
  <c r="H37" i="81"/>
  <c r="E37" i="81"/>
  <c r="D37" i="81"/>
  <c r="N36" i="81"/>
  <c r="M36" i="81"/>
  <c r="L36" i="81"/>
  <c r="K36" i="81"/>
  <c r="J36" i="81"/>
  <c r="I36" i="81"/>
  <c r="H36" i="81"/>
  <c r="E36" i="81"/>
  <c r="D36" i="81"/>
  <c r="N35" i="81"/>
  <c r="M35" i="81"/>
  <c r="L35" i="81"/>
  <c r="K35" i="81"/>
  <c r="J35" i="81"/>
  <c r="I35" i="81"/>
  <c r="E35" i="81"/>
  <c r="D35" i="81"/>
  <c r="H35" i="81" s="1"/>
  <c r="N34" i="81"/>
  <c r="M34" i="81"/>
  <c r="L34" i="81"/>
  <c r="K34" i="81"/>
  <c r="J34" i="81"/>
  <c r="I34" i="81"/>
  <c r="E34" i="81"/>
  <c r="D34" i="81"/>
  <c r="H34" i="81" s="1"/>
  <c r="N33" i="81"/>
  <c r="M33" i="81"/>
  <c r="L33" i="81"/>
  <c r="K33" i="81"/>
  <c r="J33" i="81"/>
  <c r="I33" i="81"/>
  <c r="E33" i="81"/>
  <c r="D33" i="81"/>
  <c r="H33" i="81" s="1"/>
  <c r="N32" i="81"/>
  <c r="M32" i="81"/>
  <c r="L32" i="81"/>
  <c r="K32" i="81"/>
  <c r="J32" i="81"/>
  <c r="I32" i="81"/>
  <c r="E32" i="81"/>
  <c r="D32" i="81"/>
  <c r="H32" i="81" s="1"/>
  <c r="N25" i="81"/>
  <c r="M25" i="81"/>
  <c r="L25" i="81"/>
  <c r="K25" i="81"/>
  <c r="J25" i="81"/>
  <c r="I25" i="81"/>
  <c r="E25" i="81"/>
  <c r="D25" i="81"/>
  <c r="H25" i="81" s="1"/>
  <c r="H29" i="81" s="1"/>
  <c r="N21" i="81"/>
  <c r="M21" i="81"/>
  <c r="L21" i="81"/>
  <c r="K21" i="81"/>
  <c r="J21" i="81"/>
  <c r="I21" i="81"/>
  <c r="E21" i="81"/>
  <c r="D21" i="81"/>
  <c r="H21" i="81" s="1"/>
  <c r="N16" i="81"/>
  <c r="M16" i="81"/>
  <c r="L16" i="81"/>
  <c r="K16" i="81"/>
  <c r="J16" i="81"/>
  <c r="I16" i="81"/>
  <c r="E16" i="81"/>
  <c r="D16" i="81"/>
  <c r="H16" i="81" s="1"/>
  <c r="N15" i="81"/>
  <c r="M15" i="81"/>
  <c r="L15" i="81"/>
  <c r="K15" i="81"/>
  <c r="J15" i="81"/>
  <c r="I15" i="81"/>
  <c r="E15" i="81"/>
  <c r="D15" i="81"/>
  <c r="H15" i="81" s="1"/>
  <c r="N14" i="81"/>
  <c r="M14" i="81"/>
  <c r="L14" i="81"/>
  <c r="K14" i="81"/>
  <c r="J14" i="81"/>
  <c r="I14" i="81"/>
  <c r="E14" i="81"/>
  <c r="D14" i="81"/>
  <c r="H14" i="81" s="1"/>
  <c r="N13" i="81"/>
  <c r="M13" i="81"/>
  <c r="L13" i="81"/>
  <c r="K13" i="81"/>
  <c r="J13" i="81"/>
  <c r="I13" i="81"/>
  <c r="E13" i="81"/>
  <c r="D13" i="81"/>
  <c r="H13" i="81" s="1"/>
  <c r="N12" i="81"/>
  <c r="M12" i="81"/>
  <c r="L12" i="81"/>
  <c r="K12" i="81"/>
  <c r="J12" i="81"/>
  <c r="I12" i="81"/>
  <c r="E12" i="81"/>
  <c r="D12" i="81"/>
  <c r="H12" i="81" s="1"/>
  <c r="N11" i="81"/>
  <c r="M11" i="81"/>
  <c r="L11" i="81"/>
  <c r="K11" i="81"/>
  <c r="J11" i="81"/>
  <c r="I11" i="81"/>
  <c r="E11" i="81"/>
  <c r="D11" i="81"/>
  <c r="H11" i="81" s="1"/>
  <c r="N9" i="81"/>
  <c r="M9" i="81"/>
  <c r="L9" i="81"/>
  <c r="K9" i="81"/>
  <c r="J9" i="81"/>
  <c r="I9" i="81"/>
  <c r="E9" i="81"/>
  <c r="D9" i="81"/>
  <c r="N8" i="81"/>
  <c r="M8" i="81"/>
  <c r="L8" i="81"/>
  <c r="K8" i="81"/>
  <c r="J8" i="81"/>
  <c r="I8" i="81"/>
  <c r="E8" i="81"/>
  <c r="D8" i="81"/>
  <c r="H8" i="81" s="1"/>
  <c r="N7" i="81"/>
  <c r="M7" i="81"/>
  <c r="L7" i="81"/>
  <c r="K7" i="81"/>
  <c r="J7" i="81"/>
  <c r="I7" i="81"/>
  <c r="E7" i="81"/>
  <c r="D7" i="81"/>
  <c r="H7" i="81" s="1"/>
  <c r="N6" i="81"/>
  <c r="M6" i="81"/>
  <c r="L6" i="81"/>
  <c r="K6" i="81"/>
  <c r="J6" i="81"/>
  <c r="I6" i="81"/>
  <c r="E6" i="81"/>
  <c r="D6" i="81"/>
  <c r="H6" i="81" s="1"/>
  <c r="N5" i="81"/>
  <c r="N23" i="81" s="1"/>
  <c r="M5" i="81"/>
  <c r="M23" i="81" s="1"/>
  <c r="L5" i="81"/>
  <c r="L23" i="81" s="1"/>
  <c r="L24" i="81" s="1"/>
  <c r="K5" i="81"/>
  <c r="K23" i="81" s="1"/>
  <c r="K24" i="81" s="1"/>
  <c r="J5" i="81"/>
  <c r="J23" i="81" s="1"/>
  <c r="I5" i="81"/>
  <c r="I23" i="81" s="1"/>
  <c r="E5" i="81"/>
  <c r="E23" i="81" s="1"/>
  <c r="D5" i="81"/>
  <c r="N4" i="81"/>
  <c r="N27" i="81" s="1"/>
  <c r="M4" i="81"/>
  <c r="M27" i="81" s="1"/>
  <c r="L4" i="81"/>
  <c r="L27" i="81" s="1"/>
  <c r="K4" i="81"/>
  <c r="K27" i="81" s="1"/>
  <c r="J4" i="81"/>
  <c r="J27" i="81" s="1"/>
  <c r="I4" i="81"/>
  <c r="I27" i="81" s="1"/>
  <c r="E4" i="81"/>
  <c r="E27" i="81" s="1"/>
  <c r="D4" i="81"/>
  <c r="H3" i="81"/>
  <c r="N2" i="81"/>
  <c r="N20" i="81" s="1"/>
  <c r="M2" i="81"/>
  <c r="M20" i="81" s="1"/>
  <c r="L2" i="81"/>
  <c r="L20" i="81" s="1"/>
  <c r="K2" i="81"/>
  <c r="K20" i="81" s="1"/>
  <c r="J2" i="81"/>
  <c r="J20" i="81" s="1"/>
  <c r="I2" i="81"/>
  <c r="I20" i="81" s="1"/>
  <c r="E2" i="81"/>
  <c r="E20" i="81" s="1"/>
  <c r="D2" i="81"/>
  <c r="N37" i="80"/>
  <c r="M37" i="80"/>
  <c r="L37" i="80"/>
  <c r="K37" i="80"/>
  <c r="J37" i="80"/>
  <c r="I37" i="80"/>
  <c r="H37" i="80"/>
  <c r="E37" i="80"/>
  <c r="D37" i="80"/>
  <c r="N36" i="80"/>
  <c r="M36" i="80"/>
  <c r="L36" i="80"/>
  <c r="K36" i="80"/>
  <c r="J36" i="80"/>
  <c r="I36" i="80"/>
  <c r="H36" i="80"/>
  <c r="E36" i="80"/>
  <c r="D36" i="80"/>
  <c r="N35" i="80"/>
  <c r="M35" i="80"/>
  <c r="L35" i="80"/>
  <c r="K35" i="80"/>
  <c r="J35" i="80"/>
  <c r="I35" i="80"/>
  <c r="E35" i="80"/>
  <c r="D35" i="80"/>
  <c r="H35" i="80" s="1"/>
  <c r="N34" i="80"/>
  <c r="M34" i="80"/>
  <c r="L34" i="80"/>
  <c r="K34" i="80"/>
  <c r="J34" i="80"/>
  <c r="I34" i="80"/>
  <c r="E34" i="80"/>
  <c r="D34" i="80"/>
  <c r="H34" i="80" s="1"/>
  <c r="N33" i="80"/>
  <c r="M33" i="80"/>
  <c r="L33" i="80"/>
  <c r="K33" i="80"/>
  <c r="J33" i="80"/>
  <c r="I33" i="80"/>
  <c r="E33" i="80"/>
  <c r="D33" i="80"/>
  <c r="H33" i="80" s="1"/>
  <c r="N32" i="80"/>
  <c r="M32" i="80"/>
  <c r="L32" i="80"/>
  <c r="K32" i="80"/>
  <c r="J32" i="80"/>
  <c r="I32" i="80"/>
  <c r="E32" i="80"/>
  <c r="D32" i="80"/>
  <c r="H32" i="80" s="1"/>
  <c r="N25" i="80"/>
  <c r="M25" i="80"/>
  <c r="L25" i="80"/>
  <c r="K25" i="80"/>
  <c r="J25" i="80"/>
  <c r="I25" i="80"/>
  <c r="E25" i="80"/>
  <c r="D25" i="80"/>
  <c r="H25" i="80" s="1"/>
  <c r="H29" i="80" s="1"/>
  <c r="N21" i="80"/>
  <c r="M21" i="80"/>
  <c r="L21" i="80"/>
  <c r="K21" i="80"/>
  <c r="J21" i="80"/>
  <c r="I21" i="80"/>
  <c r="E21" i="80"/>
  <c r="D21" i="80"/>
  <c r="H21" i="80" s="1"/>
  <c r="N16" i="80"/>
  <c r="M16" i="80"/>
  <c r="L16" i="80"/>
  <c r="K16" i="80"/>
  <c r="J16" i="80"/>
  <c r="I16" i="80"/>
  <c r="E16" i="80"/>
  <c r="D16" i="80"/>
  <c r="H16" i="80" s="1"/>
  <c r="N15" i="80"/>
  <c r="M15" i="80"/>
  <c r="L15" i="80"/>
  <c r="K15" i="80"/>
  <c r="J15" i="80"/>
  <c r="I15" i="80"/>
  <c r="E15" i="80"/>
  <c r="D15" i="80"/>
  <c r="H15" i="80" s="1"/>
  <c r="N14" i="80"/>
  <c r="M14" i="80"/>
  <c r="L14" i="80"/>
  <c r="K14" i="80"/>
  <c r="J14" i="80"/>
  <c r="I14" i="80"/>
  <c r="E14" i="80"/>
  <c r="D14" i="80"/>
  <c r="H14" i="80" s="1"/>
  <c r="N13" i="80"/>
  <c r="M13" i="80"/>
  <c r="L13" i="80"/>
  <c r="K13" i="80"/>
  <c r="J13" i="80"/>
  <c r="I13" i="80"/>
  <c r="E13" i="80"/>
  <c r="D13" i="80"/>
  <c r="H13" i="80" s="1"/>
  <c r="N12" i="80"/>
  <c r="M12" i="80"/>
  <c r="L12" i="80"/>
  <c r="K12" i="80"/>
  <c r="J12" i="80"/>
  <c r="I12" i="80"/>
  <c r="E12" i="80"/>
  <c r="D12" i="80"/>
  <c r="H12" i="80" s="1"/>
  <c r="N11" i="80"/>
  <c r="M11" i="80"/>
  <c r="L11" i="80"/>
  <c r="K11" i="80"/>
  <c r="J11" i="80"/>
  <c r="I11" i="80"/>
  <c r="E11" i="80"/>
  <c r="D11" i="80"/>
  <c r="H11" i="80" s="1"/>
  <c r="N9" i="80"/>
  <c r="M9" i="80"/>
  <c r="L9" i="80"/>
  <c r="K9" i="80"/>
  <c r="J9" i="80"/>
  <c r="I9" i="80"/>
  <c r="E9" i="80"/>
  <c r="D9" i="80"/>
  <c r="N8" i="80"/>
  <c r="M8" i="80"/>
  <c r="L8" i="80"/>
  <c r="K8" i="80"/>
  <c r="J8" i="80"/>
  <c r="I8" i="80"/>
  <c r="E8" i="80"/>
  <c r="D8" i="80"/>
  <c r="H8" i="80" s="1"/>
  <c r="N7" i="80"/>
  <c r="M7" i="80"/>
  <c r="L7" i="80"/>
  <c r="K7" i="80"/>
  <c r="J7" i="80"/>
  <c r="I7" i="80"/>
  <c r="E7" i="80"/>
  <c r="D7" i="80"/>
  <c r="H7" i="80" s="1"/>
  <c r="N6" i="80"/>
  <c r="M6" i="80"/>
  <c r="L6" i="80"/>
  <c r="K6" i="80"/>
  <c r="J6" i="80"/>
  <c r="I6" i="80"/>
  <c r="E6" i="80"/>
  <c r="D6" i="80"/>
  <c r="H6" i="80" s="1"/>
  <c r="N5" i="80"/>
  <c r="N23" i="80" s="1"/>
  <c r="M5" i="80"/>
  <c r="M23" i="80" s="1"/>
  <c r="L5" i="80"/>
  <c r="L23" i="80" s="1"/>
  <c r="L24" i="80" s="1"/>
  <c r="K5" i="80"/>
  <c r="K23" i="80" s="1"/>
  <c r="K24" i="80" s="1"/>
  <c r="J5" i="80"/>
  <c r="J23" i="80" s="1"/>
  <c r="I5" i="80"/>
  <c r="I23" i="80" s="1"/>
  <c r="E5" i="80"/>
  <c r="E23" i="80" s="1"/>
  <c r="D5" i="80"/>
  <c r="N4" i="80"/>
  <c r="N27" i="80" s="1"/>
  <c r="M4" i="80"/>
  <c r="M27" i="80" s="1"/>
  <c r="L4" i="80"/>
  <c r="L27" i="80" s="1"/>
  <c r="K4" i="80"/>
  <c r="K27" i="80" s="1"/>
  <c r="J4" i="80"/>
  <c r="J27" i="80" s="1"/>
  <c r="I4" i="80"/>
  <c r="I27" i="80" s="1"/>
  <c r="E4" i="80"/>
  <c r="E27" i="80" s="1"/>
  <c r="D4" i="80"/>
  <c r="H3" i="80"/>
  <c r="N2" i="80"/>
  <c r="N20" i="80" s="1"/>
  <c r="M2" i="80"/>
  <c r="M20" i="80" s="1"/>
  <c r="L2" i="80"/>
  <c r="L20" i="80" s="1"/>
  <c r="K2" i="80"/>
  <c r="K20" i="80" s="1"/>
  <c r="J2" i="80"/>
  <c r="J20" i="80" s="1"/>
  <c r="I2" i="80"/>
  <c r="I20" i="80" s="1"/>
  <c r="E2" i="80"/>
  <c r="E20" i="80" s="1"/>
  <c r="D2" i="80"/>
  <c r="M37" i="79"/>
  <c r="L37" i="79"/>
  <c r="K37" i="79"/>
  <c r="J37" i="79"/>
  <c r="I37" i="79"/>
  <c r="H37" i="79"/>
  <c r="E37" i="79"/>
  <c r="D37" i="79"/>
  <c r="M36" i="79"/>
  <c r="L36" i="79"/>
  <c r="K36" i="79"/>
  <c r="J36" i="79"/>
  <c r="I36" i="79"/>
  <c r="H36" i="79"/>
  <c r="E36" i="79"/>
  <c r="D36" i="79"/>
  <c r="M35" i="79"/>
  <c r="L35" i="79"/>
  <c r="K35" i="79"/>
  <c r="J35" i="79"/>
  <c r="I35" i="79"/>
  <c r="E35" i="79"/>
  <c r="D35" i="79"/>
  <c r="H35" i="79" s="1"/>
  <c r="M34" i="79"/>
  <c r="L34" i="79"/>
  <c r="K34" i="79"/>
  <c r="J34" i="79"/>
  <c r="I34" i="79"/>
  <c r="E34" i="79"/>
  <c r="D34" i="79"/>
  <c r="H34" i="79" s="1"/>
  <c r="M33" i="79"/>
  <c r="L33" i="79"/>
  <c r="K33" i="79"/>
  <c r="J33" i="79"/>
  <c r="I33" i="79"/>
  <c r="E33" i="79"/>
  <c r="D33" i="79"/>
  <c r="H33" i="79" s="1"/>
  <c r="M32" i="79"/>
  <c r="L32" i="79"/>
  <c r="K32" i="79"/>
  <c r="J32" i="79"/>
  <c r="I32" i="79"/>
  <c r="E32" i="79"/>
  <c r="D32" i="79"/>
  <c r="H32" i="79" s="1"/>
  <c r="M25" i="79"/>
  <c r="L25" i="79"/>
  <c r="K25" i="79"/>
  <c r="J25" i="79"/>
  <c r="I25" i="79"/>
  <c r="E25" i="79"/>
  <c r="D25" i="79"/>
  <c r="H25" i="79" s="1"/>
  <c r="H29" i="79" s="1"/>
  <c r="M21" i="79"/>
  <c r="L21" i="79"/>
  <c r="K21" i="79"/>
  <c r="J21" i="79"/>
  <c r="I21" i="79"/>
  <c r="E21" i="79"/>
  <c r="D21" i="79"/>
  <c r="H21" i="79" s="1"/>
  <c r="M16" i="79"/>
  <c r="L16" i="79"/>
  <c r="K16" i="79"/>
  <c r="J16" i="79"/>
  <c r="I16" i="79"/>
  <c r="E16" i="79"/>
  <c r="D16" i="79"/>
  <c r="H16" i="79" s="1"/>
  <c r="M15" i="79"/>
  <c r="L15" i="79"/>
  <c r="K15" i="79"/>
  <c r="J15" i="79"/>
  <c r="I15" i="79"/>
  <c r="E15" i="79"/>
  <c r="D15" i="79"/>
  <c r="H15" i="79" s="1"/>
  <c r="M14" i="79"/>
  <c r="L14" i="79"/>
  <c r="K14" i="79"/>
  <c r="J14" i="79"/>
  <c r="I14" i="79"/>
  <c r="E14" i="79"/>
  <c r="D14" i="79"/>
  <c r="H14" i="79" s="1"/>
  <c r="M13" i="79"/>
  <c r="L13" i="79"/>
  <c r="K13" i="79"/>
  <c r="J13" i="79"/>
  <c r="I13" i="79"/>
  <c r="E13" i="79"/>
  <c r="D13" i="79"/>
  <c r="H13" i="79" s="1"/>
  <c r="M12" i="79"/>
  <c r="L12" i="79"/>
  <c r="K12" i="79"/>
  <c r="J12" i="79"/>
  <c r="I12" i="79"/>
  <c r="E12" i="79"/>
  <c r="D12" i="79"/>
  <c r="H12" i="79" s="1"/>
  <c r="M11" i="79"/>
  <c r="L11" i="79"/>
  <c r="K11" i="79"/>
  <c r="J11" i="79"/>
  <c r="I11" i="79"/>
  <c r="E11" i="79"/>
  <c r="D11" i="79"/>
  <c r="H11" i="79" s="1"/>
  <c r="M9" i="79"/>
  <c r="L9" i="79"/>
  <c r="K9" i="79"/>
  <c r="J9" i="79"/>
  <c r="I9" i="79"/>
  <c r="E9" i="79"/>
  <c r="D9" i="79"/>
  <c r="M8" i="79"/>
  <c r="L8" i="79"/>
  <c r="K8" i="79"/>
  <c r="J8" i="79"/>
  <c r="I8" i="79"/>
  <c r="E8" i="79"/>
  <c r="D8" i="79"/>
  <c r="H8" i="79" s="1"/>
  <c r="M7" i="79"/>
  <c r="L7" i="79"/>
  <c r="K7" i="79"/>
  <c r="J7" i="79"/>
  <c r="I7" i="79"/>
  <c r="E7" i="79"/>
  <c r="D7" i="79"/>
  <c r="H7" i="79" s="1"/>
  <c r="M6" i="79"/>
  <c r="L6" i="79"/>
  <c r="K6" i="79"/>
  <c r="J6" i="79"/>
  <c r="I6" i="79"/>
  <c r="E6" i="79"/>
  <c r="D6" i="79"/>
  <c r="H6" i="79" s="1"/>
  <c r="M5" i="79"/>
  <c r="M23" i="79" s="1"/>
  <c r="L5" i="79"/>
  <c r="L23" i="79" s="1"/>
  <c r="L24" i="79" s="1"/>
  <c r="K5" i="79"/>
  <c r="K23" i="79" s="1"/>
  <c r="K24" i="79" s="1"/>
  <c r="J5" i="79"/>
  <c r="J23" i="79" s="1"/>
  <c r="I5" i="79"/>
  <c r="I23" i="79" s="1"/>
  <c r="E5" i="79"/>
  <c r="E23" i="79" s="1"/>
  <c r="D5" i="79"/>
  <c r="M4" i="79"/>
  <c r="M27" i="79" s="1"/>
  <c r="L4" i="79"/>
  <c r="L27" i="79" s="1"/>
  <c r="K4" i="79"/>
  <c r="K27" i="79" s="1"/>
  <c r="J4" i="79"/>
  <c r="J27" i="79" s="1"/>
  <c r="I4" i="79"/>
  <c r="I27" i="79" s="1"/>
  <c r="E4" i="79"/>
  <c r="E27" i="79" s="1"/>
  <c r="D4" i="79"/>
  <c r="H3" i="79"/>
  <c r="M2" i="79"/>
  <c r="M20" i="79" s="1"/>
  <c r="L2" i="79"/>
  <c r="L20" i="79" s="1"/>
  <c r="K2" i="79"/>
  <c r="K20" i="79" s="1"/>
  <c r="J2" i="79"/>
  <c r="J20" i="79" s="1"/>
  <c r="I2" i="79"/>
  <c r="I20" i="79" s="1"/>
  <c r="E2" i="79"/>
  <c r="E20" i="79" s="1"/>
  <c r="D2" i="79"/>
  <c r="N37" i="78"/>
  <c r="M37" i="78"/>
  <c r="L37" i="78"/>
  <c r="K37" i="78"/>
  <c r="J37" i="78"/>
  <c r="I37" i="78"/>
  <c r="H37" i="78"/>
  <c r="E37" i="78"/>
  <c r="D37" i="78"/>
  <c r="N36" i="78"/>
  <c r="M36" i="78"/>
  <c r="L36" i="78"/>
  <c r="K36" i="78"/>
  <c r="J36" i="78"/>
  <c r="I36" i="78"/>
  <c r="H36" i="78"/>
  <c r="E36" i="78"/>
  <c r="D36" i="78"/>
  <c r="N35" i="78"/>
  <c r="M35" i="78"/>
  <c r="L35" i="78"/>
  <c r="K35" i="78"/>
  <c r="J35" i="78"/>
  <c r="I35" i="78"/>
  <c r="E35" i="78"/>
  <c r="D35" i="78"/>
  <c r="H35" i="78" s="1"/>
  <c r="N34" i="78"/>
  <c r="M34" i="78"/>
  <c r="L34" i="78"/>
  <c r="K34" i="78"/>
  <c r="J34" i="78"/>
  <c r="I34" i="78"/>
  <c r="E34" i="78"/>
  <c r="D34" i="78"/>
  <c r="H34" i="78" s="1"/>
  <c r="N33" i="78"/>
  <c r="M33" i="78"/>
  <c r="L33" i="78"/>
  <c r="K33" i="78"/>
  <c r="J33" i="78"/>
  <c r="I33" i="78"/>
  <c r="E33" i="78"/>
  <c r="D33" i="78"/>
  <c r="H33" i="78" s="1"/>
  <c r="N32" i="78"/>
  <c r="M32" i="78"/>
  <c r="L32" i="78"/>
  <c r="K32" i="78"/>
  <c r="J32" i="78"/>
  <c r="I32" i="78"/>
  <c r="E32" i="78"/>
  <c r="D32" i="78"/>
  <c r="H32" i="78" s="1"/>
  <c r="N25" i="78"/>
  <c r="M25" i="78"/>
  <c r="L25" i="78"/>
  <c r="K25" i="78"/>
  <c r="J25" i="78"/>
  <c r="I25" i="78"/>
  <c r="E25" i="78"/>
  <c r="D25" i="78"/>
  <c r="H25" i="78" s="1"/>
  <c r="H29" i="78" s="1"/>
  <c r="N21" i="78"/>
  <c r="M21" i="78"/>
  <c r="L21" i="78"/>
  <c r="K21" i="78"/>
  <c r="J21" i="78"/>
  <c r="I21" i="78"/>
  <c r="E21" i="78"/>
  <c r="D21" i="78"/>
  <c r="H21" i="78" s="1"/>
  <c r="N16" i="78"/>
  <c r="M16" i="78"/>
  <c r="L16" i="78"/>
  <c r="K16" i="78"/>
  <c r="J16" i="78"/>
  <c r="I16" i="78"/>
  <c r="E16" i="78"/>
  <c r="D16" i="78"/>
  <c r="H16" i="78" s="1"/>
  <c r="N15" i="78"/>
  <c r="M15" i="78"/>
  <c r="L15" i="78"/>
  <c r="K15" i="78"/>
  <c r="J15" i="78"/>
  <c r="I15" i="78"/>
  <c r="E15" i="78"/>
  <c r="D15" i="78"/>
  <c r="H15" i="78" s="1"/>
  <c r="N14" i="78"/>
  <c r="M14" i="78"/>
  <c r="L14" i="78"/>
  <c r="K14" i="78"/>
  <c r="J14" i="78"/>
  <c r="I14" i="78"/>
  <c r="E14" i="78"/>
  <c r="D14" i="78"/>
  <c r="H14" i="78" s="1"/>
  <c r="N13" i="78"/>
  <c r="M13" i="78"/>
  <c r="L13" i="78"/>
  <c r="K13" i="78"/>
  <c r="J13" i="78"/>
  <c r="I13" i="78"/>
  <c r="E13" i="78"/>
  <c r="D13" i="78"/>
  <c r="H13" i="78" s="1"/>
  <c r="N12" i="78"/>
  <c r="M12" i="78"/>
  <c r="L12" i="78"/>
  <c r="K12" i="78"/>
  <c r="J12" i="78"/>
  <c r="I12" i="78"/>
  <c r="E12" i="78"/>
  <c r="D12" i="78"/>
  <c r="H12" i="78" s="1"/>
  <c r="N11" i="78"/>
  <c r="M11" i="78"/>
  <c r="L11" i="78"/>
  <c r="K11" i="78"/>
  <c r="J11" i="78"/>
  <c r="I11" i="78"/>
  <c r="E11" i="78"/>
  <c r="D11" i="78"/>
  <c r="H11" i="78" s="1"/>
  <c r="N9" i="78"/>
  <c r="M9" i="78"/>
  <c r="L9" i="78"/>
  <c r="K9" i="78"/>
  <c r="J9" i="78"/>
  <c r="I9" i="78"/>
  <c r="E9" i="78"/>
  <c r="D9" i="78"/>
  <c r="N8" i="78"/>
  <c r="M8" i="78"/>
  <c r="L8" i="78"/>
  <c r="K8" i="78"/>
  <c r="J8" i="78"/>
  <c r="I8" i="78"/>
  <c r="E8" i="78"/>
  <c r="D8" i="78"/>
  <c r="H8" i="78" s="1"/>
  <c r="N7" i="78"/>
  <c r="M7" i="78"/>
  <c r="L7" i="78"/>
  <c r="K7" i="78"/>
  <c r="J7" i="78"/>
  <c r="I7" i="78"/>
  <c r="E7" i="78"/>
  <c r="D7" i="78"/>
  <c r="H7" i="78" s="1"/>
  <c r="N6" i="78"/>
  <c r="M6" i="78"/>
  <c r="L6" i="78"/>
  <c r="K6" i="78"/>
  <c r="J6" i="78"/>
  <c r="I6" i="78"/>
  <c r="E6" i="78"/>
  <c r="D6" i="78"/>
  <c r="H6" i="78" s="1"/>
  <c r="N5" i="78"/>
  <c r="N23" i="78" s="1"/>
  <c r="M5" i="78"/>
  <c r="M23" i="78" s="1"/>
  <c r="L5" i="78"/>
  <c r="L23" i="78" s="1"/>
  <c r="L24" i="78" s="1"/>
  <c r="K5" i="78"/>
  <c r="K23" i="78" s="1"/>
  <c r="K24" i="78" s="1"/>
  <c r="J5" i="78"/>
  <c r="J23" i="78" s="1"/>
  <c r="I5" i="78"/>
  <c r="I23" i="78" s="1"/>
  <c r="E5" i="78"/>
  <c r="E23" i="78" s="1"/>
  <c r="D5" i="78"/>
  <c r="N4" i="78"/>
  <c r="N27" i="78" s="1"/>
  <c r="M4" i="78"/>
  <c r="M27" i="78" s="1"/>
  <c r="L4" i="78"/>
  <c r="L27" i="78" s="1"/>
  <c r="K4" i="78"/>
  <c r="K27" i="78" s="1"/>
  <c r="J4" i="78"/>
  <c r="J27" i="78" s="1"/>
  <c r="I4" i="78"/>
  <c r="I27" i="78" s="1"/>
  <c r="E4" i="78"/>
  <c r="E27" i="78" s="1"/>
  <c r="D4" i="78"/>
  <c r="H3" i="78"/>
  <c r="N2" i="78"/>
  <c r="N20" i="78" s="1"/>
  <c r="M2" i="78"/>
  <c r="M20" i="78" s="1"/>
  <c r="L2" i="78"/>
  <c r="L20" i="78" s="1"/>
  <c r="K2" i="78"/>
  <c r="K20" i="78" s="1"/>
  <c r="J2" i="78"/>
  <c r="J20" i="78" s="1"/>
  <c r="I2" i="78"/>
  <c r="I20" i="78" s="1"/>
  <c r="E2" i="78"/>
  <c r="E20" i="78" s="1"/>
  <c r="D2" i="78"/>
  <c r="N37" i="77"/>
  <c r="M37" i="77"/>
  <c r="L37" i="77"/>
  <c r="K37" i="77"/>
  <c r="J37" i="77"/>
  <c r="I37" i="77"/>
  <c r="H37" i="77"/>
  <c r="E37" i="77"/>
  <c r="D37" i="77"/>
  <c r="N36" i="77"/>
  <c r="M36" i="77"/>
  <c r="L36" i="77"/>
  <c r="K36" i="77"/>
  <c r="J36" i="77"/>
  <c r="I36" i="77"/>
  <c r="H36" i="77"/>
  <c r="E36" i="77"/>
  <c r="D36" i="77"/>
  <c r="N35" i="77"/>
  <c r="M35" i="77"/>
  <c r="L35" i="77"/>
  <c r="K35" i="77"/>
  <c r="J35" i="77"/>
  <c r="I35" i="77"/>
  <c r="E35" i="77"/>
  <c r="D35" i="77"/>
  <c r="H35" i="77" s="1"/>
  <c r="N34" i="77"/>
  <c r="M34" i="77"/>
  <c r="L34" i="77"/>
  <c r="K34" i="77"/>
  <c r="J34" i="77"/>
  <c r="I34" i="77"/>
  <c r="E34" i="77"/>
  <c r="D34" i="77"/>
  <c r="H34" i="77" s="1"/>
  <c r="N33" i="77"/>
  <c r="M33" i="77"/>
  <c r="L33" i="77"/>
  <c r="K33" i="77"/>
  <c r="J33" i="77"/>
  <c r="I33" i="77"/>
  <c r="E33" i="77"/>
  <c r="D33" i="77"/>
  <c r="H33" i="77" s="1"/>
  <c r="N32" i="77"/>
  <c r="M32" i="77"/>
  <c r="L32" i="77"/>
  <c r="K32" i="77"/>
  <c r="J32" i="77"/>
  <c r="I32" i="77"/>
  <c r="E32" i="77"/>
  <c r="D32" i="77"/>
  <c r="H32" i="77" s="1"/>
  <c r="N25" i="77"/>
  <c r="M25" i="77"/>
  <c r="L25" i="77"/>
  <c r="K25" i="77"/>
  <c r="J25" i="77"/>
  <c r="I25" i="77"/>
  <c r="E25" i="77"/>
  <c r="D25" i="77"/>
  <c r="H25" i="77" s="1"/>
  <c r="H29" i="77" s="1"/>
  <c r="N21" i="77"/>
  <c r="M21" i="77"/>
  <c r="L21" i="77"/>
  <c r="K21" i="77"/>
  <c r="J21" i="77"/>
  <c r="I21" i="77"/>
  <c r="E21" i="77"/>
  <c r="D21" i="77"/>
  <c r="H21" i="77" s="1"/>
  <c r="N16" i="77"/>
  <c r="M16" i="77"/>
  <c r="L16" i="77"/>
  <c r="K16" i="77"/>
  <c r="J16" i="77"/>
  <c r="I16" i="77"/>
  <c r="E16" i="77"/>
  <c r="D16" i="77"/>
  <c r="H16" i="77" s="1"/>
  <c r="N15" i="77"/>
  <c r="M15" i="77"/>
  <c r="L15" i="77"/>
  <c r="K15" i="77"/>
  <c r="J15" i="77"/>
  <c r="I15" i="77"/>
  <c r="E15" i="77"/>
  <c r="D15" i="77"/>
  <c r="H15" i="77" s="1"/>
  <c r="N14" i="77"/>
  <c r="M14" i="77"/>
  <c r="L14" i="77"/>
  <c r="K14" i="77"/>
  <c r="J14" i="77"/>
  <c r="I14" i="77"/>
  <c r="E14" i="77"/>
  <c r="D14" i="77"/>
  <c r="H14" i="77" s="1"/>
  <c r="N13" i="77"/>
  <c r="M13" i="77"/>
  <c r="L13" i="77"/>
  <c r="K13" i="77"/>
  <c r="J13" i="77"/>
  <c r="I13" i="77"/>
  <c r="E13" i="77"/>
  <c r="D13" i="77"/>
  <c r="H13" i="77" s="1"/>
  <c r="N12" i="77"/>
  <c r="M12" i="77"/>
  <c r="L12" i="77"/>
  <c r="K12" i="77"/>
  <c r="J12" i="77"/>
  <c r="I12" i="77"/>
  <c r="E12" i="77"/>
  <c r="D12" i="77"/>
  <c r="H12" i="77" s="1"/>
  <c r="N11" i="77"/>
  <c r="M11" i="77"/>
  <c r="L11" i="77"/>
  <c r="K11" i="77"/>
  <c r="J11" i="77"/>
  <c r="I11" i="77"/>
  <c r="E11" i="77"/>
  <c r="D11" i="77"/>
  <c r="H11" i="77" s="1"/>
  <c r="N9" i="77"/>
  <c r="M9" i="77"/>
  <c r="L9" i="77"/>
  <c r="K9" i="77"/>
  <c r="J9" i="77"/>
  <c r="I9" i="77"/>
  <c r="E9" i="77"/>
  <c r="D9" i="77"/>
  <c r="N8" i="77"/>
  <c r="M8" i="77"/>
  <c r="L8" i="77"/>
  <c r="K8" i="77"/>
  <c r="J8" i="77"/>
  <c r="I8" i="77"/>
  <c r="E8" i="77"/>
  <c r="D8" i="77"/>
  <c r="H8" i="77" s="1"/>
  <c r="N7" i="77"/>
  <c r="M7" i="77"/>
  <c r="L7" i="77"/>
  <c r="K7" i="77"/>
  <c r="J7" i="77"/>
  <c r="I7" i="77"/>
  <c r="E7" i="77"/>
  <c r="D7" i="77"/>
  <c r="H7" i="77" s="1"/>
  <c r="N6" i="77"/>
  <c r="M6" i="77"/>
  <c r="L6" i="77"/>
  <c r="K6" i="77"/>
  <c r="J6" i="77"/>
  <c r="I6" i="77"/>
  <c r="E6" i="77"/>
  <c r="D6" i="77"/>
  <c r="H6" i="77" s="1"/>
  <c r="N5" i="77"/>
  <c r="N23" i="77" s="1"/>
  <c r="M5" i="77"/>
  <c r="M23" i="77" s="1"/>
  <c r="L5" i="77"/>
  <c r="L23" i="77" s="1"/>
  <c r="L24" i="77" s="1"/>
  <c r="K5" i="77"/>
  <c r="K23" i="77" s="1"/>
  <c r="K24" i="77" s="1"/>
  <c r="J5" i="77"/>
  <c r="J23" i="77" s="1"/>
  <c r="I5" i="77"/>
  <c r="I23" i="77" s="1"/>
  <c r="E5" i="77"/>
  <c r="E23" i="77" s="1"/>
  <c r="D5" i="77"/>
  <c r="N4" i="77"/>
  <c r="N27" i="77" s="1"/>
  <c r="M4" i="77"/>
  <c r="M27" i="77" s="1"/>
  <c r="L4" i="77"/>
  <c r="L27" i="77" s="1"/>
  <c r="K4" i="77"/>
  <c r="K27" i="77" s="1"/>
  <c r="J4" i="77"/>
  <c r="J27" i="77" s="1"/>
  <c r="I4" i="77"/>
  <c r="I27" i="77" s="1"/>
  <c r="E4" i="77"/>
  <c r="E27" i="77" s="1"/>
  <c r="D4" i="77"/>
  <c r="H3" i="77"/>
  <c r="N2" i="77"/>
  <c r="N20" i="77" s="1"/>
  <c r="M2" i="77"/>
  <c r="M20" i="77" s="1"/>
  <c r="L2" i="77"/>
  <c r="L20" i="77" s="1"/>
  <c r="K2" i="77"/>
  <c r="K20" i="77" s="1"/>
  <c r="J2" i="77"/>
  <c r="J20" i="77" s="1"/>
  <c r="I2" i="77"/>
  <c r="I20" i="77" s="1"/>
  <c r="E2" i="77"/>
  <c r="E20" i="77" s="1"/>
  <c r="D2" i="77"/>
  <c r="N37" i="76"/>
  <c r="M37" i="76"/>
  <c r="L37" i="76"/>
  <c r="K37" i="76"/>
  <c r="J37" i="76"/>
  <c r="I37" i="76"/>
  <c r="H37" i="76"/>
  <c r="E37" i="76"/>
  <c r="D37" i="76"/>
  <c r="N36" i="76"/>
  <c r="M36" i="76"/>
  <c r="L36" i="76"/>
  <c r="K36" i="76"/>
  <c r="J36" i="76"/>
  <c r="I36" i="76"/>
  <c r="H36" i="76"/>
  <c r="E36" i="76"/>
  <c r="D36" i="76"/>
  <c r="N35" i="76"/>
  <c r="M35" i="76"/>
  <c r="L35" i="76"/>
  <c r="K35" i="76"/>
  <c r="J35" i="76"/>
  <c r="I35" i="76"/>
  <c r="E35" i="76"/>
  <c r="D35" i="76"/>
  <c r="H35" i="76" s="1"/>
  <c r="N34" i="76"/>
  <c r="M34" i="76"/>
  <c r="L34" i="76"/>
  <c r="K34" i="76"/>
  <c r="J34" i="76"/>
  <c r="I34" i="76"/>
  <c r="E34" i="76"/>
  <c r="D34" i="76"/>
  <c r="H34" i="76" s="1"/>
  <c r="N33" i="76"/>
  <c r="M33" i="76"/>
  <c r="L33" i="76"/>
  <c r="K33" i="76"/>
  <c r="J33" i="76"/>
  <c r="I33" i="76"/>
  <c r="E33" i="76"/>
  <c r="D33" i="76"/>
  <c r="H33" i="76" s="1"/>
  <c r="N32" i="76"/>
  <c r="M32" i="76"/>
  <c r="L32" i="76"/>
  <c r="K32" i="76"/>
  <c r="J32" i="76"/>
  <c r="I32" i="76"/>
  <c r="E32" i="76"/>
  <c r="D32" i="76"/>
  <c r="H32" i="76" s="1"/>
  <c r="N25" i="76"/>
  <c r="M25" i="76"/>
  <c r="L25" i="76"/>
  <c r="K25" i="76"/>
  <c r="J25" i="76"/>
  <c r="I25" i="76"/>
  <c r="E25" i="76"/>
  <c r="D25" i="76"/>
  <c r="H25" i="76" s="1"/>
  <c r="H29" i="76" s="1"/>
  <c r="N21" i="76"/>
  <c r="M21" i="76"/>
  <c r="L21" i="76"/>
  <c r="K21" i="76"/>
  <c r="J21" i="76"/>
  <c r="I21" i="76"/>
  <c r="E21" i="76"/>
  <c r="D21" i="76"/>
  <c r="H21" i="76" s="1"/>
  <c r="N16" i="76"/>
  <c r="M16" i="76"/>
  <c r="L16" i="76"/>
  <c r="K16" i="76"/>
  <c r="J16" i="76"/>
  <c r="I16" i="76"/>
  <c r="E16" i="76"/>
  <c r="D16" i="76"/>
  <c r="H16" i="76" s="1"/>
  <c r="N15" i="76"/>
  <c r="M15" i="76"/>
  <c r="L15" i="76"/>
  <c r="K15" i="76"/>
  <c r="J15" i="76"/>
  <c r="I15" i="76"/>
  <c r="E15" i="76"/>
  <c r="D15" i="76"/>
  <c r="H15" i="76" s="1"/>
  <c r="N14" i="76"/>
  <c r="M14" i="76"/>
  <c r="L14" i="76"/>
  <c r="K14" i="76"/>
  <c r="J14" i="76"/>
  <c r="I14" i="76"/>
  <c r="E14" i="76"/>
  <c r="D14" i="76"/>
  <c r="H14" i="76" s="1"/>
  <c r="N13" i="76"/>
  <c r="M13" i="76"/>
  <c r="L13" i="76"/>
  <c r="K13" i="76"/>
  <c r="J13" i="76"/>
  <c r="I13" i="76"/>
  <c r="E13" i="76"/>
  <c r="D13" i="76"/>
  <c r="H13" i="76" s="1"/>
  <c r="N12" i="76"/>
  <c r="M12" i="76"/>
  <c r="L12" i="76"/>
  <c r="K12" i="76"/>
  <c r="J12" i="76"/>
  <c r="I12" i="76"/>
  <c r="E12" i="76"/>
  <c r="D12" i="76"/>
  <c r="H12" i="76" s="1"/>
  <c r="N11" i="76"/>
  <c r="M11" i="76"/>
  <c r="L11" i="76"/>
  <c r="K11" i="76"/>
  <c r="J11" i="76"/>
  <c r="I11" i="76"/>
  <c r="E11" i="76"/>
  <c r="D11" i="76"/>
  <c r="H11" i="76" s="1"/>
  <c r="N9" i="76"/>
  <c r="M9" i="76"/>
  <c r="L9" i="76"/>
  <c r="K9" i="76"/>
  <c r="J9" i="76"/>
  <c r="I9" i="76"/>
  <c r="E9" i="76"/>
  <c r="D9" i="76"/>
  <c r="N8" i="76"/>
  <c r="M8" i="76"/>
  <c r="L8" i="76"/>
  <c r="K8" i="76"/>
  <c r="J8" i="76"/>
  <c r="I8" i="76"/>
  <c r="E8" i="76"/>
  <c r="D8" i="76"/>
  <c r="H8" i="76" s="1"/>
  <c r="N7" i="76"/>
  <c r="M7" i="76"/>
  <c r="L7" i="76"/>
  <c r="K7" i="76"/>
  <c r="J7" i="76"/>
  <c r="I7" i="76"/>
  <c r="E7" i="76"/>
  <c r="D7" i="76"/>
  <c r="H7" i="76" s="1"/>
  <c r="N6" i="76"/>
  <c r="M6" i="76"/>
  <c r="L6" i="76"/>
  <c r="K6" i="76"/>
  <c r="J6" i="76"/>
  <c r="I6" i="76"/>
  <c r="E6" i="76"/>
  <c r="D6" i="76"/>
  <c r="H6" i="76" s="1"/>
  <c r="N5" i="76"/>
  <c r="N23" i="76" s="1"/>
  <c r="M5" i="76"/>
  <c r="M23" i="76" s="1"/>
  <c r="L5" i="76"/>
  <c r="L23" i="76" s="1"/>
  <c r="L24" i="76" s="1"/>
  <c r="K5" i="76"/>
  <c r="K23" i="76" s="1"/>
  <c r="K24" i="76" s="1"/>
  <c r="J5" i="76"/>
  <c r="J23" i="76" s="1"/>
  <c r="I5" i="76"/>
  <c r="I23" i="76" s="1"/>
  <c r="E5" i="76"/>
  <c r="E23" i="76" s="1"/>
  <c r="D5" i="76"/>
  <c r="N4" i="76"/>
  <c r="N27" i="76" s="1"/>
  <c r="M4" i="76"/>
  <c r="M27" i="76" s="1"/>
  <c r="L4" i="76"/>
  <c r="L27" i="76" s="1"/>
  <c r="K4" i="76"/>
  <c r="K27" i="76" s="1"/>
  <c r="J4" i="76"/>
  <c r="J27" i="76" s="1"/>
  <c r="I4" i="76"/>
  <c r="I27" i="76" s="1"/>
  <c r="E4" i="76"/>
  <c r="E27" i="76" s="1"/>
  <c r="D4" i="76"/>
  <c r="H3" i="76"/>
  <c r="N2" i="76"/>
  <c r="N20" i="76" s="1"/>
  <c r="M2" i="76"/>
  <c r="M20" i="76" s="1"/>
  <c r="L2" i="76"/>
  <c r="L20" i="76" s="1"/>
  <c r="K2" i="76"/>
  <c r="K20" i="76" s="1"/>
  <c r="J2" i="76"/>
  <c r="J20" i="76" s="1"/>
  <c r="I2" i="76"/>
  <c r="I20" i="76" s="1"/>
  <c r="E2" i="76"/>
  <c r="E20" i="76" s="1"/>
  <c r="D2" i="76"/>
  <c r="N37" i="75"/>
  <c r="M37" i="75"/>
  <c r="L37" i="75"/>
  <c r="K37" i="75"/>
  <c r="J37" i="75"/>
  <c r="I37" i="75"/>
  <c r="H37" i="75"/>
  <c r="E37" i="75"/>
  <c r="D37" i="75"/>
  <c r="N36" i="75"/>
  <c r="M36" i="75"/>
  <c r="L36" i="75"/>
  <c r="K36" i="75"/>
  <c r="J36" i="75"/>
  <c r="I36" i="75"/>
  <c r="H36" i="75"/>
  <c r="E36" i="75"/>
  <c r="D36" i="75"/>
  <c r="N35" i="75"/>
  <c r="M35" i="75"/>
  <c r="L35" i="75"/>
  <c r="K35" i="75"/>
  <c r="J35" i="75"/>
  <c r="I35" i="75"/>
  <c r="E35" i="75"/>
  <c r="D35" i="75"/>
  <c r="H35" i="75" s="1"/>
  <c r="N34" i="75"/>
  <c r="M34" i="75"/>
  <c r="L34" i="75"/>
  <c r="K34" i="75"/>
  <c r="J34" i="75"/>
  <c r="I34" i="75"/>
  <c r="E34" i="75"/>
  <c r="D34" i="75"/>
  <c r="H34" i="75" s="1"/>
  <c r="N33" i="75"/>
  <c r="M33" i="75"/>
  <c r="L33" i="75"/>
  <c r="K33" i="75"/>
  <c r="J33" i="75"/>
  <c r="I33" i="75"/>
  <c r="E33" i="75"/>
  <c r="D33" i="75"/>
  <c r="H33" i="75" s="1"/>
  <c r="N32" i="75"/>
  <c r="M32" i="75"/>
  <c r="L32" i="75"/>
  <c r="K32" i="75"/>
  <c r="J32" i="75"/>
  <c r="I32" i="75"/>
  <c r="E32" i="75"/>
  <c r="D32" i="75"/>
  <c r="H32" i="75" s="1"/>
  <c r="N25" i="75"/>
  <c r="M25" i="75"/>
  <c r="L25" i="75"/>
  <c r="K25" i="75"/>
  <c r="J25" i="75"/>
  <c r="I25" i="75"/>
  <c r="E25" i="75"/>
  <c r="D25" i="75"/>
  <c r="H25" i="75" s="1"/>
  <c r="H29" i="75" s="1"/>
  <c r="N21" i="75"/>
  <c r="M21" i="75"/>
  <c r="L21" i="75"/>
  <c r="K21" i="75"/>
  <c r="J21" i="75"/>
  <c r="I21" i="75"/>
  <c r="E21" i="75"/>
  <c r="D21" i="75"/>
  <c r="H21" i="75" s="1"/>
  <c r="N16" i="75"/>
  <c r="M16" i="75"/>
  <c r="L16" i="75"/>
  <c r="K16" i="75"/>
  <c r="J16" i="75"/>
  <c r="I16" i="75"/>
  <c r="E16" i="75"/>
  <c r="D16" i="75"/>
  <c r="H16" i="75" s="1"/>
  <c r="N15" i="75"/>
  <c r="M15" i="75"/>
  <c r="L15" i="75"/>
  <c r="K15" i="75"/>
  <c r="J15" i="75"/>
  <c r="I15" i="75"/>
  <c r="E15" i="75"/>
  <c r="D15" i="75"/>
  <c r="H15" i="75" s="1"/>
  <c r="N14" i="75"/>
  <c r="M14" i="75"/>
  <c r="L14" i="75"/>
  <c r="K14" i="75"/>
  <c r="J14" i="75"/>
  <c r="I14" i="75"/>
  <c r="E14" i="75"/>
  <c r="D14" i="75"/>
  <c r="H14" i="75" s="1"/>
  <c r="N13" i="75"/>
  <c r="M13" i="75"/>
  <c r="L13" i="75"/>
  <c r="K13" i="75"/>
  <c r="J13" i="75"/>
  <c r="I13" i="75"/>
  <c r="E13" i="75"/>
  <c r="D13" i="75"/>
  <c r="H13" i="75" s="1"/>
  <c r="N12" i="75"/>
  <c r="M12" i="75"/>
  <c r="L12" i="75"/>
  <c r="K12" i="75"/>
  <c r="J12" i="75"/>
  <c r="I12" i="75"/>
  <c r="E12" i="75"/>
  <c r="D12" i="75"/>
  <c r="H12" i="75" s="1"/>
  <c r="N11" i="75"/>
  <c r="M11" i="75"/>
  <c r="L11" i="75"/>
  <c r="K11" i="75"/>
  <c r="J11" i="75"/>
  <c r="I11" i="75"/>
  <c r="E11" i="75"/>
  <c r="D11" i="75"/>
  <c r="H11" i="75" s="1"/>
  <c r="N9" i="75"/>
  <c r="M9" i="75"/>
  <c r="L9" i="75"/>
  <c r="K9" i="75"/>
  <c r="J9" i="75"/>
  <c r="I9" i="75"/>
  <c r="E9" i="75"/>
  <c r="D9" i="75"/>
  <c r="N8" i="75"/>
  <c r="M8" i="75"/>
  <c r="L8" i="75"/>
  <c r="K8" i="75"/>
  <c r="J8" i="75"/>
  <c r="I8" i="75"/>
  <c r="E8" i="75"/>
  <c r="D8" i="75"/>
  <c r="H8" i="75" s="1"/>
  <c r="N7" i="75"/>
  <c r="M7" i="75"/>
  <c r="L7" i="75"/>
  <c r="K7" i="75"/>
  <c r="J7" i="75"/>
  <c r="I7" i="75"/>
  <c r="E7" i="75"/>
  <c r="D7" i="75"/>
  <c r="H7" i="75" s="1"/>
  <c r="N6" i="75"/>
  <c r="M6" i="75"/>
  <c r="L6" i="75"/>
  <c r="K6" i="75"/>
  <c r="J6" i="75"/>
  <c r="I6" i="75"/>
  <c r="E6" i="75"/>
  <c r="D6" i="75"/>
  <c r="H6" i="75" s="1"/>
  <c r="N5" i="75"/>
  <c r="N23" i="75" s="1"/>
  <c r="M5" i="75"/>
  <c r="M23" i="75" s="1"/>
  <c r="L5" i="75"/>
  <c r="L23" i="75" s="1"/>
  <c r="L24" i="75" s="1"/>
  <c r="K5" i="75"/>
  <c r="K23" i="75" s="1"/>
  <c r="K24" i="75" s="1"/>
  <c r="J5" i="75"/>
  <c r="J23" i="75" s="1"/>
  <c r="I5" i="75"/>
  <c r="I23" i="75" s="1"/>
  <c r="E5" i="75"/>
  <c r="E23" i="75" s="1"/>
  <c r="D5" i="75"/>
  <c r="N4" i="75"/>
  <c r="N27" i="75" s="1"/>
  <c r="M4" i="75"/>
  <c r="M27" i="75" s="1"/>
  <c r="L4" i="75"/>
  <c r="L27" i="75" s="1"/>
  <c r="K4" i="75"/>
  <c r="K27" i="75" s="1"/>
  <c r="J4" i="75"/>
  <c r="J27" i="75" s="1"/>
  <c r="I4" i="75"/>
  <c r="I27" i="75" s="1"/>
  <c r="E4" i="75"/>
  <c r="E27" i="75" s="1"/>
  <c r="D4" i="75"/>
  <c r="H3" i="75"/>
  <c r="N2" i="75"/>
  <c r="N20" i="75" s="1"/>
  <c r="M2" i="75"/>
  <c r="M20" i="75" s="1"/>
  <c r="L2" i="75"/>
  <c r="L20" i="75" s="1"/>
  <c r="K2" i="75"/>
  <c r="K20" i="75" s="1"/>
  <c r="J2" i="75"/>
  <c r="J20" i="75" s="1"/>
  <c r="I2" i="75"/>
  <c r="I20" i="75" s="1"/>
  <c r="E2" i="75"/>
  <c r="E20" i="75" s="1"/>
  <c r="D2" i="75"/>
  <c r="N37" i="74"/>
  <c r="M37" i="74"/>
  <c r="L37" i="74"/>
  <c r="K37" i="74"/>
  <c r="J37" i="74"/>
  <c r="I37" i="74"/>
  <c r="H37" i="74"/>
  <c r="E37" i="74"/>
  <c r="D37" i="74"/>
  <c r="N36" i="74"/>
  <c r="M36" i="74"/>
  <c r="L36" i="74"/>
  <c r="K36" i="74"/>
  <c r="J36" i="74"/>
  <c r="I36" i="74"/>
  <c r="H36" i="74"/>
  <c r="E36" i="74"/>
  <c r="D36" i="74"/>
  <c r="N35" i="74"/>
  <c r="M35" i="74"/>
  <c r="L35" i="74"/>
  <c r="K35" i="74"/>
  <c r="J35" i="74"/>
  <c r="I35" i="74"/>
  <c r="E35" i="74"/>
  <c r="D35" i="74"/>
  <c r="H35" i="74" s="1"/>
  <c r="N34" i="74"/>
  <c r="M34" i="74"/>
  <c r="L34" i="74"/>
  <c r="K34" i="74"/>
  <c r="J34" i="74"/>
  <c r="I34" i="74"/>
  <c r="E34" i="74"/>
  <c r="D34" i="74"/>
  <c r="H34" i="74" s="1"/>
  <c r="N33" i="74"/>
  <c r="M33" i="74"/>
  <c r="L33" i="74"/>
  <c r="K33" i="74"/>
  <c r="J33" i="74"/>
  <c r="I33" i="74"/>
  <c r="E33" i="74"/>
  <c r="D33" i="74"/>
  <c r="H33" i="74" s="1"/>
  <c r="N32" i="74"/>
  <c r="M32" i="74"/>
  <c r="L32" i="74"/>
  <c r="K32" i="74"/>
  <c r="J32" i="74"/>
  <c r="I32" i="74"/>
  <c r="E32" i="74"/>
  <c r="D32" i="74"/>
  <c r="H32" i="74" s="1"/>
  <c r="K29" i="74"/>
  <c r="J29" i="74"/>
  <c r="I29" i="74"/>
  <c r="N27" i="74"/>
  <c r="M27" i="74"/>
  <c r="L27" i="74"/>
  <c r="K27" i="74"/>
  <c r="J27" i="74"/>
  <c r="I27" i="74"/>
  <c r="E27" i="74"/>
  <c r="D27" i="74"/>
  <c r="L26" i="74"/>
  <c r="K26" i="74"/>
  <c r="J26" i="74"/>
  <c r="E26" i="74"/>
  <c r="D26" i="74"/>
  <c r="N25" i="74"/>
  <c r="M25" i="74"/>
  <c r="L25" i="74"/>
  <c r="K25" i="74"/>
  <c r="J25" i="74"/>
  <c r="I25" i="74"/>
  <c r="E25" i="74"/>
  <c r="D25" i="74"/>
  <c r="H25" i="74" s="1"/>
  <c r="H29" i="74" s="1"/>
  <c r="N21" i="74"/>
  <c r="M21" i="74"/>
  <c r="L21" i="74"/>
  <c r="K21" i="74"/>
  <c r="J21" i="74"/>
  <c r="I21" i="74"/>
  <c r="E21" i="74"/>
  <c r="D21" i="74"/>
  <c r="H21" i="74" s="1"/>
  <c r="N16" i="74"/>
  <c r="M16" i="74"/>
  <c r="L16" i="74"/>
  <c r="K16" i="74"/>
  <c r="J16" i="74"/>
  <c r="I16" i="74"/>
  <c r="E16" i="74"/>
  <c r="D16" i="74"/>
  <c r="H16" i="74" s="1"/>
  <c r="N15" i="74"/>
  <c r="M15" i="74"/>
  <c r="L15" i="74"/>
  <c r="K15" i="74"/>
  <c r="J15" i="74"/>
  <c r="I15" i="74"/>
  <c r="E15" i="74"/>
  <c r="D15" i="74"/>
  <c r="H15" i="74" s="1"/>
  <c r="N14" i="74"/>
  <c r="M14" i="74"/>
  <c r="L14" i="74"/>
  <c r="K14" i="74"/>
  <c r="J14" i="74"/>
  <c r="I14" i="74"/>
  <c r="E14" i="74"/>
  <c r="D14" i="74"/>
  <c r="H14" i="74" s="1"/>
  <c r="N13" i="74"/>
  <c r="M13" i="74"/>
  <c r="L13" i="74"/>
  <c r="K13" i="74"/>
  <c r="J13" i="74"/>
  <c r="I13" i="74"/>
  <c r="E13" i="74"/>
  <c r="D13" i="74"/>
  <c r="H13" i="74" s="1"/>
  <c r="N12" i="74"/>
  <c r="M12" i="74"/>
  <c r="L12" i="74"/>
  <c r="K12" i="74"/>
  <c r="J12" i="74"/>
  <c r="I12" i="74"/>
  <c r="E12" i="74"/>
  <c r="D12" i="74"/>
  <c r="H12" i="74" s="1"/>
  <c r="N11" i="74"/>
  <c r="M11" i="74"/>
  <c r="L11" i="74"/>
  <c r="K11" i="74"/>
  <c r="J11" i="74"/>
  <c r="I11" i="74"/>
  <c r="E11" i="74"/>
  <c r="D11" i="74"/>
  <c r="H11" i="74" s="1"/>
  <c r="N9" i="74"/>
  <c r="M9" i="74"/>
  <c r="L9" i="74"/>
  <c r="K9" i="74"/>
  <c r="J9" i="74"/>
  <c r="I9" i="74"/>
  <c r="E9" i="74"/>
  <c r="D9" i="74"/>
  <c r="N8" i="74"/>
  <c r="M8" i="74"/>
  <c r="L8" i="74"/>
  <c r="K8" i="74"/>
  <c r="J8" i="74"/>
  <c r="I8" i="74"/>
  <c r="E8" i="74"/>
  <c r="D8" i="74"/>
  <c r="H8" i="74" s="1"/>
  <c r="N7" i="74"/>
  <c r="M7" i="74"/>
  <c r="L7" i="74"/>
  <c r="K7" i="74"/>
  <c r="J7" i="74"/>
  <c r="I7" i="74"/>
  <c r="E7" i="74"/>
  <c r="D7" i="74"/>
  <c r="H7" i="74" s="1"/>
  <c r="N6" i="74"/>
  <c r="M6" i="74"/>
  <c r="L6" i="74"/>
  <c r="K6" i="74"/>
  <c r="J6" i="74"/>
  <c r="I6" i="74"/>
  <c r="E6" i="74"/>
  <c r="D6" i="74"/>
  <c r="H6" i="74" s="1"/>
  <c r="N5" i="74"/>
  <c r="N23" i="74" s="1"/>
  <c r="M5" i="74"/>
  <c r="M23" i="74" s="1"/>
  <c r="L5" i="74"/>
  <c r="L23" i="74" s="1"/>
  <c r="L24" i="74" s="1"/>
  <c r="K5" i="74"/>
  <c r="K23" i="74" s="1"/>
  <c r="K24" i="74" s="1"/>
  <c r="J5" i="74"/>
  <c r="J23" i="74" s="1"/>
  <c r="I5" i="74"/>
  <c r="I23" i="74" s="1"/>
  <c r="E5" i="74"/>
  <c r="E23" i="74" s="1"/>
  <c r="D5" i="74"/>
  <c r="N4" i="74"/>
  <c r="M4" i="74"/>
  <c r="L4" i="74"/>
  <c r="K4" i="74"/>
  <c r="J4" i="74"/>
  <c r="I4" i="74"/>
  <c r="E4" i="74"/>
  <c r="D4" i="74"/>
  <c r="H4" i="74" s="1"/>
  <c r="H3" i="74"/>
  <c r="N2" i="74"/>
  <c r="N20" i="74" s="1"/>
  <c r="M2" i="74"/>
  <c r="M20" i="74" s="1"/>
  <c r="L2" i="74"/>
  <c r="L20" i="74" s="1"/>
  <c r="K2" i="74"/>
  <c r="K20" i="74" s="1"/>
  <c r="J2" i="74"/>
  <c r="J20" i="74" s="1"/>
  <c r="I2" i="74"/>
  <c r="I20" i="74" s="1"/>
  <c r="E2" i="74"/>
  <c r="E20" i="74" s="1"/>
  <c r="D2" i="74"/>
  <c r="N37" i="73"/>
  <c r="M37" i="73"/>
  <c r="L37" i="73"/>
  <c r="K37" i="73"/>
  <c r="J37" i="73"/>
  <c r="I37" i="73"/>
  <c r="H37" i="73"/>
  <c r="E37" i="73"/>
  <c r="D37" i="73"/>
  <c r="N36" i="73"/>
  <c r="M36" i="73"/>
  <c r="L36" i="73"/>
  <c r="K36" i="73"/>
  <c r="J36" i="73"/>
  <c r="I36" i="73"/>
  <c r="H36" i="73"/>
  <c r="E36" i="73"/>
  <c r="D36" i="73"/>
  <c r="N35" i="73"/>
  <c r="M35" i="73"/>
  <c r="L35" i="73"/>
  <c r="K35" i="73"/>
  <c r="J35" i="73"/>
  <c r="I35" i="73"/>
  <c r="E35" i="73"/>
  <c r="D35" i="73"/>
  <c r="H35" i="73" s="1"/>
  <c r="N34" i="73"/>
  <c r="M34" i="73"/>
  <c r="L34" i="73"/>
  <c r="K34" i="73"/>
  <c r="J34" i="73"/>
  <c r="I34" i="73"/>
  <c r="E34" i="73"/>
  <c r="D34" i="73"/>
  <c r="H34" i="73" s="1"/>
  <c r="N33" i="73"/>
  <c r="M33" i="73"/>
  <c r="L33" i="73"/>
  <c r="K33" i="73"/>
  <c r="J33" i="73"/>
  <c r="I33" i="73"/>
  <c r="E33" i="73"/>
  <c r="D33" i="73"/>
  <c r="H33" i="73" s="1"/>
  <c r="N32" i="73"/>
  <c r="M32" i="73"/>
  <c r="L32" i="73"/>
  <c r="K32" i="73"/>
  <c r="J32" i="73"/>
  <c r="I32" i="73"/>
  <c r="E32" i="73"/>
  <c r="D32" i="73"/>
  <c r="H32" i="73" s="1"/>
  <c r="N25" i="73"/>
  <c r="M25" i="73"/>
  <c r="L25" i="73"/>
  <c r="K25" i="73"/>
  <c r="J25" i="73"/>
  <c r="I25" i="73"/>
  <c r="E25" i="73"/>
  <c r="D25" i="73"/>
  <c r="H25" i="73" s="1"/>
  <c r="H29" i="73" s="1"/>
  <c r="N21" i="73"/>
  <c r="M21" i="73"/>
  <c r="L21" i="73"/>
  <c r="K21" i="73"/>
  <c r="J21" i="73"/>
  <c r="I21" i="73"/>
  <c r="E21" i="73"/>
  <c r="D21" i="73"/>
  <c r="H21" i="73" s="1"/>
  <c r="N16" i="73"/>
  <c r="M16" i="73"/>
  <c r="L16" i="73"/>
  <c r="K16" i="73"/>
  <c r="J16" i="73"/>
  <c r="I16" i="73"/>
  <c r="E16" i="73"/>
  <c r="D16" i="73"/>
  <c r="H16" i="73" s="1"/>
  <c r="N15" i="73"/>
  <c r="M15" i="73"/>
  <c r="L15" i="73"/>
  <c r="K15" i="73"/>
  <c r="J15" i="73"/>
  <c r="I15" i="73"/>
  <c r="E15" i="73"/>
  <c r="D15" i="73"/>
  <c r="H15" i="73" s="1"/>
  <c r="N14" i="73"/>
  <c r="M14" i="73"/>
  <c r="L14" i="73"/>
  <c r="K14" i="73"/>
  <c r="J14" i="73"/>
  <c r="I14" i="73"/>
  <c r="E14" i="73"/>
  <c r="D14" i="73"/>
  <c r="H14" i="73" s="1"/>
  <c r="N13" i="73"/>
  <c r="M13" i="73"/>
  <c r="L13" i="73"/>
  <c r="K13" i="73"/>
  <c r="J13" i="73"/>
  <c r="I13" i="73"/>
  <c r="E13" i="73"/>
  <c r="D13" i="73"/>
  <c r="H13" i="73" s="1"/>
  <c r="N12" i="73"/>
  <c r="M12" i="73"/>
  <c r="L12" i="73"/>
  <c r="K12" i="73"/>
  <c r="J12" i="73"/>
  <c r="I12" i="73"/>
  <c r="E12" i="73"/>
  <c r="D12" i="73"/>
  <c r="H12" i="73" s="1"/>
  <c r="N11" i="73"/>
  <c r="M11" i="73"/>
  <c r="L11" i="73"/>
  <c r="K11" i="73"/>
  <c r="J11" i="73"/>
  <c r="I11" i="73"/>
  <c r="E11" i="73"/>
  <c r="D11" i="73"/>
  <c r="H11" i="73" s="1"/>
  <c r="N9" i="73"/>
  <c r="M9" i="73"/>
  <c r="L9" i="73"/>
  <c r="K9" i="73"/>
  <c r="J9" i="73"/>
  <c r="I9" i="73"/>
  <c r="E9" i="73"/>
  <c r="D9" i="73"/>
  <c r="N8" i="73"/>
  <c r="M8" i="73"/>
  <c r="L8" i="73"/>
  <c r="K8" i="73"/>
  <c r="J8" i="73"/>
  <c r="I8" i="73"/>
  <c r="E8" i="73"/>
  <c r="D8" i="73"/>
  <c r="H8" i="73" s="1"/>
  <c r="N7" i="73"/>
  <c r="M7" i="73"/>
  <c r="L7" i="73"/>
  <c r="K7" i="73"/>
  <c r="J7" i="73"/>
  <c r="I7" i="73"/>
  <c r="E7" i="73"/>
  <c r="D7" i="73"/>
  <c r="H7" i="73" s="1"/>
  <c r="N6" i="73"/>
  <c r="M6" i="73"/>
  <c r="L6" i="73"/>
  <c r="K6" i="73"/>
  <c r="J6" i="73"/>
  <c r="I6" i="73"/>
  <c r="E6" i="73"/>
  <c r="D6" i="73"/>
  <c r="H6" i="73" s="1"/>
  <c r="N5" i="73"/>
  <c r="N23" i="73" s="1"/>
  <c r="M5" i="73"/>
  <c r="M23" i="73" s="1"/>
  <c r="L5" i="73"/>
  <c r="L23" i="73" s="1"/>
  <c r="L24" i="73" s="1"/>
  <c r="K5" i="73"/>
  <c r="K23" i="73" s="1"/>
  <c r="K24" i="73" s="1"/>
  <c r="J5" i="73"/>
  <c r="J23" i="73" s="1"/>
  <c r="I5" i="73"/>
  <c r="I23" i="73" s="1"/>
  <c r="E5" i="73"/>
  <c r="E23" i="73" s="1"/>
  <c r="D5" i="73"/>
  <c r="N4" i="73"/>
  <c r="N27" i="73" s="1"/>
  <c r="M4" i="73"/>
  <c r="M27" i="73" s="1"/>
  <c r="L4" i="73"/>
  <c r="L27" i="73" s="1"/>
  <c r="K4" i="73"/>
  <c r="K27" i="73" s="1"/>
  <c r="J4" i="73"/>
  <c r="J27" i="73" s="1"/>
  <c r="I4" i="73"/>
  <c r="I27" i="73" s="1"/>
  <c r="E4" i="73"/>
  <c r="E27" i="73" s="1"/>
  <c r="D4" i="73"/>
  <c r="H3" i="73"/>
  <c r="N2" i="73"/>
  <c r="N20" i="73" s="1"/>
  <c r="M2" i="73"/>
  <c r="M20" i="73" s="1"/>
  <c r="L2" i="73"/>
  <c r="L20" i="73" s="1"/>
  <c r="K2" i="73"/>
  <c r="K20" i="73" s="1"/>
  <c r="J2" i="73"/>
  <c r="J20" i="73" s="1"/>
  <c r="I2" i="73"/>
  <c r="I20" i="73" s="1"/>
  <c r="E2" i="73"/>
  <c r="E20" i="73" s="1"/>
  <c r="D2" i="73"/>
  <c r="N37" i="72"/>
  <c r="M37" i="72"/>
  <c r="L37" i="72"/>
  <c r="K37" i="72"/>
  <c r="J37" i="72"/>
  <c r="I37" i="72"/>
  <c r="H37" i="72"/>
  <c r="E37" i="72"/>
  <c r="D37" i="72"/>
  <c r="N36" i="72"/>
  <c r="M36" i="72"/>
  <c r="L36" i="72"/>
  <c r="K36" i="72"/>
  <c r="J36" i="72"/>
  <c r="I36" i="72"/>
  <c r="H36" i="72"/>
  <c r="E36" i="72"/>
  <c r="D36" i="72"/>
  <c r="N35" i="72"/>
  <c r="M35" i="72"/>
  <c r="L35" i="72"/>
  <c r="K35" i="72"/>
  <c r="J35" i="72"/>
  <c r="I35" i="72"/>
  <c r="E35" i="72"/>
  <c r="D35" i="72"/>
  <c r="H35" i="72" s="1"/>
  <c r="N34" i="72"/>
  <c r="M34" i="72"/>
  <c r="L34" i="72"/>
  <c r="K34" i="72"/>
  <c r="J34" i="72"/>
  <c r="I34" i="72"/>
  <c r="E34" i="72"/>
  <c r="D34" i="72"/>
  <c r="H34" i="72" s="1"/>
  <c r="N33" i="72"/>
  <c r="M33" i="72"/>
  <c r="L33" i="72"/>
  <c r="K33" i="72"/>
  <c r="J33" i="72"/>
  <c r="I33" i="72"/>
  <c r="E33" i="72"/>
  <c r="D33" i="72"/>
  <c r="H33" i="72" s="1"/>
  <c r="N32" i="72"/>
  <c r="M32" i="72"/>
  <c r="L32" i="72"/>
  <c r="K32" i="72"/>
  <c r="J32" i="72"/>
  <c r="I32" i="72"/>
  <c r="E32" i="72"/>
  <c r="D32" i="72"/>
  <c r="H32" i="72" s="1"/>
  <c r="N25" i="72"/>
  <c r="M25" i="72"/>
  <c r="L25" i="72"/>
  <c r="K25" i="72"/>
  <c r="J25" i="72"/>
  <c r="I25" i="72"/>
  <c r="E25" i="72"/>
  <c r="D25" i="72"/>
  <c r="H25" i="72" s="1"/>
  <c r="H29" i="72" s="1"/>
  <c r="N21" i="72"/>
  <c r="M21" i="72"/>
  <c r="L21" i="72"/>
  <c r="K21" i="72"/>
  <c r="J21" i="72"/>
  <c r="I21" i="72"/>
  <c r="E21" i="72"/>
  <c r="D21" i="72"/>
  <c r="H21" i="72" s="1"/>
  <c r="N16" i="72"/>
  <c r="M16" i="72"/>
  <c r="L16" i="72"/>
  <c r="K16" i="72"/>
  <c r="J16" i="72"/>
  <c r="I16" i="72"/>
  <c r="E16" i="72"/>
  <c r="D16" i="72"/>
  <c r="H16" i="72" s="1"/>
  <c r="N15" i="72"/>
  <c r="M15" i="72"/>
  <c r="L15" i="72"/>
  <c r="K15" i="72"/>
  <c r="J15" i="72"/>
  <c r="I15" i="72"/>
  <c r="E15" i="72"/>
  <c r="D15" i="72"/>
  <c r="H15" i="72" s="1"/>
  <c r="N14" i="72"/>
  <c r="M14" i="72"/>
  <c r="L14" i="72"/>
  <c r="K14" i="72"/>
  <c r="J14" i="72"/>
  <c r="I14" i="72"/>
  <c r="E14" i="72"/>
  <c r="D14" i="72"/>
  <c r="H14" i="72" s="1"/>
  <c r="N13" i="72"/>
  <c r="M13" i="72"/>
  <c r="L13" i="72"/>
  <c r="K13" i="72"/>
  <c r="J13" i="72"/>
  <c r="I13" i="72"/>
  <c r="E13" i="72"/>
  <c r="D13" i="72"/>
  <c r="H13" i="72" s="1"/>
  <c r="N12" i="72"/>
  <c r="M12" i="72"/>
  <c r="L12" i="72"/>
  <c r="K12" i="72"/>
  <c r="J12" i="72"/>
  <c r="I12" i="72"/>
  <c r="E12" i="72"/>
  <c r="D12" i="72"/>
  <c r="H12" i="72" s="1"/>
  <c r="N11" i="72"/>
  <c r="M11" i="72"/>
  <c r="L11" i="72"/>
  <c r="K11" i="72"/>
  <c r="J11" i="72"/>
  <c r="I11" i="72"/>
  <c r="E11" i="72"/>
  <c r="D11" i="72"/>
  <c r="H11" i="72" s="1"/>
  <c r="N9" i="72"/>
  <c r="M9" i="72"/>
  <c r="L9" i="72"/>
  <c r="K9" i="72"/>
  <c r="J9" i="72"/>
  <c r="I9" i="72"/>
  <c r="E9" i="72"/>
  <c r="D9" i="72"/>
  <c r="N8" i="72"/>
  <c r="M8" i="72"/>
  <c r="L8" i="72"/>
  <c r="K8" i="72"/>
  <c r="J8" i="72"/>
  <c r="I8" i="72"/>
  <c r="E8" i="72"/>
  <c r="D8" i="72"/>
  <c r="H8" i="72" s="1"/>
  <c r="N7" i="72"/>
  <c r="M7" i="72"/>
  <c r="L7" i="72"/>
  <c r="K7" i="72"/>
  <c r="J7" i="72"/>
  <c r="I7" i="72"/>
  <c r="E7" i="72"/>
  <c r="D7" i="72"/>
  <c r="H7" i="72" s="1"/>
  <c r="N6" i="72"/>
  <c r="M6" i="72"/>
  <c r="L6" i="72"/>
  <c r="K6" i="72"/>
  <c r="J6" i="72"/>
  <c r="I6" i="72"/>
  <c r="E6" i="72"/>
  <c r="D6" i="72"/>
  <c r="H6" i="72" s="1"/>
  <c r="N5" i="72"/>
  <c r="N23" i="72" s="1"/>
  <c r="M5" i="72"/>
  <c r="M23" i="72" s="1"/>
  <c r="L5" i="72"/>
  <c r="L23" i="72" s="1"/>
  <c r="L24" i="72" s="1"/>
  <c r="K5" i="72"/>
  <c r="K23" i="72" s="1"/>
  <c r="K24" i="72" s="1"/>
  <c r="J5" i="72"/>
  <c r="J23" i="72" s="1"/>
  <c r="I5" i="72"/>
  <c r="I23" i="72" s="1"/>
  <c r="E5" i="72"/>
  <c r="E23" i="72" s="1"/>
  <c r="D5" i="72"/>
  <c r="N4" i="72"/>
  <c r="N27" i="72" s="1"/>
  <c r="M4" i="72"/>
  <c r="M27" i="72" s="1"/>
  <c r="L4" i="72"/>
  <c r="L27" i="72" s="1"/>
  <c r="K4" i="72"/>
  <c r="K27" i="72" s="1"/>
  <c r="J4" i="72"/>
  <c r="J27" i="72" s="1"/>
  <c r="I4" i="72"/>
  <c r="I27" i="72" s="1"/>
  <c r="E4" i="72"/>
  <c r="E27" i="72" s="1"/>
  <c r="D4" i="72"/>
  <c r="H3" i="72"/>
  <c r="N2" i="72"/>
  <c r="N20" i="72" s="1"/>
  <c r="M2" i="72"/>
  <c r="M20" i="72" s="1"/>
  <c r="L2" i="72"/>
  <c r="L20" i="72" s="1"/>
  <c r="K2" i="72"/>
  <c r="K20" i="72" s="1"/>
  <c r="J2" i="72"/>
  <c r="J20" i="72" s="1"/>
  <c r="I2" i="72"/>
  <c r="I20" i="72" s="1"/>
  <c r="E2" i="72"/>
  <c r="E20" i="72" s="1"/>
  <c r="D2" i="72"/>
  <c r="N37" i="71"/>
  <c r="M37" i="71"/>
  <c r="L37" i="71"/>
  <c r="K37" i="71"/>
  <c r="J37" i="71"/>
  <c r="I37" i="71"/>
  <c r="H37" i="71"/>
  <c r="E37" i="71"/>
  <c r="D37" i="71"/>
  <c r="N36" i="71"/>
  <c r="M36" i="71"/>
  <c r="L36" i="71"/>
  <c r="K36" i="71"/>
  <c r="J36" i="71"/>
  <c r="I36" i="71"/>
  <c r="H36" i="71"/>
  <c r="E36" i="71"/>
  <c r="D36" i="71"/>
  <c r="N35" i="71"/>
  <c r="M35" i="71"/>
  <c r="L35" i="71"/>
  <c r="K35" i="71"/>
  <c r="J35" i="71"/>
  <c r="I35" i="71"/>
  <c r="E35" i="71"/>
  <c r="D35" i="71"/>
  <c r="H35" i="71" s="1"/>
  <c r="N34" i="71"/>
  <c r="M34" i="71"/>
  <c r="L34" i="71"/>
  <c r="K34" i="71"/>
  <c r="J34" i="71"/>
  <c r="I34" i="71"/>
  <c r="E34" i="71"/>
  <c r="D34" i="71"/>
  <c r="H34" i="71" s="1"/>
  <c r="N33" i="71"/>
  <c r="M33" i="71"/>
  <c r="L33" i="71"/>
  <c r="K33" i="71"/>
  <c r="J33" i="71"/>
  <c r="I33" i="71"/>
  <c r="E33" i="71"/>
  <c r="D33" i="71"/>
  <c r="H33" i="71" s="1"/>
  <c r="N32" i="71"/>
  <c r="M32" i="71"/>
  <c r="L32" i="71"/>
  <c r="K32" i="71"/>
  <c r="J32" i="71"/>
  <c r="I32" i="71"/>
  <c r="E32" i="71"/>
  <c r="D32" i="71"/>
  <c r="H32" i="71" s="1"/>
  <c r="N25" i="71"/>
  <c r="M25" i="71"/>
  <c r="L25" i="71"/>
  <c r="K25" i="71"/>
  <c r="J25" i="71"/>
  <c r="I25" i="71"/>
  <c r="E25" i="71"/>
  <c r="D25" i="71"/>
  <c r="H25" i="71" s="1"/>
  <c r="H29" i="71" s="1"/>
  <c r="N21" i="71"/>
  <c r="M21" i="71"/>
  <c r="L21" i="71"/>
  <c r="K21" i="71"/>
  <c r="J21" i="71"/>
  <c r="I21" i="71"/>
  <c r="E21" i="71"/>
  <c r="D21" i="71"/>
  <c r="H21" i="71" s="1"/>
  <c r="N16" i="71"/>
  <c r="M16" i="71"/>
  <c r="L16" i="71"/>
  <c r="K16" i="71"/>
  <c r="J16" i="71"/>
  <c r="I16" i="71"/>
  <c r="E16" i="71"/>
  <c r="D16" i="71"/>
  <c r="H16" i="71" s="1"/>
  <c r="N15" i="71"/>
  <c r="M15" i="71"/>
  <c r="L15" i="71"/>
  <c r="K15" i="71"/>
  <c r="J15" i="71"/>
  <c r="I15" i="71"/>
  <c r="E15" i="71"/>
  <c r="D15" i="71"/>
  <c r="H15" i="71" s="1"/>
  <c r="N14" i="71"/>
  <c r="M14" i="71"/>
  <c r="L14" i="71"/>
  <c r="K14" i="71"/>
  <c r="J14" i="71"/>
  <c r="I14" i="71"/>
  <c r="E14" i="71"/>
  <c r="D14" i="71"/>
  <c r="H14" i="71" s="1"/>
  <c r="N13" i="71"/>
  <c r="M13" i="71"/>
  <c r="L13" i="71"/>
  <c r="K13" i="71"/>
  <c r="J13" i="71"/>
  <c r="I13" i="71"/>
  <c r="E13" i="71"/>
  <c r="D13" i="71"/>
  <c r="H13" i="71" s="1"/>
  <c r="N12" i="71"/>
  <c r="M12" i="71"/>
  <c r="L12" i="71"/>
  <c r="K12" i="71"/>
  <c r="J12" i="71"/>
  <c r="I12" i="71"/>
  <c r="E12" i="71"/>
  <c r="D12" i="71"/>
  <c r="H12" i="71" s="1"/>
  <c r="N11" i="71"/>
  <c r="M11" i="71"/>
  <c r="L11" i="71"/>
  <c r="K11" i="71"/>
  <c r="J11" i="71"/>
  <c r="I11" i="71"/>
  <c r="E11" i="71"/>
  <c r="D11" i="71"/>
  <c r="H11" i="71" s="1"/>
  <c r="N9" i="71"/>
  <c r="M9" i="71"/>
  <c r="L9" i="71"/>
  <c r="K9" i="71"/>
  <c r="J9" i="71"/>
  <c r="I9" i="71"/>
  <c r="E9" i="71"/>
  <c r="D9" i="71"/>
  <c r="N8" i="71"/>
  <c r="M8" i="71"/>
  <c r="L8" i="71"/>
  <c r="K8" i="71"/>
  <c r="J8" i="71"/>
  <c r="I8" i="71"/>
  <c r="E8" i="71"/>
  <c r="D8" i="71"/>
  <c r="H8" i="71" s="1"/>
  <c r="N7" i="71"/>
  <c r="M7" i="71"/>
  <c r="L7" i="71"/>
  <c r="K7" i="71"/>
  <c r="J7" i="71"/>
  <c r="I7" i="71"/>
  <c r="E7" i="71"/>
  <c r="D7" i="71"/>
  <c r="H7" i="71" s="1"/>
  <c r="N6" i="71"/>
  <c r="M6" i="71"/>
  <c r="L6" i="71"/>
  <c r="K6" i="71"/>
  <c r="J6" i="71"/>
  <c r="I6" i="71"/>
  <c r="E6" i="71"/>
  <c r="D6" i="71"/>
  <c r="H6" i="71" s="1"/>
  <c r="N5" i="71"/>
  <c r="N23" i="71" s="1"/>
  <c r="M5" i="71"/>
  <c r="M23" i="71" s="1"/>
  <c r="L5" i="71"/>
  <c r="L23" i="71" s="1"/>
  <c r="L24" i="71" s="1"/>
  <c r="K5" i="71"/>
  <c r="K23" i="71" s="1"/>
  <c r="K24" i="71" s="1"/>
  <c r="J5" i="71"/>
  <c r="J23" i="71" s="1"/>
  <c r="I5" i="71"/>
  <c r="I23" i="71" s="1"/>
  <c r="E5" i="71"/>
  <c r="E23" i="71" s="1"/>
  <c r="D5" i="71"/>
  <c r="N4" i="71"/>
  <c r="N27" i="71" s="1"/>
  <c r="M4" i="71"/>
  <c r="M27" i="71" s="1"/>
  <c r="L4" i="71"/>
  <c r="L27" i="71" s="1"/>
  <c r="K4" i="71"/>
  <c r="K27" i="71" s="1"/>
  <c r="J4" i="71"/>
  <c r="J27" i="71" s="1"/>
  <c r="I4" i="71"/>
  <c r="I27" i="71" s="1"/>
  <c r="E4" i="71"/>
  <c r="E27" i="71" s="1"/>
  <c r="D4" i="71"/>
  <c r="H3" i="71"/>
  <c r="N2" i="71"/>
  <c r="N20" i="71" s="1"/>
  <c r="M2" i="71"/>
  <c r="M20" i="71" s="1"/>
  <c r="L2" i="71"/>
  <c r="L20" i="71" s="1"/>
  <c r="K2" i="71"/>
  <c r="K20" i="71" s="1"/>
  <c r="J2" i="71"/>
  <c r="J20" i="71" s="1"/>
  <c r="I2" i="71"/>
  <c r="I20" i="71" s="1"/>
  <c r="E2" i="71"/>
  <c r="E20" i="71" s="1"/>
  <c r="D2" i="71"/>
  <c r="N37" i="70"/>
  <c r="M37" i="70"/>
  <c r="L37" i="70"/>
  <c r="K37" i="70"/>
  <c r="J37" i="70"/>
  <c r="I37" i="70"/>
  <c r="H37" i="70"/>
  <c r="E37" i="70"/>
  <c r="D37" i="70"/>
  <c r="N36" i="70"/>
  <c r="M36" i="70"/>
  <c r="L36" i="70"/>
  <c r="K36" i="70"/>
  <c r="J36" i="70"/>
  <c r="I36" i="70"/>
  <c r="H36" i="70"/>
  <c r="E36" i="70"/>
  <c r="D36" i="70"/>
  <c r="N35" i="70"/>
  <c r="M35" i="70"/>
  <c r="L35" i="70"/>
  <c r="K35" i="70"/>
  <c r="J35" i="70"/>
  <c r="I35" i="70"/>
  <c r="E35" i="70"/>
  <c r="D35" i="70"/>
  <c r="H35" i="70" s="1"/>
  <c r="N34" i="70"/>
  <c r="M34" i="70"/>
  <c r="L34" i="70"/>
  <c r="K34" i="70"/>
  <c r="J34" i="70"/>
  <c r="I34" i="70"/>
  <c r="E34" i="70"/>
  <c r="D34" i="70"/>
  <c r="H34" i="70" s="1"/>
  <c r="N33" i="70"/>
  <c r="M33" i="70"/>
  <c r="L33" i="70"/>
  <c r="K33" i="70"/>
  <c r="J33" i="70"/>
  <c r="I33" i="70"/>
  <c r="E33" i="70"/>
  <c r="D33" i="70"/>
  <c r="H33" i="70" s="1"/>
  <c r="N32" i="70"/>
  <c r="M32" i="70"/>
  <c r="L32" i="70"/>
  <c r="K32" i="70"/>
  <c r="J32" i="70"/>
  <c r="I32" i="70"/>
  <c r="E32" i="70"/>
  <c r="D32" i="70"/>
  <c r="H32" i="70" s="1"/>
  <c r="N25" i="70"/>
  <c r="M25" i="70"/>
  <c r="L25" i="70"/>
  <c r="K25" i="70"/>
  <c r="J25" i="70"/>
  <c r="I25" i="70"/>
  <c r="E25" i="70"/>
  <c r="D25" i="70"/>
  <c r="H25" i="70" s="1"/>
  <c r="H29" i="70" s="1"/>
  <c r="N21" i="70"/>
  <c r="M21" i="70"/>
  <c r="L21" i="70"/>
  <c r="K21" i="70"/>
  <c r="J21" i="70"/>
  <c r="I21" i="70"/>
  <c r="E21" i="70"/>
  <c r="D21" i="70"/>
  <c r="H21" i="70" s="1"/>
  <c r="N16" i="70"/>
  <c r="M16" i="70"/>
  <c r="L16" i="70"/>
  <c r="K16" i="70"/>
  <c r="J16" i="70"/>
  <c r="I16" i="70"/>
  <c r="E16" i="70"/>
  <c r="D16" i="70"/>
  <c r="H16" i="70" s="1"/>
  <c r="N15" i="70"/>
  <c r="M15" i="70"/>
  <c r="L15" i="70"/>
  <c r="K15" i="70"/>
  <c r="J15" i="70"/>
  <c r="I15" i="70"/>
  <c r="E15" i="70"/>
  <c r="D15" i="70"/>
  <c r="H15" i="70" s="1"/>
  <c r="N14" i="70"/>
  <c r="M14" i="70"/>
  <c r="L14" i="70"/>
  <c r="K14" i="70"/>
  <c r="J14" i="70"/>
  <c r="I14" i="70"/>
  <c r="E14" i="70"/>
  <c r="D14" i="70"/>
  <c r="H14" i="70" s="1"/>
  <c r="N13" i="70"/>
  <c r="M13" i="70"/>
  <c r="L13" i="70"/>
  <c r="K13" i="70"/>
  <c r="J13" i="70"/>
  <c r="I13" i="70"/>
  <c r="E13" i="70"/>
  <c r="D13" i="70"/>
  <c r="H13" i="70" s="1"/>
  <c r="N12" i="70"/>
  <c r="M12" i="70"/>
  <c r="L12" i="70"/>
  <c r="K12" i="70"/>
  <c r="J12" i="70"/>
  <c r="I12" i="70"/>
  <c r="E12" i="70"/>
  <c r="D12" i="70"/>
  <c r="H12" i="70" s="1"/>
  <c r="N11" i="70"/>
  <c r="M11" i="70"/>
  <c r="L11" i="70"/>
  <c r="K11" i="70"/>
  <c r="J11" i="70"/>
  <c r="I11" i="70"/>
  <c r="E11" i="70"/>
  <c r="D11" i="70"/>
  <c r="H11" i="70" s="1"/>
  <c r="N9" i="70"/>
  <c r="M9" i="70"/>
  <c r="L9" i="70"/>
  <c r="K9" i="70"/>
  <c r="J9" i="70"/>
  <c r="I9" i="70"/>
  <c r="E9" i="70"/>
  <c r="D9" i="70"/>
  <c r="N8" i="70"/>
  <c r="M8" i="70"/>
  <c r="L8" i="70"/>
  <c r="K8" i="70"/>
  <c r="J8" i="70"/>
  <c r="I8" i="70"/>
  <c r="E8" i="70"/>
  <c r="D8" i="70"/>
  <c r="H8" i="70" s="1"/>
  <c r="N7" i="70"/>
  <c r="M7" i="70"/>
  <c r="L7" i="70"/>
  <c r="K7" i="70"/>
  <c r="J7" i="70"/>
  <c r="I7" i="70"/>
  <c r="E7" i="70"/>
  <c r="D7" i="70"/>
  <c r="H7" i="70" s="1"/>
  <c r="N6" i="70"/>
  <c r="M6" i="70"/>
  <c r="L6" i="70"/>
  <c r="K6" i="70"/>
  <c r="J6" i="70"/>
  <c r="I6" i="70"/>
  <c r="E6" i="70"/>
  <c r="D6" i="70"/>
  <c r="H6" i="70" s="1"/>
  <c r="N5" i="70"/>
  <c r="N23" i="70" s="1"/>
  <c r="M5" i="70"/>
  <c r="M23" i="70" s="1"/>
  <c r="L5" i="70"/>
  <c r="L23" i="70" s="1"/>
  <c r="L24" i="70" s="1"/>
  <c r="K5" i="70"/>
  <c r="K23" i="70" s="1"/>
  <c r="K24" i="70" s="1"/>
  <c r="J5" i="70"/>
  <c r="J23" i="70" s="1"/>
  <c r="I5" i="70"/>
  <c r="I23" i="70" s="1"/>
  <c r="E5" i="70"/>
  <c r="E23" i="70" s="1"/>
  <c r="D5" i="70"/>
  <c r="N4" i="70"/>
  <c r="N27" i="70" s="1"/>
  <c r="M4" i="70"/>
  <c r="M27" i="70" s="1"/>
  <c r="L4" i="70"/>
  <c r="L27" i="70" s="1"/>
  <c r="K4" i="70"/>
  <c r="K27" i="70" s="1"/>
  <c r="J4" i="70"/>
  <c r="J27" i="70" s="1"/>
  <c r="I4" i="70"/>
  <c r="I27" i="70" s="1"/>
  <c r="E4" i="70"/>
  <c r="E27" i="70" s="1"/>
  <c r="D4" i="70"/>
  <c r="H3" i="70"/>
  <c r="N2" i="70"/>
  <c r="N20" i="70" s="1"/>
  <c r="M2" i="70"/>
  <c r="M20" i="70" s="1"/>
  <c r="L2" i="70"/>
  <c r="L20" i="70" s="1"/>
  <c r="K2" i="70"/>
  <c r="K20" i="70" s="1"/>
  <c r="J2" i="70"/>
  <c r="J20" i="70" s="1"/>
  <c r="I2" i="70"/>
  <c r="I20" i="70" s="1"/>
  <c r="E2" i="70"/>
  <c r="E20" i="70" s="1"/>
  <c r="D2" i="70"/>
  <c r="N37" i="69"/>
  <c r="M37" i="69"/>
  <c r="L37" i="69"/>
  <c r="K37" i="69"/>
  <c r="J37" i="69"/>
  <c r="I37" i="69"/>
  <c r="H37" i="69"/>
  <c r="E37" i="69"/>
  <c r="D37" i="69"/>
  <c r="N36" i="69"/>
  <c r="M36" i="69"/>
  <c r="L36" i="69"/>
  <c r="K36" i="69"/>
  <c r="J36" i="69"/>
  <c r="I36" i="69"/>
  <c r="H36" i="69"/>
  <c r="E36" i="69"/>
  <c r="D36" i="69"/>
  <c r="N35" i="69"/>
  <c r="M35" i="69"/>
  <c r="L35" i="69"/>
  <c r="K35" i="69"/>
  <c r="J35" i="69"/>
  <c r="I35" i="69"/>
  <c r="E35" i="69"/>
  <c r="D35" i="69"/>
  <c r="H35" i="69" s="1"/>
  <c r="N34" i="69"/>
  <c r="M34" i="69"/>
  <c r="L34" i="69"/>
  <c r="K34" i="69"/>
  <c r="J34" i="69"/>
  <c r="I34" i="69"/>
  <c r="E34" i="69"/>
  <c r="D34" i="69"/>
  <c r="H34" i="69" s="1"/>
  <c r="N33" i="69"/>
  <c r="M33" i="69"/>
  <c r="L33" i="69"/>
  <c r="K33" i="69"/>
  <c r="J33" i="69"/>
  <c r="I33" i="69"/>
  <c r="E33" i="69"/>
  <c r="D33" i="69"/>
  <c r="H33" i="69" s="1"/>
  <c r="N32" i="69"/>
  <c r="M32" i="69"/>
  <c r="L32" i="69"/>
  <c r="K32" i="69"/>
  <c r="J32" i="69"/>
  <c r="I32" i="69"/>
  <c r="E32" i="69"/>
  <c r="D32" i="69"/>
  <c r="H32" i="69" s="1"/>
  <c r="N25" i="69"/>
  <c r="M25" i="69"/>
  <c r="L25" i="69"/>
  <c r="K25" i="69"/>
  <c r="J25" i="69"/>
  <c r="I25" i="69"/>
  <c r="E25" i="69"/>
  <c r="D25" i="69"/>
  <c r="H25" i="69" s="1"/>
  <c r="H29" i="69" s="1"/>
  <c r="N21" i="69"/>
  <c r="M21" i="69"/>
  <c r="L21" i="69"/>
  <c r="K21" i="69"/>
  <c r="J21" i="69"/>
  <c r="I21" i="69"/>
  <c r="E21" i="69"/>
  <c r="D21" i="69"/>
  <c r="H21" i="69" s="1"/>
  <c r="N16" i="69"/>
  <c r="M16" i="69"/>
  <c r="L16" i="69"/>
  <c r="K16" i="69"/>
  <c r="J16" i="69"/>
  <c r="I16" i="69"/>
  <c r="E16" i="69"/>
  <c r="D16" i="69"/>
  <c r="H16" i="69" s="1"/>
  <c r="N15" i="69"/>
  <c r="M15" i="69"/>
  <c r="L15" i="69"/>
  <c r="K15" i="69"/>
  <c r="J15" i="69"/>
  <c r="I15" i="69"/>
  <c r="E15" i="69"/>
  <c r="D15" i="69"/>
  <c r="H15" i="69" s="1"/>
  <c r="N14" i="69"/>
  <c r="M14" i="69"/>
  <c r="L14" i="69"/>
  <c r="K14" i="69"/>
  <c r="J14" i="69"/>
  <c r="I14" i="69"/>
  <c r="E14" i="69"/>
  <c r="D14" i="69"/>
  <c r="H14" i="69" s="1"/>
  <c r="N13" i="69"/>
  <c r="M13" i="69"/>
  <c r="L13" i="69"/>
  <c r="K13" i="69"/>
  <c r="J13" i="69"/>
  <c r="I13" i="69"/>
  <c r="E13" i="69"/>
  <c r="D13" i="69"/>
  <c r="H13" i="69" s="1"/>
  <c r="N12" i="69"/>
  <c r="M12" i="69"/>
  <c r="L12" i="69"/>
  <c r="K12" i="69"/>
  <c r="J12" i="69"/>
  <c r="I12" i="69"/>
  <c r="E12" i="69"/>
  <c r="D12" i="69"/>
  <c r="H12" i="69" s="1"/>
  <c r="N11" i="69"/>
  <c r="M11" i="69"/>
  <c r="L11" i="69"/>
  <c r="K11" i="69"/>
  <c r="J11" i="69"/>
  <c r="I11" i="69"/>
  <c r="E11" i="69"/>
  <c r="D11" i="69"/>
  <c r="H11" i="69" s="1"/>
  <c r="N9" i="69"/>
  <c r="M9" i="69"/>
  <c r="L9" i="69"/>
  <c r="K9" i="69"/>
  <c r="J9" i="69"/>
  <c r="I9" i="69"/>
  <c r="E9" i="69"/>
  <c r="D9" i="69"/>
  <c r="N8" i="69"/>
  <c r="M8" i="69"/>
  <c r="L8" i="69"/>
  <c r="K8" i="69"/>
  <c r="J8" i="69"/>
  <c r="I8" i="69"/>
  <c r="E8" i="69"/>
  <c r="D8" i="69"/>
  <c r="H8" i="69" s="1"/>
  <c r="N7" i="69"/>
  <c r="M7" i="69"/>
  <c r="L7" i="69"/>
  <c r="K7" i="69"/>
  <c r="J7" i="69"/>
  <c r="I7" i="69"/>
  <c r="E7" i="69"/>
  <c r="D7" i="69"/>
  <c r="H7" i="69" s="1"/>
  <c r="N6" i="69"/>
  <c r="M6" i="69"/>
  <c r="L6" i="69"/>
  <c r="K6" i="69"/>
  <c r="J6" i="69"/>
  <c r="I6" i="69"/>
  <c r="E6" i="69"/>
  <c r="D6" i="69"/>
  <c r="H6" i="69" s="1"/>
  <c r="N5" i="69"/>
  <c r="N23" i="69" s="1"/>
  <c r="M5" i="69"/>
  <c r="M23" i="69" s="1"/>
  <c r="L5" i="69"/>
  <c r="L23" i="69" s="1"/>
  <c r="L24" i="69" s="1"/>
  <c r="K5" i="69"/>
  <c r="K23" i="69" s="1"/>
  <c r="K24" i="69" s="1"/>
  <c r="J5" i="69"/>
  <c r="J23" i="69" s="1"/>
  <c r="I5" i="69"/>
  <c r="I23" i="69" s="1"/>
  <c r="E5" i="69"/>
  <c r="E23" i="69" s="1"/>
  <c r="D5" i="69"/>
  <c r="N4" i="69"/>
  <c r="N27" i="69" s="1"/>
  <c r="M4" i="69"/>
  <c r="M27" i="69" s="1"/>
  <c r="L4" i="69"/>
  <c r="L27" i="69" s="1"/>
  <c r="K4" i="69"/>
  <c r="K27" i="69" s="1"/>
  <c r="J4" i="69"/>
  <c r="J27" i="69" s="1"/>
  <c r="I4" i="69"/>
  <c r="I27" i="69" s="1"/>
  <c r="E4" i="69"/>
  <c r="E27" i="69" s="1"/>
  <c r="D4" i="69"/>
  <c r="H3" i="69"/>
  <c r="N2" i="69"/>
  <c r="N20" i="69" s="1"/>
  <c r="M2" i="69"/>
  <c r="M20" i="69" s="1"/>
  <c r="L2" i="69"/>
  <c r="L20" i="69" s="1"/>
  <c r="K2" i="69"/>
  <c r="K20" i="69" s="1"/>
  <c r="J2" i="69"/>
  <c r="J20" i="69" s="1"/>
  <c r="I2" i="69"/>
  <c r="I20" i="69" s="1"/>
  <c r="E2" i="69"/>
  <c r="E20" i="69" s="1"/>
  <c r="D2" i="69"/>
  <c r="N37" i="68"/>
  <c r="M37" i="68"/>
  <c r="L37" i="68"/>
  <c r="K37" i="68"/>
  <c r="J37" i="68"/>
  <c r="I37" i="68"/>
  <c r="H37" i="68"/>
  <c r="E37" i="68"/>
  <c r="D37" i="68"/>
  <c r="N36" i="68"/>
  <c r="M36" i="68"/>
  <c r="L36" i="68"/>
  <c r="K36" i="68"/>
  <c r="J36" i="68"/>
  <c r="I36" i="68"/>
  <c r="H36" i="68"/>
  <c r="E36" i="68"/>
  <c r="D36" i="68"/>
  <c r="N35" i="68"/>
  <c r="M35" i="68"/>
  <c r="L35" i="68"/>
  <c r="K35" i="68"/>
  <c r="J35" i="68"/>
  <c r="I35" i="68"/>
  <c r="E35" i="68"/>
  <c r="D35" i="68"/>
  <c r="H35" i="68" s="1"/>
  <c r="N34" i="68"/>
  <c r="M34" i="68"/>
  <c r="L34" i="68"/>
  <c r="K34" i="68"/>
  <c r="J34" i="68"/>
  <c r="I34" i="68"/>
  <c r="E34" i="68"/>
  <c r="D34" i="68"/>
  <c r="H34" i="68" s="1"/>
  <c r="N33" i="68"/>
  <c r="M33" i="68"/>
  <c r="L33" i="68"/>
  <c r="K33" i="68"/>
  <c r="J33" i="68"/>
  <c r="I33" i="68"/>
  <c r="E33" i="68"/>
  <c r="D33" i="68"/>
  <c r="H33" i="68" s="1"/>
  <c r="N32" i="68"/>
  <c r="M32" i="68"/>
  <c r="L32" i="68"/>
  <c r="K32" i="68"/>
  <c r="J32" i="68"/>
  <c r="I32" i="68"/>
  <c r="E32" i="68"/>
  <c r="D32" i="68"/>
  <c r="H32" i="68" s="1"/>
  <c r="N25" i="68"/>
  <c r="M25" i="68"/>
  <c r="L25" i="68"/>
  <c r="K25" i="68"/>
  <c r="J25" i="68"/>
  <c r="I25" i="68"/>
  <c r="E25" i="68"/>
  <c r="D25" i="68"/>
  <c r="H25" i="68" s="1"/>
  <c r="H29" i="68" s="1"/>
  <c r="N21" i="68"/>
  <c r="M21" i="68"/>
  <c r="L21" i="68"/>
  <c r="K21" i="68"/>
  <c r="J21" i="68"/>
  <c r="I21" i="68"/>
  <c r="E21" i="68"/>
  <c r="D21" i="68"/>
  <c r="H21" i="68" s="1"/>
  <c r="N16" i="68"/>
  <c r="M16" i="68"/>
  <c r="L16" i="68"/>
  <c r="K16" i="68"/>
  <c r="J16" i="68"/>
  <c r="I16" i="68"/>
  <c r="E16" i="68"/>
  <c r="D16" i="68"/>
  <c r="H16" i="68" s="1"/>
  <c r="N15" i="68"/>
  <c r="M15" i="68"/>
  <c r="L15" i="68"/>
  <c r="K15" i="68"/>
  <c r="J15" i="68"/>
  <c r="I15" i="68"/>
  <c r="E15" i="68"/>
  <c r="D15" i="68"/>
  <c r="H15" i="68" s="1"/>
  <c r="N14" i="68"/>
  <c r="M14" i="68"/>
  <c r="L14" i="68"/>
  <c r="K14" i="68"/>
  <c r="J14" i="68"/>
  <c r="I14" i="68"/>
  <c r="E14" i="68"/>
  <c r="D14" i="68"/>
  <c r="H14" i="68" s="1"/>
  <c r="N13" i="68"/>
  <c r="M13" i="68"/>
  <c r="L13" i="68"/>
  <c r="K13" i="68"/>
  <c r="J13" i="68"/>
  <c r="I13" i="68"/>
  <c r="E13" i="68"/>
  <c r="D13" i="68"/>
  <c r="H13" i="68" s="1"/>
  <c r="N12" i="68"/>
  <c r="M12" i="68"/>
  <c r="L12" i="68"/>
  <c r="K12" i="68"/>
  <c r="J12" i="68"/>
  <c r="I12" i="68"/>
  <c r="E12" i="68"/>
  <c r="D12" i="68"/>
  <c r="H12" i="68" s="1"/>
  <c r="N11" i="68"/>
  <c r="M11" i="68"/>
  <c r="L11" i="68"/>
  <c r="K11" i="68"/>
  <c r="J11" i="68"/>
  <c r="I11" i="68"/>
  <c r="E11" i="68"/>
  <c r="D11" i="68"/>
  <c r="H11" i="68" s="1"/>
  <c r="N9" i="68"/>
  <c r="M9" i="68"/>
  <c r="L9" i="68"/>
  <c r="K9" i="68"/>
  <c r="J9" i="68"/>
  <c r="I9" i="68"/>
  <c r="E9" i="68"/>
  <c r="D9" i="68"/>
  <c r="N8" i="68"/>
  <c r="M8" i="68"/>
  <c r="L8" i="68"/>
  <c r="K8" i="68"/>
  <c r="J8" i="68"/>
  <c r="I8" i="68"/>
  <c r="E8" i="68"/>
  <c r="D8" i="68"/>
  <c r="H8" i="68" s="1"/>
  <c r="N7" i="68"/>
  <c r="M7" i="68"/>
  <c r="L7" i="68"/>
  <c r="K7" i="68"/>
  <c r="J7" i="68"/>
  <c r="I7" i="68"/>
  <c r="E7" i="68"/>
  <c r="D7" i="68"/>
  <c r="H7" i="68" s="1"/>
  <c r="N6" i="68"/>
  <c r="M6" i="68"/>
  <c r="L6" i="68"/>
  <c r="K6" i="68"/>
  <c r="J6" i="68"/>
  <c r="I6" i="68"/>
  <c r="E6" i="68"/>
  <c r="D6" i="68"/>
  <c r="H6" i="68" s="1"/>
  <c r="N5" i="68"/>
  <c r="N23" i="68" s="1"/>
  <c r="M5" i="68"/>
  <c r="M23" i="68" s="1"/>
  <c r="L5" i="68"/>
  <c r="L23" i="68" s="1"/>
  <c r="L24" i="68" s="1"/>
  <c r="K5" i="68"/>
  <c r="K23" i="68" s="1"/>
  <c r="K24" i="68" s="1"/>
  <c r="J5" i="68"/>
  <c r="J23" i="68" s="1"/>
  <c r="I5" i="68"/>
  <c r="I23" i="68" s="1"/>
  <c r="E5" i="68"/>
  <c r="E23" i="68" s="1"/>
  <c r="D5" i="68"/>
  <c r="N4" i="68"/>
  <c r="N27" i="68" s="1"/>
  <c r="M4" i="68"/>
  <c r="M27" i="68" s="1"/>
  <c r="L4" i="68"/>
  <c r="L27" i="68" s="1"/>
  <c r="K4" i="68"/>
  <c r="K27" i="68" s="1"/>
  <c r="J4" i="68"/>
  <c r="J27" i="68" s="1"/>
  <c r="I4" i="68"/>
  <c r="I27" i="68" s="1"/>
  <c r="E4" i="68"/>
  <c r="E27" i="68" s="1"/>
  <c r="D4" i="68"/>
  <c r="H3" i="68"/>
  <c r="N2" i="68"/>
  <c r="N20" i="68" s="1"/>
  <c r="M2" i="68"/>
  <c r="M20" i="68" s="1"/>
  <c r="L2" i="68"/>
  <c r="L20" i="68" s="1"/>
  <c r="K2" i="68"/>
  <c r="K20" i="68" s="1"/>
  <c r="J2" i="68"/>
  <c r="J20" i="68" s="1"/>
  <c r="I2" i="68"/>
  <c r="I20" i="68" s="1"/>
  <c r="E2" i="68"/>
  <c r="E20" i="68" s="1"/>
  <c r="D2" i="68"/>
  <c r="M37" i="67"/>
  <c r="L37" i="67"/>
  <c r="K37" i="67"/>
  <c r="J37" i="67"/>
  <c r="I37" i="67"/>
  <c r="H37" i="67"/>
  <c r="E37" i="67"/>
  <c r="D37" i="67"/>
  <c r="M36" i="67"/>
  <c r="L36" i="67"/>
  <c r="K36" i="67"/>
  <c r="J36" i="67"/>
  <c r="I36" i="67"/>
  <c r="H36" i="67"/>
  <c r="E36" i="67"/>
  <c r="D36" i="67"/>
  <c r="M35" i="67"/>
  <c r="L35" i="67"/>
  <c r="K35" i="67"/>
  <c r="J35" i="67"/>
  <c r="I35" i="67"/>
  <c r="E35" i="67"/>
  <c r="D35" i="67"/>
  <c r="H35" i="67" s="1"/>
  <c r="M34" i="67"/>
  <c r="L34" i="67"/>
  <c r="K34" i="67"/>
  <c r="J34" i="67"/>
  <c r="I34" i="67"/>
  <c r="E34" i="67"/>
  <c r="D34" i="67"/>
  <c r="H34" i="67" s="1"/>
  <c r="M33" i="67"/>
  <c r="L33" i="67"/>
  <c r="K33" i="67"/>
  <c r="J33" i="67"/>
  <c r="I33" i="67"/>
  <c r="E33" i="67"/>
  <c r="D33" i="67"/>
  <c r="H33" i="67" s="1"/>
  <c r="M32" i="67"/>
  <c r="L32" i="67"/>
  <c r="K32" i="67"/>
  <c r="J32" i="67"/>
  <c r="I32" i="67"/>
  <c r="E32" i="67"/>
  <c r="D32" i="67"/>
  <c r="H32" i="67" s="1"/>
  <c r="M25" i="67"/>
  <c r="L25" i="67"/>
  <c r="K25" i="67"/>
  <c r="J25" i="67"/>
  <c r="I25" i="67"/>
  <c r="E25" i="67"/>
  <c r="D25" i="67"/>
  <c r="H25" i="67" s="1"/>
  <c r="H29" i="67" s="1"/>
  <c r="M21" i="67"/>
  <c r="L21" i="67"/>
  <c r="K21" i="67"/>
  <c r="J21" i="67"/>
  <c r="I21" i="67"/>
  <c r="E21" i="67"/>
  <c r="D21" i="67"/>
  <c r="H21" i="67" s="1"/>
  <c r="M16" i="67"/>
  <c r="L16" i="67"/>
  <c r="K16" i="67"/>
  <c r="J16" i="67"/>
  <c r="I16" i="67"/>
  <c r="E16" i="67"/>
  <c r="D16" i="67"/>
  <c r="H16" i="67" s="1"/>
  <c r="M15" i="67"/>
  <c r="L15" i="67"/>
  <c r="K15" i="67"/>
  <c r="J15" i="67"/>
  <c r="I15" i="67"/>
  <c r="E15" i="67"/>
  <c r="D15" i="67"/>
  <c r="H15" i="67" s="1"/>
  <c r="M14" i="67"/>
  <c r="L14" i="67"/>
  <c r="K14" i="67"/>
  <c r="J14" i="67"/>
  <c r="I14" i="67"/>
  <c r="E14" i="67"/>
  <c r="D14" i="67"/>
  <c r="H14" i="67" s="1"/>
  <c r="M13" i="67"/>
  <c r="L13" i="67"/>
  <c r="K13" i="67"/>
  <c r="J13" i="67"/>
  <c r="I13" i="67"/>
  <c r="E13" i="67"/>
  <c r="D13" i="67"/>
  <c r="H13" i="67" s="1"/>
  <c r="M12" i="67"/>
  <c r="L12" i="67"/>
  <c r="K12" i="67"/>
  <c r="J12" i="67"/>
  <c r="I12" i="67"/>
  <c r="E12" i="67"/>
  <c r="D12" i="67"/>
  <c r="H12" i="67" s="1"/>
  <c r="M11" i="67"/>
  <c r="L11" i="67"/>
  <c r="K11" i="67"/>
  <c r="J11" i="67"/>
  <c r="I11" i="67"/>
  <c r="E11" i="67"/>
  <c r="D11" i="67"/>
  <c r="H11" i="67" s="1"/>
  <c r="M9" i="67"/>
  <c r="L9" i="67"/>
  <c r="K9" i="67"/>
  <c r="J9" i="67"/>
  <c r="I9" i="67"/>
  <c r="E9" i="67"/>
  <c r="D9" i="67"/>
  <c r="M8" i="67"/>
  <c r="L8" i="67"/>
  <c r="K8" i="67"/>
  <c r="J8" i="67"/>
  <c r="I8" i="67"/>
  <c r="E8" i="67"/>
  <c r="D8" i="67"/>
  <c r="H8" i="67" s="1"/>
  <c r="M7" i="67"/>
  <c r="L7" i="67"/>
  <c r="K7" i="67"/>
  <c r="J7" i="67"/>
  <c r="I7" i="67"/>
  <c r="E7" i="67"/>
  <c r="D7" i="67"/>
  <c r="H7" i="67" s="1"/>
  <c r="M6" i="67"/>
  <c r="L6" i="67"/>
  <c r="K6" i="67"/>
  <c r="J6" i="67"/>
  <c r="I6" i="67"/>
  <c r="E6" i="67"/>
  <c r="D6" i="67"/>
  <c r="H6" i="67" s="1"/>
  <c r="M5" i="67"/>
  <c r="M23" i="67" s="1"/>
  <c r="L5" i="67"/>
  <c r="L23" i="67" s="1"/>
  <c r="L24" i="67" s="1"/>
  <c r="K5" i="67"/>
  <c r="K23" i="67" s="1"/>
  <c r="K24" i="67" s="1"/>
  <c r="J5" i="67"/>
  <c r="J23" i="67" s="1"/>
  <c r="I5" i="67"/>
  <c r="I23" i="67" s="1"/>
  <c r="E5" i="67"/>
  <c r="E23" i="67" s="1"/>
  <c r="D5" i="67"/>
  <c r="M4" i="67"/>
  <c r="M27" i="67" s="1"/>
  <c r="L4" i="67"/>
  <c r="L27" i="67" s="1"/>
  <c r="K4" i="67"/>
  <c r="K27" i="67" s="1"/>
  <c r="J4" i="67"/>
  <c r="J27" i="67" s="1"/>
  <c r="I4" i="67"/>
  <c r="I27" i="67" s="1"/>
  <c r="E4" i="67"/>
  <c r="E27" i="67" s="1"/>
  <c r="D4" i="67"/>
  <c r="H3" i="67"/>
  <c r="M2" i="67"/>
  <c r="M20" i="67" s="1"/>
  <c r="L2" i="67"/>
  <c r="L20" i="67" s="1"/>
  <c r="K2" i="67"/>
  <c r="K20" i="67" s="1"/>
  <c r="J2" i="67"/>
  <c r="J20" i="67" s="1"/>
  <c r="I2" i="67"/>
  <c r="I20" i="67" s="1"/>
  <c r="E2" i="67"/>
  <c r="E20" i="67" s="1"/>
  <c r="D2" i="67"/>
  <c r="M37" i="66"/>
  <c r="L37" i="66"/>
  <c r="K37" i="66"/>
  <c r="J37" i="66"/>
  <c r="I37" i="66"/>
  <c r="H37" i="66"/>
  <c r="E37" i="66"/>
  <c r="D37" i="66"/>
  <c r="M36" i="66"/>
  <c r="L36" i="66"/>
  <c r="K36" i="66"/>
  <c r="J36" i="66"/>
  <c r="I36" i="66"/>
  <c r="H36" i="66"/>
  <c r="E36" i="66"/>
  <c r="D36" i="66"/>
  <c r="M35" i="66"/>
  <c r="L35" i="66"/>
  <c r="K35" i="66"/>
  <c r="J35" i="66"/>
  <c r="I35" i="66"/>
  <c r="E35" i="66"/>
  <c r="D35" i="66"/>
  <c r="H35" i="66" s="1"/>
  <c r="M34" i="66"/>
  <c r="L34" i="66"/>
  <c r="K34" i="66"/>
  <c r="J34" i="66"/>
  <c r="I34" i="66"/>
  <c r="E34" i="66"/>
  <c r="D34" i="66"/>
  <c r="H34" i="66" s="1"/>
  <c r="M33" i="66"/>
  <c r="L33" i="66"/>
  <c r="K33" i="66"/>
  <c r="J33" i="66"/>
  <c r="I33" i="66"/>
  <c r="E33" i="66"/>
  <c r="D33" i="66"/>
  <c r="H33" i="66" s="1"/>
  <c r="M32" i="66"/>
  <c r="L32" i="66"/>
  <c r="K32" i="66"/>
  <c r="J32" i="66"/>
  <c r="I32" i="66"/>
  <c r="E32" i="66"/>
  <c r="D32" i="66"/>
  <c r="H32" i="66" s="1"/>
  <c r="M25" i="66"/>
  <c r="L25" i="66"/>
  <c r="K25" i="66"/>
  <c r="J25" i="66"/>
  <c r="I25" i="66"/>
  <c r="E25" i="66"/>
  <c r="D25" i="66"/>
  <c r="H25" i="66" s="1"/>
  <c r="H29" i="66" s="1"/>
  <c r="M21" i="66"/>
  <c r="L21" i="66"/>
  <c r="K21" i="66"/>
  <c r="J21" i="66"/>
  <c r="I21" i="66"/>
  <c r="E21" i="66"/>
  <c r="D21" i="66"/>
  <c r="H21" i="66" s="1"/>
  <c r="M16" i="66"/>
  <c r="L16" i="66"/>
  <c r="K16" i="66"/>
  <c r="J16" i="66"/>
  <c r="I16" i="66"/>
  <c r="E16" i="66"/>
  <c r="D16" i="66"/>
  <c r="H16" i="66" s="1"/>
  <c r="M15" i="66"/>
  <c r="L15" i="66"/>
  <c r="K15" i="66"/>
  <c r="J15" i="66"/>
  <c r="I15" i="66"/>
  <c r="E15" i="66"/>
  <c r="D15" i="66"/>
  <c r="H15" i="66" s="1"/>
  <c r="M14" i="66"/>
  <c r="L14" i="66"/>
  <c r="K14" i="66"/>
  <c r="J14" i="66"/>
  <c r="I14" i="66"/>
  <c r="E14" i="66"/>
  <c r="D14" i="66"/>
  <c r="H14" i="66" s="1"/>
  <c r="M13" i="66"/>
  <c r="L13" i="66"/>
  <c r="K13" i="66"/>
  <c r="J13" i="66"/>
  <c r="I13" i="66"/>
  <c r="E13" i="66"/>
  <c r="D13" i="66"/>
  <c r="H13" i="66" s="1"/>
  <c r="M12" i="66"/>
  <c r="L12" i="66"/>
  <c r="K12" i="66"/>
  <c r="J12" i="66"/>
  <c r="I12" i="66"/>
  <c r="E12" i="66"/>
  <c r="D12" i="66"/>
  <c r="H12" i="66" s="1"/>
  <c r="M11" i="66"/>
  <c r="L11" i="66"/>
  <c r="K11" i="66"/>
  <c r="J11" i="66"/>
  <c r="I11" i="66"/>
  <c r="E11" i="66"/>
  <c r="D11" i="66"/>
  <c r="H11" i="66" s="1"/>
  <c r="M9" i="66"/>
  <c r="M10" i="66" s="1"/>
  <c r="L9" i="66"/>
  <c r="K9" i="66"/>
  <c r="J9" i="66"/>
  <c r="I9" i="66"/>
  <c r="E9" i="66"/>
  <c r="D9" i="66"/>
  <c r="M8" i="66"/>
  <c r="L8" i="66"/>
  <c r="K8" i="66"/>
  <c r="J8" i="66"/>
  <c r="I8" i="66"/>
  <c r="E8" i="66"/>
  <c r="D8" i="66"/>
  <c r="H8" i="66" s="1"/>
  <c r="M7" i="66"/>
  <c r="L7" i="66"/>
  <c r="K7" i="66"/>
  <c r="J7" i="66"/>
  <c r="I7" i="66"/>
  <c r="E7" i="66"/>
  <c r="D7" i="66"/>
  <c r="H7" i="66" s="1"/>
  <c r="M6" i="66"/>
  <c r="L6" i="66"/>
  <c r="K6" i="66"/>
  <c r="J6" i="66"/>
  <c r="I6" i="66"/>
  <c r="E6" i="66"/>
  <c r="D6" i="66"/>
  <c r="H6" i="66" s="1"/>
  <c r="M5" i="66"/>
  <c r="M23" i="66" s="1"/>
  <c r="L5" i="66"/>
  <c r="L23" i="66" s="1"/>
  <c r="L24" i="66" s="1"/>
  <c r="K5" i="66"/>
  <c r="K23" i="66" s="1"/>
  <c r="K24" i="66" s="1"/>
  <c r="J5" i="66"/>
  <c r="J23" i="66" s="1"/>
  <c r="I5" i="66"/>
  <c r="I23" i="66" s="1"/>
  <c r="E5" i="66"/>
  <c r="E23" i="66" s="1"/>
  <c r="D5" i="66"/>
  <c r="M4" i="66"/>
  <c r="M27" i="66" s="1"/>
  <c r="L4" i="66"/>
  <c r="L27" i="66" s="1"/>
  <c r="K4" i="66"/>
  <c r="K27" i="66" s="1"/>
  <c r="J4" i="66"/>
  <c r="J27" i="66" s="1"/>
  <c r="I4" i="66"/>
  <c r="I27" i="66" s="1"/>
  <c r="E4" i="66"/>
  <c r="E27" i="66" s="1"/>
  <c r="D4" i="66"/>
  <c r="H3" i="66"/>
  <c r="M2" i="66"/>
  <c r="M20" i="66" s="1"/>
  <c r="L2" i="66"/>
  <c r="L20" i="66" s="1"/>
  <c r="K2" i="66"/>
  <c r="K20" i="66" s="1"/>
  <c r="J2" i="66"/>
  <c r="J20" i="66" s="1"/>
  <c r="I2" i="66"/>
  <c r="I20" i="66" s="1"/>
  <c r="E2" i="66"/>
  <c r="E20" i="66" s="1"/>
  <c r="D2" i="66"/>
  <c r="N37" i="65"/>
  <c r="M37" i="65"/>
  <c r="L37" i="65"/>
  <c r="K37" i="65"/>
  <c r="J37" i="65"/>
  <c r="I37" i="65"/>
  <c r="H37" i="65"/>
  <c r="E37" i="65"/>
  <c r="D37" i="65"/>
  <c r="N36" i="65"/>
  <c r="M36" i="65"/>
  <c r="L36" i="65"/>
  <c r="K36" i="65"/>
  <c r="J36" i="65"/>
  <c r="I36" i="65"/>
  <c r="H36" i="65"/>
  <c r="E36" i="65"/>
  <c r="D36" i="65"/>
  <c r="N35" i="65"/>
  <c r="M35" i="65"/>
  <c r="L35" i="65"/>
  <c r="K35" i="65"/>
  <c r="J35" i="65"/>
  <c r="I35" i="65"/>
  <c r="E35" i="65"/>
  <c r="D35" i="65"/>
  <c r="H35" i="65" s="1"/>
  <c r="N34" i="65"/>
  <c r="M34" i="65"/>
  <c r="L34" i="65"/>
  <c r="K34" i="65"/>
  <c r="J34" i="65"/>
  <c r="I34" i="65"/>
  <c r="E34" i="65"/>
  <c r="D34" i="65"/>
  <c r="H34" i="65" s="1"/>
  <c r="N33" i="65"/>
  <c r="M33" i="65"/>
  <c r="L33" i="65"/>
  <c r="K33" i="65"/>
  <c r="J33" i="65"/>
  <c r="I33" i="65"/>
  <c r="E33" i="65"/>
  <c r="D33" i="65"/>
  <c r="H33" i="65" s="1"/>
  <c r="N32" i="65"/>
  <c r="M32" i="65"/>
  <c r="L32" i="65"/>
  <c r="K32" i="65"/>
  <c r="J32" i="65"/>
  <c r="I32" i="65"/>
  <c r="E32" i="65"/>
  <c r="D32" i="65"/>
  <c r="H32" i="65" s="1"/>
  <c r="N25" i="65"/>
  <c r="M25" i="65"/>
  <c r="L25" i="65"/>
  <c r="K25" i="65"/>
  <c r="J25" i="65"/>
  <c r="I25" i="65"/>
  <c r="E25" i="65"/>
  <c r="D25" i="65"/>
  <c r="H25" i="65" s="1"/>
  <c r="H29" i="65" s="1"/>
  <c r="N21" i="65"/>
  <c r="M21" i="65"/>
  <c r="L21" i="65"/>
  <c r="K21" i="65"/>
  <c r="J21" i="65"/>
  <c r="I21" i="65"/>
  <c r="E21" i="65"/>
  <c r="D21" i="65"/>
  <c r="H21" i="65" s="1"/>
  <c r="N16" i="65"/>
  <c r="M16" i="65"/>
  <c r="L16" i="65"/>
  <c r="K16" i="65"/>
  <c r="J16" i="65"/>
  <c r="I16" i="65"/>
  <c r="E16" i="65"/>
  <c r="D16" i="65"/>
  <c r="H16" i="65" s="1"/>
  <c r="N15" i="65"/>
  <c r="M15" i="65"/>
  <c r="L15" i="65"/>
  <c r="K15" i="65"/>
  <c r="J15" i="65"/>
  <c r="I15" i="65"/>
  <c r="E15" i="65"/>
  <c r="D15" i="65"/>
  <c r="H15" i="65" s="1"/>
  <c r="N14" i="65"/>
  <c r="M14" i="65"/>
  <c r="L14" i="65"/>
  <c r="K14" i="65"/>
  <c r="J14" i="65"/>
  <c r="I14" i="65"/>
  <c r="E14" i="65"/>
  <c r="D14" i="65"/>
  <c r="H14" i="65" s="1"/>
  <c r="N13" i="65"/>
  <c r="M13" i="65"/>
  <c r="L13" i="65"/>
  <c r="K13" i="65"/>
  <c r="J13" i="65"/>
  <c r="I13" i="65"/>
  <c r="E13" i="65"/>
  <c r="D13" i="65"/>
  <c r="H13" i="65" s="1"/>
  <c r="N12" i="65"/>
  <c r="M12" i="65"/>
  <c r="L12" i="65"/>
  <c r="K12" i="65"/>
  <c r="J12" i="65"/>
  <c r="I12" i="65"/>
  <c r="E12" i="65"/>
  <c r="D12" i="65"/>
  <c r="H12" i="65" s="1"/>
  <c r="N11" i="65"/>
  <c r="M11" i="65"/>
  <c r="L11" i="65"/>
  <c r="K11" i="65"/>
  <c r="J11" i="65"/>
  <c r="I11" i="65"/>
  <c r="E11" i="65"/>
  <c r="D11" i="65"/>
  <c r="H11" i="65" s="1"/>
  <c r="N9" i="65"/>
  <c r="M9" i="65"/>
  <c r="L9" i="65"/>
  <c r="K9" i="65"/>
  <c r="J9" i="65"/>
  <c r="I9" i="65"/>
  <c r="E9" i="65"/>
  <c r="D9" i="65"/>
  <c r="N8" i="65"/>
  <c r="M8" i="65"/>
  <c r="L8" i="65"/>
  <c r="K8" i="65"/>
  <c r="J8" i="65"/>
  <c r="I8" i="65"/>
  <c r="E8" i="65"/>
  <c r="D8" i="65"/>
  <c r="H8" i="65" s="1"/>
  <c r="N7" i="65"/>
  <c r="M7" i="65"/>
  <c r="L7" i="65"/>
  <c r="K7" i="65"/>
  <c r="J7" i="65"/>
  <c r="I7" i="65"/>
  <c r="E7" i="65"/>
  <c r="D7" i="65"/>
  <c r="H7" i="65" s="1"/>
  <c r="N6" i="65"/>
  <c r="M6" i="65"/>
  <c r="L6" i="65"/>
  <c r="K6" i="65"/>
  <c r="J6" i="65"/>
  <c r="I6" i="65"/>
  <c r="E6" i="65"/>
  <c r="D6" i="65"/>
  <c r="H6" i="65" s="1"/>
  <c r="N5" i="65"/>
  <c r="N23" i="65" s="1"/>
  <c r="M5" i="65"/>
  <c r="M23" i="65" s="1"/>
  <c r="L5" i="65"/>
  <c r="L23" i="65" s="1"/>
  <c r="L24" i="65" s="1"/>
  <c r="K5" i="65"/>
  <c r="K23" i="65" s="1"/>
  <c r="K24" i="65" s="1"/>
  <c r="J5" i="65"/>
  <c r="J23" i="65" s="1"/>
  <c r="I5" i="65"/>
  <c r="I23" i="65" s="1"/>
  <c r="E5" i="65"/>
  <c r="E23" i="65" s="1"/>
  <c r="D5" i="65"/>
  <c r="N4" i="65"/>
  <c r="N27" i="65" s="1"/>
  <c r="M4" i="65"/>
  <c r="M27" i="65" s="1"/>
  <c r="L4" i="65"/>
  <c r="L27" i="65" s="1"/>
  <c r="K4" i="65"/>
  <c r="K27" i="65" s="1"/>
  <c r="J4" i="65"/>
  <c r="J27" i="65" s="1"/>
  <c r="I4" i="65"/>
  <c r="I27" i="65" s="1"/>
  <c r="E4" i="65"/>
  <c r="E27" i="65" s="1"/>
  <c r="D4" i="65"/>
  <c r="H3" i="65"/>
  <c r="N2" i="65"/>
  <c r="N20" i="65" s="1"/>
  <c r="M2" i="65"/>
  <c r="M20" i="65" s="1"/>
  <c r="L2" i="65"/>
  <c r="L20" i="65" s="1"/>
  <c r="K2" i="65"/>
  <c r="K20" i="65" s="1"/>
  <c r="J2" i="65"/>
  <c r="J20" i="65" s="1"/>
  <c r="I2" i="65"/>
  <c r="I20" i="65" s="1"/>
  <c r="E2" i="65"/>
  <c r="E20" i="65" s="1"/>
  <c r="D2" i="65"/>
  <c r="N37" i="64"/>
  <c r="M37" i="64"/>
  <c r="L37" i="64"/>
  <c r="K37" i="64"/>
  <c r="J37" i="64"/>
  <c r="I37" i="64"/>
  <c r="H37" i="64"/>
  <c r="E37" i="64"/>
  <c r="D37" i="64"/>
  <c r="N36" i="64"/>
  <c r="M36" i="64"/>
  <c r="L36" i="64"/>
  <c r="K36" i="64"/>
  <c r="J36" i="64"/>
  <c r="I36" i="64"/>
  <c r="H36" i="64"/>
  <c r="E36" i="64"/>
  <c r="D36" i="64"/>
  <c r="N35" i="64"/>
  <c r="M35" i="64"/>
  <c r="L35" i="64"/>
  <c r="K35" i="64"/>
  <c r="J35" i="64"/>
  <c r="I35" i="64"/>
  <c r="E35" i="64"/>
  <c r="D35" i="64"/>
  <c r="H35" i="64" s="1"/>
  <c r="N34" i="64"/>
  <c r="M34" i="64"/>
  <c r="L34" i="64"/>
  <c r="K34" i="64"/>
  <c r="J34" i="64"/>
  <c r="I34" i="64"/>
  <c r="E34" i="64"/>
  <c r="D34" i="64"/>
  <c r="H34" i="64" s="1"/>
  <c r="N33" i="64"/>
  <c r="M33" i="64"/>
  <c r="L33" i="64"/>
  <c r="K33" i="64"/>
  <c r="J33" i="64"/>
  <c r="I33" i="64"/>
  <c r="E33" i="64"/>
  <c r="D33" i="64"/>
  <c r="H33" i="64" s="1"/>
  <c r="N32" i="64"/>
  <c r="M32" i="64"/>
  <c r="L32" i="64"/>
  <c r="K32" i="64"/>
  <c r="J32" i="64"/>
  <c r="I32" i="64"/>
  <c r="E32" i="64"/>
  <c r="D32" i="64"/>
  <c r="H32" i="64" s="1"/>
  <c r="N25" i="64"/>
  <c r="M25" i="64"/>
  <c r="L25" i="64"/>
  <c r="K25" i="64"/>
  <c r="J25" i="64"/>
  <c r="I25" i="64"/>
  <c r="E25" i="64"/>
  <c r="D25" i="64"/>
  <c r="H25" i="64" s="1"/>
  <c r="H29" i="64" s="1"/>
  <c r="N21" i="64"/>
  <c r="M21" i="64"/>
  <c r="L21" i="64"/>
  <c r="K21" i="64"/>
  <c r="J21" i="64"/>
  <c r="I21" i="64"/>
  <c r="E21" i="64"/>
  <c r="D21" i="64"/>
  <c r="H21" i="64" s="1"/>
  <c r="N16" i="64"/>
  <c r="M16" i="64"/>
  <c r="L16" i="64"/>
  <c r="K16" i="64"/>
  <c r="J16" i="64"/>
  <c r="I16" i="64"/>
  <c r="E16" i="64"/>
  <c r="D16" i="64"/>
  <c r="H16" i="64" s="1"/>
  <c r="N15" i="64"/>
  <c r="M15" i="64"/>
  <c r="L15" i="64"/>
  <c r="K15" i="64"/>
  <c r="J15" i="64"/>
  <c r="I15" i="64"/>
  <c r="E15" i="64"/>
  <c r="D15" i="64"/>
  <c r="H15" i="64" s="1"/>
  <c r="N14" i="64"/>
  <c r="M14" i="64"/>
  <c r="L14" i="64"/>
  <c r="K14" i="64"/>
  <c r="J14" i="64"/>
  <c r="I14" i="64"/>
  <c r="E14" i="64"/>
  <c r="D14" i="64"/>
  <c r="H14" i="64" s="1"/>
  <c r="N13" i="64"/>
  <c r="M13" i="64"/>
  <c r="L13" i="64"/>
  <c r="K13" i="64"/>
  <c r="J13" i="64"/>
  <c r="I13" i="64"/>
  <c r="E13" i="64"/>
  <c r="D13" i="64"/>
  <c r="H13" i="64" s="1"/>
  <c r="N12" i="64"/>
  <c r="M12" i="64"/>
  <c r="L12" i="64"/>
  <c r="K12" i="64"/>
  <c r="J12" i="64"/>
  <c r="I12" i="64"/>
  <c r="E12" i="64"/>
  <c r="D12" i="64"/>
  <c r="H12" i="64" s="1"/>
  <c r="N11" i="64"/>
  <c r="M11" i="64"/>
  <c r="L11" i="64"/>
  <c r="K11" i="64"/>
  <c r="J11" i="64"/>
  <c r="I11" i="64"/>
  <c r="E11" i="64"/>
  <c r="D11" i="64"/>
  <c r="H11" i="64" s="1"/>
  <c r="N9" i="64"/>
  <c r="M9" i="64"/>
  <c r="L9" i="64"/>
  <c r="K9" i="64"/>
  <c r="J9" i="64"/>
  <c r="I9" i="64"/>
  <c r="E9" i="64"/>
  <c r="D9" i="64"/>
  <c r="N8" i="64"/>
  <c r="M8" i="64"/>
  <c r="L8" i="64"/>
  <c r="K8" i="64"/>
  <c r="J8" i="64"/>
  <c r="I8" i="64"/>
  <c r="E8" i="64"/>
  <c r="D8" i="64"/>
  <c r="H8" i="64" s="1"/>
  <c r="N7" i="64"/>
  <c r="M7" i="64"/>
  <c r="L7" i="64"/>
  <c r="K7" i="64"/>
  <c r="J7" i="64"/>
  <c r="I7" i="64"/>
  <c r="E7" i="64"/>
  <c r="D7" i="64"/>
  <c r="H7" i="64" s="1"/>
  <c r="N6" i="64"/>
  <c r="M6" i="64"/>
  <c r="L6" i="64"/>
  <c r="K6" i="64"/>
  <c r="J6" i="64"/>
  <c r="I6" i="64"/>
  <c r="E6" i="64"/>
  <c r="D6" i="64"/>
  <c r="H6" i="64" s="1"/>
  <c r="N5" i="64"/>
  <c r="N23" i="64" s="1"/>
  <c r="M5" i="64"/>
  <c r="M23" i="64" s="1"/>
  <c r="L5" i="64"/>
  <c r="L23" i="64" s="1"/>
  <c r="L24" i="64" s="1"/>
  <c r="K5" i="64"/>
  <c r="K23" i="64" s="1"/>
  <c r="K24" i="64" s="1"/>
  <c r="J5" i="64"/>
  <c r="J23" i="64" s="1"/>
  <c r="I5" i="64"/>
  <c r="I23" i="64" s="1"/>
  <c r="E5" i="64"/>
  <c r="E23" i="64" s="1"/>
  <c r="D5" i="64"/>
  <c r="N4" i="64"/>
  <c r="N27" i="64" s="1"/>
  <c r="M4" i="64"/>
  <c r="M27" i="64" s="1"/>
  <c r="L4" i="64"/>
  <c r="L27" i="64" s="1"/>
  <c r="K4" i="64"/>
  <c r="K27" i="64" s="1"/>
  <c r="J4" i="64"/>
  <c r="J27" i="64" s="1"/>
  <c r="I4" i="64"/>
  <c r="I27" i="64" s="1"/>
  <c r="E4" i="64"/>
  <c r="E27" i="64" s="1"/>
  <c r="D4" i="64"/>
  <c r="H3" i="64"/>
  <c r="N2" i="64"/>
  <c r="N20" i="64" s="1"/>
  <c r="M2" i="64"/>
  <c r="M20" i="64" s="1"/>
  <c r="L2" i="64"/>
  <c r="L20" i="64" s="1"/>
  <c r="K2" i="64"/>
  <c r="K20" i="64" s="1"/>
  <c r="J2" i="64"/>
  <c r="J20" i="64" s="1"/>
  <c r="I2" i="64"/>
  <c r="I20" i="64" s="1"/>
  <c r="E2" i="64"/>
  <c r="E20" i="64" s="1"/>
  <c r="D2" i="64"/>
  <c r="N37" i="63"/>
  <c r="M37" i="63"/>
  <c r="L37" i="63"/>
  <c r="K37" i="63"/>
  <c r="J37" i="63"/>
  <c r="I37" i="63"/>
  <c r="H37" i="63"/>
  <c r="E37" i="63"/>
  <c r="D37" i="63"/>
  <c r="N36" i="63"/>
  <c r="M36" i="63"/>
  <c r="L36" i="63"/>
  <c r="K36" i="63"/>
  <c r="J36" i="63"/>
  <c r="I36" i="63"/>
  <c r="H36" i="63"/>
  <c r="E36" i="63"/>
  <c r="D36" i="63"/>
  <c r="N35" i="63"/>
  <c r="M35" i="63"/>
  <c r="L35" i="63"/>
  <c r="K35" i="63"/>
  <c r="J35" i="63"/>
  <c r="I35" i="63"/>
  <c r="E35" i="63"/>
  <c r="D35" i="63"/>
  <c r="H35" i="63" s="1"/>
  <c r="N34" i="63"/>
  <c r="M34" i="63"/>
  <c r="L34" i="63"/>
  <c r="K34" i="63"/>
  <c r="J34" i="63"/>
  <c r="I34" i="63"/>
  <c r="E34" i="63"/>
  <c r="D34" i="63"/>
  <c r="H34" i="63" s="1"/>
  <c r="N33" i="63"/>
  <c r="M33" i="63"/>
  <c r="L33" i="63"/>
  <c r="K33" i="63"/>
  <c r="J33" i="63"/>
  <c r="I33" i="63"/>
  <c r="E33" i="63"/>
  <c r="D33" i="63"/>
  <c r="H33" i="63" s="1"/>
  <c r="N32" i="63"/>
  <c r="M32" i="63"/>
  <c r="L32" i="63"/>
  <c r="K32" i="63"/>
  <c r="J32" i="63"/>
  <c r="I32" i="63"/>
  <c r="E32" i="63"/>
  <c r="D32" i="63"/>
  <c r="H32" i="63" s="1"/>
  <c r="N25" i="63"/>
  <c r="M25" i="63"/>
  <c r="L25" i="63"/>
  <c r="K25" i="63"/>
  <c r="J25" i="63"/>
  <c r="I25" i="63"/>
  <c r="E25" i="63"/>
  <c r="D25" i="63"/>
  <c r="H25" i="63" s="1"/>
  <c r="H29" i="63" s="1"/>
  <c r="N21" i="63"/>
  <c r="M21" i="63"/>
  <c r="L21" i="63"/>
  <c r="K21" i="63"/>
  <c r="J21" i="63"/>
  <c r="I21" i="63"/>
  <c r="E21" i="63"/>
  <c r="D21" i="63"/>
  <c r="H21" i="63" s="1"/>
  <c r="N16" i="63"/>
  <c r="M16" i="63"/>
  <c r="L16" i="63"/>
  <c r="K16" i="63"/>
  <c r="J16" i="63"/>
  <c r="I16" i="63"/>
  <c r="E16" i="63"/>
  <c r="D16" i="63"/>
  <c r="H16" i="63" s="1"/>
  <c r="N15" i="63"/>
  <c r="M15" i="63"/>
  <c r="L15" i="63"/>
  <c r="K15" i="63"/>
  <c r="J15" i="63"/>
  <c r="I15" i="63"/>
  <c r="E15" i="63"/>
  <c r="D15" i="63"/>
  <c r="H15" i="63" s="1"/>
  <c r="N14" i="63"/>
  <c r="M14" i="63"/>
  <c r="L14" i="63"/>
  <c r="K14" i="63"/>
  <c r="J14" i="63"/>
  <c r="I14" i="63"/>
  <c r="E14" i="63"/>
  <c r="D14" i="63"/>
  <c r="H14" i="63" s="1"/>
  <c r="N13" i="63"/>
  <c r="M13" i="63"/>
  <c r="L13" i="63"/>
  <c r="K13" i="63"/>
  <c r="J13" i="63"/>
  <c r="I13" i="63"/>
  <c r="E13" i="63"/>
  <c r="D13" i="63"/>
  <c r="H13" i="63" s="1"/>
  <c r="N12" i="63"/>
  <c r="M12" i="63"/>
  <c r="L12" i="63"/>
  <c r="K12" i="63"/>
  <c r="J12" i="63"/>
  <c r="I12" i="63"/>
  <c r="E12" i="63"/>
  <c r="D12" i="63"/>
  <c r="H12" i="63" s="1"/>
  <c r="N11" i="63"/>
  <c r="M11" i="63"/>
  <c r="L11" i="63"/>
  <c r="K11" i="63"/>
  <c r="J11" i="63"/>
  <c r="I11" i="63"/>
  <c r="E11" i="63"/>
  <c r="D11" i="63"/>
  <c r="H11" i="63" s="1"/>
  <c r="N9" i="63"/>
  <c r="M9" i="63"/>
  <c r="L9" i="63"/>
  <c r="K9" i="63"/>
  <c r="J9" i="63"/>
  <c r="I9" i="63"/>
  <c r="E9" i="63"/>
  <c r="D9" i="63"/>
  <c r="N8" i="63"/>
  <c r="M8" i="63"/>
  <c r="L8" i="63"/>
  <c r="K8" i="63"/>
  <c r="J8" i="63"/>
  <c r="I8" i="63"/>
  <c r="E8" i="63"/>
  <c r="D8" i="63"/>
  <c r="H8" i="63" s="1"/>
  <c r="N7" i="63"/>
  <c r="M7" i="63"/>
  <c r="L7" i="63"/>
  <c r="K7" i="63"/>
  <c r="J7" i="63"/>
  <c r="I7" i="63"/>
  <c r="E7" i="63"/>
  <c r="D7" i="63"/>
  <c r="H7" i="63" s="1"/>
  <c r="N6" i="63"/>
  <c r="M6" i="63"/>
  <c r="L6" i="63"/>
  <c r="K6" i="63"/>
  <c r="J6" i="63"/>
  <c r="I6" i="63"/>
  <c r="E6" i="63"/>
  <c r="D6" i="63"/>
  <c r="H6" i="63" s="1"/>
  <c r="N5" i="63"/>
  <c r="N23" i="63" s="1"/>
  <c r="M5" i="63"/>
  <c r="M23" i="63" s="1"/>
  <c r="L5" i="63"/>
  <c r="L23" i="63" s="1"/>
  <c r="L24" i="63" s="1"/>
  <c r="K5" i="63"/>
  <c r="K23" i="63" s="1"/>
  <c r="K24" i="63" s="1"/>
  <c r="J5" i="63"/>
  <c r="J23" i="63" s="1"/>
  <c r="I5" i="63"/>
  <c r="I23" i="63" s="1"/>
  <c r="E5" i="63"/>
  <c r="E23" i="63" s="1"/>
  <c r="D5" i="63"/>
  <c r="N4" i="63"/>
  <c r="N27" i="63" s="1"/>
  <c r="M4" i="63"/>
  <c r="M27" i="63" s="1"/>
  <c r="L4" i="63"/>
  <c r="L27" i="63" s="1"/>
  <c r="K4" i="63"/>
  <c r="K27" i="63" s="1"/>
  <c r="J4" i="63"/>
  <c r="J27" i="63" s="1"/>
  <c r="I4" i="63"/>
  <c r="I27" i="63" s="1"/>
  <c r="E4" i="63"/>
  <c r="E27" i="63" s="1"/>
  <c r="D4" i="63"/>
  <c r="H3" i="63"/>
  <c r="N2" i="63"/>
  <c r="N20" i="63" s="1"/>
  <c r="M2" i="63"/>
  <c r="M20" i="63" s="1"/>
  <c r="L2" i="63"/>
  <c r="L20" i="63" s="1"/>
  <c r="K2" i="63"/>
  <c r="K20" i="63" s="1"/>
  <c r="J2" i="63"/>
  <c r="J20" i="63" s="1"/>
  <c r="I2" i="63"/>
  <c r="I20" i="63" s="1"/>
  <c r="E2" i="63"/>
  <c r="E20" i="63" s="1"/>
  <c r="D2" i="63"/>
  <c r="N37" i="62"/>
  <c r="M37" i="62"/>
  <c r="L37" i="62"/>
  <c r="K37" i="62"/>
  <c r="J37" i="62"/>
  <c r="I37" i="62"/>
  <c r="H37" i="62"/>
  <c r="E37" i="62"/>
  <c r="D37" i="62"/>
  <c r="N36" i="62"/>
  <c r="M36" i="62"/>
  <c r="L36" i="62"/>
  <c r="K36" i="62"/>
  <c r="J36" i="62"/>
  <c r="I36" i="62"/>
  <c r="H36" i="62"/>
  <c r="E36" i="62"/>
  <c r="D36" i="62"/>
  <c r="N35" i="62"/>
  <c r="M35" i="62"/>
  <c r="L35" i="62"/>
  <c r="K35" i="62"/>
  <c r="J35" i="62"/>
  <c r="I35" i="62"/>
  <c r="E35" i="62"/>
  <c r="D35" i="62"/>
  <c r="H35" i="62" s="1"/>
  <c r="N34" i="62"/>
  <c r="M34" i="62"/>
  <c r="L34" i="62"/>
  <c r="K34" i="62"/>
  <c r="J34" i="62"/>
  <c r="I34" i="62"/>
  <c r="E34" i="62"/>
  <c r="D34" i="62"/>
  <c r="H34" i="62" s="1"/>
  <c r="N33" i="62"/>
  <c r="M33" i="62"/>
  <c r="L33" i="62"/>
  <c r="K33" i="62"/>
  <c r="J33" i="62"/>
  <c r="I33" i="62"/>
  <c r="E33" i="62"/>
  <c r="D33" i="62"/>
  <c r="H33" i="62" s="1"/>
  <c r="N32" i="62"/>
  <c r="M32" i="62"/>
  <c r="L32" i="62"/>
  <c r="K32" i="62"/>
  <c r="J32" i="62"/>
  <c r="I32" i="62"/>
  <c r="E32" i="62"/>
  <c r="D32" i="62"/>
  <c r="H32" i="62" s="1"/>
  <c r="N25" i="62"/>
  <c r="M25" i="62"/>
  <c r="L25" i="62"/>
  <c r="K25" i="62"/>
  <c r="J25" i="62"/>
  <c r="I25" i="62"/>
  <c r="E25" i="62"/>
  <c r="D25" i="62"/>
  <c r="H25" i="62" s="1"/>
  <c r="H29" i="62" s="1"/>
  <c r="N21" i="62"/>
  <c r="M21" i="62"/>
  <c r="L21" i="62"/>
  <c r="K21" i="62"/>
  <c r="J21" i="62"/>
  <c r="I21" i="62"/>
  <c r="E21" i="62"/>
  <c r="D21" i="62"/>
  <c r="H21" i="62" s="1"/>
  <c r="N16" i="62"/>
  <c r="M16" i="62"/>
  <c r="L16" i="62"/>
  <c r="K16" i="62"/>
  <c r="J16" i="62"/>
  <c r="I16" i="62"/>
  <c r="E16" i="62"/>
  <c r="D16" i="62"/>
  <c r="H16" i="62" s="1"/>
  <c r="N15" i="62"/>
  <c r="M15" i="62"/>
  <c r="L15" i="62"/>
  <c r="K15" i="62"/>
  <c r="J15" i="62"/>
  <c r="I15" i="62"/>
  <c r="E15" i="62"/>
  <c r="D15" i="62"/>
  <c r="H15" i="62" s="1"/>
  <c r="N14" i="62"/>
  <c r="M14" i="62"/>
  <c r="L14" i="62"/>
  <c r="K14" i="62"/>
  <c r="J14" i="62"/>
  <c r="I14" i="62"/>
  <c r="E14" i="62"/>
  <c r="D14" i="62"/>
  <c r="H14" i="62" s="1"/>
  <c r="N13" i="62"/>
  <c r="M13" i="62"/>
  <c r="L13" i="62"/>
  <c r="K13" i="62"/>
  <c r="J13" i="62"/>
  <c r="I13" i="62"/>
  <c r="E13" i="62"/>
  <c r="D13" i="62"/>
  <c r="H13" i="62" s="1"/>
  <c r="N12" i="62"/>
  <c r="M12" i="62"/>
  <c r="L12" i="62"/>
  <c r="K12" i="62"/>
  <c r="J12" i="62"/>
  <c r="I12" i="62"/>
  <c r="E12" i="62"/>
  <c r="D12" i="62"/>
  <c r="H12" i="62" s="1"/>
  <c r="N11" i="62"/>
  <c r="M11" i="62"/>
  <c r="L11" i="62"/>
  <c r="K11" i="62"/>
  <c r="J11" i="62"/>
  <c r="I11" i="62"/>
  <c r="E11" i="62"/>
  <c r="D11" i="62"/>
  <c r="H11" i="62" s="1"/>
  <c r="N9" i="62"/>
  <c r="M9" i="62"/>
  <c r="L9" i="62"/>
  <c r="K9" i="62"/>
  <c r="J9" i="62"/>
  <c r="I9" i="62"/>
  <c r="E9" i="62"/>
  <c r="D9" i="62"/>
  <c r="N8" i="62"/>
  <c r="M8" i="62"/>
  <c r="L8" i="62"/>
  <c r="K8" i="62"/>
  <c r="J8" i="62"/>
  <c r="I8" i="62"/>
  <c r="E8" i="62"/>
  <c r="D8" i="62"/>
  <c r="H8" i="62" s="1"/>
  <c r="N7" i="62"/>
  <c r="M7" i="62"/>
  <c r="L7" i="62"/>
  <c r="K7" i="62"/>
  <c r="J7" i="62"/>
  <c r="I7" i="62"/>
  <c r="E7" i="62"/>
  <c r="D7" i="62"/>
  <c r="H7" i="62" s="1"/>
  <c r="N6" i="62"/>
  <c r="M6" i="62"/>
  <c r="L6" i="62"/>
  <c r="K6" i="62"/>
  <c r="J6" i="62"/>
  <c r="I6" i="62"/>
  <c r="E6" i="62"/>
  <c r="D6" i="62"/>
  <c r="H6" i="62" s="1"/>
  <c r="N5" i="62"/>
  <c r="N23" i="62" s="1"/>
  <c r="M5" i="62"/>
  <c r="M23" i="62" s="1"/>
  <c r="L5" i="62"/>
  <c r="L23" i="62" s="1"/>
  <c r="L24" i="62" s="1"/>
  <c r="K5" i="62"/>
  <c r="K23" i="62" s="1"/>
  <c r="K24" i="62" s="1"/>
  <c r="J5" i="62"/>
  <c r="J23" i="62" s="1"/>
  <c r="I5" i="62"/>
  <c r="I23" i="62" s="1"/>
  <c r="E5" i="62"/>
  <c r="E23" i="62" s="1"/>
  <c r="D5" i="62"/>
  <c r="N4" i="62"/>
  <c r="N27" i="62" s="1"/>
  <c r="M4" i="62"/>
  <c r="M27" i="62" s="1"/>
  <c r="L4" i="62"/>
  <c r="L27" i="62" s="1"/>
  <c r="K4" i="62"/>
  <c r="K27" i="62" s="1"/>
  <c r="J4" i="62"/>
  <c r="J27" i="62" s="1"/>
  <c r="I4" i="62"/>
  <c r="I27" i="62" s="1"/>
  <c r="E4" i="62"/>
  <c r="E27" i="62" s="1"/>
  <c r="D4" i="62"/>
  <c r="H3" i="62"/>
  <c r="N2" i="62"/>
  <c r="N20" i="62" s="1"/>
  <c r="M2" i="62"/>
  <c r="M20" i="62" s="1"/>
  <c r="L2" i="62"/>
  <c r="L20" i="62" s="1"/>
  <c r="K2" i="62"/>
  <c r="K20" i="62" s="1"/>
  <c r="J2" i="62"/>
  <c r="J20" i="62" s="1"/>
  <c r="I2" i="62"/>
  <c r="I20" i="62" s="1"/>
  <c r="E2" i="62"/>
  <c r="E20" i="62" s="1"/>
  <c r="D2" i="62"/>
  <c r="N37" i="61"/>
  <c r="M37" i="61"/>
  <c r="L37" i="61"/>
  <c r="K37" i="61"/>
  <c r="J37" i="61"/>
  <c r="I37" i="61"/>
  <c r="H37" i="61"/>
  <c r="E37" i="61"/>
  <c r="D37" i="61"/>
  <c r="N36" i="61"/>
  <c r="M36" i="61"/>
  <c r="L36" i="61"/>
  <c r="K36" i="61"/>
  <c r="J36" i="61"/>
  <c r="I36" i="61"/>
  <c r="H36" i="61"/>
  <c r="E36" i="61"/>
  <c r="D36" i="61"/>
  <c r="N35" i="61"/>
  <c r="M35" i="61"/>
  <c r="L35" i="61"/>
  <c r="K35" i="61"/>
  <c r="J35" i="61"/>
  <c r="I35" i="61"/>
  <c r="E35" i="61"/>
  <c r="D35" i="61"/>
  <c r="H35" i="61" s="1"/>
  <c r="N34" i="61"/>
  <c r="M34" i="61"/>
  <c r="L34" i="61"/>
  <c r="K34" i="61"/>
  <c r="J34" i="61"/>
  <c r="I34" i="61"/>
  <c r="E34" i="61"/>
  <c r="D34" i="61"/>
  <c r="H34" i="61" s="1"/>
  <c r="N33" i="61"/>
  <c r="M33" i="61"/>
  <c r="L33" i="61"/>
  <c r="K33" i="61"/>
  <c r="J33" i="61"/>
  <c r="I33" i="61"/>
  <c r="E33" i="61"/>
  <c r="D33" i="61"/>
  <c r="H33" i="61" s="1"/>
  <c r="N32" i="61"/>
  <c r="M32" i="61"/>
  <c r="L32" i="61"/>
  <c r="K32" i="61"/>
  <c r="J32" i="61"/>
  <c r="I32" i="61"/>
  <c r="E32" i="61"/>
  <c r="D32" i="61"/>
  <c r="H32" i="61" s="1"/>
  <c r="N25" i="61"/>
  <c r="M25" i="61"/>
  <c r="L25" i="61"/>
  <c r="K25" i="61"/>
  <c r="J25" i="61"/>
  <c r="I25" i="61"/>
  <c r="E25" i="61"/>
  <c r="D25" i="61"/>
  <c r="H25" i="61" s="1"/>
  <c r="H29" i="61" s="1"/>
  <c r="N21" i="61"/>
  <c r="M21" i="61"/>
  <c r="L21" i="61"/>
  <c r="K21" i="61"/>
  <c r="J21" i="61"/>
  <c r="I21" i="61"/>
  <c r="E21" i="61"/>
  <c r="D21" i="61"/>
  <c r="H21" i="61" s="1"/>
  <c r="N16" i="61"/>
  <c r="M16" i="61"/>
  <c r="L16" i="61"/>
  <c r="K16" i="61"/>
  <c r="J16" i="61"/>
  <c r="I16" i="61"/>
  <c r="E16" i="61"/>
  <c r="D16" i="61"/>
  <c r="H16" i="61" s="1"/>
  <c r="N15" i="61"/>
  <c r="M15" i="61"/>
  <c r="L15" i="61"/>
  <c r="K15" i="61"/>
  <c r="J15" i="61"/>
  <c r="I15" i="61"/>
  <c r="E15" i="61"/>
  <c r="D15" i="61"/>
  <c r="H15" i="61" s="1"/>
  <c r="N14" i="61"/>
  <c r="M14" i="61"/>
  <c r="L14" i="61"/>
  <c r="K14" i="61"/>
  <c r="J14" i="61"/>
  <c r="I14" i="61"/>
  <c r="E14" i="61"/>
  <c r="D14" i="61"/>
  <c r="H14" i="61" s="1"/>
  <c r="N13" i="61"/>
  <c r="M13" i="61"/>
  <c r="L13" i="61"/>
  <c r="K13" i="61"/>
  <c r="J13" i="61"/>
  <c r="I13" i="61"/>
  <c r="E13" i="61"/>
  <c r="D13" i="61"/>
  <c r="H13" i="61" s="1"/>
  <c r="N12" i="61"/>
  <c r="M12" i="61"/>
  <c r="L12" i="61"/>
  <c r="K12" i="61"/>
  <c r="J12" i="61"/>
  <c r="I12" i="61"/>
  <c r="E12" i="61"/>
  <c r="D12" i="61"/>
  <c r="H12" i="61" s="1"/>
  <c r="N11" i="61"/>
  <c r="M11" i="61"/>
  <c r="L11" i="61"/>
  <c r="K11" i="61"/>
  <c r="J11" i="61"/>
  <c r="I11" i="61"/>
  <c r="E11" i="61"/>
  <c r="D11" i="61"/>
  <c r="H11" i="61" s="1"/>
  <c r="N9" i="61"/>
  <c r="M9" i="61"/>
  <c r="L9" i="61"/>
  <c r="K9" i="61"/>
  <c r="J9" i="61"/>
  <c r="I9" i="61"/>
  <c r="E9" i="61"/>
  <c r="D9" i="61"/>
  <c r="N8" i="61"/>
  <c r="M8" i="61"/>
  <c r="L8" i="61"/>
  <c r="K8" i="61"/>
  <c r="J8" i="61"/>
  <c r="I8" i="61"/>
  <c r="E8" i="61"/>
  <c r="D8" i="61"/>
  <c r="H8" i="61" s="1"/>
  <c r="N7" i="61"/>
  <c r="M7" i="61"/>
  <c r="L7" i="61"/>
  <c r="K7" i="61"/>
  <c r="J7" i="61"/>
  <c r="I7" i="61"/>
  <c r="E7" i="61"/>
  <c r="D7" i="61"/>
  <c r="H7" i="61" s="1"/>
  <c r="N6" i="61"/>
  <c r="M6" i="61"/>
  <c r="L6" i="61"/>
  <c r="K6" i="61"/>
  <c r="J6" i="61"/>
  <c r="I6" i="61"/>
  <c r="E6" i="61"/>
  <c r="D6" i="61"/>
  <c r="H6" i="61" s="1"/>
  <c r="N5" i="61"/>
  <c r="N23" i="61" s="1"/>
  <c r="M5" i="61"/>
  <c r="M23" i="61" s="1"/>
  <c r="L5" i="61"/>
  <c r="L23" i="61" s="1"/>
  <c r="L24" i="61" s="1"/>
  <c r="K5" i="61"/>
  <c r="K23" i="61" s="1"/>
  <c r="K24" i="61" s="1"/>
  <c r="J5" i="61"/>
  <c r="J23" i="61" s="1"/>
  <c r="I5" i="61"/>
  <c r="I23" i="61" s="1"/>
  <c r="E5" i="61"/>
  <c r="E23" i="61" s="1"/>
  <c r="D5" i="61"/>
  <c r="N4" i="61"/>
  <c r="N27" i="61" s="1"/>
  <c r="M4" i="61"/>
  <c r="M27" i="61" s="1"/>
  <c r="L4" i="61"/>
  <c r="L27" i="61" s="1"/>
  <c r="K4" i="61"/>
  <c r="K27" i="61" s="1"/>
  <c r="J4" i="61"/>
  <c r="J27" i="61" s="1"/>
  <c r="I4" i="61"/>
  <c r="I27" i="61" s="1"/>
  <c r="E4" i="61"/>
  <c r="E27" i="61" s="1"/>
  <c r="D4" i="61"/>
  <c r="H3" i="61"/>
  <c r="N2" i="61"/>
  <c r="N20" i="61" s="1"/>
  <c r="M2" i="61"/>
  <c r="M20" i="61" s="1"/>
  <c r="L2" i="61"/>
  <c r="L20" i="61" s="1"/>
  <c r="K2" i="61"/>
  <c r="K20" i="61" s="1"/>
  <c r="J2" i="61"/>
  <c r="J20" i="61" s="1"/>
  <c r="I2" i="61"/>
  <c r="I20" i="61" s="1"/>
  <c r="E2" i="61"/>
  <c r="E20" i="61" s="1"/>
  <c r="D2" i="61"/>
  <c r="N37" i="60"/>
  <c r="M37" i="60"/>
  <c r="L37" i="60"/>
  <c r="K37" i="60"/>
  <c r="J37" i="60"/>
  <c r="I37" i="60"/>
  <c r="H37" i="60"/>
  <c r="E37" i="60"/>
  <c r="D37" i="60"/>
  <c r="N36" i="60"/>
  <c r="M36" i="60"/>
  <c r="L36" i="60"/>
  <c r="K36" i="60"/>
  <c r="J36" i="60"/>
  <c r="I36" i="60"/>
  <c r="H36" i="60"/>
  <c r="E36" i="60"/>
  <c r="D36" i="60"/>
  <c r="N35" i="60"/>
  <c r="M35" i="60"/>
  <c r="L35" i="60"/>
  <c r="K35" i="60"/>
  <c r="J35" i="60"/>
  <c r="I35" i="60"/>
  <c r="E35" i="60"/>
  <c r="D35" i="60"/>
  <c r="H35" i="60" s="1"/>
  <c r="N34" i="60"/>
  <c r="M34" i="60"/>
  <c r="L34" i="60"/>
  <c r="K34" i="60"/>
  <c r="J34" i="60"/>
  <c r="I34" i="60"/>
  <c r="E34" i="60"/>
  <c r="D34" i="60"/>
  <c r="H34" i="60" s="1"/>
  <c r="N33" i="60"/>
  <c r="M33" i="60"/>
  <c r="L33" i="60"/>
  <c r="K33" i="60"/>
  <c r="J33" i="60"/>
  <c r="I33" i="60"/>
  <c r="E33" i="60"/>
  <c r="D33" i="60"/>
  <c r="H33" i="60" s="1"/>
  <c r="N32" i="60"/>
  <c r="M32" i="60"/>
  <c r="L32" i="60"/>
  <c r="K32" i="60"/>
  <c r="J32" i="60"/>
  <c r="I32" i="60"/>
  <c r="E32" i="60"/>
  <c r="D32" i="60"/>
  <c r="H32" i="60" s="1"/>
  <c r="N25" i="60"/>
  <c r="M25" i="60"/>
  <c r="L25" i="60"/>
  <c r="K25" i="60"/>
  <c r="J25" i="60"/>
  <c r="I25" i="60"/>
  <c r="E25" i="60"/>
  <c r="D25" i="60"/>
  <c r="H25" i="60" s="1"/>
  <c r="H29" i="60" s="1"/>
  <c r="N21" i="60"/>
  <c r="M21" i="60"/>
  <c r="L21" i="60"/>
  <c r="K21" i="60"/>
  <c r="J21" i="60"/>
  <c r="I21" i="60"/>
  <c r="E21" i="60"/>
  <c r="D21" i="60"/>
  <c r="H21" i="60" s="1"/>
  <c r="N16" i="60"/>
  <c r="M16" i="60"/>
  <c r="L16" i="60"/>
  <c r="K16" i="60"/>
  <c r="J16" i="60"/>
  <c r="I16" i="60"/>
  <c r="E16" i="60"/>
  <c r="D16" i="60"/>
  <c r="H16" i="60" s="1"/>
  <c r="N15" i="60"/>
  <c r="M15" i="60"/>
  <c r="L15" i="60"/>
  <c r="K15" i="60"/>
  <c r="J15" i="60"/>
  <c r="I15" i="60"/>
  <c r="E15" i="60"/>
  <c r="D15" i="60"/>
  <c r="H15" i="60" s="1"/>
  <c r="N14" i="60"/>
  <c r="M14" i="60"/>
  <c r="L14" i="60"/>
  <c r="K14" i="60"/>
  <c r="J14" i="60"/>
  <c r="I14" i="60"/>
  <c r="E14" i="60"/>
  <c r="D14" i="60"/>
  <c r="H14" i="60" s="1"/>
  <c r="N13" i="60"/>
  <c r="M13" i="60"/>
  <c r="L13" i="60"/>
  <c r="K13" i="60"/>
  <c r="J13" i="60"/>
  <c r="I13" i="60"/>
  <c r="E13" i="60"/>
  <c r="D13" i="60"/>
  <c r="H13" i="60" s="1"/>
  <c r="N12" i="60"/>
  <c r="M12" i="60"/>
  <c r="L12" i="60"/>
  <c r="K12" i="60"/>
  <c r="J12" i="60"/>
  <c r="I12" i="60"/>
  <c r="E12" i="60"/>
  <c r="D12" i="60"/>
  <c r="H12" i="60" s="1"/>
  <c r="N11" i="60"/>
  <c r="M11" i="60"/>
  <c r="L11" i="60"/>
  <c r="K11" i="60"/>
  <c r="J11" i="60"/>
  <c r="I11" i="60"/>
  <c r="E11" i="60"/>
  <c r="D11" i="60"/>
  <c r="H11" i="60" s="1"/>
  <c r="N9" i="60"/>
  <c r="M9" i="60"/>
  <c r="L9" i="60"/>
  <c r="K9" i="60"/>
  <c r="J9" i="60"/>
  <c r="I9" i="60"/>
  <c r="E9" i="60"/>
  <c r="D9" i="60"/>
  <c r="N8" i="60"/>
  <c r="M8" i="60"/>
  <c r="L8" i="60"/>
  <c r="K8" i="60"/>
  <c r="J8" i="60"/>
  <c r="I8" i="60"/>
  <c r="E8" i="60"/>
  <c r="D8" i="60"/>
  <c r="H8" i="60" s="1"/>
  <c r="N7" i="60"/>
  <c r="M7" i="60"/>
  <c r="L7" i="60"/>
  <c r="K7" i="60"/>
  <c r="J7" i="60"/>
  <c r="I7" i="60"/>
  <c r="E7" i="60"/>
  <c r="D7" i="60"/>
  <c r="H7" i="60" s="1"/>
  <c r="N6" i="60"/>
  <c r="M6" i="60"/>
  <c r="L6" i="60"/>
  <c r="K6" i="60"/>
  <c r="J6" i="60"/>
  <c r="I6" i="60"/>
  <c r="E6" i="60"/>
  <c r="D6" i="60"/>
  <c r="H6" i="60" s="1"/>
  <c r="N5" i="60"/>
  <c r="N23" i="60" s="1"/>
  <c r="M5" i="60"/>
  <c r="M23" i="60" s="1"/>
  <c r="L5" i="60"/>
  <c r="L23" i="60" s="1"/>
  <c r="L24" i="60" s="1"/>
  <c r="K5" i="60"/>
  <c r="K23" i="60" s="1"/>
  <c r="K24" i="60" s="1"/>
  <c r="J5" i="60"/>
  <c r="J23" i="60" s="1"/>
  <c r="I5" i="60"/>
  <c r="I23" i="60" s="1"/>
  <c r="E5" i="60"/>
  <c r="E23" i="60" s="1"/>
  <c r="D5" i="60"/>
  <c r="N4" i="60"/>
  <c r="N27" i="60" s="1"/>
  <c r="M4" i="60"/>
  <c r="M27" i="60" s="1"/>
  <c r="L4" i="60"/>
  <c r="L27" i="60" s="1"/>
  <c r="K4" i="60"/>
  <c r="K27" i="60" s="1"/>
  <c r="J4" i="60"/>
  <c r="J27" i="60" s="1"/>
  <c r="I4" i="60"/>
  <c r="I27" i="60" s="1"/>
  <c r="E4" i="60"/>
  <c r="E27" i="60" s="1"/>
  <c r="D4" i="60"/>
  <c r="H3" i="60"/>
  <c r="N2" i="60"/>
  <c r="N20" i="60" s="1"/>
  <c r="M2" i="60"/>
  <c r="M20" i="60" s="1"/>
  <c r="L2" i="60"/>
  <c r="L20" i="60" s="1"/>
  <c r="K2" i="60"/>
  <c r="K20" i="60" s="1"/>
  <c r="J2" i="60"/>
  <c r="J20" i="60" s="1"/>
  <c r="I2" i="60"/>
  <c r="I20" i="60" s="1"/>
  <c r="E2" i="60"/>
  <c r="E20" i="60" s="1"/>
  <c r="D2" i="60"/>
  <c r="M37" i="59"/>
  <c r="L37" i="59"/>
  <c r="K37" i="59"/>
  <c r="J37" i="59"/>
  <c r="I37" i="59"/>
  <c r="H37" i="59"/>
  <c r="E37" i="59"/>
  <c r="D37" i="59"/>
  <c r="M36" i="59"/>
  <c r="L36" i="59"/>
  <c r="K36" i="59"/>
  <c r="J36" i="59"/>
  <c r="I36" i="59"/>
  <c r="H36" i="59"/>
  <c r="E36" i="59"/>
  <c r="D36" i="59"/>
  <c r="M35" i="59"/>
  <c r="L35" i="59"/>
  <c r="K35" i="59"/>
  <c r="J35" i="59"/>
  <c r="I35" i="59"/>
  <c r="E35" i="59"/>
  <c r="D35" i="59"/>
  <c r="H35" i="59" s="1"/>
  <c r="M34" i="59"/>
  <c r="L34" i="59"/>
  <c r="K34" i="59"/>
  <c r="J34" i="59"/>
  <c r="I34" i="59"/>
  <c r="E34" i="59"/>
  <c r="D34" i="59"/>
  <c r="H34" i="59" s="1"/>
  <c r="M33" i="59"/>
  <c r="L33" i="59"/>
  <c r="K33" i="59"/>
  <c r="J33" i="59"/>
  <c r="I33" i="59"/>
  <c r="E33" i="59"/>
  <c r="D33" i="59"/>
  <c r="H33" i="59" s="1"/>
  <c r="M32" i="59"/>
  <c r="L32" i="59"/>
  <c r="K32" i="59"/>
  <c r="J32" i="59"/>
  <c r="I32" i="59"/>
  <c r="E32" i="59"/>
  <c r="D32" i="59"/>
  <c r="H32" i="59" s="1"/>
  <c r="M25" i="59"/>
  <c r="L25" i="59"/>
  <c r="K25" i="59"/>
  <c r="J25" i="59"/>
  <c r="I25" i="59"/>
  <c r="E25" i="59"/>
  <c r="D25" i="59"/>
  <c r="H25" i="59" s="1"/>
  <c r="H29" i="59" s="1"/>
  <c r="M21" i="59"/>
  <c r="L21" i="59"/>
  <c r="K21" i="59"/>
  <c r="J21" i="59"/>
  <c r="I21" i="59"/>
  <c r="E21" i="59"/>
  <c r="D21" i="59"/>
  <c r="H21" i="59" s="1"/>
  <c r="M16" i="59"/>
  <c r="L16" i="59"/>
  <c r="K16" i="59"/>
  <c r="J16" i="59"/>
  <c r="I16" i="59"/>
  <c r="E16" i="59"/>
  <c r="D16" i="59"/>
  <c r="H16" i="59" s="1"/>
  <c r="M15" i="59"/>
  <c r="L15" i="59"/>
  <c r="K15" i="59"/>
  <c r="J15" i="59"/>
  <c r="I15" i="59"/>
  <c r="E15" i="59"/>
  <c r="D15" i="59"/>
  <c r="H15" i="59" s="1"/>
  <c r="M14" i="59"/>
  <c r="L14" i="59"/>
  <c r="K14" i="59"/>
  <c r="J14" i="59"/>
  <c r="I14" i="59"/>
  <c r="E14" i="59"/>
  <c r="D14" i="59"/>
  <c r="H14" i="59" s="1"/>
  <c r="M13" i="59"/>
  <c r="L13" i="59"/>
  <c r="K13" i="59"/>
  <c r="J13" i="59"/>
  <c r="I13" i="59"/>
  <c r="E13" i="59"/>
  <c r="D13" i="59"/>
  <c r="H13" i="59" s="1"/>
  <c r="M12" i="59"/>
  <c r="L12" i="59"/>
  <c r="K12" i="59"/>
  <c r="J12" i="59"/>
  <c r="I12" i="59"/>
  <c r="E12" i="59"/>
  <c r="D12" i="59"/>
  <c r="H12" i="59" s="1"/>
  <c r="M11" i="59"/>
  <c r="L11" i="59"/>
  <c r="K11" i="59"/>
  <c r="J11" i="59"/>
  <c r="I11" i="59"/>
  <c r="E11" i="59"/>
  <c r="D11" i="59"/>
  <c r="H11" i="59" s="1"/>
  <c r="M9" i="59"/>
  <c r="L9" i="59"/>
  <c r="K9" i="59"/>
  <c r="J9" i="59"/>
  <c r="I9" i="59"/>
  <c r="E9" i="59"/>
  <c r="D9" i="59"/>
  <c r="M8" i="59"/>
  <c r="L8" i="59"/>
  <c r="K8" i="59"/>
  <c r="J8" i="59"/>
  <c r="I8" i="59"/>
  <c r="E8" i="59"/>
  <c r="D8" i="59"/>
  <c r="H8" i="59" s="1"/>
  <c r="M7" i="59"/>
  <c r="L7" i="59"/>
  <c r="K7" i="59"/>
  <c r="J7" i="59"/>
  <c r="I7" i="59"/>
  <c r="E7" i="59"/>
  <c r="D7" i="59"/>
  <c r="H7" i="59" s="1"/>
  <c r="M6" i="59"/>
  <c r="L6" i="59"/>
  <c r="K6" i="59"/>
  <c r="J6" i="59"/>
  <c r="I6" i="59"/>
  <c r="E6" i="59"/>
  <c r="D6" i="59"/>
  <c r="H6" i="59" s="1"/>
  <c r="M5" i="59"/>
  <c r="M23" i="59" s="1"/>
  <c r="L5" i="59"/>
  <c r="L23" i="59" s="1"/>
  <c r="L24" i="59" s="1"/>
  <c r="K5" i="59"/>
  <c r="K23" i="59" s="1"/>
  <c r="K24" i="59" s="1"/>
  <c r="J5" i="59"/>
  <c r="J23" i="59" s="1"/>
  <c r="I5" i="59"/>
  <c r="I23" i="59" s="1"/>
  <c r="E5" i="59"/>
  <c r="E23" i="59" s="1"/>
  <c r="D5" i="59"/>
  <c r="M4" i="59"/>
  <c r="M27" i="59" s="1"/>
  <c r="L4" i="59"/>
  <c r="L27" i="59" s="1"/>
  <c r="K4" i="59"/>
  <c r="K27" i="59" s="1"/>
  <c r="J4" i="59"/>
  <c r="J27" i="59" s="1"/>
  <c r="I4" i="59"/>
  <c r="I27" i="59" s="1"/>
  <c r="E4" i="59"/>
  <c r="E27" i="59" s="1"/>
  <c r="D4" i="59"/>
  <c r="H3" i="59"/>
  <c r="M2" i="59"/>
  <c r="M20" i="59" s="1"/>
  <c r="L2" i="59"/>
  <c r="L20" i="59" s="1"/>
  <c r="K2" i="59"/>
  <c r="K20" i="59" s="1"/>
  <c r="J2" i="59"/>
  <c r="J20" i="59" s="1"/>
  <c r="I2" i="59"/>
  <c r="I20" i="59" s="1"/>
  <c r="E2" i="59"/>
  <c r="E20" i="59" s="1"/>
  <c r="D2" i="59"/>
  <c r="N37" i="58"/>
  <c r="M37" i="58"/>
  <c r="L37" i="58"/>
  <c r="K37" i="58"/>
  <c r="J37" i="58"/>
  <c r="I37" i="58"/>
  <c r="H37" i="58"/>
  <c r="E37" i="58"/>
  <c r="D37" i="58"/>
  <c r="N36" i="58"/>
  <c r="M36" i="58"/>
  <c r="L36" i="58"/>
  <c r="K36" i="58"/>
  <c r="J36" i="58"/>
  <c r="I36" i="58"/>
  <c r="H36" i="58"/>
  <c r="E36" i="58"/>
  <c r="D36" i="58"/>
  <c r="N35" i="58"/>
  <c r="M35" i="58"/>
  <c r="L35" i="58"/>
  <c r="K35" i="58"/>
  <c r="J35" i="58"/>
  <c r="I35" i="58"/>
  <c r="E35" i="58"/>
  <c r="D35" i="58"/>
  <c r="H35" i="58" s="1"/>
  <c r="N34" i="58"/>
  <c r="M34" i="58"/>
  <c r="L34" i="58"/>
  <c r="K34" i="58"/>
  <c r="J34" i="58"/>
  <c r="I34" i="58"/>
  <c r="E34" i="58"/>
  <c r="D34" i="58"/>
  <c r="H34" i="58" s="1"/>
  <c r="N33" i="58"/>
  <c r="M33" i="58"/>
  <c r="L33" i="58"/>
  <c r="K33" i="58"/>
  <c r="J33" i="58"/>
  <c r="I33" i="58"/>
  <c r="E33" i="58"/>
  <c r="D33" i="58"/>
  <c r="H33" i="58" s="1"/>
  <c r="N32" i="58"/>
  <c r="M32" i="58"/>
  <c r="L32" i="58"/>
  <c r="K32" i="58"/>
  <c r="J32" i="58"/>
  <c r="I32" i="58"/>
  <c r="E32" i="58"/>
  <c r="D32" i="58"/>
  <c r="H32" i="58" s="1"/>
  <c r="N25" i="58"/>
  <c r="M25" i="58"/>
  <c r="L25" i="58"/>
  <c r="K25" i="58"/>
  <c r="J25" i="58"/>
  <c r="I25" i="58"/>
  <c r="E25" i="58"/>
  <c r="D25" i="58"/>
  <c r="H25" i="58" s="1"/>
  <c r="H29" i="58" s="1"/>
  <c r="N21" i="58"/>
  <c r="M21" i="58"/>
  <c r="L21" i="58"/>
  <c r="K21" i="58"/>
  <c r="J21" i="58"/>
  <c r="I21" i="58"/>
  <c r="E21" i="58"/>
  <c r="D21" i="58"/>
  <c r="H21" i="58" s="1"/>
  <c r="N16" i="58"/>
  <c r="M16" i="58"/>
  <c r="L16" i="58"/>
  <c r="K16" i="58"/>
  <c r="J16" i="58"/>
  <c r="I16" i="58"/>
  <c r="E16" i="58"/>
  <c r="D16" i="58"/>
  <c r="H16" i="58" s="1"/>
  <c r="N15" i="58"/>
  <c r="M15" i="58"/>
  <c r="L15" i="58"/>
  <c r="K15" i="58"/>
  <c r="J15" i="58"/>
  <c r="I15" i="58"/>
  <c r="E15" i="58"/>
  <c r="D15" i="58"/>
  <c r="H15" i="58" s="1"/>
  <c r="N14" i="58"/>
  <c r="M14" i="58"/>
  <c r="L14" i="58"/>
  <c r="K14" i="58"/>
  <c r="J14" i="58"/>
  <c r="I14" i="58"/>
  <c r="E14" i="58"/>
  <c r="D14" i="58"/>
  <c r="H14" i="58" s="1"/>
  <c r="N13" i="58"/>
  <c r="M13" i="58"/>
  <c r="L13" i="58"/>
  <c r="K13" i="58"/>
  <c r="J13" i="58"/>
  <c r="I13" i="58"/>
  <c r="E13" i="58"/>
  <c r="D13" i="58"/>
  <c r="H13" i="58" s="1"/>
  <c r="N12" i="58"/>
  <c r="M12" i="58"/>
  <c r="L12" i="58"/>
  <c r="K12" i="58"/>
  <c r="J12" i="58"/>
  <c r="I12" i="58"/>
  <c r="E12" i="58"/>
  <c r="D12" i="58"/>
  <c r="H12" i="58" s="1"/>
  <c r="N11" i="58"/>
  <c r="M11" i="58"/>
  <c r="L11" i="58"/>
  <c r="K11" i="58"/>
  <c r="J11" i="58"/>
  <c r="I11" i="58"/>
  <c r="E11" i="58"/>
  <c r="D11" i="58"/>
  <c r="H11" i="58" s="1"/>
  <c r="N9" i="58"/>
  <c r="M9" i="58"/>
  <c r="L9" i="58"/>
  <c r="K9" i="58"/>
  <c r="J9" i="58"/>
  <c r="I9" i="58"/>
  <c r="E9" i="58"/>
  <c r="D9" i="58"/>
  <c r="N8" i="58"/>
  <c r="M8" i="58"/>
  <c r="L8" i="58"/>
  <c r="K8" i="58"/>
  <c r="J8" i="58"/>
  <c r="I8" i="58"/>
  <c r="E8" i="58"/>
  <c r="D8" i="58"/>
  <c r="H8" i="58" s="1"/>
  <c r="N7" i="58"/>
  <c r="M7" i="58"/>
  <c r="L7" i="58"/>
  <c r="K7" i="58"/>
  <c r="J7" i="58"/>
  <c r="I7" i="58"/>
  <c r="E7" i="58"/>
  <c r="D7" i="58"/>
  <c r="H7" i="58" s="1"/>
  <c r="N6" i="58"/>
  <c r="M6" i="58"/>
  <c r="L6" i="58"/>
  <c r="K6" i="58"/>
  <c r="J6" i="58"/>
  <c r="I6" i="58"/>
  <c r="E6" i="58"/>
  <c r="D6" i="58"/>
  <c r="H6" i="58" s="1"/>
  <c r="N5" i="58"/>
  <c r="N23" i="58" s="1"/>
  <c r="M5" i="58"/>
  <c r="M23" i="58" s="1"/>
  <c r="L5" i="58"/>
  <c r="L23" i="58" s="1"/>
  <c r="L24" i="58" s="1"/>
  <c r="K5" i="58"/>
  <c r="K23" i="58" s="1"/>
  <c r="K24" i="58" s="1"/>
  <c r="J5" i="58"/>
  <c r="J23" i="58" s="1"/>
  <c r="I5" i="58"/>
  <c r="I23" i="58" s="1"/>
  <c r="E5" i="58"/>
  <c r="E23" i="58" s="1"/>
  <c r="D5" i="58"/>
  <c r="N4" i="58"/>
  <c r="N27" i="58" s="1"/>
  <c r="M4" i="58"/>
  <c r="M27" i="58" s="1"/>
  <c r="L4" i="58"/>
  <c r="L27" i="58" s="1"/>
  <c r="K4" i="58"/>
  <c r="K27" i="58" s="1"/>
  <c r="J4" i="58"/>
  <c r="J27" i="58" s="1"/>
  <c r="I4" i="58"/>
  <c r="I27" i="58" s="1"/>
  <c r="E4" i="58"/>
  <c r="E27" i="58" s="1"/>
  <c r="D4" i="58"/>
  <c r="H3" i="58"/>
  <c r="N2" i="58"/>
  <c r="N20" i="58" s="1"/>
  <c r="M2" i="58"/>
  <c r="M20" i="58" s="1"/>
  <c r="L2" i="58"/>
  <c r="L20" i="58" s="1"/>
  <c r="K2" i="58"/>
  <c r="K20" i="58" s="1"/>
  <c r="J2" i="58"/>
  <c r="J20" i="58" s="1"/>
  <c r="I2" i="58"/>
  <c r="I20" i="58" s="1"/>
  <c r="E2" i="58"/>
  <c r="E20" i="58" s="1"/>
  <c r="D2" i="58"/>
  <c r="N37" i="57"/>
  <c r="M37" i="57"/>
  <c r="L37" i="57"/>
  <c r="K37" i="57"/>
  <c r="J37" i="57"/>
  <c r="I37" i="57"/>
  <c r="H37" i="57"/>
  <c r="E37" i="57"/>
  <c r="D37" i="57"/>
  <c r="N36" i="57"/>
  <c r="M36" i="57"/>
  <c r="L36" i="57"/>
  <c r="K36" i="57"/>
  <c r="J36" i="57"/>
  <c r="I36" i="57"/>
  <c r="H36" i="57"/>
  <c r="E36" i="57"/>
  <c r="D36" i="57"/>
  <c r="N35" i="57"/>
  <c r="M35" i="57"/>
  <c r="L35" i="57"/>
  <c r="K35" i="57"/>
  <c r="J35" i="57"/>
  <c r="I35" i="57"/>
  <c r="E35" i="57"/>
  <c r="D35" i="57"/>
  <c r="H35" i="57" s="1"/>
  <c r="N34" i="57"/>
  <c r="M34" i="57"/>
  <c r="L34" i="57"/>
  <c r="K34" i="57"/>
  <c r="J34" i="57"/>
  <c r="I34" i="57"/>
  <c r="E34" i="57"/>
  <c r="D34" i="57"/>
  <c r="H34" i="57" s="1"/>
  <c r="N33" i="57"/>
  <c r="M33" i="57"/>
  <c r="L33" i="57"/>
  <c r="K33" i="57"/>
  <c r="J33" i="57"/>
  <c r="I33" i="57"/>
  <c r="E33" i="57"/>
  <c r="D33" i="57"/>
  <c r="H33" i="57" s="1"/>
  <c r="N32" i="57"/>
  <c r="M32" i="57"/>
  <c r="L32" i="57"/>
  <c r="K32" i="57"/>
  <c r="J32" i="57"/>
  <c r="I32" i="57"/>
  <c r="E32" i="57"/>
  <c r="D32" i="57"/>
  <c r="H32" i="57" s="1"/>
  <c r="N25" i="57"/>
  <c r="M25" i="57"/>
  <c r="L25" i="57"/>
  <c r="K25" i="57"/>
  <c r="J25" i="57"/>
  <c r="I25" i="57"/>
  <c r="E25" i="57"/>
  <c r="D25" i="57"/>
  <c r="H25" i="57" s="1"/>
  <c r="H29" i="57" s="1"/>
  <c r="N21" i="57"/>
  <c r="M21" i="57"/>
  <c r="L21" i="57"/>
  <c r="K21" i="57"/>
  <c r="J21" i="57"/>
  <c r="I21" i="57"/>
  <c r="E21" i="57"/>
  <c r="D21" i="57"/>
  <c r="H21" i="57" s="1"/>
  <c r="N16" i="57"/>
  <c r="M16" i="57"/>
  <c r="L16" i="57"/>
  <c r="K16" i="57"/>
  <c r="J16" i="57"/>
  <c r="I16" i="57"/>
  <c r="E16" i="57"/>
  <c r="D16" i="57"/>
  <c r="H16" i="57" s="1"/>
  <c r="N15" i="57"/>
  <c r="M15" i="57"/>
  <c r="L15" i="57"/>
  <c r="K15" i="57"/>
  <c r="J15" i="57"/>
  <c r="I15" i="57"/>
  <c r="E15" i="57"/>
  <c r="D15" i="57"/>
  <c r="H15" i="57" s="1"/>
  <c r="N14" i="57"/>
  <c r="M14" i="57"/>
  <c r="L14" i="57"/>
  <c r="K14" i="57"/>
  <c r="J14" i="57"/>
  <c r="I14" i="57"/>
  <c r="E14" i="57"/>
  <c r="D14" i="57"/>
  <c r="H14" i="57" s="1"/>
  <c r="N13" i="57"/>
  <c r="M13" i="57"/>
  <c r="L13" i="57"/>
  <c r="K13" i="57"/>
  <c r="J13" i="57"/>
  <c r="I13" i="57"/>
  <c r="E13" i="57"/>
  <c r="D13" i="57"/>
  <c r="H13" i="57" s="1"/>
  <c r="N12" i="57"/>
  <c r="M12" i="57"/>
  <c r="L12" i="57"/>
  <c r="K12" i="57"/>
  <c r="J12" i="57"/>
  <c r="I12" i="57"/>
  <c r="E12" i="57"/>
  <c r="D12" i="57"/>
  <c r="H12" i="57" s="1"/>
  <c r="N11" i="57"/>
  <c r="M11" i="57"/>
  <c r="L11" i="57"/>
  <c r="K11" i="57"/>
  <c r="J11" i="57"/>
  <c r="I11" i="57"/>
  <c r="E11" i="57"/>
  <c r="D11" i="57"/>
  <c r="H11" i="57" s="1"/>
  <c r="N9" i="57"/>
  <c r="M9" i="57"/>
  <c r="L9" i="57"/>
  <c r="K9" i="57"/>
  <c r="J9" i="57"/>
  <c r="I9" i="57"/>
  <c r="E9" i="57"/>
  <c r="D9" i="57"/>
  <c r="N8" i="57"/>
  <c r="M8" i="57"/>
  <c r="L8" i="57"/>
  <c r="K8" i="57"/>
  <c r="J8" i="57"/>
  <c r="I8" i="57"/>
  <c r="E8" i="57"/>
  <c r="D8" i="57"/>
  <c r="H8" i="57" s="1"/>
  <c r="N7" i="57"/>
  <c r="M7" i="57"/>
  <c r="L7" i="57"/>
  <c r="K7" i="57"/>
  <c r="J7" i="57"/>
  <c r="I7" i="57"/>
  <c r="E7" i="57"/>
  <c r="D7" i="57"/>
  <c r="H7" i="57" s="1"/>
  <c r="N6" i="57"/>
  <c r="M6" i="57"/>
  <c r="L6" i="57"/>
  <c r="K6" i="57"/>
  <c r="J6" i="57"/>
  <c r="I6" i="57"/>
  <c r="E6" i="57"/>
  <c r="D6" i="57"/>
  <c r="H6" i="57" s="1"/>
  <c r="N5" i="57"/>
  <c r="N23" i="57" s="1"/>
  <c r="M5" i="57"/>
  <c r="M23" i="57" s="1"/>
  <c r="L5" i="57"/>
  <c r="L23" i="57" s="1"/>
  <c r="L24" i="57" s="1"/>
  <c r="K5" i="57"/>
  <c r="K23" i="57" s="1"/>
  <c r="K24" i="57" s="1"/>
  <c r="J5" i="57"/>
  <c r="J23" i="57" s="1"/>
  <c r="I5" i="57"/>
  <c r="I23" i="57" s="1"/>
  <c r="E5" i="57"/>
  <c r="E23" i="57" s="1"/>
  <c r="D5" i="57"/>
  <c r="N4" i="57"/>
  <c r="N27" i="57" s="1"/>
  <c r="M4" i="57"/>
  <c r="M27" i="57" s="1"/>
  <c r="L4" i="57"/>
  <c r="L27" i="57" s="1"/>
  <c r="K4" i="57"/>
  <c r="K27" i="57" s="1"/>
  <c r="J4" i="57"/>
  <c r="J27" i="57" s="1"/>
  <c r="I4" i="57"/>
  <c r="I27" i="57" s="1"/>
  <c r="E4" i="57"/>
  <c r="E27" i="57" s="1"/>
  <c r="D4" i="57"/>
  <c r="H3" i="57"/>
  <c r="N2" i="57"/>
  <c r="N20" i="57" s="1"/>
  <c r="M2" i="57"/>
  <c r="M20" i="57" s="1"/>
  <c r="L2" i="57"/>
  <c r="L20" i="57" s="1"/>
  <c r="K2" i="57"/>
  <c r="K20" i="57" s="1"/>
  <c r="J2" i="57"/>
  <c r="J20" i="57" s="1"/>
  <c r="I2" i="57"/>
  <c r="I20" i="57" s="1"/>
  <c r="E2" i="57"/>
  <c r="E20" i="57" s="1"/>
  <c r="D2" i="57"/>
  <c r="M37" i="56"/>
  <c r="L37" i="56"/>
  <c r="K37" i="56"/>
  <c r="J37" i="56"/>
  <c r="I37" i="56"/>
  <c r="H37" i="56"/>
  <c r="E37" i="56"/>
  <c r="D37" i="56"/>
  <c r="M36" i="56"/>
  <c r="L36" i="56"/>
  <c r="K36" i="56"/>
  <c r="J36" i="56"/>
  <c r="I36" i="56"/>
  <c r="H36" i="56"/>
  <c r="E36" i="56"/>
  <c r="D36" i="56"/>
  <c r="M35" i="56"/>
  <c r="L35" i="56"/>
  <c r="K35" i="56"/>
  <c r="J35" i="56"/>
  <c r="I35" i="56"/>
  <c r="E35" i="56"/>
  <c r="D35" i="56"/>
  <c r="H35" i="56" s="1"/>
  <c r="M34" i="56"/>
  <c r="L34" i="56"/>
  <c r="K34" i="56"/>
  <c r="J34" i="56"/>
  <c r="I34" i="56"/>
  <c r="E34" i="56"/>
  <c r="D34" i="56"/>
  <c r="H34" i="56" s="1"/>
  <c r="M33" i="56"/>
  <c r="L33" i="56"/>
  <c r="K33" i="56"/>
  <c r="J33" i="56"/>
  <c r="I33" i="56"/>
  <c r="E33" i="56"/>
  <c r="D33" i="56"/>
  <c r="H33" i="56" s="1"/>
  <c r="M32" i="56"/>
  <c r="L32" i="56"/>
  <c r="K32" i="56"/>
  <c r="J32" i="56"/>
  <c r="I32" i="56"/>
  <c r="E32" i="56"/>
  <c r="D32" i="56"/>
  <c r="H32" i="56" s="1"/>
  <c r="M25" i="56"/>
  <c r="L25" i="56"/>
  <c r="K25" i="56"/>
  <c r="J25" i="56"/>
  <c r="I25" i="56"/>
  <c r="E25" i="56"/>
  <c r="D25" i="56"/>
  <c r="H25" i="56" s="1"/>
  <c r="H29" i="56" s="1"/>
  <c r="M21" i="56"/>
  <c r="L21" i="56"/>
  <c r="K21" i="56"/>
  <c r="J21" i="56"/>
  <c r="I21" i="56"/>
  <c r="E21" i="56"/>
  <c r="D21" i="56"/>
  <c r="H21" i="56" s="1"/>
  <c r="M16" i="56"/>
  <c r="L16" i="56"/>
  <c r="K16" i="56"/>
  <c r="J16" i="56"/>
  <c r="I16" i="56"/>
  <c r="E16" i="56"/>
  <c r="D16" i="56"/>
  <c r="H16" i="56" s="1"/>
  <c r="M15" i="56"/>
  <c r="L15" i="56"/>
  <c r="K15" i="56"/>
  <c r="J15" i="56"/>
  <c r="I15" i="56"/>
  <c r="E15" i="56"/>
  <c r="D15" i="56"/>
  <c r="H15" i="56" s="1"/>
  <c r="M14" i="56"/>
  <c r="L14" i="56"/>
  <c r="K14" i="56"/>
  <c r="J14" i="56"/>
  <c r="I14" i="56"/>
  <c r="E14" i="56"/>
  <c r="D14" i="56"/>
  <c r="H14" i="56" s="1"/>
  <c r="M13" i="56"/>
  <c r="L13" i="56"/>
  <c r="K13" i="56"/>
  <c r="J13" i="56"/>
  <c r="I13" i="56"/>
  <c r="E13" i="56"/>
  <c r="D13" i="56"/>
  <c r="H13" i="56" s="1"/>
  <c r="M12" i="56"/>
  <c r="L12" i="56"/>
  <c r="K12" i="56"/>
  <c r="J12" i="56"/>
  <c r="I12" i="56"/>
  <c r="E12" i="56"/>
  <c r="D12" i="56"/>
  <c r="H12" i="56" s="1"/>
  <c r="M11" i="56"/>
  <c r="L11" i="56"/>
  <c r="K11" i="56"/>
  <c r="J11" i="56"/>
  <c r="I11" i="56"/>
  <c r="E11" i="56"/>
  <c r="D11" i="56"/>
  <c r="H11" i="56" s="1"/>
  <c r="M9" i="56"/>
  <c r="L9" i="56"/>
  <c r="K9" i="56"/>
  <c r="J9" i="56"/>
  <c r="I9" i="56"/>
  <c r="E9" i="56"/>
  <c r="D9" i="56"/>
  <c r="M8" i="56"/>
  <c r="L8" i="56"/>
  <c r="K8" i="56"/>
  <c r="J8" i="56"/>
  <c r="I8" i="56"/>
  <c r="E8" i="56"/>
  <c r="D8" i="56"/>
  <c r="H8" i="56" s="1"/>
  <c r="M7" i="56"/>
  <c r="L7" i="56"/>
  <c r="K7" i="56"/>
  <c r="J7" i="56"/>
  <c r="I7" i="56"/>
  <c r="E7" i="56"/>
  <c r="D7" i="56"/>
  <c r="H7" i="56" s="1"/>
  <c r="M6" i="56"/>
  <c r="L6" i="56"/>
  <c r="K6" i="56"/>
  <c r="J6" i="56"/>
  <c r="I6" i="56"/>
  <c r="E6" i="56"/>
  <c r="D6" i="56"/>
  <c r="H6" i="56" s="1"/>
  <c r="M5" i="56"/>
  <c r="M23" i="56" s="1"/>
  <c r="L5" i="56"/>
  <c r="L23" i="56" s="1"/>
  <c r="L24" i="56" s="1"/>
  <c r="K5" i="56"/>
  <c r="K23" i="56" s="1"/>
  <c r="K24" i="56" s="1"/>
  <c r="J5" i="56"/>
  <c r="J23" i="56" s="1"/>
  <c r="I5" i="56"/>
  <c r="I23" i="56" s="1"/>
  <c r="E5" i="56"/>
  <c r="E23" i="56" s="1"/>
  <c r="D5" i="56"/>
  <c r="M4" i="56"/>
  <c r="M27" i="56" s="1"/>
  <c r="L4" i="56"/>
  <c r="L27" i="56" s="1"/>
  <c r="K4" i="56"/>
  <c r="K27" i="56" s="1"/>
  <c r="J4" i="56"/>
  <c r="J27" i="56" s="1"/>
  <c r="I4" i="56"/>
  <c r="I27" i="56" s="1"/>
  <c r="E4" i="56"/>
  <c r="E27" i="56" s="1"/>
  <c r="D4" i="56"/>
  <c r="H3" i="56"/>
  <c r="M2" i="56"/>
  <c r="M20" i="56" s="1"/>
  <c r="L2" i="56"/>
  <c r="L20" i="56" s="1"/>
  <c r="K2" i="56"/>
  <c r="K20" i="56" s="1"/>
  <c r="J2" i="56"/>
  <c r="J20" i="56" s="1"/>
  <c r="I2" i="56"/>
  <c r="I20" i="56" s="1"/>
  <c r="E2" i="56"/>
  <c r="E20" i="56" s="1"/>
  <c r="D2" i="56"/>
  <c r="N37" i="55"/>
  <c r="M37" i="55"/>
  <c r="L37" i="55"/>
  <c r="K37" i="55"/>
  <c r="J37" i="55"/>
  <c r="I37" i="55"/>
  <c r="H37" i="55"/>
  <c r="E37" i="55"/>
  <c r="D37" i="55"/>
  <c r="N36" i="55"/>
  <c r="M36" i="55"/>
  <c r="L36" i="55"/>
  <c r="K36" i="55"/>
  <c r="J36" i="55"/>
  <c r="I36" i="55"/>
  <c r="H36" i="55"/>
  <c r="E36" i="55"/>
  <c r="D36" i="55"/>
  <c r="N35" i="55"/>
  <c r="M35" i="55"/>
  <c r="L35" i="55"/>
  <c r="K35" i="55"/>
  <c r="J35" i="55"/>
  <c r="I35" i="55"/>
  <c r="E35" i="55"/>
  <c r="D35" i="55"/>
  <c r="H35" i="55" s="1"/>
  <c r="N34" i="55"/>
  <c r="M34" i="55"/>
  <c r="L34" i="55"/>
  <c r="K34" i="55"/>
  <c r="J34" i="55"/>
  <c r="I34" i="55"/>
  <c r="E34" i="55"/>
  <c r="D34" i="55"/>
  <c r="H34" i="55" s="1"/>
  <c r="N33" i="55"/>
  <c r="M33" i="55"/>
  <c r="L33" i="55"/>
  <c r="K33" i="55"/>
  <c r="J33" i="55"/>
  <c r="I33" i="55"/>
  <c r="E33" i="55"/>
  <c r="D33" i="55"/>
  <c r="H33" i="55" s="1"/>
  <c r="N32" i="55"/>
  <c r="M32" i="55"/>
  <c r="L32" i="55"/>
  <c r="K32" i="55"/>
  <c r="J32" i="55"/>
  <c r="I32" i="55"/>
  <c r="E32" i="55"/>
  <c r="D32" i="55"/>
  <c r="H32" i="55" s="1"/>
  <c r="N25" i="55"/>
  <c r="M25" i="55"/>
  <c r="L25" i="55"/>
  <c r="K25" i="55"/>
  <c r="J25" i="55"/>
  <c r="I25" i="55"/>
  <c r="E25" i="55"/>
  <c r="D25" i="55"/>
  <c r="H25" i="55" s="1"/>
  <c r="H29" i="55" s="1"/>
  <c r="N21" i="55"/>
  <c r="M21" i="55"/>
  <c r="L21" i="55"/>
  <c r="K21" i="55"/>
  <c r="J21" i="55"/>
  <c r="I21" i="55"/>
  <c r="E21" i="55"/>
  <c r="D21" i="55"/>
  <c r="H21" i="55" s="1"/>
  <c r="N16" i="55"/>
  <c r="M16" i="55"/>
  <c r="L16" i="55"/>
  <c r="K16" i="55"/>
  <c r="J16" i="55"/>
  <c r="I16" i="55"/>
  <c r="E16" i="55"/>
  <c r="D16" i="55"/>
  <c r="H16" i="55" s="1"/>
  <c r="N15" i="55"/>
  <c r="M15" i="55"/>
  <c r="L15" i="55"/>
  <c r="K15" i="55"/>
  <c r="J15" i="55"/>
  <c r="I15" i="55"/>
  <c r="E15" i="55"/>
  <c r="D15" i="55"/>
  <c r="H15" i="55" s="1"/>
  <c r="N14" i="55"/>
  <c r="M14" i="55"/>
  <c r="L14" i="55"/>
  <c r="K14" i="55"/>
  <c r="J14" i="55"/>
  <c r="I14" i="55"/>
  <c r="E14" i="55"/>
  <c r="D14" i="55"/>
  <c r="H14" i="55" s="1"/>
  <c r="N13" i="55"/>
  <c r="M13" i="55"/>
  <c r="L13" i="55"/>
  <c r="K13" i="55"/>
  <c r="J13" i="55"/>
  <c r="I13" i="55"/>
  <c r="E13" i="55"/>
  <c r="D13" i="55"/>
  <c r="H13" i="55" s="1"/>
  <c r="N12" i="55"/>
  <c r="M12" i="55"/>
  <c r="L12" i="55"/>
  <c r="K12" i="55"/>
  <c r="J12" i="55"/>
  <c r="I12" i="55"/>
  <c r="E12" i="55"/>
  <c r="D12" i="55"/>
  <c r="H12" i="55" s="1"/>
  <c r="N11" i="55"/>
  <c r="M11" i="55"/>
  <c r="L11" i="55"/>
  <c r="K11" i="55"/>
  <c r="J11" i="55"/>
  <c r="I11" i="55"/>
  <c r="E11" i="55"/>
  <c r="D11" i="55"/>
  <c r="H11" i="55" s="1"/>
  <c r="N9" i="55"/>
  <c r="M9" i="55"/>
  <c r="L9" i="55"/>
  <c r="K9" i="55"/>
  <c r="J9" i="55"/>
  <c r="I9" i="55"/>
  <c r="E9" i="55"/>
  <c r="D9" i="55"/>
  <c r="N8" i="55"/>
  <c r="M8" i="55"/>
  <c r="L8" i="55"/>
  <c r="K8" i="55"/>
  <c r="J8" i="55"/>
  <c r="I8" i="55"/>
  <c r="E8" i="55"/>
  <c r="D8" i="55"/>
  <c r="H8" i="55" s="1"/>
  <c r="N7" i="55"/>
  <c r="M7" i="55"/>
  <c r="L7" i="55"/>
  <c r="K7" i="55"/>
  <c r="J7" i="55"/>
  <c r="I7" i="55"/>
  <c r="E7" i="55"/>
  <c r="D7" i="55"/>
  <c r="H7" i="55" s="1"/>
  <c r="N6" i="55"/>
  <c r="M6" i="55"/>
  <c r="L6" i="55"/>
  <c r="K6" i="55"/>
  <c r="J6" i="55"/>
  <c r="I6" i="55"/>
  <c r="E6" i="55"/>
  <c r="D6" i="55"/>
  <c r="H6" i="55" s="1"/>
  <c r="N5" i="55"/>
  <c r="N23" i="55" s="1"/>
  <c r="M5" i="55"/>
  <c r="M23" i="55" s="1"/>
  <c r="L5" i="55"/>
  <c r="L23" i="55" s="1"/>
  <c r="L24" i="55" s="1"/>
  <c r="K5" i="55"/>
  <c r="K23" i="55" s="1"/>
  <c r="K24" i="55" s="1"/>
  <c r="J5" i="55"/>
  <c r="J23" i="55" s="1"/>
  <c r="I5" i="55"/>
  <c r="I23" i="55" s="1"/>
  <c r="E5" i="55"/>
  <c r="E23" i="55" s="1"/>
  <c r="D5" i="55"/>
  <c r="N4" i="55"/>
  <c r="N27" i="55" s="1"/>
  <c r="M4" i="55"/>
  <c r="M27" i="55" s="1"/>
  <c r="L4" i="55"/>
  <c r="L27" i="55" s="1"/>
  <c r="K4" i="55"/>
  <c r="K27" i="55" s="1"/>
  <c r="J4" i="55"/>
  <c r="J27" i="55" s="1"/>
  <c r="I4" i="55"/>
  <c r="I27" i="55" s="1"/>
  <c r="E4" i="55"/>
  <c r="E27" i="55" s="1"/>
  <c r="D4" i="55"/>
  <c r="H3" i="55"/>
  <c r="N2" i="55"/>
  <c r="N20" i="55" s="1"/>
  <c r="M2" i="55"/>
  <c r="M20" i="55" s="1"/>
  <c r="L2" i="55"/>
  <c r="L20" i="55" s="1"/>
  <c r="K2" i="55"/>
  <c r="K20" i="55" s="1"/>
  <c r="J2" i="55"/>
  <c r="J20" i="55" s="1"/>
  <c r="I2" i="55"/>
  <c r="I20" i="55" s="1"/>
  <c r="E2" i="55"/>
  <c r="E20" i="55" s="1"/>
  <c r="D2" i="55"/>
  <c r="M37" i="54"/>
  <c r="L37" i="54"/>
  <c r="K37" i="54"/>
  <c r="J37" i="54"/>
  <c r="I37" i="54"/>
  <c r="H37" i="54"/>
  <c r="E37" i="54"/>
  <c r="D37" i="54"/>
  <c r="M36" i="54"/>
  <c r="L36" i="54"/>
  <c r="K36" i="54"/>
  <c r="J36" i="54"/>
  <c r="I36" i="54"/>
  <c r="H36" i="54"/>
  <c r="E36" i="54"/>
  <c r="D36" i="54"/>
  <c r="M35" i="54"/>
  <c r="L35" i="54"/>
  <c r="K35" i="54"/>
  <c r="J35" i="54"/>
  <c r="I35" i="54"/>
  <c r="E35" i="54"/>
  <c r="D35" i="54"/>
  <c r="H35" i="54" s="1"/>
  <c r="M34" i="54"/>
  <c r="L34" i="54"/>
  <c r="K34" i="54"/>
  <c r="J34" i="54"/>
  <c r="I34" i="54"/>
  <c r="E34" i="54"/>
  <c r="D34" i="54"/>
  <c r="H34" i="54" s="1"/>
  <c r="M33" i="54"/>
  <c r="L33" i="54"/>
  <c r="K33" i="54"/>
  <c r="J33" i="54"/>
  <c r="I33" i="54"/>
  <c r="E33" i="54"/>
  <c r="D33" i="54"/>
  <c r="H33" i="54" s="1"/>
  <c r="M32" i="54"/>
  <c r="L32" i="54"/>
  <c r="K32" i="54"/>
  <c r="J32" i="54"/>
  <c r="I32" i="54"/>
  <c r="E32" i="54"/>
  <c r="D32" i="54"/>
  <c r="H32" i="54" s="1"/>
  <c r="M25" i="54"/>
  <c r="L25" i="54"/>
  <c r="K25" i="54"/>
  <c r="J25" i="54"/>
  <c r="I25" i="54"/>
  <c r="E25" i="54"/>
  <c r="D25" i="54"/>
  <c r="H25" i="54" s="1"/>
  <c r="H29" i="54" s="1"/>
  <c r="M21" i="54"/>
  <c r="L21" i="54"/>
  <c r="K21" i="54"/>
  <c r="J21" i="54"/>
  <c r="I21" i="54"/>
  <c r="E21" i="54"/>
  <c r="D21" i="54"/>
  <c r="H21" i="54" s="1"/>
  <c r="M16" i="54"/>
  <c r="L16" i="54"/>
  <c r="K16" i="54"/>
  <c r="J16" i="54"/>
  <c r="I16" i="54"/>
  <c r="E16" i="54"/>
  <c r="D16" i="54"/>
  <c r="H16" i="54" s="1"/>
  <c r="M15" i="54"/>
  <c r="L15" i="54"/>
  <c r="K15" i="54"/>
  <c r="J15" i="54"/>
  <c r="I15" i="54"/>
  <c r="E15" i="54"/>
  <c r="D15" i="54"/>
  <c r="H15" i="54" s="1"/>
  <c r="M14" i="54"/>
  <c r="L14" i="54"/>
  <c r="K14" i="54"/>
  <c r="J14" i="54"/>
  <c r="I14" i="54"/>
  <c r="E14" i="54"/>
  <c r="D14" i="54"/>
  <c r="H14" i="54" s="1"/>
  <c r="M13" i="54"/>
  <c r="L13" i="54"/>
  <c r="K13" i="54"/>
  <c r="J13" i="54"/>
  <c r="I13" i="54"/>
  <c r="E13" i="54"/>
  <c r="D13" i="54"/>
  <c r="H13" i="54" s="1"/>
  <c r="M12" i="54"/>
  <c r="L12" i="54"/>
  <c r="K12" i="54"/>
  <c r="J12" i="54"/>
  <c r="I12" i="54"/>
  <c r="E12" i="54"/>
  <c r="D12" i="54"/>
  <c r="H12" i="54" s="1"/>
  <c r="M11" i="54"/>
  <c r="L11" i="54"/>
  <c r="K11" i="54"/>
  <c r="J11" i="54"/>
  <c r="I11" i="54"/>
  <c r="E11" i="54"/>
  <c r="D11" i="54"/>
  <c r="H11" i="54" s="1"/>
  <c r="M9" i="54"/>
  <c r="L9" i="54"/>
  <c r="K9" i="54"/>
  <c r="J9" i="54"/>
  <c r="I9" i="54"/>
  <c r="E9" i="54"/>
  <c r="D9" i="54"/>
  <c r="M8" i="54"/>
  <c r="L8" i="54"/>
  <c r="K8" i="54"/>
  <c r="J8" i="54"/>
  <c r="I8" i="54"/>
  <c r="E8" i="54"/>
  <c r="D8" i="54"/>
  <c r="H8" i="54" s="1"/>
  <c r="M7" i="54"/>
  <c r="L7" i="54"/>
  <c r="K7" i="54"/>
  <c r="J7" i="54"/>
  <c r="I7" i="54"/>
  <c r="E7" i="54"/>
  <c r="D7" i="54"/>
  <c r="H7" i="54" s="1"/>
  <c r="M6" i="54"/>
  <c r="L6" i="54"/>
  <c r="K6" i="54"/>
  <c r="J6" i="54"/>
  <c r="I6" i="54"/>
  <c r="E6" i="54"/>
  <c r="D6" i="54"/>
  <c r="H6" i="54" s="1"/>
  <c r="M5" i="54"/>
  <c r="M23" i="54" s="1"/>
  <c r="L5" i="54"/>
  <c r="L23" i="54" s="1"/>
  <c r="L24" i="54" s="1"/>
  <c r="K5" i="54"/>
  <c r="K23" i="54" s="1"/>
  <c r="K24" i="54" s="1"/>
  <c r="J5" i="54"/>
  <c r="J23" i="54" s="1"/>
  <c r="I5" i="54"/>
  <c r="I23" i="54" s="1"/>
  <c r="E5" i="54"/>
  <c r="E23" i="54" s="1"/>
  <c r="D5" i="54"/>
  <c r="M4" i="54"/>
  <c r="M27" i="54" s="1"/>
  <c r="L4" i="54"/>
  <c r="L27" i="54" s="1"/>
  <c r="K4" i="54"/>
  <c r="K27" i="54" s="1"/>
  <c r="J4" i="54"/>
  <c r="J27" i="54" s="1"/>
  <c r="I4" i="54"/>
  <c r="I27" i="54" s="1"/>
  <c r="E4" i="54"/>
  <c r="E27" i="54" s="1"/>
  <c r="D4" i="54"/>
  <c r="H3" i="54"/>
  <c r="M2" i="54"/>
  <c r="M20" i="54" s="1"/>
  <c r="L2" i="54"/>
  <c r="L20" i="54" s="1"/>
  <c r="K2" i="54"/>
  <c r="K20" i="54" s="1"/>
  <c r="J2" i="54"/>
  <c r="J20" i="54" s="1"/>
  <c r="I2" i="54"/>
  <c r="I20" i="54" s="1"/>
  <c r="E2" i="54"/>
  <c r="E20" i="54" s="1"/>
  <c r="D2" i="54"/>
  <c r="N37" i="53"/>
  <c r="M37" i="53"/>
  <c r="L37" i="53"/>
  <c r="K37" i="53"/>
  <c r="J37" i="53"/>
  <c r="I37" i="53"/>
  <c r="H37" i="53"/>
  <c r="E37" i="53"/>
  <c r="D37" i="53"/>
  <c r="N36" i="53"/>
  <c r="M36" i="53"/>
  <c r="L36" i="53"/>
  <c r="K36" i="53"/>
  <c r="J36" i="53"/>
  <c r="I36" i="53"/>
  <c r="H36" i="53"/>
  <c r="E36" i="53"/>
  <c r="D36" i="53"/>
  <c r="N35" i="53"/>
  <c r="M35" i="53"/>
  <c r="L35" i="53"/>
  <c r="K35" i="53"/>
  <c r="J35" i="53"/>
  <c r="I35" i="53"/>
  <c r="E35" i="53"/>
  <c r="D35" i="53"/>
  <c r="H35" i="53" s="1"/>
  <c r="N34" i="53"/>
  <c r="M34" i="53"/>
  <c r="L34" i="53"/>
  <c r="K34" i="53"/>
  <c r="J34" i="53"/>
  <c r="I34" i="53"/>
  <c r="E34" i="53"/>
  <c r="D34" i="53"/>
  <c r="H34" i="53" s="1"/>
  <c r="N33" i="53"/>
  <c r="M33" i="53"/>
  <c r="L33" i="53"/>
  <c r="K33" i="53"/>
  <c r="J33" i="53"/>
  <c r="I33" i="53"/>
  <c r="E33" i="53"/>
  <c r="D33" i="53"/>
  <c r="H33" i="53" s="1"/>
  <c r="N32" i="53"/>
  <c r="M32" i="53"/>
  <c r="L32" i="53"/>
  <c r="K32" i="53"/>
  <c r="J32" i="53"/>
  <c r="I32" i="53"/>
  <c r="E32" i="53"/>
  <c r="D32" i="53"/>
  <c r="H32" i="53" s="1"/>
  <c r="N25" i="53"/>
  <c r="M25" i="53"/>
  <c r="L25" i="53"/>
  <c r="K25" i="53"/>
  <c r="J25" i="53"/>
  <c r="I25" i="53"/>
  <c r="E25" i="53"/>
  <c r="D25" i="53"/>
  <c r="H25" i="53" s="1"/>
  <c r="H29" i="53" s="1"/>
  <c r="N21" i="53"/>
  <c r="M21" i="53"/>
  <c r="L21" i="53"/>
  <c r="K21" i="53"/>
  <c r="J21" i="53"/>
  <c r="I21" i="53"/>
  <c r="E21" i="53"/>
  <c r="D21" i="53"/>
  <c r="H21" i="53" s="1"/>
  <c r="N16" i="53"/>
  <c r="M16" i="53"/>
  <c r="L16" i="53"/>
  <c r="K16" i="53"/>
  <c r="J16" i="53"/>
  <c r="I16" i="53"/>
  <c r="E16" i="53"/>
  <c r="D16" i="53"/>
  <c r="H16" i="53" s="1"/>
  <c r="N15" i="53"/>
  <c r="M15" i="53"/>
  <c r="L15" i="53"/>
  <c r="K15" i="53"/>
  <c r="J15" i="53"/>
  <c r="I15" i="53"/>
  <c r="E15" i="53"/>
  <c r="D15" i="53"/>
  <c r="H15" i="53" s="1"/>
  <c r="N14" i="53"/>
  <c r="M14" i="53"/>
  <c r="L14" i="53"/>
  <c r="K14" i="53"/>
  <c r="J14" i="53"/>
  <c r="I14" i="53"/>
  <c r="E14" i="53"/>
  <c r="D14" i="53"/>
  <c r="H14" i="53" s="1"/>
  <c r="N13" i="53"/>
  <c r="M13" i="53"/>
  <c r="L13" i="53"/>
  <c r="K13" i="53"/>
  <c r="J13" i="53"/>
  <c r="I13" i="53"/>
  <c r="E13" i="53"/>
  <c r="D13" i="53"/>
  <c r="H13" i="53" s="1"/>
  <c r="N12" i="53"/>
  <c r="M12" i="53"/>
  <c r="L12" i="53"/>
  <c r="K12" i="53"/>
  <c r="J12" i="53"/>
  <c r="I12" i="53"/>
  <c r="E12" i="53"/>
  <c r="D12" i="53"/>
  <c r="H12" i="53" s="1"/>
  <c r="N11" i="53"/>
  <c r="M11" i="53"/>
  <c r="L11" i="53"/>
  <c r="K11" i="53"/>
  <c r="J11" i="53"/>
  <c r="I11" i="53"/>
  <c r="E11" i="53"/>
  <c r="D11" i="53"/>
  <c r="H11" i="53" s="1"/>
  <c r="N9" i="53"/>
  <c r="M9" i="53"/>
  <c r="L9" i="53"/>
  <c r="K9" i="53"/>
  <c r="J9" i="53"/>
  <c r="I9" i="53"/>
  <c r="E9" i="53"/>
  <c r="D9" i="53"/>
  <c r="N8" i="53"/>
  <c r="M8" i="53"/>
  <c r="L8" i="53"/>
  <c r="K8" i="53"/>
  <c r="J8" i="53"/>
  <c r="I8" i="53"/>
  <c r="E8" i="53"/>
  <c r="D8" i="53"/>
  <c r="H8" i="53" s="1"/>
  <c r="N7" i="53"/>
  <c r="M7" i="53"/>
  <c r="L7" i="53"/>
  <c r="K7" i="53"/>
  <c r="J7" i="53"/>
  <c r="I7" i="53"/>
  <c r="E7" i="53"/>
  <c r="D7" i="53"/>
  <c r="H7" i="53" s="1"/>
  <c r="N6" i="53"/>
  <c r="M6" i="53"/>
  <c r="L6" i="53"/>
  <c r="K6" i="53"/>
  <c r="J6" i="53"/>
  <c r="I6" i="53"/>
  <c r="E6" i="53"/>
  <c r="D6" i="53"/>
  <c r="H6" i="53" s="1"/>
  <c r="N5" i="53"/>
  <c r="N23" i="53" s="1"/>
  <c r="M5" i="53"/>
  <c r="M23" i="53" s="1"/>
  <c r="L5" i="53"/>
  <c r="L23" i="53" s="1"/>
  <c r="L24" i="53" s="1"/>
  <c r="K5" i="53"/>
  <c r="K23" i="53" s="1"/>
  <c r="K24" i="53" s="1"/>
  <c r="J5" i="53"/>
  <c r="J23" i="53" s="1"/>
  <c r="I5" i="53"/>
  <c r="I23" i="53" s="1"/>
  <c r="E5" i="53"/>
  <c r="E23" i="53" s="1"/>
  <c r="D5" i="53"/>
  <c r="N4" i="53"/>
  <c r="N27" i="53" s="1"/>
  <c r="M4" i="53"/>
  <c r="M27" i="53" s="1"/>
  <c r="L4" i="53"/>
  <c r="L27" i="53" s="1"/>
  <c r="K4" i="53"/>
  <c r="K27" i="53" s="1"/>
  <c r="J4" i="53"/>
  <c r="J27" i="53" s="1"/>
  <c r="I4" i="53"/>
  <c r="I27" i="53" s="1"/>
  <c r="E4" i="53"/>
  <c r="E27" i="53" s="1"/>
  <c r="D4" i="53"/>
  <c r="H3" i="53"/>
  <c r="N2" i="53"/>
  <c r="N20" i="53" s="1"/>
  <c r="M2" i="53"/>
  <c r="M20" i="53" s="1"/>
  <c r="L2" i="53"/>
  <c r="L20" i="53" s="1"/>
  <c r="K2" i="53"/>
  <c r="K20" i="53" s="1"/>
  <c r="J2" i="53"/>
  <c r="J20" i="53" s="1"/>
  <c r="I2" i="53"/>
  <c r="I20" i="53" s="1"/>
  <c r="E2" i="53"/>
  <c r="E20" i="53" s="1"/>
  <c r="D2" i="53"/>
  <c r="N37" i="52"/>
  <c r="M37" i="52"/>
  <c r="L37" i="52"/>
  <c r="K37" i="52"/>
  <c r="J37" i="52"/>
  <c r="I37" i="52"/>
  <c r="H37" i="52"/>
  <c r="E37" i="52"/>
  <c r="D37" i="52"/>
  <c r="N36" i="52"/>
  <c r="M36" i="52"/>
  <c r="L36" i="52"/>
  <c r="K36" i="52"/>
  <c r="J36" i="52"/>
  <c r="I36" i="52"/>
  <c r="H36" i="52"/>
  <c r="E36" i="52"/>
  <c r="D36" i="52"/>
  <c r="N35" i="52"/>
  <c r="M35" i="52"/>
  <c r="L35" i="52"/>
  <c r="K35" i="52"/>
  <c r="J35" i="52"/>
  <c r="I35" i="52"/>
  <c r="E35" i="52"/>
  <c r="D35" i="52"/>
  <c r="H35" i="52" s="1"/>
  <c r="N34" i="52"/>
  <c r="M34" i="52"/>
  <c r="L34" i="52"/>
  <c r="K34" i="52"/>
  <c r="J34" i="52"/>
  <c r="I34" i="52"/>
  <c r="E34" i="52"/>
  <c r="D34" i="52"/>
  <c r="H34" i="52" s="1"/>
  <c r="N33" i="52"/>
  <c r="M33" i="52"/>
  <c r="L33" i="52"/>
  <c r="K33" i="52"/>
  <c r="J33" i="52"/>
  <c r="I33" i="52"/>
  <c r="E33" i="52"/>
  <c r="D33" i="52"/>
  <c r="H33" i="52" s="1"/>
  <c r="N32" i="52"/>
  <c r="M32" i="52"/>
  <c r="L32" i="52"/>
  <c r="K32" i="52"/>
  <c r="J32" i="52"/>
  <c r="I32" i="52"/>
  <c r="E32" i="52"/>
  <c r="D32" i="52"/>
  <c r="H32" i="52" s="1"/>
  <c r="N25" i="52"/>
  <c r="M25" i="52"/>
  <c r="L25" i="52"/>
  <c r="K25" i="52"/>
  <c r="J25" i="52"/>
  <c r="I25" i="52"/>
  <c r="E25" i="52"/>
  <c r="D25" i="52"/>
  <c r="H25" i="52" s="1"/>
  <c r="H29" i="52" s="1"/>
  <c r="N21" i="52"/>
  <c r="M21" i="52"/>
  <c r="L21" i="52"/>
  <c r="K21" i="52"/>
  <c r="J21" i="52"/>
  <c r="I21" i="52"/>
  <c r="E21" i="52"/>
  <c r="D21" i="52"/>
  <c r="H21" i="52" s="1"/>
  <c r="N16" i="52"/>
  <c r="M16" i="52"/>
  <c r="L16" i="52"/>
  <c r="K16" i="52"/>
  <c r="J16" i="52"/>
  <c r="I16" i="52"/>
  <c r="E16" i="52"/>
  <c r="D16" i="52"/>
  <c r="H16" i="52" s="1"/>
  <c r="N15" i="52"/>
  <c r="M15" i="52"/>
  <c r="L15" i="52"/>
  <c r="K15" i="52"/>
  <c r="J15" i="52"/>
  <c r="I15" i="52"/>
  <c r="E15" i="52"/>
  <c r="D15" i="52"/>
  <c r="H15" i="52" s="1"/>
  <c r="N14" i="52"/>
  <c r="M14" i="52"/>
  <c r="L14" i="52"/>
  <c r="K14" i="52"/>
  <c r="J14" i="52"/>
  <c r="I14" i="52"/>
  <c r="E14" i="52"/>
  <c r="D14" i="52"/>
  <c r="H14" i="52" s="1"/>
  <c r="N13" i="52"/>
  <c r="M13" i="52"/>
  <c r="L13" i="52"/>
  <c r="K13" i="52"/>
  <c r="J13" i="52"/>
  <c r="I13" i="52"/>
  <c r="E13" i="52"/>
  <c r="D13" i="52"/>
  <c r="H13" i="52" s="1"/>
  <c r="N12" i="52"/>
  <c r="M12" i="52"/>
  <c r="L12" i="52"/>
  <c r="K12" i="52"/>
  <c r="J12" i="52"/>
  <c r="I12" i="52"/>
  <c r="E12" i="52"/>
  <c r="D12" i="52"/>
  <c r="H12" i="52" s="1"/>
  <c r="N11" i="52"/>
  <c r="M11" i="52"/>
  <c r="L11" i="52"/>
  <c r="K11" i="52"/>
  <c r="J11" i="52"/>
  <c r="I11" i="52"/>
  <c r="E11" i="52"/>
  <c r="D11" i="52"/>
  <c r="H11" i="52" s="1"/>
  <c r="N9" i="52"/>
  <c r="M9" i="52"/>
  <c r="L9" i="52"/>
  <c r="K9" i="52"/>
  <c r="J9" i="52"/>
  <c r="I9" i="52"/>
  <c r="E9" i="52"/>
  <c r="D9" i="52"/>
  <c r="N8" i="52"/>
  <c r="M8" i="52"/>
  <c r="L8" i="52"/>
  <c r="K8" i="52"/>
  <c r="J8" i="52"/>
  <c r="I8" i="52"/>
  <c r="E8" i="52"/>
  <c r="D8" i="52"/>
  <c r="H8" i="52" s="1"/>
  <c r="N7" i="52"/>
  <c r="M7" i="52"/>
  <c r="L7" i="52"/>
  <c r="K7" i="52"/>
  <c r="J7" i="52"/>
  <c r="I7" i="52"/>
  <c r="E7" i="52"/>
  <c r="D7" i="52"/>
  <c r="H7" i="52" s="1"/>
  <c r="N6" i="52"/>
  <c r="M6" i="52"/>
  <c r="L6" i="52"/>
  <c r="K6" i="52"/>
  <c r="J6" i="52"/>
  <c r="I6" i="52"/>
  <c r="E6" i="52"/>
  <c r="D6" i="52"/>
  <c r="H6" i="52" s="1"/>
  <c r="N5" i="52"/>
  <c r="N23" i="52" s="1"/>
  <c r="M5" i="52"/>
  <c r="M23" i="52" s="1"/>
  <c r="L5" i="52"/>
  <c r="L23" i="52" s="1"/>
  <c r="L24" i="52" s="1"/>
  <c r="K5" i="52"/>
  <c r="K23" i="52" s="1"/>
  <c r="K24" i="52" s="1"/>
  <c r="J5" i="52"/>
  <c r="J23" i="52" s="1"/>
  <c r="I5" i="52"/>
  <c r="I23" i="52" s="1"/>
  <c r="E5" i="52"/>
  <c r="E23" i="52" s="1"/>
  <c r="D5" i="52"/>
  <c r="N4" i="52"/>
  <c r="N27" i="52" s="1"/>
  <c r="M4" i="52"/>
  <c r="M27" i="52" s="1"/>
  <c r="L4" i="52"/>
  <c r="L27" i="52" s="1"/>
  <c r="K4" i="52"/>
  <c r="K27" i="52" s="1"/>
  <c r="J4" i="52"/>
  <c r="J27" i="52" s="1"/>
  <c r="I4" i="52"/>
  <c r="I27" i="52" s="1"/>
  <c r="E4" i="52"/>
  <c r="E27" i="52" s="1"/>
  <c r="D4" i="52"/>
  <c r="H3" i="52"/>
  <c r="N2" i="52"/>
  <c r="N20" i="52" s="1"/>
  <c r="M2" i="52"/>
  <c r="M20" i="52" s="1"/>
  <c r="L2" i="52"/>
  <c r="L20" i="52" s="1"/>
  <c r="K2" i="52"/>
  <c r="K20" i="52" s="1"/>
  <c r="J2" i="52"/>
  <c r="J20" i="52" s="1"/>
  <c r="I2" i="52"/>
  <c r="I20" i="52" s="1"/>
  <c r="E2" i="52"/>
  <c r="E20" i="52" s="1"/>
  <c r="D2" i="52"/>
  <c r="N37" i="51"/>
  <c r="M37" i="51"/>
  <c r="L37" i="51"/>
  <c r="K37" i="51"/>
  <c r="J37" i="51"/>
  <c r="I37" i="51"/>
  <c r="H37" i="51"/>
  <c r="E37" i="51"/>
  <c r="D37" i="51"/>
  <c r="N36" i="51"/>
  <c r="M36" i="51"/>
  <c r="L36" i="51"/>
  <c r="K36" i="51"/>
  <c r="J36" i="51"/>
  <c r="I36" i="51"/>
  <c r="H36" i="51"/>
  <c r="E36" i="51"/>
  <c r="D36" i="51"/>
  <c r="N35" i="51"/>
  <c r="M35" i="51"/>
  <c r="L35" i="51"/>
  <c r="K35" i="51"/>
  <c r="J35" i="51"/>
  <c r="I35" i="51"/>
  <c r="E35" i="51"/>
  <c r="D35" i="51"/>
  <c r="H35" i="51" s="1"/>
  <c r="N34" i="51"/>
  <c r="M34" i="51"/>
  <c r="L34" i="51"/>
  <c r="K34" i="51"/>
  <c r="J34" i="51"/>
  <c r="I34" i="51"/>
  <c r="E34" i="51"/>
  <c r="D34" i="51"/>
  <c r="H34" i="51" s="1"/>
  <c r="N33" i="51"/>
  <c r="M33" i="51"/>
  <c r="L33" i="51"/>
  <c r="K33" i="51"/>
  <c r="J33" i="51"/>
  <c r="I33" i="51"/>
  <c r="E33" i="51"/>
  <c r="D33" i="51"/>
  <c r="H33" i="51" s="1"/>
  <c r="N32" i="51"/>
  <c r="M32" i="51"/>
  <c r="L32" i="51"/>
  <c r="K32" i="51"/>
  <c r="J32" i="51"/>
  <c r="I32" i="51"/>
  <c r="E32" i="51"/>
  <c r="D32" i="51"/>
  <c r="H32" i="51" s="1"/>
  <c r="N25" i="51"/>
  <c r="M25" i="51"/>
  <c r="L25" i="51"/>
  <c r="K25" i="51"/>
  <c r="J25" i="51"/>
  <c r="I25" i="51"/>
  <c r="E25" i="51"/>
  <c r="D25" i="51"/>
  <c r="H25" i="51" s="1"/>
  <c r="H29" i="51" s="1"/>
  <c r="N21" i="51"/>
  <c r="M21" i="51"/>
  <c r="L21" i="51"/>
  <c r="K21" i="51"/>
  <c r="J21" i="51"/>
  <c r="I21" i="51"/>
  <c r="E21" i="51"/>
  <c r="D21" i="51"/>
  <c r="H21" i="51" s="1"/>
  <c r="N16" i="51"/>
  <c r="M16" i="51"/>
  <c r="L16" i="51"/>
  <c r="K16" i="51"/>
  <c r="J16" i="51"/>
  <c r="I16" i="51"/>
  <c r="E16" i="51"/>
  <c r="D16" i="51"/>
  <c r="H16" i="51" s="1"/>
  <c r="N15" i="51"/>
  <c r="M15" i="51"/>
  <c r="L15" i="51"/>
  <c r="K15" i="51"/>
  <c r="J15" i="51"/>
  <c r="I15" i="51"/>
  <c r="E15" i="51"/>
  <c r="D15" i="51"/>
  <c r="H15" i="51" s="1"/>
  <c r="N14" i="51"/>
  <c r="M14" i="51"/>
  <c r="L14" i="51"/>
  <c r="K14" i="51"/>
  <c r="J14" i="51"/>
  <c r="I14" i="51"/>
  <c r="E14" i="51"/>
  <c r="D14" i="51"/>
  <c r="H14" i="51" s="1"/>
  <c r="N13" i="51"/>
  <c r="M13" i="51"/>
  <c r="L13" i="51"/>
  <c r="K13" i="51"/>
  <c r="J13" i="51"/>
  <c r="I13" i="51"/>
  <c r="E13" i="51"/>
  <c r="D13" i="51"/>
  <c r="H13" i="51" s="1"/>
  <c r="N12" i="51"/>
  <c r="M12" i="51"/>
  <c r="L12" i="51"/>
  <c r="K12" i="51"/>
  <c r="J12" i="51"/>
  <c r="I12" i="51"/>
  <c r="E12" i="51"/>
  <c r="D12" i="51"/>
  <c r="H12" i="51" s="1"/>
  <c r="N11" i="51"/>
  <c r="M11" i="51"/>
  <c r="L11" i="51"/>
  <c r="K11" i="51"/>
  <c r="J11" i="51"/>
  <c r="I11" i="51"/>
  <c r="E11" i="51"/>
  <c r="D11" i="51"/>
  <c r="H11" i="51" s="1"/>
  <c r="N9" i="51"/>
  <c r="M9" i="51"/>
  <c r="L9" i="51"/>
  <c r="K9" i="51"/>
  <c r="J9" i="51"/>
  <c r="I9" i="51"/>
  <c r="E9" i="51"/>
  <c r="D9" i="51"/>
  <c r="N8" i="51"/>
  <c r="M8" i="51"/>
  <c r="L8" i="51"/>
  <c r="K8" i="51"/>
  <c r="J8" i="51"/>
  <c r="I8" i="51"/>
  <c r="E8" i="51"/>
  <c r="D8" i="51"/>
  <c r="H8" i="51" s="1"/>
  <c r="N7" i="51"/>
  <c r="M7" i="51"/>
  <c r="L7" i="51"/>
  <c r="K7" i="51"/>
  <c r="J7" i="51"/>
  <c r="I7" i="51"/>
  <c r="E7" i="51"/>
  <c r="D7" i="51"/>
  <c r="H7" i="51" s="1"/>
  <c r="N6" i="51"/>
  <c r="M6" i="51"/>
  <c r="L6" i="51"/>
  <c r="K6" i="51"/>
  <c r="J6" i="51"/>
  <c r="I6" i="51"/>
  <c r="E6" i="51"/>
  <c r="D6" i="51"/>
  <c r="H6" i="51" s="1"/>
  <c r="N5" i="51"/>
  <c r="N23" i="51" s="1"/>
  <c r="M5" i="51"/>
  <c r="M23" i="51" s="1"/>
  <c r="L5" i="51"/>
  <c r="L23" i="51" s="1"/>
  <c r="L24" i="51" s="1"/>
  <c r="K5" i="51"/>
  <c r="K23" i="51" s="1"/>
  <c r="K24" i="51" s="1"/>
  <c r="J5" i="51"/>
  <c r="J23" i="51" s="1"/>
  <c r="I5" i="51"/>
  <c r="I23" i="51" s="1"/>
  <c r="E5" i="51"/>
  <c r="E23" i="51" s="1"/>
  <c r="D5" i="51"/>
  <c r="N4" i="51"/>
  <c r="N27" i="51" s="1"/>
  <c r="M4" i="51"/>
  <c r="M27" i="51" s="1"/>
  <c r="L4" i="51"/>
  <c r="L27" i="51" s="1"/>
  <c r="K4" i="51"/>
  <c r="K27" i="51" s="1"/>
  <c r="J4" i="51"/>
  <c r="J27" i="51" s="1"/>
  <c r="I4" i="51"/>
  <c r="I27" i="51" s="1"/>
  <c r="E4" i="51"/>
  <c r="E27" i="51" s="1"/>
  <c r="D4" i="51"/>
  <c r="H3" i="51"/>
  <c r="N2" i="51"/>
  <c r="N20" i="51" s="1"/>
  <c r="M2" i="51"/>
  <c r="M20" i="51" s="1"/>
  <c r="L2" i="51"/>
  <c r="L20" i="51" s="1"/>
  <c r="K2" i="51"/>
  <c r="K20" i="51" s="1"/>
  <c r="J2" i="51"/>
  <c r="J20" i="51" s="1"/>
  <c r="I2" i="51"/>
  <c r="I20" i="51" s="1"/>
  <c r="E2" i="51"/>
  <c r="E20" i="51" s="1"/>
  <c r="D2" i="51"/>
  <c r="O37" i="50"/>
  <c r="N37" i="50"/>
  <c r="M37" i="50"/>
  <c r="L37" i="50"/>
  <c r="K37" i="50"/>
  <c r="J37" i="50"/>
  <c r="I37" i="50"/>
  <c r="H37" i="50"/>
  <c r="E37" i="50"/>
  <c r="D37" i="50"/>
  <c r="O36" i="50"/>
  <c r="N36" i="50"/>
  <c r="M36" i="50"/>
  <c r="L36" i="50"/>
  <c r="K36" i="50"/>
  <c r="J36" i="50"/>
  <c r="I36" i="50"/>
  <c r="H36" i="50"/>
  <c r="E36" i="50"/>
  <c r="D36" i="50"/>
  <c r="O35" i="50"/>
  <c r="N35" i="50"/>
  <c r="M35" i="50"/>
  <c r="L35" i="50"/>
  <c r="K35" i="50"/>
  <c r="J35" i="50"/>
  <c r="I35" i="50"/>
  <c r="E35" i="50"/>
  <c r="D35" i="50"/>
  <c r="H35" i="50" s="1"/>
  <c r="O34" i="50"/>
  <c r="N34" i="50"/>
  <c r="M34" i="50"/>
  <c r="L34" i="50"/>
  <c r="K34" i="50"/>
  <c r="J34" i="50"/>
  <c r="I34" i="50"/>
  <c r="E34" i="50"/>
  <c r="D34" i="50"/>
  <c r="H34" i="50" s="1"/>
  <c r="O33" i="50"/>
  <c r="N33" i="50"/>
  <c r="M33" i="50"/>
  <c r="L33" i="50"/>
  <c r="K33" i="50"/>
  <c r="J33" i="50"/>
  <c r="I33" i="50"/>
  <c r="E33" i="50"/>
  <c r="D33" i="50"/>
  <c r="H33" i="50" s="1"/>
  <c r="O32" i="50"/>
  <c r="N32" i="50"/>
  <c r="M32" i="50"/>
  <c r="L32" i="50"/>
  <c r="K32" i="50"/>
  <c r="J32" i="50"/>
  <c r="I32" i="50"/>
  <c r="E32" i="50"/>
  <c r="D32" i="50"/>
  <c r="H32" i="50" s="1"/>
  <c r="O25" i="50"/>
  <c r="N25" i="50"/>
  <c r="M25" i="50"/>
  <c r="L25" i="50"/>
  <c r="K25" i="50"/>
  <c r="J25" i="50"/>
  <c r="I25" i="50"/>
  <c r="E25" i="50"/>
  <c r="D25" i="50"/>
  <c r="H25" i="50" s="1"/>
  <c r="H29" i="50" s="1"/>
  <c r="O21" i="50"/>
  <c r="N21" i="50"/>
  <c r="M21" i="50"/>
  <c r="L21" i="50"/>
  <c r="K21" i="50"/>
  <c r="J21" i="50"/>
  <c r="I21" i="50"/>
  <c r="E21" i="50"/>
  <c r="D21" i="50"/>
  <c r="H21" i="50" s="1"/>
  <c r="O16" i="50"/>
  <c r="N16" i="50"/>
  <c r="M16" i="50"/>
  <c r="L16" i="50"/>
  <c r="K16" i="50"/>
  <c r="J16" i="50"/>
  <c r="I16" i="50"/>
  <c r="E16" i="50"/>
  <c r="D16" i="50"/>
  <c r="H16" i="50" s="1"/>
  <c r="O15" i="50"/>
  <c r="N15" i="50"/>
  <c r="M15" i="50"/>
  <c r="L15" i="50"/>
  <c r="K15" i="50"/>
  <c r="J15" i="50"/>
  <c r="I15" i="50"/>
  <c r="E15" i="50"/>
  <c r="D15" i="50"/>
  <c r="H15" i="50" s="1"/>
  <c r="O14" i="50"/>
  <c r="N14" i="50"/>
  <c r="M14" i="50"/>
  <c r="L14" i="50"/>
  <c r="K14" i="50"/>
  <c r="J14" i="50"/>
  <c r="I14" i="50"/>
  <c r="E14" i="50"/>
  <c r="D14" i="50"/>
  <c r="H14" i="50" s="1"/>
  <c r="O13" i="50"/>
  <c r="N13" i="50"/>
  <c r="M13" i="50"/>
  <c r="L13" i="50"/>
  <c r="K13" i="50"/>
  <c r="J13" i="50"/>
  <c r="I13" i="50"/>
  <c r="E13" i="50"/>
  <c r="D13" i="50"/>
  <c r="H13" i="50" s="1"/>
  <c r="O12" i="50"/>
  <c r="N12" i="50"/>
  <c r="M12" i="50"/>
  <c r="L12" i="50"/>
  <c r="K12" i="50"/>
  <c r="J12" i="50"/>
  <c r="I12" i="50"/>
  <c r="E12" i="50"/>
  <c r="D12" i="50"/>
  <c r="H12" i="50" s="1"/>
  <c r="O11" i="50"/>
  <c r="N11" i="50"/>
  <c r="M11" i="50"/>
  <c r="L11" i="50"/>
  <c r="K11" i="50"/>
  <c r="J11" i="50"/>
  <c r="I11" i="50"/>
  <c r="E11" i="50"/>
  <c r="D11" i="50"/>
  <c r="H11" i="50" s="1"/>
  <c r="O9" i="50"/>
  <c r="O10" i="50" s="1"/>
  <c r="N9" i="50"/>
  <c r="M9" i="50"/>
  <c r="L9" i="50"/>
  <c r="K9" i="50"/>
  <c r="J9" i="50"/>
  <c r="I9" i="50"/>
  <c r="E9" i="50"/>
  <c r="D9" i="50"/>
  <c r="O8" i="50"/>
  <c r="N8" i="50"/>
  <c r="M8" i="50"/>
  <c r="L8" i="50"/>
  <c r="K8" i="50"/>
  <c r="J8" i="50"/>
  <c r="I8" i="50"/>
  <c r="E8" i="50"/>
  <c r="D8" i="50"/>
  <c r="H8" i="50" s="1"/>
  <c r="O7" i="50"/>
  <c r="N7" i="50"/>
  <c r="M7" i="50"/>
  <c r="L7" i="50"/>
  <c r="K7" i="50"/>
  <c r="J7" i="50"/>
  <c r="I7" i="50"/>
  <c r="E7" i="50"/>
  <c r="D7" i="50"/>
  <c r="H7" i="50" s="1"/>
  <c r="O6" i="50"/>
  <c r="N6" i="50"/>
  <c r="M6" i="50"/>
  <c r="L6" i="50"/>
  <c r="K6" i="50"/>
  <c r="J6" i="50"/>
  <c r="I6" i="50"/>
  <c r="E6" i="50"/>
  <c r="D6" i="50"/>
  <c r="H6" i="50" s="1"/>
  <c r="O5" i="50"/>
  <c r="O23" i="50" s="1"/>
  <c r="N5" i="50"/>
  <c r="N23" i="50" s="1"/>
  <c r="M5" i="50"/>
  <c r="M23" i="50" s="1"/>
  <c r="L5" i="50"/>
  <c r="L23" i="50" s="1"/>
  <c r="L24" i="50" s="1"/>
  <c r="K5" i="50"/>
  <c r="K23" i="50" s="1"/>
  <c r="K24" i="50" s="1"/>
  <c r="J5" i="50"/>
  <c r="J23" i="50" s="1"/>
  <c r="I5" i="50"/>
  <c r="I23" i="50" s="1"/>
  <c r="E5" i="50"/>
  <c r="E23" i="50" s="1"/>
  <c r="D5" i="50"/>
  <c r="O4" i="50"/>
  <c r="O27" i="50" s="1"/>
  <c r="N4" i="50"/>
  <c r="N27" i="50" s="1"/>
  <c r="M4" i="50"/>
  <c r="M27" i="50" s="1"/>
  <c r="L4" i="50"/>
  <c r="L27" i="50" s="1"/>
  <c r="K4" i="50"/>
  <c r="K27" i="50" s="1"/>
  <c r="J4" i="50"/>
  <c r="J27" i="50" s="1"/>
  <c r="I4" i="50"/>
  <c r="I27" i="50" s="1"/>
  <c r="E4" i="50"/>
  <c r="E27" i="50" s="1"/>
  <c r="D4" i="50"/>
  <c r="H3" i="50"/>
  <c r="O2" i="50"/>
  <c r="O20" i="50" s="1"/>
  <c r="N2" i="50"/>
  <c r="N20" i="50" s="1"/>
  <c r="M2" i="50"/>
  <c r="M20" i="50" s="1"/>
  <c r="L2" i="50"/>
  <c r="L20" i="50" s="1"/>
  <c r="K2" i="50"/>
  <c r="K20" i="50" s="1"/>
  <c r="J2" i="50"/>
  <c r="J20" i="50" s="1"/>
  <c r="I2" i="50"/>
  <c r="I20" i="50" s="1"/>
  <c r="E2" i="50"/>
  <c r="E20" i="50" s="1"/>
  <c r="D2" i="50"/>
  <c r="N37" i="49"/>
  <c r="M37" i="49"/>
  <c r="L37" i="49"/>
  <c r="K37" i="49"/>
  <c r="J37" i="49"/>
  <c r="I37" i="49"/>
  <c r="H37" i="49"/>
  <c r="E37" i="49"/>
  <c r="D37" i="49"/>
  <c r="N36" i="49"/>
  <c r="M36" i="49"/>
  <c r="L36" i="49"/>
  <c r="K36" i="49"/>
  <c r="J36" i="49"/>
  <c r="I36" i="49"/>
  <c r="H36" i="49"/>
  <c r="E36" i="49"/>
  <c r="D36" i="49"/>
  <c r="N35" i="49"/>
  <c r="M35" i="49"/>
  <c r="L35" i="49"/>
  <c r="K35" i="49"/>
  <c r="J35" i="49"/>
  <c r="I35" i="49"/>
  <c r="E35" i="49"/>
  <c r="D35" i="49"/>
  <c r="H35" i="49" s="1"/>
  <c r="N34" i="49"/>
  <c r="M34" i="49"/>
  <c r="L34" i="49"/>
  <c r="K34" i="49"/>
  <c r="J34" i="49"/>
  <c r="I34" i="49"/>
  <c r="E34" i="49"/>
  <c r="D34" i="49"/>
  <c r="H34" i="49" s="1"/>
  <c r="N33" i="49"/>
  <c r="M33" i="49"/>
  <c r="L33" i="49"/>
  <c r="K33" i="49"/>
  <c r="J33" i="49"/>
  <c r="I33" i="49"/>
  <c r="E33" i="49"/>
  <c r="D33" i="49"/>
  <c r="H33" i="49" s="1"/>
  <c r="N32" i="49"/>
  <c r="M32" i="49"/>
  <c r="L32" i="49"/>
  <c r="K32" i="49"/>
  <c r="J32" i="49"/>
  <c r="I32" i="49"/>
  <c r="E32" i="49"/>
  <c r="D32" i="49"/>
  <c r="H32" i="49" s="1"/>
  <c r="N25" i="49"/>
  <c r="M25" i="49"/>
  <c r="L25" i="49"/>
  <c r="K25" i="49"/>
  <c r="J25" i="49"/>
  <c r="I25" i="49"/>
  <c r="E25" i="49"/>
  <c r="D25" i="49"/>
  <c r="H25" i="49" s="1"/>
  <c r="H29" i="49" s="1"/>
  <c r="N21" i="49"/>
  <c r="M21" i="49"/>
  <c r="L21" i="49"/>
  <c r="K21" i="49"/>
  <c r="J21" i="49"/>
  <c r="I21" i="49"/>
  <c r="E21" i="49"/>
  <c r="D21" i="49"/>
  <c r="H21" i="49" s="1"/>
  <c r="N16" i="49"/>
  <c r="M16" i="49"/>
  <c r="L16" i="49"/>
  <c r="K16" i="49"/>
  <c r="J16" i="49"/>
  <c r="I16" i="49"/>
  <c r="E16" i="49"/>
  <c r="D16" i="49"/>
  <c r="H16" i="49" s="1"/>
  <c r="N15" i="49"/>
  <c r="M15" i="49"/>
  <c r="L15" i="49"/>
  <c r="K15" i="49"/>
  <c r="J15" i="49"/>
  <c r="I15" i="49"/>
  <c r="E15" i="49"/>
  <c r="D15" i="49"/>
  <c r="H15" i="49" s="1"/>
  <c r="N14" i="49"/>
  <c r="M14" i="49"/>
  <c r="L14" i="49"/>
  <c r="K14" i="49"/>
  <c r="J14" i="49"/>
  <c r="I14" i="49"/>
  <c r="E14" i="49"/>
  <c r="D14" i="49"/>
  <c r="H14" i="49" s="1"/>
  <c r="N13" i="49"/>
  <c r="M13" i="49"/>
  <c r="L13" i="49"/>
  <c r="K13" i="49"/>
  <c r="J13" i="49"/>
  <c r="I13" i="49"/>
  <c r="E13" i="49"/>
  <c r="D13" i="49"/>
  <c r="H13" i="49" s="1"/>
  <c r="N12" i="49"/>
  <c r="M12" i="49"/>
  <c r="L12" i="49"/>
  <c r="K12" i="49"/>
  <c r="J12" i="49"/>
  <c r="I12" i="49"/>
  <c r="E12" i="49"/>
  <c r="D12" i="49"/>
  <c r="H12" i="49" s="1"/>
  <c r="N11" i="49"/>
  <c r="M11" i="49"/>
  <c r="L11" i="49"/>
  <c r="K11" i="49"/>
  <c r="J11" i="49"/>
  <c r="I11" i="49"/>
  <c r="E11" i="49"/>
  <c r="D11" i="49"/>
  <c r="H11" i="49" s="1"/>
  <c r="N9" i="49"/>
  <c r="M9" i="49"/>
  <c r="L9" i="49"/>
  <c r="K9" i="49"/>
  <c r="J9" i="49"/>
  <c r="I9" i="49"/>
  <c r="E9" i="49"/>
  <c r="D9" i="49"/>
  <c r="N8" i="49"/>
  <c r="M8" i="49"/>
  <c r="L8" i="49"/>
  <c r="K8" i="49"/>
  <c r="J8" i="49"/>
  <c r="I8" i="49"/>
  <c r="E8" i="49"/>
  <c r="D8" i="49"/>
  <c r="H8" i="49" s="1"/>
  <c r="N7" i="49"/>
  <c r="M7" i="49"/>
  <c r="L7" i="49"/>
  <c r="K7" i="49"/>
  <c r="J7" i="49"/>
  <c r="I7" i="49"/>
  <c r="E7" i="49"/>
  <c r="D7" i="49"/>
  <c r="H7" i="49" s="1"/>
  <c r="N6" i="49"/>
  <c r="M6" i="49"/>
  <c r="L6" i="49"/>
  <c r="K6" i="49"/>
  <c r="J6" i="49"/>
  <c r="I6" i="49"/>
  <c r="E6" i="49"/>
  <c r="D6" i="49"/>
  <c r="H6" i="49" s="1"/>
  <c r="N5" i="49"/>
  <c r="N23" i="49" s="1"/>
  <c r="M5" i="49"/>
  <c r="M23" i="49" s="1"/>
  <c r="L5" i="49"/>
  <c r="L23" i="49" s="1"/>
  <c r="L24" i="49" s="1"/>
  <c r="K5" i="49"/>
  <c r="K23" i="49" s="1"/>
  <c r="K24" i="49" s="1"/>
  <c r="J5" i="49"/>
  <c r="J23" i="49" s="1"/>
  <c r="I5" i="49"/>
  <c r="I23" i="49" s="1"/>
  <c r="E5" i="49"/>
  <c r="E23" i="49" s="1"/>
  <c r="D5" i="49"/>
  <c r="N4" i="49"/>
  <c r="N27" i="49" s="1"/>
  <c r="M4" i="49"/>
  <c r="M27" i="49" s="1"/>
  <c r="L4" i="49"/>
  <c r="L27" i="49" s="1"/>
  <c r="K4" i="49"/>
  <c r="K27" i="49" s="1"/>
  <c r="J4" i="49"/>
  <c r="J27" i="49" s="1"/>
  <c r="I4" i="49"/>
  <c r="I27" i="49" s="1"/>
  <c r="E4" i="49"/>
  <c r="E27" i="49" s="1"/>
  <c r="D4" i="49"/>
  <c r="H3" i="49"/>
  <c r="N2" i="49"/>
  <c r="N20" i="49" s="1"/>
  <c r="M2" i="49"/>
  <c r="M20" i="49" s="1"/>
  <c r="L2" i="49"/>
  <c r="L20" i="49" s="1"/>
  <c r="K2" i="49"/>
  <c r="K20" i="49" s="1"/>
  <c r="J2" i="49"/>
  <c r="J20" i="49" s="1"/>
  <c r="I2" i="49"/>
  <c r="I20" i="49" s="1"/>
  <c r="E2" i="49"/>
  <c r="E20" i="49" s="1"/>
  <c r="D2" i="49"/>
  <c r="M37" i="48"/>
  <c r="L37" i="48"/>
  <c r="K37" i="48"/>
  <c r="J37" i="48"/>
  <c r="I37" i="48"/>
  <c r="H37" i="48"/>
  <c r="E37" i="48"/>
  <c r="D37" i="48"/>
  <c r="M36" i="48"/>
  <c r="L36" i="48"/>
  <c r="K36" i="48"/>
  <c r="J36" i="48"/>
  <c r="I36" i="48"/>
  <c r="H36" i="48"/>
  <c r="E36" i="48"/>
  <c r="D36" i="48"/>
  <c r="M35" i="48"/>
  <c r="L35" i="48"/>
  <c r="K35" i="48"/>
  <c r="J35" i="48"/>
  <c r="I35" i="48"/>
  <c r="E35" i="48"/>
  <c r="D35" i="48"/>
  <c r="H35" i="48" s="1"/>
  <c r="M34" i="48"/>
  <c r="L34" i="48"/>
  <c r="K34" i="48"/>
  <c r="J34" i="48"/>
  <c r="I34" i="48"/>
  <c r="E34" i="48"/>
  <c r="D34" i="48"/>
  <c r="H34" i="48" s="1"/>
  <c r="M33" i="48"/>
  <c r="L33" i="48"/>
  <c r="K33" i="48"/>
  <c r="J33" i="48"/>
  <c r="I33" i="48"/>
  <c r="E33" i="48"/>
  <c r="D33" i="48"/>
  <c r="H33" i="48" s="1"/>
  <c r="M32" i="48"/>
  <c r="L32" i="48"/>
  <c r="K32" i="48"/>
  <c r="J32" i="48"/>
  <c r="I32" i="48"/>
  <c r="E32" i="48"/>
  <c r="D32" i="48"/>
  <c r="H32" i="48" s="1"/>
  <c r="M25" i="48"/>
  <c r="L25" i="48"/>
  <c r="K25" i="48"/>
  <c r="J25" i="48"/>
  <c r="I25" i="48"/>
  <c r="E25" i="48"/>
  <c r="D25" i="48"/>
  <c r="H25" i="48" s="1"/>
  <c r="H29" i="48" s="1"/>
  <c r="M23" i="48"/>
  <c r="L23" i="48"/>
  <c r="L24" i="48" s="1"/>
  <c r="K23" i="48"/>
  <c r="K24" i="48" s="1"/>
  <c r="J23" i="48"/>
  <c r="I23" i="48"/>
  <c r="E23" i="48"/>
  <c r="D23" i="48"/>
  <c r="M21" i="48"/>
  <c r="M27" i="48" s="1"/>
  <c r="L21" i="48"/>
  <c r="L27" i="48" s="1"/>
  <c r="K21" i="48"/>
  <c r="K27" i="48" s="1"/>
  <c r="J21" i="48"/>
  <c r="J27" i="48" s="1"/>
  <c r="I21" i="48"/>
  <c r="I27" i="48" s="1"/>
  <c r="E21" i="48"/>
  <c r="E27" i="48" s="1"/>
  <c r="D21" i="48"/>
  <c r="M16" i="48"/>
  <c r="L16" i="48"/>
  <c r="K16" i="48"/>
  <c r="J16" i="48"/>
  <c r="I16" i="48"/>
  <c r="E16" i="48"/>
  <c r="D16" i="48"/>
  <c r="H16" i="48" s="1"/>
  <c r="M15" i="48"/>
  <c r="L15" i="48"/>
  <c r="K15" i="48"/>
  <c r="J15" i="48"/>
  <c r="I15" i="48"/>
  <c r="E15" i="48"/>
  <c r="D15" i="48"/>
  <c r="H15" i="48" s="1"/>
  <c r="M14" i="48"/>
  <c r="L14" i="48"/>
  <c r="K14" i="48"/>
  <c r="J14" i="48"/>
  <c r="I14" i="48"/>
  <c r="E14" i="48"/>
  <c r="D14" i="48"/>
  <c r="H14" i="48" s="1"/>
  <c r="M13" i="48"/>
  <c r="L13" i="48"/>
  <c r="K13" i="48"/>
  <c r="J13" i="48"/>
  <c r="I13" i="48"/>
  <c r="E13" i="48"/>
  <c r="D13" i="48"/>
  <c r="H13" i="48" s="1"/>
  <c r="M12" i="48"/>
  <c r="L12" i="48"/>
  <c r="K12" i="48"/>
  <c r="J12" i="48"/>
  <c r="I12" i="48"/>
  <c r="E12" i="48"/>
  <c r="D12" i="48"/>
  <c r="H12" i="48" s="1"/>
  <c r="M11" i="48"/>
  <c r="L11" i="48"/>
  <c r="K11" i="48"/>
  <c r="J11" i="48"/>
  <c r="I11" i="48"/>
  <c r="E11" i="48"/>
  <c r="D11" i="48"/>
  <c r="H11" i="48" s="1"/>
  <c r="M9" i="48"/>
  <c r="L9" i="48"/>
  <c r="K9" i="48"/>
  <c r="J9" i="48"/>
  <c r="I9" i="48"/>
  <c r="E9" i="48"/>
  <c r="D9" i="48"/>
  <c r="M8" i="48"/>
  <c r="L8" i="48"/>
  <c r="K8" i="48"/>
  <c r="J8" i="48"/>
  <c r="I8" i="48"/>
  <c r="E8" i="48"/>
  <c r="D8" i="48"/>
  <c r="H8" i="48" s="1"/>
  <c r="M7" i="48"/>
  <c r="L7" i="48"/>
  <c r="K7" i="48"/>
  <c r="J7" i="48"/>
  <c r="I7" i="48"/>
  <c r="E7" i="48"/>
  <c r="D7" i="48"/>
  <c r="H7" i="48" s="1"/>
  <c r="M6" i="48"/>
  <c r="L6" i="48"/>
  <c r="K6" i="48"/>
  <c r="J6" i="48"/>
  <c r="I6" i="48"/>
  <c r="E6" i="48"/>
  <c r="D6" i="48"/>
  <c r="H6" i="48" s="1"/>
  <c r="M5" i="48"/>
  <c r="L5" i="48"/>
  <c r="K5" i="48"/>
  <c r="J5" i="48"/>
  <c r="I5" i="48"/>
  <c r="E5" i="48"/>
  <c r="D5" i="48"/>
  <c r="H5" i="48" s="1"/>
  <c r="H23" i="48" s="1"/>
  <c r="M4" i="48"/>
  <c r="L4" i="48"/>
  <c r="K4" i="48"/>
  <c r="J4" i="48"/>
  <c r="I4" i="48"/>
  <c r="E4" i="48"/>
  <c r="D4" i="48"/>
  <c r="H4" i="48" s="1"/>
  <c r="H3" i="48"/>
  <c r="M2" i="48"/>
  <c r="M20" i="48" s="1"/>
  <c r="L2" i="48"/>
  <c r="L20" i="48" s="1"/>
  <c r="K2" i="48"/>
  <c r="K20" i="48" s="1"/>
  <c r="J2" i="48"/>
  <c r="J20" i="48" s="1"/>
  <c r="I2" i="48"/>
  <c r="I20" i="48" s="1"/>
  <c r="E2" i="48"/>
  <c r="E20" i="48" s="1"/>
  <c r="D2" i="48"/>
  <c r="N37" i="47"/>
  <c r="M37" i="47"/>
  <c r="L37" i="47"/>
  <c r="K37" i="47"/>
  <c r="J37" i="47"/>
  <c r="I37" i="47"/>
  <c r="H37" i="47"/>
  <c r="E37" i="47"/>
  <c r="D37" i="47"/>
  <c r="N36" i="47"/>
  <c r="M36" i="47"/>
  <c r="L36" i="47"/>
  <c r="K36" i="47"/>
  <c r="J36" i="47"/>
  <c r="I36" i="47"/>
  <c r="H36" i="47"/>
  <c r="E36" i="47"/>
  <c r="D36" i="47"/>
  <c r="N35" i="47"/>
  <c r="M35" i="47"/>
  <c r="L35" i="47"/>
  <c r="K35" i="47"/>
  <c r="J35" i="47"/>
  <c r="I35" i="47"/>
  <c r="E35" i="47"/>
  <c r="D35" i="47"/>
  <c r="H35" i="47" s="1"/>
  <c r="N34" i="47"/>
  <c r="M34" i="47"/>
  <c r="L34" i="47"/>
  <c r="K34" i="47"/>
  <c r="J34" i="47"/>
  <c r="I34" i="47"/>
  <c r="E34" i="47"/>
  <c r="D34" i="47"/>
  <c r="H34" i="47" s="1"/>
  <c r="N33" i="47"/>
  <c r="M33" i="47"/>
  <c r="L33" i="47"/>
  <c r="K33" i="47"/>
  <c r="J33" i="47"/>
  <c r="I33" i="47"/>
  <c r="E33" i="47"/>
  <c r="D33" i="47"/>
  <c r="H33" i="47" s="1"/>
  <c r="N32" i="47"/>
  <c r="M32" i="47"/>
  <c r="L32" i="47"/>
  <c r="K32" i="47"/>
  <c r="J32" i="47"/>
  <c r="I32" i="47"/>
  <c r="E32" i="47"/>
  <c r="D32" i="47"/>
  <c r="H32" i="47" s="1"/>
  <c r="N25" i="47"/>
  <c r="M25" i="47"/>
  <c r="L25" i="47"/>
  <c r="K25" i="47"/>
  <c r="J25" i="47"/>
  <c r="I25" i="47"/>
  <c r="E25" i="47"/>
  <c r="D25" i="47"/>
  <c r="H25" i="47" s="1"/>
  <c r="H29" i="47" s="1"/>
  <c r="N21" i="47"/>
  <c r="M21" i="47"/>
  <c r="L21" i="47"/>
  <c r="K21" i="47"/>
  <c r="J21" i="47"/>
  <c r="I21" i="47"/>
  <c r="E21" i="47"/>
  <c r="D21" i="47"/>
  <c r="H21" i="47" s="1"/>
  <c r="N16" i="47"/>
  <c r="M16" i="47"/>
  <c r="L16" i="47"/>
  <c r="K16" i="47"/>
  <c r="J16" i="47"/>
  <c r="I16" i="47"/>
  <c r="E16" i="47"/>
  <c r="D16" i="47"/>
  <c r="H16" i="47" s="1"/>
  <c r="N15" i="47"/>
  <c r="M15" i="47"/>
  <c r="L15" i="47"/>
  <c r="K15" i="47"/>
  <c r="J15" i="47"/>
  <c r="I15" i="47"/>
  <c r="E15" i="47"/>
  <c r="D15" i="47"/>
  <c r="H15" i="47" s="1"/>
  <c r="N14" i="47"/>
  <c r="M14" i="47"/>
  <c r="L14" i="47"/>
  <c r="K14" i="47"/>
  <c r="J14" i="47"/>
  <c r="I14" i="47"/>
  <c r="E14" i="47"/>
  <c r="D14" i="47"/>
  <c r="H14" i="47" s="1"/>
  <c r="N13" i="47"/>
  <c r="M13" i="47"/>
  <c r="L13" i="47"/>
  <c r="K13" i="47"/>
  <c r="J13" i="47"/>
  <c r="I13" i="47"/>
  <c r="E13" i="47"/>
  <c r="D13" i="47"/>
  <c r="H13" i="47" s="1"/>
  <c r="N12" i="47"/>
  <c r="M12" i="47"/>
  <c r="L12" i="47"/>
  <c r="K12" i="47"/>
  <c r="J12" i="47"/>
  <c r="I12" i="47"/>
  <c r="E12" i="47"/>
  <c r="D12" i="47"/>
  <c r="H12" i="47" s="1"/>
  <c r="N11" i="47"/>
  <c r="M11" i="47"/>
  <c r="L11" i="47"/>
  <c r="K11" i="47"/>
  <c r="J11" i="47"/>
  <c r="I11" i="47"/>
  <c r="E11" i="47"/>
  <c r="D11" i="47"/>
  <c r="H11" i="47" s="1"/>
  <c r="N9" i="47"/>
  <c r="M9" i="47"/>
  <c r="L9" i="47"/>
  <c r="K9" i="47"/>
  <c r="J9" i="47"/>
  <c r="I9" i="47"/>
  <c r="E9" i="47"/>
  <c r="D9" i="47"/>
  <c r="N8" i="47"/>
  <c r="M8" i="47"/>
  <c r="L8" i="47"/>
  <c r="K8" i="47"/>
  <c r="J8" i="47"/>
  <c r="I8" i="47"/>
  <c r="E8" i="47"/>
  <c r="D8" i="47"/>
  <c r="H8" i="47" s="1"/>
  <c r="N7" i="47"/>
  <c r="M7" i="47"/>
  <c r="L7" i="47"/>
  <c r="K7" i="47"/>
  <c r="J7" i="47"/>
  <c r="I7" i="47"/>
  <c r="E7" i="47"/>
  <c r="D7" i="47"/>
  <c r="H7" i="47" s="1"/>
  <c r="N6" i="47"/>
  <c r="M6" i="47"/>
  <c r="L6" i="47"/>
  <c r="K6" i="47"/>
  <c r="J6" i="47"/>
  <c r="I6" i="47"/>
  <c r="E6" i="47"/>
  <c r="D6" i="47"/>
  <c r="H6" i="47" s="1"/>
  <c r="N5" i="47"/>
  <c r="N23" i="47" s="1"/>
  <c r="M5" i="47"/>
  <c r="M23" i="47" s="1"/>
  <c r="L5" i="47"/>
  <c r="L23" i="47" s="1"/>
  <c r="L24" i="47" s="1"/>
  <c r="K5" i="47"/>
  <c r="K23" i="47" s="1"/>
  <c r="K24" i="47" s="1"/>
  <c r="J5" i="47"/>
  <c r="J23" i="47" s="1"/>
  <c r="I5" i="47"/>
  <c r="I23" i="47" s="1"/>
  <c r="E5" i="47"/>
  <c r="E23" i="47" s="1"/>
  <c r="D5" i="47"/>
  <c r="N4" i="47"/>
  <c r="N27" i="47" s="1"/>
  <c r="M4" i="47"/>
  <c r="M27" i="47" s="1"/>
  <c r="L4" i="47"/>
  <c r="L27" i="47" s="1"/>
  <c r="K4" i="47"/>
  <c r="K27" i="47" s="1"/>
  <c r="J4" i="47"/>
  <c r="J27" i="47" s="1"/>
  <c r="I4" i="47"/>
  <c r="I27" i="47" s="1"/>
  <c r="E4" i="47"/>
  <c r="E27" i="47" s="1"/>
  <c r="D4" i="47"/>
  <c r="H3" i="47"/>
  <c r="N2" i="47"/>
  <c r="N20" i="47" s="1"/>
  <c r="M2" i="47"/>
  <c r="M20" i="47" s="1"/>
  <c r="L2" i="47"/>
  <c r="L20" i="47" s="1"/>
  <c r="K2" i="47"/>
  <c r="K20" i="47" s="1"/>
  <c r="J2" i="47"/>
  <c r="J20" i="47" s="1"/>
  <c r="I2" i="47"/>
  <c r="I20" i="47" s="1"/>
  <c r="E2" i="47"/>
  <c r="E20" i="47" s="1"/>
  <c r="D2" i="47"/>
  <c r="L37" i="46"/>
  <c r="K37" i="46"/>
  <c r="J37" i="46"/>
  <c r="I37" i="46"/>
  <c r="H37" i="46"/>
  <c r="E37" i="46"/>
  <c r="D37" i="46"/>
  <c r="L36" i="46"/>
  <c r="K36" i="46"/>
  <c r="J36" i="46"/>
  <c r="I36" i="46"/>
  <c r="H36" i="46"/>
  <c r="E36" i="46"/>
  <c r="D36" i="46"/>
  <c r="L35" i="46"/>
  <c r="K35" i="46"/>
  <c r="J35" i="46"/>
  <c r="I35" i="46"/>
  <c r="E35" i="46"/>
  <c r="D35" i="46"/>
  <c r="H35" i="46" s="1"/>
  <c r="L34" i="46"/>
  <c r="K34" i="46"/>
  <c r="J34" i="46"/>
  <c r="I34" i="46"/>
  <c r="E34" i="46"/>
  <c r="D34" i="46"/>
  <c r="H34" i="46" s="1"/>
  <c r="L33" i="46"/>
  <c r="K33" i="46"/>
  <c r="J33" i="46"/>
  <c r="I33" i="46"/>
  <c r="E33" i="46"/>
  <c r="D33" i="46"/>
  <c r="H33" i="46" s="1"/>
  <c r="L32" i="46"/>
  <c r="K32" i="46"/>
  <c r="J32" i="46"/>
  <c r="I32" i="46"/>
  <c r="E32" i="46"/>
  <c r="D32" i="46"/>
  <c r="H32" i="46" s="1"/>
  <c r="L25" i="46"/>
  <c r="K25" i="46"/>
  <c r="J25" i="46"/>
  <c r="I25" i="46"/>
  <c r="E25" i="46"/>
  <c r="D25" i="46"/>
  <c r="H25" i="46" s="1"/>
  <c r="L21" i="46"/>
  <c r="K21" i="46"/>
  <c r="J21" i="46"/>
  <c r="I21" i="46"/>
  <c r="E21" i="46"/>
  <c r="D21" i="46"/>
  <c r="H21" i="46" s="1"/>
  <c r="L16" i="46"/>
  <c r="K16" i="46"/>
  <c r="J16" i="46"/>
  <c r="I16" i="46"/>
  <c r="E16" i="46"/>
  <c r="D16" i="46"/>
  <c r="H16" i="46" s="1"/>
  <c r="L15" i="46"/>
  <c r="K15" i="46"/>
  <c r="J15" i="46"/>
  <c r="I15" i="46"/>
  <c r="E15" i="46"/>
  <c r="D15" i="46"/>
  <c r="H15" i="46" s="1"/>
  <c r="L14" i="46"/>
  <c r="K14" i="46"/>
  <c r="J14" i="46"/>
  <c r="I14" i="46"/>
  <c r="E14" i="46"/>
  <c r="D14" i="46"/>
  <c r="H14" i="46" s="1"/>
  <c r="L13" i="46"/>
  <c r="K13" i="46"/>
  <c r="J13" i="46"/>
  <c r="I13" i="46"/>
  <c r="E13" i="46"/>
  <c r="D13" i="46"/>
  <c r="H13" i="46" s="1"/>
  <c r="L12" i="46"/>
  <c r="K12" i="46"/>
  <c r="J12" i="46"/>
  <c r="I12" i="46"/>
  <c r="E12" i="46"/>
  <c r="D12" i="46"/>
  <c r="H12" i="46" s="1"/>
  <c r="L11" i="46"/>
  <c r="K11" i="46"/>
  <c r="J11" i="46"/>
  <c r="I11" i="46"/>
  <c r="E11" i="46"/>
  <c r="D11" i="46"/>
  <c r="H11" i="46" s="1"/>
  <c r="L9" i="46"/>
  <c r="K9" i="46"/>
  <c r="J9" i="46"/>
  <c r="I9" i="46"/>
  <c r="E9" i="46"/>
  <c r="D9" i="46"/>
  <c r="L8" i="46"/>
  <c r="K8" i="46"/>
  <c r="J8" i="46"/>
  <c r="I8" i="46"/>
  <c r="E8" i="46"/>
  <c r="D8" i="46"/>
  <c r="H8" i="46" s="1"/>
  <c r="L7" i="46"/>
  <c r="K7" i="46"/>
  <c r="J7" i="46"/>
  <c r="I7" i="46"/>
  <c r="E7" i="46"/>
  <c r="D7" i="46"/>
  <c r="H7" i="46" s="1"/>
  <c r="L6" i="46"/>
  <c r="K6" i="46"/>
  <c r="J6" i="46"/>
  <c r="I6" i="46"/>
  <c r="E6" i="46"/>
  <c r="D6" i="46"/>
  <c r="H6" i="46" s="1"/>
  <c r="L5" i="46"/>
  <c r="L23" i="46" s="1"/>
  <c r="L24" i="46" s="1"/>
  <c r="K5" i="46"/>
  <c r="K23" i="46" s="1"/>
  <c r="K24" i="46" s="1"/>
  <c r="J5" i="46"/>
  <c r="J23" i="46" s="1"/>
  <c r="I5" i="46"/>
  <c r="I23" i="46" s="1"/>
  <c r="E5" i="46"/>
  <c r="E23" i="46" s="1"/>
  <c r="D5" i="46"/>
  <c r="L4" i="46"/>
  <c r="L27" i="46" s="1"/>
  <c r="K4" i="46"/>
  <c r="K27" i="46" s="1"/>
  <c r="J4" i="46"/>
  <c r="J27" i="46" s="1"/>
  <c r="I4" i="46"/>
  <c r="I27" i="46" s="1"/>
  <c r="E4" i="46"/>
  <c r="E27" i="46" s="1"/>
  <c r="D4" i="46"/>
  <c r="H3" i="46"/>
  <c r="L2" i="46"/>
  <c r="L20" i="46" s="1"/>
  <c r="K2" i="46"/>
  <c r="K20" i="46" s="1"/>
  <c r="J2" i="46"/>
  <c r="J20" i="46" s="1"/>
  <c r="I2" i="46"/>
  <c r="I20" i="46" s="1"/>
  <c r="E2" i="46"/>
  <c r="E20" i="46" s="1"/>
  <c r="D2" i="46"/>
  <c r="N37" i="45"/>
  <c r="M37" i="45"/>
  <c r="L37" i="45"/>
  <c r="K37" i="45"/>
  <c r="J37" i="45"/>
  <c r="I37" i="45"/>
  <c r="H37" i="45"/>
  <c r="E37" i="45"/>
  <c r="D37" i="45"/>
  <c r="N36" i="45"/>
  <c r="M36" i="45"/>
  <c r="L36" i="45"/>
  <c r="K36" i="45"/>
  <c r="J36" i="45"/>
  <c r="I36" i="45"/>
  <c r="H36" i="45"/>
  <c r="E36" i="45"/>
  <c r="D36" i="45"/>
  <c r="N35" i="45"/>
  <c r="M35" i="45"/>
  <c r="L35" i="45"/>
  <c r="K35" i="45"/>
  <c r="J35" i="45"/>
  <c r="I35" i="45"/>
  <c r="E35" i="45"/>
  <c r="D35" i="45"/>
  <c r="H35" i="45" s="1"/>
  <c r="N34" i="45"/>
  <c r="M34" i="45"/>
  <c r="L34" i="45"/>
  <c r="K34" i="45"/>
  <c r="J34" i="45"/>
  <c r="I34" i="45"/>
  <c r="E34" i="45"/>
  <c r="D34" i="45"/>
  <c r="H34" i="45" s="1"/>
  <c r="N33" i="45"/>
  <c r="M33" i="45"/>
  <c r="L33" i="45"/>
  <c r="K33" i="45"/>
  <c r="J33" i="45"/>
  <c r="I33" i="45"/>
  <c r="E33" i="45"/>
  <c r="D33" i="45"/>
  <c r="H33" i="45" s="1"/>
  <c r="N32" i="45"/>
  <c r="M32" i="45"/>
  <c r="L32" i="45"/>
  <c r="K32" i="45"/>
  <c r="J32" i="45"/>
  <c r="I32" i="45"/>
  <c r="E32" i="45"/>
  <c r="D32" i="45"/>
  <c r="H32" i="45" s="1"/>
  <c r="N25" i="45"/>
  <c r="M25" i="45"/>
  <c r="L25" i="45"/>
  <c r="K25" i="45"/>
  <c r="J25" i="45"/>
  <c r="I25" i="45"/>
  <c r="E25" i="45"/>
  <c r="D25" i="45"/>
  <c r="H25" i="45" s="1"/>
  <c r="H29" i="45" s="1"/>
  <c r="N21" i="45"/>
  <c r="M21" i="45"/>
  <c r="L21" i="45"/>
  <c r="K21" i="45"/>
  <c r="J21" i="45"/>
  <c r="I21" i="45"/>
  <c r="E21" i="45"/>
  <c r="D21" i="45"/>
  <c r="H21" i="45" s="1"/>
  <c r="N16" i="45"/>
  <c r="M16" i="45"/>
  <c r="L16" i="45"/>
  <c r="K16" i="45"/>
  <c r="J16" i="45"/>
  <c r="I16" i="45"/>
  <c r="E16" i="45"/>
  <c r="D16" i="45"/>
  <c r="H16" i="45" s="1"/>
  <c r="N15" i="45"/>
  <c r="M15" i="45"/>
  <c r="L15" i="45"/>
  <c r="K15" i="45"/>
  <c r="J15" i="45"/>
  <c r="I15" i="45"/>
  <c r="E15" i="45"/>
  <c r="D15" i="45"/>
  <c r="H15" i="45" s="1"/>
  <c r="N14" i="45"/>
  <c r="M14" i="45"/>
  <c r="L14" i="45"/>
  <c r="K14" i="45"/>
  <c r="J14" i="45"/>
  <c r="I14" i="45"/>
  <c r="E14" i="45"/>
  <c r="D14" i="45"/>
  <c r="H14" i="45" s="1"/>
  <c r="N13" i="45"/>
  <c r="M13" i="45"/>
  <c r="L13" i="45"/>
  <c r="K13" i="45"/>
  <c r="J13" i="45"/>
  <c r="I13" i="45"/>
  <c r="E13" i="45"/>
  <c r="D13" i="45"/>
  <c r="H13" i="45" s="1"/>
  <c r="N12" i="45"/>
  <c r="M12" i="45"/>
  <c r="L12" i="45"/>
  <c r="K12" i="45"/>
  <c r="J12" i="45"/>
  <c r="I12" i="45"/>
  <c r="E12" i="45"/>
  <c r="D12" i="45"/>
  <c r="H12" i="45" s="1"/>
  <c r="N11" i="45"/>
  <c r="M11" i="45"/>
  <c r="L11" i="45"/>
  <c r="K11" i="45"/>
  <c r="J11" i="45"/>
  <c r="I11" i="45"/>
  <c r="E11" i="45"/>
  <c r="D11" i="45"/>
  <c r="H11" i="45" s="1"/>
  <c r="N9" i="45"/>
  <c r="M9" i="45"/>
  <c r="L9" i="45"/>
  <c r="K9" i="45"/>
  <c r="J9" i="45"/>
  <c r="I9" i="45"/>
  <c r="E9" i="45"/>
  <c r="D9" i="45"/>
  <c r="N8" i="45"/>
  <c r="M8" i="45"/>
  <c r="L8" i="45"/>
  <c r="K8" i="45"/>
  <c r="J8" i="45"/>
  <c r="I8" i="45"/>
  <c r="E8" i="45"/>
  <c r="D8" i="45"/>
  <c r="H8" i="45" s="1"/>
  <c r="N7" i="45"/>
  <c r="M7" i="45"/>
  <c r="L7" i="45"/>
  <c r="K7" i="45"/>
  <c r="J7" i="45"/>
  <c r="I7" i="45"/>
  <c r="E7" i="45"/>
  <c r="D7" i="45"/>
  <c r="H7" i="45" s="1"/>
  <c r="N6" i="45"/>
  <c r="M6" i="45"/>
  <c r="L6" i="45"/>
  <c r="K6" i="45"/>
  <c r="J6" i="45"/>
  <c r="I6" i="45"/>
  <c r="E6" i="45"/>
  <c r="D6" i="45"/>
  <c r="H6" i="45" s="1"/>
  <c r="N5" i="45"/>
  <c r="N23" i="45" s="1"/>
  <c r="M5" i="45"/>
  <c r="M23" i="45" s="1"/>
  <c r="L5" i="45"/>
  <c r="L23" i="45" s="1"/>
  <c r="L24" i="45" s="1"/>
  <c r="K5" i="45"/>
  <c r="K23" i="45" s="1"/>
  <c r="K24" i="45" s="1"/>
  <c r="J5" i="45"/>
  <c r="J23" i="45" s="1"/>
  <c r="I5" i="45"/>
  <c r="I23" i="45" s="1"/>
  <c r="E5" i="45"/>
  <c r="E23" i="45" s="1"/>
  <c r="D5" i="45"/>
  <c r="N4" i="45"/>
  <c r="N27" i="45" s="1"/>
  <c r="M4" i="45"/>
  <c r="M27" i="45" s="1"/>
  <c r="L4" i="45"/>
  <c r="L27" i="45" s="1"/>
  <c r="K4" i="45"/>
  <c r="K27" i="45" s="1"/>
  <c r="J4" i="45"/>
  <c r="J27" i="45" s="1"/>
  <c r="I4" i="45"/>
  <c r="I27" i="45" s="1"/>
  <c r="E4" i="45"/>
  <c r="E27" i="45" s="1"/>
  <c r="D4" i="45"/>
  <c r="H3" i="45"/>
  <c r="N2" i="45"/>
  <c r="N20" i="45" s="1"/>
  <c r="M2" i="45"/>
  <c r="M20" i="45" s="1"/>
  <c r="L2" i="45"/>
  <c r="L20" i="45" s="1"/>
  <c r="K2" i="45"/>
  <c r="K20" i="45" s="1"/>
  <c r="J2" i="45"/>
  <c r="J20" i="45" s="1"/>
  <c r="I2" i="45"/>
  <c r="I20" i="45" s="1"/>
  <c r="E2" i="45"/>
  <c r="E20" i="45" s="1"/>
  <c r="D2" i="45"/>
  <c r="N37" i="44"/>
  <c r="M37" i="44"/>
  <c r="L37" i="44"/>
  <c r="K37" i="44"/>
  <c r="J37" i="44"/>
  <c r="I37" i="44"/>
  <c r="H37" i="44"/>
  <c r="E37" i="44"/>
  <c r="D37" i="44"/>
  <c r="N36" i="44"/>
  <c r="M36" i="44"/>
  <c r="L36" i="44"/>
  <c r="K36" i="44"/>
  <c r="J36" i="44"/>
  <c r="I36" i="44"/>
  <c r="H36" i="44"/>
  <c r="E36" i="44"/>
  <c r="D36" i="44"/>
  <c r="N35" i="44"/>
  <c r="M35" i="44"/>
  <c r="L35" i="44"/>
  <c r="K35" i="44"/>
  <c r="J35" i="44"/>
  <c r="I35" i="44"/>
  <c r="E35" i="44"/>
  <c r="D35" i="44"/>
  <c r="H35" i="44" s="1"/>
  <c r="N34" i="44"/>
  <c r="M34" i="44"/>
  <c r="L34" i="44"/>
  <c r="K34" i="44"/>
  <c r="J34" i="44"/>
  <c r="I34" i="44"/>
  <c r="E34" i="44"/>
  <c r="D34" i="44"/>
  <c r="H34" i="44" s="1"/>
  <c r="N33" i="44"/>
  <c r="M33" i="44"/>
  <c r="L33" i="44"/>
  <c r="K33" i="44"/>
  <c r="J33" i="44"/>
  <c r="I33" i="44"/>
  <c r="E33" i="44"/>
  <c r="D33" i="44"/>
  <c r="H33" i="44" s="1"/>
  <c r="N32" i="44"/>
  <c r="M32" i="44"/>
  <c r="L32" i="44"/>
  <c r="K32" i="44"/>
  <c r="J32" i="44"/>
  <c r="I32" i="44"/>
  <c r="E32" i="44"/>
  <c r="D32" i="44"/>
  <c r="H32" i="44" s="1"/>
  <c r="N25" i="44"/>
  <c r="M25" i="44"/>
  <c r="L25" i="44"/>
  <c r="K25" i="44"/>
  <c r="J25" i="44"/>
  <c r="I25" i="44"/>
  <c r="E25" i="44"/>
  <c r="D25" i="44"/>
  <c r="H25" i="44" s="1"/>
  <c r="H29" i="44" s="1"/>
  <c r="N21" i="44"/>
  <c r="M21" i="44"/>
  <c r="L21" i="44"/>
  <c r="K21" i="44"/>
  <c r="J21" i="44"/>
  <c r="I21" i="44"/>
  <c r="E21" i="44"/>
  <c r="D21" i="44"/>
  <c r="H21" i="44" s="1"/>
  <c r="N16" i="44"/>
  <c r="M16" i="44"/>
  <c r="L16" i="44"/>
  <c r="K16" i="44"/>
  <c r="J16" i="44"/>
  <c r="I16" i="44"/>
  <c r="E16" i="44"/>
  <c r="D16" i="44"/>
  <c r="H16" i="44" s="1"/>
  <c r="N15" i="44"/>
  <c r="M15" i="44"/>
  <c r="L15" i="44"/>
  <c r="K15" i="44"/>
  <c r="J15" i="44"/>
  <c r="I15" i="44"/>
  <c r="E15" i="44"/>
  <c r="D15" i="44"/>
  <c r="H15" i="44" s="1"/>
  <c r="N14" i="44"/>
  <c r="M14" i="44"/>
  <c r="L14" i="44"/>
  <c r="K14" i="44"/>
  <c r="J14" i="44"/>
  <c r="I14" i="44"/>
  <c r="E14" i="44"/>
  <c r="D14" i="44"/>
  <c r="H14" i="44" s="1"/>
  <c r="N13" i="44"/>
  <c r="M13" i="44"/>
  <c r="L13" i="44"/>
  <c r="K13" i="44"/>
  <c r="J13" i="44"/>
  <c r="I13" i="44"/>
  <c r="E13" i="44"/>
  <c r="D13" i="44"/>
  <c r="H13" i="44" s="1"/>
  <c r="N12" i="44"/>
  <c r="M12" i="44"/>
  <c r="L12" i="44"/>
  <c r="K12" i="44"/>
  <c r="J12" i="44"/>
  <c r="I12" i="44"/>
  <c r="E12" i="44"/>
  <c r="D12" i="44"/>
  <c r="H12" i="44" s="1"/>
  <c r="N11" i="44"/>
  <c r="M11" i="44"/>
  <c r="L11" i="44"/>
  <c r="K11" i="44"/>
  <c r="J11" i="44"/>
  <c r="I11" i="44"/>
  <c r="E11" i="44"/>
  <c r="D11" i="44"/>
  <c r="H11" i="44" s="1"/>
  <c r="N9" i="44"/>
  <c r="M9" i="44"/>
  <c r="L9" i="44"/>
  <c r="K9" i="44"/>
  <c r="J9" i="44"/>
  <c r="I9" i="44"/>
  <c r="E9" i="44"/>
  <c r="D9" i="44"/>
  <c r="N8" i="44"/>
  <c r="M8" i="44"/>
  <c r="L8" i="44"/>
  <c r="K8" i="44"/>
  <c r="J8" i="44"/>
  <c r="I8" i="44"/>
  <c r="E8" i="44"/>
  <c r="D8" i="44"/>
  <c r="H8" i="44" s="1"/>
  <c r="N7" i="44"/>
  <c r="M7" i="44"/>
  <c r="L7" i="44"/>
  <c r="K7" i="44"/>
  <c r="J7" i="44"/>
  <c r="I7" i="44"/>
  <c r="E7" i="44"/>
  <c r="D7" i="44"/>
  <c r="H7" i="44" s="1"/>
  <c r="N6" i="44"/>
  <c r="M6" i="44"/>
  <c r="L6" i="44"/>
  <c r="K6" i="44"/>
  <c r="J6" i="44"/>
  <c r="I6" i="44"/>
  <c r="E6" i="44"/>
  <c r="D6" i="44"/>
  <c r="H6" i="44" s="1"/>
  <c r="N5" i="44"/>
  <c r="N23" i="44" s="1"/>
  <c r="M5" i="44"/>
  <c r="M23" i="44" s="1"/>
  <c r="L5" i="44"/>
  <c r="L23" i="44" s="1"/>
  <c r="L24" i="44" s="1"/>
  <c r="K5" i="44"/>
  <c r="K23" i="44" s="1"/>
  <c r="K24" i="44" s="1"/>
  <c r="J5" i="44"/>
  <c r="J23" i="44" s="1"/>
  <c r="I5" i="44"/>
  <c r="I23" i="44" s="1"/>
  <c r="E5" i="44"/>
  <c r="E23" i="44" s="1"/>
  <c r="D5" i="44"/>
  <c r="N4" i="44"/>
  <c r="N27" i="44" s="1"/>
  <c r="M4" i="44"/>
  <c r="M27" i="44" s="1"/>
  <c r="L4" i="44"/>
  <c r="L27" i="44" s="1"/>
  <c r="K4" i="44"/>
  <c r="K27" i="44" s="1"/>
  <c r="J4" i="44"/>
  <c r="J27" i="44" s="1"/>
  <c r="I4" i="44"/>
  <c r="I27" i="44" s="1"/>
  <c r="E4" i="44"/>
  <c r="E27" i="44" s="1"/>
  <c r="D4" i="44"/>
  <c r="H3" i="44"/>
  <c r="N2" i="44"/>
  <c r="N20" i="44" s="1"/>
  <c r="M2" i="44"/>
  <c r="M20" i="44" s="1"/>
  <c r="L2" i="44"/>
  <c r="L20" i="44" s="1"/>
  <c r="K2" i="44"/>
  <c r="K20" i="44" s="1"/>
  <c r="J2" i="44"/>
  <c r="J20" i="44" s="1"/>
  <c r="I2" i="44"/>
  <c r="I20" i="44" s="1"/>
  <c r="E2" i="44"/>
  <c r="E20" i="44" s="1"/>
  <c r="D2" i="44"/>
  <c r="N37" i="43"/>
  <c r="M37" i="43"/>
  <c r="L37" i="43"/>
  <c r="K37" i="43"/>
  <c r="J37" i="43"/>
  <c r="I37" i="43"/>
  <c r="H37" i="43"/>
  <c r="E37" i="43"/>
  <c r="D37" i="43"/>
  <c r="N36" i="43"/>
  <c r="M36" i="43"/>
  <c r="L36" i="43"/>
  <c r="K36" i="43"/>
  <c r="J36" i="43"/>
  <c r="I36" i="43"/>
  <c r="H36" i="43"/>
  <c r="E36" i="43"/>
  <c r="D36" i="43"/>
  <c r="N35" i="43"/>
  <c r="M35" i="43"/>
  <c r="L35" i="43"/>
  <c r="K35" i="43"/>
  <c r="J35" i="43"/>
  <c r="I35" i="43"/>
  <c r="E35" i="43"/>
  <c r="D35" i="43"/>
  <c r="H35" i="43" s="1"/>
  <c r="N34" i="43"/>
  <c r="M34" i="43"/>
  <c r="L34" i="43"/>
  <c r="K34" i="43"/>
  <c r="J34" i="43"/>
  <c r="I34" i="43"/>
  <c r="E34" i="43"/>
  <c r="D34" i="43"/>
  <c r="H34" i="43" s="1"/>
  <c r="N33" i="43"/>
  <c r="M33" i="43"/>
  <c r="L33" i="43"/>
  <c r="K33" i="43"/>
  <c r="J33" i="43"/>
  <c r="I33" i="43"/>
  <c r="E33" i="43"/>
  <c r="D33" i="43"/>
  <c r="H33" i="43" s="1"/>
  <c r="N32" i="43"/>
  <c r="M32" i="43"/>
  <c r="L32" i="43"/>
  <c r="K32" i="43"/>
  <c r="J32" i="43"/>
  <c r="I32" i="43"/>
  <c r="E32" i="43"/>
  <c r="D32" i="43"/>
  <c r="H32" i="43" s="1"/>
  <c r="N25" i="43"/>
  <c r="M25" i="43"/>
  <c r="L25" i="43"/>
  <c r="K25" i="43"/>
  <c r="J25" i="43"/>
  <c r="I25" i="43"/>
  <c r="E25" i="43"/>
  <c r="D25" i="43"/>
  <c r="H25" i="43" s="1"/>
  <c r="H29" i="43" s="1"/>
  <c r="N21" i="43"/>
  <c r="M21" i="43"/>
  <c r="L21" i="43"/>
  <c r="K21" i="43"/>
  <c r="J21" i="43"/>
  <c r="I21" i="43"/>
  <c r="E21" i="43"/>
  <c r="D21" i="43"/>
  <c r="H21" i="43" s="1"/>
  <c r="N16" i="43"/>
  <c r="M16" i="43"/>
  <c r="L16" i="43"/>
  <c r="K16" i="43"/>
  <c r="J16" i="43"/>
  <c r="I16" i="43"/>
  <c r="E16" i="43"/>
  <c r="D16" i="43"/>
  <c r="H16" i="43" s="1"/>
  <c r="N15" i="43"/>
  <c r="M15" i="43"/>
  <c r="L15" i="43"/>
  <c r="K15" i="43"/>
  <c r="J15" i="43"/>
  <c r="I15" i="43"/>
  <c r="E15" i="43"/>
  <c r="D15" i="43"/>
  <c r="H15" i="43" s="1"/>
  <c r="N14" i="43"/>
  <c r="M14" i="43"/>
  <c r="L14" i="43"/>
  <c r="K14" i="43"/>
  <c r="J14" i="43"/>
  <c r="I14" i="43"/>
  <c r="E14" i="43"/>
  <c r="D14" i="43"/>
  <c r="H14" i="43" s="1"/>
  <c r="N13" i="43"/>
  <c r="M13" i="43"/>
  <c r="L13" i="43"/>
  <c r="K13" i="43"/>
  <c r="J13" i="43"/>
  <c r="I13" i="43"/>
  <c r="E13" i="43"/>
  <c r="D13" i="43"/>
  <c r="H13" i="43" s="1"/>
  <c r="N12" i="43"/>
  <c r="M12" i="43"/>
  <c r="L12" i="43"/>
  <c r="K12" i="43"/>
  <c r="J12" i="43"/>
  <c r="I12" i="43"/>
  <c r="E12" i="43"/>
  <c r="D12" i="43"/>
  <c r="H12" i="43" s="1"/>
  <c r="N11" i="43"/>
  <c r="M11" i="43"/>
  <c r="L11" i="43"/>
  <c r="K11" i="43"/>
  <c r="J11" i="43"/>
  <c r="I11" i="43"/>
  <c r="E11" i="43"/>
  <c r="D11" i="43"/>
  <c r="H11" i="43" s="1"/>
  <c r="N9" i="43"/>
  <c r="M9" i="43"/>
  <c r="L9" i="43"/>
  <c r="K9" i="43"/>
  <c r="J9" i="43"/>
  <c r="I9" i="43"/>
  <c r="E9" i="43"/>
  <c r="D9" i="43"/>
  <c r="N8" i="43"/>
  <c r="M8" i="43"/>
  <c r="L8" i="43"/>
  <c r="K8" i="43"/>
  <c r="J8" i="43"/>
  <c r="I8" i="43"/>
  <c r="E8" i="43"/>
  <c r="D8" i="43"/>
  <c r="H8" i="43" s="1"/>
  <c r="N7" i="43"/>
  <c r="M7" i="43"/>
  <c r="L7" i="43"/>
  <c r="K7" i="43"/>
  <c r="J7" i="43"/>
  <c r="I7" i="43"/>
  <c r="E7" i="43"/>
  <c r="D7" i="43"/>
  <c r="H7" i="43" s="1"/>
  <c r="N6" i="43"/>
  <c r="M6" i="43"/>
  <c r="L6" i="43"/>
  <c r="K6" i="43"/>
  <c r="J6" i="43"/>
  <c r="I6" i="43"/>
  <c r="E6" i="43"/>
  <c r="D6" i="43"/>
  <c r="H6" i="43" s="1"/>
  <c r="N5" i="43"/>
  <c r="N23" i="43" s="1"/>
  <c r="M5" i="43"/>
  <c r="M23" i="43" s="1"/>
  <c r="L5" i="43"/>
  <c r="L23" i="43" s="1"/>
  <c r="L24" i="43" s="1"/>
  <c r="K5" i="43"/>
  <c r="K23" i="43" s="1"/>
  <c r="K24" i="43" s="1"/>
  <c r="J5" i="43"/>
  <c r="J23" i="43" s="1"/>
  <c r="I5" i="43"/>
  <c r="I23" i="43" s="1"/>
  <c r="E5" i="43"/>
  <c r="E23" i="43" s="1"/>
  <c r="D5" i="43"/>
  <c r="N4" i="43"/>
  <c r="N27" i="43" s="1"/>
  <c r="M4" i="43"/>
  <c r="M27" i="43" s="1"/>
  <c r="L4" i="43"/>
  <c r="L27" i="43" s="1"/>
  <c r="K4" i="43"/>
  <c r="K27" i="43" s="1"/>
  <c r="J4" i="43"/>
  <c r="J27" i="43" s="1"/>
  <c r="I4" i="43"/>
  <c r="I27" i="43" s="1"/>
  <c r="E4" i="43"/>
  <c r="E27" i="43" s="1"/>
  <c r="D4" i="43"/>
  <c r="H3" i="43"/>
  <c r="N2" i="43"/>
  <c r="N20" i="43" s="1"/>
  <c r="M2" i="43"/>
  <c r="M20" i="43" s="1"/>
  <c r="L2" i="43"/>
  <c r="L20" i="43" s="1"/>
  <c r="K2" i="43"/>
  <c r="K20" i="43" s="1"/>
  <c r="J2" i="43"/>
  <c r="J20" i="43" s="1"/>
  <c r="I2" i="43"/>
  <c r="I20" i="43" s="1"/>
  <c r="E2" i="43"/>
  <c r="E20" i="43" s="1"/>
  <c r="D2" i="43"/>
  <c r="N37" i="42"/>
  <c r="M37" i="42"/>
  <c r="L37" i="42"/>
  <c r="K37" i="42"/>
  <c r="J37" i="42"/>
  <c r="I37" i="42"/>
  <c r="H37" i="42"/>
  <c r="E37" i="42"/>
  <c r="D37" i="42"/>
  <c r="N36" i="42"/>
  <c r="M36" i="42"/>
  <c r="L36" i="42"/>
  <c r="K36" i="42"/>
  <c r="J36" i="42"/>
  <c r="I36" i="42"/>
  <c r="H36" i="42"/>
  <c r="E36" i="42"/>
  <c r="D36" i="42"/>
  <c r="N35" i="42"/>
  <c r="M35" i="42"/>
  <c r="L35" i="42"/>
  <c r="K35" i="42"/>
  <c r="J35" i="42"/>
  <c r="I35" i="42"/>
  <c r="E35" i="42"/>
  <c r="D35" i="42"/>
  <c r="H35" i="42" s="1"/>
  <c r="N34" i="42"/>
  <c r="M34" i="42"/>
  <c r="L34" i="42"/>
  <c r="K34" i="42"/>
  <c r="J34" i="42"/>
  <c r="I34" i="42"/>
  <c r="E34" i="42"/>
  <c r="D34" i="42"/>
  <c r="H34" i="42" s="1"/>
  <c r="N33" i="42"/>
  <c r="M33" i="42"/>
  <c r="L33" i="42"/>
  <c r="K33" i="42"/>
  <c r="J33" i="42"/>
  <c r="I33" i="42"/>
  <c r="E33" i="42"/>
  <c r="D33" i="42"/>
  <c r="H33" i="42" s="1"/>
  <c r="N32" i="42"/>
  <c r="M32" i="42"/>
  <c r="L32" i="42"/>
  <c r="K32" i="42"/>
  <c r="J32" i="42"/>
  <c r="I32" i="42"/>
  <c r="E32" i="42"/>
  <c r="D32" i="42"/>
  <c r="H32" i="42" s="1"/>
  <c r="N25" i="42"/>
  <c r="M25" i="42"/>
  <c r="L25" i="42"/>
  <c r="K25" i="42"/>
  <c r="J25" i="42"/>
  <c r="I25" i="42"/>
  <c r="E25" i="42"/>
  <c r="D25" i="42"/>
  <c r="H25" i="42" s="1"/>
  <c r="H29" i="42" s="1"/>
  <c r="N21" i="42"/>
  <c r="M21" i="42"/>
  <c r="L21" i="42"/>
  <c r="K21" i="42"/>
  <c r="J21" i="42"/>
  <c r="I21" i="42"/>
  <c r="E21" i="42"/>
  <c r="D21" i="42"/>
  <c r="H21" i="42" s="1"/>
  <c r="N16" i="42"/>
  <c r="M16" i="42"/>
  <c r="L16" i="42"/>
  <c r="K16" i="42"/>
  <c r="J16" i="42"/>
  <c r="I16" i="42"/>
  <c r="E16" i="42"/>
  <c r="D16" i="42"/>
  <c r="H16" i="42" s="1"/>
  <c r="N15" i="42"/>
  <c r="M15" i="42"/>
  <c r="L15" i="42"/>
  <c r="K15" i="42"/>
  <c r="J15" i="42"/>
  <c r="I15" i="42"/>
  <c r="E15" i="42"/>
  <c r="D15" i="42"/>
  <c r="H15" i="42" s="1"/>
  <c r="N14" i="42"/>
  <c r="M14" i="42"/>
  <c r="L14" i="42"/>
  <c r="K14" i="42"/>
  <c r="J14" i="42"/>
  <c r="I14" i="42"/>
  <c r="E14" i="42"/>
  <c r="D14" i="42"/>
  <c r="H14" i="42" s="1"/>
  <c r="N13" i="42"/>
  <c r="M13" i="42"/>
  <c r="L13" i="42"/>
  <c r="K13" i="42"/>
  <c r="J13" i="42"/>
  <c r="I13" i="42"/>
  <c r="E13" i="42"/>
  <c r="D13" i="42"/>
  <c r="H13" i="42" s="1"/>
  <c r="N12" i="42"/>
  <c r="M12" i="42"/>
  <c r="L12" i="42"/>
  <c r="K12" i="42"/>
  <c r="J12" i="42"/>
  <c r="I12" i="42"/>
  <c r="E12" i="42"/>
  <c r="D12" i="42"/>
  <c r="H12" i="42" s="1"/>
  <c r="N11" i="42"/>
  <c r="M11" i="42"/>
  <c r="L11" i="42"/>
  <c r="K11" i="42"/>
  <c r="J11" i="42"/>
  <c r="I11" i="42"/>
  <c r="E11" i="42"/>
  <c r="D11" i="42"/>
  <c r="H11" i="42" s="1"/>
  <c r="N9" i="42"/>
  <c r="M9" i="42"/>
  <c r="L9" i="42"/>
  <c r="K9" i="42"/>
  <c r="J9" i="42"/>
  <c r="I9" i="42"/>
  <c r="E9" i="42"/>
  <c r="D9" i="42"/>
  <c r="N8" i="42"/>
  <c r="M8" i="42"/>
  <c r="L8" i="42"/>
  <c r="K8" i="42"/>
  <c r="J8" i="42"/>
  <c r="I8" i="42"/>
  <c r="E8" i="42"/>
  <c r="D8" i="42"/>
  <c r="H8" i="42" s="1"/>
  <c r="N7" i="42"/>
  <c r="M7" i="42"/>
  <c r="L7" i="42"/>
  <c r="K7" i="42"/>
  <c r="J7" i="42"/>
  <c r="I7" i="42"/>
  <c r="E7" i="42"/>
  <c r="D7" i="42"/>
  <c r="H7" i="42" s="1"/>
  <c r="N6" i="42"/>
  <c r="M6" i="42"/>
  <c r="L6" i="42"/>
  <c r="K6" i="42"/>
  <c r="J6" i="42"/>
  <c r="I6" i="42"/>
  <c r="E6" i="42"/>
  <c r="D6" i="42"/>
  <c r="H6" i="42" s="1"/>
  <c r="N5" i="42"/>
  <c r="N23" i="42" s="1"/>
  <c r="M5" i="42"/>
  <c r="M23" i="42" s="1"/>
  <c r="L5" i="42"/>
  <c r="L23" i="42" s="1"/>
  <c r="L24" i="42" s="1"/>
  <c r="K5" i="42"/>
  <c r="K23" i="42" s="1"/>
  <c r="K24" i="42" s="1"/>
  <c r="J5" i="42"/>
  <c r="J23" i="42" s="1"/>
  <c r="I5" i="42"/>
  <c r="I23" i="42" s="1"/>
  <c r="E5" i="42"/>
  <c r="E23" i="42" s="1"/>
  <c r="D5" i="42"/>
  <c r="N4" i="42"/>
  <c r="N27" i="42" s="1"/>
  <c r="M4" i="42"/>
  <c r="M27" i="42" s="1"/>
  <c r="L4" i="42"/>
  <c r="L27" i="42" s="1"/>
  <c r="K4" i="42"/>
  <c r="K27" i="42" s="1"/>
  <c r="J4" i="42"/>
  <c r="J27" i="42" s="1"/>
  <c r="I4" i="42"/>
  <c r="I27" i="42" s="1"/>
  <c r="E4" i="42"/>
  <c r="E27" i="42" s="1"/>
  <c r="D4" i="42"/>
  <c r="H3" i="42"/>
  <c r="N2" i="42"/>
  <c r="N20" i="42" s="1"/>
  <c r="M2" i="42"/>
  <c r="M20" i="42" s="1"/>
  <c r="L2" i="42"/>
  <c r="L20" i="42" s="1"/>
  <c r="K2" i="42"/>
  <c r="K20" i="42" s="1"/>
  <c r="J2" i="42"/>
  <c r="J20" i="42" s="1"/>
  <c r="I2" i="42"/>
  <c r="I20" i="42" s="1"/>
  <c r="E2" i="42"/>
  <c r="E20" i="42" s="1"/>
  <c r="D2" i="42"/>
  <c r="M37" i="41"/>
  <c r="L37" i="41"/>
  <c r="K37" i="41"/>
  <c r="J37" i="41"/>
  <c r="I37" i="41"/>
  <c r="H37" i="41"/>
  <c r="E37" i="41"/>
  <c r="D37" i="41"/>
  <c r="M36" i="41"/>
  <c r="L36" i="41"/>
  <c r="K36" i="41"/>
  <c r="J36" i="41"/>
  <c r="I36" i="41"/>
  <c r="H36" i="41"/>
  <c r="E36" i="41"/>
  <c r="D36" i="41"/>
  <c r="M35" i="41"/>
  <c r="L35" i="41"/>
  <c r="K35" i="41"/>
  <c r="J35" i="41"/>
  <c r="I35" i="41"/>
  <c r="E35" i="41"/>
  <c r="D35" i="41"/>
  <c r="H35" i="41" s="1"/>
  <c r="M34" i="41"/>
  <c r="L34" i="41"/>
  <c r="K34" i="41"/>
  <c r="J34" i="41"/>
  <c r="I34" i="41"/>
  <c r="E34" i="41"/>
  <c r="D34" i="41"/>
  <c r="H34" i="41" s="1"/>
  <c r="M33" i="41"/>
  <c r="L33" i="41"/>
  <c r="K33" i="41"/>
  <c r="J33" i="41"/>
  <c r="I33" i="41"/>
  <c r="E33" i="41"/>
  <c r="D33" i="41"/>
  <c r="H33" i="41" s="1"/>
  <c r="M32" i="41"/>
  <c r="L32" i="41"/>
  <c r="K32" i="41"/>
  <c r="J32" i="41"/>
  <c r="I32" i="41"/>
  <c r="E32" i="41"/>
  <c r="D32" i="41"/>
  <c r="H32" i="41" s="1"/>
  <c r="M25" i="41"/>
  <c r="L25" i="41"/>
  <c r="K25" i="41"/>
  <c r="J25" i="41"/>
  <c r="I25" i="41"/>
  <c r="E25" i="41"/>
  <c r="D25" i="41"/>
  <c r="H25" i="41" s="1"/>
  <c r="H29" i="41" s="1"/>
  <c r="M21" i="41"/>
  <c r="L21" i="41"/>
  <c r="K21" i="41"/>
  <c r="J21" i="41"/>
  <c r="I21" i="41"/>
  <c r="E21" i="41"/>
  <c r="D21" i="41"/>
  <c r="H21" i="41" s="1"/>
  <c r="M16" i="41"/>
  <c r="L16" i="41"/>
  <c r="K16" i="41"/>
  <c r="J16" i="41"/>
  <c r="I16" i="41"/>
  <c r="E16" i="41"/>
  <c r="D16" i="41"/>
  <c r="H16" i="41" s="1"/>
  <c r="M15" i="41"/>
  <c r="L15" i="41"/>
  <c r="K15" i="41"/>
  <c r="J15" i="41"/>
  <c r="I15" i="41"/>
  <c r="E15" i="41"/>
  <c r="D15" i="41"/>
  <c r="H15" i="41" s="1"/>
  <c r="M14" i="41"/>
  <c r="L14" i="41"/>
  <c r="K14" i="41"/>
  <c r="J14" i="41"/>
  <c r="I14" i="41"/>
  <c r="E14" i="41"/>
  <c r="D14" i="41"/>
  <c r="H14" i="41" s="1"/>
  <c r="M13" i="41"/>
  <c r="L13" i="41"/>
  <c r="K13" i="41"/>
  <c r="J13" i="41"/>
  <c r="I13" i="41"/>
  <c r="E13" i="41"/>
  <c r="D13" i="41"/>
  <c r="H13" i="41" s="1"/>
  <c r="M12" i="41"/>
  <c r="L12" i="41"/>
  <c r="K12" i="41"/>
  <c r="J12" i="41"/>
  <c r="I12" i="41"/>
  <c r="E12" i="41"/>
  <c r="D12" i="41"/>
  <c r="H12" i="41" s="1"/>
  <c r="M11" i="41"/>
  <c r="L11" i="41"/>
  <c r="K11" i="41"/>
  <c r="J11" i="41"/>
  <c r="I11" i="41"/>
  <c r="E11" i="41"/>
  <c r="D11" i="41"/>
  <c r="H11" i="41" s="1"/>
  <c r="M9" i="41"/>
  <c r="L9" i="41"/>
  <c r="K9" i="41"/>
  <c r="J9" i="41"/>
  <c r="I9" i="41"/>
  <c r="E9" i="41"/>
  <c r="D9" i="41"/>
  <c r="M8" i="41"/>
  <c r="L8" i="41"/>
  <c r="K8" i="41"/>
  <c r="J8" i="41"/>
  <c r="I8" i="41"/>
  <c r="E8" i="41"/>
  <c r="D8" i="41"/>
  <c r="H8" i="41" s="1"/>
  <c r="M7" i="41"/>
  <c r="L7" i="41"/>
  <c r="K7" i="41"/>
  <c r="J7" i="41"/>
  <c r="I7" i="41"/>
  <c r="E7" i="41"/>
  <c r="D7" i="41"/>
  <c r="H7" i="41" s="1"/>
  <c r="M6" i="41"/>
  <c r="L6" i="41"/>
  <c r="K6" i="41"/>
  <c r="J6" i="41"/>
  <c r="I6" i="41"/>
  <c r="E6" i="41"/>
  <c r="D6" i="41"/>
  <c r="H6" i="41" s="1"/>
  <c r="M5" i="41"/>
  <c r="M23" i="41" s="1"/>
  <c r="L5" i="41"/>
  <c r="L23" i="41" s="1"/>
  <c r="L24" i="41" s="1"/>
  <c r="K5" i="41"/>
  <c r="K23" i="41" s="1"/>
  <c r="K24" i="41" s="1"/>
  <c r="J5" i="41"/>
  <c r="J23" i="41" s="1"/>
  <c r="I5" i="41"/>
  <c r="I23" i="41" s="1"/>
  <c r="E5" i="41"/>
  <c r="E23" i="41" s="1"/>
  <c r="D5" i="41"/>
  <c r="M4" i="41"/>
  <c r="M27" i="41" s="1"/>
  <c r="L4" i="41"/>
  <c r="L27" i="41" s="1"/>
  <c r="K4" i="41"/>
  <c r="K27" i="41" s="1"/>
  <c r="J4" i="41"/>
  <c r="J27" i="41" s="1"/>
  <c r="I4" i="41"/>
  <c r="I27" i="41" s="1"/>
  <c r="E4" i="41"/>
  <c r="E27" i="41" s="1"/>
  <c r="D4" i="41"/>
  <c r="H3" i="41"/>
  <c r="M2" i="41"/>
  <c r="M20" i="41" s="1"/>
  <c r="L2" i="41"/>
  <c r="L20" i="41" s="1"/>
  <c r="K2" i="41"/>
  <c r="K20" i="41" s="1"/>
  <c r="J2" i="41"/>
  <c r="J20" i="41" s="1"/>
  <c r="I2" i="41"/>
  <c r="I20" i="41" s="1"/>
  <c r="E2" i="41"/>
  <c r="E20" i="41" s="1"/>
  <c r="D2" i="41"/>
  <c r="M37" i="40"/>
  <c r="L37" i="40"/>
  <c r="K37" i="40"/>
  <c r="J37" i="40"/>
  <c r="I37" i="40"/>
  <c r="H37" i="40"/>
  <c r="E37" i="40"/>
  <c r="D37" i="40"/>
  <c r="M36" i="40"/>
  <c r="L36" i="40"/>
  <c r="K36" i="40"/>
  <c r="J36" i="40"/>
  <c r="I36" i="40"/>
  <c r="H36" i="40"/>
  <c r="E36" i="40"/>
  <c r="D36" i="40"/>
  <c r="M35" i="40"/>
  <c r="L35" i="40"/>
  <c r="K35" i="40"/>
  <c r="J35" i="40"/>
  <c r="I35" i="40"/>
  <c r="E35" i="40"/>
  <c r="D35" i="40"/>
  <c r="H35" i="40" s="1"/>
  <c r="M34" i="40"/>
  <c r="L34" i="40"/>
  <c r="K34" i="40"/>
  <c r="J34" i="40"/>
  <c r="I34" i="40"/>
  <c r="E34" i="40"/>
  <c r="D34" i="40"/>
  <c r="H34" i="40" s="1"/>
  <c r="M33" i="40"/>
  <c r="L33" i="40"/>
  <c r="K33" i="40"/>
  <c r="J33" i="40"/>
  <c r="I33" i="40"/>
  <c r="E33" i="40"/>
  <c r="D33" i="40"/>
  <c r="H33" i="40" s="1"/>
  <c r="M32" i="40"/>
  <c r="L32" i="40"/>
  <c r="K32" i="40"/>
  <c r="J32" i="40"/>
  <c r="I32" i="40"/>
  <c r="E32" i="40"/>
  <c r="D32" i="40"/>
  <c r="H32" i="40" s="1"/>
  <c r="M25" i="40"/>
  <c r="L25" i="40"/>
  <c r="K25" i="40"/>
  <c r="J25" i="40"/>
  <c r="I25" i="40"/>
  <c r="E25" i="40"/>
  <c r="D25" i="40"/>
  <c r="H25" i="40" s="1"/>
  <c r="H29" i="40" s="1"/>
  <c r="M21" i="40"/>
  <c r="L21" i="40"/>
  <c r="K21" i="40"/>
  <c r="J21" i="40"/>
  <c r="I21" i="40"/>
  <c r="E21" i="40"/>
  <c r="D21" i="40"/>
  <c r="H21" i="40" s="1"/>
  <c r="M16" i="40"/>
  <c r="L16" i="40"/>
  <c r="K16" i="40"/>
  <c r="J16" i="40"/>
  <c r="I16" i="40"/>
  <c r="E16" i="40"/>
  <c r="D16" i="40"/>
  <c r="H16" i="40" s="1"/>
  <c r="M15" i="40"/>
  <c r="L15" i="40"/>
  <c r="K15" i="40"/>
  <c r="J15" i="40"/>
  <c r="I15" i="40"/>
  <c r="E15" i="40"/>
  <c r="D15" i="40"/>
  <c r="H15" i="40" s="1"/>
  <c r="M14" i="40"/>
  <c r="L14" i="40"/>
  <c r="K14" i="40"/>
  <c r="J14" i="40"/>
  <c r="I14" i="40"/>
  <c r="E14" i="40"/>
  <c r="D14" i="40"/>
  <c r="H14" i="40" s="1"/>
  <c r="M13" i="40"/>
  <c r="L13" i="40"/>
  <c r="K13" i="40"/>
  <c r="J13" i="40"/>
  <c r="I13" i="40"/>
  <c r="E13" i="40"/>
  <c r="D13" i="40"/>
  <c r="H13" i="40" s="1"/>
  <c r="M12" i="40"/>
  <c r="L12" i="40"/>
  <c r="K12" i="40"/>
  <c r="J12" i="40"/>
  <c r="I12" i="40"/>
  <c r="E12" i="40"/>
  <c r="D12" i="40"/>
  <c r="H12" i="40" s="1"/>
  <c r="M11" i="40"/>
  <c r="L11" i="40"/>
  <c r="K11" i="40"/>
  <c r="J11" i="40"/>
  <c r="I11" i="40"/>
  <c r="E11" i="40"/>
  <c r="D11" i="40"/>
  <c r="H11" i="40" s="1"/>
  <c r="M9" i="40"/>
  <c r="L9" i="40"/>
  <c r="K9" i="40"/>
  <c r="J9" i="40"/>
  <c r="I9" i="40"/>
  <c r="E9" i="40"/>
  <c r="D9" i="40"/>
  <c r="M8" i="40"/>
  <c r="L8" i="40"/>
  <c r="K8" i="40"/>
  <c r="J8" i="40"/>
  <c r="I8" i="40"/>
  <c r="E8" i="40"/>
  <c r="D8" i="40"/>
  <c r="H8" i="40" s="1"/>
  <c r="M7" i="40"/>
  <c r="L7" i="40"/>
  <c r="K7" i="40"/>
  <c r="J7" i="40"/>
  <c r="I7" i="40"/>
  <c r="E7" i="40"/>
  <c r="D7" i="40"/>
  <c r="H7" i="40" s="1"/>
  <c r="M6" i="40"/>
  <c r="L6" i="40"/>
  <c r="K6" i="40"/>
  <c r="J6" i="40"/>
  <c r="I6" i="40"/>
  <c r="E6" i="40"/>
  <c r="D6" i="40"/>
  <c r="H6" i="40" s="1"/>
  <c r="M5" i="40"/>
  <c r="M23" i="40" s="1"/>
  <c r="L5" i="40"/>
  <c r="L23" i="40" s="1"/>
  <c r="L24" i="40" s="1"/>
  <c r="K5" i="40"/>
  <c r="K23" i="40" s="1"/>
  <c r="K24" i="40" s="1"/>
  <c r="J5" i="40"/>
  <c r="J23" i="40" s="1"/>
  <c r="I5" i="40"/>
  <c r="I23" i="40" s="1"/>
  <c r="E5" i="40"/>
  <c r="E23" i="40" s="1"/>
  <c r="D5" i="40"/>
  <c r="M4" i="40"/>
  <c r="M27" i="40" s="1"/>
  <c r="L4" i="40"/>
  <c r="L27" i="40" s="1"/>
  <c r="K4" i="40"/>
  <c r="K27" i="40" s="1"/>
  <c r="J4" i="40"/>
  <c r="J27" i="40" s="1"/>
  <c r="I4" i="40"/>
  <c r="I27" i="40" s="1"/>
  <c r="E4" i="40"/>
  <c r="E27" i="40" s="1"/>
  <c r="D4" i="40"/>
  <c r="H3" i="40"/>
  <c r="M2" i="40"/>
  <c r="M20" i="40" s="1"/>
  <c r="L2" i="40"/>
  <c r="L20" i="40" s="1"/>
  <c r="K2" i="40"/>
  <c r="K20" i="40" s="1"/>
  <c r="J2" i="40"/>
  <c r="J20" i="40" s="1"/>
  <c r="I2" i="40"/>
  <c r="I20" i="40" s="1"/>
  <c r="E2" i="40"/>
  <c r="E20" i="40" s="1"/>
  <c r="D2" i="40"/>
  <c r="N37" i="39"/>
  <c r="M37" i="39"/>
  <c r="L37" i="39"/>
  <c r="K37" i="39"/>
  <c r="J37" i="39"/>
  <c r="I37" i="39"/>
  <c r="H37" i="39"/>
  <c r="E37" i="39"/>
  <c r="D37" i="39"/>
  <c r="N36" i="39"/>
  <c r="M36" i="39"/>
  <c r="L36" i="39"/>
  <c r="K36" i="39"/>
  <c r="J36" i="39"/>
  <c r="I36" i="39"/>
  <c r="H36" i="39"/>
  <c r="E36" i="39"/>
  <c r="D36" i="39"/>
  <c r="N35" i="39"/>
  <c r="M35" i="39"/>
  <c r="L35" i="39"/>
  <c r="K35" i="39"/>
  <c r="J35" i="39"/>
  <c r="I35" i="39"/>
  <c r="E35" i="39"/>
  <c r="D35" i="39"/>
  <c r="H35" i="39" s="1"/>
  <c r="N34" i="39"/>
  <c r="M34" i="39"/>
  <c r="L34" i="39"/>
  <c r="K34" i="39"/>
  <c r="J34" i="39"/>
  <c r="I34" i="39"/>
  <c r="E34" i="39"/>
  <c r="D34" i="39"/>
  <c r="H34" i="39" s="1"/>
  <c r="N33" i="39"/>
  <c r="M33" i="39"/>
  <c r="L33" i="39"/>
  <c r="K33" i="39"/>
  <c r="J33" i="39"/>
  <c r="I33" i="39"/>
  <c r="E33" i="39"/>
  <c r="D33" i="39"/>
  <c r="H33" i="39" s="1"/>
  <c r="N32" i="39"/>
  <c r="M32" i="39"/>
  <c r="L32" i="39"/>
  <c r="K32" i="39"/>
  <c r="J32" i="39"/>
  <c r="I32" i="39"/>
  <c r="E32" i="39"/>
  <c r="D32" i="39"/>
  <c r="H32" i="39" s="1"/>
  <c r="N25" i="39"/>
  <c r="M25" i="39"/>
  <c r="L25" i="39"/>
  <c r="K25" i="39"/>
  <c r="J25" i="39"/>
  <c r="I25" i="39"/>
  <c r="E25" i="39"/>
  <c r="D25" i="39"/>
  <c r="H25" i="39" s="1"/>
  <c r="H29" i="39" s="1"/>
  <c r="N21" i="39"/>
  <c r="M21" i="39"/>
  <c r="L21" i="39"/>
  <c r="K21" i="39"/>
  <c r="J21" i="39"/>
  <c r="I21" i="39"/>
  <c r="E21" i="39"/>
  <c r="D21" i="39"/>
  <c r="H21" i="39" s="1"/>
  <c r="N16" i="39"/>
  <c r="M16" i="39"/>
  <c r="L16" i="39"/>
  <c r="K16" i="39"/>
  <c r="J16" i="39"/>
  <c r="I16" i="39"/>
  <c r="E16" i="39"/>
  <c r="D16" i="39"/>
  <c r="H16" i="39" s="1"/>
  <c r="N15" i="39"/>
  <c r="M15" i="39"/>
  <c r="L15" i="39"/>
  <c r="K15" i="39"/>
  <c r="J15" i="39"/>
  <c r="I15" i="39"/>
  <c r="E15" i="39"/>
  <c r="D15" i="39"/>
  <c r="H15" i="39" s="1"/>
  <c r="N14" i="39"/>
  <c r="M14" i="39"/>
  <c r="L14" i="39"/>
  <c r="K14" i="39"/>
  <c r="J14" i="39"/>
  <c r="I14" i="39"/>
  <c r="E14" i="39"/>
  <c r="D14" i="39"/>
  <c r="H14" i="39" s="1"/>
  <c r="N13" i="39"/>
  <c r="M13" i="39"/>
  <c r="L13" i="39"/>
  <c r="K13" i="39"/>
  <c r="J13" i="39"/>
  <c r="I13" i="39"/>
  <c r="E13" i="39"/>
  <c r="D13" i="39"/>
  <c r="H13" i="39" s="1"/>
  <c r="N12" i="39"/>
  <c r="M12" i="39"/>
  <c r="L12" i="39"/>
  <c r="K12" i="39"/>
  <c r="J12" i="39"/>
  <c r="I12" i="39"/>
  <c r="E12" i="39"/>
  <c r="D12" i="39"/>
  <c r="H12" i="39" s="1"/>
  <c r="N11" i="39"/>
  <c r="M11" i="39"/>
  <c r="L11" i="39"/>
  <c r="K11" i="39"/>
  <c r="J11" i="39"/>
  <c r="I11" i="39"/>
  <c r="E11" i="39"/>
  <c r="D11" i="39"/>
  <c r="H11" i="39" s="1"/>
  <c r="N9" i="39"/>
  <c r="M9" i="39"/>
  <c r="L9" i="39"/>
  <c r="K9" i="39"/>
  <c r="J9" i="39"/>
  <c r="I9" i="39"/>
  <c r="E9" i="39"/>
  <c r="D9" i="39"/>
  <c r="N8" i="39"/>
  <c r="M8" i="39"/>
  <c r="L8" i="39"/>
  <c r="K8" i="39"/>
  <c r="J8" i="39"/>
  <c r="I8" i="39"/>
  <c r="E8" i="39"/>
  <c r="D8" i="39"/>
  <c r="H8" i="39" s="1"/>
  <c r="N7" i="39"/>
  <c r="M7" i="39"/>
  <c r="L7" i="39"/>
  <c r="K7" i="39"/>
  <c r="J7" i="39"/>
  <c r="I7" i="39"/>
  <c r="E7" i="39"/>
  <c r="D7" i="39"/>
  <c r="H7" i="39" s="1"/>
  <c r="N6" i="39"/>
  <c r="M6" i="39"/>
  <c r="L6" i="39"/>
  <c r="K6" i="39"/>
  <c r="J6" i="39"/>
  <c r="I6" i="39"/>
  <c r="E6" i="39"/>
  <c r="D6" i="39"/>
  <c r="H6" i="39" s="1"/>
  <c r="N5" i="39"/>
  <c r="N23" i="39" s="1"/>
  <c r="M5" i="39"/>
  <c r="M23" i="39" s="1"/>
  <c r="L5" i="39"/>
  <c r="L23" i="39" s="1"/>
  <c r="L24" i="39" s="1"/>
  <c r="K5" i="39"/>
  <c r="K23" i="39" s="1"/>
  <c r="K24" i="39" s="1"/>
  <c r="J5" i="39"/>
  <c r="J23" i="39" s="1"/>
  <c r="I5" i="39"/>
  <c r="I23" i="39" s="1"/>
  <c r="E5" i="39"/>
  <c r="E23" i="39" s="1"/>
  <c r="D5" i="39"/>
  <c r="N4" i="39"/>
  <c r="N27" i="39" s="1"/>
  <c r="M4" i="39"/>
  <c r="M27" i="39" s="1"/>
  <c r="L4" i="39"/>
  <c r="L27" i="39" s="1"/>
  <c r="K4" i="39"/>
  <c r="K27" i="39" s="1"/>
  <c r="J4" i="39"/>
  <c r="J27" i="39" s="1"/>
  <c r="I4" i="39"/>
  <c r="I27" i="39" s="1"/>
  <c r="E4" i="39"/>
  <c r="E27" i="39" s="1"/>
  <c r="D4" i="39"/>
  <c r="H3" i="39"/>
  <c r="N2" i="39"/>
  <c r="N20" i="39" s="1"/>
  <c r="M2" i="39"/>
  <c r="M20" i="39" s="1"/>
  <c r="L2" i="39"/>
  <c r="L20" i="39" s="1"/>
  <c r="K2" i="39"/>
  <c r="K20" i="39" s="1"/>
  <c r="J2" i="39"/>
  <c r="J20" i="39" s="1"/>
  <c r="I2" i="39"/>
  <c r="I20" i="39" s="1"/>
  <c r="E2" i="39"/>
  <c r="E20" i="39" s="1"/>
  <c r="D2" i="39"/>
  <c r="N37" i="38"/>
  <c r="M37" i="38"/>
  <c r="L37" i="38"/>
  <c r="K37" i="38"/>
  <c r="J37" i="38"/>
  <c r="I37" i="38"/>
  <c r="H37" i="38"/>
  <c r="E37" i="38"/>
  <c r="D37" i="38"/>
  <c r="N36" i="38"/>
  <c r="M36" i="38"/>
  <c r="L36" i="38"/>
  <c r="K36" i="38"/>
  <c r="J36" i="38"/>
  <c r="I36" i="38"/>
  <c r="H36" i="38"/>
  <c r="E36" i="38"/>
  <c r="D36" i="38"/>
  <c r="N35" i="38"/>
  <c r="M35" i="38"/>
  <c r="L35" i="38"/>
  <c r="K35" i="38"/>
  <c r="J35" i="38"/>
  <c r="I35" i="38"/>
  <c r="E35" i="38"/>
  <c r="D35" i="38"/>
  <c r="H35" i="38" s="1"/>
  <c r="N34" i="38"/>
  <c r="M34" i="38"/>
  <c r="L34" i="38"/>
  <c r="K34" i="38"/>
  <c r="J34" i="38"/>
  <c r="I34" i="38"/>
  <c r="E34" i="38"/>
  <c r="D34" i="38"/>
  <c r="H34" i="38" s="1"/>
  <c r="N33" i="38"/>
  <c r="M33" i="38"/>
  <c r="L33" i="38"/>
  <c r="K33" i="38"/>
  <c r="J33" i="38"/>
  <c r="I33" i="38"/>
  <c r="E33" i="38"/>
  <c r="D33" i="38"/>
  <c r="H33" i="38" s="1"/>
  <c r="N32" i="38"/>
  <c r="M32" i="38"/>
  <c r="L32" i="38"/>
  <c r="K32" i="38"/>
  <c r="J32" i="38"/>
  <c r="I32" i="38"/>
  <c r="E32" i="38"/>
  <c r="D32" i="38"/>
  <c r="H32" i="38" s="1"/>
  <c r="N25" i="38"/>
  <c r="M25" i="38"/>
  <c r="L25" i="38"/>
  <c r="K25" i="38"/>
  <c r="J25" i="38"/>
  <c r="I25" i="38"/>
  <c r="E25" i="38"/>
  <c r="D25" i="38"/>
  <c r="H25" i="38" s="1"/>
  <c r="H29" i="38" s="1"/>
  <c r="N21" i="38"/>
  <c r="M21" i="38"/>
  <c r="L21" i="38"/>
  <c r="K21" i="38"/>
  <c r="J21" i="38"/>
  <c r="I21" i="38"/>
  <c r="E21" i="38"/>
  <c r="D21" i="38"/>
  <c r="H21" i="38" s="1"/>
  <c r="N16" i="38"/>
  <c r="M16" i="38"/>
  <c r="L16" i="38"/>
  <c r="K16" i="38"/>
  <c r="J16" i="38"/>
  <c r="I16" i="38"/>
  <c r="E16" i="38"/>
  <c r="D16" i="38"/>
  <c r="H16" i="38" s="1"/>
  <c r="N15" i="38"/>
  <c r="M15" i="38"/>
  <c r="L15" i="38"/>
  <c r="K15" i="38"/>
  <c r="J15" i="38"/>
  <c r="I15" i="38"/>
  <c r="E15" i="38"/>
  <c r="D15" i="38"/>
  <c r="H15" i="38" s="1"/>
  <c r="N14" i="38"/>
  <c r="M14" i="38"/>
  <c r="L14" i="38"/>
  <c r="K14" i="38"/>
  <c r="J14" i="38"/>
  <c r="I14" i="38"/>
  <c r="E14" i="38"/>
  <c r="D14" i="38"/>
  <c r="H14" i="38" s="1"/>
  <c r="N13" i="38"/>
  <c r="M13" i="38"/>
  <c r="L13" i="38"/>
  <c r="K13" i="38"/>
  <c r="J13" i="38"/>
  <c r="I13" i="38"/>
  <c r="E13" i="38"/>
  <c r="D13" i="38"/>
  <c r="H13" i="38" s="1"/>
  <c r="N12" i="38"/>
  <c r="M12" i="38"/>
  <c r="L12" i="38"/>
  <c r="K12" i="38"/>
  <c r="J12" i="38"/>
  <c r="I12" i="38"/>
  <c r="E12" i="38"/>
  <c r="D12" i="38"/>
  <c r="H12" i="38" s="1"/>
  <c r="N11" i="38"/>
  <c r="M11" i="38"/>
  <c r="L11" i="38"/>
  <c r="K11" i="38"/>
  <c r="J11" i="38"/>
  <c r="I11" i="38"/>
  <c r="E11" i="38"/>
  <c r="D11" i="38"/>
  <c r="H11" i="38" s="1"/>
  <c r="N9" i="38"/>
  <c r="M9" i="38"/>
  <c r="L9" i="38"/>
  <c r="K9" i="38"/>
  <c r="J9" i="38"/>
  <c r="I9" i="38"/>
  <c r="E9" i="38"/>
  <c r="D9" i="38"/>
  <c r="N8" i="38"/>
  <c r="M8" i="38"/>
  <c r="L8" i="38"/>
  <c r="K8" i="38"/>
  <c r="J8" i="38"/>
  <c r="I8" i="38"/>
  <c r="E8" i="38"/>
  <c r="D8" i="38"/>
  <c r="H8" i="38" s="1"/>
  <c r="N7" i="38"/>
  <c r="M7" i="38"/>
  <c r="L7" i="38"/>
  <c r="K7" i="38"/>
  <c r="J7" i="38"/>
  <c r="I7" i="38"/>
  <c r="E7" i="38"/>
  <c r="D7" i="38"/>
  <c r="H7" i="38" s="1"/>
  <c r="N6" i="38"/>
  <c r="M6" i="38"/>
  <c r="L6" i="38"/>
  <c r="K6" i="38"/>
  <c r="J6" i="38"/>
  <c r="I6" i="38"/>
  <c r="E6" i="38"/>
  <c r="D6" i="38"/>
  <c r="H6" i="38" s="1"/>
  <c r="N5" i="38"/>
  <c r="N23" i="38" s="1"/>
  <c r="M5" i="38"/>
  <c r="M23" i="38" s="1"/>
  <c r="L5" i="38"/>
  <c r="L23" i="38" s="1"/>
  <c r="L24" i="38" s="1"/>
  <c r="K5" i="38"/>
  <c r="K23" i="38" s="1"/>
  <c r="K24" i="38" s="1"/>
  <c r="J5" i="38"/>
  <c r="J23" i="38" s="1"/>
  <c r="I5" i="38"/>
  <c r="I23" i="38" s="1"/>
  <c r="E5" i="38"/>
  <c r="E23" i="38" s="1"/>
  <c r="D5" i="38"/>
  <c r="N4" i="38"/>
  <c r="N27" i="38" s="1"/>
  <c r="M4" i="38"/>
  <c r="M27" i="38" s="1"/>
  <c r="L4" i="38"/>
  <c r="L27" i="38" s="1"/>
  <c r="K4" i="38"/>
  <c r="K27" i="38" s="1"/>
  <c r="J4" i="38"/>
  <c r="J27" i="38" s="1"/>
  <c r="I4" i="38"/>
  <c r="I27" i="38" s="1"/>
  <c r="E4" i="38"/>
  <c r="E27" i="38" s="1"/>
  <c r="D4" i="38"/>
  <c r="H3" i="38"/>
  <c r="N2" i="38"/>
  <c r="N20" i="38" s="1"/>
  <c r="M2" i="38"/>
  <c r="M20" i="38" s="1"/>
  <c r="L2" i="38"/>
  <c r="L20" i="38" s="1"/>
  <c r="K2" i="38"/>
  <c r="K20" i="38" s="1"/>
  <c r="J2" i="38"/>
  <c r="J20" i="38" s="1"/>
  <c r="I2" i="38"/>
  <c r="I20" i="38" s="1"/>
  <c r="E2" i="38"/>
  <c r="E20" i="38" s="1"/>
  <c r="D2" i="38"/>
  <c r="M37" i="37"/>
  <c r="L37" i="37"/>
  <c r="K37" i="37"/>
  <c r="J37" i="37"/>
  <c r="I37" i="37"/>
  <c r="H37" i="37"/>
  <c r="E37" i="37"/>
  <c r="D37" i="37"/>
  <c r="M36" i="37"/>
  <c r="L36" i="37"/>
  <c r="K36" i="37"/>
  <c r="J36" i="37"/>
  <c r="I36" i="37"/>
  <c r="H36" i="37"/>
  <c r="E36" i="37"/>
  <c r="D36" i="37"/>
  <c r="M35" i="37"/>
  <c r="L35" i="37"/>
  <c r="K35" i="37"/>
  <c r="J35" i="37"/>
  <c r="I35" i="37"/>
  <c r="E35" i="37"/>
  <c r="D35" i="37"/>
  <c r="H35" i="37" s="1"/>
  <c r="M34" i="37"/>
  <c r="L34" i="37"/>
  <c r="K34" i="37"/>
  <c r="J34" i="37"/>
  <c r="I34" i="37"/>
  <c r="E34" i="37"/>
  <c r="D34" i="37"/>
  <c r="H34" i="37" s="1"/>
  <c r="M33" i="37"/>
  <c r="L33" i="37"/>
  <c r="K33" i="37"/>
  <c r="J33" i="37"/>
  <c r="I33" i="37"/>
  <c r="E33" i="37"/>
  <c r="D33" i="37"/>
  <c r="H33" i="37" s="1"/>
  <c r="M32" i="37"/>
  <c r="L32" i="37"/>
  <c r="K32" i="37"/>
  <c r="J32" i="37"/>
  <c r="I32" i="37"/>
  <c r="E32" i="37"/>
  <c r="D32" i="37"/>
  <c r="H32" i="37" s="1"/>
  <c r="M25" i="37"/>
  <c r="L25" i="37"/>
  <c r="K25" i="37"/>
  <c r="J25" i="37"/>
  <c r="I25" i="37"/>
  <c r="E25" i="37"/>
  <c r="D25" i="37"/>
  <c r="H25" i="37" s="1"/>
  <c r="H29" i="37" s="1"/>
  <c r="M21" i="37"/>
  <c r="L21" i="37"/>
  <c r="K21" i="37"/>
  <c r="J21" i="37"/>
  <c r="I21" i="37"/>
  <c r="E21" i="37"/>
  <c r="D21" i="37"/>
  <c r="H21" i="37" s="1"/>
  <c r="M16" i="37"/>
  <c r="L16" i="37"/>
  <c r="K16" i="37"/>
  <c r="J16" i="37"/>
  <c r="I16" i="37"/>
  <c r="E16" i="37"/>
  <c r="D16" i="37"/>
  <c r="H16" i="37" s="1"/>
  <c r="M15" i="37"/>
  <c r="L15" i="37"/>
  <c r="K15" i="37"/>
  <c r="J15" i="37"/>
  <c r="I15" i="37"/>
  <c r="E15" i="37"/>
  <c r="D15" i="37"/>
  <c r="H15" i="37" s="1"/>
  <c r="M14" i="37"/>
  <c r="L14" i="37"/>
  <c r="K14" i="37"/>
  <c r="J14" i="37"/>
  <c r="I14" i="37"/>
  <c r="E14" i="37"/>
  <c r="D14" i="37"/>
  <c r="H14" i="37" s="1"/>
  <c r="M13" i="37"/>
  <c r="L13" i="37"/>
  <c r="K13" i="37"/>
  <c r="J13" i="37"/>
  <c r="I13" i="37"/>
  <c r="E13" i="37"/>
  <c r="D13" i="37"/>
  <c r="H13" i="37" s="1"/>
  <c r="M12" i="37"/>
  <c r="L12" i="37"/>
  <c r="K12" i="37"/>
  <c r="J12" i="37"/>
  <c r="I12" i="37"/>
  <c r="E12" i="37"/>
  <c r="D12" i="37"/>
  <c r="H12" i="37" s="1"/>
  <c r="M11" i="37"/>
  <c r="L11" i="37"/>
  <c r="K11" i="37"/>
  <c r="J11" i="37"/>
  <c r="I11" i="37"/>
  <c r="E11" i="37"/>
  <c r="D11" i="37"/>
  <c r="H11" i="37" s="1"/>
  <c r="M9" i="37"/>
  <c r="L9" i="37"/>
  <c r="K9" i="37"/>
  <c r="J9" i="37"/>
  <c r="I9" i="37"/>
  <c r="E9" i="37"/>
  <c r="D9" i="37"/>
  <c r="M8" i="37"/>
  <c r="L8" i="37"/>
  <c r="K8" i="37"/>
  <c r="J8" i="37"/>
  <c r="I8" i="37"/>
  <c r="E8" i="37"/>
  <c r="D8" i="37"/>
  <c r="H8" i="37" s="1"/>
  <c r="M7" i="37"/>
  <c r="L7" i="37"/>
  <c r="K7" i="37"/>
  <c r="J7" i="37"/>
  <c r="I7" i="37"/>
  <c r="E7" i="37"/>
  <c r="D7" i="37"/>
  <c r="H7" i="37" s="1"/>
  <c r="M6" i="37"/>
  <c r="L6" i="37"/>
  <c r="K6" i="37"/>
  <c r="J6" i="37"/>
  <c r="I6" i="37"/>
  <c r="E6" i="37"/>
  <c r="D6" i="37"/>
  <c r="H6" i="37" s="1"/>
  <c r="M5" i="37"/>
  <c r="M23" i="37" s="1"/>
  <c r="L5" i="37"/>
  <c r="L23" i="37" s="1"/>
  <c r="L24" i="37" s="1"/>
  <c r="K5" i="37"/>
  <c r="K23" i="37" s="1"/>
  <c r="K24" i="37" s="1"/>
  <c r="J5" i="37"/>
  <c r="J23" i="37" s="1"/>
  <c r="I5" i="37"/>
  <c r="I23" i="37" s="1"/>
  <c r="E5" i="37"/>
  <c r="E23" i="37" s="1"/>
  <c r="D5" i="37"/>
  <c r="M4" i="37"/>
  <c r="M27" i="37" s="1"/>
  <c r="L4" i="37"/>
  <c r="L27" i="37" s="1"/>
  <c r="K4" i="37"/>
  <c r="K27" i="37" s="1"/>
  <c r="J4" i="37"/>
  <c r="J27" i="37" s="1"/>
  <c r="I4" i="37"/>
  <c r="I27" i="37" s="1"/>
  <c r="E4" i="37"/>
  <c r="E27" i="37" s="1"/>
  <c r="D4" i="37"/>
  <c r="H3" i="37"/>
  <c r="M2" i="37"/>
  <c r="M20" i="37" s="1"/>
  <c r="L2" i="37"/>
  <c r="L20" i="37" s="1"/>
  <c r="K2" i="37"/>
  <c r="K20" i="37" s="1"/>
  <c r="J2" i="37"/>
  <c r="J20" i="37" s="1"/>
  <c r="I2" i="37"/>
  <c r="I20" i="37" s="1"/>
  <c r="E2" i="37"/>
  <c r="E20" i="37" s="1"/>
  <c r="D2" i="37"/>
  <c r="M37" i="36"/>
  <c r="L37" i="36"/>
  <c r="K37" i="36"/>
  <c r="J37" i="36"/>
  <c r="I37" i="36"/>
  <c r="H37" i="36"/>
  <c r="E37" i="36"/>
  <c r="D37" i="36"/>
  <c r="M36" i="36"/>
  <c r="L36" i="36"/>
  <c r="K36" i="36"/>
  <c r="J36" i="36"/>
  <c r="I36" i="36"/>
  <c r="H36" i="36"/>
  <c r="E36" i="36"/>
  <c r="D36" i="36"/>
  <c r="M35" i="36"/>
  <c r="L35" i="36"/>
  <c r="K35" i="36"/>
  <c r="J35" i="36"/>
  <c r="I35" i="36"/>
  <c r="E35" i="36"/>
  <c r="D35" i="36"/>
  <c r="H35" i="36" s="1"/>
  <c r="M34" i="36"/>
  <c r="L34" i="36"/>
  <c r="K34" i="36"/>
  <c r="J34" i="36"/>
  <c r="I34" i="36"/>
  <c r="E34" i="36"/>
  <c r="D34" i="36"/>
  <c r="H34" i="36" s="1"/>
  <c r="M33" i="36"/>
  <c r="L33" i="36"/>
  <c r="K33" i="36"/>
  <c r="J33" i="36"/>
  <c r="I33" i="36"/>
  <c r="E33" i="36"/>
  <c r="D33" i="36"/>
  <c r="H33" i="36" s="1"/>
  <c r="M32" i="36"/>
  <c r="L32" i="36"/>
  <c r="K32" i="36"/>
  <c r="J32" i="36"/>
  <c r="I32" i="36"/>
  <c r="E32" i="36"/>
  <c r="D32" i="36"/>
  <c r="H32" i="36" s="1"/>
  <c r="M25" i="36"/>
  <c r="L25" i="36"/>
  <c r="K25" i="36"/>
  <c r="J25" i="36"/>
  <c r="I25" i="36"/>
  <c r="E25" i="36"/>
  <c r="D25" i="36"/>
  <c r="H25" i="36" s="1"/>
  <c r="H29" i="36" s="1"/>
  <c r="M21" i="36"/>
  <c r="L21" i="36"/>
  <c r="K21" i="36"/>
  <c r="J21" i="36"/>
  <c r="I21" i="36"/>
  <c r="E21" i="36"/>
  <c r="D21" i="36"/>
  <c r="H21" i="36" s="1"/>
  <c r="M16" i="36"/>
  <c r="L16" i="36"/>
  <c r="K16" i="36"/>
  <c r="J16" i="36"/>
  <c r="I16" i="36"/>
  <c r="E16" i="36"/>
  <c r="D16" i="36"/>
  <c r="H16" i="36" s="1"/>
  <c r="M15" i="36"/>
  <c r="L15" i="36"/>
  <c r="K15" i="36"/>
  <c r="J15" i="36"/>
  <c r="I15" i="36"/>
  <c r="E15" i="36"/>
  <c r="D15" i="36"/>
  <c r="H15" i="36" s="1"/>
  <c r="M14" i="36"/>
  <c r="L14" i="36"/>
  <c r="K14" i="36"/>
  <c r="J14" i="36"/>
  <c r="I14" i="36"/>
  <c r="E14" i="36"/>
  <c r="D14" i="36"/>
  <c r="H14" i="36" s="1"/>
  <c r="M13" i="36"/>
  <c r="L13" i="36"/>
  <c r="K13" i="36"/>
  <c r="J13" i="36"/>
  <c r="I13" i="36"/>
  <c r="E13" i="36"/>
  <c r="D13" i="36"/>
  <c r="H13" i="36" s="1"/>
  <c r="M12" i="36"/>
  <c r="L12" i="36"/>
  <c r="K12" i="36"/>
  <c r="J12" i="36"/>
  <c r="I12" i="36"/>
  <c r="E12" i="36"/>
  <c r="D12" i="36"/>
  <c r="H12" i="36" s="1"/>
  <c r="M11" i="36"/>
  <c r="L11" i="36"/>
  <c r="K11" i="36"/>
  <c r="J11" i="36"/>
  <c r="I11" i="36"/>
  <c r="E11" i="36"/>
  <c r="D11" i="36"/>
  <c r="H11" i="36" s="1"/>
  <c r="M9" i="36"/>
  <c r="L9" i="36"/>
  <c r="K9" i="36"/>
  <c r="J9" i="36"/>
  <c r="I9" i="36"/>
  <c r="E9" i="36"/>
  <c r="D9" i="36"/>
  <c r="M8" i="36"/>
  <c r="L8" i="36"/>
  <c r="K8" i="36"/>
  <c r="J8" i="36"/>
  <c r="I8" i="36"/>
  <c r="E8" i="36"/>
  <c r="D8" i="36"/>
  <c r="H8" i="36" s="1"/>
  <c r="M7" i="36"/>
  <c r="L7" i="36"/>
  <c r="K7" i="36"/>
  <c r="J7" i="36"/>
  <c r="I7" i="36"/>
  <c r="E7" i="36"/>
  <c r="D7" i="36"/>
  <c r="H7" i="36" s="1"/>
  <c r="M6" i="36"/>
  <c r="L6" i="36"/>
  <c r="K6" i="36"/>
  <c r="J6" i="36"/>
  <c r="I6" i="36"/>
  <c r="E6" i="36"/>
  <c r="D6" i="36"/>
  <c r="H6" i="36" s="1"/>
  <c r="M5" i="36"/>
  <c r="M23" i="36" s="1"/>
  <c r="L5" i="36"/>
  <c r="L23" i="36" s="1"/>
  <c r="L24" i="36" s="1"/>
  <c r="K5" i="36"/>
  <c r="K23" i="36" s="1"/>
  <c r="K24" i="36" s="1"/>
  <c r="J5" i="36"/>
  <c r="J23" i="36" s="1"/>
  <c r="I5" i="36"/>
  <c r="I23" i="36" s="1"/>
  <c r="E5" i="36"/>
  <c r="E23" i="36" s="1"/>
  <c r="D5" i="36"/>
  <c r="M4" i="36"/>
  <c r="M27" i="36" s="1"/>
  <c r="L4" i="36"/>
  <c r="L27" i="36" s="1"/>
  <c r="K4" i="36"/>
  <c r="K27" i="36" s="1"/>
  <c r="J4" i="36"/>
  <c r="J27" i="36" s="1"/>
  <c r="I4" i="36"/>
  <c r="I27" i="36" s="1"/>
  <c r="E4" i="36"/>
  <c r="E27" i="36" s="1"/>
  <c r="D4" i="36"/>
  <c r="H3" i="36"/>
  <c r="M2" i="36"/>
  <c r="M20" i="36" s="1"/>
  <c r="L2" i="36"/>
  <c r="L20" i="36" s="1"/>
  <c r="K2" i="36"/>
  <c r="K20" i="36" s="1"/>
  <c r="J2" i="36"/>
  <c r="J20" i="36" s="1"/>
  <c r="I2" i="36"/>
  <c r="I20" i="36" s="1"/>
  <c r="E2" i="36"/>
  <c r="E20" i="36" s="1"/>
  <c r="D2" i="36"/>
  <c r="O37" i="35"/>
  <c r="N37" i="35"/>
  <c r="M37" i="35"/>
  <c r="L37" i="35"/>
  <c r="K37" i="35"/>
  <c r="J37" i="35"/>
  <c r="I37" i="35"/>
  <c r="H37" i="35"/>
  <c r="E37" i="35"/>
  <c r="D37" i="35"/>
  <c r="O36" i="35"/>
  <c r="N36" i="35"/>
  <c r="M36" i="35"/>
  <c r="L36" i="35"/>
  <c r="K36" i="35"/>
  <c r="J36" i="35"/>
  <c r="I36" i="35"/>
  <c r="H36" i="35"/>
  <c r="E36" i="35"/>
  <c r="D36" i="35"/>
  <c r="O35" i="35"/>
  <c r="N35" i="35"/>
  <c r="M35" i="35"/>
  <c r="L35" i="35"/>
  <c r="K35" i="35"/>
  <c r="J35" i="35"/>
  <c r="I35" i="35"/>
  <c r="E35" i="35"/>
  <c r="D35" i="35"/>
  <c r="H35" i="35" s="1"/>
  <c r="O34" i="35"/>
  <c r="N34" i="35"/>
  <c r="M34" i="35"/>
  <c r="L34" i="35"/>
  <c r="K34" i="35"/>
  <c r="J34" i="35"/>
  <c r="I34" i="35"/>
  <c r="E34" i="35"/>
  <c r="D34" i="35"/>
  <c r="H34" i="35" s="1"/>
  <c r="O33" i="35"/>
  <c r="N33" i="35"/>
  <c r="M33" i="35"/>
  <c r="L33" i="35"/>
  <c r="K33" i="35"/>
  <c r="J33" i="35"/>
  <c r="I33" i="35"/>
  <c r="E33" i="35"/>
  <c r="D33" i="35"/>
  <c r="H33" i="35" s="1"/>
  <c r="O32" i="35"/>
  <c r="N32" i="35"/>
  <c r="M32" i="35"/>
  <c r="L32" i="35"/>
  <c r="K32" i="35"/>
  <c r="J32" i="35"/>
  <c r="I32" i="35"/>
  <c r="E32" i="35"/>
  <c r="D32" i="35"/>
  <c r="H32" i="35" s="1"/>
  <c r="O25" i="35"/>
  <c r="N25" i="35"/>
  <c r="M25" i="35"/>
  <c r="L25" i="35"/>
  <c r="K25" i="35"/>
  <c r="J25" i="35"/>
  <c r="I25" i="35"/>
  <c r="E25" i="35"/>
  <c r="D25" i="35"/>
  <c r="H25" i="35" s="1"/>
  <c r="H29" i="35" s="1"/>
  <c r="O21" i="35"/>
  <c r="N21" i="35"/>
  <c r="M21" i="35"/>
  <c r="L21" i="35"/>
  <c r="K21" i="35"/>
  <c r="J21" i="35"/>
  <c r="I21" i="35"/>
  <c r="E21" i="35"/>
  <c r="D21" i="35"/>
  <c r="H21" i="35" s="1"/>
  <c r="O16" i="35"/>
  <c r="N16" i="35"/>
  <c r="M16" i="35"/>
  <c r="L16" i="35"/>
  <c r="K16" i="35"/>
  <c r="J16" i="35"/>
  <c r="I16" i="35"/>
  <c r="E16" i="35"/>
  <c r="D16" i="35"/>
  <c r="H16" i="35" s="1"/>
  <c r="O15" i="35"/>
  <c r="N15" i="35"/>
  <c r="M15" i="35"/>
  <c r="L15" i="35"/>
  <c r="K15" i="35"/>
  <c r="J15" i="35"/>
  <c r="I15" i="35"/>
  <c r="E15" i="35"/>
  <c r="D15" i="35"/>
  <c r="H15" i="35" s="1"/>
  <c r="O14" i="35"/>
  <c r="N14" i="35"/>
  <c r="M14" i="35"/>
  <c r="L14" i="35"/>
  <c r="K14" i="35"/>
  <c r="J14" i="35"/>
  <c r="I14" i="35"/>
  <c r="E14" i="35"/>
  <c r="D14" i="35"/>
  <c r="H14" i="35" s="1"/>
  <c r="O13" i="35"/>
  <c r="N13" i="35"/>
  <c r="M13" i="35"/>
  <c r="L13" i="35"/>
  <c r="K13" i="35"/>
  <c r="J13" i="35"/>
  <c r="I13" i="35"/>
  <c r="E13" i="35"/>
  <c r="D13" i="35"/>
  <c r="H13" i="35" s="1"/>
  <c r="O12" i="35"/>
  <c r="N12" i="35"/>
  <c r="M12" i="35"/>
  <c r="L12" i="35"/>
  <c r="K12" i="35"/>
  <c r="J12" i="35"/>
  <c r="I12" i="35"/>
  <c r="E12" i="35"/>
  <c r="D12" i="35"/>
  <c r="H12" i="35" s="1"/>
  <c r="O11" i="35"/>
  <c r="N11" i="35"/>
  <c r="M11" i="35"/>
  <c r="L11" i="35"/>
  <c r="K11" i="35"/>
  <c r="J11" i="35"/>
  <c r="I11" i="35"/>
  <c r="E11" i="35"/>
  <c r="D11" i="35"/>
  <c r="H11" i="35" s="1"/>
  <c r="O9" i="35"/>
  <c r="N9" i="35"/>
  <c r="M9" i="35"/>
  <c r="L9" i="35"/>
  <c r="K9" i="35"/>
  <c r="J9" i="35"/>
  <c r="I9" i="35"/>
  <c r="E9" i="35"/>
  <c r="D9" i="35"/>
  <c r="O8" i="35"/>
  <c r="N8" i="35"/>
  <c r="M8" i="35"/>
  <c r="L8" i="35"/>
  <c r="K8" i="35"/>
  <c r="J8" i="35"/>
  <c r="I8" i="35"/>
  <c r="E8" i="35"/>
  <c r="D8" i="35"/>
  <c r="H8" i="35" s="1"/>
  <c r="O7" i="35"/>
  <c r="N7" i="35"/>
  <c r="M7" i="35"/>
  <c r="L7" i="35"/>
  <c r="K7" i="35"/>
  <c r="J7" i="35"/>
  <c r="I7" i="35"/>
  <c r="E7" i="35"/>
  <c r="D7" i="35"/>
  <c r="H7" i="35" s="1"/>
  <c r="O6" i="35"/>
  <c r="N6" i="35"/>
  <c r="M6" i="35"/>
  <c r="L6" i="35"/>
  <c r="K6" i="35"/>
  <c r="J6" i="35"/>
  <c r="I6" i="35"/>
  <c r="E6" i="35"/>
  <c r="D6" i="35"/>
  <c r="H6" i="35" s="1"/>
  <c r="O5" i="35"/>
  <c r="O23" i="35" s="1"/>
  <c r="N5" i="35"/>
  <c r="N23" i="35" s="1"/>
  <c r="M5" i="35"/>
  <c r="M23" i="35" s="1"/>
  <c r="L5" i="35"/>
  <c r="L23" i="35" s="1"/>
  <c r="L24" i="35" s="1"/>
  <c r="K5" i="35"/>
  <c r="K23" i="35" s="1"/>
  <c r="K24" i="35" s="1"/>
  <c r="J5" i="35"/>
  <c r="J23" i="35" s="1"/>
  <c r="I5" i="35"/>
  <c r="I23" i="35" s="1"/>
  <c r="E5" i="35"/>
  <c r="E23" i="35" s="1"/>
  <c r="D5" i="35"/>
  <c r="O4" i="35"/>
  <c r="O27" i="35" s="1"/>
  <c r="N4" i="35"/>
  <c r="N27" i="35" s="1"/>
  <c r="M4" i="35"/>
  <c r="M27" i="35" s="1"/>
  <c r="L4" i="35"/>
  <c r="L27" i="35" s="1"/>
  <c r="K4" i="35"/>
  <c r="K27" i="35" s="1"/>
  <c r="J4" i="35"/>
  <c r="J27" i="35" s="1"/>
  <c r="I4" i="35"/>
  <c r="I27" i="35" s="1"/>
  <c r="E4" i="35"/>
  <c r="E27" i="35" s="1"/>
  <c r="D4" i="35"/>
  <c r="H3" i="35"/>
  <c r="O2" i="35"/>
  <c r="O20" i="35" s="1"/>
  <c r="N2" i="35"/>
  <c r="N20" i="35" s="1"/>
  <c r="M2" i="35"/>
  <c r="M20" i="35" s="1"/>
  <c r="L2" i="35"/>
  <c r="L20" i="35" s="1"/>
  <c r="K2" i="35"/>
  <c r="K20" i="35" s="1"/>
  <c r="J2" i="35"/>
  <c r="J20" i="35" s="1"/>
  <c r="I2" i="35"/>
  <c r="I20" i="35" s="1"/>
  <c r="E2" i="35"/>
  <c r="E20" i="35" s="1"/>
  <c r="D2" i="35"/>
  <c r="O37" i="34"/>
  <c r="N37" i="34"/>
  <c r="M37" i="34"/>
  <c r="L37" i="34"/>
  <c r="K37" i="34"/>
  <c r="J37" i="34"/>
  <c r="I37" i="34"/>
  <c r="H37" i="34"/>
  <c r="E37" i="34"/>
  <c r="D37" i="34"/>
  <c r="O36" i="34"/>
  <c r="N36" i="34"/>
  <c r="M36" i="34"/>
  <c r="L36" i="34"/>
  <c r="K36" i="34"/>
  <c r="J36" i="34"/>
  <c r="I36" i="34"/>
  <c r="H36" i="34"/>
  <c r="E36" i="34"/>
  <c r="D36" i="34"/>
  <c r="O35" i="34"/>
  <c r="N35" i="34"/>
  <c r="M35" i="34"/>
  <c r="L35" i="34"/>
  <c r="K35" i="34"/>
  <c r="J35" i="34"/>
  <c r="I35" i="34"/>
  <c r="E35" i="34"/>
  <c r="D35" i="34"/>
  <c r="H35" i="34" s="1"/>
  <c r="O34" i="34"/>
  <c r="N34" i="34"/>
  <c r="M34" i="34"/>
  <c r="L34" i="34"/>
  <c r="K34" i="34"/>
  <c r="J34" i="34"/>
  <c r="I34" i="34"/>
  <c r="E34" i="34"/>
  <c r="D34" i="34"/>
  <c r="H34" i="34" s="1"/>
  <c r="O33" i="34"/>
  <c r="N33" i="34"/>
  <c r="M33" i="34"/>
  <c r="L33" i="34"/>
  <c r="K33" i="34"/>
  <c r="J33" i="34"/>
  <c r="I33" i="34"/>
  <c r="E33" i="34"/>
  <c r="D33" i="34"/>
  <c r="H33" i="34" s="1"/>
  <c r="O32" i="34"/>
  <c r="N32" i="34"/>
  <c r="M32" i="34"/>
  <c r="L32" i="34"/>
  <c r="K32" i="34"/>
  <c r="J32" i="34"/>
  <c r="I32" i="34"/>
  <c r="E32" i="34"/>
  <c r="D32" i="34"/>
  <c r="H32" i="34" s="1"/>
  <c r="O25" i="34"/>
  <c r="N25" i="34"/>
  <c r="M25" i="34"/>
  <c r="L25" i="34"/>
  <c r="K25" i="34"/>
  <c r="J25" i="34"/>
  <c r="I25" i="34"/>
  <c r="E25" i="34"/>
  <c r="D25" i="34"/>
  <c r="H25" i="34" s="1"/>
  <c r="H29" i="34" s="1"/>
  <c r="O21" i="34"/>
  <c r="N21" i="34"/>
  <c r="M21" i="34"/>
  <c r="L21" i="34"/>
  <c r="K21" i="34"/>
  <c r="J21" i="34"/>
  <c r="I21" i="34"/>
  <c r="E21" i="34"/>
  <c r="D21" i="34"/>
  <c r="H21" i="34" s="1"/>
  <c r="O16" i="34"/>
  <c r="N16" i="34"/>
  <c r="M16" i="34"/>
  <c r="L16" i="34"/>
  <c r="K16" i="34"/>
  <c r="J16" i="34"/>
  <c r="I16" i="34"/>
  <c r="E16" i="34"/>
  <c r="D16" i="34"/>
  <c r="H16" i="34" s="1"/>
  <c r="O15" i="34"/>
  <c r="N15" i="34"/>
  <c r="M15" i="34"/>
  <c r="L15" i="34"/>
  <c r="K15" i="34"/>
  <c r="J15" i="34"/>
  <c r="I15" i="34"/>
  <c r="E15" i="34"/>
  <c r="D15" i="34"/>
  <c r="H15" i="34" s="1"/>
  <c r="O14" i="34"/>
  <c r="N14" i="34"/>
  <c r="M14" i="34"/>
  <c r="L14" i="34"/>
  <c r="K14" i="34"/>
  <c r="J14" i="34"/>
  <c r="I14" i="34"/>
  <c r="E14" i="34"/>
  <c r="D14" i="34"/>
  <c r="H14" i="34" s="1"/>
  <c r="O13" i="34"/>
  <c r="N13" i="34"/>
  <c r="M13" i="34"/>
  <c r="L13" i="34"/>
  <c r="K13" i="34"/>
  <c r="J13" i="34"/>
  <c r="I13" i="34"/>
  <c r="E13" i="34"/>
  <c r="D13" i="34"/>
  <c r="H13" i="34" s="1"/>
  <c r="O12" i="34"/>
  <c r="N12" i="34"/>
  <c r="M12" i="34"/>
  <c r="L12" i="34"/>
  <c r="K12" i="34"/>
  <c r="J12" i="34"/>
  <c r="I12" i="34"/>
  <c r="E12" i="34"/>
  <c r="D12" i="34"/>
  <c r="H12" i="34" s="1"/>
  <c r="O11" i="34"/>
  <c r="N11" i="34"/>
  <c r="M11" i="34"/>
  <c r="L11" i="34"/>
  <c r="K11" i="34"/>
  <c r="J11" i="34"/>
  <c r="I11" i="34"/>
  <c r="E11" i="34"/>
  <c r="D11" i="34"/>
  <c r="H11" i="34" s="1"/>
  <c r="O9" i="34"/>
  <c r="N9" i="34"/>
  <c r="M9" i="34"/>
  <c r="L9" i="34"/>
  <c r="K9" i="34"/>
  <c r="J9" i="34"/>
  <c r="I9" i="34"/>
  <c r="E9" i="34"/>
  <c r="D9" i="34"/>
  <c r="O8" i="34"/>
  <c r="N8" i="34"/>
  <c r="M8" i="34"/>
  <c r="L8" i="34"/>
  <c r="K8" i="34"/>
  <c r="J8" i="34"/>
  <c r="I8" i="34"/>
  <c r="E8" i="34"/>
  <c r="D8" i="34"/>
  <c r="H8" i="34" s="1"/>
  <c r="O7" i="34"/>
  <c r="N7" i="34"/>
  <c r="M7" i="34"/>
  <c r="L7" i="34"/>
  <c r="K7" i="34"/>
  <c r="J7" i="34"/>
  <c r="I7" i="34"/>
  <c r="E7" i="34"/>
  <c r="D7" i="34"/>
  <c r="H7" i="34" s="1"/>
  <c r="O6" i="34"/>
  <c r="N6" i="34"/>
  <c r="M6" i="34"/>
  <c r="L6" i="34"/>
  <c r="K6" i="34"/>
  <c r="J6" i="34"/>
  <c r="I6" i="34"/>
  <c r="E6" i="34"/>
  <c r="D6" i="34"/>
  <c r="H6" i="34" s="1"/>
  <c r="O5" i="34"/>
  <c r="O23" i="34" s="1"/>
  <c r="N5" i="34"/>
  <c r="N23" i="34" s="1"/>
  <c r="M5" i="34"/>
  <c r="M23" i="34" s="1"/>
  <c r="L5" i="34"/>
  <c r="L23" i="34" s="1"/>
  <c r="L24" i="34" s="1"/>
  <c r="K5" i="34"/>
  <c r="K23" i="34" s="1"/>
  <c r="K24" i="34" s="1"/>
  <c r="J5" i="34"/>
  <c r="J23" i="34" s="1"/>
  <c r="I5" i="34"/>
  <c r="I23" i="34" s="1"/>
  <c r="E5" i="34"/>
  <c r="E23" i="34" s="1"/>
  <c r="D5" i="34"/>
  <c r="O4" i="34"/>
  <c r="O27" i="34" s="1"/>
  <c r="N4" i="34"/>
  <c r="N27" i="34" s="1"/>
  <c r="M4" i="34"/>
  <c r="M27" i="34" s="1"/>
  <c r="L4" i="34"/>
  <c r="L27" i="34" s="1"/>
  <c r="K4" i="34"/>
  <c r="K27" i="34" s="1"/>
  <c r="J4" i="34"/>
  <c r="J27" i="34" s="1"/>
  <c r="I4" i="34"/>
  <c r="I27" i="34" s="1"/>
  <c r="E4" i="34"/>
  <c r="E27" i="34" s="1"/>
  <c r="D4" i="34"/>
  <c r="H3" i="34"/>
  <c r="O2" i="34"/>
  <c r="O20" i="34" s="1"/>
  <c r="N2" i="34"/>
  <c r="N20" i="34" s="1"/>
  <c r="M2" i="34"/>
  <c r="M20" i="34" s="1"/>
  <c r="L2" i="34"/>
  <c r="L20" i="34" s="1"/>
  <c r="K2" i="34"/>
  <c r="K20" i="34" s="1"/>
  <c r="J2" i="34"/>
  <c r="J20" i="34" s="1"/>
  <c r="I2" i="34"/>
  <c r="I20" i="34" s="1"/>
  <c r="E2" i="34"/>
  <c r="E20" i="34" s="1"/>
  <c r="D2" i="34"/>
  <c r="O37" i="33"/>
  <c r="N37" i="33"/>
  <c r="M37" i="33"/>
  <c r="L37" i="33"/>
  <c r="K37" i="33"/>
  <c r="J37" i="33"/>
  <c r="I37" i="33"/>
  <c r="H37" i="33"/>
  <c r="E37" i="33"/>
  <c r="D37" i="33"/>
  <c r="O36" i="33"/>
  <c r="N36" i="33"/>
  <c r="M36" i="33"/>
  <c r="L36" i="33"/>
  <c r="K36" i="33"/>
  <c r="J36" i="33"/>
  <c r="I36" i="33"/>
  <c r="H36" i="33"/>
  <c r="E36" i="33"/>
  <c r="D36" i="33"/>
  <c r="O35" i="33"/>
  <c r="N35" i="33"/>
  <c r="M35" i="33"/>
  <c r="L35" i="33"/>
  <c r="K35" i="33"/>
  <c r="J35" i="33"/>
  <c r="I35" i="33"/>
  <c r="E35" i="33"/>
  <c r="D35" i="33"/>
  <c r="H35" i="33" s="1"/>
  <c r="O34" i="33"/>
  <c r="N34" i="33"/>
  <c r="M34" i="33"/>
  <c r="L34" i="33"/>
  <c r="K34" i="33"/>
  <c r="J34" i="33"/>
  <c r="I34" i="33"/>
  <c r="E34" i="33"/>
  <c r="D34" i="33"/>
  <c r="H34" i="33" s="1"/>
  <c r="O33" i="33"/>
  <c r="N33" i="33"/>
  <c r="M33" i="33"/>
  <c r="L33" i="33"/>
  <c r="K33" i="33"/>
  <c r="J33" i="33"/>
  <c r="I33" i="33"/>
  <c r="E33" i="33"/>
  <c r="D33" i="33"/>
  <c r="H33" i="33" s="1"/>
  <c r="O32" i="33"/>
  <c r="N32" i="33"/>
  <c r="M32" i="33"/>
  <c r="L32" i="33"/>
  <c r="K32" i="33"/>
  <c r="J32" i="33"/>
  <c r="I32" i="33"/>
  <c r="E32" i="33"/>
  <c r="D32" i="33"/>
  <c r="H32" i="33" s="1"/>
  <c r="O25" i="33"/>
  <c r="N25" i="33"/>
  <c r="M25" i="33"/>
  <c r="L25" i="33"/>
  <c r="K25" i="33"/>
  <c r="J25" i="33"/>
  <c r="I25" i="33"/>
  <c r="E25" i="33"/>
  <c r="D25" i="33"/>
  <c r="H25" i="33" s="1"/>
  <c r="H29" i="33" s="1"/>
  <c r="O21" i="33"/>
  <c r="N21" i="33"/>
  <c r="M21" i="33"/>
  <c r="L21" i="33"/>
  <c r="K21" i="33"/>
  <c r="J21" i="33"/>
  <c r="I21" i="33"/>
  <c r="E21" i="33"/>
  <c r="D21" i="33"/>
  <c r="H21" i="33" s="1"/>
  <c r="O16" i="33"/>
  <c r="N16" i="33"/>
  <c r="M16" i="33"/>
  <c r="L16" i="33"/>
  <c r="K16" i="33"/>
  <c r="J16" i="33"/>
  <c r="I16" i="33"/>
  <c r="E16" i="33"/>
  <c r="D16" i="33"/>
  <c r="H16" i="33" s="1"/>
  <c r="O15" i="33"/>
  <c r="N15" i="33"/>
  <c r="M15" i="33"/>
  <c r="L15" i="33"/>
  <c r="K15" i="33"/>
  <c r="J15" i="33"/>
  <c r="I15" i="33"/>
  <c r="E15" i="33"/>
  <c r="D15" i="33"/>
  <c r="H15" i="33" s="1"/>
  <c r="O14" i="33"/>
  <c r="N14" i="33"/>
  <c r="M14" i="33"/>
  <c r="L14" i="33"/>
  <c r="K14" i="33"/>
  <c r="J14" i="33"/>
  <c r="I14" i="33"/>
  <c r="E14" i="33"/>
  <c r="D14" i="33"/>
  <c r="H14" i="33" s="1"/>
  <c r="O13" i="33"/>
  <c r="N13" i="33"/>
  <c r="M13" i="33"/>
  <c r="L13" i="33"/>
  <c r="K13" i="33"/>
  <c r="J13" i="33"/>
  <c r="I13" i="33"/>
  <c r="E13" i="33"/>
  <c r="D13" i="33"/>
  <c r="H13" i="33" s="1"/>
  <c r="O12" i="33"/>
  <c r="N12" i="33"/>
  <c r="M12" i="33"/>
  <c r="L12" i="33"/>
  <c r="K12" i="33"/>
  <c r="J12" i="33"/>
  <c r="I12" i="33"/>
  <c r="E12" i="33"/>
  <c r="D12" i="33"/>
  <c r="H12" i="33" s="1"/>
  <c r="O11" i="33"/>
  <c r="N11" i="33"/>
  <c r="M11" i="33"/>
  <c r="L11" i="33"/>
  <c r="K11" i="33"/>
  <c r="J11" i="33"/>
  <c r="I11" i="33"/>
  <c r="E11" i="33"/>
  <c r="D11" i="33"/>
  <c r="H11" i="33" s="1"/>
  <c r="O9" i="33"/>
  <c r="N9" i="33"/>
  <c r="M9" i="33"/>
  <c r="L9" i="33"/>
  <c r="K9" i="33"/>
  <c r="J9" i="33"/>
  <c r="I9" i="33"/>
  <c r="E9" i="33"/>
  <c r="D9" i="33"/>
  <c r="O8" i="33"/>
  <c r="N8" i="33"/>
  <c r="M8" i="33"/>
  <c r="L8" i="33"/>
  <c r="K8" i="33"/>
  <c r="J8" i="33"/>
  <c r="I8" i="33"/>
  <c r="E8" i="33"/>
  <c r="D8" i="33"/>
  <c r="H8" i="33" s="1"/>
  <c r="O7" i="33"/>
  <c r="N7" i="33"/>
  <c r="M7" i="33"/>
  <c r="L7" i="33"/>
  <c r="K7" i="33"/>
  <c r="J7" i="33"/>
  <c r="I7" i="33"/>
  <c r="E7" i="33"/>
  <c r="D7" i="33"/>
  <c r="H7" i="33" s="1"/>
  <c r="O6" i="33"/>
  <c r="N6" i="33"/>
  <c r="M6" i="33"/>
  <c r="L6" i="33"/>
  <c r="K6" i="33"/>
  <c r="J6" i="33"/>
  <c r="I6" i="33"/>
  <c r="E6" i="33"/>
  <c r="D6" i="33"/>
  <c r="H6" i="33" s="1"/>
  <c r="O5" i="33"/>
  <c r="O23" i="33" s="1"/>
  <c r="N5" i="33"/>
  <c r="N23" i="33" s="1"/>
  <c r="M5" i="33"/>
  <c r="M23" i="33" s="1"/>
  <c r="L5" i="33"/>
  <c r="L23" i="33" s="1"/>
  <c r="L24" i="33" s="1"/>
  <c r="K5" i="33"/>
  <c r="K23" i="33" s="1"/>
  <c r="K24" i="33" s="1"/>
  <c r="J5" i="33"/>
  <c r="J23" i="33" s="1"/>
  <c r="I5" i="33"/>
  <c r="I23" i="33" s="1"/>
  <c r="E5" i="33"/>
  <c r="E23" i="33" s="1"/>
  <c r="D5" i="33"/>
  <c r="O4" i="33"/>
  <c r="O27" i="33" s="1"/>
  <c r="N4" i="33"/>
  <c r="N27" i="33" s="1"/>
  <c r="M4" i="33"/>
  <c r="M27" i="33" s="1"/>
  <c r="L4" i="33"/>
  <c r="L27" i="33" s="1"/>
  <c r="K4" i="33"/>
  <c r="K27" i="33" s="1"/>
  <c r="J4" i="33"/>
  <c r="J27" i="33" s="1"/>
  <c r="I4" i="33"/>
  <c r="I27" i="33" s="1"/>
  <c r="E4" i="33"/>
  <c r="E27" i="33" s="1"/>
  <c r="D4" i="33"/>
  <c r="H3" i="33"/>
  <c r="O2" i="33"/>
  <c r="O20" i="33" s="1"/>
  <c r="N2" i="33"/>
  <c r="N20" i="33" s="1"/>
  <c r="M2" i="33"/>
  <c r="M20" i="33" s="1"/>
  <c r="L2" i="33"/>
  <c r="L20" i="33" s="1"/>
  <c r="K2" i="33"/>
  <c r="K20" i="33" s="1"/>
  <c r="J2" i="33"/>
  <c r="J20" i="33" s="1"/>
  <c r="I2" i="33"/>
  <c r="I20" i="33" s="1"/>
  <c r="E2" i="33"/>
  <c r="E20" i="33" s="1"/>
  <c r="D2" i="33"/>
  <c r="O37" i="32"/>
  <c r="N37" i="32"/>
  <c r="M37" i="32"/>
  <c r="L37" i="32"/>
  <c r="K37" i="32"/>
  <c r="J37" i="32"/>
  <c r="I37" i="32"/>
  <c r="H37" i="32"/>
  <c r="E37" i="32"/>
  <c r="D37" i="32"/>
  <c r="O36" i="32"/>
  <c r="N36" i="32"/>
  <c r="M36" i="32"/>
  <c r="L36" i="32"/>
  <c r="K36" i="32"/>
  <c r="J36" i="32"/>
  <c r="I36" i="32"/>
  <c r="H36" i="32"/>
  <c r="E36" i="32"/>
  <c r="D36" i="32"/>
  <c r="O35" i="32"/>
  <c r="N35" i="32"/>
  <c r="M35" i="32"/>
  <c r="L35" i="32"/>
  <c r="K35" i="32"/>
  <c r="J35" i="32"/>
  <c r="I35" i="32"/>
  <c r="E35" i="32"/>
  <c r="D35" i="32"/>
  <c r="H35" i="32" s="1"/>
  <c r="O34" i="32"/>
  <c r="N34" i="32"/>
  <c r="M34" i="32"/>
  <c r="L34" i="32"/>
  <c r="K34" i="32"/>
  <c r="J34" i="32"/>
  <c r="I34" i="32"/>
  <c r="E34" i="32"/>
  <c r="D34" i="32"/>
  <c r="H34" i="32" s="1"/>
  <c r="O33" i="32"/>
  <c r="N33" i="32"/>
  <c r="M33" i="32"/>
  <c r="L33" i="32"/>
  <c r="K33" i="32"/>
  <c r="J33" i="32"/>
  <c r="I33" i="32"/>
  <c r="E33" i="32"/>
  <c r="D33" i="32"/>
  <c r="H33" i="32" s="1"/>
  <c r="O32" i="32"/>
  <c r="N32" i="32"/>
  <c r="M32" i="32"/>
  <c r="L32" i="32"/>
  <c r="K32" i="32"/>
  <c r="J32" i="32"/>
  <c r="I32" i="32"/>
  <c r="E32" i="32"/>
  <c r="D32" i="32"/>
  <c r="H32" i="32" s="1"/>
  <c r="O25" i="32"/>
  <c r="N25" i="32"/>
  <c r="M25" i="32"/>
  <c r="L25" i="32"/>
  <c r="K25" i="32"/>
  <c r="J25" i="32"/>
  <c r="I25" i="32"/>
  <c r="E25" i="32"/>
  <c r="D25" i="32"/>
  <c r="H25" i="32" s="1"/>
  <c r="H29" i="32" s="1"/>
  <c r="O21" i="32"/>
  <c r="N21" i="32"/>
  <c r="M21" i="32"/>
  <c r="L21" i="32"/>
  <c r="K21" i="32"/>
  <c r="J21" i="32"/>
  <c r="I21" i="32"/>
  <c r="E21" i="32"/>
  <c r="D21" i="32"/>
  <c r="H21" i="32" s="1"/>
  <c r="O16" i="32"/>
  <c r="N16" i="32"/>
  <c r="M16" i="32"/>
  <c r="L16" i="32"/>
  <c r="K16" i="32"/>
  <c r="J16" i="32"/>
  <c r="I16" i="32"/>
  <c r="E16" i="32"/>
  <c r="D16" i="32"/>
  <c r="H16" i="32" s="1"/>
  <c r="O15" i="32"/>
  <c r="N15" i="32"/>
  <c r="M15" i="32"/>
  <c r="L15" i="32"/>
  <c r="K15" i="32"/>
  <c r="J15" i="32"/>
  <c r="I15" i="32"/>
  <c r="E15" i="32"/>
  <c r="D15" i="32"/>
  <c r="H15" i="32" s="1"/>
  <c r="O14" i="32"/>
  <c r="N14" i="32"/>
  <c r="M14" i="32"/>
  <c r="L14" i="32"/>
  <c r="K14" i="32"/>
  <c r="J14" i="32"/>
  <c r="I14" i="32"/>
  <c r="E14" i="32"/>
  <c r="D14" i="32"/>
  <c r="H14" i="32" s="1"/>
  <c r="O13" i="32"/>
  <c r="N13" i="32"/>
  <c r="M13" i="32"/>
  <c r="L13" i="32"/>
  <c r="K13" i="32"/>
  <c r="J13" i="32"/>
  <c r="I13" i="32"/>
  <c r="E13" i="32"/>
  <c r="D13" i="32"/>
  <c r="H13" i="32" s="1"/>
  <c r="O12" i="32"/>
  <c r="N12" i="32"/>
  <c r="M12" i="32"/>
  <c r="L12" i="32"/>
  <c r="K12" i="32"/>
  <c r="J12" i="32"/>
  <c r="I12" i="32"/>
  <c r="E12" i="32"/>
  <c r="D12" i="32"/>
  <c r="H12" i="32" s="1"/>
  <c r="O11" i="32"/>
  <c r="N11" i="32"/>
  <c r="M11" i="32"/>
  <c r="L11" i="32"/>
  <c r="K11" i="32"/>
  <c r="J11" i="32"/>
  <c r="I11" i="32"/>
  <c r="E11" i="32"/>
  <c r="D11" i="32"/>
  <c r="H11" i="32" s="1"/>
  <c r="O9" i="32"/>
  <c r="N9" i="32"/>
  <c r="M9" i="32"/>
  <c r="L9" i="32"/>
  <c r="K9" i="32"/>
  <c r="J9" i="32"/>
  <c r="I9" i="32"/>
  <c r="E9" i="32"/>
  <c r="D9" i="32"/>
  <c r="O8" i="32"/>
  <c r="N8" i="32"/>
  <c r="M8" i="32"/>
  <c r="L8" i="32"/>
  <c r="K8" i="32"/>
  <c r="J8" i="32"/>
  <c r="I8" i="32"/>
  <c r="E8" i="32"/>
  <c r="D8" i="32"/>
  <c r="H8" i="32" s="1"/>
  <c r="O7" i="32"/>
  <c r="N7" i="32"/>
  <c r="M7" i="32"/>
  <c r="L7" i="32"/>
  <c r="K7" i="32"/>
  <c r="J7" i="32"/>
  <c r="I7" i="32"/>
  <c r="E7" i="32"/>
  <c r="D7" i="32"/>
  <c r="H7" i="32" s="1"/>
  <c r="O6" i="32"/>
  <c r="N6" i="32"/>
  <c r="M6" i="32"/>
  <c r="L6" i="32"/>
  <c r="K6" i="32"/>
  <c r="J6" i="32"/>
  <c r="I6" i="32"/>
  <c r="E6" i="32"/>
  <c r="D6" i="32"/>
  <c r="H6" i="32" s="1"/>
  <c r="O5" i="32"/>
  <c r="O23" i="32" s="1"/>
  <c r="N5" i="32"/>
  <c r="N23" i="32" s="1"/>
  <c r="M5" i="32"/>
  <c r="M23" i="32" s="1"/>
  <c r="L5" i="32"/>
  <c r="L23" i="32" s="1"/>
  <c r="L24" i="32" s="1"/>
  <c r="K5" i="32"/>
  <c r="K23" i="32" s="1"/>
  <c r="K24" i="32" s="1"/>
  <c r="J5" i="32"/>
  <c r="J23" i="32" s="1"/>
  <c r="I5" i="32"/>
  <c r="I23" i="32" s="1"/>
  <c r="E5" i="32"/>
  <c r="E23" i="32" s="1"/>
  <c r="D5" i="32"/>
  <c r="O4" i="32"/>
  <c r="O27" i="32" s="1"/>
  <c r="N4" i="32"/>
  <c r="N27" i="32" s="1"/>
  <c r="M4" i="32"/>
  <c r="M27" i="32" s="1"/>
  <c r="L4" i="32"/>
  <c r="L27" i="32" s="1"/>
  <c r="K4" i="32"/>
  <c r="K27" i="32" s="1"/>
  <c r="J4" i="32"/>
  <c r="J27" i="32" s="1"/>
  <c r="I4" i="32"/>
  <c r="I27" i="32" s="1"/>
  <c r="E4" i="32"/>
  <c r="E27" i="32" s="1"/>
  <c r="D4" i="32"/>
  <c r="H3" i="32"/>
  <c r="O2" i="32"/>
  <c r="O20" i="32" s="1"/>
  <c r="N2" i="32"/>
  <c r="N20" i="32" s="1"/>
  <c r="M2" i="32"/>
  <c r="M20" i="32" s="1"/>
  <c r="L2" i="32"/>
  <c r="L20" i="32" s="1"/>
  <c r="K2" i="32"/>
  <c r="K20" i="32" s="1"/>
  <c r="J2" i="32"/>
  <c r="J20" i="32" s="1"/>
  <c r="I2" i="32"/>
  <c r="I20" i="32" s="1"/>
  <c r="E2" i="32"/>
  <c r="E20" i="32" s="1"/>
  <c r="D2" i="32"/>
  <c r="M37" i="31"/>
  <c r="L37" i="31"/>
  <c r="K37" i="31"/>
  <c r="J37" i="31"/>
  <c r="I37" i="31"/>
  <c r="H37" i="31"/>
  <c r="E37" i="31"/>
  <c r="D37" i="31"/>
  <c r="M36" i="31"/>
  <c r="L36" i="31"/>
  <c r="K36" i="31"/>
  <c r="J36" i="31"/>
  <c r="I36" i="31"/>
  <c r="H36" i="31"/>
  <c r="E36" i="31"/>
  <c r="D36" i="31"/>
  <c r="M35" i="31"/>
  <c r="L35" i="31"/>
  <c r="K35" i="31"/>
  <c r="J35" i="31"/>
  <c r="I35" i="31"/>
  <c r="E35" i="31"/>
  <c r="D35" i="31"/>
  <c r="H35" i="31" s="1"/>
  <c r="M34" i="31"/>
  <c r="L34" i="31"/>
  <c r="K34" i="31"/>
  <c r="J34" i="31"/>
  <c r="I34" i="31"/>
  <c r="E34" i="31"/>
  <c r="D34" i="31"/>
  <c r="H34" i="31" s="1"/>
  <c r="M33" i="31"/>
  <c r="L33" i="31"/>
  <c r="K33" i="31"/>
  <c r="J33" i="31"/>
  <c r="I33" i="31"/>
  <c r="E33" i="31"/>
  <c r="D33" i="31"/>
  <c r="H33" i="31" s="1"/>
  <c r="M32" i="31"/>
  <c r="L32" i="31"/>
  <c r="K32" i="31"/>
  <c r="J32" i="31"/>
  <c r="I32" i="31"/>
  <c r="E32" i="31"/>
  <c r="D32" i="31"/>
  <c r="H32" i="31" s="1"/>
  <c r="M25" i="31"/>
  <c r="L25" i="31"/>
  <c r="K25" i="31"/>
  <c r="J25" i="31"/>
  <c r="I25" i="31"/>
  <c r="E25" i="31"/>
  <c r="D25" i="31"/>
  <c r="H25" i="31" s="1"/>
  <c r="H29" i="31" s="1"/>
  <c r="M21" i="31"/>
  <c r="L21" i="31"/>
  <c r="K21" i="31"/>
  <c r="J21" i="31"/>
  <c r="I21" i="31"/>
  <c r="E21" i="31"/>
  <c r="D21" i="31"/>
  <c r="H21" i="31" s="1"/>
  <c r="M16" i="31"/>
  <c r="L16" i="31"/>
  <c r="K16" i="31"/>
  <c r="J16" i="31"/>
  <c r="I16" i="31"/>
  <c r="E16" i="31"/>
  <c r="D16" i="31"/>
  <c r="H16" i="31" s="1"/>
  <c r="M15" i="31"/>
  <c r="L15" i="31"/>
  <c r="K15" i="31"/>
  <c r="J15" i="31"/>
  <c r="I15" i="31"/>
  <c r="E15" i="31"/>
  <c r="D15" i="31"/>
  <c r="H15" i="31" s="1"/>
  <c r="M14" i="31"/>
  <c r="L14" i="31"/>
  <c r="K14" i="31"/>
  <c r="J14" i="31"/>
  <c r="I14" i="31"/>
  <c r="E14" i="31"/>
  <c r="D14" i="31"/>
  <c r="H14" i="31" s="1"/>
  <c r="M13" i="31"/>
  <c r="L13" i="31"/>
  <c r="K13" i="31"/>
  <c r="J13" i="31"/>
  <c r="I13" i="31"/>
  <c r="E13" i="31"/>
  <c r="D13" i="31"/>
  <c r="H13" i="31" s="1"/>
  <c r="M12" i="31"/>
  <c r="L12" i="31"/>
  <c r="K12" i="31"/>
  <c r="J12" i="31"/>
  <c r="I12" i="31"/>
  <c r="E12" i="31"/>
  <c r="D12" i="31"/>
  <c r="H12" i="31" s="1"/>
  <c r="M11" i="31"/>
  <c r="L11" i="31"/>
  <c r="K11" i="31"/>
  <c r="J11" i="31"/>
  <c r="I11" i="31"/>
  <c r="E11" i="31"/>
  <c r="D11" i="31"/>
  <c r="H11" i="31" s="1"/>
  <c r="M9" i="31"/>
  <c r="M10" i="31" s="1"/>
  <c r="L9" i="31"/>
  <c r="K9" i="31"/>
  <c r="J9" i="31"/>
  <c r="I9" i="31"/>
  <c r="E9" i="31"/>
  <c r="D9" i="31"/>
  <c r="M8" i="31"/>
  <c r="L8" i="31"/>
  <c r="K8" i="31"/>
  <c r="J8" i="31"/>
  <c r="I8" i="31"/>
  <c r="E8" i="31"/>
  <c r="D8" i="31"/>
  <c r="H8" i="31" s="1"/>
  <c r="M7" i="31"/>
  <c r="L7" i="31"/>
  <c r="K7" i="31"/>
  <c r="J7" i="31"/>
  <c r="I7" i="31"/>
  <c r="E7" i="31"/>
  <c r="D7" i="31"/>
  <c r="H7" i="31" s="1"/>
  <c r="M6" i="31"/>
  <c r="L6" i="31"/>
  <c r="K6" i="31"/>
  <c r="J6" i="31"/>
  <c r="I6" i="31"/>
  <c r="E6" i="31"/>
  <c r="D6" i="31"/>
  <c r="H6" i="31" s="1"/>
  <c r="M5" i="31"/>
  <c r="M23" i="31" s="1"/>
  <c r="L5" i="31"/>
  <c r="L23" i="31" s="1"/>
  <c r="L24" i="31" s="1"/>
  <c r="K5" i="31"/>
  <c r="K23" i="31" s="1"/>
  <c r="K24" i="31" s="1"/>
  <c r="J5" i="31"/>
  <c r="J23" i="31" s="1"/>
  <c r="I5" i="31"/>
  <c r="I23" i="31" s="1"/>
  <c r="E5" i="31"/>
  <c r="E23" i="31" s="1"/>
  <c r="D5" i="31"/>
  <c r="M4" i="31"/>
  <c r="M27" i="31" s="1"/>
  <c r="L4" i="31"/>
  <c r="L27" i="31" s="1"/>
  <c r="K4" i="31"/>
  <c r="K27" i="31" s="1"/>
  <c r="J4" i="31"/>
  <c r="J27" i="31" s="1"/>
  <c r="I4" i="31"/>
  <c r="I27" i="31" s="1"/>
  <c r="E4" i="31"/>
  <c r="E27" i="31" s="1"/>
  <c r="D4" i="31"/>
  <c r="H3" i="31"/>
  <c r="M2" i="31"/>
  <c r="M20" i="31" s="1"/>
  <c r="L2" i="31"/>
  <c r="L20" i="31" s="1"/>
  <c r="K2" i="31"/>
  <c r="K20" i="31" s="1"/>
  <c r="J2" i="31"/>
  <c r="J20" i="31" s="1"/>
  <c r="I2" i="31"/>
  <c r="I20" i="31" s="1"/>
  <c r="E2" i="31"/>
  <c r="E20" i="31" s="1"/>
  <c r="D2" i="31"/>
  <c r="M37" i="30"/>
  <c r="L37" i="30"/>
  <c r="K37" i="30"/>
  <c r="J37" i="30"/>
  <c r="I37" i="30"/>
  <c r="H37" i="30"/>
  <c r="E37" i="30"/>
  <c r="D37" i="30"/>
  <c r="M36" i="30"/>
  <c r="L36" i="30"/>
  <c r="K36" i="30"/>
  <c r="J36" i="30"/>
  <c r="I36" i="30"/>
  <c r="H36" i="30"/>
  <c r="E36" i="30"/>
  <c r="D36" i="30"/>
  <c r="M35" i="30"/>
  <c r="L35" i="30"/>
  <c r="K35" i="30"/>
  <c r="J35" i="30"/>
  <c r="I35" i="30"/>
  <c r="E35" i="30"/>
  <c r="D35" i="30"/>
  <c r="H35" i="30" s="1"/>
  <c r="M34" i="30"/>
  <c r="L34" i="30"/>
  <c r="K34" i="30"/>
  <c r="J34" i="30"/>
  <c r="I34" i="30"/>
  <c r="E34" i="30"/>
  <c r="D34" i="30"/>
  <c r="H34" i="30" s="1"/>
  <c r="M33" i="30"/>
  <c r="L33" i="30"/>
  <c r="K33" i="30"/>
  <c r="J33" i="30"/>
  <c r="I33" i="30"/>
  <c r="E33" i="30"/>
  <c r="D33" i="30"/>
  <c r="H33" i="30" s="1"/>
  <c r="M32" i="30"/>
  <c r="L32" i="30"/>
  <c r="K32" i="30"/>
  <c r="J32" i="30"/>
  <c r="I32" i="30"/>
  <c r="E32" i="30"/>
  <c r="D32" i="30"/>
  <c r="H32" i="30" s="1"/>
  <c r="M25" i="30"/>
  <c r="L25" i="30"/>
  <c r="K25" i="30"/>
  <c r="J25" i="30"/>
  <c r="I25" i="30"/>
  <c r="E25" i="30"/>
  <c r="D25" i="30"/>
  <c r="H25" i="30" s="1"/>
  <c r="H29" i="30" s="1"/>
  <c r="M21" i="30"/>
  <c r="L21" i="30"/>
  <c r="K21" i="30"/>
  <c r="J21" i="30"/>
  <c r="I21" i="30"/>
  <c r="E21" i="30"/>
  <c r="D21" i="30"/>
  <c r="H21" i="30" s="1"/>
  <c r="M16" i="30"/>
  <c r="L16" i="30"/>
  <c r="K16" i="30"/>
  <c r="J16" i="30"/>
  <c r="I16" i="30"/>
  <c r="E16" i="30"/>
  <c r="D16" i="30"/>
  <c r="H16" i="30" s="1"/>
  <c r="M15" i="30"/>
  <c r="L15" i="30"/>
  <c r="K15" i="30"/>
  <c r="J15" i="30"/>
  <c r="I15" i="30"/>
  <c r="E15" i="30"/>
  <c r="D15" i="30"/>
  <c r="H15" i="30" s="1"/>
  <c r="M14" i="30"/>
  <c r="L14" i="30"/>
  <c r="K14" i="30"/>
  <c r="J14" i="30"/>
  <c r="I14" i="30"/>
  <c r="E14" i="30"/>
  <c r="D14" i="30"/>
  <c r="H14" i="30" s="1"/>
  <c r="M13" i="30"/>
  <c r="L13" i="30"/>
  <c r="K13" i="30"/>
  <c r="J13" i="30"/>
  <c r="I13" i="30"/>
  <c r="E13" i="30"/>
  <c r="D13" i="30"/>
  <c r="H13" i="30" s="1"/>
  <c r="M12" i="30"/>
  <c r="L12" i="30"/>
  <c r="K12" i="30"/>
  <c r="J12" i="30"/>
  <c r="I12" i="30"/>
  <c r="E12" i="30"/>
  <c r="D12" i="30"/>
  <c r="H12" i="30" s="1"/>
  <c r="M11" i="30"/>
  <c r="L11" i="30"/>
  <c r="K11" i="30"/>
  <c r="J11" i="30"/>
  <c r="I11" i="30"/>
  <c r="E11" i="30"/>
  <c r="D11" i="30"/>
  <c r="H11" i="30" s="1"/>
  <c r="M9" i="30"/>
  <c r="M10" i="30" s="1"/>
  <c r="L9" i="30"/>
  <c r="K9" i="30"/>
  <c r="J9" i="30"/>
  <c r="I9" i="30"/>
  <c r="E9" i="30"/>
  <c r="D9" i="30"/>
  <c r="M8" i="30"/>
  <c r="L8" i="30"/>
  <c r="K8" i="30"/>
  <c r="J8" i="30"/>
  <c r="I8" i="30"/>
  <c r="E8" i="30"/>
  <c r="D8" i="30"/>
  <c r="H8" i="30" s="1"/>
  <c r="M7" i="30"/>
  <c r="L7" i="30"/>
  <c r="K7" i="30"/>
  <c r="J7" i="30"/>
  <c r="I7" i="30"/>
  <c r="E7" i="30"/>
  <c r="D7" i="30"/>
  <c r="H7" i="30" s="1"/>
  <c r="M6" i="30"/>
  <c r="L6" i="30"/>
  <c r="K6" i="30"/>
  <c r="J6" i="30"/>
  <c r="I6" i="30"/>
  <c r="E6" i="30"/>
  <c r="D6" i="30"/>
  <c r="H6" i="30" s="1"/>
  <c r="M5" i="30"/>
  <c r="M23" i="30" s="1"/>
  <c r="L5" i="30"/>
  <c r="L23" i="30" s="1"/>
  <c r="L24" i="30" s="1"/>
  <c r="K5" i="30"/>
  <c r="K23" i="30" s="1"/>
  <c r="K24" i="30" s="1"/>
  <c r="J5" i="30"/>
  <c r="J23" i="30" s="1"/>
  <c r="I5" i="30"/>
  <c r="I23" i="30" s="1"/>
  <c r="E5" i="30"/>
  <c r="E23" i="30" s="1"/>
  <c r="D5" i="30"/>
  <c r="M4" i="30"/>
  <c r="M27" i="30" s="1"/>
  <c r="L4" i="30"/>
  <c r="L27" i="30" s="1"/>
  <c r="K4" i="30"/>
  <c r="K27" i="30" s="1"/>
  <c r="J4" i="30"/>
  <c r="J27" i="30" s="1"/>
  <c r="I4" i="30"/>
  <c r="I27" i="30" s="1"/>
  <c r="E4" i="30"/>
  <c r="E27" i="30" s="1"/>
  <c r="D4" i="30"/>
  <c r="H3" i="30"/>
  <c r="M2" i="30"/>
  <c r="M20" i="30" s="1"/>
  <c r="L2" i="30"/>
  <c r="L20" i="30" s="1"/>
  <c r="K2" i="30"/>
  <c r="K20" i="30" s="1"/>
  <c r="J2" i="30"/>
  <c r="J20" i="30" s="1"/>
  <c r="I2" i="30"/>
  <c r="I20" i="30" s="1"/>
  <c r="E2" i="30"/>
  <c r="E20" i="30" s="1"/>
  <c r="D2" i="30"/>
  <c r="M37" i="29"/>
  <c r="L37" i="29"/>
  <c r="K37" i="29"/>
  <c r="J37" i="29"/>
  <c r="I37" i="29"/>
  <c r="H37" i="29"/>
  <c r="E37" i="29"/>
  <c r="D37" i="29"/>
  <c r="M36" i="29"/>
  <c r="L36" i="29"/>
  <c r="K36" i="29"/>
  <c r="J36" i="29"/>
  <c r="I36" i="29"/>
  <c r="H36" i="29"/>
  <c r="E36" i="29"/>
  <c r="D36" i="29"/>
  <c r="M35" i="29"/>
  <c r="L35" i="29"/>
  <c r="K35" i="29"/>
  <c r="J35" i="29"/>
  <c r="I35" i="29"/>
  <c r="E35" i="29"/>
  <c r="D35" i="29"/>
  <c r="H35" i="29" s="1"/>
  <c r="M34" i="29"/>
  <c r="L34" i="29"/>
  <c r="K34" i="29"/>
  <c r="J34" i="29"/>
  <c r="I34" i="29"/>
  <c r="E34" i="29"/>
  <c r="D34" i="29"/>
  <c r="H34" i="29" s="1"/>
  <c r="M33" i="29"/>
  <c r="L33" i="29"/>
  <c r="K33" i="29"/>
  <c r="J33" i="29"/>
  <c r="I33" i="29"/>
  <c r="E33" i="29"/>
  <c r="D33" i="29"/>
  <c r="H33" i="29" s="1"/>
  <c r="M32" i="29"/>
  <c r="L32" i="29"/>
  <c r="K32" i="29"/>
  <c r="J32" i="29"/>
  <c r="I32" i="29"/>
  <c r="E32" i="29"/>
  <c r="D32" i="29"/>
  <c r="H32" i="29" s="1"/>
  <c r="M25" i="29"/>
  <c r="L25" i="29"/>
  <c r="K25" i="29"/>
  <c r="J25" i="29"/>
  <c r="I25" i="29"/>
  <c r="E25" i="29"/>
  <c r="D25" i="29"/>
  <c r="H25" i="29" s="1"/>
  <c r="H29" i="29" s="1"/>
  <c r="M21" i="29"/>
  <c r="L21" i="29"/>
  <c r="K21" i="29"/>
  <c r="J21" i="29"/>
  <c r="I21" i="29"/>
  <c r="E21" i="29"/>
  <c r="D21" i="29"/>
  <c r="H21" i="29" s="1"/>
  <c r="M16" i="29"/>
  <c r="L16" i="29"/>
  <c r="K16" i="29"/>
  <c r="J16" i="29"/>
  <c r="I16" i="29"/>
  <c r="E16" i="29"/>
  <c r="D16" i="29"/>
  <c r="H16" i="29" s="1"/>
  <c r="M15" i="29"/>
  <c r="L15" i="29"/>
  <c r="K15" i="29"/>
  <c r="J15" i="29"/>
  <c r="I15" i="29"/>
  <c r="E15" i="29"/>
  <c r="D15" i="29"/>
  <c r="H15" i="29" s="1"/>
  <c r="M14" i="29"/>
  <c r="L14" i="29"/>
  <c r="K14" i="29"/>
  <c r="J14" i="29"/>
  <c r="I14" i="29"/>
  <c r="E14" i="29"/>
  <c r="D14" i="29"/>
  <c r="H14" i="29" s="1"/>
  <c r="M13" i="29"/>
  <c r="L13" i="29"/>
  <c r="K13" i="29"/>
  <c r="J13" i="29"/>
  <c r="I13" i="29"/>
  <c r="E13" i="29"/>
  <c r="D13" i="29"/>
  <c r="H13" i="29" s="1"/>
  <c r="M12" i="29"/>
  <c r="L12" i="29"/>
  <c r="K12" i="29"/>
  <c r="J12" i="29"/>
  <c r="I12" i="29"/>
  <c r="E12" i="29"/>
  <c r="D12" i="29"/>
  <c r="H12" i="29" s="1"/>
  <c r="M11" i="29"/>
  <c r="L11" i="29"/>
  <c r="K11" i="29"/>
  <c r="J11" i="29"/>
  <c r="I11" i="29"/>
  <c r="E11" i="29"/>
  <c r="D11" i="29"/>
  <c r="H11" i="29" s="1"/>
  <c r="M9" i="29"/>
  <c r="M10" i="29" s="1"/>
  <c r="L9" i="29"/>
  <c r="K9" i="29"/>
  <c r="J9" i="29"/>
  <c r="I9" i="29"/>
  <c r="E9" i="29"/>
  <c r="D9" i="29"/>
  <c r="M8" i="29"/>
  <c r="L8" i="29"/>
  <c r="K8" i="29"/>
  <c r="J8" i="29"/>
  <c r="I8" i="29"/>
  <c r="E8" i="29"/>
  <c r="D8" i="29"/>
  <c r="H8" i="29" s="1"/>
  <c r="M7" i="29"/>
  <c r="L7" i="29"/>
  <c r="K7" i="29"/>
  <c r="J7" i="29"/>
  <c r="I7" i="29"/>
  <c r="E7" i="29"/>
  <c r="D7" i="29"/>
  <c r="H7" i="29" s="1"/>
  <c r="M6" i="29"/>
  <c r="L6" i="29"/>
  <c r="K6" i="29"/>
  <c r="J6" i="29"/>
  <c r="I6" i="29"/>
  <c r="E6" i="29"/>
  <c r="D6" i="29"/>
  <c r="H6" i="29" s="1"/>
  <c r="M5" i="29"/>
  <c r="M23" i="29" s="1"/>
  <c r="L5" i="29"/>
  <c r="L23" i="29" s="1"/>
  <c r="L24" i="29" s="1"/>
  <c r="K5" i="29"/>
  <c r="K23" i="29" s="1"/>
  <c r="K24" i="29" s="1"/>
  <c r="J5" i="29"/>
  <c r="J23" i="29" s="1"/>
  <c r="I5" i="29"/>
  <c r="I23" i="29" s="1"/>
  <c r="E5" i="29"/>
  <c r="E23" i="29" s="1"/>
  <c r="D5" i="29"/>
  <c r="M4" i="29"/>
  <c r="M27" i="29" s="1"/>
  <c r="L4" i="29"/>
  <c r="L27" i="29" s="1"/>
  <c r="K4" i="29"/>
  <c r="K27" i="29" s="1"/>
  <c r="J4" i="29"/>
  <c r="J27" i="29" s="1"/>
  <c r="I4" i="29"/>
  <c r="I27" i="29" s="1"/>
  <c r="E4" i="29"/>
  <c r="E27" i="29" s="1"/>
  <c r="D4" i="29"/>
  <c r="H3" i="29"/>
  <c r="M2" i="29"/>
  <c r="M20" i="29" s="1"/>
  <c r="L2" i="29"/>
  <c r="L20" i="29" s="1"/>
  <c r="K2" i="29"/>
  <c r="K20" i="29" s="1"/>
  <c r="J2" i="29"/>
  <c r="J20" i="29" s="1"/>
  <c r="I2" i="29"/>
  <c r="I20" i="29" s="1"/>
  <c r="E2" i="29"/>
  <c r="E20" i="29" s="1"/>
  <c r="D2" i="29"/>
  <c r="M37" i="28"/>
  <c r="L37" i="28"/>
  <c r="K37" i="28"/>
  <c r="J37" i="28"/>
  <c r="I37" i="28"/>
  <c r="H37" i="28"/>
  <c r="E37" i="28"/>
  <c r="D37" i="28"/>
  <c r="M36" i="28"/>
  <c r="L36" i="28"/>
  <c r="K36" i="28"/>
  <c r="J36" i="28"/>
  <c r="I36" i="28"/>
  <c r="H36" i="28"/>
  <c r="E36" i="28"/>
  <c r="D36" i="28"/>
  <c r="M35" i="28"/>
  <c r="L35" i="28"/>
  <c r="K35" i="28"/>
  <c r="J35" i="28"/>
  <c r="I35" i="28"/>
  <c r="E35" i="28"/>
  <c r="D35" i="28"/>
  <c r="H35" i="28" s="1"/>
  <c r="M34" i="28"/>
  <c r="L34" i="28"/>
  <c r="K34" i="28"/>
  <c r="J34" i="28"/>
  <c r="I34" i="28"/>
  <c r="E34" i="28"/>
  <c r="D34" i="28"/>
  <c r="H34" i="28" s="1"/>
  <c r="M33" i="28"/>
  <c r="L33" i="28"/>
  <c r="K33" i="28"/>
  <c r="J33" i="28"/>
  <c r="I33" i="28"/>
  <c r="E33" i="28"/>
  <c r="D33" i="28"/>
  <c r="H33" i="28" s="1"/>
  <c r="M32" i="28"/>
  <c r="L32" i="28"/>
  <c r="K32" i="28"/>
  <c r="J32" i="28"/>
  <c r="I32" i="28"/>
  <c r="E32" i="28"/>
  <c r="D32" i="28"/>
  <c r="H32" i="28" s="1"/>
  <c r="M25" i="28"/>
  <c r="L25" i="28"/>
  <c r="K25" i="28"/>
  <c r="J25" i="28"/>
  <c r="I25" i="28"/>
  <c r="E25" i="28"/>
  <c r="D25" i="28"/>
  <c r="H25" i="28" s="1"/>
  <c r="H29" i="28" s="1"/>
  <c r="M21" i="28"/>
  <c r="L21" i="28"/>
  <c r="K21" i="28"/>
  <c r="J21" i="28"/>
  <c r="I21" i="28"/>
  <c r="E21" i="28"/>
  <c r="D21" i="28"/>
  <c r="H21" i="28" s="1"/>
  <c r="M16" i="28"/>
  <c r="L16" i="28"/>
  <c r="K16" i="28"/>
  <c r="J16" i="28"/>
  <c r="I16" i="28"/>
  <c r="E16" i="28"/>
  <c r="D16" i="28"/>
  <c r="H16" i="28" s="1"/>
  <c r="M15" i="28"/>
  <c r="L15" i="28"/>
  <c r="K15" i="28"/>
  <c r="J15" i="28"/>
  <c r="I15" i="28"/>
  <c r="E15" i="28"/>
  <c r="D15" i="28"/>
  <c r="H15" i="28" s="1"/>
  <c r="M14" i="28"/>
  <c r="L14" i="28"/>
  <c r="K14" i="28"/>
  <c r="J14" i="28"/>
  <c r="I14" i="28"/>
  <c r="E14" i="28"/>
  <c r="D14" i="28"/>
  <c r="H14" i="28" s="1"/>
  <c r="M13" i="28"/>
  <c r="L13" i="28"/>
  <c r="K13" i="28"/>
  <c r="J13" i="28"/>
  <c r="I13" i="28"/>
  <c r="E13" i="28"/>
  <c r="D13" i="28"/>
  <c r="H13" i="28" s="1"/>
  <c r="M12" i="28"/>
  <c r="L12" i="28"/>
  <c r="K12" i="28"/>
  <c r="J12" i="28"/>
  <c r="I12" i="28"/>
  <c r="E12" i="28"/>
  <c r="D12" i="28"/>
  <c r="H12" i="28" s="1"/>
  <c r="M11" i="28"/>
  <c r="L11" i="28"/>
  <c r="K11" i="28"/>
  <c r="J11" i="28"/>
  <c r="I11" i="28"/>
  <c r="E11" i="28"/>
  <c r="D11" i="28"/>
  <c r="H11" i="28" s="1"/>
  <c r="M9" i="28"/>
  <c r="M10" i="28" s="1"/>
  <c r="L9" i="28"/>
  <c r="K9" i="28"/>
  <c r="J9" i="28"/>
  <c r="I9" i="28"/>
  <c r="E9" i="28"/>
  <c r="D9" i="28"/>
  <c r="M8" i="28"/>
  <c r="L8" i="28"/>
  <c r="K8" i="28"/>
  <c r="J8" i="28"/>
  <c r="I8" i="28"/>
  <c r="E8" i="28"/>
  <c r="D8" i="28"/>
  <c r="H8" i="28" s="1"/>
  <c r="M7" i="28"/>
  <c r="L7" i="28"/>
  <c r="K7" i="28"/>
  <c r="J7" i="28"/>
  <c r="I7" i="28"/>
  <c r="E7" i="28"/>
  <c r="D7" i="28"/>
  <c r="H7" i="28" s="1"/>
  <c r="M6" i="28"/>
  <c r="L6" i="28"/>
  <c r="K6" i="28"/>
  <c r="J6" i="28"/>
  <c r="I6" i="28"/>
  <c r="E6" i="28"/>
  <c r="D6" i="28"/>
  <c r="H6" i="28" s="1"/>
  <c r="M5" i="28"/>
  <c r="M23" i="28" s="1"/>
  <c r="L5" i="28"/>
  <c r="L23" i="28" s="1"/>
  <c r="L24" i="28" s="1"/>
  <c r="K5" i="28"/>
  <c r="K23" i="28" s="1"/>
  <c r="K24" i="28" s="1"/>
  <c r="J5" i="28"/>
  <c r="J23" i="28" s="1"/>
  <c r="I5" i="28"/>
  <c r="I23" i="28" s="1"/>
  <c r="E5" i="28"/>
  <c r="E23" i="28" s="1"/>
  <c r="D5" i="28"/>
  <c r="M4" i="28"/>
  <c r="M27" i="28" s="1"/>
  <c r="L4" i="28"/>
  <c r="L27" i="28" s="1"/>
  <c r="K4" i="28"/>
  <c r="K27" i="28" s="1"/>
  <c r="J4" i="28"/>
  <c r="J27" i="28" s="1"/>
  <c r="I4" i="28"/>
  <c r="I27" i="28" s="1"/>
  <c r="E4" i="28"/>
  <c r="E27" i="28" s="1"/>
  <c r="D4" i="28"/>
  <c r="H3" i="28"/>
  <c r="M2" i="28"/>
  <c r="M20" i="28" s="1"/>
  <c r="L2" i="28"/>
  <c r="L20" i="28" s="1"/>
  <c r="K2" i="28"/>
  <c r="K20" i="28" s="1"/>
  <c r="J2" i="28"/>
  <c r="J20" i="28" s="1"/>
  <c r="I2" i="28"/>
  <c r="I20" i="28" s="1"/>
  <c r="E2" i="28"/>
  <c r="E20" i="28" s="1"/>
  <c r="D2" i="28"/>
  <c r="O37" i="27"/>
  <c r="N37" i="27"/>
  <c r="M37" i="27"/>
  <c r="L37" i="27"/>
  <c r="K37" i="27"/>
  <c r="J37" i="27"/>
  <c r="I37" i="27"/>
  <c r="H37" i="27"/>
  <c r="E37" i="27"/>
  <c r="D37" i="27"/>
  <c r="O36" i="27"/>
  <c r="N36" i="27"/>
  <c r="M36" i="27"/>
  <c r="L36" i="27"/>
  <c r="K36" i="27"/>
  <c r="J36" i="27"/>
  <c r="I36" i="27"/>
  <c r="H36" i="27"/>
  <c r="E36" i="27"/>
  <c r="D36" i="27"/>
  <c r="O35" i="27"/>
  <c r="N35" i="27"/>
  <c r="M35" i="27"/>
  <c r="L35" i="27"/>
  <c r="K35" i="27"/>
  <c r="J35" i="27"/>
  <c r="I35" i="27"/>
  <c r="E35" i="27"/>
  <c r="D35" i="27"/>
  <c r="H35" i="27" s="1"/>
  <c r="O34" i="27"/>
  <c r="N34" i="27"/>
  <c r="M34" i="27"/>
  <c r="L34" i="27"/>
  <c r="K34" i="27"/>
  <c r="J34" i="27"/>
  <c r="I34" i="27"/>
  <c r="E34" i="27"/>
  <c r="D34" i="27"/>
  <c r="H34" i="27" s="1"/>
  <c r="O33" i="27"/>
  <c r="N33" i="27"/>
  <c r="M33" i="27"/>
  <c r="L33" i="27"/>
  <c r="K33" i="27"/>
  <c r="J33" i="27"/>
  <c r="I33" i="27"/>
  <c r="E33" i="27"/>
  <c r="D33" i="27"/>
  <c r="H33" i="27" s="1"/>
  <c r="O32" i="27"/>
  <c r="N32" i="27"/>
  <c r="M32" i="27"/>
  <c r="L32" i="27"/>
  <c r="K32" i="27"/>
  <c r="J32" i="27"/>
  <c r="I32" i="27"/>
  <c r="E32" i="27"/>
  <c r="D32" i="27"/>
  <c r="H32" i="27" s="1"/>
  <c r="O25" i="27"/>
  <c r="N25" i="27"/>
  <c r="M25" i="27"/>
  <c r="L25" i="27"/>
  <c r="K25" i="27"/>
  <c r="J25" i="27"/>
  <c r="I25" i="27"/>
  <c r="E25" i="27"/>
  <c r="D25" i="27"/>
  <c r="H25" i="27" s="1"/>
  <c r="H29" i="27" s="1"/>
  <c r="O21" i="27"/>
  <c r="N21" i="27"/>
  <c r="M21" i="27"/>
  <c r="L21" i="27"/>
  <c r="K21" i="27"/>
  <c r="J21" i="27"/>
  <c r="I21" i="27"/>
  <c r="E21" i="27"/>
  <c r="D21" i="27"/>
  <c r="H21" i="27" s="1"/>
  <c r="O16" i="27"/>
  <c r="N16" i="27"/>
  <c r="M16" i="27"/>
  <c r="L16" i="27"/>
  <c r="K16" i="27"/>
  <c r="J16" i="27"/>
  <c r="I16" i="27"/>
  <c r="E16" i="27"/>
  <c r="D16" i="27"/>
  <c r="H16" i="27" s="1"/>
  <c r="O15" i="27"/>
  <c r="N15" i="27"/>
  <c r="M15" i="27"/>
  <c r="L15" i="27"/>
  <c r="K15" i="27"/>
  <c r="J15" i="27"/>
  <c r="I15" i="27"/>
  <c r="E15" i="27"/>
  <c r="D15" i="27"/>
  <c r="H15" i="27" s="1"/>
  <c r="O14" i="27"/>
  <c r="N14" i="27"/>
  <c r="M14" i="27"/>
  <c r="L14" i="27"/>
  <c r="K14" i="27"/>
  <c r="J14" i="27"/>
  <c r="I14" i="27"/>
  <c r="E14" i="27"/>
  <c r="D14" i="27"/>
  <c r="H14" i="27" s="1"/>
  <c r="O13" i="27"/>
  <c r="N13" i="27"/>
  <c r="M13" i="27"/>
  <c r="L13" i="27"/>
  <c r="K13" i="27"/>
  <c r="J13" i="27"/>
  <c r="I13" i="27"/>
  <c r="E13" i="27"/>
  <c r="D13" i="27"/>
  <c r="H13" i="27" s="1"/>
  <c r="O12" i="27"/>
  <c r="N12" i="27"/>
  <c r="M12" i="27"/>
  <c r="L12" i="27"/>
  <c r="K12" i="27"/>
  <c r="J12" i="27"/>
  <c r="I12" i="27"/>
  <c r="E12" i="27"/>
  <c r="D12" i="27"/>
  <c r="H12" i="27" s="1"/>
  <c r="O11" i="27"/>
  <c r="N11" i="27"/>
  <c r="M11" i="27"/>
  <c r="L11" i="27"/>
  <c r="K11" i="27"/>
  <c r="J11" i="27"/>
  <c r="I11" i="27"/>
  <c r="E11" i="27"/>
  <c r="D11" i="27"/>
  <c r="H11" i="27" s="1"/>
  <c r="O9" i="27"/>
  <c r="N9" i="27"/>
  <c r="M9" i="27"/>
  <c r="L9" i="27"/>
  <c r="K9" i="27"/>
  <c r="J9" i="27"/>
  <c r="I9" i="27"/>
  <c r="E9" i="27"/>
  <c r="D9" i="27"/>
  <c r="O8" i="27"/>
  <c r="N8" i="27"/>
  <c r="M8" i="27"/>
  <c r="L8" i="27"/>
  <c r="K8" i="27"/>
  <c r="J8" i="27"/>
  <c r="I8" i="27"/>
  <c r="E8" i="27"/>
  <c r="D8" i="27"/>
  <c r="H8" i="27" s="1"/>
  <c r="O7" i="27"/>
  <c r="N7" i="27"/>
  <c r="M7" i="27"/>
  <c r="L7" i="27"/>
  <c r="K7" i="27"/>
  <c r="J7" i="27"/>
  <c r="I7" i="27"/>
  <c r="E7" i="27"/>
  <c r="D7" i="27"/>
  <c r="H7" i="27" s="1"/>
  <c r="O6" i="27"/>
  <c r="N6" i="27"/>
  <c r="M6" i="27"/>
  <c r="L6" i="27"/>
  <c r="K6" i="27"/>
  <c r="J6" i="27"/>
  <c r="I6" i="27"/>
  <c r="E6" i="27"/>
  <c r="D6" i="27"/>
  <c r="H6" i="27" s="1"/>
  <c r="O5" i="27"/>
  <c r="O23" i="27" s="1"/>
  <c r="N5" i="27"/>
  <c r="N23" i="27" s="1"/>
  <c r="M5" i="27"/>
  <c r="M23" i="27" s="1"/>
  <c r="L5" i="27"/>
  <c r="L23" i="27" s="1"/>
  <c r="L24" i="27" s="1"/>
  <c r="K5" i="27"/>
  <c r="K23" i="27" s="1"/>
  <c r="K24" i="27" s="1"/>
  <c r="J5" i="27"/>
  <c r="J23" i="27" s="1"/>
  <c r="I5" i="27"/>
  <c r="I23" i="27" s="1"/>
  <c r="E5" i="27"/>
  <c r="E23" i="27" s="1"/>
  <c r="D5" i="27"/>
  <c r="O4" i="27"/>
  <c r="O27" i="27" s="1"/>
  <c r="N4" i="27"/>
  <c r="N27" i="27" s="1"/>
  <c r="M4" i="27"/>
  <c r="M27" i="27" s="1"/>
  <c r="L4" i="27"/>
  <c r="L27" i="27" s="1"/>
  <c r="K4" i="27"/>
  <c r="K27" i="27" s="1"/>
  <c r="J4" i="27"/>
  <c r="J27" i="27" s="1"/>
  <c r="I4" i="27"/>
  <c r="I27" i="27" s="1"/>
  <c r="E4" i="27"/>
  <c r="E27" i="27" s="1"/>
  <c r="D4" i="27"/>
  <c r="H3" i="27"/>
  <c r="O2" i="27"/>
  <c r="O20" i="27" s="1"/>
  <c r="N2" i="27"/>
  <c r="N20" i="27" s="1"/>
  <c r="M2" i="27"/>
  <c r="M20" i="27" s="1"/>
  <c r="L2" i="27"/>
  <c r="L20" i="27" s="1"/>
  <c r="K2" i="27"/>
  <c r="K20" i="27" s="1"/>
  <c r="J2" i="27"/>
  <c r="J20" i="27" s="1"/>
  <c r="I2" i="27"/>
  <c r="I20" i="27" s="1"/>
  <c r="E2" i="27"/>
  <c r="E20" i="27" s="1"/>
  <c r="D2" i="27"/>
  <c r="O37" i="26"/>
  <c r="N37" i="26"/>
  <c r="M37" i="26"/>
  <c r="L37" i="26"/>
  <c r="K37" i="26"/>
  <c r="J37" i="26"/>
  <c r="I37" i="26"/>
  <c r="H37" i="26"/>
  <c r="E37" i="26"/>
  <c r="D37" i="26"/>
  <c r="O36" i="26"/>
  <c r="N36" i="26"/>
  <c r="M36" i="26"/>
  <c r="L36" i="26"/>
  <c r="K36" i="26"/>
  <c r="J36" i="26"/>
  <c r="I36" i="26"/>
  <c r="H36" i="26"/>
  <c r="E36" i="26"/>
  <c r="D36" i="26"/>
  <c r="O35" i="26"/>
  <c r="N35" i="26"/>
  <c r="M35" i="26"/>
  <c r="L35" i="26"/>
  <c r="K35" i="26"/>
  <c r="J35" i="26"/>
  <c r="I35" i="26"/>
  <c r="E35" i="26"/>
  <c r="D35" i="26"/>
  <c r="H35" i="26" s="1"/>
  <c r="O34" i="26"/>
  <c r="N34" i="26"/>
  <c r="M34" i="26"/>
  <c r="L34" i="26"/>
  <c r="K34" i="26"/>
  <c r="J34" i="26"/>
  <c r="I34" i="26"/>
  <c r="E34" i="26"/>
  <c r="D34" i="26"/>
  <c r="H34" i="26" s="1"/>
  <c r="O33" i="26"/>
  <c r="N33" i="26"/>
  <c r="M33" i="26"/>
  <c r="L33" i="26"/>
  <c r="K33" i="26"/>
  <c r="J33" i="26"/>
  <c r="I33" i="26"/>
  <c r="E33" i="26"/>
  <c r="D33" i="26"/>
  <c r="H33" i="26" s="1"/>
  <c r="O32" i="26"/>
  <c r="N32" i="26"/>
  <c r="M32" i="26"/>
  <c r="L32" i="26"/>
  <c r="K32" i="26"/>
  <c r="J32" i="26"/>
  <c r="I32" i="26"/>
  <c r="E32" i="26"/>
  <c r="D32" i="26"/>
  <c r="H32" i="26" s="1"/>
  <c r="O25" i="26"/>
  <c r="N25" i="26"/>
  <c r="M25" i="26"/>
  <c r="L25" i="26"/>
  <c r="K25" i="26"/>
  <c r="J25" i="26"/>
  <c r="I25" i="26"/>
  <c r="E25" i="26"/>
  <c r="D25" i="26"/>
  <c r="H25" i="26" s="1"/>
  <c r="H29" i="26" s="1"/>
  <c r="O21" i="26"/>
  <c r="N21" i="26"/>
  <c r="M21" i="26"/>
  <c r="L21" i="26"/>
  <c r="K21" i="26"/>
  <c r="J21" i="26"/>
  <c r="I21" i="26"/>
  <c r="E21" i="26"/>
  <c r="D21" i="26"/>
  <c r="H21" i="26" s="1"/>
  <c r="O16" i="26"/>
  <c r="N16" i="26"/>
  <c r="M16" i="26"/>
  <c r="L16" i="26"/>
  <c r="K16" i="26"/>
  <c r="J16" i="26"/>
  <c r="I16" i="26"/>
  <c r="E16" i="26"/>
  <c r="D16" i="26"/>
  <c r="H16" i="26" s="1"/>
  <c r="O15" i="26"/>
  <c r="N15" i="26"/>
  <c r="M15" i="26"/>
  <c r="L15" i="26"/>
  <c r="K15" i="26"/>
  <c r="J15" i="26"/>
  <c r="I15" i="26"/>
  <c r="E15" i="26"/>
  <c r="D15" i="26"/>
  <c r="H15" i="26" s="1"/>
  <c r="O14" i="26"/>
  <c r="N14" i="26"/>
  <c r="M14" i="26"/>
  <c r="L14" i="26"/>
  <c r="K14" i="26"/>
  <c r="J14" i="26"/>
  <c r="I14" i="26"/>
  <c r="E14" i="26"/>
  <c r="D14" i="26"/>
  <c r="H14" i="26" s="1"/>
  <c r="O13" i="26"/>
  <c r="N13" i="26"/>
  <c r="M13" i="26"/>
  <c r="L13" i="26"/>
  <c r="K13" i="26"/>
  <c r="J13" i="26"/>
  <c r="I13" i="26"/>
  <c r="E13" i="26"/>
  <c r="D13" i="26"/>
  <c r="H13" i="26" s="1"/>
  <c r="O12" i="26"/>
  <c r="N12" i="26"/>
  <c r="M12" i="26"/>
  <c r="L12" i="26"/>
  <c r="K12" i="26"/>
  <c r="J12" i="26"/>
  <c r="I12" i="26"/>
  <c r="E12" i="26"/>
  <c r="D12" i="26"/>
  <c r="H12" i="26" s="1"/>
  <c r="O11" i="26"/>
  <c r="N11" i="26"/>
  <c r="M11" i="26"/>
  <c r="L11" i="26"/>
  <c r="K11" i="26"/>
  <c r="J11" i="26"/>
  <c r="I11" i="26"/>
  <c r="E11" i="26"/>
  <c r="D11" i="26"/>
  <c r="H11" i="26" s="1"/>
  <c r="O9" i="26"/>
  <c r="N9" i="26"/>
  <c r="M9" i="26"/>
  <c r="L9" i="26"/>
  <c r="K9" i="26"/>
  <c r="J9" i="26"/>
  <c r="I9" i="26"/>
  <c r="E9" i="26"/>
  <c r="D9" i="26"/>
  <c r="O8" i="26"/>
  <c r="N8" i="26"/>
  <c r="M8" i="26"/>
  <c r="L8" i="26"/>
  <c r="K8" i="26"/>
  <c r="J8" i="26"/>
  <c r="I8" i="26"/>
  <c r="E8" i="26"/>
  <c r="D8" i="26"/>
  <c r="H8" i="26" s="1"/>
  <c r="O7" i="26"/>
  <c r="N7" i="26"/>
  <c r="M7" i="26"/>
  <c r="L7" i="26"/>
  <c r="K7" i="26"/>
  <c r="J7" i="26"/>
  <c r="I7" i="26"/>
  <c r="E7" i="26"/>
  <c r="D7" i="26"/>
  <c r="H7" i="26" s="1"/>
  <c r="O6" i="26"/>
  <c r="N6" i="26"/>
  <c r="M6" i="26"/>
  <c r="L6" i="26"/>
  <c r="K6" i="26"/>
  <c r="J6" i="26"/>
  <c r="I6" i="26"/>
  <c r="E6" i="26"/>
  <c r="D6" i="26"/>
  <c r="H6" i="26" s="1"/>
  <c r="O5" i="26"/>
  <c r="O23" i="26" s="1"/>
  <c r="N5" i="26"/>
  <c r="N23" i="26" s="1"/>
  <c r="M5" i="26"/>
  <c r="M23" i="26" s="1"/>
  <c r="L5" i="26"/>
  <c r="L23" i="26" s="1"/>
  <c r="L24" i="26" s="1"/>
  <c r="K5" i="26"/>
  <c r="K23" i="26" s="1"/>
  <c r="K24" i="26" s="1"/>
  <c r="J5" i="26"/>
  <c r="J23" i="26" s="1"/>
  <c r="I5" i="26"/>
  <c r="I23" i="26" s="1"/>
  <c r="E5" i="26"/>
  <c r="E23" i="26" s="1"/>
  <c r="D5" i="26"/>
  <c r="O4" i="26"/>
  <c r="O27" i="26" s="1"/>
  <c r="N4" i="26"/>
  <c r="N27" i="26" s="1"/>
  <c r="M4" i="26"/>
  <c r="M27" i="26" s="1"/>
  <c r="L4" i="26"/>
  <c r="L27" i="26" s="1"/>
  <c r="K4" i="26"/>
  <c r="K27" i="26" s="1"/>
  <c r="J4" i="26"/>
  <c r="J27" i="26" s="1"/>
  <c r="I4" i="26"/>
  <c r="I27" i="26" s="1"/>
  <c r="E4" i="26"/>
  <c r="E27" i="26" s="1"/>
  <c r="D4" i="26"/>
  <c r="H3" i="26"/>
  <c r="O2" i="26"/>
  <c r="O20" i="26" s="1"/>
  <c r="N2" i="26"/>
  <c r="N20" i="26" s="1"/>
  <c r="M2" i="26"/>
  <c r="M20" i="26" s="1"/>
  <c r="L2" i="26"/>
  <c r="L20" i="26" s="1"/>
  <c r="K2" i="26"/>
  <c r="K20" i="26" s="1"/>
  <c r="J2" i="26"/>
  <c r="J20" i="26" s="1"/>
  <c r="I2" i="26"/>
  <c r="I20" i="26" s="1"/>
  <c r="E2" i="26"/>
  <c r="E20" i="26" s="1"/>
  <c r="D2" i="26"/>
  <c r="N37" i="25"/>
  <c r="M37" i="25"/>
  <c r="L37" i="25"/>
  <c r="K37" i="25"/>
  <c r="J37" i="25"/>
  <c r="I37" i="25"/>
  <c r="H37" i="25"/>
  <c r="E37" i="25"/>
  <c r="D37" i="25"/>
  <c r="N36" i="25"/>
  <c r="M36" i="25"/>
  <c r="L36" i="25"/>
  <c r="K36" i="25"/>
  <c r="J36" i="25"/>
  <c r="I36" i="25"/>
  <c r="H36" i="25"/>
  <c r="E36" i="25"/>
  <c r="D36" i="25"/>
  <c r="N35" i="25"/>
  <c r="M35" i="25"/>
  <c r="L35" i="25"/>
  <c r="K35" i="25"/>
  <c r="J35" i="25"/>
  <c r="I35" i="25"/>
  <c r="E35" i="25"/>
  <c r="D35" i="25"/>
  <c r="H35" i="25" s="1"/>
  <c r="N34" i="25"/>
  <c r="M34" i="25"/>
  <c r="L34" i="25"/>
  <c r="K34" i="25"/>
  <c r="J34" i="25"/>
  <c r="I34" i="25"/>
  <c r="E34" i="25"/>
  <c r="D34" i="25"/>
  <c r="H34" i="25" s="1"/>
  <c r="N33" i="25"/>
  <c r="M33" i="25"/>
  <c r="L33" i="25"/>
  <c r="K33" i="25"/>
  <c r="J33" i="25"/>
  <c r="I33" i="25"/>
  <c r="E33" i="25"/>
  <c r="D33" i="25"/>
  <c r="H33" i="25" s="1"/>
  <c r="N32" i="25"/>
  <c r="M32" i="25"/>
  <c r="L32" i="25"/>
  <c r="K32" i="25"/>
  <c r="J32" i="25"/>
  <c r="I32" i="25"/>
  <c r="E32" i="25"/>
  <c r="D32" i="25"/>
  <c r="H32" i="25" s="1"/>
  <c r="N25" i="25"/>
  <c r="M25" i="25"/>
  <c r="L25" i="25"/>
  <c r="K25" i="25"/>
  <c r="J25" i="25"/>
  <c r="I25" i="25"/>
  <c r="E25" i="25"/>
  <c r="D25" i="25"/>
  <c r="H25" i="25" s="1"/>
  <c r="H29" i="25" s="1"/>
  <c r="N21" i="25"/>
  <c r="M21" i="25"/>
  <c r="L21" i="25"/>
  <c r="K21" i="25"/>
  <c r="J21" i="25"/>
  <c r="I21" i="25"/>
  <c r="E21" i="25"/>
  <c r="D21" i="25"/>
  <c r="H21" i="25" s="1"/>
  <c r="N16" i="25"/>
  <c r="M16" i="25"/>
  <c r="L16" i="25"/>
  <c r="K16" i="25"/>
  <c r="J16" i="25"/>
  <c r="I16" i="25"/>
  <c r="E16" i="25"/>
  <c r="D16" i="25"/>
  <c r="H16" i="25" s="1"/>
  <c r="N15" i="25"/>
  <c r="M15" i="25"/>
  <c r="L15" i="25"/>
  <c r="K15" i="25"/>
  <c r="J15" i="25"/>
  <c r="I15" i="25"/>
  <c r="E15" i="25"/>
  <c r="D15" i="25"/>
  <c r="H15" i="25" s="1"/>
  <c r="N14" i="25"/>
  <c r="M14" i="25"/>
  <c r="L14" i="25"/>
  <c r="K14" i="25"/>
  <c r="J14" i="25"/>
  <c r="I14" i="25"/>
  <c r="E14" i="25"/>
  <c r="D14" i="25"/>
  <c r="H14" i="25" s="1"/>
  <c r="N13" i="25"/>
  <c r="M13" i="25"/>
  <c r="L13" i="25"/>
  <c r="K13" i="25"/>
  <c r="J13" i="25"/>
  <c r="I13" i="25"/>
  <c r="E13" i="25"/>
  <c r="D13" i="25"/>
  <c r="H13" i="25" s="1"/>
  <c r="N12" i="25"/>
  <c r="M12" i="25"/>
  <c r="L12" i="25"/>
  <c r="K12" i="25"/>
  <c r="J12" i="25"/>
  <c r="I12" i="25"/>
  <c r="E12" i="25"/>
  <c r="D12" i="25"/>
  <c r="H12" i="25" s="1"/>
  <c r="N11" i="25"/>
  <c r="M11" i="25"/>
  <c r="L11" i="25"/>
  <c r="K11" i="25"/>
  <c r="J11" i="25"/>
  <c r="I11" i="25"/>
  <c r="E11" i="25"/>
  <c r="D11" i="25"/>
  <c r="H11" i="25" s="1"/>
  <c r="N9" i="25"/>
  <c r="M9" i="25"/>
  <c r="L9" i="25"/>
  <c r="K9" i="25"/>
  <c r="J9" i="25"/>
  <c r="I9" i="25"/>
  <c r="E9" i="25"/>
  <c r="D9" i="25"/>
  <c r="N8" i="25"/>
  <c r="M8" i="25"/>
  <c r="L8" i="25"/>
  <c r="K8" i="25"/>
  <c r="J8" i="25"/>
  <c r="I8" i="25"/>
  <c r="E8" i="25"/>
  <c r="D8" i="25"/>
  <c r="H8" i="25" s="1"/>
  <c r="N7" i="25"/>
  <c r="M7" i="25"/>
  <c r="L7" i="25"/>
  <c r="K7" i="25"/>
  <c r="J7" i="25"/>
  <c r="I7" i="25"/>
  <c r="E7" i="25"/>
  <c r="D7" i="25"/>
  <c r="H7" i="25" s="1"/>
  <c r="N6" i="25"/>
  <c r="M6" i="25"/>
  <c r="L6" i="25"/>
  <c r="K6" i="25"/>
  <c r="J6" i="25"/>
  <c r="I6" i="25"/>
  <c r="E6" i="25"/>
  <c r="D6" i="25"/>
  <c r="H6" i="25" s="1"/>
  <c r="N5" i="25"/>
  <c r="N23" i="25" s="1"/>
  <c r="M5" i="25"/>
  <c r="M23" i="25" s="1"/>
  <c r="L5" i="25"/>
  <c r="L23" i="25" s="1"/>
  <c r="L24" i="25" s="1"/>
  <c r="K5" i="25"/>
  <c r="K23" i="25" s="1"/>
  <c r="K24" i="25" s="1"/>
  <c r="J5" i="25"/>
  <c r="J23" i="25" s="1"/>
  <c r="I5" i="25"/>
  <c r="I23" i="25" s="1"/>
  <c r="E5" i="25"/>
  <c r="E23" i="25" s="1"/>
  <c r="D5" i="25"/>
  <c r="N4" i="25"/>
  <c r="N27" i="25" s="1"/>
  <c r="M4" i="25"/>
  <c r="M27" i="25" s="1"/>
  <c r="L4" i="25"/>
  <c r="L27" i="25" s="1"/>
  <c r="K4" i="25"/>
  <c r="K27" i="25" s="1"/>
  <c r="J4" i="25"/>
  <c r="J27" i="25" s="1"/>
  <c r="I4" i="25"/>
  <c r="I27" i="25" s="1"/>
  <c r="E4" i="25"/>
  <c r="E27" i="25" s="1"/>
  <c r="D4" i="25"/>
  <c r="H3" i="25"/>
  <c r="N2" i="25"/>
  <c r="N20" i="25" s="1"/>
  <c r="M2" i="25"/>
  <c r="M20" i="25" s="1"/>
  <c r="L2" i="25"/>
  <c r="L20" i="25" s="1"/>
  <c r="K2" i="25"/>
  <c r="K20" i="25" s="1"/>
  <c r="J2" i="25"/>
  <c r="J20" i="25" s="1"/>
  <c r="I2" i="25"/>
  <c r="I20" i="25" s="1"/>
  <c r="E2" i="25"/>
  <c r="E20" i="25" s="1"/>
  <c r="D2" i="25"/>
  <c r="M37" i="24"/>
  <c r="L37" i="24"/>
  <c r="K37" i="24"/>
  <c r="J37" i="24"/>
  <c r="I37" i="24"/>
  <c r="H37" i="24"/>
  <c r="E37" i="24"/>
  <c r="D37" i="24"/>
  <c r="M36" i="24"/>
  <c r="L36" i="24"/>
  <c r="K36" i="24"/>
  <c r="J36" i="24"/>
  <c r="I36" i="24"/>
  <c r="H36" i="24"/>
  <c r="E36" i="24"/>
  <c r="D36" i="24"/>
  <c r="M35" i="24"/>
  <c r="L35" i="24"/>
  <c r="K35" i="24"/>
  <c r="J35" i="24"/>
  <c r="I35" i="24"/>
  <c r="E35" i="24"/>
  <c r="D35" i="24"/>
  <c r="H35" i="24" s="1"/>
  <c r="M34" i="24"/>
  <c r="L34" i="24"/>
  <c r="K34" i="24"/>
  <c r="J34" i="24"/>
  <c r="I34" i="24"/>
  <c r="E34" i="24"/>
  <c r="D34" i="24"/>
  <c r="H34" i="24" s="1"/>
  <c r="M33" i="24"/>
  <c r="L33" i="24"/>
  <c r="K33" i="24"/>
  <c r="J33" i="24"/>
  <c r="I33" i="24"/>
  <c r="E33" i="24"/>
  <c r="D33" i="24"/>
  <c r="H33" i="24" s="1"/>
  <c r="M32" i="24"/>
  <c r="L32" i="24"/>
  <c r="K32" i="24"/>
  <c r="J32" i="24"/>
  <c r="I32" i="24"/>
  <c r="E32" i="24"/>
  <c r="D32" i="24"/>
  <c r="H32" i="24" s="1"/>
  <c r="M25" i="24"/>
  <c r="L25" i="24"/>
  <c r="K25" i="24"/>
  <c r="J25" i="24"/>
  <c r="I25" i="24"/>
  <c r="E25" i="24"/>
  <c r="D25" i="24"/>
  <c r="H25" i="24" s="1"/>
  <c r="H29" i="24" s="1"/>
  <c r="M21" i="24"/>
  <c r="L21" i="24"/>
  <c r="K21" i="24"/>
  <c r="J21" i="24"/>
  <c r="I21" i="24"/>
  <c r="E21" i="24"/>
  <c r="D21" i="24"/>
  <c r="H21" i="24" s="1"/>
  <c r="M16" i="24"/>
  <c r="L16" i="24"/>
  <c r="K16" i="24"/>
  <c r="J16" i="24"/>
  <c r="I16" i="24"/>
  <c r="E16" i="24"/>
  <c r="D16" i="24"/>
  <c r="H16" i="24" s="1"/>
  <c r="M15" i="24"/>
  <c r="L15" i="24"/>
  <c r="K15" i="24"/>
  <c r="J15" i="24"/>
  <c r="I15" i="24"/>
  <c r="E15" i="24"/>
  <c r="D15" i="24"/>
  <c r="H15" i="24" s="1"/>
  <c r="M14" i="24"/>
  <c r="L14" i="24"/>
  <c r="K14" i="24"/>
  <c r="J14" i="24"/>
  <c r="I14" i="24"/>
  <c r="E14" i="24"/>
  <c r="D14" i="24"/>
  <c r="H14" i="24" s="1"/>
  <c r="M13" i="24"/>
  <c r="L13" i="24"/>
  <c r="K13" i="24"/>
  <c r="J13" i="24"/>
  <c r="I13" i="24"/>
  <c r="E13" i="24"/>
  <c r="D13" i="24"/>
  <c r="H13" i="24" s="1"/>
  <c r="M12" i="24"/>
  <c r="L12" i="24"/>
  <c r="K12" i="24"/>
  <c r="J12" i="24"/>
  <c r="I12" i="24"/>
  <c r="E12" i="24"/>
  <c r="D12" i="24"/>
  <c r="H12" i="24" s="1"/>
  <c r="M11" i="24"/>
  <c r="L11" i="24"/>
  <c r="K11" i="24"/>
  <c r="J11" i="24"/>
  <c r="I11" i="24"/>
  <c r="E11" i="24"/>
  <c r="D11" i="24"/>
  <c r="H11" i="24" s="1"/>
  <c r="M9" i="24"/>
  <c r="M10" i="24" s="1"/>
  <c r="L9" i="24"/>
  <c r="K9" i="24"/>
  <c r="J9" i="24"/>
  <c r="I9" i="24"/>
  <c r="E9" i="24"/>
  <c r="D9" i="24"/>
  <c r="M8" i="24"/>
  <c r="L8" i="24"/>
  <c r="K8" i="24"/>
  <c r="J8" i="24"/>
  <c r="I8" i="24"/>
  <c r="E8" i="24"/>
  <c r="D8" i="24"/>
  <c r="H8" i="24" s="1"/>
  <c r="M7" i="24"/>
  <c r="L7" i="24"/>
  <c r="K7" i="24"/>
  <c r="J7" i="24"/>
  <c r="I7" i="24"/>
  <c r="E7" i="24"/>
  <c r="D7" i="24"/>
  <c r="H7" i="24" s="1"/>
  <c r="M6" i="24"/>
  <c r="L6" i="24"/>
  <c r="K6" i="24"/>
  <c r="J6" i="24"/>
  <c r="I6" i="24"/>
  <c r="E6" i="24"/>
  <c r="D6" i="24"/>
  <c r="H6" i="24" s="1"/>
  <c r="M5" i="24"/>
  <c r="M23" i="24" s="1"/>
  <c r="L5" i="24"/>
  <c r="L23" i="24" s="1"/>
  <c r="L24" i="24" s="1"/>
  <c r="K5" i="24"/>
  <c r="K23" i="24" s="1"/>
  <c r="K24" i="24" s="1"/>
  <c r="J5" i="24"/>
  <c r="J23" i="24" s="1"/>
  <c r="I5" i="24"/>
  <c r="I23" i="24" s="1"/>
  <c r="E5" i="24"/>
  <c r="E23" i="24" s="1"/>
  <c r="D5" i="24"/>
  <c r="M4" i="24"/>
  <c r="M27" i="24" s="1"/>
  <c r="L4" i="24"/>
  <c r="L27" i="24" s="1"/>
  <c r="K4" i="24"/>
  <c r="K27" i="24" s="1"/>
  <c r="J4" i="24"/>
  <c r="J27" i="24" s="1"/>
  <c r="I4" i="24"/>
  <c r="I27" i="24" s="1"/>
  <c r="E4" i="24"/>
  <c r="E27" i="24" s="1"/>
  <c r="D4" i="24"/>
  <c r="H3" i="24"/>
  <c r="M2" i="24"/>
  <c r="M20" i="24" s="1"/>
  <c r="L2" i="24"/>
  <c r="L20" i="24" s="1"/>
  <c r="K2" i="24"/>
  <c r="K20" i="24" s="1"/>
  <c r="J2" i="24"/>
  <c r="J20" i="24" s="1"/>
  <c r="I2" i="24"/>
  <c r="I20" i="24" s="1"/>
  <c r="E2" i="24"/>
  <c r="E20" i="24" s="1"/>
  <c r="D2" i="24"/>
  <c r="O37" i="23"/>
  <c r="N37" i="23"/>
  <c r="M37" i="23"/>
  <c r="L37" i="23"/>
  <c r="K37" i="23"/>
  <c r="J37" i="23"/>
  <c r="I37" i="23"/>
  <c r="H37" i="23"/>
  <c r="E37" i="23"/>
  <c r="D37" i="23"/>
  <c r="O36" i="23"/>
  <c r="N36" i="23"/>
  <c r="M36" i="23"/>
  <c r="L36" i="23"/>
  <c r="K36" i="23"/>
  <c r="J36" i="23"/>
  <c r="I36" i="23"/>
  <c r="H36" i="23"/>
  <c r="E36" i="23"/>
  <c r="D36" i="23"/>
  <c r="O35" i="23"/>
  <c r="N35" i="23"/>
  <c r="M35" i="23"/>
  <c r="L35" i="23"/>
  <c r="K35" i="23"/>
  <c r="J35" i="23"/>
  <c r="I35" i="23"/>
  <c r="E35" i="23"/>
  <c r="D35" i="23"/>
  <c r="H35" i="23" s="1"/>
  <c r="O34" i="23"/>
  <c r="N34" i="23"/>
  <c r="M34" i="23"/>
  <c r="L34" i="23"/>
  <c r="K34" i="23"/>
  <c r="J34" i="23"/>
  <c r="I34" i="23"/>
  <c r="E34" i="23"/>
  <c r="D34" i="23"/>
  <c r="H34" i="23" s="1"/>
  <c r="O33" i="23"/>
  <c r="N33" i="23"/>
  <c r="M33" i="23"/>
  <c r="L33" i="23"/>
  <c r="K33" i="23"/>
  <c r="J33" i="23"/>
  <c r="I33" i="23"/>
  <c r="E33" i="23"/>
  <c r="D33" i="23"/>
  <c r="H33" i="23" s="1"/>
  <c r="O32" i="23"/>
  <c r="N32" i="23"/>
  <c r="M32" i="23"/>
  <c r="L32" i="23"/>
  <c r="K32" i="23"/>
  <c r="J32" i="23"/>
  <c r="I32" i="23"/>
  <c r="E32" i="23"/>
  <c r="D32" i="23"/>
  <c r="H32" i="23" s="1"/>
  <c r="O25" i="23"/>
  <c r="N25" i="23"/>
  <c r="M25" i="23"/>
  <c r="L25" i="23"/>
  <c r="K25" i="23"/>
  <c r="J25" i="23"/>
  <c r="I25" i="23"/>
  <c r="E25" i="23"/>
  <c r="D25" i="23"/>
  <c r="H25" i="23" s="1"/>
  <c r="H29" i="23" s="1"/>
  <c r="O21" i="23"/>
  <c r="N21" i="23"/>
  <c r="M21" i="23"/>
  <c r="L21" i="23"/>
  <c r="K21" i="23"/>
  <c r="J21" i="23"/>
  <c r="I21" i="23"/>
  <c r="E21" i="23"/>
  <c r="D21" i="23"/>
  <c r="O16" i="23"/>
  <c r="N16" i="23"/>
  <c r="M16" i="23"/>
  <c r="L16" i="23"/>
  <c r="K16" i="23"/>
  <c r="J16" i="23"/>
  <c r="I16" i="23"/>
  <c r="E16" i="23"/>
  <c r="D16" i="23"/>
  <c r="H16" i="23" s="1"/>
  <c r="O15" i="23"/>
  <c r="N15" i="23"/>
  <c r="M15" i="23"/>
  <c r="L15" i="23"/>
  <c r="K15" i="23"/>
  <c r="J15" i="23"/>
  <c r="I15" i="23"/>
  <c r="E15" i="23"/>
  <c r="D15" i="23"/>
  <c r="H15" i="23" s="1"/>
  <c r="O14" i="23"/>
  <c r="N14" i="23"/>
  <c r="M14" i="23"/>
  <c r="L14" i="23"/>
  <c r="K14" i="23"/>
  <c r="J14" i="23"/>
  <c r="I14" i="23"/>
  <c r="E14" i="23"/>
  <c r="D14" i="23"/>
  <c r="H14" i="23" s="1"/>
  <c r="O13" i="23"/>
  <c r="N13" i="23"/>
  <c r="M13" i="23"/>
  <c r="L13" i="23"/>
  <c r="K13" i="23"/>
  <c r="J13" i="23"/>
  <c r="I13" i="23"/>
  <c r="E13" i="23"/>
  <c r="D13" i="23"/>
  <c r="H13" i="23" s="1"/>
  <c r="O12" i="23"/>
  <c r="N12" i="23"/>
  <c r="M12" i="23"/>
  <c r="L12" i="23"/>
  <c r="K12" i="23"/>
  <c r="J12" i="23"/>
  <c r="I12" i="23"/>
  <c r="E12" i="23"/>
  <c r="D12" i="23"/>
  <c r="H12" i="23" s="1"/>
  <c r="O11" i="23"/>
  <c r="N11" i="23"/>
  <c r="M11" i="23"/>
  <c r="L11" i="23"/>
  <c r="K11" i="23"/>
  <c r="J11" i="23"/>
  <c r="I11" i="23"/>
  <c r="E11" i="23"/>
  <c r="D11" i="23"/>
  <c r="H11" i="23" s="1"/>
  <c r="O9" i="23"/>
  <c r="N9" i="23"/>
  <c r="M9" i="23"/>
  <c r="L9" i="23"/>
  <c r="K9" i="23"/>
  <c r="J9" i="23"/>
  <c r="I9" i="23"/>
  <c r="E9" i="23"/>
  <c r="D9" i="23"/>
  <c r="O8" i="23"/>
  <c r="N8" i="23"/>
  <c r="M8" i="23"/>
  <c r="L8" i="23"/>
  <c r="K8" i="23"/>
  <c r="J8" i="23"/>
  <c r="I8" i="23"/>
  <c r="E8" i="23"/>
  <c r="D8" i="23"/>
  <c r="H8" i="23" s="1"/>
  <c r="O7" i="23"/>
  <c r="N7" i="23"/>
  <c r="M7" i="23"/>
  <c r="L7" i="23"/>
  <c r="K7" i="23"/>
  <c r="J7" i="23"/>
  <c r="I7" i="23"/>
  <c r="E7" i="23"/>
  <c r="D7" i="23"/>
  <c r="H7" i="23" s="1"/>
  <c r="O6" i="23"/>
  <c r="N6" i="23"/>
  <c r="M6" i="23"/>
  <c r="L6" i="23"/>
  <c r="K6" i="23"/>
  <c r="J6" i="23"/>
  <c r="I6" i="23"/>
  <c r="E6" i="23"/>
  <c r="D6" i="23"/>
  <c r="H6" i="23" s="1"/>
  <c r="O5" i="23"/>
  <c r="O23" i="23" s="1"/>
  <c r="N5" i="23"/>
  <c r="N23" i="23" s="1"/>
  <c r="M5" i="23"/>
  <c r="M23" i="23" s="1"/>
  <c r="L5" i="23"/>
  <c r="L23" i="23" s="1"/>
  <c r="L24" i="23" s="1"/>
  <c r="K5" i="23"/>
  <c r="K23" i="23" s="1"/>
  <c r="K24" i="23" s="1"/>
  <c r="J5" i="23"/>
  <c r="J23" i="23" s="1"/>
  <c r="I5" i="23"/>
  <c r="I23" i="23" s="1"/>
  <c r="E5" i="23"/>
  <c r="E23" i="23" s="1"/>
  <c r="D5" i="23"/>
  <c r="O4" i="23"/>
  <c r="O27" i="23" s="1"/>
  <c r="N4" i="23"/>
  <c r="N27" i="23" s="1"/>
  <c r="M4" i="23"/>
  <c r="M27" i="23" s="1"/>
  <c r="L4" i="23"/>
  <c r="L27" i="23" s="1"/>
  <c r="K4" i="23"/>
  <c r="K27" i="23" s="1"/>
  <c r="J4" i="23"/>
  <c r="J27" i="23" s="1"/>
  <c r="I4" i="23"/>
  <c r="I27" i="23" s="1"/>
  <c r="E4" i="23"/>
  <c r="E27" i="23" s="1"/>
  <c r="D4" i="23"/>
  <c r="H3" i="23"/>
  <c r="O2" i="23"/>
  <c r="O20" i="23" s="1"/>
  <c r="N2" i="23"/>
  <c r="N20" i="23" s="1"/>
  <c r="M2" i="23"/>
  <c r="M20" i="23" s="1"/>
  <c r="L2" i="23"/>
  <c r="L20" i="23" s="1"/>
  <c r="K2" i="23"/>
  <c r="K20" i="23" s="1"/>
  <c r="J2" i="23"/>
  <c r="J20" i="23" s="1"/>
  <c r="I2" i="23"/>
  <c r="I20" i="23" s="1"/>
  <c r="E2" i="23"/>
  <c r="E20" i="23" s="1"/>
  <c r="D2" i="23"/>
  <c r="N37" i="22"/>
  <c r="M37" i="22"/>
  <c r="L37" i="22"/>
  <c r="K37" i="22"/>
  <c r="J37" i="22"/>
  <c r="I37" i="22"/>
  <c r="H37" i="22"/>
  <c r="E37" i="22"/>
  <c r="D37" i="22"/>
  <c r="N36" i="22"/>
  <c r="M36" i="22"/>
  <c r="L36" i="22"/>
  <c r="K36" i="22"/>
  <c r="J36" i="22"/>
  <c r="I36" i="22"/>
  <c r="H36" i="22"/>
  <c r="E36" i="22"/>
  <c r="D36" i="22"/>
  <c r="N35" i="22"/>
  <c r="M35" i="22"/>
  <c r="L35" i="22"/>
  <c r="K35" i="22"/>
  <c r="J35" i="22"/>
  <c r="I35" i="22"/>
  <c r="E35" i="22"/>
  <c r="D35" i="22"/>
  <c r="H35" i="22" s="1"/>
  <c r="N34" i="22"/>
  <c r="M34" i="22"/>
  <c r="L34" i="22"/>
  <c r="K34" i="22"/>
  <c r="J34" i="22"/>
  <c r="I34" i="22"/>
  <c r="E34" i="22"/>
  <c r="D34" i="22"/>
  <c r="H34" i="22" s="1"/>
  <c r="N33" i="22"/>
  <c r="M33" i="22"/>
  <c r="L33" i="22"/>
  <c r="K33" i="22"/>
  <c r="J33" i="22"/>
  <c r="I33" i="22"/>
  <c r="E33" i="22"/>
  <c r="D33" i="22"/>
  <c r="H33" i="22" s="1"/>
  <c r="N32" i="22"/>
  <c r="M32" i="22"/>
  <c r="L32" i="22"/>
  <c r="K32" i="22"/>
  <c r="J32" i="22"/>
  <c r="I32" i="22"/>
  <c r="E32" i="22"/>
  <c r="D32" i="22"/>
  <c r="H32" i="22" s="1"/>
  <c r="N25" i="22"/>
  <c r="M25" i="22"/>
  <c r="L25" i="22"/>
  <c r="K25" i="22"/>
  <c r="J25" i="22"/>
  <c r="I25" i="22"/>
  <c r="E25" i="22"/>
  <c r="D25" i="22"/>
  <c r="H25" i="22" s="1"/>
  <c r="H29" i="22" s="1"/>
  <c r="N23" i="22"/>
  <c r="M23" i="22"/>
  <c r="L23" i="22"/>
  <c r="L24" i="22" s="1"/>
  <c r="K23" i="22"/>
  <c r="K24" i="22" s="1"/>
  <c r="J23" i="22"/>
  <c r="I23" i="22"/>
  <c r="D24" i="22" s="1"/>
  <c r="E23" i="22"/>
  <c r="D23" i="22"/>
  <c r="N21" i="22"/>
  <c r="N27" i="22" s="1"/>
  <c r="M21" i="22"/>
  <c r="M27" i="22" s="1"/>
  <c r="L21" i="22"/>
  <c r="L27" i="22" s="1"/>
  <c r="K21" i="22"/>
  <c r="K27" i="22" s="1"/>
  <c r="J21" i="22"/>
  <c r="J27" i="22" s="1"/>
  <c r="I21" i="22"/>
  <c r="I27" i="22" s="1"/>
  <c r="E21" i="22"/>
  <c r="D21" i="22"/>
  <c r="N16" i="22"/>
  <c r="M16" i="22"/>
  <c r="L16" i="22"/>
  <c r="K16" i="22"/>
  <c r="J16" i="22"/>
  <c r="I16" i="22"/>
  <c r="E16" i="22"/>
  <c r="D16" i="22"/>
  <c r="H16" i="22" s="1"/>
  <c r="N15" i="22"/>
  <c r="M15" i="22"/>
  <c r="L15" i="22"/>
  <c r="K15" i="22"/>
  <c r="J15" i="22"/>
  <c r="I15" i="22"/>
  <c r="E15" i="22"/>
  <c r="D15" i="22"/>
  <c r="H15" i="22" s="1"/>
  <c r="N14" i="22"/>
  <c r="M14" i="22"/>
  <c r="L14" i="22"/>
  <c r="K14" i="22"/>
  <c r="J14" i="22"/>
  <c r="I14" i="22"/>
  <c r="E14" i="22"/>
  <c r="D14" i="22"/>
  <c r="H14" i="22" s="1"/>
  <c r="N13" i="22"/>
  <c r="M13" i="22"/>
  <c r="L13" i="22"/>
  <c r="K13" i="22"/>
  <c r="J13" i="22"/>
  <c r="I13" i="22"/>
  <c r="E13" i="22"/>
  <c r="D13" i="22"/>
  <c r="H13" i="22" s="1"/>
  <c r="N12" i="22"/>
  <c r="M12" i="22"/>
  <c r="L12" i="22"/>
  <c r="K12" i="22"/>
  <c r="J12" i="22"/>
  <c r="I12" i="22"/>
  <c r="E12" i="22"/>
  <c r="D12" i="22"/>
  <c r="H12" i="22" s="1"/>
  <c r="N11" i="22"/>
  <c r="M11" i="22"/>
  <c r="L11" i="22"/>
  <c r="K11" i="22"/>
  <c r="J11" i="22"/>
  <c r="I11" i="22"/>
  <c r="E11" i="22"/>
  <c r="D11" i="22"/>
  <c r="H11" i="22" s="1"/>
  <c r="N9" i="22"/>
  <c r="M9" i="22"/>
  <c r="L9" i="22"/>
  <c r="K9" i="22"/>
  <c r="J9" i="22"/>
  <c r="I9" i="22"/>
  <c r="E9" i="22"/>
  <c r="D9" i="22"/>
  <c r="N8" i="22"/>
  <c r="M8" i="22"/>
  <c r="L8" i="22"/>
  <c r="K8" i="22"/>
  <c r="J8" i="22"/>
  <c r="I8" i="22"/>
  <c r="E8" i="22"/>
  <c r="D8" i="22"/>
  <c r="H8" i="22" s="1"/>
  <c r="N7" i="22"/>
  <c r="M7" i="22"/>
  <c r="L7" i="22"/>
  <c r="K7" i="22"/>
  <c r="J7" i="22"/>
  <c r="I7" i="22"/>
  <c r="E7" i="22"/>
  <c r="D7" i="22"/>
  <c r="H7" i="22" s="1"/>
  <c r="N6" i="22"/>
  <c r="M6" i="22"/>
  <c r="L6" i="22"/>
  <c r="K6" i="22"/>
  <c r="J6" i="22"/>
  <c r="I6" i="22"/>
  <c r="E6" i="22"/>
  <c r="D6" i="22"/>
  <c r="H6" i="22" s="1"/>
  <c r="N5" i="22"/>
  <c r="M5" i="22"/>
  <c r="L5" i="22"/>
  <c r="K5" i="22"/>
  <c r="J5" i="22"/>
  <c r="I5" i="22"/>
  <c r="E5" i="22"/>
  <c r="D5" i="22"/>
  <c r="H5" i="22" s="1"/>
  <c r="H23" i="22" s="1"/>
  <c r="N4" i="22"/>
  <c r="M4" i="22"/>
  <c r="L4" i="22"/>
  <c r="K4" i="22"/>
  <c r="J4" i="22"/>
  <c r="I4" i="22"/>
  <c r="E4" i="22"/>
  <c r="D4" i="22"/>
  <c r="H4" i="22" s="1"/>
  <c r="H3" i="22"/>
  <c r="N2" i="22"/>
  <c r="M2" i="22"/>
  <c r="L2" i="22"/>
  <c r="K2" i="22"/>
  <c r="J2" i="22"/>
  <c r="I2" i="22"/>
  <c r="E2" i="22"/>
  <c r="E10" i="22" s="1"/>
  <c r="D2" i="22"/>
  <c r="H2" i="22" s="1"/>
  <c r="M37" i="21"/>
  <c r="L37" i="21"/>
  <c r="K37" i="21"/>
  <c r="J37" i="21"/>
  <c r="I37" i="21"/>
  <c r="H37" i="21"/>
  <c r="E37" i="21"/>
  <c r="D37" i="21"/>
  <c r="M36" i="21"/>
  <c r="L36" i="21"/>
  <c r="K36" i="21"/>
  <c r="J36" i="21"/>
  <c r="I36" i="21"/>
  <c r="H36" i="21"/>
  <c r="E36" i="21"/>
  <c r="D36" i="21"/>
  <c r="M35" i="21"/>
  <c r="L35" i="21"/>
  <c r="K35" i="21"/>
  <c r="J35" i="21"/>
  <c r="I35" i="21"/>
  <c r="E35" i="21"/>
  <c r="D35" i="21"/>
  <c r="H35" i="21" s="1"/>
  <c r="M34" i="21"/>
  <c r="L34" i="21"/>
  <c r="K34" i="21"/>
  <c r="J34" i="21"/>
  <c r="I34" i="21"/>
  <c r="E34" i="21"/>
  <c r="D34" i="21"/>
  <c r="H34" i="21" s="1"/>
  <c r="M33" i="21"/>
  <c r="L33" i="21"/>
  <c r="K33" i="21"/>
  <c r="J33" i="21"/>
  <c r="I33" i="21"/>
  <c r="E33" i="21"/>
  <c r="D33" i="21"/>
  <c r="H33" i="21" s="1"/>
  <c r="M32" i="21"/>
  <c r="L32" i="21"/>
  <c r="K32" i="21"/>
  <c r="J32" i="21"/>
  <c r="I32" i="21"/>
  <c r="E32" i="21"/>
  <c r="D32" i="21"/>
  <c r="H32" i="21" s="1"/>
  <c r="M25" i="21"/>
  <c r="L25" i="21"/>
  <c r="K25" i="21"/>
  <c r="J25" i="21"/>
  <c r="I25" i="21"/>
  <c r="E25" i="21"/>
  <c r="D25" i="21"/>
  <c r="H25" i="21" s="1"/>
  <c r="H29" i="21" s="1"/>
  <c r="M21" i="21"/>
  <c r="L21" i="21"/>
  <c r="K21" i="21"/>
  <c r="J21" i="21"/>
  <c r="I21" i="21"/>
  <c r="E21" i="21"/>
  <c r="D21" i="21"/>
  <c r="H21" i="21" s="1"/>
  <c r="M16" i="21"/>
  <c r="L16" i="21"/>
  <c r="K16" i="21"/>
  <c r="J16" i="21"/>
  <c r="I16" i="21"/>
  <c r="E16" i="21"/>
  <c r="D16" i="21"/>
  <c r="H16" i="21" s="1"/>
  <c r="M15" i="21"/>
  <c r="L15" i="21"/>
  <c r="K15" i="21"/>
  <c r="J15" i="21"/>
  <c r="I15" i="21"/>
  <c r="E15" i="21"/>
  <c r="D15" i="21"/>
  <c r="H15" i="21" s="1"/>
  <c r="M14" i="21"/>
  <c r="L14" i="21"/>
  <c r="K14" i="21"/>
  <c r="J14" i="21"/>
  <c r="I14" i="21"/>
  <c r="E14" i="21"/>
  <c r="D14" i="21"/>
  <c r="H14" i="21" s="1"/>
  <c r="M13" i="21"/>
  <c r="L13" i="21"/>
  <c r="K13" i="21"/>
  <c r="J13" i="21"/>
  <c r="I13" i="21"/>
  <c r="E13" i="21"/>
  <c r="D13" i="21"/>
  <c r="H13" i="21" s="1"/>
  <c r="M12" i="21"/>
  <c r="L12" i="21"/>
  <c r="K12" i="21"/>
  <c r="J12" i="21"/>
  <c r="I12" i="21"/>
  <c r="E12" i="21"/>
  <c r="D12" i="21"/>
  <c r="H12" i="21" s="1"/>
  <c r="M11" i="21"/>
  <c r="L11" i="21"/>
  <c r="K11" i="21"/>
  <c r="J11" i="21"/>
  <c r="I11" i="21"/>
  <c r="E11" i="21"/>
  <c r="D11" i="21"/>
  <c r="H11" i="21" s="1"/>
  <c r="M9" i="21"/>
  <c r="L9" i="21"/>
  <c r="K9" i="21"/>
  <c r="J9" i="21"/>
  <c r="I9" i="21"/>
  <c r="E9" i="21"/>
  <c r="D9" i="21"/>
  <c r="M8" i="21"/>
  <c r="L8" i="21"/>
  <c r="K8" i="21"/>
  <c r="J8" i="21"/>
  <c r="I8" i="21"/>
  <c r="E8" i="21"/>
  <c r="D8" i="21"/>
  <c r="H8" i="21" s="1"/>
  <c r="M7" i="21"/>
  <c r="L7" i="21"/>
  <c r="K7" i="21"/>
  <c r="J7" i="21"/>
  <c r="I7" i="21"/>
  <c r="E7" i="21"/>
  <c r="D7" i="21"/>
  <c r="H7" i="21" s="1"/>
  <c r="M6" i="21"/>
  <c r="L6" i="21"/>
  <c r="K6" i="21"/>
  <c r="J6" i="21"/>
  <c r="I6" i="21"/>
  <c r="E6" i="21"/>
  <c r="D6" i="21"/>
  <c r="H6" i="21" s="1"/>
  <c r="M5" i="21"/>
  <c r="M23" i="21" s="1"/>
  <c r="L5" i="21"/>
  <c r="L23" i="21" s="1"/>
  <c r="L24" i="21" s="1"/>
  <c r="K5" i="21"/>
  <c r="K23" i="21" s="1"/>
  <c r="K24" i="21" s="1"/>
  <c r="J5" i="21"/>
  <c r="J23" i="21" s="1"/>
  <c r="I5" i="21"/>
  <c r="I23" i="21" s="1"/>
  <c r="E5" i="21"/>
  <c r="E23" i="21" s="1"/>
  <c r="D5" i="21"/>
  <c r="M4" i="21"/>
  <c r="M27" i="21" s="1"/>
  <c r="L4" i="21"/>
  <c r="L27" i="21" s="1"/>
  <c r="K4" i="21"/>
  <c r="K27" i="21" s="1"/>
  <c r="J4" i="21"/>
  <c r="J27" i="21" s="1"/>
  <c r="I4" i="21"/>
  <c r="I27" i="21" s="1"/>
  <c r="E4" i="21"/>
  <c r="E27" i="21" s="1"/>
  <c r="D4" i="21"/>
  <c r="H3" i="21"/>
  <c r="M2" i="21"/>
  <c r="M20" i="21" s="1"/>
  <c r="L2" i="21"/>
  <c r="L20" i="21" s="1"/>
  <c r="K2" i="21"/>
  <c r="K20" i="21" s="1"/>
  <c r="J2" i="21"/>
  <c r="J20" i="21" s="1"/>
  <c r="I2" i="21"/>
  <c r="I20" i="21" s="1"/>
  <c r="E2" i="21"/>
  <c r="E20" i="21" s="1"/>
  <c r="D2" i="21"/>
  <c r="O37" i="20"/>
  <c r="N37" i="20"/>
  <c r="M37" i="20"/>
  <c r="L37" i="20"/>
  <c r="K37" i="20"/>
  <c r="J37" i="20"/>
  <c r="I37" i="20"/>
  <c r="H37" i="20"/>
  <c r="E37" i="20"/>
  <c r="D37" i="20"/>
  <c r="O36" i="20"/>
  <c r="N36" i="20"/>
  <c r="M36" i="20"/>
  <c r="L36" i="20"/>
  <c r="K36" i="20"/>
  <c r="J36" i="20"/>
  <c r="I36" i="20"/>
  <c r="H36" i="20"/>
  <c r="E36" i="20"/>
  <c r="D36" i="20"/>
  <c r="O35" i="20"/>
  <c r="N35" i="20"/>
  <c r="M35" i="20"/>
  <c r="L35" i="20"/>
  <c r="K35" i="20"/>
  <c r="J35" i="20"/>
  <c r="I35" i="20"/>
  <c r="E35" i="20"/>
  <c r="D35" i="20"/>
  <c r="H35" i="20" s="1"/>
  <c r="O34" i="20"/>
  <c r="N34" i="20"/>
  <c r="M34" i="20"/>
  <c r="L34" i="20"/>
  <c r="K34" i="20"/>
  <c r="J34" i="20"/>
  <c r="I34" i="20"/>
  <c r="E34" i="20"/>
  <c r="D34" i="20"/>
  <c r="H34" i="20" s="1"/>
  <c r="O33" i="20"/>
  <c r="N33" i="20"/>
  <c r="M33" i="20"/>
  <c r="L33" i="20"/>
  <c r="K33" i="20"/>
  <c r="J33" i="20"/>
  <c r="I33" i="20"/>
  <c r="E33" i="20"/>
  <c r="D33" i="20"/>
  <c r="H33" i="20" s="1"/>
  <c r="O32" i="20"/>
  <c r="N32" i="20"/>
  <c r="M32" i="20"/>
  <c r="L32" i="20"/>
  <c r="K32" i="20"/>
  <c r="J32" i="20"/>
  <c r="I32" i="20"/>
  <c r="E32" i="20"/>
  <c r="D32" i="20"/>
  <c r="H32" i="20" s="1"/>
  <c r="O25" i="20"/>
  <c r="N25" i="20"/>
  <c r="M25" i="20"/>
  <c r="L25" i="20"/>
  <c r="K25" i="20"/>
  <c r="J25" i="20"/>
  <c r="I25" i="20"/>
  <c r="E25" i="20"/>
  <c r="D25" i="20"/>
  <c r="H25" i="20" s="1"/>
  <c r="H29" i="20" s="1"/>
  <c r="O21" i="20"/>
  <c r="N21" i="20"/>
  <c r="M21" i="20"/>
  <c r="L21" i="20"/>
  <c r="K21" i="20"/>
  <c r="J21" i="20"/>
  <c r="I21" i="20"/>
  <c r="E21" i="20"/>
  <c r="D21" i="20"/>
  <c r="H21" i="20" s="1"/>
  <c r="O16" i="20"/>
  <c r="N16" i="20"/>
  <c r="M16" i="20"/>
  <c r="L16" i="20"/>
  <c r="K16" i="20"/>
  <c r="J16" i="20"/>
  <c r="I16" i="20"/>
  <c r="E16" i="20"/>
  <c r="D16" i="20"/>
  <c r="H16" i="20" s="1"/>
  <c r="O15" i="20"/>
  <c r="N15" i="20"/>
  <c r="M15" i="20"/>
  <c r="L15" i="20"/>
  <c r="K15" i="20"/>
  <c r="J15" i="20"/>
  <c r="I15" i="20"/>
  <c r="E15" i="20"/>
  <c r="D15" i="20"/>
  <c r="H15" i="20" s="1"/>
  <c r="O14" i="20"/>
  <c r="N14" i="20"/>
  <c r="M14" i="20"/>
  <c r="L14" i="20"/>
  <c r="K14" i="20"/>
  <c r="J14" i="20"/>
  <c r="I14" i="20"/>
  <c r="E14" i="20"/>
  <c r="D14" i="20"/>
  <c r="H14" i="20" s="1"/>
  <c r="O13" i="20"/>
  <c r="N13" i="20"/>
  <c r="M13" i="20"/>
  <c r="L13" i="20"/>
  <c r="K13" i="20"/>
  <c r="J13" i="20"/>
  <c r="I13" i="20"/>
  <c r="E13" i="20"/>
  <c r="D13" i="20"/>
  <c r="H13" i="20" s="1"/>
  <c r="O12" i="20"/>
  <c r="N12" i="20"/>
  <c r="M12" i="20"/>
  <c r="L12" i="20"/>
  <c r="K12" i="20"/>
  <c r="J12" i="20"/>
  <c r="I12" i="20"/>
  <c r="E12" i="20"/>
  <c r="D12" i="20"/>
  <c r="H12" i="20" s="1"/>
  <c r="O11" i="20"/>
  <c r="N11" i="20"/>
  <c r="M11" i="20"/>
  <c r="L11" i="20"/>
  <c r="K11" i="20"/>
  <c r="J11" i="20"/>
  <c r="I11" i="20"/>
  <c r="E11" i="20"/>
  <c r="D11" i="20"/>
  <c r="H11" i="20" s="1"/>
  <c r="O9" i="20"/>
  <c r="N9" i="20"/>
  <c r="M9" i="20"/>
  <c r="L9" i="20"/>
  <c r="K9" i="20"/>
  <c r="J9" i="20"/>
  <c r="I9" i="20"/>
  <c r="E9" i="20"/>
  <c r="D9" i="20"/>
  <c r="O8" i="20"/>
  <c r="N8" i="20"/>
  <c r="M8" i="20"/>
  <c r="L8" i="20"/>
  <c r="K8" i="20"/>
  <c r="J8" i="20"/>
  <c r="I8" i="20"/>
  <c r="E8" i="20"/>
  <c r="D8" i="20"/>
  <c r="H8" i="20" s="1"/>
  <c r="O7" i="20"/>
  <c r="N7" i="20"/>
  <c r="M7" i="20"/>
  <c r="L7" i="20"/>
  <c r="K7" i="20"/>
  <c r="J7" i="20"/>
  <c r="I7" i="20"/>
  <c r="E7" i="20"/>
  <c r="D7" i="20"/>
  <c r="H7" i="20" s="1"/>
  <c r="O6" i="20"/>
  <c r="N6" i="20"/>
  <c r="M6" i="20"/>
  <c r="L6" i="20"/>
  <c r="K6" i="20"/>
  <c r="J6" i="20"/>
  <c r="I6" i="20"/>
  <c r="E6" i="20"/>
  <c r="D6" i="20"/>
  <c r="H6" i="20" s="1"/>
  <c r="O5" i="20"/>
  <c r="O23" i="20" s="1"/>
  <c r="N5" i="20"/>
  <c r="N23" i="20" s="1"/>
  <c r="M5" i="20"/>
  <c r="M23" i="20" s="1"/>
  <c r="L5" i="20"/>
  <c r="L23" i="20" s="1"/>
  <c r="L24" i="20" s="1"/>
  <c r="K5" i="20"/>
  <c r="K23" i="20" s="1"/>
  <c r="K24" i="20" s="1"/>
  <c r="J5" i="20"/>
  <c r="J23" i="20" s="1"/>
  <c r="I5" i="20"/>
  <c r="I23" i="20" s="1"/>
  <c r="E5" i="20"/>
  <c r="E23" i="20" s="1"/>
  <c r="D5" i="20"/>
  <c r="O4" i="20"/>
  <c r="O27" i="20" s="1"/>
  <c r="N4" i="20"/>
  <c r="N27" i="20" s="1"/>
  <c r="M4" i="20"/>
  <c r="M27" i="20" s="1"/>
  <c r="L4" i="20"/>
  <c r="L27" i="20" s="1"/>
  <c r="K4" i="20"/>
  <c r="K27" i="20" s="1"/>
  <c r="J4" i="20"/>
  <c r="J27" i="20" s="1"/>
  <c r="I4" i="20"/>
  <c r="I27" i="20" s="1"/>
  <c r="E4" i="20"/>
  <c r="E27" i="20" s="1"/>
  <c r="D4" i="20"/>
  <c r="H3" i="20"/>
  <c r="O2" i="20"/>
  <c r="O20" i="20" s="1"/>
  <c r="N2" i="20"/>
  <c r="N20" i="20" s="1"/>
  <c r="M2" i="20"/>
  <c r="M20" i="20" s="1"/>
  <c r="L2" i="20"/>
  <c r="L20" i="20" s="1"/>
  <c r="K2" i="20"/>
  <c r="K20" i="20" s="1"/>
  <c r="J2" i="20"/>
  <c r="J20" i="20" s="1"/>
  <c r="I2" i="20"/>
  <c r="I20" i="20" s="1"/>
  <c r="E2" i="20"/>
  <c r="E20" i="20" s="1"/>
  <c r="D2" i="20"/>
  <c r="M37" i="19"/>
  <c r="L37" i="19"/>
  <c r="K37" i="19"/>
  <c r="J37" i="19"/>
  <c r="I37" i="19"/>
  <c r="H37" i="19"/>
  <c r="E37" i="19"/>
  <c r="D37" i="19"/>
  <c r="M36" i="19"/>
  <c r="L36" i="19"/>
  <c r="K36" i="19"/>
  <c r="J36" i="19"/>
  <c r="I36" i="19"/>
  <c r="H36" i="19"/>
  <c r="E36" i="19"/>
  <c r="D36" i="19"/>
  <c r="M35" i="19"/>
  <c r="L35" i="19"/>
  <c r="K35" i="19"/>
  <c r="J35" i="19"/>
  <c r="I35" i="19"/>
  <c r="E35" i="19"/>
  <c r="D35" i="19"/>
  <c r="H35" i="19" s="1"/>
  <c r="M34" i="19"/>
  <c r="L34" i="19"/>
  <c r="K34" i="19"/>
  <c r="J34" i="19"/>
  <c r="I34" i="19"/>
  <c r="E34" i="19"/>
  <c r="D34" i="19"/>
  <c r="H34" i="19" s="1"/>
  <c r="M33" i="19"/>
  <c r="L33" i="19"/>
  <c r="K33" i="19"/>
  <c r="J33" i="19"/>
  <c r="I33" i="19"/>
  <c r="E33" i="19"/>
  <c r="D33" i="19"/>
  <c r="H33" i="19" s="1"/>
  <c r="M32" i="19"/>
  <c r="L32" i="19"/>
  <c r="K32" i="19"/>
  <c r="J32" i="19"/>
  <c r="I32" i="19"/>
  <c r="E32" i="19"/>
  <c r="D32" i="19"/>
  <c r="H32" i="19" s="1"/>
  <c r="M25" i="19"/>
  <c r="L25" i="19"/>
  <c r="K25" i="19"/>
  <c r="J25" i="19"/>
  <c r="I25" i="19"/>
  <c r="E25" i="19"/>
  <c r="D25" i="19"/>
  <c r="H25" i="19" s="1"/>
  <c r="H29" i="19" s="1"/>
  <c r="M21" i="19"/>
  <c r="L21" i="19"/>
  <c r="K21" i="19"/>
  <c r="J21" i="19"/>
  <c r="I21" i="19"/>
  <c r="E21" i="19"/>
  <c r="D21" i="19"/>
  <c r="H21" i="19" s="1"/>
  <c r="M16" i="19"/>
  <c r="L16" i="19"/>
  <c r="K16" i="19"/>
  <c r="J16" i="19"/>
  <c r="I16" i="19"/>
  <c r="E16" i="19"/>
  <c r="D16" i="19"/>
  <c r="H16" i="19" s="1"/>
  <c r="M15" i="19"/>
  <c r="L15" i="19"/>
  <c r="K15" i="19"/>
  <c r="J15" i="19"/>
  <c r="I15" i="19"/>
  <c r="E15" i="19"/>
  <c r="D15" i="19"/>
  <c r="H15" i="19" s="1"/>
  <c r="M14" i="19"/>
  <c r="L14" i="19"/>
  <c r="K14" i="19"/>
  <c r="J14" i="19"/>
  <c r="I14" i="19"/>
  <c r="E14" i="19"/>
  <c r="D14" i="19"/>
  <c r="H14" i="19" s="1"/>
  <c r="M13" i="19"/>
  <c r="L13" i="19"/>
  <c r="K13" i="19"/>
  <c r="J13" i="19"/>
  <c r="I13" i="19"/>
  <c r="E13" i="19"/>
  <c r="D13" i="19"/>
  <c r="H13" i="19" s="1"/>
  <c r="M12" i="19"/>
  <c r="L12" i="19"/>
  <c r="K12" i="19"/>
  <c r="J12" i="19"/>
  <c r="I12" i="19"/>
  <c r="E12" i="19"/>
  <c r="D12" i="19"/>
  <c r="H12" i="19" s="1"/>
  <c r="M11" i="19"/>
  <c r="L11" i="19"/>
  <c r="K11" i="19"/>
  <c r="J11" i="19"/>
  <c r="I11" i="19"/>
  <c r="E11" i="19"/>
  <c r="D11" i="19"/>
  <c r="H11" i="19" s="1"/>
  <c r="M9" i="19"/>
  <c r="L9" i="19"/>
  <c r="K9" i="19"/>
  <c r="J9" i="19"/>
  <c r="I9" i="19"/>
  <c r="E9" i="19"/>
  <c r="D9" i="19"/>
  <c r="M8" i="19"/>
  <c r="L8" i="19"/>
  <c r="K8" i="19"/>
  <c r="J8" i="19"/>
  <c r="I8" i="19"/>
  <c r="E8" i="19"/>
  <c r="D8" i="19"/>
  <c r="H8" i="19" s="1"/>
  <c r="M7" i="19"/>
  <c r="L7" i="19"/>
  <c r="K7" i="19"/>
  <c r="J7" i="19"/>
  <c r="I7" i="19"/>
  <c r="E7" i="19"/>
  <c r="D7" i="19"/>
  <c r="H7" i="19" s="1"/>
  <c r="M6" i="19"/>
  <c r="L6" i="19"/>
  <c r="K6" i="19"/>
  <c r="J6" i="19"/>
  <c r="I6" i="19"/>
  <c r="E6" i="19"/>
  <c r="D6" i="19"/>
  <c r="H6" i="19" s="1"/>
  <c r="M5" i="19"/>
  <c r="M23" i="19" s="1"/>
  <c r="L5" i="19"/>
  <c r="L23" i="19" s="1"/>
  <c r="L24" i="19" s="1"/>
  <c r="K5" i="19"/>
  <c r="K23" i="19" s="1"/>
  <c r="K24" i="19" s="1"/>
  <c r="J5" i="19"/>
  <c r="J23" i="19" s="1"/>
  <c r="I5" i="19"/>
  <c r="I23" i="19" s="1"/>
  <c r="E5" i="19"/>
  <c r="E23" i="19" s="1"/>
  <c r="D5" i="19"/>
  <c r="M4" i="19"/>
  <c r="M27" i="19" s="1"/>
  <c r="L4" i="19"/>
  <c r="L27" i="19" s="1"/>
  <c r="K4" i="19"/>
  <c r="K27" i="19" s="1"/>
  <c r="J4" i="19"/>
  <c r="J27" i="19" s="1"/>
  <c r="I4" i="19"/>
  <c r="I27" i="19" s="1"/>
  <c r="E4" i="19"/>
  <c r="E27" i="19" s="1"/>
  <c r="D4" i="19"/>
  <c r="H3" i="19"/>
  <c r="M2" i="19"/>
  <c r="M20" i="19" s="1"/>
  <c r="L2" i="19"/>
  <c r="L20" i="19" s="1"/>
  <c r="K2" i="19"/>
  <c r="K20" i="19" s="1"/>
  <c r="J2" i="19"/>
  <c r="J20" i="19" s="1"/>
  <c r="I2" i="19"/>
  <c r="I20" i="19" s="1"/>
  <c r="E2" i="19"/>
  <c r="E20" i="19" s="1"/>
  <c r="D2" i="19"/>
  <c r="O37" i="18"/>
  <c r="N37" i="18"/>
  <c r="M37" i="18"/>
  <c r="L37" i="18"/>
  <c r="K37" i="18"/>
  <c r="J37" i="18"/>
  <c r="I37" i="18"/>
  <c r="H37" i="18"/>
  <c r="E37" i="18"/>
  <c r="D37" i="18"/>
  <c r="O36" i="18"/>
  <c r="N36" i="18"/>
  <c r="M36" i="18"/>
  <c r="L36" i="18"/>
  <c r="K36" i="18"/>
  <c r="J36" i="18"/>
  <c r="I36" i="18"/>
  <c r="H36" i="18"/>
  <c r="E36" i="18"/>
  <c r="D36" i="18"/>
  <c r="O35" i="18"/>
  <c r="N35" i="18"/>
  <c r="M35" i="18"/>
  <c r="L35" i="18"/>
  <c r="K35" i="18"/>
  <c r="J35" i="18"/>
  <c r="I35" i="18"/>
  <c r="E35" i="18"/>
  <c r="D35" i="18"/>
  <c r="H35" i="18" s="1"/>
  <c r="O34" i="18"/>
  <c r="N34" i="18"/>
  <c r="M34" i="18"/>
  <c r="L34" i="18"/>
  <c r="K34" i="18"/>
  <c r="J34" i="18"/>
  <c r="I34" i="18"/>
  <c r="E34" i="18"/>
  <c r="D34" i="18"/>
  <c r="H34" i="18" s="1"/>
  <c r="O33" i="18"/>
  <c r="N33" i="18"/>
  <c r="M33" i="18"/>
  <c r="L33" i="18"/>
  <c r="K33" i="18"/>
  <c r="J33" i="18"/>
  <c r="I33" i="18"/>
  <c r="E33" i="18"/>
  <c r="D33" i="18"/>
  <c r="H33" i="18" s="1"/>
  <c r="O32" i="18"/>
  <c r="N32" i="18"/>
  <c r="M32" i="18"/>
  <c r="L32" i="18"/>
  <c r="K32" i="18"/>
  <c r="J32" i="18"/>
  <c r="I32" i="18"/>
  <c r="E32" i="18"/>
  <c r="D32" i="18"/>
  <c r="H32" i="18" s="1"/>
  <c r="O25" i="18"/>
  <c r="N25" i="18"/>
  <c r="M25" i="18"/>
  <c r="L25" i="18"/>
  <c r="K25" i="18"/>
  <c r="J25" i="18"/>
  <c r="I25" i="18"/>
  <c r="E25" i="18"/>
  <c r="D25" i="18"/>
  <c r="H25" i="18" s="1"/>
  <c r="H29" i="18" s="1"/>
  <c r="O21" i="18"/>
  <c r="N21" i="18"/>
  <c r="M21" i="18"/>
  <c r="L21" i="18"/>
  <c r="K21" i="18"/>
  <c r="J21" i="18"/>
  <c r="I21" i="18"/>
  <c r="E21" i="18"/>
  <c r="D21" i="18"/>
  <c r="H21" i="18" s="1"/>
  <c r="O16" i="18"/>
  <c r="N16" i="18"/>
  <c r="M16" i="18"/>
  <c r="L16" i="18"/>
  <c r="K16" i="18"/>
  <c r="J16" i="18"/>
  <c r="I16" i="18"/>
  <c r="E16" i="18"/>
  <c r="D16" i="18"/>
  <c r="H16" i="18" s="1"/>
  <c r="O15" i="18"/>
  <c r="N15" i="18"/>
  <c r="M15" i="18"/>
  <c r="L15" i="18"/>
  <c r="K15" i="18"/>
  <c r="J15" i="18"/>
  <c r="I15" i="18"/>
  <c r="E15" i="18"/>
  <c r="D15" i="18"/>
  <c r="H15" i="18" s="1"/>
  <c r="O14" i="18"/>
  <c r="N14" i="18"/>
  <c r="M14" i="18"/>
  <c r="L14" i="18"/>
  <c r="K14" i="18"/>
  <c r="J14" i="18"/>
  <c r="I14" i="18"/>
  <c r="E14" i="18"/>
  <c r="D14" i="18"/>
  <c r="H14" i="18" s="1"/>
  <c r="O13" i="18"/>
  <c r="N13" i="18"/>
  <c r="M13" i="18"/>
  <c r="L13" i="18"/>
  <c r="K13" i="18"/>
  <c r="J13" i="18"/>
  <c r="I13" i="18"/>
  <c r="E13" i="18"/>
  <c r="D13" i="18"/>
  <c r="H13" i="18" s="1"/>
  <c r="O12" i="18"/>
  <c r="N12" i="18"/>
  <c r="M12" i="18"/>
  <c r="L12" i="18"/>
  <c r="K12" i="18"/>
  <c r="J12" i="18"/>
  <c r="I12" i="18"/>
  <c r="E12" i="18"/>
  <c r="D12" i="18"/>
  <c r="H12" i="18" s="1"/>
  <c r="O11" i="18"/>
  <c r="N11" i="18"/>
  <c r="M11" i="18"/>
  <c r="L11" i="18"/>
  <c r="K11" i="18"/>
  <c r="J11" i="18"/>
  <c r="I11" i="18"/>
  <c r="E11" i="18"/>
  <c r="D11" i="18"/>
  <c r="H11" i="18" s="1"/>
  <c r="O9" i="18"/>
  <c r="N9" i="18"/>
  <c r="M9" i="18"/>
  <c r="L9" i="18"/>
  <c r="K9" i="18"/>
  <c r="J9" i="18"/>
  <c r="I9" i="18"/>
  <c r="E9" i="18"/>
  <c r="D9" i="18"/>
  <c r="O8" i="18"/>
  <c r="N8" i="18"/>
  <c r="M8" i="18"/>
  <c r="L8" i="18"/>
  <c r="K8" i="18"/>
  <c r="J8" i="18"/>
  <c r="I8" i="18"/>
  <c r="E8" i="18"/>
  <c r="D8" i="18"/>
  <c r="H8" i="18" s="1"/>
  <c r="O7" i="18"/>
  <c r="N7" i="18"/>
  <c r="M7" i="18"/>
  <c r="L7" i="18"/>
  <c r="K7" i="18"/>
  <c r="J7" i="18"/>
  <c r="I7" i="18"/>
  <c r="E7" i="18"/>
  <c r="D7" i="18"/>
  <c r="H7" i="18" s="1"/>
  <c r="O6" i="18"/>
  <c r="N6" i="18"/>
  <c r="M6" i="18"/>
  <c r="L6" i="18"/>
  <c r="K6" i="18"/>
  <c r="J6" i="18"/>
  <c r="I6" i="18"/>
  <c r="E6" i="18"/>
  <c r="D6" i="18"/>
  <c r="H6" i="18" s="1"/>
  <c r="O5" i="18"/>
  <c r="O23" i="18" s="1"/>
  <c r="N5" i="18"/>
  <c r="N23" i="18" s="1"/>
  <c r="M5" i="18"/>
  <c r="M23" i="18" s="1"/>
  <c r="L5" i="18"/>
  <c r="L23" i="18" s="1"/>
  <c r="L24" i="18" s="1"/>
  <c r="K5" i="18"/>
  <c r="K23" i="18" s="1"/>
  <c r="K24" i="18" s="1"/>
  <c r="J5" i="18"/>
  <c r="J23" i="18" s="1"/>
  <c r="I5" i="18"/>
  <c r="I23" i="18" s="1"/>
  <c r="E5" i="18"/>
  <c r="E23" i="18" s="1"/>
  <c r="D5" i="18"/>
  <c r="O4" i="18"/>
  <c r="O27" i="18" s="1"/>
  <c r="N4" i="18"/>
  <c r="N27" i="18" s="1"/>
  <c r="M4" i="18"/>
  <c r="M27" i="18" s="1"/>
  <c r="L4" i="18"/>
  <c r="L27" i="18" s="1"/>
  <c r="K4" i="18"/>
  <c r="K27" i="18" s="1"/>
  <c r="J4" i="18"/>
  <c r="J27" i="18" s="1"/>
  <c r="I4" i="18"/>
  <c r="I27" i="18" s="1"/>
  <c r="E4" i="18"/>
  <c r="E27" i="18" s="1"/>
  <c r="D4" i="18"/>
  <c r="H3" i="18"/>
  <c r="O2" i="18"/>
  <c r="O20" i="18" s="1"/>
  <c r="N2" i="18"/>
  <c r="N20" i="18" s="1"/>
  <c r="M2" i="18"/>
  <c r="M20" i="18" s="1"/>
  <c r="L2" i="18"/>
  <c r="L20" i="18" s="1"/>
  <c r="K2" i="18"/>
  <c r="K20" i="18" s="1"/>
  <c r="J2" i="18"/>
  <c r="J20" i="18" s="1"/>
  <c r="I2" i="18"/>
  <c r="I20" i="18" s="1"/>
  <c r="E2" i="18"/>
  <c r="E20" i="18" s="1"/>
  <c r="D2" i="18"/>
  <c r="O37" i="17"/>
  <c r="N37" i="17"/>
  <c r="M37" i="17"/>
  <c r="L37" i="17"/>
  <c r="K37" i="17"/>
  <c r="J37" i="17"/>
  <c r="I37" i="17"/>
  <c r="H37" i="17"/>
  <c r="E37" i="17"/>
  <c r="D37" i="17"/>
  <c r="O36" i="17"/>
  <c r="N36" i="17"/>
  <c r="M36" i="17"/>
  <c r="L36" i="17"/>
  <c r="K36" i="17"/>
  <c r="J36" i="17"/>
  <c r="I36" i="17"/>
  <c r="H36" i="17"/>
  <c r="E36" i="17"/>
  <c r="D36" i="17"/>
  <c r="O35" i="17"/>
  <c r="N35" i="17"/>
  <c r="M35" i="17"/>
  <c r="L35" i="17"/>
  <c r="K35" i="17"/>
  <c r="J35" i="17"/>
  <c r="I35" i="17"/>
  <c r="E35" i="17"/>
  <c r="D35" i="17"/>
  <c r="H35" i="17" s="1"/>
  <c r="O34" i="17"/>
  <c r="N34" i="17"/>
  <c r="M34" i="17"/>
  <c r="L34" i="17"/>
  <c r="K34" i="17"/>
  <c r="J34" i="17"/>
  <c r="I34" i="17"/>
  <c r="E34" i="17"/>
  <c r="D34" i="17"/>
  <c r="H34" i="17" s="1"/>
  <c r="O33" i="17"/>
  <c r="N33" i="17"/>
  <c r="M33" i="17"/>
  <c r="L33" i="17"/>
  <c r="K33" i="17"/>
  <c r="J33" i="17"/>
  <c r="I33" i="17"/>
  <c r="E33" i="17"/>
  <c r="D33" i="17"/>
  <c r="H33" i="17" s="1"/>
  <c r="O32" i="17"/>
  <c r="N32" i="17"/>
  <c r="M32" i="17"/>
  <c r="L32" i="17"/>
  <c r="K32" i="17"/>
  <c r="J32" i="17"/>
  <c r="I32" i="17"/>
  <c r="E32" i="17"/>
  <c r="D32" i="17"/>
  <c r="H32" i="17" s="1"/>
  <c r="O25" i="17"/>
  <c r="N25" i="17"/>
  <c r="M25" i="17"/>
  <c r="L25" i="17"/>
  <c r="K25" i="17"/>
  <c r="J25" i="17"/>
  <c r="I25" i="17"/>
  <c r="E25" i="17"/>
  <c r="D25" i="17"/>
  <c r="H25" i="17" s="1"/>
  <c r="H29" i="17" s="1"/>
  <c r="O21" i="17"/>
  <c r="N21" i="17"/>
  <c r="M21" i="17"/>
  <c r="L21" i="17"/>
  <c r="K21" i="17"/>
  <c r="J21" i="17"/>
  <c r="I21" i="17"/>
  <c r="E21" i="17"/>
  <c r="D21" i="17"/>
  <c r="H21" i="17" s="1"/>
  <c r="O16" i="17"/>
  <c r="N16" i="17"/>
  <c r="M16" i="17"/>
  <c r="L16" i="17"/>
  <c r="K16" i="17"/>
  <c r="J16" i="17"/>
  <c r="I16" i="17"/>
  <c r="E16" i="17"/>
  <c r="D16" i="17"/>
  <c r="H16" i="17" s="1"/>
  <c r="O15" i="17"/>
  <c r="N15" i="17"/>
  <c r="M15" i="17"/>
  <c r="L15" i="17"/>
  <c r="K15" i="17"/>
  <c r="J15" i="17"/>
  <c r="I15" i="17"/>
  <c r="E15" i="17"/>
  <c r="D15" i="17"/>
  <c r="H15" i="17" s="1"/>
  <c r="O14" i="17"/>
  <c r="N14" i="17"/>
  <c r="M14" i="17"/>
  <c r="L14" i="17"/>
  <c r="K14" i="17"/>
  <c r="J14" i="17"/>
  <c r="I14" i="17"/>
  <c r="E14" i="17"/>
  <c r="D14" i="17"/>
  <c r="H14" i="17" s="1"/>
  <c r="O13" i="17"/>
  <c r="N13" i="17"/>
  <c r="M13" i="17"/>
  <c r="L13" i="17"/>
  <c r="K13" i="17"/>
  <c r="J13" i="17"/>
  <c r="I13" i="17"/>
  <c r="E13" i="17"/>
  <c r="D13" i="17"/>
  <c r="H13" i="17" s="1"/>
  <c r="O12" i="17"/>
  <c r="N12" i="17"/>
  <c r="M12" i="17"/>
  <c r="L12" i="17"/>
  <c r="K12" i="17"/>
  <c r="J12" i="17"/>
  <c r="I12" i="17"/>
  <c r="E12" i="17"/>
  <c r="D12" i="17"/>
  <c r="H12" i="17" s="1"/>
  <c r="O11" i="17"/>
  <c r="N11" i="17"/>
  <c r="M11" i="17"/>
  <c r="L11" i="17"/>
  <c r="K11" i="17"/>
  <c r="J11" i="17"/>
  <c r="I11" i="17"/>
  <c r="E11" i="17"/>
  <c r="D11" i="17"/>
  <c r="H11" i="17" s="1"/>
  <c r="O9" i="17"/>
  <c r="N9" i="17"/>
  <c r="M9" i="17"/>
  <c r="L9" i="17"/>
  <c r="K9" i="17"/>
  <c r="J9" i="17"/>
  <c r="I9" i="17"/>
  <c r="E9" i="17"/>
  <c r="D9" i="17"/>
  <c r="O8" i="17"/>
  <c r="N8" i="17"/>
  <c r="M8" i="17"/>
  <c r="L8" i="17"/>
  <c r="K8" i="17"/>
  <c r="J8" i="17"/>
  <c r="I8" i="17"/>
  <c r="E8" i="17"/>
  <c r="D8" i="17"/>
  <c r="H8" i="17" s="1"/>
  <c r="O7" i="17"/>
  <c r="N7" i="17"/>
  <c r="M7" i="17"/>
  <c r="L7" i="17"/>
  <c r="K7" i="17"/>
  <c r="J7" i="17"/>
  <c r="I7" i="17"/>
  <c r="E7" i="17"/>
  <c r="D7" i="17"/>
  <c r="H7" i="17" s="1"/>
  <c r="O6" i="17"/>
  <c r="N6" i="17"/>
  <c r="M6" i="17"/>
  <c r="L6" i="17"/>
  <c r="K6" i="17"/>
  <c r="J6" i="17"/>
  <c r="I6" i="17"/>
  <c r="E6" i="17"/>
  <c r="D6" i="17"/>
  <c r="H6" i="17" s="1"/>
  <c r="O5" i="17"/>
  <c r="O23" i="17" s="1"/>
  <c r="N5" i="17"/>
  <c r="N23" i="17" s="1"/>
  <c r="M5" i="17"/>
  <c r="M23" i="17" s="1"/>
  <c r="L5" i="17"/>
  <c r="L23" i="17" s="1"/>
  <c r="L24" i="17" s="1"/>
  <c r="K5" i="17"/>
  <c r="K23" i="17" s="1"/>
  <c r="K24" i="17" s="1"/>
  <c r="J5" i="17"/>
  <c r="J23" i="17" s="1"/>
  <c r="I5" i="17"/>
  <c r="I23" i="17" s="1"/>
  <c r="E5" i="17"/>
  <c r="E23" i="17" s="1"/>
  <c r="D5" i="17"/>
  <c r="O4" i="17"/>
  <c r="O27" i="17" s="1"/>
  <c r="N4" i="17"/>
  <c r="N27" i="17" s="1"/>
  <c r="M4" i="17"/>
  <c r="M27" i="17" s="1"/>
  <c r="L4" i="17"/>
  <c r="L27" i="17" s="1"/>
  <c r="K4" i="17"/>
  <c r="K27" i="17" s="1"/>
  <c r="J4" i="17"/>
  <c r="J27" i="17" s="1"/>
  <c r="I4" i="17"/>
  <c r="I27" i="17" s="1"/>
  <c r="E4" i="17"/>
  <c r="E27" i="17" s="1"/>
  <c r="D4" i="17"/>
  <c r="H3" i="17"/>
  <c r="O2" i="17"/>
  <c r="O20" i="17" s="1"/>
  <c r="N2" i="17"/>
  <c r="N20" i="17" s="1"/>
  <c r="M2" i="17"/>
  <c r="M20" i="17" s="1"/>
  <c r="L2" i="17"/>
  <c r="L20" i="17" s="1"/>
  <c r="K2" i="17"/>
  <c r="K20" i="17" s="1"/>
  <c r="J2" i="17"/>
  <c r="J20" i="17" s="1"/>
  <c r="I2" i="17"/>
  <c r="I20" i="17" s="1"/>
  <c r="E2" i="17"/>
  <c r="E20" i="17" s="1"/>
  <c r="D2" i="17"/>
  <c r="O37" i="16"/>
  <c r="N37" i="16"/>
  <c r="M37" i="16"/>
  <c r="L37" i="16"/>
  <c r="K37" i="16"/>
  <c r="J37" i="16"/>
  <c r="I37" i="16"/>
  <c r="H37" i="16"/>
  <c r="E37" i="16"/>
  <c r="D37" i="16"/>
  <c r="O36" i="16"/>
  <c r="N36" i="16"/>
  <c r="M36" i="16"/>
  <c r="L36" i="16"/>
  <c r="K36" i="16"/>
  <c r="J36" i="16"/>
  <c r="I36" i="16"/>
  <c r="H36" i="16"/>
  <c r="E36" i="16"/>
  <c r="D36" i="16"/>
  <c r="O35" i="16"/>
  <c r="N35" i="16"/>
  <c r="M35" i="16"/>
  <c r="L35" i="16"/>
  <c r="K35" i="16"/>
  <c r="J35" i="16"/>
  <c r="I35" i="16"/>
  <c r="E35" i="16"/>
  <c r="D35" i="16"/>
  <c r="H35" i="16" s="1"/>
  <c r="O34" i="16"/>
  <c r="N34" i="16"/>
  <c r="M34" i="16"/>
  <c r="L34" i="16"/>
  <c r="K34" i="16"/>
  <c r="J34" i="16"/>
  <c r="I34" i="16"/>
  <c r="E34" i="16"/>
  <c r="D34" i="16"/>
  <c r="H34" i="16" s="1"/>
  <c r="O33" i="16"/>
  <c r="N33" i="16"/>
  <c r="M33" i="16"/>
  <c r="L33" i="16"/>
  <c r="K33" i="16"/>
  <c r="J33" i="16"/>
  <c r="I33" i="16"/>
  <c r="E33" i="16"/>
  <c r="D33" i="16"/>
  <c r="H33" i="16" s="1"/>
  <c r="O32" i="16"/>
  <c r="N32" i="16"/>
  <c r="M32" i="16"/>
  <c r="L32" i="16"/>
  <c r="K32" i="16"/>
  <c r="J32" i="16"/>
  <c r="I32" i="16"/>
  <c r="E32" i="16"/>
  <c r="D32" i="16"/>
  <c r="H32" i="16" s="1"/>
  <c r="O25" i="16"/>
  <c r="N25" i="16"/>
  <c r="M25" i="16"/>
  <c r="L25" i="16"/>
  <c r="K25" i="16"/>
  <c r="J25" i="16"/>
  <c r="I25" i="16"/>
  <c r="E25" i="16"/>
  <c r="D25" i="16"/>
  <c r="H25" i="16" s="1"/>
  <c r="H29" i="16" s="1"/>
  <c r="O21" i="16"/>
  <c r="N21" i="16"/>
  <c r="M21" i="16"/>
  <c r="L21" i="16"/>
  <c r="K21" i="16"/>
  <c r="J21" i="16"/>
  <c r="I21" i="16"/>
  <c r="E21" i="16"/>
  <c r="D21" i="16"/>
  <c r="H21" i="16" s="1"/>
  <c r="O16" i="16"/>
  <c r="N16" i="16"/>
  <c r="M16" i="16"/>
  <c r="L16" i="16"/>
  <c r="K16" i="16"/>
  <c r="J16" i="16"/>
  <c r="I16" i="16"/>
  <c r="E16" i="16"/>
  <c r="D16" i="16"/>
  <c r="H16" i="16" s="1"/>
  <c r="O15" i="16"/>
  <c r="N15" i="16"/>
  <c r="M15" i="16"/>
  <c r="L15" i="16"/>
  <c r="K15" i="16"/>
  <c r="J15" i="16"/>
  <c r="I15" i="16"/>
  <c r="E15" i="16"/>
  <c r="D15" i="16"/>
  <c r="H15" i="16" s="1"/>
  <c r="O14" i="16"/>
  <c r="N14" i="16"/>
  <c r="M14" i="16"/>
  <c r="L14" i="16"/>
  <c r="K14" i="16"/>
  <c r="J14" i="16"/>
  <c r="I14" i="16"/>
  <c r="E14" i="16"/>
  <c r="D14" i="16"/>
  <c r="H14" i="16" s="1"/>
  <c r="O13" i="16"/>
  <c r="N13" i="16"/>
  <c r="M13" i="16"/>
  <c r="L13" i="16"/>
  <c r="K13" i="16"/>
  <c r="J13" i="16"/>
  <c r="I13" i="16"/>
  <c r="E13" i="16"/>
  <c r="D13" i="16"/>
  <c r="H13" i="16" s="1"/>
  <c r="O12" i="16"/>
  <c r="N12" i="16"/>
  <c r="M12" i="16"/>
  <c r="L12" i="16"/>
  <c r="K12" i="16"/>
  <c r="J12" i="16"/>
  <c r="I12" i="16"/>
  <c r="E12" i="16"/>
  <c r="D12" i="16"/>
  <c r="H12" i="16" s="1"/>
  <c r="O11" i="16"/>
  <c r="N11" i="16"/>
  <c r="M11" i="16"/>
  <c r="L11" i="16"/>
  <c r="K11" i="16"/>
  <c r="J11" i="16"/>
  <c r="I11" i="16"/>
  <c r="E11" i="16"/>
  <c r="D11" i="16"/>
  <c r="H11" i="16" s="1"/>
  <c r="O9" i="16"/>
  <c r="N9" i="16"/>
  <c r="M9" i="16"/>
  <c r="L9" i="16"/>
  <c r="K9" i="16"/>
  <c r="J9" i="16"/>
  <c r="I9" i="16"/>
  <c r="E9" i="16"/>
  <c r="D9" i="16"/>
  <c r="O8" i="16"/>
  <c r="N8" i="16"/>
  <c r="M8" i="16"/>
  <c r="L8" i="16"/>
  <c r="K8" i="16"/>
  <c r="J8" i="16"/>
  <c r="I8" i="16"/>
  <c r="E8" i="16"/>
  <c r="D8" i="16"/>
  <c r="H8" i="16" s="1"/>
  <c r="O7" i="16"/>
  <c r="N7" i="16"/>
  <c r="M7" i="16"/>
  <c r="L7" i="16"/>
  <c r="K7" i="16"/>
  <c r="J7" i="16"/>
  <c r="I7" i="16"/>
  <c r="E7" i="16"/>
  <c r="D7" i="16"/>
  <c r="H7" i="16" s="1"/>
  <c r="O6" i="16"/>
  <c r="N6" i="16"/>
  <c r="M6" i="16"/>
  <c r="L6" i="16"/>
  <c r="K6" i="16"/>
  <c r="J6" i="16"/>
  <c r="I6" i="16"/>
  <c r="E6" i="16"/>
  <c r="D6" i="16"/>
  <c r="H6" i="16" s="1"/>
  <c r="O5" i="16"/>
  <c r="O23" i="16" s="1"/>
  <c r="N5" i="16"/>
  <c r="N23" i="16" s="1"/>
  <c r="M5" i="16"/>
  <c r="M23" i="16" s="1"/>
  <c r="L5" i="16"/>
  <c r="L23" i="16" s="1"/>
  <c r="L24" i="16" s="1"/>
  <c r="K5" i="16"/>
  <c r="K23" i="16" s="1"/>
  <c r="K24" i="16" s="1"/>
  <c r="J5" i="16"/>
  <c r="J23" i="16" s="1"/>
  <c r="I5" i="16"/>
  <c r="I23" i="16" s="1"/>
  <c r="E5" i="16"/>
  <c r="E23" i="16" s="1"/>
  <c r="D5" i="16"/>
  <c r="O4" i="16"/>
  <c r="O27" i="16" s="1"/>
  <c r="N4" i="16"/>
  <c r="N27" i="16" s="1"/>
  <c r="M4" i="16"/>
  <c r="M27" i="16" s="1"/>
  <c r="L4" i="16"/>
  <c r="L27" i="16" s="1"/>
  <c r="K4" i="16"/>
  <c r="K27" i="16" s="1"/>
  <c r="J4" i="16"/>
  <c r="J27" i="16" s="1"/>
  <c r="I4" i="16"/>
  <c r="I27" i="16" s="1"/>
  <c r="E4" i="16"/>
  <c r="E27" i="16" s="1"/>
  <c r="D4" i="16"/>
  <c r="H3" i="16"/>
  <c r="O2" i="16"/>
  <c r="O20" i="16" s="1"/>
  <c r="N2" i="16"/>
  <c r="N20" i="16" s="1"/>
  <c r="M2" i="16"/>
  <c r="M20" i="16" s="1"/>
  <c r="L2" i="16"/>
  <c r="L20" i="16" s="1"/>
  <c r="K2" i="16"/>
  <c r="K20" i="16" s="1"/>
  <c r="J2" i="16"/>
  <c r="J20" i="16" s="1"/>
  <c r="I2" i="16"/>
  <c r="I20" i="16" s="1"/>
  <c r="E2" i="16"/>
  <c r="E20" i="16" s="1"/>
  <c r="D2" i="16"/>
  <c r="M37" i="15"/>
  <c r="L37" i="15"/>
  <c r="K37" i="15"/>
  <c r="J37" i="15"/>
  <c r="I37" i="15"/>
  <c r="H37" i="15"/>
  <c r="E37" i="15"/>
  <c r="D37" i="15"/>
  <c r="M36" i="15"/>
  <c r="L36" i="15"/>
  <c r="K36" i="15"/>
  <c r="J36" i="15"/>
  <c r="I36" i="15"/>
  <c r="H36" i="15"/>
  <c r="E36" i="15"/>
  <c r="D36" i="15"/>
  <c r="M35" i="15"/>
  <c r="L35" i="15"/>
  <c r="K35" i="15"/>
  <c r="J35" i="15"/>
  <c r="I35" i="15"/>
  <c r="E35" i="15"/>
  <c r="D35" i="15"/>
  <c r="H35" i="15" s="1"/>
  <c r="M34" i="15"/>
  <c r="L34" i="15"/>
  <c r="K34" i="15"/>
  <c r="J34" i="15"/>
  <c r="I34" i="15"/>
  <c r="E34" i="15"/>
  <c r="D34" i="15"/>
  <c r="H34" i="15" s="1"/>
  <c r="M33" i="15"/>
  <c r="L33" i="15"/>
  <c r="K33" i="15"/>
  <c r="J33" i="15"/>
  <c r="I33" i="15"/>
  <c r="E33" i="15"/>
  <c r="D33" i="15"/>
  <c r="H33" i="15" s="1"/>
  <c r="M32" i="15"/>
  <c r="L32" i="15"/>
  <c r="K32" i="15"/>
  <c r="J32" i="15"/>
  <c r="I32" i="15"/>
  <c r="E32" i="15"/>
  <c r="D32" i="15"/>
  <c r="H32" i="15" s="1"/>
  <c r="M25" i="15"/>
  <c r="L25" i="15"/>
  <c r="K25" i="15"/>
  <c r="J25" i="15"/>
  <c r="I25" i="15"/>
  <c r="E25" i="15"/>
  <c r="D25" i="15"/>
  <c r="H25" i="15" s="1"/>
  <c r="H29" i="15" s="1"/>
  <c r="M21" i="15"/>
  <c r="L21" i="15"/>
  <c r="K21" i="15"/>
  <c r="J21" i="15"/>
  <c r="I21" i="15"/>
  <c r="E21" i="15"/>
  <c r="D21" i="15"/>
  <c r="H21" i="15" s="1"/>
  <c r="M16" i="15"/>
  <c r="L16" i="15"/>
  <c r="K16" i="15"/>
  <c r="J16" i="15"/>
  <c r="I16" i="15"/>
  <c r="E16" i="15"/>
  <c r="D16" i="15"/>
  <c r="H16" i="15" s="1"/>
  <c r="M15" i="15"/>
  <c r="L15" i="15"/>
  <c r="K15" i="15"/>
  <c r="J15" i="15"/>
  <c r="I15" i="15"/>
  <c r="E15" i="15"/>
  <c r="D15" i="15"/>
  <c r="H15" i="15" s="1"/>
  <c r="M14" i="15"/>
  <c r="L14" i="15"/>
  <c r="K14" i="15"/>
  <c r="J14" i="15"/>
  <c r="I14" i="15"/>
  <c r="E14" i="15"/>
  <c r="D14" i="15"/>
  <c r="H14" i="15" s="1"/>
  <c r="M13" i="15"/>
  <c r="L13" i="15"/>
  <c r="K13" i="15"/>
  <c r="J13" i="15"/>
  <c r="I13" i="15"/>
  <c r="E13" i="15"/>
  <c r="D13" i="15"/>
  <c r="H13" i="15" s="1"/>
  <c r="M12" i="15"/>
  <c r="L12" i="15"/>
  <c r="K12" i="15"/>
  <c r="J12" i="15"/>
  <c r="I12" i="15"/>
  <c r="E12" i="15"/>
  <c r="D12" i="15"/>
  <c r="H12" i="15" s="1"/>
  <c r="M11" i="15"/>
  <c r="L11" i="15"/>
  <c r="K11" i="15"/>
  <c r="J11" i="15"/>
  <c r="I11" i="15"/>
  <c r="E11" i="15"/>
  <c r="D11" i="15"/>
  <c r="H11" i="15" s="1"/>
  <c r="M9" i="15"/>
  <c r="L9" i="15"/>
  <c r="K9" i="15"/>
  <c r="J9" i="15"/>
  <c r="I9" i="15"/>
  <c r="E9" i="15"/>
  <c r="D9" i="15"/>
  <c r="M8" i="15"/>
  <c r="L8" i="15"/>
  <c r="K8" i="15"/>
  <c r="J8" i="15"/>
  <c r="I8" i="15"/>
  <c r="E8" i="15"/>
  <c r="D8" i="15"/>
  <c r="H8" i="15" s="1"/>
  <c r="M7" i="15"/>
  <c r="L7" i="15"/>
  <c r="K7" i="15"/>
  <c r="J7" i="15"/>
  <c r="I7" i="15"/>
  <c r="E7" i="15"/>
  <c r="D7" i="15"/>
  <c r="H7" i="15" s="1"/>
  <c r="M6" i="15"/>
  <c r="L6" i="15"/>
  <c r="K6" i="15"/>
  <c r="J6" i="15"/>
  <c r="I6" i="15"/>
  <c r="E6" i="15"/>
  <c r="D6" i="15"/>
  <c r="H6" i="15" s="1"/>
  <c r="M5" i="15"/>
  <c r="M23" i="15" s="1"/>
  <c r="L5" i="15"/>
  <c r="L23" i="15" s="1"/>
  <c r="L24" i="15" s="1"/>
  <c r="K5" i="15"/>
  <c r="K23" i="15" s="1"/>
  <c r="K24" i="15" s="1"/>
  <c r="J5" i="15"/>
  <c r="J23" i="15" s="1"/>
  <c r="I5" i="15"/>
  <c r="I23" i="15" s="1"/>
  <c r="E5" i="15"/>
  <c r="E23" i="15" s="1"/>
  <c r="D5" i="15"/>
  <c r="M4" i="15"/>
  <c r="M27" i="15" s="1"/>
  <c r="L4" i="15"/>
  <c r="L27" i="15" s="1"/>
  <c r="K4" i="15"/>
  <c r="K27" i="15" s="1"/>
  <c r="J4" i="15"/>
  <c r="J27" i="15" s="1"/>
  <c r="I4" i="15"/>
  <c r="I27" i="15" s="1"/>
  <c r="E4" i="15"/>
  <c r="E27" i="15" s="1"/>
  <c r="D4" i="15"/>
  <c r="H3" i="15"/>
  <c r="M2" i="15"/>
  <c r="M20" i="15" s="1"/>
  <c r="L2" i="15"/>
  <c r="L20" i="15" s="1"/>
  <c r="K2" i="15"/>
  <c r="K20" i="15" s="1"/>
  <c r="J2" i="15"/>
  <c r="J20" i="15" s="1"/>
  <c r="I2" i="15"/>
  <c r="I20" i="15" s="1"/>
  <c r="E2" i="15"/>
  <c r="E20" i="15" s="1"/>
  <c r="D2" i="15"/>
  <c r="O37" i="14"/>
  <c r="N37" i="14"/>
  <c r="M37" i="14"/>
  <c r="L37" i="14"/>
  <c r="K37" i="14"/>
  <c r="J37" i="14"/>
  <c r="I37" i="14"/>
  <c r="H37" i="14"/>
  <c r="E37" i="14"/>
  <c r="D37" i="14"/>
  <c r="O36" i="14"/>
  <c r="N36" i="14"/>
  <c r="M36" i="14"/>
  <c r="L36" i="14"/>
  <c r="K36" i="14"/>
  <c r="J36" i="14"/>
  <c r="I36" i="14"/>
  <c r="H36" i="14"/>
  <c r="E36" i="14"/>
  <c r="D36" i="14"/>
  <c r="O35" i="14"/>
  <c r="N35" i="14"/>
  <c r="M35" i="14"/>
  <c r="L35" i="14"/>
  <c r="K35" i="14"/>
  <c r="J35" i="14"/>
  <c r="I35" i="14"/>
  <c r="E35" i="14"/>
  <c r="D35" i="14"/>
  <c r="H35" i="14" s="1"/>
  <c r="O34" i="14"/>
  <c r="N34" i="14"/>
  <c r="M34" i="14"/>
  <c r="L34" i="14"/>
  <c r="K34" i="14"/>
  <c r="J34" i="14"/>
  <c r="I34" i="14"/>
  <c r="E34" i="14"/>
  <c r="D34" i="14"/>
  <c r="H34" i="14" s="1"/>
  <c r="O33" i="14"/>
  <c r="N33" i="14"/>
  <c r="M33" i="14"/>
  <c r="L33" i="14"/>
  <c r="K33" i="14"/>
  <c r="J33" i="14"/>
  <c r="I33" i="14"/>
  <c r="E33" i="14"/>
  <c r="D33" i="14"/>
  <c r="H33" i="14" s="1"/>
  <c r="O32" i="14"/>
  <c r="N32" i="14"/>
  <c r="M32" i="14"/>
  <c r="L32" i="14"/>
  <c r="K32" i="14"/>
  <c r="J32" i="14"/>
  <c r="I32" i="14"/>
  <c r="E32" i="14"/>
  <c r="D32" i="14"/>
  <c r="H32" i="14" s="1"/>
  <c r="O25" i="14"/>
  <c r="N25" i="14"/>
  <c r="M25" i="14"/>
  <c r="L25" i="14"/>
  <c r="K25" i="14"/>
  <c r="J25" i="14"/>
  <c r="I25" i="14"/>
  <c r="E25" i="14"/>
  <c r="D25" i="14"/>
  <c r="H25" i="14" s="1"/>
  <c r="H29" i="14" s="1"/>
  <c r="O21" i="14"/>
  <c r="N21" i="14"/>
  <c r="M21" i="14"/>
  <c r="L21" i="14"/>
  <c r="K21" i="14"/>
  <c r="J21" i="14"/>
  <c r="I21" i="14"/>
  <c r="E21" i="14"/>
  <c r="D21" i="14"/>
  <c r="H21" i="14" s="1"/>
  <c r="O16" i="14"/>
  <c r="N16" i="14"/>
  <c r="M16" i="14"/>
  <c r="L16" i="14"/>
  <c r="K16" i="14"/>
  <c r="J16" i="14"/>
  <c r="I16" i="14"/>
  <c r="E16" i="14"/>
  <c r="D16" i="14"/>
  <c r="H16" i="14" s="1"/>
  <c r="O15" i="14"/>
  <c r="N15" i="14"/>
  <c r="M15" i="14"/>
  <c r="L15" i="14"/>
  <c r="K15" i="14"/>
  <c r="J15" i="14"/>
  <c r="I15" i="14"/>
  <c r="E15" i="14"/>
  <c r="D15" i="14"/>
  <c r="H15" i="14" s="1"/>
  <c r="O14" i="14"/>
  <c r="N14" i="14"/>
  <c r="M14" i="14"/>
  <c r="L14" i="14"/>
  <c r="K14" i="14"/>
  <c r="J14" i="14"/>
  <c r="I14" i="14"/>
  <c r="E14" i="14"/>
  <c r="D14" i="14"/>
  <c r="H14" i="14" s="1"/>
  <c r="O13" i="14"/>
  <c r="N13" i="14"/>
  <c r="M13" i="14"/>
  <c r="L13" i="14"/>
  <c r="K13" i="14"/>
  <c r="J13" i="14"/>
  <c r="I13" i="14"/>
  <c r="E13" i="14"/>
  <c r="D13" i="14"/>
  <c r="H13" i="14" s="1"/>
  <c r="O12" i="14"/>
  <c r="N12" i="14"/>
  <c r="M12" i="14"/>
  <c r="L12" i="14"/>
  <c r="K12" i="14"/>
  <c r="J12" i="14"/>
  <c r="I12" i="14"/>
  <c r="E12" i="14"/>
  <c r="D12" i="14"/>
  <c r="H12" i="14" s="1"/>
  <c r="O11" i="14"/>
  <c r="N11" i="14"/>
  <c r="M11" i="14"/>
  <c r="L11" i="14"/>
  <c r="K11" i="14"/>
  <c r="J11" i="14"/>
  <c r="I11" i="14"/>
  <c r="E11" i="14"/>
  <c r="D11" i="14"/>
  <c r="H11" i="14" s="1"/>
  <c r="O9" i="14"/>
  <c r="N9" i="14"/>
  <c r="M9" i="14"/>
  <c r="L9" i="14"/>
  <c r="K9" i="14"/>
  <c r="J9" i="14"/>
  <c r="I9" i="14"/>
  <c r="E9" i="14"/>
  <c r="D9" i="14"/>
  <c r="O8" i="14"/>
  <c r="N8" i="14"/>
  <c r="M8" i="14"/>
  <c r="L8" i="14"/>
  <c r="K8" i="14"/>
  <c r="J8" i="14"/>
  <c r="I8" i="14"/>
  <c r="E8" i="14"/>
  <c r="D8" i="14"/>
  <c r="H8" i="14" s="1"/>
  <c r="O7" i="14"/>
  <c r="N7" i="14"/>
  <c r="M7" i="14"/>
  <c r="L7" i="14"/>
  <c r="K7" i="14"/>
  <c r="J7" i="14"/>
  <c r="I7" i="14"/>
  <c r="E7" i="14"/>
  <c r="D7" i="14"/>
  <c r="H7" i="14" s="1"/>
  <c r="O6" i="14"/>
  <c r="N6" i="14"/>
  <c r="M6" i="14"/>
  <c r="L6" i="14"/>
  <c r="K6" i="14"/>
  <c r="J6" i="14"/>
  <c r="I6" i="14"/>
  <c r="E6" i="14"/>
  <c r="D6" i="14"/>
  <c r="H6" i="14" s="1"/>
  <c r="O5" i="14"/>
  <c r="O23" i="14" s="1"/>
  <c r="N5" i="14"/>
  <c r="N23" i="14" s="1"/>
  <c r="M5" i="14"/>
  <c r="M23" i="14" s="1"/>
  <c r="L5" i="14"/>
  <c r="L23" i="14" s="1"/>
  <c r="L24" i="14" s="1"/>
  <c r="K5" i="14"/>
  <c r="K23" i="14" s="1"/>
  <c r="K24" i="14" s="1"/>
  <c r="J5" i="14"/>
  <c r="J23" i="14" s="1"/>
  <c r="I5" i="14"/>
  <c r="I23" i="14" s="1"/>
  <c r="E5" i="14"/>
  <c r="E23" i="14" s="1"/>
  <c r="D5" i="14"/>
  <c r="O4" i="14"/>
  <c r="O27" i="14" s="1"/>
  <c r="N4" i="14"/>
  <c r="N27" i="14" s="1"/>
  <c r="M4" i="14"/>
  <c r="M27" i="14" s="1"/>
  <c r="L4" i="14"/>
  <c r="L27" i="14" s="1"/>
  <c r="K4" i="14"/>
  <c r="K27" i="14" s="1"/>
  <c r="J4" i="14"/>
  <c r="J27" i="14" s="1"/>
  <c r="I4" i="14"/>
  <c r="I27" i="14" s="1"/>
  <c r="E4" i="14"/>
  <c r="E27" i="14" s="1"/>
  <c r="D4" i="14"/>
  <c r="H3" i="14"/>
  <c r="O2" i="14"/>
  <c r="O20" i="14" s="1"/>
  <c r="N2" i="14"/>
  <c r="N20" i="14" s="1"/>
  <c r="M2" i="14"/>
  <c r="M20" i="14" s="1"/>
  <c r="L2" i="14"/>
  <c r="L20" i="14" s="1"/>
  <c r="K2" i="14"/>
  <c r="K20" i="14" s="1"/>
  <c r="J2" i="14"/>
  <c r="J20" i="14" s="1"/>
  <c r="I2" i="14"/>
  <c r="I20" i="14" s="1"/>
  <c r="E2" i="14"/>
  <c r="E20" i="14" s="1"/>
  <c r="D2" i="14"/>
  <c r="M37" i="13"/>
  <c r="L37" i="13"/>
  <c r="K37" i="13"/>
  <c r="J37" i="13"/>
  <c r="I37" i="13"/>
  <c r="H37" i="13"/>
  <c r="E37" i="13"/>
  <c r="D37" i="13"/>
  <c r="M36" i="13"/>
  <c r="L36" i="13"/>
  <c r="K36" i="13"/>
  <c r="J36" i="13"/>
  <c r="I36" i="13"/>
  <c r="H36" i="13"/>
  <c r="E36" i="13"/>
  <c r="D36" i="13"/>
  <c r="M35" i="13"/>
  <c r="L35" i="13"/>
  <c r="K35" i="13"/>
  <c r="J35" i="13"/>
  <c r="I35" i="13"/>
  <c r="E35" i="13"/>
  <c r="D35" i="13"/>
  <c r="H35" i="13" s="1"/>
  <c r="M34" i="13"/>
  <c r="L34" i="13"/>
  <c r="K34" i="13"/>
  <c r="J34" i="13"/>
  <c r="I34" i="13"/>
  <c r="E34" i="13"/>
  <c r="D34" i="13"/>
  <c r="H34" i="13" s="1"/>
  <c r="M33" i="13"/>
  <c r="L33" i="13"/>
  <c r="K33" i="13"/>
  <c r="J33" i="13"/>
  <c r="I33" i="13"/>
  <c r="E33" i="13"/>
  <c r="D33" i="13"/>
  <c r="H33" i="13" s="1"/>
  <c r="M32" i="13"/>
  <c r="L32" i="13"/>
  <c r="K32" i="13"/>
  <c r="J32" i="13"/>
  <c r="I32" i="13"/>
  <c r="E32" i="13"/>
  <c r="D32" i="13"/>
  <c r="H32" i="13" s="1"/>
  <c r="M25" i="13"/>
  <c r="L25" i="13"/>
  <c r="K25" i="13"/>
  <c r="J25" i="13"/>
  <c r="I25" i="13"/>
  <c r="E25" i="13"/>
  <c r="D25" i="13"/>
  <c r="H25" i="13" s="1"/>
  <c r="H29" i="13" s="1"/>
  <c r="M21" i="13"/>
  <c r="L21" i="13"/>
  <c r="K21" i="13"/>
  <c r="J21" i="13"/>
  <c r="I21" i="13"/>
  <c r="E21" i="13"/>
  <c r="D21" i="13"/>
  <c r="H21" i="13" s="1"/>
  <c r="M16" i="13"/>
  <c r="L16" i="13"/>
  <c r="K16" i="13"/>
  <c r="J16" i="13"/>
  <c r="I16" i="13"/>
  <c r="E16" i="13"/>
  <c r="D16" i="13"/>
  <c r="H16" i="13" s="1"/>
  <c r="M15" i="13"/>
  <c r="L15" i="13"/>
  <c r="K15" i="13"/>
  <c r="J15" i="13"/>
  <c r="I15" i="13"/>
  <c r="E15" i="13"/>
  <c r="D15" i="13"/>
  <c r="H15" i="13" s="1"/>
  <c r="M14" i="13"/>
  <c r="L14" i="13"/>
  <c r="K14" i="13"/>
  <c r="J14" i="13"/>
  <c r="I14" i="13"/>
  <c r="E14" i="13"/>
  <c r="D14" i="13"/>
  <c r="H14" i="13" s="1"/>
  <c r="M13" i="13"/>
  <c r="L13" i="13"/>
  <c r="K13" i="13"/>
  <c r="J13" i="13"/>
  <c r="I13" i="13"/>
  <c r="E13" i="13"/>
  <c r="D13" i="13"/>
  <c r="H13" i="13" s="1"/>
  <c r="M12" i="13"/>
  <c r="L12" i="13"/>
  <c r="K12" i="13"/>
  <c r="J12" i="13"/>
  <c r="I12" i="13"/>
  <c r="E12" i="13"/>
  <c r="D12" i="13"/>
  <c r="H12" i="13" s="1"/>
  <c r="M11" i="13"/>
  <c r="L11" i="13"/>
  <c r="K11" i="13"/>
  <c r="J11" i="13"/>
  <c r="I11" i="13"/>
  <c r="E11" i="13"/>
  <c r="D11" i="13"/>
  <c r="H11" i="13" s="1"/>
  <c r="M9" i="13"/>
  <c r="M10" i="13" s="1"/>
  <c r="L9" i="13"/>
  <c r="K9" i="13"/>
  <c r="J9" i="13"/>
  <c r="I9" i="13"/>
  <c r="E9" i="13"/>
  <c r="D9" i="13"/>
  <c r="M8" i="13"/>
  <c r="L8" i="13"/>
  <c r="K8" i="13"/>
  <c r="J8" i="13"/>
  <c r="I8" i="13"/>
  <c r="E8" i="13"/>
  <c r="D8" i="13"/>
  <c r="H8" i="13" s="1"/>
  <c r="M7" i="13"/>
  <c r="L7" i="13"/>
  <c r="K7" i="13"/>
  <c r="J7" i="13"/>
  <c r="I7" i="13"/>
  <c r="E7" i="13"/>
  <c r="D7" i="13"/>
  <c r="H7" i="13" s="1"/>
  <c r="M6" i="13"/>
  <c r="L6" i="13"/>
  <c r="K6" i="13"/>
  <c r="J6" i="13"/>
  <c r="I6" i="13"/>
  <c r="E6" i="13"/>
  <c r="D6" i="13"/>
  <c r="H6" i="13" s="1"/>
  <c r="M5" i="13"/>
  <c r="M23" i="13" s="1"/>
  <c r="L5" i="13"/>
  <c r="L23" i="13" s="1"/>
  <c r="L24" i="13" s="1"/>
  <c r="K5" i="13"/>
  <c r="K23" i="13" s="1"/>
  <c r="K24" i="13" s="1"/>
  <c r="J5" i="13"/>
  <c r="J23" i="13" s="1"/>
  <c r="I5" i="13"/>
  <c r="I23" i="13" s="1"/>
  <c r="E5" i="13"/>
  <c r="E23" i="13" s="1"/>
  <c r="D5" i="13"/>
  <c r="M4" i="13"/>
  <c r="M27" i="13" s="1"/>
  <c r="L4" i="13"/>
  <c r="L27" i="13" s="1"/>
  <c r="K4" i="13"/>
  <c r="K27" i="13" s="1"/>
  <c r="J4" i="13"/>
  <c r="J27" i="13" s="1"/>
  <c r="I4" i="13"/>
  <c r="I27" i="13" s="1"/>
  <c r="E4" i="13"/>
  <c r="E27" i="13" s="1"/>
  <c r="D4" i="13"/>
  <c r="H3" i="13"/>
  <c r="M2" i="13"/>
  <c r="M20" i="13" s="1"/>
  <c r="L2" i="13"/>
  <c r="L20" i="13" s="1"/>
  <c r="K2" i="13"/>
  <c r="K20" i="13" s="1"/>
  <c r="J2" i="13"/>
  <c r="J20" i="13" s="1"/>
  <c r="I2" i="13"/>
  <c r="I20" i="13" s="1"/>
  <c r="E2" i="13"/>
  <c r="E20" i="13" s="1"/>
  <c r="D2" i="13"/>
  <c r="O37" i="12"/>
  <c r="N37" i="12"/>
  <c r="M37" i="12"/>
  <c r="L37" i="12"/>
  <c r="K37" i="12"/>
  <c r="J37" i="12"/>
  <c r="I37" i="12"/>
  <c r="H37" i="12"/>
  <c r="E37" i="12"/>
  <c r="D37" i="12"/>
  <c r="O36" i="12"/>
  <c r="N36" i="12"/>
  <c r="M36" i="12"/>
  <c r="L36" i="12"/>
  <c r="K36" i="12"/>
  <c r="J36" i="12"/>
  <c r="I36" i="12"/>
  <c r="H36" i="12"/>
  <c r="E36" i="12"/>
  <c r="D36" i="12"/>
  <c r="O35" i="12"/>
  <c r="N35" i="12"/>
  <c r="M35" i="12"/>
  <c r="L35" i="12"/>
  <c r="K35" i="12"/>
  <c r="J35" i="12"/>
  <c r="I35" i="12"/>
  <c r="E35" i="12"/>
  <c r="D35" i="12"/>
  <c r="H35" i="12" s="1"/>
  <c r="O34" i="12"/>
  <c r="N34" i="12"/>
  <c r="M34" i="12"/>
  <c r="L34" i="12"/>
  <c r="K34" i="12"/>
  <c r="J34" i="12"/>
  <c r="I34" i="12"/>
  <c r="E34" i="12"/>
  <c r="D34" i="12"/>
  <c r="H34" i="12" s="1"/>
  <c r="O33" i="12"/>
  <c r="N33" i="12"/>
  <c r="M33" i="12"/>
  <c r="L33" i="12"/>
  <c r="K33" i="12"/>
  <c r="J33" i="12"/>
  <c r="I33" i="12"/>
  <c r="E33" i="12"/>
  <c r="D33" i="12"/>
  <c r="H33" i="12" s="1"/>
  <c r="O32" i="12"/>
  <c r="N32" i="12"/>
  <c r="M32" i="12"/>
  <c r="L32" i="12"/>
  <c r="K32" i="12"/>
  <c r="J32" i="12"/>
  <c r="I32" i="12"/>
  <c r="E32" i="12"/>
  <c r="D32" i="12"/>
  <c r="H32" i="12" s="1"/>
  <c r="O25" i="12"/>
  <c r="N25" i="12"/>
  <c r="M25" i="12"/>
  <c r="L25" i="12"/>
  <c r="K25" i="12"/>
  <c r="J25" i="12"/>
  <c r="I25" i="12"/>
  <c r="E25" i="12"/>
  <c r="D25" i="12"/>
  <c r="H25" i="12" s="1"/>
  <c r="H29" i="12" s="1"/>
  <c r="O21" i="12"/>
  <c r="N21" i="12"/>
  <c r="M21" i="12"/>
  <c r="L21" i="12"/>
  <c r="K21" i="12"/>
  <c r="J21" i="12"/>
  <c r="I21" i="12"/>
  <c r="E21" i="12"/>
  <c r="D21" i="12"/>
  <c r="H21" i="12" s="1"/>
  <c r="O16" i="12"/>
  <c r="N16" i="12"/>
  <c r="M16" i="12"/>
  <c r="L16" i="12"/>
  <c r="K16" i="12"/>
  <c r="J16" i="12"/>
  <c r="I16" i="12"/>
  <c r="E16" i="12"/>
  <c r="D16" i="12"/>
  <c r="H16" i="12" s="1"/>
  <c r="O15" i="12"/>
  <c r="N15" i="12"/>
  <c r="M15" i="12"/>
  <c r="L15" i="12"/>
  <c r="K15" i="12"/>
  <c r="J15" i="12"/>
  <c r="I15" i="12"/>
  <c r="E15" i="12"/>
  <c r="D15" i="12"/>
  <c r="H15" i="12" s="1"/>
  <c r="O14" i="12"/>
  <c r="N14" i="12"/>
  <c r="M14" i="12"/>
  <c r="L14" i="12"/>
  <c r="K14" i="12"/>
  <c r="J14" i="12"/>
  <c r="I14" i="12"/>
  <c r="E14" i="12"/>
  <c r="D14" i="12"/>
  <c r="H14" i="12" s="1"/>
  <c r="O13" i="12"/>
  <c r="N13" i="12"/>
  <c r="M13" i="12"/>
  <c r="L13" i="12"/>
  <c r="K13" i="12"/>
  <c r="J13" i="12"/>
  <c r="I13" i="12"/>
  <c r="E13" i="12"/>
  <c r="D13" i="12"/>
  <c r="H13" i="12" s="1"/>
  <c r="O12" i="12"/>
  <c r="N12" i="12"/>
  <c r="M12" i="12"/>
  <c r="L12" i="12"/>
  <c r="K12" i="12"/>
  <c r="J12" i="12"/>
  <c r="I12" i="12"/>
  <c r="E12" i="12"/>
  <c r="D12" i="12"/>
  <c r="H12" i="12" s="1"/>
  <c r="O11" i="12"/>
  <c r="N11" i="12"/>
  <c r="M11" i="12"/>
  <c r="L11" i="12"/>
  <c r="K11" i="12"/>
  <c r="J11" i="12"/>
  <c r="I11" i="12"/>
  <c r="E11" i="12"/>
  <c r="D11" i="12"/>
  <c r="H11" i="12" s="1"/>
  <c r="O9" i="12"/>
  <c r="N9" i="12"/>
  <c r="M9" i="12"/>
  <c r="L9" i="12"/>
  <c r="K9" i="12"/>
  <c r="J9" i="12"/>
  <c r="I9" i="12"/>
  <c r="E9" i="12"/>
  <c r="D9" i="12"/>
  <c r="O8" i="12"/>
  <c r="N8" i="12"/>
  <c r="M8" i="12"/>
  <c r="L8" i="12"/>
  <c r="K8" i="12"/>
  <c r="J8" i="12"/>
  <c r="I8" i="12"/>
  <c r="E8" i="12"/>
  <c r="D8" i="12"/>
  <c r="H8" i="12" s="1"/>
  <c r="O7" i="12"/>
  <c r="N7" i="12"/>
  <c r="M7" i="12"/>
  <c r="L7" i="12"/>
  <c r="K7" i="12"/>
  <c r="J7" i="12"/>
  <c r="I7" i="12"/>
  <c r="E7" i="12"/>
  <c r="D7" i="12"/>
  <c r="H7" i="12" s="1"/>
  <c r="O6" i="12"/>
  <c r="N6" i="12"/>
  <c r="M6" i="12"/>
  <c r="L6" i="12"/>
  <c r="K6" i="12"/>
  <c r="J6" i="12"/>
  <c r="I6" i="12"/>
  <c r="E6" i="12"/>
  <c r="D6" i="12"/>
  <c r="H6" i="12" s="1"/>
  <c r="O5" i="12"/>
  <c r="O23" i="12" s="1"/>
  <c r="N5" i="12"/>
  <c r="N23" i="12" s="1"/>
  <c r="M5" i="12"/>
  <c r="M23" i="12" s="1"/>
  <c r="L5" i="12"/>
  <c r="L23" i="12" s="1"/>
  <c r="L24" i="12" s="1"/>
  <c r="K5" i="12"/>
  <c r="K23" i="12" s="1"/>
  <c r="K24" i="12" s="1"/>
  <c r="J5" i="12"/>
  <c r="J23" i="12" s="1"/>
  <c r="I5" i="12"/>
  <c r="I23" i="12" s="1"/>
  <c r="E5" i="12"/>
  <c r="E23" i="12" s="1"/>
  <c r="D5" i="12"/>
  <c r="O4" i="12"/>
  <c r="O27" i="12" s="1"/>
  <c r="N4" i="12"/>
  <c r="N27" i="12" s="1"/>
  <c r="M4" i="12"/>
  <c r="M27" i="12" s="1"/>
  <c r="L4" i="12"/>
  <c r="L27" i="12" s="1"/>
  <c r="K4" i="12"/>
  <c r="K27" i="12" s="1"/>
  <c r="J4" i="12"/>
  <c r="J27" i="12" s="1"/>
  <c r="I4" i="12"/>
  <c r="I27" i="12" s="1"/>
  <c r="E4" i="12"/>
  <c r="E27" i="12" s="1"/>
  <c r="D4" i="12"/>
  <c r="H3" i="12"/>
  <c r="O2" i="12"/>
  <c r="O20" i="12" s="1"/>
  <c r="N2" i="12"/>
  <c r="N20" i="12" s="1"/>
  <c r="M2" i="12"/>
  <c r="M20" i="12" s="1"/>
  <c r="L2" i="12"/>
  <c r="L20" i="12" s="1"/>
  <c r="K2" i="12"/>
  <c r="K20" i="12" s="1"/>
  <c r="J2" i="12"/>
  <c r="J20" i="12" s="1"/>
  <c r="I2" i="12"/>
  <c r="I20" i="12" s="1"/>
  <c r="E2" i="12"/>
  <c r="E20" i="12" s="1"/>
  <c r="D2" i="12"/>
  <c r="O37" i="11"/>
  <c r="N37" i="11"/>
  <c r="M37" i="11"/>
  <c r="L37" i="11"/>
  <c r="K37" i="11"/>
  <c r="J37" i="11"/>
  <c r="I37" i="11"/>
  <c r="H37" i="11"/>
  <c r="E37" i="11"/>
  <c r="D37" i="11"/>
  <c r="O36" i="11"/>
  <c r="N36" i="11"/>
  <c r="M36" i="11"/>
  <c r="L36" i="11"/>
  <c r="K36" i="11"/>
  <c r="J36" i="11"/>
  <c r="I36" i="11"/>
  <c r="H36" i="11"/>
  <c r="E36" i="11"/>
  <c r="D36" i="11"/>
  <c r="O35" i="11"/>
  <c r="N35" i="11"/>
  <c r="M35" i="11"/>
  <c r="L35" i="11"/>
  <c r="K35" i="11"/>
  <c r="J35" i="11"/>
  <c r="I35" i="11"/>
  <c r="E35" i="11"/>
  <c r="D35" i="11"/>
  <c r="H35" i="11" s="1"/>
  <c r="O34" i="11"/>
  <c r="N34" i="11"/>
  <c r="M34" i="11"/>
  <c r="L34" i="11"/>
  <c r="K34" i="11"/>
  <c r="J34" i="11"/>
  <c r="I34" i="11"/>
  <c r="E34" i="11"/>
  <c r="D34" i="11"/>
  <c r="H34" i="11" s="1"/>
  <c r="O33" i="11"/>
  <c r="N33" i="11"/>
  <c r="M33" i="11"/>
  <c r="L33" i="11"/>
  <c r="K33" i="11"/>
  <c r="J33" i="11"/>
  <c r="I33" i="11"/>
  <c r="E33" i="11"/>
  <c r="D33" i="11"/>
  <c r="H33" i="11" s="1"/>
  <c r="O32" i="11"/>
  <c r="N32" i="11"/>
  <c r="M32" i="11"/>
  <c r="L32" i="11"/>
  <c r="K32" i="11"/>
  <c r="J32" i="11"/>
  <c r="I32" i="11"/>
  <c r="E32" i="11"/>
  <c r="D32" i="11"/>
  <c r="H32" i="11" s="1"/>
  <c r="O25" i="11"/>
  <c r="N25" i="11"/>
  <c r="M25" i="11"/>
  <c r="L25" i="11"/>
  <c r="K25" i="11"/>
  <c r="J25" i="11"/>
  <c r="I25" i="11"/>
  <c r="E25" i="11"/>
  <c r="D25" i="11"/>
  <c r="H25" i="11" s="1"/>
  <c r="H29" i="11" s="1"/>
  <c r="O21" i="11"/>
  <c r="N21" i="11"/>
  <c r="M21" i="11"/>
  <c r="L21" i="11"/>
  <c r="K21" i="11"/>
  <c r="J21" i="11"/>
  <c r="I21" i="11"/>
  <c r="E21" i="11"/>
  <c r="D21" i="11"/>
  <c r="H21" i="11" s="1"/>
  <c r="O16" i="11"/>
  <c r="N16" i="11"/>
  <c r="M16" i="11"/>
  <c r="L16" i="11"/>
  <c r="K16" i="11"/>
  <c r="J16" i="11"/>
  <c r="I16" i="11"/>
  <c r="E16" i="11"/>
  <c r="D16" i="11"/>
  <c r="H16" i="11" s="1"/>
  <c r="O15" i="11"/>
  <c r="N15" i="11"/>
  <c r="M15" i="11"/>
  <c r="L15" i="11"/>
  <c r="K15" i="11"/>
  <c r="J15" i="11"/>
  <c r="I15" i="11"/>
  <c r="E15" i="11"/>
  <c r="D15" i="11"/>
  <c r="H15" i="11" s="1"/>
  <c r="O14" i="11"/>
  <c r="N14" i="11"/>
  <c r="M14" i="11"/>
  <c r="L14" i="11"/>
  <c r="K14" i="11"/>
  <c r="J14" i="11"/>
  <c r="I14" i="11"/>
  <c r="E14" i="11"/>
  <c r="D14" i="11"/>
  <c r="H14" i="11" s="1"/>
  <c r="O13" i="11"/>
  <c r="N13" i="11"/>
  <c r="M13" i="11"/>
  <c r="L13" i="11"/>
  <c r="K13" i="11"/>
  <c r="J13" i="11"/>
  <c r="I13" i="11"/>
  <c r="E13" i="11"/>
  <c r="D13" i="11"/>
  <c r="H13" i="11" s="1"/>
  <c r="O12" i="11"/>
  <c r="N12" i="11"/>
  <c r="M12" i="11"/>
  <c r="L12" i="11"/>
  <c r="K12" i="11"/>
  <c r="J12" i="11"/>
  <c r="I12" i="11"/>
  <c r="E12" i="11"/>
  <c r="D12" i="11"/>
  <c r="H12" i="11" s="1"/>
  <c r="O11" i="11"/>
  <c r="N11" i="11"/>
  <c r="M11" i="11"/>
  <c r="L11" i="11"/>
  <c r="K11" i="11"/>
  <c r="J11" i="11"/>
  <c r="I11" i="11"/>
  <c r="E11" i="11"/>
  <c r="D11" i="11"/>
  <c r="H11" i="11" s="1"/>
  <c r="O9" i="11"/>
  <c r="O10" i="11" s="1"/>
  <c r="N9" i="11"/>
  <c r="M9" i="11"/>
  <c r="L9" i="11"/>
  <c r="K9" i="11"/>
  <c r="J9" i="11"/>
  <c r="I9" i="11"/>
  <c r="E9" i="11"/>
  <c r="D9" i="11"/>
  <c r="O8" i="11"/>
  <c r="N8" i="11"/>
  <c r="M8" i="11"/>
  <c r="L8" i="11"/>
  <c r="K8" i="11"/>
  <c r="J8" i="11"/>
  <c r="I8" i="11"/>
  <c r="E8" i="11"/>
  <c r="D8" i="11"/>
  <c r="H8" i="11" s="1"/>
  <c r="O7" i="11"/>
  <c r="N7" i="11"/>
  <c r="M7" i="11"/>
  <c r="L7" i="11"/>
  <c r="K7" i="11"/>
  <c r="J7" i="11"/>
  <c r="I7" i="11"/>
  <c r="E7" i="11"/>
  <c r="D7" i="11"/>
  <c r="H7" i="11" s="1"/>
  <c r="O6" i="11"/>
  <c r="N6" i="11"/>
  <c r="M6" i="11"/>
  <c r="L6" i="11"/>
  <c r="K6" i="11"/>
  <c r="J6" i="11"/>
  <c r="I6" i="11"/>
  <c r="E6" i="11"/>
  <c r="D6" i="11"/>
  <c r="H6" i="11" s="1"/>
  <c r="O5" i="11"/>
  <c r="O23" i="11" s="1"/>
  <c r="N5" i="11"/>
  <c r="N23" i="11" s="1"/>
  <c r="M5" i="11"/>
  <c r="M23" i="11" s="1"/>
  <c r="L5" i="11"/>
  <c r="L23" i="11" s="1"/>
  <c r="L24" i="11" s="1"/>
  <c r="K5" i="11"/>
  <c r="K23" i="11" s="1"/>
  <c r="K24" i="11" s="1"/>
  <c r="J5" i="11"/>
  <c r="J23" i="11" s="1"/>
  <c r="I5" i="11"/>
  <c r="I23" i="11" s="1"/>
  <c r="E5" i="11"/>
  <c r="E23" i="11" s="1"/>
  <c r="D5" i="11"/>
  <c r="O4" i="11"/>
  <c r="O27" i="11" s="1"/>
  <c r="N4" i="11"/>
  <c r="N27" i="11" s="1"/>
  <c r="M4" i="11"/>
  <c r="M27" i="11" s="1"/>
  <c r="L4" i="11"/>
  <c r="L27" i="11" s="1"/>
  <c r="K4" i="11"/>
  <c r="K27" i="11" s="1"/>
  <c r="J4" i="11"/>
  <c r="J27" i="11" s="1"/>
  <c r="I4" i="11"/>
  <c r="I27" i="11" s="1"/>
  <c r="E4" i="11"/>
  <c r="E27" i="11" s="1"/>
  <c r="D4" i="11"/>
  <c r="H3" i="11"/>
  <c r="O2" i="11"/>
  <c r="O20" i="11" s="1"/>
  <c r="N2" i="11"/>
  <c r="N20" i="11" s="1"/>
  <c r="M2" i="11"/>
  <c r="M20" i="11" s="1"/>
  <c r="L2" i="11"/>
  <c r="L20" i="11" s="1"/>
  <c r="K2" i="11"/>
  <c r="K20" i="11" s="1"/>
  <c r="J2" i="11"/>
  <c r="J20" i="11" s="1"/>
  <c r="I2" i="11"/>
  <c r="I20" i="11" s="1"/>
  <c r="E2" i="11"/>
  <c r="E20" i="11" s="1"/>
  <c r="D2" i="11"/>
  <c r="O37" i="10"/>
  <c r="N37" i="10"/>
  <c r="M37" i="10"/>
  <c r="L37" i="10"/>
  <c r="K37" i="10"/>
  <c r="J37" i="10"/>
  <c r="I37" i="10"/>
  <c r="H37" i="10"/>
  <c r="E37" i="10"/>
  <c r="D37" i="10"/>
  <c r="O36" i="10"/>
  <c r="N36" i="10"/>
  <c r="M36" i="10"/>
  <c r="L36" i="10"/>
  <c r="K36" i="10"/>
  <c r="J36" i="10"/>
  <c r="I36" i="10"/>
  <c r="H36" i="10"/>
  <c r="E36" i="10"/>
  <c r="D36" i="10"/>
  <c r="O35" i="10"/>
  <c r="N35" i="10"/>
  <c r="M35" i="10"/>
  <c r="L35" i="10"/>
  <c r="K35" i="10"/>
  <c r="J35" i="10"/>
  <c r="I35" i="10"/>
  <c r="E35" i="10"/>
  <c r="D35" i="10"/>
  <c r="H35" i="10" s="1"/>
  <c r="O34" i="10"/>
  <c r="N34" i="10"/>
  <c r="M34" i="10"/>
  <c r="L34" i="10"/>
  <c r="K34" i="10"/>
  <c r="J34" i="10"/>
  <c r="I34" i="10"/>
  <c r="E34" i="10"/>
  <c r="D34" i="10"/>
  <c r="H34" i="10" s="1"/>
  <c r="O33" i="10"/>
  <c r="N33" i="10"/>
  <c r="M33" i="10"/>
  <c r="L33" i="10"/>
  <c r="K33" i="10"/>
  <c r="J33" i="10"/>
  <c r="I33" i="10"/>
  <c r="E33" i="10"/>
  <c r="D33" i="10"/>
  <c r="H33" i="10" s="1"/>
  <c r="O32" i="10"/>
  <c r="N32" i="10"/>
  <c r="M32" i="10"/>
  <c r="L32" i="10"/>
  <c r="K32" i="10"/>
  <c r="J32" i="10"/>
  <c r="I32" i="10"/>
  <c r="E32" i="10"/>
  <c r="D32" i="10"/>
  <c r="H32" i="10" s="1"/>
  <c r="O25" i="10"/>
  <c r="N25" i="10"/>
  <c r="M25" i="10"/>
  <c r="L25" i="10"/>
  <c r="K25" i="10"/>
  <c r="J25" i="10"/>
  <c r="I25" i="10"/>
  <c r="E25" i="10"/>
  <c r="D25" i="10"/>
  <c r="H25" i="10" s="1"/>
  <c r="H29" i="10" s="1"/>
  <c r="O21" i="10"/>
  <c r="N21" i="10"/>
  <c r="M21" i="10"/>
  <c r="L21" i="10"/>
  <c r="K21" i="10"/>
  <c r="J21" i="10"/>
  <c r="I21" i="10"/>
  <c r="E21" i="10"/>
  <c r="D21" i="10"/>
  <c r="H21" i="10" s="1"/>
  <c r="O16" i="10"/>
  <c r="N16" i="10"/>
  <c r="M16" i="10"/>
  <c r="L16" i="10"/>
  <c r="K16" i="10"/>
  <c r="J16" i="10"/>
  <c r="I16" i="10"/>
  <c r="E16" i="10"/>
  <c r="D16" i="10"/>
  <c r="H16" i="10" s="1"/>
  <c r="O15" i="10"/>
  <c r="N15" i="10"/>
  <c r="M15" i="10"/>
  <c r="L15" i="10"/>
  <c r="K15" i="10"/>
  <c r="J15" i="10"/>
  <c r="I15" i="10"/>
  <c r="E15" i="10"/>
  <c r="D15" i="10"/>
  <c r="H15" i="10" s="1"/>
  <c r="O14" i="10"/>
  <c r="N14" i="10"/>
  <c r="M14" i="10"/>
  <c r="L14" i="10"/>
  <c r="K14" i="10"/>
  <c r="J14" i="10"/>
  <c r="I14" i="10"/>
  <c r="E14" i="10"/>
  <c r="D14" i="10"/>
  <c r="H14" i="10" s="1"/>
  <c r="O13" i="10"/>
  <c r="N13" i="10"/>
  <c r="M13" i="10"/>
  <c r="L13" i="10"/>
  <c r="K13" i="10"/>
  <c r="J13" i="10"/>
  <c r="I13" i="10"/>
  <c r="E13" i="10"/>
  <c r="D13" i="10"/>
  <c r="H13" i="10" s="1"/>
  <c r="O12" i="10"/>
  <c r="N12" i="10"/>
  <c r="M12" i="10"/>
  <c r="L12" i="10"/>
  <c r="K12" i="10"/>
  <c r="J12" i="10"/>
  <c r="I12" i="10"/>
  <c r="E12" i="10"/>
  <c r="D12" i="10"/>
  <c r="H12" i="10" s="1"/>
  <c r="O11" i="10"/>
  <c r="N11" i="10"/>
  <c r="M11" i="10"/>
  <c r="L11" i="10"/>
  <c r="K11" i="10"/>
  <c r="J11" i="10"/>
  <c r="I11" i="10"/>
  <c r="E11" i="10"/>
  <c r="D11" i="10"/>
  <c r="H11" i="10" s="1"/>
  <c r="O9" i="10"/>
  <c r="N9" i="10"/>
  <c r="M9" i="10"/>
  <c r="L9" i="10"/>
  <c r="K9" i="10"/>
  <c r="J9" i="10"/>
  <c r="I9" i="10"/>
  <c r="E9" i="10"/>
  <c r="D9" i="10"/>
  <c r="O8" i="10"/>
  <c r="N8" i="10"/>
  <c r="M8" i="10"/>
  <c r="L8" i="10"/>
  <c r="K8" i="10"/>
  <c r="J8" i="10"/>
  <c r="I8" i="10"/>
  <c r="E8" i="10"/>
  <c r="D8" i="10"/>
  <c r="H8" i="10" s="1"/>
  <c r="O7" i="10"/>
  <c r="N7" i="10"/>
  <c r="M7" i="10"/>
  <c r="L7" i="10"/>
  <c r="K7" i="10"/>
  <c r="J7" i="10"/>
  <c r="I7" i="10"/>
  <c r="E7" i="10"/>
  <c r="D7" i="10"/>
  <c r="H7" i="10" s="1"/>
  <c r="O6" i="10"/>
  <c r="N6" i="10"/>
  <c r="M6" i="10"/>
  <c r="L6" i="10"/>
  <c r="K6" i="10"/>
  <c r="J6" i="10"/>
  <c r="I6" i="10"/>
  <c r="E6" i="10"/>
  <c r="D6" i="10"/>
  <c r="H6" i="10" s="1"/>
  <c r="O5" i="10"/>
  <c r="O23" i="10" s="1"/>
  <c r="N5" i="10"/>
  <c r="N23" i="10" s="1"/>
  <c r="M5" i="10"/>
  <c r="M23" i="10" s="1"/>
  <c r="L5" i="10"/>
  <c r="L23" i="10" s="1"/>
  <c r="L24" i="10" s="1"/>
  <c r="K5" i="10"/>
  <c r="K23" i="10" s="1"/>
  <c r="K24" i="10" s="1"/>
  <c r="J5" i="10"/>
  <c r="J23" i="10" s="1"/>
  <c r="I5" i="10"/>
  <c r="I23" i="10" s="1"/>
  <c r="E5" i="10"/>
  <c r="E23" i="10" s="1"/>
  <c r="D5" i="10"/>
  <c r="O4" i="10"/>
  <c r="O27" i="10" s="1"/>
  <c r="N4" i="10"/>
  <c r="N27" i="10" s="1"/>
  <c r="M4" i="10"/>
  <c r="M27" i="10" s="1"/>
  <c r="L4" i="10"/>
  <c r="L27" i="10" s="1"/>
  <c r="K4" i="10"/>
  <c r="K27" i="10" s="1"/>
  <c r="J4" i="10"/>
  <c r="J27" i="10" s="1"/>
  <c r="I4" i="10"/>
  <c r="I27" i="10" s="1"/>
  <c r="E4" i="10"/>
  <c r="E27" i="10" s="1"/>
  <c r="D4" i="10"/>
  <c r="H3" i="10"/>
  <c r="O2" i="10"/>
  <c r="O20" i="10" s="1"/>
  <c r="N2" i="10"/>
  <c r="N20" i="10" s="1"/>
  <c r="M2" i="10"/>
  <c r="M20" i="10" s="1"/>
  <c r="L2" i="10"/>
  <c r="L20" i="10" s="1"/>
  <c r="K2" i="10"/>
  <c r="K20" i="10" s="1"/>
  <c r="J2" i="10"/>
  <c r="J20" i="10" s="1"/>
  <c r="I2" i="10"/>
  <c r="I20" i="10" s="1"/>
  <c r="E2" i="10"/>
  <c r="E20" i="10" s="1"/>
  <c r="D2" i="10"/>
  <c r="N37" i="9"/>
  <c r="M37" i="9"/>
  <c r="L37" i="9"/>
  <c r="K37" i="9"/>
  <c r="J37" i="9"/>
  <c r="I37" i="9"/>
  <c r="H37" i="9"/>
  <c r="E37" i="9"/>
  <c r="D37" i="9"/>
  <c r="N36" i="9"/>
  <c r="M36" i="9"/>
  <c r="L36" i="9"/>
  <c r="K36" i="9"/>
  <c r="J36" i="9"/>
  <c r="I36" i="9"/>
  <c r="H36" i="9"/>
  <c r="E36" i="9"/>
  <c r="D36" i="9"/>
  <c r="N35" i="9"/>
  <c r="M35" i="9"/>
  <c r="L35" i="9"/>
  <c r="K35" i="9"/>
  <c r="J35" i="9"/>
  <c r="I35" i="9"/>
  <c r="E35" i="9"/>
  <c r="D35" i="9"/>
  <c r="H35" i="9" s="1"/>
  <c r="N34" i="9"/>
  <c r="M34" i="9"/>
  <c r="L34" i="9"/>
  <c r="K34" i="9"/>
  <c r="J34" i="9"/>
  <c r="I34" i="9"/>
  <c r="E34" i="9"/>
  <c r="D34" i="9"/>
  <c r="H34" i="9" s="1"/>
  <c r="N33" i="9"/>
  <c r="M33" i="9"/>
  <c r="L33" i="9"/>
  <c r="K33" i="9"/>
  <c r="J33" i="9"/>
  <c r="I33" i="9"/>
  <c r="E33" i="9"/>
  <c r="D33" i="9"/>
  <c r="H33" i="9" s="1"/>
  <c r="N32" i="9"/>
  <c r="M32" i="9"/>
  <c r="L32" i="9"/>
  <c r="K32" i="9"/>
  <c r="J32" i="9"/>
  <c r="I32" i="9"/>
  <c r="E32" i="9"/>
  <c r="D32" i="9"/>
  <c r="H32" i="9" s="1"/>
  <c r="N25" i="9"/>
  <c r="M25" i="9"/>
  <c r="L25" i="9"/>
  <c r="K25" i="9"/>
  <c r="J25" i="9"/>
  <c r="I25" i="9"/>
  <c r="E25" i="9"/>
  <c r="D25" i="9"/>
  <c r="H25" i="9" s="1"/>
  <c r="H29" i="9" s="1"/>
  <c r="N21" i="9"/>
  <c r="M21" i="9"/>
  <c r="L21" i="9"/>
  <c r="K21" i="9"/>
  <c r="J21" i="9"/>
  <c r="I21" i="9"/>
  <c r="E21" i="9"/>
  <c r="D21" i="9"/>
  <c r="H21" i="9" s="1"/>
  <c r="N16" i="9"/>
  <c r="M16" i="9"/>
  <c r="L16" i="9"/>
  <c r="K16" i="9"/>
  <c r="J16" i="9"/>
  <c r="I16" i="9"/>
  <c r="E16" i="9"/>
  <c r="D16" i="9"/>
  <c r="H16" i="9" s="1"/>
  <c r="N15" i="9"/>
  <c r="M15" i="9"/>
  <c r="L15" i="9"/>
  <c r="K15" i="9"/>
  <c r="J15" i="9"/>
  <c r="I15" i="9"/>
  <c r="E15" i="9"/>
  <c r="D15" i="9"/>
  <c r="H15" i="9" s="1"/>
  <c r="N14" i="9"/>
  <c r="M14" i="9"/>
  <c r="L14" i="9"/>
  <c r="K14" i="9"/>
  <c r="J14" i="9"/>
  <c r="I14" i="9"/>
  <c r="E14" i="9"/>
  <c r="D14" i="9"/>
  <c r="H14" i="9" s="1"/>
  <c r="N13" i="9"/>
  <c r="M13" i="9"/>
  <c r="L13" i="9"/>
  <c r="K13" i="9"/>
  <c r="J13" i="9"/>
  <c r="I13" i="9"/>
  <c r="E13" i="9"/>
  <c r="D13" i="9"/>
  <c r="H13" i="9" s="1"/>
  <c r="N12" i="9"/>
  <c r="M12" i="9"/>
  <c r="L12" i="9"/>
  <c r="K12" i="9"/>
  <c r="J12" i="9"/>
  <c r="I12" i="9"/>
  <c r="E12" i="9"/>
  <c r="D12" i="9"/>
  <c r="H12" i="9" s="1"/>
  <c r="N11" i="9"/>
  <c r="M11" i="9"/>
  <c r="L11" i="9"/>
  <c r="K11" i="9"/>
  <c r="J11" i="9"/>
  <c r="I11" i="9"/>
  <c r="E11" i="9"/>
  <c r="D11" i="9"/>
  <c r="H11" i="9" s="1"/>
  <c r="N9" i="9"/>
  <c r="M9" i="9"/>
  <c r="L9" i="9"/>
  <c r="K9" i="9"/>
  <c r="J9" i="9"/>
  <c r="I9" i="9"/>
  <c r="E9" i="9"/>
  <c r="D9" i="9"/>
  <c r="N8" i="9"/>
  <c r="M8" i="9"/>
  <c r="L8" i="9"/>
  <c r="K8" i="9"/>
  <c r="J8" i="9"/>
  <c r="I8" i="9"/>
  <c r="E8" i="9"/>
  <c r="D8" i="9"/>
  <c r="H8" i="9" s="1"/>
  <c r="N7" i="9"/>
  <c r="M7" i="9"/>
  <c r="L7" i="9"/>
  <c r="K7" i="9"/>
  <c r="J7" i="9"/>
  <c r="I7" i="9"/>
  <c r="E7" i="9"/>
  <c r="D7" i="9"/>
  <c r="H7" i="9" s="1"/>
  <c r="N6" i="9"/>
  <c r="M6" i="9"/>
  <c r="L6" i="9"/>
  <c r="K6" i="9"/>
  <c r="J6" i="9"/>
  <c r="I6" i="9"/>
  <c r="E6" i="9"/>
  <c r="D6" i="9"/>
  <c r="H6" i="9" s="1"/>
  <c r="N5" i="9"/>
  <c r="N23" i="9" s="1"/>
  <c r="M5" i="9"/>
  <c r="M23" i="9" s="1"/>
  <c r="L5" i="9"/>
  <c r="L23" i="9" s="1"/>
  <c r="L24" i="9" s="1"/>
  <c r="K5" i="9"/>
  <c r="K23" i="9" s="1"/>
  <c r="K24" i="9" s="1"/>
  <c r="J5" i="9"/>
  <c r="J23" i="9" s="1"/>
  <c r="I5" i="9"/>
  <c r="I23" i="9" s="1"/>
  <c r="E5" i="9"/>
  <c r="E23" i="9" s="1"/>
  <c r="D5" i="9"/>
  <c r="N4" i="9"/>
  <c r="N27" i="9" s="1"/>
  <c r="M4" i="9"/>
  <c r="M27" i="9" s="1"/>
  <c r="L4" i="9"/>
  <c r="L27" i="9" s="1"/>
  <c r="K4" i="9"/>
  <c r="K27" i="9" s="1"/>
  <c r="J4" i="9"/>
  <c r="J27" i="9" s="1"/>
  <c r="I4" i="9"/>
  <c r="I27" i="9" s="1"/>
  <c r="E4" i="9"/>
  <c r="E27" i="9" s="1"/>
  <c r="D4" i="9"/>
  <c r="H3" i="9"/>
  <c r="N2" i="9"/>
  <c r="N20" i="9" s="1"/>
  <c r="M2" i="9"/>
  <c r="M20" i="9" s="1"/>
  <c r="L2" i="9"/>
  <c r="L20" i="9" s="1"/>
  <c r="K2" i="9"/>
  <c r="K20" i="9" s="1"/>
  <c r="J2" i="9"/>
  <c r="J20" i="9" s="1"/>
  <c r="I2" i="9"/>
  <c r="I20" i="9" s="1"/>
  <c r="E2" i="9"/>
  <c r="E20" i="9" s="1"/>
  <c r="D2" i="9"/>
  <c r="O37" i="8"/>
  <c r="N37" i="8"/>
  <c r="M37" i="8"/>
  <c r="L37" i="8"/>
  <c r="K37" i="8"/>
  <c r="J37" i="8"/>
  <c r="I37" i="8"/>
  <c r="H37" i="8"/>
  <c r="E37" i="8"/>
  <c r="D37" i="8"/>
  <c r="O36" i="8"/>
  <c r="N36" i="8"/>
  <c r="M36" i="8"/>
  <c r="L36" i="8"/>
  <c r="K36" i="8"/>
  <c r="J36" i="8"/>
  <c r="I36" i="8"/>
  <c r="H36" i="8"/>
  <c r="E36" i="8"/>
  <c r="D36" i="8"/>
  <c r="O35" i="8"/>
  <c r="N35" i="8"/>
  <c r="M35" i="8"/>
  <c r="L35" i="8"/>
  <c r="K35" i="8"/>
  <c r="J35" i="8"/>
  <c r="I35" i="8"/>
  <c r="E35" i="8"/>
  <c r="D35" i="8"/>
  <c r="H35" i="8" s="1"/>
  <c r="O34" i="8"/>
  <c r="N34" i="8"/>
  <c r="M34" i="8"/>
  <c r="L34" i="8"/>
  <c r="K34" i="8"/>
  <c r="J34" i="8"/>
  <c r="I34" i="8"/>
  <c r="E34" i="8"/>
  <c r="D34" i="8"/>
  <c r="H34" i="8" s="1"/>
  <c r="O33" i="8"/>
  <c r="N33" i="8"/>
  <c r="M33" i="8"/>
  <c r="L33" i="8"/>
  <c r="K33" i="8"/>
  <c r="J33" i="8"/>
  <c r="I33" i="8"/>
  <c r="E33" i="8"/>
  <c r="D33" i="8"/>
  <c r="H33" i="8" s="1"/>
  <c r="O32" i="8"/>
  <c r="N32" i="8"/>
  <c r="M32" i="8"/>
  <c r="L32" i="8"/>
  <c r="K32" i="8"/>
  <c r="J32" i="8"/>
  <c r="I32" i="8"/>
  <c r="E32" i="8"/>
  <c r="D32" i="8"/>
  <c r="H32" i="8" s="1"/>
  <c r="O25" i="8"/>
  <c r="N25" i="8"/>
  <c r="M25" i="8"/>
  <c r="L25" i="8"/>
  <c r="K25" i="8"/>
  <c r="J25" i="8"/>
  <c r="I25" i="8"/>
  <c r="E25" i="8"/>
  <c r="D25" i="8"/>
  <c r="H25" i="8" s="1"/>
  <c r="H29" i="8" s="1"/>
  <c r="O21" i="8"/>
  <c r="N21" i="8"/>
  <c r="M21" i="8"/>
  <c r="L21" i="8"/>
  <c r="K21" i="8"/>
  <c r="J21" i="8"/>
  <c r="I21" i="8"/>
  <c r="E21" i="8"/>
  <c r="D21" i="8"/>
  <c r="H21" i="8" s="1"/>
  <c r="O16" i="8"/>
  <c r="N16" i="8"/>
  <c r="M16" i="8"/>
  <c r="L16" i="8"/>
  <c r="K16" i="8"/>
  <c r="J16" i="8"/>
  <c r="I16" i="8"/>
  <c r="E16" i="8"/>
  <c r="D16" i="8"/>
  <c r="H16" i="8" s="1"/>
  <c r="O15" i="8"/>
  <c r="N15" i="8"/>
  <c r="M15" i="8"/>
  <c r="L15" i="8"/>
  <c r="K15" i="8"/>
  <c r="J15" i="8"/>
  <c r="I15" i="8"/>
  <c r="E15" i="8"/>
  <c r="D15" i="8"/>
  <c r="H15" i="8" s="1"/>
  <c r="O14" i="8"/>
  <c r="N14" i="8"/>
  <c r="M14" i="8"/>
  <c r="L14" i="8"/>
  <c r="K14" i="8"/>
  <c r="J14" i="8"/>
  <c r="I14" i="8"/>
  <c r="E14" i="8"/>
  <c r="D14" i="8"/>
  <c r="H14" i="8" s="1"/>
  <c r="O13" i="8"/>
  <c r="N13" i="8"/>
  <c r="M13" i="8"/>
  <c r="L13" i="8"/>
  <c r="K13" i="8"/>
  <c r="J13" i="8"/>
  <c r="I13" i="8"/>
  <c r="E13" i="8"/>
  <c r="D13" i="8"/>
  <c r="H13" i="8" s="1"/>
  <c r="O12" i="8"/>
  <c r="N12" i="8"/>
  <c r="M12" i="8"/>
  <c r="L12" i="8"/>
  <c r="K12" i="8"/>
  <c r="J12" i="8"/>
  <c r="I12" i="8"/>
  <c r="E12" i="8"/>
  <c r="D12" i="8"/>
  <c r="H12" i="8" s="1"/>
  <c r="O11" i="8"/>
  <c r="N11" i="8"/>
  <c r="M11" i="8"/>
  <c r="L11" i="8"/>
  <c r="K11" i="8"/>
  <c r="J11" i="8"/>
  <c r="I11" i="8"/>
  <c r="E11" i="8"/>
  <c r="D11" i="8"/>
  <c r="H11" i="8" s="1"/>
  <c r="O9" i="8"/>
  <c r="N9" i="8"/>
  <c r="M9" i="8"/>
  <c r="L9" i="8"/>
  <c r="K9" i="8"/>
  <c r="J9" i="8"/>
  <c r="I9" i="8"/>
  <c r="I10" i="8" s="1"/>
  <c r="E9" i="8"/>
  <c r="E10" i="8" s="1"/>
  <c r="D9" i="8"/>
  <c r="O8" i="8"/>
  <c r="N8" i="8"/>
  <c r="M8" i="8"/>
  <c r="L8" i="8"/>
  <c r="K8" i="8"/>
  <c r="J8" i="8"/>
  <c r="I8" i="8"/>
  <c r="E8" i="8"/>
  <c r="D8" i="8"/>
  <c r="H8" i="8" s="1"/>
  <c r="O7" i="8"/>
  <c r="N7" i="8"/>
  <c r="M7" i="8"/>
  <c r="L7" i="8"/>
  <c r="K7" i="8"/>
  <c r="J7" i="8"/>
  <c r="I7" i="8"/>
  <c r="E7" i="8"/>
  <c r="D7" i="8"/>
  <c r="H7" i="8" s="1"/>
  <c r="O6" i="8"/>
  <c r="N6" i="8"/>
  <c r="M6" i="8"/>
  <c r="L6" i="8"/>
  <c r="K6" i="8"/>
  <c r="J6" i="8"/>
  <c r="I6" i="8"/>
  <c r="E6" i="8"/>
  <c r="D6" i="8"/>
  <c r="H6" i="8" s="1"/>
  <c r="O5" i="8"/>
  <c r="O23" i="8" s="1"/>
  <c r="N5" i="8"/>
  <c r="N23" i="8" s="1"/>
  <c r="M5" i="8"/>
  <c r="M23" i="8" s="1"/>
  <c r="L5" i="8"/>
  <c r="L23" i="8" s="1"/>
  <c r="L24" i="8" s="1"/>
  <c r="K5" i="8"/>
  <c r="K23" i="8" s="1"/>
  <c r="K24" i="8" s="1"/>
  <c r="J5" i="8"/>
  <c r="J23" i="8" s="1"/>
  <c r="I5" i="8"/>
  <c r="I23" i="8" s="1"/>
  <c r="E5" i="8"/>
  <c r="E23" i="8" s="1"/>
  <c r="D5" i="8"/>
  <c r="O4" i="8"/>
  <c r="O27" i="8" s="1"/>
  <c r="N4" i="8"/>
  <c r="N27" i="8" s="1"/>
  <c r="M4" i="8"/>
  <c r="M27" i="8" s="1"/>
  <c r="L4" i="8"/>
  <c r="L27" i="8" s="1"/>
  <c r="K4" i="8"/>
  <c r="K27" i="8" s="1"/>
  <c r="J4" i="8"/>
  <c r="J27" i="8" s="1"/>
  <c r="I4" i="8"/>
  <c r="I27" i="8" s="1"/>
  <c r="E4" i="8"/>
  <c r="E27" i="8" s="1"/>
  <c r="D4" i="8"/>
  <c r="H3" i="8"/>
  <c r="O2" i="8"/>
  <c r="O20" i="8" s="1"/>
  <c r="N2" i="8"/>
  <c r="N20" i="8" s="1"/>
  <c r="M2" i="8"/>
  <c r="M20" i="8" s="1"/>
  <c r="L2" i="8"/>
  <c r="L20" i="8" s="1"/>
  <c r="K2" i="8"/>
  <c r="K20" i="8" s="1"/>
  <c r="J2" i="8"/>
  <c r="J20" i="8" s="1"/>
  <c r="I2" i="8"/>
  <c r="I20" i="8" s="1"/>
  <c r="E2" i="8"/>
  <c r="E20" i="8" s="1"/>
  <c r="D2" i="8"/>
  <c r="N37" i="7"/>
  <c r="M37" i="7"/>
  <c r="L37" i="7"/>
  <c r="K37" i="7"/>
  <c r="J37" i="7"/>
  <c r="I37" i="7"/>
  <c r="H37" i="7"/>
  <c r="E37" i="7"/>
  <c r="D37" i="7"/>
  <c r="N36" i="7"/>
  <c r="M36" i="7"/>
  <c r="L36" i="7"/>
  <c r="K36" i="7"/>
  <c r="J36" i="7"/>
  <c r="I36" i="7"/>
  <c r="H36" i="7"/>
  <c r="E36" i="7"/>
  <c r="D36" i="7"/>
  <c r="N35" i="7"/>
  <c r="M35" i="7"/>
  <c r="L35" i="7"/>
  <c r="K35" i="7"/>
  <c r="J35" i="7"/>
  <c r="I35" i="7"/>
  <c r="E35" i="7"/>
  <c r="D35" i="7"/>
  <c r="H35" i="7" s="1"/>
  <c r="N34" i="7"/>
  <c r="M34" i="7"/>
  <c r="L34" i="7"/>
  <c r="K34" i="7"/>
  <c r="J34" i="7"/>
  <c r="I34" i="7"/>
  <c r="E34" i="7"/>
  <c r="D34" i="7"/>
  <c r="H34" i="7" s="1"/>
  <c r="N33" i="7"/>
  <c r="M33" i="7"/>
  <c r="L33" i="7"/>
  <c r="K33" i="7"/>
  <c r="J33" i="7"/>
  <c r="I33" i="7"/>
  <c r="E33" i="7"/>
  <c r="D33" i="7"/>
  <c r="H33" i="7" s="1"/>
  <c r="N32" i="7"/>
  <c r="M32" i="7"/>
  <c r="L32" i="7"/>
  <c r="K32" i="7"/>
  <c r="J32" i="7"/>
  <c r="I32" i="7"/>
  <c r="E32" i="7"/>
  <c r="D32" i="7"/>
  <c r="H32" i="7" s="1"/>
  <c r="N25" i="7"/>
  <c r="M25" i="7"/>
  <c r="L25" i="7"/>
  <c r="K25" i="7"/>
  <c r="J25" i="7"/>
  <c r="I25" i="7"/>
  <c r="E25" i="7"/>
  <c r="D25" i="7"/>
  <c r="H25" i="7" s="1"/>
  <c r="H29" i="7" s="1"/>
  <c r="N21" i="7"/>
  <c r="M21" i="7"/>
  <c r="L21" i="7"/>
  <c r="K21" i="7"/>
  <c r="J21" i="7"/>
  <c r="I21" i="7"/>
  <c r="E21" i="7"/>
  <c r="D21" i="7"/>
  <c r="H21" i="7" s="1"/>
  <c r="N16" i="7"/>
  <c r="M16" i="7"/>
  <c r="L16" i="7"/>
  <c r="K16" i="7"/>
  <c r="J16" i="7"/>
  <c r="I16" i="7"/>
  <c r="E16" i="7"/>
  <c r="D16" i="7"/>
  <c r="H16" i="7" s="1"/>
  <c r="N15" i="7"/>
  <c r="M15" i="7"/>
  <c r="L15" i="7"/>
  <c r="K15" i="7"/>
  <c r="J15" i="7"/>
  <c r="I15" i="7"/>
  <c r="E15" i="7"/>
  <c r="D15" i="7"/>
  <c r="H15" i="7" s="1"/>
  <c r="N14" i="7"/>
  <c r="M14" i="7"/>
  <c r="L14" i="7"/>
  <c r="K14" i="7"/>
  <c r="J14" i="7"/>
  <c r="I14" i="7"/>
  <c r="E14" i="7"/>
  <c r="D14" i="7"/>
  <c r="H14" i="7" s="1"/>
  <c r="N13" i="7"/>
  <c r="M13" i="7"/>
  <c r="L13" i="7"/>
  <c r="K13" i="7"/>
  <c r="J13" i="7"/>
  <c r="I13" i="7"/>
  <c r="E13" i="7"/>
  <c r="D13" i="7"/>
  <c r="H13" i="7" s="1"/>
  <c r="N12" i="7"/>
  <c r="M12" i="7"/>
  <c r="L12" i="7"/>
  <c r="K12" i="7"/>
  <c r="J12" i="7"/>
  <c r="I12" i="7"/>
  <c r="E12" i="7"/>
  <c r="D12" i="7"/>
  <c r="H12" i="7" s="1"/>
  <c r="N11" i="7"/>
  <c r="M11" i="7"/>
  <c r="L11" i="7"/>
  <c r="K11" i="7"/>
  <c r="J11" i="7"/>
  <c r="I11" i="7"/>
  <c r="E11" i="7"/>
  <c r="D11" i="7"/>
  <c r="H11" i="7" s="1"/>
  <c r="N9" i="7"/>
  <c r="N10" i="7" s="1"/>
  <c r="M9" i="7"/>
  <c r="L9" i="7"/>
  <c r="K9" i="7"/>
  <c r="J9" i="7"/>
  <c r="I9" i="7"/>
  <c r="E9" i="7"/>
  <c r="D9" i="7"/>
  <c r="N8" i="7"/>
  <c r="M8" i="7"/>
  <c r="L8" i="7"/>
  <c r="K8" i="7"/>
  <c r="J8" i="7"/>
  <c r="I8" i="7"/>
  <c r="E8" i="7"/>
  <c r="D8" i="7"/>
  <c r="H8" i="7" s="1"/>
  <c r="N7" i="7"/>
  <c r="M7" i="7"/>
  <c r="L7" i="7"/>
  <c r="K7" i="7"/>
  <c r="J7" i="7"/>
  <c r="I7" i="7"/>
  <c r="E7" i="7"/>
  <c r="D7" i="7"/>
  <c r="H7" i="7" s="1"/>
  <c r="N6" i="7"/>
  <c r="M6" i="7"/>
  <c r="L6" i="7"/>
  <c r="K6" i="7"/>
  <c r="J6" i="7"/>
  <c r="I6" i="7"/>
  <c r="E6" i="7"/>
  <c r="D6" i="7"/>
  <c r="H6" i="7" s="1"/>
  <c r="N5" i="7"/>
  <c r="N23" i="7" s="1"/>
  <c r="M5" i="7"/>
  <c r="M23" i="7" s="1"/>
  <c r="L5" i="7"/>
  <c r="L23" i="7" s="1"/>
  <c r="L24" i="7" s="1"/>
  <c r="K5" i="7"/>
  <c r="K23" i="7" s="1"/>
  <c r="K24" i="7" s="1"/>
  <c r="J5" i="7"/>
  <c r="J23" i="7" s="1"/>
  <c r="I5" i="7"/>
  <c r="I23" i="7" s="1"/>
  <c r="E5" i="7"/>
  <c r="E23" i="7" s="1"/>
  <c r="D5" i="7"/>
  <c r="N4" i="7"/>
  <c r="N27" i="7" s="1"/>
  <c r="M4" i="7"/>
  <c r="M27" i="7" s="1"/>
  <c r="L4" i="7"/>
  <c r="L27" i="7" s="1"/>
  <c r="K4" i="7"/>
  <c r="K27" i="7" s="1"/>
  <c r="J4" i="7"/>
  <c r="J27" i="7" s="1"/>
  <c r="I4" i="7"/>
  <c r="I27" i="7" s="1"/>
  <c r="E4" i="7"/>
  <c r="E27" i="7" s="1"/>
  <c r="D4" i="7"/>
  <c r="H3" i="7"/>
  <c r="N2" i="7"/>
  <c r="N20" i="7" s="1"/>
  <c r="M2" i="7"/>
  <c r="M20" i="7" s="1"/>
  <c r="L2" i="7"/>
  <c r="L20" i="7" s="1"/>
  <c r="K2" i="7"/>
  <c r="K20" i="7" s="1"/>
  <c r="J2" i="7"/>
  <c r="J20" i="7" s="1"/>
  <c r="I2" i="7"/>
  <c r="I20" i="7" s="1"/>
  <c r="E2" i="7"/>
  <c r="E20" i="7" s="1"/>
  <c r="D2" i="7"/>
  <c r="O37" i="6"/>
  <c r="N37" i="6"/>
  <c r="M37" i="6"/>
  <c r="L37" i="6"/>
  <c r="K37" i="6"/>
  <c r="J37" i="6"/>
  <c r="I37" i="6"/>
  <c r="H37" i="6"/>
  <c r="E37" i="6"/>
  <c r="D37" i="6"/>
  <c r="O36" i="6"/>
  <c r="N36" i="6"/>
  <c r="M36" i="6"/>
  <c r="L36" i="6"/>
  <c r="K36" i="6"/>
  <c r="J36" i="6"/>
  <c r="I36" i="6"/>
  <c r="H36" i="6"/>
  <c r="E36" i="6"/>
  <c r="D36" i="6"/>
  <c r="O35" i="6"/>
  <c r="N35" i="6"/>
  <c r="M35" i="6"/>
  <c r="L35" i="6"/>
  <c r="K35" i="6"/>
  <c r="J35" i="6"/>
  <c r="I35" i="6"/>
  <c r="E35" i="6"/>
  <c r="D35" i="6"/>
  <c r="H35" i="6" s="1"/>
  <c r="O34" i="6"/>
  <c r="N34" i="6"/>
  <c r="M34" i="6"/>
  <c r="L34" i="6"/>
  <c r="K34" i="6"/>
  <c r="J34" i="6"/>
  <c r="I34" i="6"/>
  <c r="E34" i="6"/>
  <c r="D34" i="6"/>
  <c r="H34" i="6" s="1"/>
  <c r="O33" i="6"/>
  <c r="N33" i="6"/>
  <c r="M33" i="6"/>
  <c r="L33" i="6"/>
  <c r="K33" i="6"/>
  <c r="J33" i="6"/>
  <c r="I33" i="6"/>
  <c r="E33" i="6"/>
  <c r="D33" i="6"/>
  <c r="H33" i="6" s="1"/>
  <c r="O32" i="6"/>
  <c r="N32" i="6"/>
  <c r="M32" i="6"/>
  <c r="L32" i="6"/>
  <c r="K32" i="6"/>
  <c r="J32" i="6"/>
  <c r="I32" i="6"/>
  <c r="E32" i="6"/>
  <c r="D32" i="6"/>
  <c r="H32" i="6" s="1"/>
  <c r="O25" i="6"/>
  <c r="N25" i="6"/>
  <c r="M25" i="6"/>
  <c r="L25" i="6"/>
  <c r="K25" i="6"/>
  <c r="J25" i="6"/>
  <c r="I25" i="6"/>
  <c r="E25" i="6"/>
  <c r="D25" i="6"/>
  <c r="H25" i="6" s="1"/>
  <c r="H29" i="6" s="1"/>
  <c r="O21" i="6"/>
  <c r="N21" i="6"/>
  <c r="M21" i="6"/>
  <c r="L21" i="6"/>
  <c r="K21" i="6"/>
  <c r="J21" i="6"/>
  <c r="I21" i="6"/>
  <c r="E21" i="6"/>
  <c r="D21" i="6"/>
  <c r="H21" i="6" s="1"/>
  <c r="O16" i="6"/>
  <c r="N16" i="6"/>
  <c r="M16" i="6"/>
  <c r="L16" i="6"/>
  <c r="K16" i="6"/>
  <c r="J16" i="6"/>
  <c r="I16" i="6"/>
  <c r="E16" i="6"/>
  <c r="D16" i="6"/>
  <c r="H16" i="6" s="1"/>
  <c r="O15" i="6"/>
  <c r="N15" i="6"/>
  <c r="M15" i="6"/>
  <c r="L15" i="6"/>
  <c r="K15" i="6"/>
  <c r="J15" i="6"/>
  <c r="I15" i="6"/>
  <c r="E15" i="6"/>
  <c r="D15" i="6"/>
  <c r="H15" i="6" s="1"/>
  <c r="O14" i="6"/>
  <c r="N14" i="6"/>
  <c r="M14" i="6"/>
  <c r="L14" i="6"/>
  <c r="K14" i="6"/>
  <c r="J14" i="6"/>
  <c r="I14" i="6"/>
  <c r="E14" i="6"/>
  <c r="D14" i="6"/>
  <c r="H14" i="6" s="1"/>
  <c r="O13" i="6"/>
  <c r="N13" i="6"/>
  <c r="M13" i="6"/>
  <c r="L13" i="6"/>
  <c r="K13" i="6"/>
  <c r="J13" i="6"/>
  <c r="I13" i="6"/>
  <c r="E13" i="6"/>
  <c r="D13" i="6"/>
  <c r="H13" i="6" s="1"/>
  <c r="O12" i="6"/>
  <c r="N12" i="6"/>
  <c r="M12" i="6"/>
  <c r="L12" i="6"/>
  <c r="K12" i="6"/>
  <c r="J12" i="6"/>
  <c r="I12" i="6"/>
  <c r="E12" i="6"/>
  <c r="D12" i="6"/>
  <c r="H12" i="6" s="1"/>
  <c r="O11" i="6"/>
  <c r="N11" i="6"/>
  <c r="M11" i="6"/>
  <c r="L11" i="6"/>
  <c r="K11" i="6"/>
  <c r="J11" i="6"/>
  <c r="I11" i="6"/>
  <c r="E11" i="6"/>
  <c r="D11" i="6"/>
  <c r="H11" i="6" s="1"/>
  <c r="O9" i="6"/>
  <c r="N9" i="6"/>
  <c r="M9" i="6"/>
  <c r="L9" i="6"/>
  <c r="K9" i="6"/>
  <c r="J9" i="6"/>
  <c r="I9" i="6"/>
  <c r="E9" i="6"/>
  <c r="D9" i="6"/>
  <c r="O8" i="6"/>
  <c r="N8" i="6"/>
  <c r="M8" i="6"/>
  <c r="L8" i="6"/>
  <c r="K8" i="6"/>
  <c r="J8" i="6"/>
  <c r="I8" i="6"/>
  <c r="E8" i="6"/>
  <c r="D8" i="6"/>
  <c r="H8" i="6" s="1"/>
  <c r="O7" i="6"/>
  <c r="N7" i="6"/>
  <c r="M7" i="6"/>
  <c r="L7" i="6"/>
  <c r="K7" i="6"/>
  <c r="J7" i="6"/>
  <c r="I7" i="6"/>
  <c r="E7" i="6"/>
  <c r="D7" i="6"/>
  <c r="H7" i="6" s="1"/>
  <c r="O6" i="6"/>
  <c r="N6" i="6"/>
  <c r="M6" i="6"/>
  <c r="L6" i="6"/>
  <c r="K6" i="6"/>
  <c r="J6" i="6"/>
  <c r="I6" i="6"/>
  <c r="E6" i="6"/>
  <c r="D6" i="6"/>
  <c r="H6" i="6" s="1"/>
  <c r="O5" i="6"/>
  <c r="O23" i="6" s="1"/>
  <c r="N5" i="6"/>
  <c r="N23" i="6" s="1"/>
  <c r="M5" i="6"/>
  <c r="M23" i="6" s="1"/>
  <c r="L5" i="6"/>
  <c r="L23" i="6" s="1"/>
  <c r="L24" i="6" s="1"/>
  <c r="K5" i="6"/>
  <c r="K23" i="6" s="1"/>
  <c r="K24" i="6" s="1"/>
  <c r="J5" i="6"/>
  <c r="J23" i="6" s="1"/>
  <c r="I5" i="6"/>
  <c r="I23" i="6" s="1"/>
  <c r="E5" i="6"/>
  <c r="E23" i="6" s="1"/>
  <c r="D5" i="6"/>
  <c r="O4" i="6"/>
  <c r="O27" i="6" s="1"/>
  <c r="N4" i="6"/>
  <c r="N27" i="6" s="1"/>
  <c r="M4" i="6"/>
  <c r="M27" i="6" s="1"/>
  <c r="L4" i="6"/>
  <c r="L27" i="6" s="1"/>
  <c r="K4" i="6"/>
  <c r="K27" i="6" s="1"/>
  <c r="J4" i="6"/>
  <c r="J27" i="6" s="1"/>
  <c r="I4" i="6"/>
  <c r="I27" i="6" s="1"/>
  <c r="E4" i="6"/>
  <c r="E27" i="6" s="1"/>
  <c r="D4" i="6"/>
  <c r="H3" i="6"/>
  <c r="O2" i="6"/>
  <c r="O20" i="6" s="1"/>
  <c r="N2" i="6"/>
  <c r="N20" i="6" s="1"/>
  <c r="M2" i="6"/>
  <c r="M20" i="6" s="1"/>
  <c r="L2" i="6"/>
  <c r="L20" i="6" s="1"/>
  <c r="K2" i="6"/>
  <c r="K20" i="6" s="1"/>
  <c r="J2" i="6"/>
  <c r="J20" i="6" s="1"/>
  <c r="I2" i="6"/>
  <c r="I20" i="6" s="1"/>
  <c r="E2" i="6"/>
  <c r="E20" i="6" s="1"/>
  <c r="D2" i="6"/>
  <c r="N37" i="5"/>
  <c r="M37" i="5"/>
  <c r="L37" i="5"/>
  <c r="K37" i="5"/>
  <c r="J37" i="5"/>
  <c r="I37" i="5"/>
  <c r="H37" i="5"/>
  <c r="E37" i="5"/>
  <c r="D37" i="5"/>
  <c r="N36" i="5"/>
  <c r="M36" i="5"/>
  <c r="L36" i="5"/>
  <c r="K36" i="5"/>
  <c r="J36" i="5"/>
  <c r="I36" i="5"/>
  <c r="H36" i="5"/>
  <c r="E36" i="5"/>
  <c r="D36" i="5"/>
  <c r="N35" i="5"/>
  <c r="M35" i="5"/>
  <c r="L35" i="5"/>
  <c r="K35" i="5"/>
  <c r="J35" i="5"/>
  <c r="I35" i="5"/>
  <c r="E35" i="5"/>
  <c r="D35" i="5"/>
  <c r="H35" i="5" s="1"/>
  <c r="N34" i="5"/>
  <c r="M34" i="5"/>
  <c r="L34" i="5"/>
  <c r="K34" i="5"/>
  <c r="J34" i="5"/>
  <c r="I34" i="5"/>
  <c r="E34" i="5"/>
  <c r="D34" i="5"/>
  <c r="H34" i="5" s="1"/>
  <c r="N33" i="5"/>
  <c r="M33" i="5"/>
  <c r="L33" i="5"/>
  <c r="K33" i="5"/>
  <c r="J33" i="5"/>
  <c r="I33" i="5"/>
  <c r="E33" i="5"/>
  <c r="D33" i="5"/>
  <c r="H33" i="5" s="1"/>
  <c r="N32" i="5"/>
  <c r="M32" i="5"/>
  <c r="L32" i="5"/>
  <c r="K32" i="5"/>
  <c r="J32" i="5"/>
  <c r="I32" i="5"/>
  <c r="E32" i="5"/>
  <c r="D32" i="5"/>
  <c r="H32" i="5" s="1"/>
  <c r="N25" i="5"/>
  <c r="M25" i="5"/>
  <c r="L25" i="5"/>
  <c r="K25" i="5"/>
  <c r="J25" i="5"/>
  <c r="I25" i="5"/>
  <c r="E25" i="5"/>
  <c r="D25" i="5"/>
  <c r="H25" i="5" s="1"/>
  <c r="H29" i="5" s="1"/>
  <c r="N21" i="5"/>
  <c r="M21" i="5"/>
  <c r="L21" i="5"/>
  <c r="K21" i="5"/>
  <c r="J21" i="5"/>
  <c r="I21" i="5"/>
  <c r="E21" i="5"/>
  <c r="D21" i="5"/>
  <c r="H21" i="5" s="1"/>
  <c r="N16" i="5"/>
  <c r="M16" i="5"/>
  <c r="L16" i="5"/>
  <c r="K16" i="5"/>
  <c r="J16" i="5"/>
  <c r="I16" i="5"/>
  <c r="E16" i="5"/>
  <c r="D16" i="5"/>
  <c r="H16" i="5" s="1"/>
  <c r="N15" i="5"/>
  <c r="M15" i="5"/>
  <c r="L15" i="5"/>
  <c r="K15" i="5"/>
  <c r="J15" i="5"/>
  <c r="I15" i="5"/>
  <c r="E15" i="5"/>
  <c r="D15" i="5"/>
  <c r="H15" i="5" s="1"/>
  <c r="N14" i="5"/>
  <c r="M14" i="5"/>
  <c r="L14" i="5"/>
  <c r="K14" i="5"/>
  <c r="J14" i="5"/>
  <c r="I14" i="5"/>
  <c r="E14" i="5"/>
  <c r="D14" i="5"/>
  <c r="H14" i="5" s="1"/>
  <c r="N13" i="5"/>
  <c r="M13" i="5"/>
  <c r="L13" i="5"/>
  <c r="K13" i="5"/>
  <c r="J13" i="5"/>
  <c r="I13" i="5"/>
  <c r="E13" i="5"/>
  <c r="D13" i="5"/>
  <c r="H13" i="5" s="1"/>
  <c r="N12" i="5"/>
  <c r="M12" i="5"/>
  <c r="L12" i="5"/>
  <c r="K12" i="5"/>
  <c r="J12" i="5"/>
  <c r="I12" i="5"/>
  <c r="E12" i="5"/>
  <c r="D12" i="5"/>
  <c r="H12" i="5" s="1"/>
  <c r="N11" i="5"/>
  <c r="M11" i="5"/>
  <c r="L11" i="5"/>
  <c r="K11" i="5"/>
  <c r="J11" i="5"/>
  <c r="I11" i="5"/>
  <c r="E11" i="5"/>
  <c r="D11" i="5"/>
  <c r="H11" i="5" s="1"/>
  <c r="N9" i="5"/>
  <c r="N10" i="5" s="1"/>
  <c r="M9" i="5"/>
  <c r="L9" i="5"/>
  <c r="K9" i="5"/>
  <c r="J9" i="5"/>
  <c r="I9" i="5"/>
  <c r="E9" i="5"/>
  <c r="D9" i="5"/>
  <c r="N8" i="5"/>
  <c r="M8" i="5"/>
  <c r="L8" i="5"/>
  <c r="K8" i="5"/>
  <c r="J8" i="5"/>
  <c r="I8" i="5"/>
  <c r="E8" i="5"/>
  <c r="D8" i="5"/>
  <c r="H8" i="5" s="1"/>
  <c r="N7" i="5"/>
  <c r="M7" i="5"/>
  <c r="L7" i="5"/>
  <c r="K7" i="5"/>
  <c r="J7" i="5"/>
  <c r="I7" i="5"/>
  <c r="E7" i="5"/>
  <c r="D7" i="5"/>
  <c r="H7" i="5" s="1"/>
  <c r="N6" i="5"/>
  <c r="M6" i="5"/>
  <c r="L6" i="5"/>
  <c r="K6" i="5"/>
  <c r="J6" i="5"/>
  <c r="I6" i="5"/>
  <c r="E6" i="5"/>
  <c r="D6" i="5"/>
  <c r="H6" i="5" s="1"/>
  <c r="N5" i="5"/>
  <c r="N23" i="5" s="1"/>
  <c r="M5" i="5"/>
  <c r="M23" i="5" s="1"/>
  <c r="L5" i="5"/>
  <c r="L23" i="5" s="1"/>
  <c r="L24" i="5" s="1"/>
  <c r="K5" i="5"/>
  <c r="K23" i="5" s="1"/>
  <c r="K24" i="5" s="1"/>
  <c r="J5" i="5"/>
  <c r="J23" i="5" s="1"/>
  <c r="I5" i="5"/>
  <c r="I23" i="5" s="1"/>
  <c r="E5" i="5"/>
  <c r="E23" i="5" s="1"/>
  <c r="D5" i="5"/>
  <c r="N4" i="5"/>
  <c r="N27" i="5" s="1"/>
  <c r="M4" i="5"/>
  <c r="M27" i="5" s="1"/>
  <c r="L4" i="5"/>
  <c r="L27" i="5" s="1"/>
  <c r="K4" i="5"/>
  <c r="K27" i="5" s="1"/>
  <c r="J4" i="5"/>
  <c r="J27" i="5" s="1"/>
  <c r="I4" i="5"/>
  <c r="I27" i="5" s="1"/>
  <c r="E4" i="5"/>
  <c r="E27" i="5" s="1"/>
  <c r="D4" i="5"/>
  <c r="H3" i="5"/>
  <c r="N2" i="5"/>
  <c r="N20" i="5" s="1"/>
  <c r="M2" i="5"/>
  <c r="M20" i="5" s="1"/>
  <c r="L2" i="5"/>
  <c r="L20" i="5" s="1"/>
  <c r="K2" i="5"/>
  <c r="K20" i="5" s="1"/>
  <c r="J2" i="5"/>
  <c r="J20" i="5" s="1"/>
  <c r="I2" i="5"/>
  <c r="I20" i="5" s="1"/>
  <c r="E2" i="5"/>
  <c r="E20" i="5" s="1"/>
  <c r="D2" i="5"/>
  <c r="O37" i="4"/>
  <c r="N37" i="4"/>
  <c r="M37" i="4"/>
  <c r="L37" i="4"/>
  <c r="K37" i="4"/>
  <c r="J37" i="4"/>
  <c r="I37" i="4"/>
  <c r="H37" i="4"/>
  <c r="E37" i="4"/>
  <c r="D37" i="4"/>
  <c r="O36" i="4"/>
  <c r="N36" i="4"/>
  <c r="M36" i="4"/>
  <c r="L36" i="4"/>
  <c r="K36" i="4"/>
  <c r="J36" i="4"/>
  <c r="I36" i="4"/>
  <c r="H36" i="4"/>
  <c r="E36" i="4"/>
  <c r="D36" i="4"/>
  <c r="O35" i="4"/>
  <c r="N35" i="4"/>
  <c r="M35" i="4"/>
  <c r="L35" i="4"/>
  <c r="K35" i="4"/>
  <c r="J35" i="4"/>
  <c r="I35" i="4"/>
  <c r="E35" i="4"/>
  <c r="D35" i="4"/>
  <c r="H35" i="4" s="1"/>
  <c r="O34" i="4"/>
  <c r="N34" i="4"/>
  <c r="M34" i="4"/>
  <c r="L34" i="4"/>
  <c r="K34" i="4"/>
  <c r="J34" i="4"/>
  <c r="I34" i="4"/>
  <c r="E34" i="4"/>
  <c r="D34" i="4"/>
  <c r="H34" i="4" s="1"/>
  <c r="O33" i="4"/>
  <c r="N33" i="4"/>
  <c r="M33" i="4"/>
  <c r="L33" i="4"/>
  <c r="K33" i="4"/>
  <c r="J33" i="4"/>
  <c r="I33" i="4"/>
  <c r="E33" i="4"/>
  <c r="D33" i="4"/>
  <c r="H33" i="4" s="1"/>
  <c r="O32" i="4"/>
  <c r="N32" i="4"/>
  <c r="M32" i="4"/>
  <c r="L32" i="4"/>
  <c r="K32" i="4"/>
  <c r="J32" i="4"/>
  <c r="I32" i="4"/>
  <c r="E32" i="4"/>
  <c r="D32" i="4"/>
  <c r="H32" i="4" s="1"/>
  <c r="O25" i="4"/>
  <c r="N25" i="4"/>
  <c r="M25" i="4"/>
  <c r="L25" i="4"/>
  <c r="K25" i="4"/>
  <c r="J25" i="4"/>
  <c r="I25" i="4"/>
  <c r="E25" i="4"/>
  <c r="D25" i="4"/>
  <c r="H25" i="4" s="1"/>
  <c r="H29" i="4" s="1"/>
  <c r="O21" i="4"/>
  <c r="N21" i="4"/>
  <c r="M21" i="4"/>
  <c r="L21" i="4"/>
  <c r="K21" i="4"/>
  <c r="J21" i="4"/>
  <c r="I21" i="4"/>
  <c r="E21" i="4"/>
  <c r="D21" i="4"/>
  <c r="H21" i="4" s="1"/>
  <c r="O16" i="4"/>
  <c r="N16" i="4"/>
  <c r="M16" i="4"/>
  <c r="L16" i="4"/>
  <c r="K16" i="4"/>
  <c r="J16" i="4"/>
  <c r="I16" i="4"/>
  <c r="E16" i="4"/>
  <c r="D16" i="4"/>
  <c r="H16" i="4" s="1"/>
  <c r="O15" i="4"/>
  <c r="N15" i="4"/>
  <c r="M15" i="4"/>
  <c r="L15" i="4"/>
  <c r="K15" i="4"/>
  <c r="J15" i="4"/>
  <c r="I15" i="4"/>
  <c r="E15" i="4"/>
  <c r="D15" i="4"/>
  <c r="H15" i="4" s="1"/>
  <c r="O14" i="4"/>
  <c r="N14" i="4"/>
  <c r="M14" i="4"/>
  <c r="L14" i="4"/>
  <c r="K14" i="4"/>
  <c r="J14" i="4"/>
  <c r="I14" i="4"/>
  <c r="E14" i="4"/>
  <c r="D14" i="4"/>
  <c r="H14" i="4" s="1"/>
  <c r="O13" i="4"/>
  <c r="N13" i="4"/>
  <c r="M13" i="4"/>
  <c r="L13" i="4"/>
  <c r="K13" i="4"/>
  <c r="J13" i="4"/>
  <c r="I13" i="4"/>
  <c r="E13" i="4"/>
  <c r="D13" i="4"/>
  <c r="H13" i="4" s="1"/>
  <c r="O12" i="4"/>
  <c r="N12" i="4"/>
  <c r="M12" i="4"/>
  <c r="L12" i="4"/>
  <c r="K12" i="4"/>
  <c r="J12" i="4"/>
  <c r="I12" i="4"/>
  <c r="E12" i="4"/>
  <c r="D12" i="4"/>
  <c r="H12" i="4" s="1"/>
  <c r="O11" i="4"/>
  <c r="N11" i="4"/>
  <c r="M11" i="4"/>
  <c r="L11" i="4"/>
  <c r="K11" i="4"/>
  <c r="J11" i="4"/>
  <c r="I11" i="4"/>
  <c r="E11" i="4"/>
  <c r="D11" i="4"/>
  <c r="H11" i="4" s="1"/>
  <c r="O9" i="4"/>
  <c r="N9" i="4"/>
  <c r="M9" i="4"/>
  <c r="L9" i="4"/>
  <c r="K9" i="4"/>
  <c r="J9" i="4"/>
  <c r="I9" i="4"/>
  <c r="E9" i="4"/>
  <c r="D9" i="4"/>
  <c r="O8" i="4"/>
  <c r="N8" i="4"/>
  <c r="M8" i="4"/>
  <c r="L8" i="4"/>
  <c r="K8" i="4"/>
  <c r="J8" i="4"/>
  <c r="I8" i="4"/>
  <c r="E8" i="4"/>
  <c r="D8" i="4"/>
  <c r="H8" i="4" s="1"/>
  <c r="O7" i="4"/>
  <c r="N7" i="4"/>
  <c r="M7" i="4"/>
  <c r="L7" i="4"/>
  <c r="K7" i="4"/>
  <c r="J7" i="4"/>
  <c r="I7" i="4"/>
  <c r="E7" i="4"/>
  <c r="D7" i="4"/>
  <c r="H7" i="4" s="1"/>
  <c r="O6" i="4"/>
  <c r="N6" i="4"/>
  <c r="M6" i="4"/>
  <c r="L6" i="4"/>
  <c r="K6" i="4"/>
  <c r="J6" i="4"/>
  <c r="I6" i="4"/>
  <c r="E6" i="4"/>
  <c r="D6" i="4"/>
  <c r="H6" i="4" s="1"/>
  <c r="O5" i="4"/>
  <c r="O23" i="4" s="1"/>
  <c r="N5" i="4"/>
  <c r="N23" i="4" s="1"/>
  <c r="M5" i="4"/>
  <c r="M23" i="4" s="1"/>
  <c r="L5" i="4"/>
  <c r="L23" i="4" s="1"/>
  <c r="L24" i="4" s="1"/>
  <c r="K5" i="4"/>
  <c r="K23" i="4" s="1"/>
  <c r="K24" i="4" s="1"/>
  <c r="J5" i="4"/>
  <c r="J23" i="4" s="1"/>
  <c r="I5" i="4"/>
  <c r="I23" i="4" s="1"/>
  <c r="E5" i="4"/>
  <c r="E23" i="4" s="1"/>
  <c r="D5" i="4"/>
  <c r="O4" i="4"/>
  <c r="O27" i="4" s="1"/>
  <c r="N4" i="4"/>
  <c r="N27" i="4" s="1"/>
  <c r="M4" i="4"/>
  <c r="M27" i="4" s="1"/>
  <c r="L4" i="4"/>
  <c r="L27" i="4" s="1"/>
  <c r="K4" i="4"/>
  <c r="K27" i="4" s="1"/>
  <c r="J4" i="4"/>
  <c r="J27" i="4" s="1"/>
  <c r="I4" i="4"/>
  <c r="I27" i="4" s="1"/>
  <c r="E4" i="4"/>
  <c r="E27" i="4" s="1"/>
  <c r="D4" i="4"/>
  <c r="H3" i="4"/>
  <c r="O2" i="4"/>
  <c r="O20" i="4" s="1"/>
  <c r="N2" i="4"/>
  <c r="N20" i="4" s="1"/>
  <c r="M2" i="4"/>
  <c r="M20" i="4" s="1"/>
  <c r="L2" i="4"/>
  <c r="L20" i="4" s="1"/>
  <c r="K2" i="4"/>
  <c r="K20" i="4" s="1"/>
  <c r="J2" i="4"/>
  <c r="J20" i="4" s="1"/>
  <c r="I2" i="4"/>
  <c r="I20" i="4" s="1"/>
  <c r="E2" i="4"/>
  <c r="E20" i="4" s="1"/>
  <c r="D2" i="4"/>
  <c r="O37" i="3"/>
  <c r="N37" i="3"/>
  <c r="M37" i="3"/>
  <c r="L37" i="3"/>
  <c r="K37" i="3"/>
  <c r="J37" i="3"/>
  <c r="I37" i="3"/>
  <c r="H37" i="3"/>
  <c r="E37" i="3"/>
  <c r="D37" i="3"/>
  <c r="O36" i="3"/>
  <c r="N36" i="3"/>
  <c r="M36" i="3"/>
  <c r="L36" i="3"/>
  <c r="K36" i="3"/>
  <c r="J36" i="3"/>
  <c r="I36" i="3"/>
  <c r="H36" i="3"/>
  <c r="E36" i="3"/>
  <c r="D36" i="3"/>
  <c r="O35" i="3"/>
  <c r="N35" i="3"/>
  <c r="M35" i="3"/>
  <c r="L35" i="3"/>
  <c r="K35" i="3"/>
  <c r="J35" i="3"/>
  <c r="I35" i="3"/>
  <c r="E35" i="3"/>
  <c r="D35" i="3"/>
  <c r="H35" i="3" s="1"/>
  <c r="O34" i="3"/>
  <c r="N34" i="3"/>
  <c r="M34" i="3"/>
  <c r="L34" i="3"/>
  <c r="K34" i="3"/>
  <c r="J34" i="3"/>
  <c r="I34" i="3"/>
  <c r="E34" i="3"/>
  <c r="D34" i="3"/>
  <c r="H34" i="3" s="1"/>
  <c r="O33" i="3"/>
  <c r="N33" i="3"/>
  <c r="M33" i="3"/>
  <c r="L33" i="3"/>
  <c r="K33" i="3"/>
  <c r="J33" i="3"/>
  <c r="I33" i="3"/>
  <c r="E33" i="3"/>
  <c r="D33" i="3"/>
  <c r="H33" i="3" s="1"/>
  <c r="O32" i="3"/>
  <c r="N32" i="3"/>
  <c r="M32" i="3"/>
  <c r="L32" i="3"/>
  <c r="K32" i="3"/>
  <c r="J32" i="3"/>
  <c r="I32" i="3"/>
  <c r="E32" i="3"/>
  <c r="D32" i="3"/>
  <c r="H32" i="3" s="1"/>
  <c r="O25" i="3"/>
  <c r="N25" i="3"/>
  <c r="M25" i="3"/>
  <c r="L25" i="3"/>
  <c r="K25" i="3"/>
  <c r="J25" i="3"/>
  <c r="I25" i="3"/>
  <c r="E25" i="3"/>
  <c r="D25" i="3"/>
  <c r="H25" i="3" s="1"/>
  <c r="H29" i="3" s="1"/>
  <c r="O21" i="3"/>
  <c r="N21" i="3"/>
  <c r="M21" i="3"/>
  <c r="L21" i="3"/>
  <c r="K21" i="3"/>
  <c r="J21" i="3"/>
  <c r="I21" i="3"/>
  <c r="E21" i="3"/>
  <c r="D21" i="3"/>
  <c r="H21" i="3" s="1"/>
  <c r="O16" i="3"/>
  <c r="N16" i="3"/>
  <c r="M16" i="3"/>
  <c r="L16" i="3"/>
  <c r="K16" i="3"/>
  <c r="J16" i="3"/>
  <c r="I16" i="3"/>
  <c r="E16" i="3"/>
  <c r="D16" i="3"/>
  <c r="H16" i="3" s="1"/>
  <c r="O15" i="3"/>
  <c r="N15" i="3"/>
  <c r="M15" i="3"/>
  <c r="L15" i="3"/>
  <c r="K15" i="3"/>
  <c r="J15" i="3"/>
  <c r="I15" i="3"/>
  <c r="E15" i="3"/>
  <c r="D15" i="3"/>
  <c r="H15" i="3" s="1"/>
  <c r="O14" i="3"/>
  <c r="N14" i="3"/>
  <c r="M14" i="3"/>
  <c r="L14" i="3"/>
  <c r="K14" i="3"/>
  <c r="J14" i="3"/>
  <c r="I14" i="3"/>
  <c r="E14" i="3"/>
  <c r="D14" i="3"/>
  <c r="H14" i="3" s="1"/>
  <c r="O13" i="3"/>
  <c r="N13" i="3"/>
  <c r="M13" i="3"/>
  <c r="L13" i="3"/>
  <c r="K13" i="3"/>
  <c r="J13" i="3"/>
  <c r="I13" i="3"/>
  <c r="E13" i="3"/>
  <c r="D13" i="3"/>
  <c r="H13" i="3" s="1"/>
  <c r="O12" i="3"/>
  <c r="N12" i="3"/>
  <c r="M12" i="3"/>
  <c r="L12" i="3"/>
  <c r="K12" i="3"/>
  <c r="J12" i="3"/>
  <c r="I12" i="3"/>
  <c r="E12" i="3"/>
  <c r="D12" i="3"/>
  <c r="H12" i="3" s="1"/>
  <c r="O11" i="3"/>
  <c r="N11" i="3"/>
  <c r="M11" i="3"/>
  <c r="L11" i="3"/>
  <c r="K11" i="3"/>
  <c r="J11" i="3"/>
  <c r="I11" i="3"/>
  <c r="E11" i="3"/>
  <c r="D11" i="3"/>
  <c r="H11" i="3" s="1"/>
  <c r="O9" i="3"/>
  <c r="N9" i="3"/>
  <c r="M9" i="3"/>
  <c r="L9" i="3"/>
  <c r="K9" i="3"/>
  <c r="J9" i="3"/>
  <c r="I9" i="3"/>
  <c r="E9" i="3"/>
  <c r="D9" i="3"/>
  <c r="O8" i="3"/>
  <c r="N8" i="3"/>
  <c r="M8" i="3"/>
  <c r="L8" i="3"/>
  <c r="K8" i="3"/>
  <c r="J8" i="3"/>
  <c r="I8" i="3"/>
  <c r="E8" i="3"/>
  <c r="D8" i="3"/>
  <c r="H8" i="3" s="1"/>
  <c r="O7" i="3"/>
  <c r="N7" i="3"/>
  <c r="M7" i="3"/>
  <c r="L7" i="3"/>
  <c r="K7" i="3"/>
  <c r="J7" i="3"/>
  <c r="I7" i="3"/>
  <c r="E7" i="3"/>
  <c r="D7" i="3"/>
  <c r="H7" i="3" s="1"/>
  <c r="O6" i="3"/>
  <c r="N6" i="3"/>
  <c r="M6" i="3"/>
  <c r="L6" i="3"/>
  <c r="K6" i="3"/>
  <c r="J6" i="3"/>
  <c r="I6" i="3"/>
  <c r="E6" i="3"/>
  <c r="D6" i="3"/>
  <c r="H6" i="3" s="1"/>
  <c r="O5" i="3"/>
  <c r="O23" i="3" s="1"/>
  <c r="N5" i="3"/>
  <c r="N23" i="3" s="1"/>
  <c r="M5" i="3"/>
  <c r="M23" i="3" s="1"/>
  <c r="L5" i="3"/>
  <c r="L23" i="3" s="1"/>
  <c r="L24" i="3" s="1"/>
  <c r="K5" i="3"/>
  <c r="K23" i="3" s="1"/>
  <c r="K24" i="3" s="1"/>
  <c r="J5" i="3"/>
  <c r="J23" i="3" s="1"/>
  <c r="I5" i="3"/>
  <c r="I23" i="3" s="1"/>
  <c r="E5" i="3"/>
  <c r="E23" i="3" s="1"/>
  <c r="D5" i="3"/>
  <c r="O4" i="3"/>
  <c r="O27" i="3" s="1"/>
  <c r="N4" i="3"/>
  <c r="N27" i="3" s="1"/>
  <c r="M4" i="3"/>
  <c r="M27" i="3" s="1"/>
  <c r="L4" i="3"/>
  <c r="L27" i="3" s="1"/>
  <c r="K4" i="3"/>
  <c r="K27" i="3" s="1"/>
  <c r="J4" i="3"/>
  <c r="J27" i="3" s="1"/>
  <c r="I4" i="3"/>
  <c r="I27" i="3" s="1"/>
  <c r="E4" i="3"/>
  <c r="E27" i="3" s="1"/>
  <c r="D4" i="3"/>
  <c r="H3" i="3"/>
  <c r="O2" i="3"/>
  <c r="O20" i="3" s="1"/>
  <c r="N2" i="3"/>
  <c r="N20" i="3" s="1"/>
  <c r="M2" i="3"/>
  <c r="M20" i="3" s="1"/>
  <c r="L2" i="3"/>
  <c r="L20" i="3" s="1"/>
  <c r="K2" i="3"/>
  <c r="K20" i="3" s="1"/>
  <c r="J2" i="3"/>
  <c r="J20" i="3" s="1"/>
  <c r="I2" i="3"/>
  <c r="I20" i="3" s="1"/>
  <c r="E2" i="3"/>
  <c r="E20" i="3" s="1"/>
  <c r="D2" i="3"/>
  <c r="O37" i="2"/>
  <c r="N37" i="2"/>
  <c r="M37" i="2"/>
  <c r="L37" i="2"/>
  <c r="K37" i="2"/>
  <c r="J37" i="2"/>
  <c r="I37" i="2"/>
  <c r="H37" i="2"/>
  <c r="E37" i="2"/>
  <c r="D37" i="2"/>
  <c r="O36" i="2"/>
  <c r="N36" i="2"/>
  <c r="M36" i="2"/>
  <c r="L36" i="2"/>
  <c r="K36" i="2"/>
  <c r="J36" i="2"/>
  <c r="I36" i="2"/>
  <c r="H36" i="2"/>
  <c r="E36" i="2"/>
  <c r="D36" i="2"/>
  <c r="O35" i="2"/>
  <c r="N35" i="2"/>
  <c r="M35" i="2"/>
  <c r="L35" i="2"/>
  <c r="K35" i="2"/>
  <c r="J35" i="2"/>
  <c r="I35" i="2"/>
  <c r="E35" i="2"/>
  <c r="D35" i="2"/>
  <c r="H35" i="2" s="1"/>
  <c r="O34" i="2"/>
  <c r="N34" i="2"/>
  <c r="M34" i="2"/>
  <c r="L34" i="2"/>
  <c r="K34" i="2"/>
  <c r="J34" i="2"/>
  <c r="I34" i="2"/>
  <c r="E34" i="2"/>
  <c r="D34" i="2"/>
  <c r="H34" i="2" s="1"/>
  <c r="O33" i="2"/>
  <c r="N33" i="2"/>
  <c r="M33" i="2"/>
  <c r="L33" i="2"/>
  <c r="K33" i="2"/>
  <c r="J33" i="2"/>
  <c r="I33" i="2"/>
  <c r="E33" i="2"/>
  <c r="D33" i="2"/>
  <c r="H33" i="2" s="1"/>
  <c r="O32" i="2"/>
  <c r="N32" i="2"/>
  <c r="M32" i="2"/>
  <c r="L32" i="2"/>
  <c r="K32" i="2"/>
  <c r="J32" i="2"/>
  <c r="I32" i="2"/>
  <c r="E32" i="2"/>
  <c r="D32" i="2"/>
  <c r="H32" i="2" s="1"/>
  <c r="O25" i="2"/>
  <c r="N25" i="2"/>
  <c r="M25" i="2"/>
  <c r="L25" i="2"/>
  <c r="K25" i="2"/>
  <c r="J25" i="2"/>
  <c r="I25" i="2"/>
  <c r="E25" i="2"/>
  <c r="D25" i="2"/>
  <c r="H25" i="2" s="1"/>
  <c r="H29" i="2" s="1"/>
  <c r="O21" i="2"/>
  <c r="N21" i="2"/>
  <c r="M21" i="2"/>
  <c r="L21" i="2"/>
  <c r="K21" i="2"/>
  <c r="J21" i="2"/>
  <c r="I21" i="2"/>
  <c r="E21" i="2"/>
  <c r="D21" i="2"/>
  <c r="O16" i="2"/>
  <c r="N16" i="2"/>
  <c r="M16" i="2"/>
  <c r="L16" i="2"/>
  <c r="K16" i="2"/>
  <c r="J16" i="2"/>
  <c r="I16" i="2"/>
  <c r="E16" i="2"/>
  <c r="D16" i="2"/>
  <c r="H16" i="2" s="1"/>
  <c r="O15" i="2"/>
  <c r="N15" i="2"/>
  <c r="M15" i="2"/>
  <c r="L15" i="2"/>
  <c r="K15" i="2"/>
  <c r="J15" i="2"/>
  <c r="I15" i="2"/>
  <c r="E15" i="2"/>
  <c r="D15" i="2"/>
  <c r="H15" i="2" s="1"/>
  <c r="O14" i="2"/>
  <c r="N14" i="2"/>
  <c r="M14" i="2"/>
  <c r="L14" i="2"/>
  <c r="K14" i="2"/>
  <c r="J14" i="2"/>
  <c r="I14" i="2"/>
  <c r="E14" i="2"/>
  <c r="D14" i="2"/>
  <c r="H14" i="2" s="1"/>
  <c r="O13" i="2"/>
  <c r="N13" i="2"/>
  <c r="M13" i="2"/>
  <c r="L13" i="2"/>
  <c r="K13" i="2"/>
  <c r="J13" i="2"/>
  <c r="I13" i="2"/>
  <c r="E13" i="2"/>
  <c r="D13" i="2"/>
  <c r="H13" i="2" s="1"/>
  <c r="O12" i="2"/>
  <c r="N12" i="2"/>
  <c r="M12" i="2"/>
  <c r="L12" i="2"/>
  <c r="K12" i="2"/>
  <c r="J12" i="2"/>
  <c r="I12" i="2"/>
  <c r="E12" i="2"/>
  <c r="D12" i="2"/>
  <c r="H12" i="2" s="1"/>
  <c r="O11" i="2"/>
  <c r="N11" i="2"/>
  <c r="M11" i="2"/>
  <c r="L11" i="2"/>
  <c r="K11" i="2"/>
  <c r="J11" i="2"/>
  <c r="I11" i="2"/>
  <c r="E11" i="2"/>
  <c r="D11" i="2"/>
  <c r="H11" i="2" s="1"/>
  <c r="O9" i="2"/>
  <c r="N9" i="2"/>
  <c r="M9" i="2"/>
  <c r="L9" i="2"/>
  <c r="K9" i="2"/>
  <c r="J9" i="2"/>
  <c r="I9" i="2"/>
  <c r="E9" i="2"/>
  <c r="D9" i="2"/>
  <c r="O8" i="2"/>
  <c r="N8" i="2"/>
  <c r="M8" i="2"/>
  <c r="L8" i="2"/>
  <c r="K8" i="2"/>
  <c r="J8" i="2"/>
  <c r="I8" i="2"/>
  <c r="E8" i="2"/>
  <c r="D8" i="2"/>
  <c r="H8" i="2" s="1"/>
  <c r="O7" i="2"/>
  <c r="N7" i="2"/>
  <c r="M7" i="2"/>
  <c r="L7" i="2"/>
  <c r="K7" i="2"/>
  <c r="J7" i="2"/>
  <c r="I7" i="2"/>
  <c r="E7" i="2"/>
  <c r="D7" i="2"/>
  <c r="H7" i="2" s="1"/>
  <c r="O6" i="2"/>
  <c r="N6" i="2"/>
  <c r="M6" i="2"/>
  <c r="L6" i="2"/>
  <c r="K6" i="2"/>
  <c r="J6" i="2"/>
  <c r="I6" i="2"/>
  <c r="E6" i="2"/>
  <c r="D6" i="2"/>
  <c r="H6" i="2" s="1"/>
  <c r="O5" i="2"/>
  <c r="O23" i="2" s="1"/>
  <c r="N5" i="2"/>
  <c r="N23" i="2" s="1"/>
  <c r="M5" i="2"/>
  <c r="M23" i="2" s="1"/>
  <c r="L5" i="2"/>
  <c r="L23" i="2" s="1"/>
  <c r="L24" i="2" s="1"/>
  <c r="K5" i="2"/>
  <c r="K23" i="2" s="1"/>
  <c r="K24" i="2" s="1"/>
  <c r="J5" i="2"/>
  <c r="J23" i="2" s="1"/>
  <c r="I5" i="2"/>
  <c r="I23" i="2" s="1"/>
  <c r="E5" i="2"/>
  <c r="E23" i="2" s="1"/>
  <c r="D5" i="2"/>
  <c r="O4" i="2"/>
  <c r="O27" i="2" s="1"/>
  <c r="N4" i="2"/>
  <c r="N27" i="2" s="1"/>
  <c r="M4" i="2"/>
  <c r="M27" i="2" s="1"/>
  <c r="L4" i="2"/>
  <c r="L27" i="2" s="1"/>
  <c r="K4" i="2"/>
  <c r="K27" i="2" s="1"/>
  <c r="J4" i="2"/>
  <c r="J27" i="2" s="1"/>
  <c r="I4" i="2"/>
  <c r="I27" i="2" s="1"/>
  <c r="E4" i="2"/>
  <c r="E27" i="2" s="1"/>
  <c r="D4" i="2"/>
  <c r="H3" i="2"/>
  <c r="O2" i="2"/>
  <c r="O20" i="2" s="1"/>
  <c r="N2" i="2"/>
  <c r="N20" i="2" s="1"/>
  <c r="M2" i="2"/>
  <c r="M20" i="2" s="1"/>
  <c r="L2" i="2"/>
  <c r="L20" i="2" s="1"/>
  <c r="K2" i="2"/>
  <c r="K20" i="2" s="1"/>
  <c r="J2" i="2"/>
  <c r="J20" i="2" s="1"/>
  <c r="I2" i="2"/>
  <c r="I20" i="2" s="1"/>
  <c r="E2" i="2"/>
  <c r="D2" i="2"/>
  <c r="H2" i="2" s="1"/>
  <c r="N37" i="1"/>
  <c r="M37" i="1"/>
  <c r="L37" i="1"/>
  <c r="K37" i="1"/>
  <c r="J37" i="1"/>
  <c r="I37" i="1"/>
  <c r="H37" i="1"/>
  <c r="E37" i="1"/>
  <c r="D37" i="1"/>
  <c r="N36" i="1"/>
  <c r="M36" i="1"/>
  <c r="L36" i="1"/>
  <c r="K36" i="1"/>
  <c r="J36" i="1"/>
  <c r="I36" i="1"/>
  <c r="H36" i="1"/>
  <c r="E36" i="1"/>
  <c r="D36" i="1"/>
  <c r="N35" i="1"/>
  <c r="M35" i="1"/>
  <c r="L35" i="1"/>
  <c r="K35" i="1"/>
  <c r="J35" i="1"/>
  <c r="I35" i="1"/>
  <c r="E35" i="1"/>
  <c r="D35" i="1"/>
  <c r="H35" i="1" s="1"/>
  <c r="N34" i="1"/>
  <c r="M34" i="1"/>
  <c r="L34" i="1"/>
  <c r="K34" i="1"/>
  <c r="J34" i="1"/>
  <c r="I34" i="1"/>
  <c r="E34" i="1"/>
  <c r="D34" i="1"/>
  <c r="H34" i="1" s="1"/>
  <c r="N33" i="1"/>
  <c r="M33" i="1"/>
  <c r="L33" i="1"/>
  <c r="K33" i="1"/>
  <c r="J33" i="1"/>
  <c r="I33" i="1"/>
  <c r="E33" i="1"/>
  <c r="D33" i="1"/>
  <c r="H33" i="1" s="1"/>
  <c r="N32" i="1"/>
  <c r="M32" i="1"/>
  <c r="L32" i="1"/>
  <c r="K32" i="1"/>
  <c r="J32" i="1"/>
  <c r="I32" i="1"/>
  <c r="E32" i="1"/>
  <c r="D32" i="1"/>
  <c r="H32" i="1" s="1"/>
  <c r="N25" i="1"/>
  <c r="M25" i="1"/>
  <c r="L25" i="1"/>
  <c r="K25" i="1"/>
  <c r="J25" i="1"/>
  <c r="I25" i="1"/>
  <c r="E25" i="1"/>
  <c r="D25" i="1"/>
  <c r="H25" i="1" s="1"/>
  <c r="H29" i="1" s="1"/>
  <c r="N21" i="1"/>
  <c r="M21" i="1"/>
  <c r="L21" i="1"/>
  <c r="K21" i="1"/>
  <c r="J21" i="1"/>
  <c r="I21" i="1"/>
  <c r="E21" i="1"/>
  <c r="D21" i="1"/>
  <c r="H21" i="1" s="1"/>
  <c r="N16" i="1"/>
  <c r="M16" i="1"/>
  <c r="L16" i="1"/>
  <c r="K16" i="1"/>
  <c r="J16" i="1"/>
  <c r="I16" i="1"/>
  <c r="E16" i="1"/>
  <c r="D16" i="1"/>
  <c r="H16" i="1" s="1"/>
  <c r="N15" i="1"/>
  <c r="M15" i="1"/>
  <c r="L15" i="1"/>
  <c r="K15" i="1"/>
  <c r="J15" i="1"/>
  <c r="I15" i="1"/>
  <c r="E15" i="1"/>
  <c r="D15" i="1"/>
  <c r="H15" i="1" s="1"/>
  <c r="N14" i="1"/>
  <c r="M14" i="1"/>
  <c r="L14" i="1"/>
  <c r="K14" i="1"/>
  <c r="J14" i="1"/>
  <c r="I14" i="1"/>
  <c r="E14" i="1"/>
  <c r="D14" i="1"/>
  <c r="H14" i="1" s="1"/>
  <c r="N13" i="1"/>
  <c r="M13" i="1"/>
  <c r="L13" i="1"/>
  <c r="K13" i="1"/>
  <c r="J13" i="1"/>
  <c r="I13" i="1"/>
  <c r="E13" i="1"/>
  <c r="D13" i="1"/>
  <c r="H13" i="1" s="1"/>
  <c r="N12" i="1"/>
  <c r="M12" i="1"/>
  <c r="L12" i="1"/>
  <c r="K12" i="1"/>
  <c r="J12" i="1"/>
  <c r="I12" i="1"/>
  <c r="E12" i="1"/>
  <c r="D12" i="1"/>
  <c r="H12" i="1" s="1"/>
  <c r="N11" i="1"/>
  <c r="M11" i="1"/>
  <c r="L11" i="1"/>
  <c r="K11" i="1"/>
  <c r="J11" i="1"/>
  <c r="I11" i="1"/>
  <c r="E11" i="1"/>
  <c r="D11" i="1"/>
  <c r="H11" i="1" s="1"/>
  <c r="N9" i="1"/>
  <c r="M9" i="1"/>
  <c r="L9" i="1"/>
  <c r="K9" i="1"/>
  <c r="J9" i="1"/>
  <c r="I9" i="1"/>
  <c r="E9" i="1"/>
  <c r="D9" i="1"/>
  <c r="N8" i="1"/>
  <c r="M8" i="1"/>
  <c r="L8" i="1"/>
  <c r="K8" i="1"/>
  <c r="J8" i="1"/>
  <c r="I8" i="1"/>
  <c r="E8" i="1"/>
  <c r="D8" i="1"/>
  <c r="H8" i="1" s="1"/>
  <c r="N7" i="1"/>
  <c r="M7" i="1"/>
  <c r="L7" i="1"/>
  <c r="K7" i="1"/>
  <c r="J7" i="1"/>
  <c r="I7" i="1"/>
  <c r="E7" i="1"/>
  <c r="D7" i="1"/>
  <c r="H7" i="1" s="1"/>
  <c r="N6" i="1"/>
  <c r="M6" i="1"/>
  <c r="L6" i="1"/>
  <c r="K6" i="1"/>
  <c r="J6" i="1"/>
  <c r="I6" i="1"/>
  <c r="E6" i="1"/>
  <c r="D6" i="1"/>
  <c r="H6" i="1" s="1"/>
  <c r="N5" i="1"/>
  <c r="N23" i="1" s="1"/>
  <c r="M5" i="1"/>
  <c r="M23" i="1" s="1"/>
  <c r="L5" i="1"/>
  <c r="L23" i="1" s="1"/>
  <c r="L24" i="1" s="1"/>
  <c r="K5" i="1"/>
  <c r="K23" i="1" s="1"/>
  <c r="K24" i="1" s="1"/>
  <c r="J5" i="1"/>
  <c r="J23" i="1" s="1"/>
  <c r="I5" i="1"/>
  <c r="I23" i="1" s="1"/>
  <c r="E5" i="1"/>
  <c r="E23" i="1" s="1"/>
  <c r="D5" i="1"/>
  <c r="N4" i="1"/>
  <c r="N27" i="1" s="1"/>
  <c r="M4" i="1"/>
  <c r="M27" i="1" s="1"/>
  <c r="L4" i="1"/>
  <c r="L27" i="1" s="1"/>
  <c r="K4" i="1"/>
  <c r="K27" i="1" s="1"/>
  <c r="J4" i="1"/>
  <c r="J27" i="1" s="1"/>
  <c r="I4" i="1"/>
  <c r="I27" i="1" s="1"/>
  <c r="E4" i="1"/>
  <c r="E27" i="1" s="1"/>
  <c r="D4" i="1"/>
  <c r="H3" i="1"/>
  <c r="N2" i="1"/>
  <c r="N20" i="1" s="1"/>
  <c r="M2" i="1"/>
  <c r="M20" i="1" s="1"/>
  <c r="L2" i="1"/>
  <c r="L20" i="1" s="1"/>
  <c r="K2" i="1"/>
  <c r="K20" i="1" s="1"/>
  <c r="J2" i="1"/>
  <c r="J20" i="1" s="1"/>
  <c r="I2" i="1"/>
  <c r="I20" i="1" s="1"/>
  <c r="E2" i="1"/>
  <c r="E20" i="1" s="1"/>
  <c r="D2" i="1"/>
  <c r="E10" i="5" l="1"/>
  <c r="I10" i="5"/>
  <c r="L10" i="5"/>
  <c r="J10" i="5"/>
  <c r="K10" i="5"/>
  <c r="I10" i="6"/>
  <c r="E10" i="6"/>
  <c r="M10" i="5"/>
  <c r="N10" i="4"/>
  <c r="M10" i="4"/>
  <c r="K10" i="4"/>
  <c r="I10" i="4"/>
  <c r="O10" i="4"/>
  <c r="L10" i="4"/>
  <c r="J10" i="4"/>
  <c r="E10" i="4"/>
  <c r="J10" i="6"/>
  <c r="K10" i="6"/>
  <c r="E10" i="7"/>
  <c r="M10" i="6"/>
  <c r="I10" i="7"/>
  <c r="O10" i="6"/>
  <c r="J10" i="7"/>
  <c r="N10" i="6"/>
  <c r="L10" i="6"/>
  <c r="J10" i="2"/>
  <c r="L10" i="1"/>
  <c r="E10" i="1"/>
  <c r="N10" i="11"/>
  <c r="K10" i="11"/>
  <c r="I10" i="11"/>
  <c r="E10" i="11"/>
  <c r="L10" i="9"/>
  <c r="I10" i="9"/>
  <c r="O10" i="8"/>
  <c r="M10" i="11"/>
  <c r="L10" i="11"/>
  <c r="J10" i="11"/>
  <c r="M10" i="9"/>
  <c r="K10" i="9"/>
  <c r="J10" i="9"/>
  <c r="E10" i="9"/>
  <c r="N10" i="8"/>
  <c r="M10" i="8"/>
  <c r="K10" i="8"/>
  <c r="J10" i="8"/>
  <c r="M10" i="7"/>
  <c r="L10" i="8"/>
  <c r="L10" i="7"/>
  <c r="K10" i="7"/>
  <c r="I10" i="10"/>
  <c r="E10" i="10"/>
  <c r="N10" i="9"/>
  <c r="O10" i="10"/>
  <c r="N10" i="10"/>
  <c r="M10" i="10"/>
  <c r="L10" i="10"/>
  <c r="K10" i="10"/>
  <c r="J10" i="10"/>
  <c r="N10" i="2"/>
  <c r="N10" i="3"/>
  <c r="M10" i="3"/>
  <c r="J10" i="3"/>
  <c r="O10" i="3"/>
  <c r="L10" i="3"/>
  <c r="K10" i="3"/>
  <c r="I10" i="3"/>
  <c r="E10" i="3"/>
  <c r="J10" i="14"/>
  <c r="I10" i="14"/>
  <c r="E10" i="14"/>
  <c r="L10" i="13"/>
  <c r="K10" i="13"/>
  <c r="J10" i="13"/>
  <c r="I10" i="13"/>
  <c r="E10" i="13"/>
  <c r="N10" i="12"/>
  <c r="L10" i="12"/>
  <c r="I10" i="12"/>
  <c r="K10" i="14"/>
  <c r="O10" i="12"/>
  <c r="M10" i="12"/>
  <c r="K10" i="12"/>
  <c r="J10" i="12"/>
  <c r="E10" i="12"/>
  <c r="L10" i="15"/>
  <c r="K10" i="15"/>
  <c r="J10" i="15"/>
  <c r="I10" i="15"/>
  <c r="E10" i="15"/>
  <c r="O10" i="14"/>
  <c r="N10" i="14"/>
  <c r="M10" i="14"/>
  <c r="L10" i="14"/>
  <c r="M10" i="17"/>
  <c r="I10" i="16"/>
  <c r="N10" i="17"/>
  <c r="L10" i="17"/>
  <c r="J10" i="17"/>
  <c r="E10" i="17"/>
  <c r="N10" i="16"/>
  <c r="M10" i="16"/>
  <c r="K10" i="16"/>
  <c r="M10" i="15"/>
  <c r="O10" i="17"/>
  <c r="K10" i="17"/>
  <c r="I10" i="17"/>
  <c r="O10" i="16"/>
  <c r="L10" i="16"/>
  <c r="J10" i="16"/>
  <c r="E10" i="16"/>
  <c r="K10" i="20"/>
  <c r="J10" i="20"/>
  <c r="I10" i="20"/>
  <c r="E10" i="20"/>
  <c r="M10" i="19"/>
  <c r="L10" i="19"/>
  <c r="K10" i="19"/>
  <c r="J10" i="19"/>
  <c r="I10" i="19"/>
  <c r="E10" i="19"/>
  <c r="O10" i="18"/>
  <c r="N10" i="18"/>
  <c r="M10" i="18"/>
  <c r="L10" i="18"/>
  <c r="K10" i="18"/>
  <c r="J10" i="18"/>
  <c r="I10" i="18"/>
  <c r="E10" i="18"/>
  <c r="K10" i="30"/>
  <c r="I10" i="30"/>
  <c r="E10" i="30"/>
  <c r="K10" i="29"/>
  <c r="J10" i="29"/>
  <c r="E10" i="29"/>
  <c r="K10" i="28"/>
  <c r="I10" i="28"/>
  <c r="O10" i="27"/>
  <c r="L10" i="27"/>
  <c r="K10" i="27"/>
  <c r="I10" i="27"/>
  <c r="L10" i="30"/>
  <c r="J10" i="30"/>
  <c r="L10" i="29"/>
  <c r="I10" i="29"/>
  <c r="L10" i="28"/>
  <c r="J10" i="28"/>
  <c r="E10" i="28"/>
  <c r="N10" i="27"/>
  <c r="M10" i="27"/>
  <c r="J10" i="27"/>
  <c r="E10" i="27"/>
  <c r="N10" i="25"/>
  <c r="O10" i="26"/>
  <c r="M10" i="26"/>
  <c r="K10" i="26"/>
  <c r="I10" i="26"/>
  <c r="E10" i="26"/>
  <c r="N10" i="26"/>
  <c r="L10" i="26"/>
  <c r="J10" i="26"/>
  <c r="I10" i="31"/>
  <c r="J10" i="31"/>
  <c r="E10" i="31"/>
  <c r="E10" i="32"/>
  <c r="K10" i="31"/>
  <c r="I10" i="32"/>
  <c r="L10" i="31"/>
  <c r="K10" i="21"/>
  <c r="I10" i="21"/>
  <c r="N10" i="20"/>
  <c r="M10" i="20"/>
  <c r="L10" i="21"/>
  <c r="J10" i="21"/>
  <c r="E10" i="21"/>
  <c r="O10" i="20"/>
  <c r="L10" i="20"/>
  <c r="L10" i="24"/>
  <c r="J10" i="24"/>
  <c r="E10" i="24"/>
  <c r="M10" i="23"/>
  <c r="J10" i="23"/>
  <c r="M10" i="21"/>
  <c r="O10" i="2"/>
  <c r="J10" i="1"/>
  <c r="E10" i="25"/>
  <c r="K10" i="24"/>
  <c r="I10" i="24"/>
  <c r="O10" i="23"/>
  <c r="E10" i="23"/>
  <c r="H2" i="23"/>
  <c r="L10" i="2"/>
  <c r="L10" i="25"/>
  <c r="I10" i="25"/>
  <c r="M10" i="25"/>
  <c r="K10" i="25"/>
  <c r="J10" i="25"/>
  <c r="M10" i="36"/>
  <c r="K10" i="36"/>
  <c r="E10" i="36"/>
  <c r="O10" i="35"/>
  <c r="L10" i="36"/>
  <c r="J10" i="36"/>
  <c r="I10" i="36"/>
  <c r="N10" i="35"/>
  <c r="M10" i="35"/>
  <c r="I10" i="37"/>
  <c r="E10" i="37"/>
  <c r="L10" i="35"/>
  <c r="K10" i="35"/>
  <c r="J10" i="35"/>
  <c r="I10" i="35"/>
  <c r="E10" i="35"/>
  <c r="O10" i="34"/>
  <c r="N10" i="34"/>
  <c r="M10" i="34"/>
  <c r="L10" i="34"/>
  <c r="K10" i="34"/>
  <c r="J10" i="34"/>
  <c r="I10" i="34"/>
  <c r="E10" i="34"/>
  <c r="O10" i="33"/>
  <c r="N10" i="33"/>
  <c r="M10" i="33"/>
  <c r="L10" i="33"/>
  <c r="K10" i="33"/>
  <c r="J10" i="33"/>
  <c r="I10" i="33"/>
  <c r="E10" i="33"/>
  <c r="O10" i="32"/>
  <c r="N10" i="32"/>
  <c r="M10" i="32"/>
  <c r="L10" i="32"/>
  <c r="K10" i="32"/>
  <c r="J10" i="32"/>
  <c r="I10" i="38"/>
  <c r="E10" i="38"/>
  <c r="M10" i="37"/>
  <c r="L10" i="37"/>
  <c r="K10" i="37"/>
  <c r="J10" i="37"/>
  <c r="I10" i="42"/>
  <c r="E10" i="42"/>
  <c r="M10" i="41"/>
  <c r="L10" i="41"/>
  <c r="K10" i="41"/>
  <c r="J10" i="41"/>
  <c r="I10" i="41"/>
  <c r="E10" i="41"/>
  <c r="E10" i="48"/>
  <c r="K10" i="46"/>
  <c r="I10" i="46"/>
  <c r="M10" i="48"/>
  <c r="L10" i="48"/>
  <c r="K10" i="48"/>
  <c r="J10" i="48"/>
  <c r="I10" i="48"/>
  <c r="N10" i="47"/>
  <c r="M10" i="47"/>
  <c r="L10" i="47"/>
  <c r="K10" i="47"/>
  <c r="J10" i="47"/>
  <c r="I10" i="47"/>
  <c r="E10" i="47"/>
  <c r="L10" i="46"/>
  <c r="J10" i="46"/>
  <c r="E10" i="46"/>
  <c r="J10" i="49"/>
  <c r="M10" i="45"/>
  <c r="K10" i="45"/>
  <c r="E10" i="45"/>
  <c r="M10" i="2"/>
  <c r="K10" i="2"/>
  <c r="M10" i="1"/>
  <c r="K10" i="49"/>
  <c r="I10" i="49"/>
  <c r="E10" i="49"/>
  <c r="N10" i="45"/>
  <c r="L10" i="45"/>
  <c r="J10" i="45"/>
  <c r="I10" i="45"/>
  <c r="N10" i="44"/>
  <c r="K10" i="23"/>
  <c r="E20" i="2"/>
  <c r="E10" i="2"/>
  <c r="L10" i="40"/>
  <c r="K10" i="40"/>
  <c r="I10" i="40"/>
  <c r="N10" i="39"/>
  <c r="K10" i="39"/>
  <c r="I10" i="39"/>
  <c r="N10" i="38"/>
  <c r="K10" i="38"/>
  <c r="M10" i="40"/>
  <c r="J10" i="40"/>
  <c r="E10" i="40"/>
  <c r="M10" i="39"/>
  <c r="L10" i="39"/>
  <c r="J10" i="39"/>
  <c r="E10" i="39"/>
  <c r="M10" i="38"/>
  <c r="L10" i="38"/>
  <c r="J10" i="38"/>
  <c r="M10" i="50"/>
  <c r="L10" i="50"/>
  <c r="K10" i="50"/>
  <c r="J10" i="50"/>
  <c r="I10" i="50"/>
  <c r="E10" i="50"/>
  <c r="N10" i="49"/>
  <c r="M10" i="49"/>
  <c r="L10" i="49"/>
  <c r="M10" i="44"/>
  <c r="L10" i="44"/>
  <c r="K10" i="44"/>
  <c r="J10" i="44"/>
  <c r="I10" i="44"/>
  <c r="E10" i="44"/>
  <c r="N10" i="43"/>
  <c r="M10" i="43"/>
  <c r="L10" i="43"/>
  <c r="K10" i="43"/>
  <c r="E10" i="43"/>
  <c r="M10" i="42"/>
  <c r="K10" i="42"/>
  <c r="J10" i="43"/>
  <c r="I10" i="43"/>
  <c r="N10" i="42"/>
  <c r="L10" i="42"/>
  <c r="J10" i="42"/>
  <c r="N10" i="50"/>
  <c r="M10" i="51"/>
  <c r="K10" i="51"/>
  <c r="N10" i="51"/>
  <c r="L10" i="51"/>
  <c r="J10" i="51"/>
  <c r="I10" i="51"/>
  <c r="E10" i="51"/>
  <c r="E10" i="52"/>
  <c r="J10" i="52"/>
  <c r="I10" i="52"/>
  <c r="M10" i="52"/>
  <c r="E10" i="53"/>
  <c r="N10" i="52"/>
  <c r="L10" i="52"/>
  <c r="K10" i="52"/>
  <c r="I10" i="54"/>
  <c r="M10" i="53"/>
  <c r="J10" i="53"/>
  <c r="J10" i="54"/>
  <c r="E10" i="54"/>
  <c r="N10" i="53"/>
  <c r="K10" i="53"/>
  <c r="I10" i="53"/>
  <c r="L10" i="53"/>
  <c r="J10" i="56"/>
  <c r="I10" i="56"/>
  <c r="E10" i="56"/>
  <c r="N10" i="55"/>
  <c r="M10" i="55"/>
  <c r="L10" i="55"/>
  <c r="K10" i="55"/>
  <c r="J10" i="55"/>
  <c r="I10" i="55"/>
  <c r="E10" i="55"/>
  <c r="M10" i="54"/>
  <c r="L10" i="54"/>
  <c r="K10" i="54"/>
  <c r="E10" i="57"/>
  <c r="M10" i="56"/>
  <c r="L10" i="56"/>
  <c r="K10" i="56"/>
  <c r="J10" i="59"/>
  <c r="L10" i="57"/>
  <c r="L10" i="59"/>
  <c r="N10" i="58"/>
  <c r="J10" i="58"/>
  <c r="E10" i="58"/>
  <c r="M10" i="57"/>
  <c r="J10" i="57"/>
  <c r="I10" i="59"/>
  <c r="K10" i="57"/>
  <c r="K10" i="59"/>
  <c r="E10" i="59"/>
  <c r="M10" i="58"/>
  <c r="L10" i="58"/>
  <c r="K10" i="58"/>
  <c r="I10" i="58"/>
  <c r="N10" i="57"/>
  <c r="I10" i="57"/>
  <c r="I10" i="63"/>
  <c r="E10" i="63"/>
  <c r="N10" i="62"/>
  <c r="M10" i="62"/>
  <c r="L10" i="62"/>
  <c r="K10" i="62"/>
  <c r="J10" i="62"/>
  <c r="N10" i="61"/>
  <c r="M10" i="61"/>
  <c r="L10" i="61"/>
  <c r="K10" i="61"/>
  <c r="J10" i="61"/>
  <c r="I10" i="61"/>
  <c r="E10" i="61"/>
  <c r="E10" i="60"/>
  <c r="M10" i="59"/>
  <c r="K10" i="63"/>
  <c r="J10" i="63"/>
  <c r="I10" i="62"/>
  <c r="E10" i="62"/>
  <c r="N10" i="60"/>
  <c r="M10" i="60"/>
  <c r="L10" i="60"/>
  <c r="K10" i="60"/>
  <c r="J10" i="60"/>
  <c r="I10" i="60"/>
  <c r="M10" i="65"/>
  <c r="M10" i="64"/>
  <c r="L10" i="64"/>
  <c r="J10" i="64"/>
  <c r="E10" i="64"/>
  <c r="M10" i="63"/>
  <c r="L10" i="63"/>
  <c r="I10" i="71"/>
  <c r="E10" i="71"/>
  <c r="N10" i="70"/>
  <c r="M10" i="70"/>
  <c r="L10" i="70"/>
  <c r="K10" i="70"/>
  <c r="J10" i="70"/>
  <c r="I10" i="70"/>
  <c r="E10" i="70"/>
  <c r="J10" i="67"/>
  <c r="I10" i="67"/>
  <c r="E10" i="67"/>
  <c r="L10" i="66"/>
  <c r="K10" i="66"/>
  <c r="J10" i="66"/>
  <c r="I10" i="66"/>
  <c r="E10" i="66"/>
  <c r="N10" i="65"/>
  <c r="L10" i="65"/>
  <c r="K10" i="65"/>
  <c r="J10" i="65"/>
  <c r="I10" i="65"/>
  <c r="E10" i="65"/>
  <c r="N10" i="64"/>
  <c r="K10" i="64"/>
  <c r="I10" i="64"/>
  <c r="N10" i="63"/>
  <c r="K10" i="74"/>
  <c r="J10" i="74"/>
  <c r="I10" i="74"/>
  <c r="E10" i="74"/>
  <c r="N10" i="73"/>
  <c r="M10" i="73"/>
  <c r="L10" i="73"/>
  <c r="K10" i="73"/>
  <c r="J10" i="73"/>
  <c r="I10" i="73"/>
  <c r="E10" i="73"/>
  <c r="N10" i="72"/>
  <c r="M10" i="72"/>
  <c r="L10" i="72"/>
  <c r="K10" i="72"/>
  <c r="J10" i="72"/>
  <c r="I10" i="72"/>
  <c r="E10" i="72"/>
  <c r="N10" i="71"/>
  <c r="M10" i="71"/>
  <c r="L10" i="71"/>
  <c r="K10" i="71"/>
  <c r="J10" i="71"/>
  <c r="N10" i="69"/>
  <c r="M10" i="69"/>
  <c r="L10" i="69"/>
  <c r="K10" i="69"/>
  <c r="J10" i="69"/>
  <c r="I10" i="69"/>
  <c r="E10" i="69"/>
  <c r="N10" i="68"/>
  <c r="M10" i="68"/>
  <c r="L10" i="68"/>
  <c r="K10" i="68"/>
  <c r="J10" i="68"/>
  <c r="I10" i="68"/>
  <c r="E10" i="68"/>
  <c r="M10" i="67"/>
  <c r="L10" i="67"/>
  <c r="K10" i="67"/>
  <c r="I10" i="23"/>
  <c r="I10" i="2"/>
  <c r="N10" i="1"/>
  <c r="K10" i="1"/>
  <c r="I10" i="1"/>
  <c r="E10" i="75"/>
  <c r="N10" i="74"/>
  <c r="M10" i="74"/>
  <c r="L10" i="74"/>
  <c r="N10" i="23"/>
  <c r="L10" i="23"/>
  <c r="M10" i="87"/>
  <c r="L10" i="87"/>
  <c r="K10" i="87"/>
  <c r="J10" i="87"/>
  <c r="I10" i="87"/>
  <c r="E10" i="87"/>
  <c r="N10" i="86"/>
  <c r="M10" i="86"/>
  <c r="L10" i="86"/>
  <c r="J10" i="86"/>
  <c r="I10" i="86"/>
  <c r="E10" i="86"/>
  <c r="N10" i="85"/>
  <c r="M10" i="85"/>
  <c r="L10" i="85"/>
  <c r="K10" i="85"/>
  <c r="J10" i="85"/>
  <c r="I10" i="85"/>
  <c r="E10" i="85"/>
  <c r="N10" i="84"/>
  <c r="M10" i="84"/>
  <c r="L10" i="84"/>
  <c r="K10" i="84"/>
  <c r="J10" i="84"/>
  <c r="I10" i="84"/>
  <c r="E10" i="84"/>
  <c r="N10" i="83"/>
  <c r="M10" i="83"/>
  <c r="L10" i="83"/>
  <c r="K10" i="83"/>
  <c r="J10" i="83"/>
  <c r="I10" i="83"/>
  <c r="E10" i="83"/>
  <c r="N10" i="82"/>
  <c r="M10" i="82"/>
  <c r="L10" i="82"/>
  <c r="K10" i="82"/>
  <c r="J10" i="82"/>
  <c r="I10" i="82"/>
  <c r="E10" i="82"/>
  <c r="N10" i="81"/>
  <c r="M10" i="81"/>
  <c r="L10" i="81"/>
  <c r="K10" i="81"/>
  <c r="J10" i="81"/>
  <c r="I10" i="81"/>
  <c r="E10" i="81"/>
  <c r="N10" i="80"/>
  <c r="M10" i="80"/>
  <c r="L10" i="80"/>
  <c r="K10" i="80"/>
  <c r="J10" i="80"/>
  <c r="I10" i="80"/>
  <c r="E10" i="80"/>
  <c r="M10" i="79"/>
  <c r="L10" i="79"/>
  <c r="K10" i="79"/>
  <c r="J10" i="79"/>
  <c r="I10" i="79"/>
  <c r="E10" i="79"/>
  <c r="N10" i="78"/>
  <c r="M10" i="78"/>
  <c r="L10" i="78"/>
  <c r="K10" i="78"/>
  <c r="J10" i="78"/>
  <c r="I10" i="78"/>
  <c r="E10" i="78"/>
  <c r="N10" i="77"/>
  <c r="M10" i="77"/>
  <c r="L10" i="77"/>
  <c r="K10" i="77"/>
  <c r="J10" i="77"/>
  <c r="I10" i="77"/>
  <c r="E10" i="77"/>
  <c r="N10" i="76"/>
  <c r="M10" i="76"/>
  <c r="K10" i="76"/>
  <c r="J10" i="76"/>
  <c r="I10" i="76"/>
  <c r="E10" i="76"/>
  <c r="N10" i="75"/>
  <c r="L10" i="75"/>
  <c r="J10" i="75"/>
  <c r="L10" i="76"/>
  <c r="M10" i="75"/>
  <c r="K10" i="75"/>
  <c r="I10" i="75"/>
  <c r="K10" i="86"/>
  <c r="M10" i="100"/>
  <c r="L10" i="100"/>
  <c r="K10" i="100"/>
  <c r="J10" i="100"/>
  <c r="I10" i="100"/>
  <c r="E10" i="100"/>
  <c r="M10" i="99"/>
  <c r="L10" i="99"/>
  <c r="K10" i="99"/>
  <c r="J10" i="99"/>
  <c r="I10" i="99"/>
  <c r="E10" i="99"/>
  <c r="L10" i="98"/>
  <c r="K10" i="98"/>
  <c r="J10" i="98"/>
  <c r="I10" i="98"/>
  <c r="E10" i="98"/>
  <c r="N10" i="97"/>
  <c r="M10" i="97"/>
  <c r="L10" i="97"/>
  <c r="K10" i="97"/>
  <c r="J10" i="97"/>
  <c r="I10" i="97"/>
  <c r="E10" i="97"/>
  <c r="N10" i="96"/>
  <c r="M10" i="96"/>
  <c r="L10" i="96"/>
  <c r="K10" i="96"/>
  <c r="J10" i="96"/>
  <c r="I10" i="96"/>
  <c r="E10" i="96"/>
  <c r="N10" i="95"/>
  <c r="M10" i="95"/>
  <c r="L10" i="95"/>
  <c r="K10" i="95"/>
  <c r="J10" i="95"/>
  <c r="I10" i="95"/>
  <c r="E10" i="95"/>
  <c r="N10" i="94"/>
  <c r="M10" i="94"/>
  <c r="L10" i="94"/>
  <c r="K10" i="94"/>
  <c r="J10" i="94"/>
  <c r="I10" i="94"/>
  <c r="E10" i="94"/>
  <c r="N10" i="93"/>
  <c r="M10" i="93"/>
  <c r="L10" i="93"/>
  <c r="K10" i="93"/>
  <c r="J10" i="93"/>
  <c r="I10" i="93"/>
  <c r="E10" i="93"/>
  <c r="N10" i="92"/>
  <c r="M10" i="92"/>
  <c r="L10" i="92"/>
  <c r="K10" i="92"/>
  <c r="J10" i="92"/>
  <c r="I10" i="92"/>
  <c r="E10" i="92"/>
  <c r="N10" i="91"/>
  <c r="M10" i="91"/>
  <c r="L10" i="91"/>
  <c r="K10" i="91"/>
  <c r="J10" i="91"/>
  <c r="I10" i="91"/>
  <c r="E10" i="91"/>
  <c r="N10" i="90"/>
  <c r="M10" i="90"/>
  <c r="L10" i="90"/>
  <c r="K10" i="90"/>
  <c r="J10" i="90"/>
  <c r="I10" i="90"/>
  <c r="E10" i="90"/>
  <c r="N10" i="89"/>
  <c r="M10" i="89"/>
  <c r="L10" i="89"/>
  <c r="K10" i="89"/>
  <c r="J10" i="89"/>
  <c r="I10" i="89"/>
  <c r="E10" i="89"/>
  <c r="N10" i="88"/>
  <c r="M10" i="88"/>
  <c r="L10" i="88"/>
  <c r="K10" i="88"/>
  <c r="J10" i="88"/>
  <c r="I10" i="88"/>
  <c r="E10" i="88"/>
  <c r="M29" i="100"/>
  <c r="H26" i="100"/>
  <c r="M26" i="100"/>
  <c r="L29" i="100"/>
  <c r="L26" i="100"/>
  <c r="K29" i="100"/>
  <c r="K26" i="100"/>
  <c r="J29" i="100"/>
  <c r="J26" i="100"/>
  <c r="E26" i="100"/>
  <c r="I29" i="100"/>
  <c r="I26" i="100"/>
  <c r="D26" i="100"/>
  <c r="H9" i="100"/>
  <c r="D10" i="100"/>
  <c r="M24" i="100"/>
  <c r="E24" i="100"/>
  <c r="J24" i="100"/>
  <c r="I24" i="100"/>
  <c r="D23" i="100"/>
  <c r="D24" i="100" s="1"/>
  <c r="H5" i="100"/>
  <c r="H23" i="100" s="1"/>
  <c r="H24" i="100" s="1"/>
  <c r="M28" i="100"/>
  <c r="M30" i="100"/>
  <c r="L28" i="100"/>
  <c r="L30" i="100"/>
  <c r="K28" i="100"/>
  <c r="K30" i="100"/>
  <c r="E28" i="100"/>
  <c r="J28" i="100"/>
  <c r="J30" i="100"/>
  <c r="I28" i="100"/>
  <c r="I30" i="100"/>
  <c r="D27" i="100"/>
  <c r="D28" i="100" s="1"/>
  <c r="H4" i="100"/>
  <c r="H27" i="100" s="1"/>
  <c r="D20" i="100"/>
  <c r="H2" i="100"/>
  <c r="H20" i="100" s="1"/>
  <c r="M29" i="99"/>
  <c r="M26" i="99"/>
  <c r="H26" i="99"/>
  <c r="L29" i="99"/>
  <c r="L26" i="99"/>
  <c r="K29" i="99"/>
  <c r="K26" i="99"/>
  <c r="J29" i="99"/>
  <c r="J26" i="99"/>
  <c r="E26" i="99"/>
  <c r="D26" i="99"/>
  <c r="I26" i="99"/>
  <c r="I29" i="99"/>
  <c r="H9" i="99"/>
  <c r="D10" i="99"/>
  <c r="M24" i="99"/>
  <c r="E24" i="99"/>
  <c r="J24" i="99"/>
  <c r="I24" i="99"/>
  <c r="H5" i="99"/>
  <c r="H23" i="99" s="1"/>
  <c r="H24" i="99" s="1"/>
  <c r="D23" i="99"/>
  <c r="D24" i="99" s="1"/>
  <c r="M28" i="99"/>
  <c r="M30" i="99"/>
  <c r="L28" i="99"/>
  <c r="L30" i="99"/>
  <c r="K28" i="99"/>
  <c r="K30" i="99"/>
  <c r="E28" i="99"/>
  <c r="J28" i="99"/>
  <c r="J30" i="99"/>
  <c r="I28" i="99"/>
  <c r="I30" i="99"/>
  <c r="D27" i="99"/>
  <c r="D28" i="99" s="1"/>
  <c r="H4" i="99"/>
  <c r="H27" i="99" s="1"/>
  <c r="D20" i="99"/>
  <c r="H2" i="99"/>
  <c r="H20" i="99" s="1"/>
  <c r="L29" i="98"/>
  <c r="L26" i="98"/>
  <c r="K29" i="98"/>
  <c r="K26" i="98"/>
  <c r="J29" i="98"/>
  <c r="J26" i="98"/>
  <c r="E26" i="98"/>
  <c r="I29" i="98"/>
  <c r="I26" i="98"/>
  <c r="D26" i="98"/>
  <c r="H26" i="98"/>
  <c r="H29" i="98"/>
  <c r="H9" i="98"/>
  <c r="D10" i="98"/>
  <c r="E24" i="98"/>
  <c r="J24" i="98"/>
  <c r="I24" i="98"/>
  <c r="D23" i="98"/>
  <c r="D24" i="98" s="1"/>
  <c r="H5" i="98"/>
  <c r="H23" i="98" s="1"/>
  <c r="H24" i="98" s="1"/>
  <c r="L28" i="98"/>
  <c r="L30" i="98"/>
  <c r="K28" i="98"/>
  <c r="K30" i="98"/>
  <c r="E28" i="98"/>
  <c r="J28" i="98"/>
  <c r="J30" i="98"/>
  <c r="I28" i="98"/>
  <c r="I30" i="98"/>
  <c r="D27" i="98"/>
  <c r="D28" i="98" s="1"/>
  <c r="H4" i="98"/>
  <c r="H27" i="98" s="1"/>
  <c r="D20" i="98"/>
  <c r="H2" i="98"/>
  <c r="H20" i="98" s="1"/>
  <c r="N29" i="97"/>
  <c r="N26" i="97"/>
  <c r="I26" i="97"/>
  <c r="M29" i="97"/>
  <c r="M26" i="97"/>
  <c r="H26" i="97"/>
  <c r="L29" i="97"/>
  <c r="L26" i="97"/>
  <c r="K29" i="97"/>
  <c r="K26" i="97"/>
  <c r="J29" i="97"/>
  <c r="E26" i="97"/>
  <c r="J26" i="97"/>
  <c r="I29" i="97"/>
  <c r="D26" i="97"/>
  <c r="H9" i="97"/>
  <c r="D10" i="97"/>
  <c r="I24" i="97"/>
  <c r="N24" i="97"/>
  <c r="M24" i="97"/>
  <c r="E24" i="97"/>
  <c r="J24" i="97"/>
  <c r="D23" i="97"/>
  <c r="D24" i="97" s="1"/>
  <c r="H5" i="97"/>
  <c r="H23" i="97" s="1"/>
  <c r="H24" i="97" s="1"/>
  <c r="I28" i="97"/>
  <c r="N28" i="97"/>
  <c r="N30" i="97"/>
  <c r="M28" i="97"/>
  <c r="M30" i="97"/>
  <c r="L28" i="97"/>
  <c r="L30" i="97"/>
  <c r="K28" i="97"/>
  <c r="K30" i="97"/>
  <c r="E28" i="97"/>
  <c r="J28" i="97"/>
  <c r="J30" i="97"/>
  <c r="I30" i="97"/>
  <c r="D27" i="97"/>
  <c r="D28" i="97" s="1"/>
  <c r="H4" i="97"/>
  <c r="H27" i="97" s="1"/>
  <c r="D20" i="97"/>
  <c r="H2" i="97"/>
  <c r="H20" i="97" s="1"/>
  <c r="N29" i="96"/>
  <c r="N26" i="96"/>
  <c r="I26" i="96"/>
  <c r="M29" i="96"/>
  <c r="M26" i="96"/>
  <c r="H26" i="96"/>
  <c r="L29" i="96"/>
  <c r="L26" i="96"/>
  <c r="K29" i="96"/>
  <c r="K26" i="96"/>
  <c r="J29" i="96"/>
  <c r="J26" i="96"/>
  <c r="E26" i="96"/>
  <c r="I29" i="96"/>
  <c r="D26" i="96"/>
  <c r="D10" i="96"/>
  <c r="H9" i="96"/>
  <c r="I24" i="96"/>
  <c r="N24" i="96"/>
  <c r="M24" i="96"/>
  <c r="E24" i="96"/>
  <c r="J24" i="96"/>
  <c r="D23" i="96"/>
  <c r="D24" i="96" s="1"/>
  <c r="H5" i="96"/>
  <c r="H23" i="96" s="1"/>
  <c r="H24" i="96" s="1"/>
  <c r="I28" i="96"/>
  <c r="N28" i="96"/>
  <c r="N30" i="96"/>
  <c r="M28" i="96"/>
  <c r="M30" i="96"/>
  <c r="L28" i="96"/>
  <c r="L30" i="96"/>
  <c r="K28" i="96"/>
  <c r="K30" i="96"/>
  <c r="E28" i="96"/>
  <c r="J28" i="96"/>
  <c r="J30" i="96"/>
  <c r="I30" i="96"/>
  <c r="D27" i="96"/>
  <c r="D28" i="96" s="1"/>
  <c r="H4" i="96"/>
  <c r="H27" i="96" s="1"/>
  <c r="D20" i="96"/>
  <c r="H2" i="96"/>
  <c r="H20" i="96" s="1"/>
  <c r="N29" i="95"/>
  <c r="N26" i="95"/>
  <c r="I26" i="95"/>
  <c r="M29" i="95"/>
  <c r="M26" i="95"/>
  <c r="H26" i="95"/>
  <c r="L29" i="95"/>
  <c r="L26" i="95"/>
  <c r="K29" i="95"/>
  <c r="K26" i="95"/>
  <c r="J29" i="95"/>
  <c r="J26" i="95"/>
  <c r="E26" i="95"/>
  <c r="I29" i="95"/>
  <c r="D26" i="95"/>
  <c r="H9" i="95"/>
  <c r="D10" i="95"/>
  <c r="I24" i="95"/>
  <c r="N24" i="95"/>
  <c r="M24" i="95"/>
  <c r="E24" i="95"/>
  <c r="J24" i="95"/>
  <c r="D23" i="95"/>
  <c r="D24" i="95" s="1"/>
  <c r="H5" i="95"/>
  <c r="H23" i="95" s="1"/>
  <c r="H24" i="95" s="1"/>
  <c r="I28" i="95"/>
  <c r="N28" i="95"/>
  <c r="N30" i="95"/>
  <c r="M28" i="95"/>
  <c r="M30" i="95"/>
  <c r="L28" i="95"/>
  <c r="L30" i="95"/>
  <c r="K28" i="95"/>
  <c r="K30" i="95"/>
  <c r="E28" i="95"/>
  <c r="J28" i="95"/>
  <c r="J30" i="95"/>
  <c r="I30" i="95"/>
  <c r="D27" i="95"/>
  <c r="D28" i="95" s="1"/>
  <c r="H4" i="95"/>
  <c r="H27" i="95" s="1"/>
  <c r="D20" i="95"/>
  <c r="H2" i="95"/>
  <c r="H20" i="95" s="1"/>
  <c r="N29" i="94"/>
  <c r="N26" i="94"/>
  <c r="I26" i="94"/>
  <c r="M29" i="94"/>
  <c r="H26" i="94"/>
  <c r="M26" i="94"/>
  <c r="L29" i="94"/>
  <c r="L26" i="94"/>
  <c r="K26" i="94"/>
  <c r="K29" i="94"/>
  <c r="J26" i="94"/>
  <c r="J29" i="94"/>
  <c r="E26" i="94"/>
  <c r="I29" i="94"/>
  <c r="D26" i="94"/>
  <c r="H9" i="94"/>
  <c r="D10" i="94"/>
  <c r="I24" i="94"/>
  <c r="N24" i="94"/>
  <c r="M24" i="94"/>
  <c r="E24" i="94"/>
  <c r="J24" i="94"/>
  <c r="D23" i="94"/>
  <c r="D24" i="94" s="1"/>
  <c r="H5" i="94"/>
  <c r="H23" i="94" s="1"/>
  <c r="H24" i="94" s="1"/>
  <c r="I28" i="94"/>
  <c r="N28" i="94"/>
  <c r="N30" i="94"/>
  <c r="M28" i="94"/>
  <c r="M30" i="94"/>
  <c r="L28" i="94"/>
  <c r="L30" i="94"/>
  <c r="K28" i="94"/>
  <c r="K30" i="94"/>
  <c r="E28" i="94"/>
  <c r="J28" i="94"/>
  <c r="J30" i="94"/>
  <c r="I30" i="94"/>
  <c r="H4" i="94"/>
  <c r="H27" i="94" s="1"/>
  <c r="D27" i="94"/>
  <c r="D28" i="94" s="1"/>
  <c r="D20" i="94"/>
  <c r="H2" i="94"/>
  <c r="H20" i="94" s="1"/>
  <c r="N29" i="93"/>
  <c r="N26" i="93"/>
  <c r="I26" i="93"/>
  <c r="M29" i="93"/>
  <c r="M26" i="93"/>
  <c r="H26" i="93"/>
  <c r="L29" i="93"/>
  <c r="L26" i="93"/>
  <c r="K29" i="93"/>
  <c r="K26" i="93"/>
  <c r="J29" i="93"/>
  <c r="J26" i="93"/>
  <c r="E26" i="93"/>
  <c r="I29" i="93"/>
  <c r="D26" i="93"/>
  <c r="D10" i="93"/>
  <c r="H9" i="93"/>
  <c r="I24" i="93"/>
  <c r="N24" i="93"/>
  <c r="M24" i="93"/>
  <c r="E24" i="93"/>
  <c r="J24" i="93"/>
  <c r="D23" i="93"/>
  <c r="D24" i="93" s="1"/>
  <c r="H5" i="93"/>
  <c r="H23" i="93" s="1"/>
  <c r="H24" i="93" s="1"/>
  <c r="I28" i="93"/>
  <c r="N28" i="93"/>
  <c r="N30" i="93"/>
  <c r="M28" i="93"/>
  <c r="M30" i="93"/>
  <c r="L28" i="93"/>
  <c r="L30" i="93"/>
  <c r="K28" i="93"/>
  <c r="K30" i="93"/>
  <c r="E28" i="93"/>
  <c r="J28" i="93"/>
  <c r="J30" i="93"/>
  <c r="I30" i="93"/>
  <c r="D27" i="93"/>
  <c r="D28" i="93" s="1"/>
  <c r="H4" i="93"/>
  <c r="H27" i="93" s="1"/>
  <c r="D20" i="93"/>
  <c r="H2" i="93"/>
  <c r="H20" i="93" s="1"/>
  <c r="N29" i="92"/>
  <c r="I26" i="92"/>
  <c r="N26" i="92"/>
  <c r="M29" i="92"/>
  <c r="M26" i="92"/>
  <c r="H26" i="92"/>
  <c r="L29" i="92"/>
  <c r="L26" i="92"/>
  <c r="K29" i="92"/>
  <c r="K26" i="92"/>
  <c r="J29" i="92"/>
  <c r="J26" i="92"/>
  <c r="E26" i="92"/>
  <c r="I29" i="92"/>
  <c r="D26" i="92"/>
  <c r="D10" i="92"/>
  <c r="H9" i="92"/>
  <c r="I24" i="92"/>
  <c r="N24" i="92"/>
  <c r="M24" i="92"/>
  <c r="E24" i="92"/>
  <c r="J24" i="92"/>
  <c r="D23" i="92"/>
  <c r="D24" i="92" s="1"/>
  <c r="H5" i="92"/>
  <c r="H23" i="92" s="1"/>
  <c r="H24" i="92" s="1"/>
  <c r="I28" i="92"/>
  <c r="N28" i="92"/>
  <c r="N30" i="92"/>
  <c r="M28" i="92"/>
  <c r="M30" i="92"/>
  <c r="L28" i="92"/>
  <c r="L30" i="92"/>
  <c r="K28" i="92"/>
  <c r="K30" i="92"/>
  <c r="E28" i="92"/>
  <c r="J28" i="92"/>
  <c r="J30" i="92"/>
  <c r="I30" i="92"/>
  <c r="D27" i="92"/>
  <c r="D28" i="92" s="1"/>
  <c r="H4" i="92"/>
  <c r="H27" i="92" s="1"/>
  <c r="D20" i="92"/>
  <c r="H2" i="92"/>
  <c r="H20" i="92" s="1"/>
  <c r="N29" i="91"/>
  <c r="N26" i="91"/>
  <c r="I26" i="91"/>
  <c r="M29" i="91"/>
  <c r="H26" i="91"/>
  <c r="M26" i="91"/>
  <c r="L29" i="91"/>
  <c r="L26" i="91"/>
  <c r="K26" i="91"/>
  <c r="K29" i="91"/>
  <c r="J26" i="91"/>
  <c r="J29" i="91"/>
  <c r="E26" i="91"/>
  <c r="I29" i="91"/>
  <c r="D26" i="91"/>
  <c r="D10" i="91"/>
  <c r="H9" i="91"/>
  <c r="I24" i="91"/>
  <c r="N24" i="91"/>
  <c r="M24" i="91"/>
  <c r="E24" i="91"/>
  <c r="J24" i="91"/>
  <c r="H5" i="91"/>
  <c r="H23" i="91" s="1"/>
  <c r="H24" i="91" s="1"/>
  <c r="D23" i="91"/>
  <c r="D24" i="91" s="1"/>
  <c r="I28" i="91"/>
  <c r="N28" i="91"/>
  <c r="N30" i="91"/>
  <c r="M28" i="91"/>
  <c r="M30" i="91"/>
  <c r="L28" i="91"/>
  <c r="L30" i="91"/>
  <c r="K28" i="91"/>
  <c r="K30" i="91"/>
  <c r="E28" i="91"/>
  <c r="J28" i="91"/>
  <c r="J30" i="91"/>
  <c r="I30" i="91"/>
  <c r="D27" i="91"/>
  <c r="D28" i="91" s="1"/>
  <c r="H4" i="91"/>
  <c r="H27" i="91" s="1"/>
  <c r="D20" i="91"/>
  <c r="H2" i="91"/>
  <c r="H20" i="91" s="1"/>
  <c r="N29" i="90"/>
  <c r="N26" i="90"/>
  <c r="I26" i="90"/>
  <c r="M29" i="90"/>
  <c r="M26" i="90"/>
  <c r="H26" i="90"/>
  <c r="L29" i="90"/>
  <c r="L26" i="90"/>
  <c r="K29" i="90"/>
  <c r="K26" i="90"/>
  <c r="J29" i="90"/>
  <c r="J26" i="90"/>
  <c r="E26" i="90"/>
  <c r="I29" i="90"/>
  <c r="D26" i="90"/>
  <c r="D10" i="90"/>
  <c r="H9" i="90"/>
  <c r="I24" i="90"/>
  <c r="N24" i="90"/>
  <c r="M24" i="90"/>
  <c r="E24" i="90"/>
  <c r="J24" i="90"/>
  <c r="D23" i="90"/>
  <c r="D24" i="90" s="1"/>
  <c r="H5" i="90"/>
  <c r="H23" i="90" s="1"/>
  <c r="H24" i="90" s="1"/>
  <c r="I28" i="90"/>
  <c r="N28" i="90"/>
  <c r="N30" i="90"/>
  <c r="M28" i="90"/>
  <c r="M30" i="90"/>
  <c r="L28" i="90"/>
  <c r="L30" i="90"/>
  <c r="K28" i="90"/>
  <c r="K30" i="90"/>
  <c r="E28" i="90"/>
  <c r="J28" i="90"/>
  <c r="J30" i="90"/>
  <c r="I30" i="90"/>
  <c r="D27" i="90"/>
  <c r="D28" i="90" s="1"/>
  <c r="H4" i="90"/>
  <c r="H27" i="90" s="1"/>
  <c r="D20" i="90"/>
  <c r="H2" i="90"/>
  <c r="H20" i="90" s="1"/>
  <c r="N29" i="89"/>
  <c r="I26" i="89"/>
  <c r="N26" i="89"/>
  <c r="M29" i="89"/>
  <c r="H26" i="89"/>
  <c r="M26" i="89"/>
  <c r="L29" i="89"/>
  <c r="L26" i="89"/>
  <c r="K29" i="89"/>
  <c r="K26" i="89"/>
  <c r="J29" i="89"/>
  <c r="E26" i="89"/>
  <c r="J26" i="89"/>
  <c r="I29" i="89"/>
  <c r="D26" i="89"/>
  <c r="D10" i="89"/>
  <c r="H9" i="89"/>
  <c r="I24" i="89"/>
  <c r="N24" i="89"/>
  <c r="M24" i="89"/>
  <c r="E24" i="89"/>
  <c r="J24" i="89"/>
  <c r="D23" i="89"/>
  <c r="D24" i="89" s="1"/>
  <c r="H5" i="89"/>
  <c r="H23" i="89" s="1"/>
  <c r="H24" i="89" s="1"/>
  <c r="I28" i="89"/>
  <c r="N28" i="89"/>
  <c r="N30" i="89"/>
  <c r="M28" i="89"/>
  <c r="M30" i="89"/>
  <c r="L28" i="89"/>
  <c r="L30" i="89"/>
  <c r="K28" i="89"/>
  <c r="K30" i="89"/>
  <c r="E28" i="89"/>
  <c r="J28" i="89"/>
  <c r="J30" i="89"/>
  <c r="I30" i="89"/>
  <c r="D27" i="89"/>
  <c r="D28" i="89" s="1"/>
  <c r="H4" i="89"/>
  <c r="H27" i="89" s="1"/>
  <c r="D20" i="89"/>
  <c r="H2" i="89"/>
  <c r="H20" i="89" s="1"/>
  <c r="N29" i="88"/>
  <c r="N26" i="88"/>
  <c r="I26" i="88"/>
  <c r="M26" i="88"/>
  <c r="M29" i="88"/>
  <c r="H26" i="88"/>
  <c r="L26" i="88"/>
  <c r="L29" i="88"/>
  <c r="K29" i="88"/>
  <c r="K26" i="88"/>
  <c r="J29" i="88"/>
  <c r="J26" i="88"/>
  <c r="E26" i="88"/>
  <c r="I29" i="88"/>
  <c r="D26" i="88"/>
  <c r="D10" i="88"/>
  <c r="H9" i="88"/>
  <c r="I24" i="88"/>
  <c r="N24" i="88"/>
  <c r="M24" i="88"/>
  <c r="E24" i="88"/>
  <c r="J24" i="88"/>
  <c r="D23" i="88"/>
  <c r="D24" i="88" s="1"/>
  <c r="H5" i="88"/>
  <c r="H23" i="88" s="1"/>
  <c r="H24" i="88" s="1"/>
  <c r="I28" i="88"/>
  <c r="N28" i="88"/>
  <c r="N30" i="88"/>
  <c r="M28" i="88"/>
  <c r="M30" i="88"/>
  <c r="L28" i="88"/>
  <c r="L30" i="88"/>
  <c r="K28" i="88"/>
  <c r="K30" i="88"/>
  <c r="E28" i="88"/>
  <c r="J28" i="88"/>
  <c r="J30" i="88"/>
  <c r="I30" i="88"/>
  <c r="D27" i="88"/>
  <c r="D28" i="88" s="1"/>
  <c r="H4" i="88"/>
  <c r="H27" i="88" s="1"/>
  <c r="D20" i="88"/>
  <c r="H2" i="88"/>
  <c r="H20" i="88" s="1"/>
  <c r="M29" i="87"/>
  <c r="M26" i="87"/>
  <c r="H26" i="87"/>
  <c r="L29" i="87"/>
  <c r="L26" i="87"/>
  <c r="K29" i="87"/>
  <c r="K26" i="87"/>
  <c r="J29" i="87"/>
  <c r="J26" i="87"/>
  <c r="E26" i="87"/>
  <c r="I29" i="87"/>
  <c r="I26" i="87"/>
  <c r="D26" i="87"/>
  <c r="D10" i="87"/>
  <c r="H9" i="87"/>
  <c r="M24" i="87"/>
  <c r="E24" i="87"/>
  <c r="J24" i="87"/>
  <c r="I24" i="87"/>
  <c r="H5" i="87"/>
  <c r="H23" i="87" s="1"/>
  <c r="H24" i="87" s="1"/>
  <c r="D23" i="87"/>
  <c r="D24" i="87" s="1"/>
  <c r="M28" i="87"/>
  <c r="M30" i="87"/>
  <c r="L28" i="87"/>
  <c r="L30" i="87"/>
  <c r="K28" i="87"/>
  <c r="K30" i="87"/>
  <c r="E28" i="87"/>
  <c r="J28" i="87"/>
  <c r="J30" i="87"/>
  <c r="I28" i="87"/>
  <c r="I30" i="87"/>
  <c r="H4" i="87"/>
  <c r="H27" i="87" s="1"/>
  <c r="D27" i="87"/>
  <c r="D28" i="87" s="1"/>
  <c r="D20" i="87"/>
  <c r="H2" i="87"/>
  <c r="H20" i="87" s="1"/>
  <c r="N29" i="86"/>
  <c r="N26" i="86"/>
  <c r="I26" i="86"/>
  <c r="M29" i="86"/>
  <c r="H26" i="86"/>
  <c r="M26" i="86"/>
  <c r="L26" i="86"/>
  <c r="L29" i="86"/>
  <c r="K29" i="86"/>
  <c r="K26" i="86"/>
  <c r="J29" i="86"/>
  <c r="E26" i="86"/>
  <c r="J26" i="86"/>
  <c r="I29" i="86"/>
  <c r="D26" i="86"/>
  <c r="D10" i="86"/>
  <c r="H9" i="86"/>
  <c r="I24" i="86"/>
  <c r="N24" i="86"/>
  <c r="M24" i="86"/>
  <c r="E24" i="86"/>
  <c r="J24" i="86"/>
  <c r="D23" i="86"/>
  <c r="D24" i="86" s="1"/>
  <c r="H5" i="86"/>
  <c r="H23" i="86" s="1"/>
  <c r="H24" i="86" s="1"/>
  <c r="I28" i="86"/>
  <c r="N28" i="86"/>
  <c r="N30" i="86"/>
  <c r="M28" i="86"/>
  <c r="M30" i="86"/>
  <c r="L28" i="86"/>
  <c r="L30" i="86"/>
  <c r="K28" i="86"/>
  <c r="K30" i="86"/>
  <c r="E28" i="86"/>
  <c r="J28" i="86"/>
  <c r="J30" i="86"/>
  <c r="I30" i="86"/>
  <c r="D27" i="86"/>
  <c r="D28" i="86" s="1"/>
  <c r="H4" i="86"/>
  <c r="H27" i="86" s="1"/>
  <c r="D20" i="86"/>
  <c r="H2" i="86"/>
  <c r="H20" i="86" s="1"/>
  <c r="N29" i="85"/>
  <c r="I26" i="85"/>
  <c r="N26" i="85"/>
  <c r="M29" i="85"/>
  <c r="M26" i="85"/>
  <c r="H26" i="85"/>
  <c r="L29" i="85"/>
  <c r="L26" i="85"/>
  <c r="K29" i="85"/>
  <c r="K26" i="85"/>
  <c r="J29" i="85"/>
  <c r="J26" i="85"/>
  <c r="E26" i="85"/>
  <c r="I29" i="85"/>
  <c r="D26" i="85"/>
  <c r="D10" i="85"/>
  <c r="H9" i="85"/>
  <c r="I24" i="85"/>
  <c r="N24" i="85"/>
  <c r="M24" i="85"/>
  <c r="E24" i="85"/>
  <c r="J24" i="85"/>
  <c r="D23" i="85"/>
  <c r="D24" i="85" s="1"/>
  <c r="H5" i="85"/>
  <c r="H23" i="85" s="1"/>
  <c r="H24" i="85" s="1"/>
  <c r="I28" i="85"/>
  <c r="N28" i="85"/>
  <c r="N30" i="85"/>
  <c r="M28" i="85"/>
  <c r="M30" i="85"/>
  <c r="L28" i="85"/>
  <c r="L30" i="85"/>
  <c r="K28" i="85"/>
  <c r="K30" i="85"/>
  <c r="E28" i="85"/>
  <c r="J28" i="85"/>
  <c r="J30" i="85"/>
  <c r="I30" i="85"/>
  <c r="D27" i="85"/>
  <c r="D28" i="85" s="1"/>
  <c r="H4" i="85"/>
  <c r="H27" i="85" s="1"/>
  <c r="D20" i="85"/>
  <c r="H2" i="85"/>
  <c r="H20" i="85" s="1"/>
  <c r="N29" i="84"/>
  <c r="N26" i="84"/>
  <c r="I26" i="84"/>
  <c r="M29" i="84"/>
  <c r="M26" i="84"/>
  <c r="H26" i="84"/>
  <c r="L29" i="84"/>
  <c r="L26" i="84"/>
  <c r="K29" i="84"/>
  <c r="K26" i="84"/>
  <c r="J29" i="84"/>
  <c r="J26" i="84"/>
  <c r="E26" i="84"/>
  <c r="I29" i="84"/>
  <c r="D26" i="84"/>
  <c r="D10" i="84"/>
  <c r="H9" i="84"/>
  <c r="I24" i="84"/>
  <c r="N24" i="84"/>
  <c r="M24" i="84"/>
  <c r="E24" i="84"/>
  <c r="J24" i="84"/>
  <c r="D23" i="84"/>
  <c r="D24" i="84" s="1"/>
  <c r="H5" i="84"/>
  <c r="H23" i="84" s="1"/>
  <c r="H24" i="84" s="1"/>
  <c r="I28" i="84"/>
  <c r="N28" i="84"/>
  <c r="N30" i="84"/>
  <c r="M28" i="84"/>
  <c r="M30" i="84"/>
  <c r="L28" i="84"/>
  <c r="L30" i="84"/>
  <c r="K28" i="84"/>
  <c r="K30" i="84"/>
  <c r="E28" i="84"/>
  <c r="J28" i="84"/>
  <c r="J30" i="84"/>
  <c r="I30" i="84"/>
  <c r="D27" i="84"/>
  <c r="D28" i="84" s="1"/>
  <c r="H4" i="84"/>
  <c r="H27" i="84" s="1"/>
  <c r="D20" i="84"/>
  <c r="H2" i="84"/>
  <c r="H20" i="84" s="1"/>
  <c r="N29" i="83"/>
  <c r="N26" i="83"/>
  <c r="I26" i="83"/>
  <c r="M29" i="83"/>
  <c r="M26" i="83"/>
  <c r="H26" i="83"/>
  <c r="L29" i="83"/>
  <c r="L26" i="83"/>
  <c r="K29" i="83"/>
  <c r="K26" i="83"/>
  <c r="J29" i="83"/>
  <c r="J26" i="83"/>
  <c r="E26" i="83"/>
  <c r="I29" i="83"/>
  <c r="D26" i="83"/>
  <c r="H9" i="83"/>
  <c r="D10" i="83"/>
  <c r="I24" i="83"/>
  <c r="N24" i="83"/>
  <c r="M24" i="83"/>
  <c r="E24" i="83"/>
  <c r="J24" i="83"/>
  <c r="D23" i="83"/>
  <c r="D24" i="83" s="1"/>
  <c r="H5" i="83"/>
  <c r="H23" i="83" s="1"/>
  <c r="H24" i="83" s="1"/>
  <c r="I28" i="83"/>
  <c r="N28" i="83"/>
  <c r="N30" i="83"/>
  <c r="M28" i="83"/>
  <c r="M30" i="83"/>
  <c r="L28" i="83"/>
  <c r="L30" i="83"/>
  <c r="K28" i="83"/>
  <c r="K30" i="83"/>
  <c r="E28" i="83"/>
  <c r="J28" i="83"/>
  <c r="J30" i="83"/>
  <c r="I30" i="83"/>
  <c r="D27" i="83"/>
  <c r="D28" i="83" s="1"/>
  <c r="H4" i="83"/>
  <c r="H27" i="83" s="1"/>
  <c r="D20" i="83"/>
  <c r="H2" i="83"/>
  <c r="H20" i="83" s="1"/>
  <c r="N29" i="82"/>
  <c r="I26" i="82"/>
  <c r="N26" i="82"/>
  <c r="M29" i="82"/>
  <c r="M26" i="82"/>
  <c r="H26" i="82"/>
  <c r="L29" i="82"/>
  <c r="L26" i="82"/>
  <c r="K29" i="82"/>
  <c r="K26" i="82"/>
  <c r="J29" i="82"/>
  <c r="J26" i="82"/>
  <c r="E26" i="82"/>
  <c r="I29" i="82"/>
  <c r="D26" i="82"/>
  <c r="H9" i="82"/>
  <c r="D10" i="82"/>
  <c r="I24" i="82"/>
  <c r="N24" i="82"/>
  <c r="M24" i="82"/>
  <c r="E24" i="82"/>
  <c r="J24" i="82"/>
  <c r="H5" i="82"/>
  <c r="H23" i="82" s="1"/>
  <c r="H24" i="82" s="1"/>
  <c r="D23" i="82"/>
  <c r="D24" i="82" s="1"/>
  <c r="I28" i="82"/>
  <c r="N28" i="82"/>
  <c r="N30" i="82"/>
  <c r="M28" i="82"/>
  <c r="M30" i="82"/>
  <c r="L28" i="82"/>
  <c r="L30" i="82"/>
  <c r="K28" i="82"/>
  <c r="K30" i="82"/>
  <c r="E28" i="82"/>
  <c r="J28" i="82"/>
  <c r="J30" i="82"/>
  <c r="I30" i="82"/>
  <c r="D27" i="82"/>
  <c r="D28" i="82" s="1"/>
  <c r="H4" i="82"/>
  <c r="H27" i="82" s="1"/>
  <c r="D20" i="82"/>
  <c r="H2" i="82"/>
  <c r="H20" i="82" s="1"/>
  <c r="N29" i="81"/>
  <c r="N26" i="81"/>
  <c r="I26" i="81"/>
  <c r="M29" i="81"/>
  <c r="M26" i="81"/>
  <c r="H26" i="81"/>
  <c r="L29" i="81"/>
  <c r="L26" i="81"/>
  <c r="K29" i="81"/>
  <c r="K26" i="81"/>
  <c r="J29" i="81"/>
  <c r="J26" i="81"/>
  <c r="E26" i="81"/>
  <c r="I29" i="81"/>
  <c r="D26" i="81"/>
  <c r="D10" i="81"/>
  <c r="H9" i="81"/>
  <c r="I24" i="81"/>
  <c r="N24" i="81"/>
  <c r="M24" i="81"/>
  <c r="E24" i="81"/>
  <c r="J24" i="81"/>
  <c r="D23" i="81"/>
  <c r="D24" i="81" s="1"/>
  <c r="H5" i="81"/>
  <c r="H23" i="81" s="1"/>
  <c r="H24" i="81" s="1"/>
  <c r="I28" i="81"/>
  <c r="N28" i="81"/>
  <c r="N30" i="81"/>
  <c r="M28" i="81"/>
  <c r="M30" i="81"/>
  <c r="L28" i="81"/>
  <c r="L30" i="81"/>
  <c r="K28" i="81"/>
  <c r="K30" i="81"/>
  <c r="E28" i="81"/>
  <c r="J28" i="81"/>
  <c r="J30" i="81"/>
  <c r="I30" i="81"/>
  <c r="D27" i="81"/>
  <c r="D28" i="81" s="1"/>
  <c r="H4" i="81"/>
  <c r="H27" i="81" s="1"/>
  <c r="D20" i="81"/>
  <c r="H2" i="81"/>
  <c r="H20" i="81" s="1"/>
  <c r="N29" i="80"/>
  <c r="I26" i="80"/>
  <c r="N26" i="80"/>
  <c r="M29" i="80"/>
  <c r="M26" i="80"/>
  <c r="H26" i="80"/>
  <c r="L29" i="80"/>
  <c r="L26" i="80"/>
  <c r="K29" i="80"/>
  <c r="K26" i="80"/>
  <c r="J29" i="80"/>
  <c r="J26" i="80"/>
  <c r="E26" i="80"/>
  <c r="I29" i="80"/>
  <c r="D26" i="80"/>
  <c r="H9" i="80"/>
  <c r="D10" i="80"/>
  <c r="I24" i="80"/>
  <c r="N24" i="80"/>
  <c r="M24" i="80"/>
  <c r="E24" i="80"/>
  <c r="J24" i="80"/>
  <c r="D23" i="80"/>
  <c r="D24" i="80" s="1"/>
  <c r="H5" i="80"/>
  <c r="H23" i="80" s="1"/>
  <c r="H24" i="80" s="1"/>
  <c r="I28" i="80"/>
  <c r="N28" i="80"/>
  <c r="N30" i="80"/>
  <c r="M28" i="80"/>
  <c r="M30" i="80"/>
  <c r="L28" i="80"/>
  <c r="L30" i="80"/>
  <c r="K28" i="80"/>
  <c r="K30" i="80"/>
  <c r="E28" i="80"/>
  <c r="J28" i="80"/>
  <c r="J30" i="80"/>
  <c r="I30" i="80"/>
  <c r="D27" i="80"/>
  <c r="D28" i="80" s="1"/>
  <c r="H4" i="80"/>
  <c r="H27" i="80" s="1"/>
  <c r="D20" i="80"/>
  <c r="H2" i="80"/>
  <c r="H20" i="80" s="1"/>
  <c r="M29" i="79"/>
  <c r="M26" i="79"/>
  <c r="H26" i="79"/>
  <c r="L29" i="79"/>
  <c r="L26" i="79"/>
  <c r="K29" i="79"/>
  <c r="K26" i="79"/>
  <c r="J29" i="79"/>
  <c r="J26" i="79"/>
  <c r="E26" i="79"/>
  <c r="I29" i="79"/>
  <c r="D26" i="79"/>
  <c r="I26" i="79"/>
  <c r="D10" i="79"/>
  <c r="H9" i="79"/>
  <c r="M24" i="79"/>
  <c r="E24" i="79"/>
  <c r="J24" i="79"/>
  <c r="I24" i="79"/>
  <c r="D23" i="79"/>
  <c r="D24" i="79" s="1"/>
  <c r="H5" i="79"/>
  <c r="H23" i="79" s="1"/>
  <c r="H24" i="79" s="1"/>
  <c r="M28" i="79"/>
  <c r="M30" i="79"/>
  <c r="L28" i="79"/>
  <c r="L30" i="79"/>
  <c r="K28" i="79"/>
  <c r="K30" i="79"/>
  <c r="E28" i="79"/>
  <c r="J28" i="79"/>
  <c r="J30" i="79"/>
  <c r="I28" i="79"/>
  <c r="I30" i="79"/>
  <c r="H4" i="79"/>
  <c r="H27" i="79" s="1"/>
  <c r="D27" i="79"/>
  <c r="D28" i="79" s="1"/>
  <c r="D20" i="79"/>
  <c r="H2" i="79"/>
  <c r="H20" i="79" s="1"/>
  <c r="N29" i="78"/>
  <c r="I26" i="78"/>
  <c r="N26" i="78"/>
  <c r="M29" i="78"/>
  <c r="H26" i="78"/>
  <c r="M26" i="78"/>
  <c r="L29" i="78"/>
  <c r="L26" i="78"/>
  <c r="K29" i="78"/>
  <c r="K26" i="78"/>
  <c r="J29" i="78"/>
  <c r="J26" i="78"/>
  <c r="E26" i="78"/>
  <c r="I29" i="78"/>
  <c r="D26" i="78"/>
  <c r="H9" i="78"/>
  <c r="D10" i="78"/>
  <c r="I24" i="78"/>
  <c r="N24" i="78"/>
  <c r="M24" i="78"/>
  <c r="E24" i="78"/>
  <c r="J24" i="78"/>
  <c r="D23" i="78"/>
  <c r="D24" i="78" s="1"/>
  <c r="H5" i="78"/>
  <c r="H23" i="78" s="1"/>
  <c r="H24" i="78" s="1"/>
  <c r="I28" i="78"/>
  <c r="N28" i="78"/>
  <c r="N30" i="78"/>
  <c r="M28" i="78"/>
  <c r="M30" i="78"/>
  <c r="L28" i="78"/>
  <c r="L30" i="78"/>
  <c r="K28" i="78"/>
  <c r="K30" i="78"/>
  <c r="E28" i="78"/>
  <c r="J28" i="78"/>
  <c r="J30" i="78"/>
  <c r="I30" i="78"/>
  <c r="D27" i="78"/>
  <c r="D28" i="78" s="1"/>
  <c r="H4" i="78"/>
  <c r="H27" i="78" s="1"/>
  <c r="D20" i="78"/>
  <c r="H2" i="78"/>
  <c r="H20" i="78" s="1"/>
  <c r="N29" i="77"/>
  <c r="N26" i="77"/>
  <c r="I26" i="77"/>
  <c r="M29" i="77"/>
  <c r="M26" i="77"/>
  <c r="H26" i="77"/>
  <c r="L29" i="77"/>
  <c r="L26" i="77"/>
  <c r="K29" i="77"/>
  <c r="K26" i="77"/>
  <c r="J29" i="77"/>
  <c r="J26" i="77"/>
  <c r="E26" i="77"/>
  <c r="I29" i="77"/>
  <c r="D26" i="77"/>
  <c r="H9" i="77"/>
  <c r="D10" i="77"/>
  <c r="I24" i="77"/>
  <c r="N24" i="77"/>
  <c r="M24" i="77"/>
  <c r="E24" i="77"/>
  <c r="J24" i="77"/>
  <c r="D23" i="77"/>
  <c r="D24" i="77" s="1"/>
  <c r="H5" i="77"/>
  <c r="H23" i="77" s="1"/>
  <c r="H24" i="77" s="1"/>
  <c r="I28" i="77"/>
  <c r="N28" i="77"/>
  <c r="N30" i="77"/>
  <c r="M28" i="77"/>
  <c r="M30" i="77"/>
  <c r="L28" i="77"/>
  <c r="L30" i="77"/>
  <c r="K28" i="77"/>
  <c r="K30" i="77"/>
  <c r="E28" i="77"/>
  <c r="J28" i="77"/>
  <c r="J30" i="77"/>
  <c r="I30" i="77"/>
  <c r="D27" i="77"/>
  <c r="D28" i="77" s="1"/>
  <c r="H4" i="77"/>
  <c r="H27" i="77" s="1"/>
  <c r="D20" i="77"/>
  <c r="H2" i="77"/>
  <c r="H20" i="77" s="1"/>
  <c r="N29" i="76"/>
  <c r="I26" i="76"/>
  <c r="N26" i="76"/>
  <c r="M29" i="76"/>
  <c r="H26" i="76"/>
  <c r="M26" i="76"/>
  <c r="L26" i="76"/>
  <c r="L29" i="76"/>
  <c r="K26" i="76"/>
  <c r="K29" i="76"/>
  <c r="J29" i="76"/>
  <c r="J26" i="76"/>
  <c r="E26" i="76"/>
  <c r="I29" i="76"/>
  <c r="D26" i="76"/>
  <c r="D10" i="76"/>
  <c r="H9" i="76"/>
  <c r="I24" i="76"/>
  <c r="N24" i="76"/>
  <c r="M24" i="76"/>
  <c r="E24" i="76"/>
  <c r="J24" i="76"/>
  <c r="D23" i="76"/>
  <c r="D24" i="76" s="1"/>
  <c r="H5" i="76"/>
  <c r="H23" i="76" s="1"/>
  <c r="H24" i="76" s="1"/>
  <c r="I28" i="76"/>
  <c r="N28" i="76"/>
  <c r="N30" i="76"/>
  <c r="M28" i="76"/>
  <c r="M30" i="76"/>
  <c r="L28" i="76"/>
  <c r="L30" i="76"/>
  <c r="K28" i="76"/>
  <c r="K30" i="76"/>
  <c r="E28" i="76"/>
  <c r="J28" i="76"/>
  <c r="J30" i="76"/>
  <c r="I30" i="76"/>
  <c r="D27" i="76"/>
  <c r="D28" i="76" s="1"/>
  <c r="H4" i="76"/>
  <c r="H27" i="76" s="1"/>
  <c r="D20" i="76"/>
  <c r="H2" i="76"/>
  <c r="H20" i="76" s="1"/>
  <c r="N29" i="75"/>
  <c r="I26" i="75"/>
  <c r="N26" i="75"/>
  <c r="M29" i="75"/>
  <c r="H26" i="75"/>
  <c r="M26" i="75"/>
  <c r="L29" i="75"/>
  <c r="L26" i="75"/>
  <c r="K29" i="75"/>
  <c r="K26" i="75"/>
  <c r="J29" i="75"/>
  <c r="E26" i="75"/>
  <c r="J26" i="75"/>
  <c r="I29" i="75"/>
  <c r="D26" i="75"/>
  <c r="H9" i="75"/>
  <c r="D10" i="75"/>
  <c r="I24" i="75"/>
  <c r="N24" i="75"/>
  <c r="M24" i="75"/>
  <c r="E24" i="75"/>
  <c r="J24" i="75"/>
  <c r="D23" i="75"/>
  <c r="D24" i="75" s="1"/>
  <c r="H5" i="75"/>
  <c r="H23" i="75" s="1"/>
  <c r="H24" i="75" s="1"/>
  <c r="I28" i="75"/>
  <c r="N28" i="75"/>
  <c r="N30" i="75"/>
  <c r="M28" i="75"/>
  <c r="M30" i="75"/>
  <c r="L28" i="75"/>
  <c r="L30" i="75"/>
  <c r="K28" i="75"/>
  <c r="K30" i="75"/>
  <c r="E28" i="75"/>
  <c r="J28" i="75"/>
  <c r="J30" i="75"/>
  <c r="I30" i="75"/>
  <c r="D27" i="75"/>
  <c r="D28" i="75" s="1"/>
  <c r="H4" i="75"/>
  <c r="H27" i="75" s="1"/>
  <c r="D20" i="75"/>
  <c r="H2" i="75"/>
  <c r="H20" i="75" s="1"/>
  <c r="N30" i="74"/>
  <c r="I28" i="74"/>
  <c r="N28" i="74"/>
  <c r="M30" i="74"/>
  <c r="M28" i="74"/>
  <c r="L30" i="74"/>
  <c r="L28" i="74"/>
  <c r="K30" i="74"/>
  <c r="K28" i="74"/>
  <c r="J30" i="74"/>
  <c r="J28" i="74"/>
  <c r="E28" i="74"/>
  <c r="I30" i="74"/>
  <c r="D28" i="74"/>
  <c r="N29" i="74"/>
  <c r="N26" i="74"/>
  <c r="I26" i="74"/>
  <c r="L29" i="74"/>
  <c r="M29" i="74"/>
  <c r="M26" i="74"/>
  <c r="H26" i="74"/>
  <c r="D10" i="74"/>
  <c r="H9" i="74"/>
  <c r="I24" i="74"/>
  <c r="N24" i="74"/>
  <c r="M24" i="74"/>
  <c r="E24" i="74"/>
  <c r="J24" i="74"/>
  <c r="H5" i="74"/>
  <c r="H23" i="74" s="1"/>
  <c r="H24" i="74" s="1"/>
  <c r="D23" i="74"/>
  <c r="D24" i="74" s="1"/>
  <c r="H2" i="74"/>
  <c r="H20" i="74" s="1"/>
  <c r="D20" i="74"/>
  <c r="I26" i="73"/>
  <c r="N29" i="73"/>
  <c r="N26" i="73"/>
  <c r="M29" i="73"/>
  <c r="H26" i="73"/>
  <c r="M26" i="73"/>
  <c r="L26" i="73"/>
  <c r="L29" i="73"/>
  <c r="K29" i="73"/>
  <c r="K26" i="73"/>
  <c r="J29" i="73"/>
  <c r="J26" i="73"/>
  <c r="E26" i="73"/>
  <c r="I29" i="73"/>
  <c r="D26" i="73"/>
  <c r="D10" i="73"/>
  <c r="H9" i="73"/>
  <c r="I24" i="73"/>
  <c r="N24" i="73"/>
  <c r="M24" i="73"/>
  <c r="E24" i="73"/>
  <c r="J24" i="73"/>
  <c r="D23" i="73"/>
  <c r="D24" i="73" s="1"/>
  <c r="H5" i="73"/>
  <c r="H23" i="73" s="1"/>
  <c r="H24" i="73" s="1"/>
  <c r="I28" i="73"/>
  <c r="N28" i="73"/>
  <c r="N30" i="73"/>
  <c r="M28" i="73"/>
  <c r="M30" i="73"/>
  <c r="L28" i="73"/>
  <c r="L30" i="73"/>
  <c r="K28" i="73"/>
  <c r="K30" i="73"/>
  <c r="E28" i="73"/>
  <c r="J28" i="73"/>
  <c r="J30" i="73"/>
  <c r="I30" i="73"/>
  <c r="H4" i="73"/>
  <c r="H27" i="73" s="1"/>
  <c r="D27" i="73"/>
  <c r="D28" i="73" s="1"/>
  <c r="D20" i="73"/>
  <c r="H2" i="73"/>
  <c r="H20" i="73" s="1"/>
  <c r="N29" i="72"/>
  <c r="N26" i="72"/>
  <c r="I26" i="72"/>
  <c r="M29" i="72"/>
  <c r="M26" i="72"/>
  <c r="H26" i="72"/>
  <c r="L29" i="72"/>
  <c r="L26" i="72"/>
  <c r="K29" i="72"/>
  <c r="K26" i="72"/>
  <c r="J29" i="72"/>
  <c r="J26" i="72"/>
  <c r="E26" i="72"/>
  <c r="I29" i="72"/>
  <c r="D26" i="72"/>
  <c r="H9" i="72"/>
  <c r="D10" i="72"/>
  <c r="I24" i="72"/>
  <c r="N24" i="72"/>
  <c r="M24" i="72"/>
  <c r="E24" i="72"/>
  <c r="J24" i="72"/>
  <c r="D23" i="72"/>
  <c r="D24" i="72" s="1"/>
  <c r="H5" i="72"/>
  <c r="H23" i="72" s="1"/>
  <c r="H24" i="72" s="1"/>
  <c r="I28" i="72"/>
  <c r="N28" i="72"/>
  <c r="N30" i="72"/>
  <c r="M28" i="72"/>
  <c r="M30" i="72"/>
  <c r="L28" i="72"/>
  <c r="L30" i="72"/>
  <c r="K28" i="72"/>
  <c r="K30" i="72"/>
  <c r="E28" i="72"/>
  <c r="J28" i="72"/>
  <c r="J30" i="72"/>
  <c r="I30" i="72"/>
  <c r="H4" i="72"/>
  <c r="H27" i="72" s="1"/>
  <c r="D27" i="72"/>
  <c r="D28" i="72" s="1"/>
  <c r="H2" i="72"/>
  <c r="H20" i="72" s="1"/>
  <c r="D20" i="72"/>
  <c r="N29" i="71"/>
  <c r="I26" i="71"/>
  <c r="N26" i="71"/>
  <c r="M29" i="71"/>
  <c r="H26" i="71"/>
  <c r="M26" i="71"/>
  <c r="L29" i="71"/>
  <c r="L26" i="71"/>
  <c r="K26" i="71"/>
  <c r="K29" i="71"/>
  <c r="J29" i="71"/>
  <c r="J26" i="71"/>
  <c r="E26" i="71"/>
  <c r="D26" i="71"/>
  <c r="I29" i="71"/>
  <c r="H9" i="71"/>
  <c r="D10" i="71"/>
  <c r="I24" i="71"/>
  <c r="N24" i="71"/>
  <c r="M24" i="71"/>
  <c r="E24" i="71"/>
  <c r="J24" i="71"/>
  <c r="H5" i="71"/>
  <c r="H23" i="71" s="1"/>
  <c r="H24" i="71" s="1"/>
  <c r="D23" i="71"/>
  <c r="D24" i="71" s="1"/>
  <c r="I28" i="71"/>
  <c r="N28" i="71"/>
  <c r="N30" i="71"/>
  <c r="M28" i="71"/>
  <c r="M30" i="71"/>
  <c r="L28" i="71"/>
  <c r="L30" i="71"/>
  <c r="K28" i="71"/>
  <c r="K30" i="71"/>
  <c r="E28" i="71"/>
  <c r="J28" i="71"/>
  <c r="J30" i="71"/>
  <c r="I30" i="71"/>
  <c r="D27" i="71"/>
  <c r="D28" i="71" s="1"/>
  <c r="H4" i="71"/>
  <c r="H27" i="71" s="1"/>
  <c r="D20" i="71"/>
  <c r="H2" i="71"/>
  <c r="H20" i="71" s="1"/>
  <c r="N26" i="70"/>
  <c r="I26" i="70"/>
  <c r="N29" i="70"/>
  <c r="M26" i="70"/>
  <c r="H26" i="70"/>
  <c r="M29" i="70"/>
  <c r="L26" i="70"/>
  <c r="L29" i="70"/>
  <c r="K26" i="70"/>
  <c r="K29" i="70"/>
  <c r="J29" i="70"/>
  <c r="J26" i="70"/>
  <c r="E26" i="70"/>
  <c r="D26" i="70"/>
  <c r="I29" i="70"/>
  <c r="H9" i="70"/>
  <c r="D10" i="70"/>
  <c r="I24" i="70"/>
  <c r="N24" i="70"/>
  <c r="M24" i="70"/>
  <c r="E24" i="70"/>
  <c r="J24" i="70"/>
  <c r="D23" i="70"/>
  <c r="D24" i="70" s="1"/>
  <c r="H5" i="70"/>
  <c r="H23" i="70" s="1"/>
  <c r="H24" i="70" s="1"/>
  <c r="I28" i="70"/>
  <c r="N28" i="70"/>
  <c r="N30" i="70"/>
  <c r="M28" i="70"/>
  <c r="M30" i="70"/>
  <c r="L28" i="70"/>
  <c r="L30" i="70"/>
  <c r="K28" i="70"/>
  <c r="K30" i="70"/>
  <c r="E28" i="70"/>
  <c r="J28" i="70"/>
  <c r="J30" i="70"/>
  <c r="I30" i="70"/>
  <c r="D27" i="70"/>
  <c r="D28" i="70" s="1"/>
  <c r="H4" i="70"/>
  <c r="H27" i="70" s="1"/>
  <c r="D20" i="70"/>
  <c r="H2" i="70"/>
  <c r="H20" i="70" s="1"/>
  <c r="I26" i="69"/>
  <c r="N26" i="69"/>
  <c r="N29" i="69"/>
  <c r="H26" i="69"/>
  <c r="M26" i="69"/>
  <c r="M29" i="69"/>
  <c r="L26" i="69"/>
  <c r="L29" i="69"/>
  <c r="K26" i="69"/>
  <c r="K29" i="69"/>
  <c r="J26" i="69"/>
  <c r="E26" i="69"/>
  <c r="J29" i="69"/>
  <c r="D26" i="69"/>
  <c r="I29" i="69"/>
  <c r="H9" i="69"/>
  <c r="D10" i="69"/>
  <c r="I24" i="69"/>
  <c r="N24" i="69"/>
  <c r="M24" i="69"/>
  <c r="E24" i="69"/>
  <c r="J24" i="69"/>
  <c r="H5" i="69"/>
  <c r="H23" i="69" s="1"/>
  <c r="H24" i="69" s="1"/>
  <c r="D23" i="69"/>
  <c r="D24" i="69" s="1"/>
  <c r="I28" i="69"/>
  <c r="N28" i="69"/>
  <c r="N30" i="69"/>
  <c r="M28" i="69"/>
  <c r="M30" i="69"/>
  <c r="L28" i="69"/>
  <c r="L30" i="69"/>
  <c r="K28" i="69"/>
  <c r="K30" i="69"/>
  <c r="E28" i="69"/>
  <c r="J28" i="69"/>
  <c r="J30" i="69"/>
  <c r="I30" i="69"/>
  <c r="H4" i="69"/>
  <c r="H27" i="69" s="1"/>
  <c r="D27" i="69"/>
  <c r="D28" i="69" s="1"/>
  <c r="D20" i="69"/>
  <c r="H2" i="69"/>
  <c r="H20" i="69" s="1"/>
  <c r="I26" i="68"/>
  <c r="N29" i="68"/>
  <c r="N26" i="68"/>
  <c r="M29" i="68"/>
  <c r="M26" i="68"/>
  <c r="H26" i="68"/>
  <c r="L26" i="68"/>
  <c r="L29" i="68"/>
  <c r="K26" i="68"/>
  <c r="K29" i="68"/>
  <c r="J29" i="68"/>
  <c r="E26" i="68"/>
  <c r="J26" i="68"/>
  <c r="D26" i="68"/>
  <c r="I29" i="68"/>
  <c r="H9" i="68"/>
  <c r="D10" i="68"/>
  <c r="I24" i="68"/>
  <c r="N24" i="68"/>
  <c r="M24" i="68"/>
  <c r="E24" i="68"/>
  <c r="J24" i="68"/>
  <c r="D23" i="68"/>
  <c r="D24" i="68" s="1"/>
  <c r="H5" i="68"/>
  <c r="H23" i="68" s="1"/>
  <c r="H24" i="68" s="1"/>
  <c r="I28" i="68"/>
  <c r="N28" i="68"/>
  <c r="N30" i="68"/>
  <c r="M28" i="68"/>
  <c r="M30" i="68"/>
  <c r="L28" i="68"/>
  <c r="L30" i="68"/>
  <c r="K28" i="68"/>
  <c r="K30" i="68"/>
  <c r="E28" i="68"/>
  <c r="J28" i="68"/>
  <c r="J30" i="68"/>
  <c r="I30" i="68"/>
  <c r="D27" i="68"/>
  <c r="D28" i="68" s="1"/>
  <c r="H4" i="68"/>
  <c r="H27" i="68" s="1"/>
  <c r="H2" i="68"/>
  <c r="H20" i="68" s="1"/>
  <c r="D20" i="68"/>
  <c r="M29" i="67"/>
  <c r="M26" i="67"/>
  <c r="H26" i="67"/>
  <c r="L26" i="67"/>
  <c r="L29" i="67"/>
  <c r="K26" i="67"/>
  <c r="K29" i="67"/>
  <c r="J26" i="67"/>
  <c r="J29" i="67"/>
  <c r="E26" i="67"/>
  <c r="I29" i="67"/>
  <c r="I26" i="67"/>
  <c r="D26" i="67"/>
  <c r="D10" i="67"/>
  <c r="H9" i="67"/>
  <c r="M24" i="67"/>
  <c r="E24" i="67"/>
  <c r="J24" i="67"/>
  <c r="I24" i="67"/>
  <c r="D23" i="67"/>
  <c r="D24" i="67" s="1"/>
  <c r="H5" i="67"/>
  <c r="H23" i="67" s="1"/>
  <c r="H24" i="67" s="1"/>
  <c r="M28" i="67"/>
  <c r="M30" i="67"/>
  <c r="L28" i="67"/>
  <c r="L30" i="67"/>
  <c r="K28" i="67"/>
  <c r="K30" i="67"/>
  <c r="E28" i="67"/>
  <c r="J28" i="67"/>
  <c r="J30" i="67"/>
  <c r="I28" i="67"/>
  <c r="I30" i="67"/>
  <c r="H4" i="67"/>
  <c r="H27" i="67" s="1"/>
  <c r="D27" i="67"/>
  <c r="D28" i="67" s="1"/>
  <c r="D20" i="67"/>
  <c r="H2" i="67"/>
  <c r="H20" i="67" s="1"/>
  <c r="M29" i="66"/>
  <c r="H26" i="66"/>
  <c r="M26" i="66"/>
  <c r="L29" i="66"/>
  <c r="L26" i="66"/>
  <c r="K29" i="66"/>
  <c r="K26" i="66"/>
  <c r="J29" i="66"/>
  <c r="J26" i="66"/>
  <c r="E26" i="66"/>
  <c r="D26" i="66"/>
  <c r="I26" i="66"/>
  <c r="I29" i="66"/>
  <c r="D10" i="66"/>
  <c r="H9" i="66"/>
  <c r="M24" i="66"/>
  <c r="E24" i="66"/>
  <c r="J24" i="66"/>
  <c r="I24" i="66"/>
  <c r="D23" i="66"/>
  <c r="D24" i="66" s="1"/>
  <c r="H5" i="66"/>
  <c r="H23" i="66" s="1"/>
  <c r="H24" i="66" s="1"/>
  <c r="M28" i="66"/>
  <c r="M30" i="66"/>
  <c r="L28" i="66"/>
  <c r="L30" i="66"/>
  <c r="K28" i="66"/>
  <c r="K30" i="66"/>
  <c r="E28" i="66"/>
  <c r="J28" i="66"/>
  <c r="J30" i="66"/>
  <c r="I28" i="66"/>
  <c r="I30" i="66"/>
  <c r="D27" i="66"/>
  <c r="D28" i="66" s="1"/>
  <c r="H4" i="66"/>
  <c r="H27" i="66" s="1"/>
  <c r="D20" i="66"/>
  <c r="H2" i="66"/>
  <c r="H20" i="66" s="1"/>
  <c r="N29" i="65"/>
  <c r="N26" i="65"/>
  <c r="I26" i="65"/>
  <c r="M26" i="65"/>
  <c r="M29" i="65"/>
  <c r="H26" i="65"/>
  <c r="L26" i="65"/>
  <c r="L29" i="65"/>
  <c r="K26" i="65"/>
  <c r="K29" i="65"/>
  <c r="J29" i="65"/>
  <c r="E26" i="65"/>
  <c r="J26" i="65"/>
  <c r="D26" i="65"/>
  <c r="I29" i="65"/>
  <c r="H9" i="65"/>
  <c r="D10" i="65"/>
  <c r="I24" i="65"/>
  <c r="N24" i="65"/>
  <c r="M24" i="65"/>
  <c r="E24" i="65"/>
  <c r="J24" i="65"/>
  <c r="H5" i="65"/>
  <c r="H23" i="65" s="1"/>
  <c r="H24" i="65" s="1"/>
  <c r="D23" i="65"/>
  <c r="D24" i="65" s="1"/>
  <c r="I28" i="65"/>
  <c r="N28" i="65"/>
  <c r="N30" i="65"/>
  <c r="M28" i="65"/>
  <c r="M30" i="65"/>
  <c r="L28" i="65"/>
  <c r="L30" i="65"/>
  <c r="K28" i="65"/>
  <c r="K30" i="65"/>
  <c r="E28" i="65"/>
  <c r="J28" i="65"/>
  <c r="J30" i="65"/>
  <c r="I30" i="65"/>
  <c r="D27" i="65"/>
  <c r="D28" i="65" s="1"/>
  <c r="H4" i="65"/>
  <c r="H27" i="65" s="1"/>
  <c r="D20" i="65"/>
  <c r="H2" i="65"/>
  <c r="H20" i="65" s="1"/>
  <c r="I26" i="64"/>
  <c r="N26" i="64"/>
  <c r="N29" i="64"/>
  <c r="M29" i="64"/>
  <c r="M26" i="64"/>
  <c r="H26" i="64"/>
  <c r="L29" i="64"/>
  <c r="L26" i="64"/>
  <c r="K26" i="64"/>
  <c r="K29" i="64"/>
  <c r="E26" i="64"/>
  <c r="J26" i="64"/>
  <c r="J29" i="64"/>
  <c r="I29" i="64"/>
  <c r="D26" i="64"/>
  <c r="D10" i="64"/>
  <c r="H9" i="64"/>
  <c r="I24" i="64"/>
  <c r="N24" i="64"/>
  <c r="M24" i="64"/>
  <c r="E24" i="64"/>
  <c r="J24" i="64"/>
  <c r="H5" i="64"/>
  <c r="H23" i="64" s="1"/>
  <c r="H24" i="64" s="1"/>
  <c r="D23" i="64"/>
  <c r="D24" i="64" s="1"/>
  <c r="I28" i="64"/>
  <c r="N28" i="64"/>
  <c r="N30" i="64"/>
  <c r="M28" i="64"/>
  <c r="M30" i="64"/>
  <c r="L28" i="64"/>
  <c r="L30" i="64"/>
  <c r="K28" i="64"/>
  <c r="K30" i="64"/>
  <c r="E28" i="64"/>
  <c r="J28" i="64"/>
  <c r="J30" i="64"/>
  <c r="I30" i="64"/>
  <c r="H4" i="64"/>
  <c r="H27" i="64" s="1"/>
  <c r="D27" i="64"/>
  <c r="D28" i="64" s="1"/>
  <c r="D20" i="64"/>
  <c r="H2" i="64"/>
  <c r="H20" i="64" s="1"/>
  <c r="I26" i="63"/>
  <c r="N26" i="63"/>
  <c r="N29" i="63"/>
  <c r="M26" i="63"/>
  <c r="H26" i="63"/>
  <c r="M29" i="63"/>
  <c r="L26" i="63"/>
  <c r="L29" i="63"/>
  <c r="K26" i="63"/>
  <c r="K29" i="63"/>
  <c r="J29" i="63"/>
  <c r="J26" i="63"/>
  <c r="E26" i="63"/>
  <c r="I29" i="63"/>
  <c r="D26" i="63"/>
  <c r="H9" i="63"/>
  <c r="D10" i="63"/>
  <c r="I24" i="63"/>
  <c r="N24" i="63"/>
  <c r="M24" i="63"/>
  <c r="E24" i="63"/>
  <c r="J24" i="63"/>
  <c r="H5" i="63"/>
  <c r="H23" i="63" s="1"/>
  <c r="H24" i="63" s="1"/>
  <c r="D23" i="63"/>
  <c r="D24" i="63" s="1"/>
  <c r="I28" i="63"/>
  <c r="N28" i="63"/>
  <c r="N30" i="63"/>
  <c r="M28" i="63"/>
  <c r="M30" i="63"/>
  <c r="L28" i="63"/>
  <c r="L30" i="63"/>
  <c r="K28" i="63"/>
  <c r="K30" i="63"/>
  <c r="E28" i="63"/>
  <c r="J28" i="63"/>
  <c r="J30" i="63"/>
  <c r="I30" i="63"/>
  <c r="D27" i="63"/>
  <c r="D28" i="63" s="1"/>
  <c r="H4" i="63"/>
  <c r="H27" i="63" s="1"/>
  <c r="D20" i="63"/>
  <c r="H2" i="63"/>
  <c r="H20" i="63" s="1"/>
  <c r="N26" i="62"/>
  <c r="N29" i="62"/>
  <c r="I26" i="62"/>
  <c r="M26" i="62"/>
  <c r="H26" i="62"/>
  <c r="M29" i="62"/>
  <c r="L26" i="62"/>
  <c r="L29" i="62"/>
  <c r="K26" i="62"/>
  <c r="K29" i="62"/>
  <c r="J26" i="62"/>
  <c r="E26" i="62"/>
  <c r="J29" i="62"/>
  <c r="D26" i="62"/>
  <c r="I29" i="62"/>
  <c r="H9" i="62"/>
  <c r="D10" i="62"/>
  <c r="I24" i="62"/>
  <c r="N24" i="62"/>
  <c r="M24" i="62"/>
  <c r="E24" i="62"/>
  <c r="J24" i="62"/>
  <c r="D23" i="62"/>
  <c r="D24" i="62" s="1"/>
  <c r="H5" i="62"/>
  <c r="H23" i="62" s="1"/>
  <c r="H24" i="62" s="1"/>
  <c r="I28" i="62"/>
  <c r="N28" i="62"/>
  <c r="N30" i="62"/>
  <c r="M28" i="62"/>
  <c r="M30" i="62"/>
  <c r="L28" i="62"/>
  <c r="L30" i="62"/>
  <c r="K28" i="62"/>
  <c r="K30" i="62"/>
  <c r="E28" i="62"/>
  <c r="J28" i="62"/>
  <c r="J30" i="62"/>
  <c r="I30" i="62"/>
  <c r="D27" i="62"/>
  <c r="D28" i="62" s="1"/>
  <c r="H4" i="62"/>
  <c r="H27" i="62" s="1"/>
  <c r="D20" i="62"/>
  <c r="H2" i="62"/>
  <c r="H20" i="62" s="1"/>
  <c r="N26" i="61"/>
  <c r="N29" i="61"/>
  <c r="I26" i="61"/>
  <c r="M29" i="61"/>
  <c r="M26" i="61"/>
  <c r="H26" i="61"/>
  <c r="L29" i="61"/>
  <c r="L26" i="61"/>
  <c r="K29" i="61"/>
  <c r="K26" i="61"/>
  <c r="J29" i="61"/>
  <c r="J26" i="61"/>
  <c r="E26" i="61"/>
  <c r="I29" i="61"/>
  <c r="D26" i="61"/>
  <c r="D10" i="61"/>
  <c r="H9" i="61"/>
  <c r="I24" i="61"/>
  <c r="N24" i="61"/>
  <c r="M24" i="61"/>
  <c r="E24" i="61"/>
  <c r="J24" i="61"/>
  <c r="D23" i="61"/>
  <c r="D24" i="61" s="1"/>
  <c r="H5" i="61"/>
  <c r="H23" i="61" s="1"/>
  <c r="H24" i="61" s="1"/>
  <c r="I28" i="61"/>
  <c r="N28" i="61"/>
  <c r="N30" i="61"/>
  <c r="M28" i="61"/>
  <c r="M30" i="61"/>
  <c r="L28" i="61"/>
  <c r="L30" i="61"/>
  <c r="K28" i="61"/>
  <c r="K30" i="61"/>
  <c r="E28" i="61"/>
  <c r="J28" i="61"/>
  <c r="J30" i="61"/>
  <c r="I30" i="61"/>
  <c r="H4" i="61"/>
  <c r="H27" i="61" s="1"/>
  <c r="D27" i="61"/>
  <c r="D28" i="61" s="1"/>
  <c r="H2" i="61"/>
  <c r="H20" i="61" s="1"/>
  <c r="D20" i="61"/>
  <c r="N26" i="60"/>
  <c r="N29" i="60"/>
  <c r="I26" i="60"/>
  <c r="M29" i="60"/>
  <c r="H26" i="60"/>
  <c r="M26" i="60"/>
  <c r="L29" i="60"/>
  <c r="L26" i="60"/>
  <c r="K29" i="60"/>
  <c r="K26" i="60"/>
  <c r="J26" i="60"/>
  <c r="J29" i="60"/>
  <c r="E26" i="60"/>
  <c r="D26" i="60"/>
  <c r="I29" i="60"/>
  <c r="D10" i="60"/>
  <c r="H9" i="60"/>
  <c r="I24" i="60"/>
  <c r="N24" i="60"/>
  <c r="M24" i="60"/>
  <c r="E24" i="60"/>
  <c r="J24" i="60"/>
  <c r="D23" i="60"/>
  <c r="D24" i="60" s="1"/>
  <c r="H5" i="60"/>
  <c r="H23" i="60" s="1"/>
  <c r="H24" i="60" s="1"/>
  <c r="I28" i="60"/>
  <c r="N28" i="60"/>
  <c r="N30" i="60"/>
  <c r="M28" i="60"/>
  <c r="M30" i="60"/>
  <c r="L28" i="60"/>
  <c r="L30" i="60"/>
  <c r="K28" i="60"/>
  <c r="K30" i="60"/>
  <c r="E28" i="60"/>
  <c r="J28" i="60"/>
  <c r="J30" i="60"/>
  <c r="I30" i="60"/>
  <c r="H4" i="60"/>
  <c r="H27" i="60" s="1"/>
  <c r="D27" i="60"/>
  <c r="D28" i="60" s="1"/>
  <c r="H2" i="60"/>
  <c r="H20" i="60" s="1"/>
  <c r="D20" i="60"/>
  <c r="M29" i="59"/>
  <c r="M26" i="59"/>
  <c r="H26" i="59"/>
  <c r="L26" i="59"/>
  <c r="L29" i="59"/>
  <c r="K29" i="59"/>
  <c r="K26" i="59"/>
  <c r="E26" i="59"/>
  <c r="J29" i="59"/>
  <c r="J26" i="59"/>
  <c r="D26" i="59"/>
  <c r="I29" i="59"/>
  <c r="I26" i="59"/>
  <c r="H9" i="59"/>
  <c r="D10" i="59"/>
  <c r="M24" i="59"/>
  <c r="E24" i="59"/>
  <c r="J24" i="59"/>
  <c r="I24" i="59"/>
  <c r="D23" i="59"/>
  <c r="D24" i="59" s="1"/>
  <c r="H5" i="59"/>
  <c r="H23" i="59" s="1"/>
  <c r="H24" i="59" s="1"/>
  <c r="M28" i="59"/>
  <c r="M30" i="59"/>
  <c r="L28" i="59"/>
  <c r="L30" i="59"/>
  <c r="K28" i="59"/>
  <c r="K30" i="59"/>
  <c r="E28" i="59"/>
  <c r="J28" i="59"/>
  <c r="J30" i="59"/>
  <c r="I28" i="59"/>
  <c r="I30" i="59"/>
  <c r="H4" i="59"/>
  <c r="H27" i="59" s="1"/>
  <c r="D27" i="59"/>
  <c r="D28" i="59" s="1"/>
  <c r="D20" i="59"/>
  <c r="H2" i="59"/>
  <c r="H20" i="59" s="1"/>
  <c r="N26" i="58"/>
  <c r="I26" i="58"/>
  <c r="N29" i="58"/>
  <c r="M26" i="58"/>
  <c r="H26" i="58"/>
  <c r="M29" i="58"/>
  <c r="L29" i="58"/>
  <c r="L26" i="58"/>
  <c r="K26" i="58"/>
  <c r="K29" i="58"/>
  <c r="E26" i="58"/>
  <c r="J26" i="58"/>
  <c r="J29" i="58"/>
  <c r="D26" i="58"/>
  <c r="I29" i="58"/>
  <c r="D10" i="58"/>
  <c r="H9" i="58"/>
  <c r="I24" i="58"/>
  <c r="N24" i="58"/>
  <c r="M24" i="58"/>
  <c r="E24" i="58"/>
  <c r="J24" i="58"/>
  <c r="D23" i="58"/>
  <c r="D24" i="58" s="1"/>
  <c r="H5" i="58"/>
  <c r="H23" i="58" s="1"/>
  <c r="H24" i="58" s="1"/>
  <c r="I28" i="58"/>
  <c r="N28" i="58"/>
  <c r="N30" i="58"/>
  <c r="M28" i="58"/>
  <c r="M30" i="58"/>
  <c r="L28" i="58"/>
  <c r="L30" i="58"/>
  <c r="K28" i="58"/>
  <c r="K30" i="58"/>
  <c r="E28" i="58"/>
  <c r="J28" i="58"/>
  <c r="J30" i="58"/>
  <c r="I30" i="58"/>
  <c r="H4" i="58"/>
  <c r="H27" i="58" s="1"/>
  <c r="D27" i="58"/>
  <c r="D28" i="58" s="1"/>
  <c r="D20" i="58"/>
  <c r="H2" i="58"/>
  <c r="H20" i="58" s="1"/>
  <c r="N29" i="57"/>
  <c r="N26" i="57"/>
  <c r="I26" i="57"/>
  <c r="M29" i="57"/>
  <c r="M26" i="57"/>
  <c r="H26" i="57"/>
  <c r="L29" i="57"/>
  <c r="L26" i="57"/>
  <c r="K29" i="57"/>
  <c r="K26" i="57"/>
  <c r="J29" i="57"/>
  <c r="E26" i="57"/>
  <c r="J26" i="57"/>
  <c r="I29" i="57"/>
  <c r="D26" i="57"/>
  <c r="D10" i="57"/>
  <c r="H9" i="57"/>
  <c r="I24" i="57"/>
  <c r="N24" i="57"/>
  <c r="M24" i="57"/>
  <c r="E24" i="57"/>
  <c r="J24" i="57"/>
  <c r="D23" i="57"/>
  <c r="D24" i="57" s="1"/>
  <c r="H5" i="57"/>
  <c r="H23" i="57" s="1"/>
  <c r="H24" i="57" s="1"/>
  <c r="I28" i="57"/>
  <c r="N28" i="57"/>
  <c r="N30" i="57"/>
  <c r="M28" i="57"/>
  <c r="M30" i="57"/>
  <c r="L28" i="57"/>
  <c r="L30" i="57"/>
  <c r="K28" i="57"/>
  <c r="K30" i="57"/>
  <c r="E28" i="57"/>
  <c r="J28" i="57"/>
  <c r="J30" i="57"/>
  <c r="I30" i="57"/>
  <c r="D27" i="57"/>
  <c r="D28" i="57" s="1"/>
  <c r="H4" i="57"/>
  <c r="H27" i="57" s="1"/>
  <c r="H2" i="57"/>
  <c r="H20" i="57" s="1"/>
  <c r="D20" i="57"/>
  <c r="H26" i="56"/>
  <c r="M29" i="56"/>
  <c r="M26" i="56"/>
  <c r="L26" i="56"/>
  <c r="L29" i="56"/>
  <c r="K26" i="56"/>
  <c r="K29" i="56"/>
  <c r="E26" i="56"/>
  <c r="J26" i="56"/>
  <c r="J29" i="56"/>
  <c r="D26" i="56"/>
  <c r="I26" i="56"/>
  <c r="I29" i="56"/>
  <c r="H9" i="56"/>
  <c r="D10" i="56"/>
  <c r="M24" i="56"/>
  <c r="E24" i="56"/>
  <c r="J24" i="56"/>
  <c r="I24" i="56"/>
  <c r="D23" i="56"/>
  <c r="D24" i="56" s="1"/>
  <c r="H5" i="56"/>
  <c r="H23" i="56" s="1"/>
  <c r="H24" i="56" s="1"/>
  <c r="M28" i="56"/>
  <c r="M30" i="56"/>
  <c r="L28" i="56"/>
  <c r="L30" i="56"/>
  <c r="K28" i="56"/>
  <c r="K30" i="56"/>
  <c r="E28" i="56"/>
  <c r="J28" i="56"/>
  <c r="J30" i="56"/>
  <c r="I28" i="56"/>
  <c r="I30" i="56"/>
  <c r="H4" i="56"/>
  <c r="H27" i="56" s="1"/>
  <c r="D27" i="56"/>
  <c r="D28" i="56" s="1"/>
  <c r="H2" i="56"/>
  <c r="H20" i="56" s="1"/>
  <c r="D20" i="56"/>
  <c r="N26" i="55"/>
  <c r="N29" i="55"/>
  <c r="I26" i="55"/>
  <c r="M26" i="55"/>
  <c r="M29" i="55"/>
  <c r="H26" i="55"/>
  <c r="L29" i="55"/>
  <c r="L26" i="55"/>
  <c r="K26" i="55"/>
  <c r="K29" i="55"/>
  <c r="J26" i="55"/>
  <c r="J29" i="55"/>
  <c r="E26" i="55"/>
  <c r="D26" i="55"/>
  <c r="I29" i="55"/>
  <c r="H9" i="55"/>
  <c r="D10" i="55"/>
  <c r="I24" i="55"/>
  <c r="N24" i="55"/>
  <c r="M24" i="55"/>
  <c r="E24" i="55"/>
  <c r="J24" i="55"/>
  <c r="D23" i="55"/>
  <c r="D24" i="55" s="1"/>
  <c r="H5" i="55"/>
  <c r="H23" i="55" s="1"/>
  <c r="H24" i="55" s="1"/>
  <c r="I28" i="55"/>
  <c r="N28" i="55"/>
  <c r="N30" i="55"/>
  <c r="M28" i="55"/>
  <c r="M30" i="55"/>
  <c r="L28" i="55"/>
  <c r="L30" i="55"/>
  <c r="K28" i="55"/>
  <c r="K30" i="55"/>
  <c r="E28" i="55"/>
  <c r="J28" i="55"/>
  <c r="J30" i="55"/>
  <c r="I30" i="55"/>
  <c r="H4" i="55"/>
  <c r="H27" i="55" s="1"/>
  <c r="D27" i="55"/>
  <c r="D28" i="55" s="1"/>
  <c r="D20" i="55"/>
  <c r="H2" i="55"/>
  <c r="H20" i="55" s="1"/>
  <c r="H26" i="54"/>
  <c r="M26" i="54"/>
  <c r="M29" i="54"/>
  <c r="L26" i="54"/>
  <c r="L29" i="54"/>
  <c r="K29" i="54"/>
  <c r="K26" i="54"/>
  <c r="J29" i="54"/>
  <c r="J26" i="54"/>
  <c r="E26" i="54"/>
  <c r="I26" i="54"/>
  <c r="I29" i="54"/>
  <c r="D26" i="54"/>
  <c r="H9" i="54"/>
  <c r="D10" i="54"/>
  <c r="M24" i="54"/>
  <c r="E24" i="54"/>
  <c r="J24" i="54"/>
  <c r="I24" i="54"/>
  <c r="H5" i="54"/>
  <c r="H23" i="54" s="1"/>
  <c r="H24" i="54" s="1"/>
  <c r="D23" i="54"/>
  <c r="D24" i="54" s="1"/>
  <c r="M28" i="54"/>
  <c r="M30" i="54"/>
  <c r="L28" i="54"/>
  <c r="L30" i="54"/>
  <c r="K28" i="54"/>
  <c r="K30" i="54"/>
  <c r="E28" i="54"/>
  <c r="J28" i="54"/>
  <c r="J30" i="54"/>
  <c r="I28" i="54"/>
  <c r="I30" i="54"/>
  <c r="D27" i="54"/>
  <c r="D28" i="54" s="1"/>
  <c r="H4" i="54"/>
  <c r="H27" i="54" s="1"/>
  <c r="D20" i="54"/>
  <c r="H2" i="54"/>
  <c r="H20" i="54" s="1"/>
  <c r="N29" i="53"/>
  <c r="I26" i="53"/>
  <c r="N26" i="53"/>
  <c r="H26" i="53"/>
  <c r="M26" i="53"/>
  <c r="M29" i="53"/>
  <c r="L29" i="53"/>
  <c r="L26" i="53"/>
  <c r="K29" i="53"/>
  <c r="K26" i="53"/>
  <c r="J29" i="53"/>
  <c r="E26" i="53"/>
  <c r="J26" i="53"/>
  <c r="I29" i="53"/>
  <c r="D26" i="53"/>
  <c r="D10" i="53"/>
  <c r="H9" i="53"/>
  <c r="I24" i="53"/>
  <c r="N24" i="53"/>
  <c r="M24" i="53"/>
  <c r="E24" i="53"/>
  <c r="J24" i="53"/>
  <c r="D23" i="53"/>
  <c r="D24" i="53" s="1"/>
  <c r="H5" i="53"/>
  <c r="H23" i="53" s="1"/>
  <c r="H24" i="53" s="1"/>
  <c r="I28" i="53"/>
  <c r="N28" i="53"/>
  <c r="N30" i="53"/>
  <c r="M28" i="53"/>
  <c r="M30" i="53"/>
  <c r="L28" i="53"/>
  <c r="L30" i="53"/>
  <c r="K28" i="53"/>
  <c r="K30" i="53"/>
  <c r="E28" i="53"/>
  <c r="J28" i="53"/>
  <c r="J30" i="53"/>
  <c r="I30" i="53"/>
  <c r="D27" i="53"/>
  <c r="D28" i="53" s="1"/>
  <c r="H4" i="53"/>
  <c r="H27" i="53" s="1"/>
  <c r="D20" i="53"/>
  <c r="H2" i="53"/>
  <c r="H20" i="53" s="1"/>
  <c r="N29" i="52"/>
  <c r="N26" i="52"/>
  <c r="I26" i="52"/>
  <c r="M29" i="52"/>
  <c r="M26" i="52"/>
  <c r="H26" i="52"/>
  <c r="L29" i="52"/>
  <c r="L26" i="52"/>
  <c r="K29" i="52"/>
  <c r="K26" i="52"/>
  <c r="J29" i="52"/>
  <c r="J26" i="52"/>
  <c r="E26" i="52"/>
  <c r="I29" i="52"/>
  <c r="D26" i="52"/>
  <c r="D10" i="52"/>
  <c r="H9" i="52"/>
  <c r="I24" i="52"/>
  <c r="N24" i="52"/>
  <c r="M24" i="52"/>
  <c r="E24" i="52"/>
  <c r="J24" i="52"/>
  <c r="D23" i="52"/>
  <c r="D24" i="52" s="1"/>
  <c r="H5" i="52"/>
  <c r="H23" i="52" s="1"/>
  <c r="H24" i="52" s="1"/>
  <c r="I28" i="52"/>
  <c r="N28" i="52"/>
  <c r="N30" i="52"/>
  <c r="M28" i="52"/>
  <c r="M30" i="52"/>
  <c r="L28" i="52"/>
  <c r="L30" i="52"/>
  <c r="K28" i="52"/>
  <c r="K30" i="52"/>
  <c r="E28" i="52"/>
  <c r="J28" i="52"/>
  <c r="J30" i="52"/>
  <c r="I30" i="52"/>
  <c r="H4" i="52"/>
  <c r="H27" i="52" s="1"/>
  <c r="D27" i="52"/>
  <c r="D28" i="52" s="1"/>
  <c r="H2" i="52"/>
  <c r="H20" i="52" s="1"/>
  <c r="D20" i="52"/>
  <c r="I26" i="51"/>
  <c r="N26" i="51"/>
  <c r="N29" i="51"/>
  <c r="H26" i="51"/>
  <c r="M26" i="51"/>
  <c r="M29" i="51"/>
  <c r="L26" i="51"/>
  <c r="L29" i="51"/>
  <c r="K26" i="51"/>
  <c r="K29" i="51"/>
  <c r="E26" i="51"/>
  <c r="J26" i="51"/>
  <c r="J29" i="51"/>
  <c r="D26" i="51"/>
  <c r="I29" i="51"/>
  <c r="D10" i="51"/>
  <c r="H9" i="51"/>
  <c r="I24" i="51"/>
  <c r="N24" i="51"/>
  <c r="M24" i="51"/>
  <c r="E24" i="51"/>
  <c r="J24" i="51"/>
  <c r="D23" i="51"/>
  <c r="D24" i="51" s="1"/>
  <c r="H5" i="51"/>
  <c r="H23" i="51" s="1"/>
  <c r="H24" i="51" s="1"/>
  <c r="I28" i="51"/>
  <c r="N28" i="51"/>
  <c r="N30" i="51"/>
  <c r="M28" i="51"/>
  <c r="M30" i="51"/>
  <c r="L28" i="51"/>
  <c r="L30" i="51"/>
  <c r="K28" i="51"/>
  <c r="K30" i="51"/>
  <c r="E28" i="51"/>
  <c r="J28" i="51"/>
  <c r="J30" i="51"/>
  <c r="I30" i="51"/>
  <c r="D27" i="51"/>
  <c r="D28" i="51" s="1"/>
  <c r="H4" i="51"/>
  <c r="H27" i="51" s="1"/>
  <c r="D20" i="51"/>
  <c r="H2" i="51"/>
  <c r="H20" i="51" s="1"/>
  <c r="J26" i="50"/>
  <c r="O26" i="50"/>
  <c r="O29" i="50"/>
  <c r="N26" i="50"/>
  <c r="I26" i="50"/>
  <c r="N29" i="50"/>
  <c r="H26" i="50"/>
  <c r="M26" i="50"/>
  <c r="M29" i="50"/>
  <c r="L26" i="50"/>
  <c r="L29" i="50"/>
  <c r="K26" i="50"/>
  <c r="K29" i="50"/>
  <c r="J29" i="50"/>
  <c r="E26" i="50"/>
  <c r="I29" i="50"/>
  <c r="D26" i="50"/>
  <c r="H9" i="50"/>
  <c r="D10" i="50"/>
  <c r="J24" i="50"/>
  <c r="O24" i="50"/>
  <c r="I24" i="50"/>
  <c r="N24" i="50"/>
  <c r="M24" i="50"/>
  <c r="H5" i="50"/>
  <c r="H23" i="50" s="1"/>
  <c r="H24" i="50" s="1"/>
  <c r="D23" i="50"/>
  <c r="D24" i="50" s="1"/>
  <c r="J28" i="50"/>
  <c r="O28" i="50"/>
  <c r="O30" i="50"/>
  <c r="I28" i="50"/>
  <c r="N28" i="50"/>
  <c r="N30" i="50"/>
  <c r="M28" i="50"/>
  <c r="M30" i="50"/>
  <c r="L28" i="50"/>
  <c r="L30" i="50"/>
  <c r="K28" i="50"/>
  <c r="K30" i="50"/>
  <c r="E28" i="50"/>
  <c r="J30" i="50"/>
  <c r="I30" i="50"/>
  <c r="H4" i="50"/>
  <c r="H27" i="50" s="1"/>
  <c r="D27" i="50"/>
  <c r="D28" i="50" s="1"/>
  <c r="D20" i="50"/>
  <c r="H2" i="50"/>
  <c r="H20" i="50" s="1"/>
  <c r="N29" i="49"/>
  <c r="N26" i="49"/>
  <c r="I26" i="49"/>
  <c r="M29" i="49"/>
  <c r="M26" i="49"/>
  <c r="H26" i="49"/>
  <c r="L29" i="49"/>
  <c r="L26" i="49"/>
  <c r="K29" i="49"/>
  <c r="K26" i="49"/>
  <c r="J29" i="49"/>
  <c r="J26" i="49"/>
  <c r="E26" i="49"/>
  <c r="I29" i="49"/>
  <c r="D26" i="49"/>
  <c r="D10" i="49"/>
  <c r="H9" i="49"/>
  <c r="I24" i="49"/>
  <c r="N24" i="49"/>
  <c r="M24" i="49"/>
  <c r="E24" i="49"/>
  <c r="J24" i="49"/>
  <c r="H5" i="49"/>
  <c r="H23" i="49" s="1"/>
  <c r="H24" i="49" s="1"/>
  <c r="D23" i="49"/>
  <c r="D24" i="49" s="1"/>
  <c r="I28" i="49"/>
  <c r="N28" i="49"/>
  <c r="N30" i="49"/>
  <c r="M28" i="49"/>
  <c r="M30" i="49"/>
  <c r="L28" i="49"/>
  <c r="L30" i="49"/>
  <c r="K28" i="49"/>
  <c r="K30" i="49"/>
  <c r="E28" i="49"/>
  <c r="J28" i="49"/>
  <c r="J30" i="49"/>
  <c r="I30" i="49"/>
  <c r="H4" i="49"/>
  <c r="H27" i="49" s="1"/>
  <c r="D27" i="49"/>
  <c r="D28" i="49" s="1"/>
  <c r="D20" i="49"/>
  <c r="H2" i="49"/>
  <c r="H20" i="49" s="1"/>
  <c r="H26" i="48"/>
  <c r="M29" i="48"/>
  <c r="M26" i="48"/>
  <c r="L29" i="48"/>
  <c r="L26" i="48"/>
  <c r="K29" i="48"/>
  <c r="K26" i="48"/>
  <c r="E26" i="48"/>
  <c r="J29" i="48"/>
  <c r="J26" i="48"/>
  <c r="D26" i="48"/>
  <c r="I26" i="48"/>
  <c r="I29" i="48"/>
  <c r="H24" i="48"/>
  <c r="M24" i="48"/>
  <c r="E24" i="48"/>
  <c r="J24" i="48"/>
  <c r="I24" i="48"/>
  <c r="D24" i="48"/>
  <c r="M28" i="48"/>
  <c r="M30" i="48"/>
  <c r="L28" i="48"/>
  <c r="L30" i="48"/>
  <c r="K28" i="48"/>
  <c r="K30" i="48"/>
  <c r="E28" i="48"/>
  <c r="J28" i="48"/>
  <c r="J30" i="48"/>
  <c r="I28" i="48"/>
  <c r="I30" i="48"/>
  <c r="H21" i="48"/>
  <c r="D27" i="48"/>
  <c r="D28" i="48" s="1"/>
  <c r="H9" i="48"/>
  <c r="D10" i="48"/>
  <c r="H2" i="48"/>
  <c r="D20" i="48"/>
  <c r="N26" i="47"/>
  <c r="N29" i="47"/>
  <c r="I26" i="47"/>
  <c r="M26" i="47"/>
  <c r="H26" i="47"/>
  <c r="M29" i="47"/>
  <c r="L26" i="47"/>
  <c r="L29" i="47"/>
  <c r="K29" i="47"/>
  <c r="K26" i="47"/>
  <c r="E26" i="47"/>
  <c r="J29" i="47"/>
  <c r="J26" i="47"/>
  <c r="D26" i="47"/>
  <c r="I29" i="47"/>
  <c r="H9" i="47"/>
  <c r="D10" i="47"/>
  <c r="I24" i="47"/>
  <c r="N24" i="47"/>
  <c r="M24" i="47"/>
  <c r="E24" i="47"/>
  <c r="J24" i="47"/>
  <c r="D23" i="47"/>
  <c r="D24" i="47" s="1"/>
  <c r="H5" i="47"/>
  <c r="H23" i="47" s="1"/>
  <c r="H24" i="47" s="1"/>
  <c r="I28" i="47"/>
  <c r="N28" i="47"/>
  <c r="N30" i="47"/>
  <c r="M28" i="47"/>
  <c r="M30" i="47"/>
  <c r="L28" i="47"/>
  <c r="L30" i="47"/>
  <c r="K28" i="47"/>
  <c r="K30" i="47"/>
  <c r="E28" i="47"/>
  <c r="J28" i="47"/>
  <c r="J30" i="47"/>
  <c r="I30" i="47"/>
  <c r="D27" i="47"/>
  <c r="D28" i="47" s="1"/>
  <c r="H4" i="47"/>
  <c r="H27" i="47" s="1"/>
  <c r="D20" i="47"/>
  <c r="H2" i="47"/>
  <c r="H20" i="47" s="1"/>
  <c r="L26" i="46"/>
  <c r="L29" i="46"/>
  <c r="K29" i="46"/>
  <c r="K26" i="46"/>
  <c r="J29" i="46"/>
  <c r="E26" i="46"/>
  <c r="J26" i="46"/>
  <c r="I29" i="46"/>
  <c r="D26" i="46"/>
  <c r="I26" i="46"/>
  <c r="H26" i="46"/>
  <c r="H29" i="46"/>
  <c r="H9" i="46"/>
  <c r="D10" i="46"/>
  <c r="E24" i="46"/>
  <c r="J24" i="46"/>
  <c r="I24" i="46"/>
  <c r="H5" i="46"/>
  <c r="H23" i="46" s="1"/>
  <c r="H24" i="46" s="1"/>
  <c r="D23" i="46"/>
  <c r="D24" i="46" s="1"/>
  <c r="L28" i="46"/>
  <c r="L30" i="46"/>
  <c r="K28" i="46"/>
  <c r="K30" i="46"/>
  <c r="E28" i="46"/>
  <c r="J28" i="46"/>
  <c r="J30" i="46"/>
  <c r="I28" i="46"/>
  <c r="I30" i="46"/>
  <c r="H4" i="46"/>
  <c r="H27" i="46" s="1"/>
  <c r="D27" i="46"/>
  <c r="D28" i="46" s="1"/>
  <c r="D20" i="46"/>
  <c r="H2" i="46"/>
  <c r="H20" i="46" s="1"/>
  <c r="N29" i="45"/>
  <c r="I26" i="45"/>
  <c r="N26" i="45"/>
  <c r="M29" i="45"/>
  <c r="M26" i="45"/>
  <c r="H26" i="45"/>
  <c r="L29" i="45"/>
  <c r="L26" i="45"/>
  <c r="K29" i="45"/>
  <c r="K26" i="45"/>
  <c r="J29" i="45"/>
  <c r="J26" i="45"/>
  <c r="E26" i="45"/>
  <c r="I29" i="45"/>
  <c r="D26" i="45"/>
  <c r="D10" i="45"/>
  <c r="H9" i="45"/>
  <c r="I24" i="45"/>
  <c r="N24" i="45"/>
  <c r="M24" i="45"/>
  <c r="E24" i="45"/>
  <c r="J24" i="45"/>
  <c r="D23" i="45"/>
  <c r="D24" i="45" s="1"/>
  <c r="H5" i="45"/>
  <c r="H23" i="45" s="1"/>
  <c r="H24" i="45" s="1"/>
  <c r="I28" i="45"/>
  <c r="N28" i="45"/>
  <c r="N30" i="45"/>
  <c r="M28" i="45"/>
  <c r="M30" i="45"/>
  <c r="L28" i="45"/>
  <c r="L30" i="45"/>
  <c r="K28" i="45"/>
  <c r="K30" i="45"/>
  <c r="E28" i="45"/>
  <c r="J28" i="45"/>
  <c r="J30" i="45"/>
  <c r="I30" i="45"/>
  <c r="D27" i="45"/>
  <c r="D28" i="45" s="1"/>
  <c r="H4" i="45"/>
  <c r="H27" i="45" s="1"/>
  <c r="D20" i="45"/>
  <c r="H2" i="45"/>
  <c r="H20" i="45" s="1"/>
  <c r="N29" i="44"/>
  <c r="I26" i="44"/>
  <c r="N26" i="44"/>
  <c r="M29" i="44"/>
  <c r="M26" i="44"/>
  <c r="H26" i="44"/>
  <c r="L29" i="44"/>
  <c r="L26" i="44"/>
  <c r="K26" i="44"/>
  <c r="K29" i="44"/>
  <c r="J29" i="44"/>
  <c r="J26" i="44"/>
  <c r="E26" i="44"/>
  <c r="I29" i="44"/>
  <c r="D26" i="44"/>
  <c r="D10" i="44"/>
  <c r="H9" i="44"/>
  <c r="I24" i="44"/>
  <c r="N24" i="44"/>
  <c r="M24" i="44"/>
  <c r="E24" i="44"/>
  <c r="J24" i="44"/>
  <c r="H5" i="44"/>
  <c r="H23" i="44" s="1"/>
  <c r="H24" i="44" s="1"/>
  <c r="D23" i="44"/>
  <c r="D24" i="44" s="1"/>
  <c r="I28" i="44"/>
  <c r="N28" i="44"/>
  <c r="N30" i="44"/>
  <c r="M28" i="44"/>
  <c r="M30" i="44"/>
  <c r="L28" i="44"/>
  <c r="L30" i="44"/>
  <c r="K28" i="44"/>
  <c r="K30" i="44"/>
  <c r="E28" i="44"/>
  <c r="J28" i="44"/>
  <c r="J30" i="44"/>
  <c r="I30" i="44"/>
  <c r="H4" i="44"/>
  <c r="H27" i="44" s="1"/>
  <c r="D27" i="44"/>
  <c r="D28" i="44" s="1"/>
  <c r="D20" i="44"/>
  <c r="H2" i="44"/>
  <c r="H20" i="44" s="1"/>
  <c r="I26" i="43"/>
  <c r="N29" i="43"/>
  <c r="N26" i="43"/>
  <c r="M26" i="43"/>
  <c r="H26" i="43"/>
  <c r="M29" i="43"/>
  <c r="L26" i="43"/>
  <c r="L29" i="43"/>
  <c r="K26" i="43"/>
  <c r="K29" i="43"/>
  <c r="J26" i="43"/>
  <c r="E26" i="43"/>
  <c r="J29" i="43"/>
  <c r="D26" i="43"/>
  <c r="I29" i="43"/>
  <c r="H9" i="43"/>
  <c r="D10" i="43"/>
  <c r="I24" i="43"/>
  <c r="N24" i="43"/>
  <c r="M24" i="43"/>
  <c r="E24" i="43"/>
  <c r="J24" i="43"/>
  <c r="D23" i="43"/>
  <c r="D24" i="43" s="1"/>
  <c r="H5" i="43"/>
  <c r="H23" i="43" s="1"/>
  <c r="H24" i="43" s="1"/>
  <c r="I28" i="43"/>
  <c r="N28" i="43"/>
  <c r="N30" i="43"/>
  <c r="M28" i="43"/>
  <c r="M30" i="43"/>
  <c r="L28" i="43"/>
  <c r="L30" i="43"/>
  <c r="K28" i="43"/>
  <c r="K30" i="43"/>
  <c r="E28" i="43"/>
  <c r="J28" i="43"/>
  <c r="J30" i="43"/>
  <c r="I30" i="43"/>
  <c r="H4" i="43"/>
  <c r="H27" i="43" s="1"/>
  <c r="D27" i="43"/>
  <c r="D28" i="43" s="1"/>
  <c r="H2" i="43"/>
  <c r="H20" i="43" s="1"/>
  <c r="D20" i="43"/>
  <c r="N29" i="42"/>
  <c r="I26" i="42"/>
  <c r="N26" i="42"/>
  <c r="M29" i="42"/>
  <c r="H26" i="42"/>
  <c r="M26" i="42"/>
  <c r="L26" i="42"/>
  <c r="L29" i="42"/>
  <c r="K26" i="42"/>
  <c r="K29" i="42"/>
  <c r="E26" i="42"/>
  <c r="J26" i="42"/>
  <c r="J29" i="42"/>
  <c r="D26" i="42"/>
  <c r="I29" i="42"/>
  <c r="D10" i="42"/>
  <c r="H9" i="42"/>
  <c r="I24" i="42"/>
  <c r="N24" i="42"/>
  <c r="M24" i="42"/>
  <c r="E24" i="42"/>
  <c r="J24" i="42"/>
  <c r="D23" i="42"/>
  <c r="D24" i="42" s="1"/>
  <c r="H5" i="42"/>
  <c r="H23" i="42" s="1"/>
  <c r="H24" i="42" s="1"/>
  <c r="I28" i="42"/>
  <c r="N28" i="42"/>
  <c r="N30" i="42"/>
  <c r="M28" i="42"/>
  <c r="M30" i="42"/>
  <c r="L28" i="42"/>
  <c r="L30" i="42"/>
  <c r="K28" i="42"/>
  <c r="K30" i="42"/>
  <c r="E28" i="42"/>
  <c r="J28" i="42"/>
  <c r="J30" i="42"/>
  <c r="I30" i="42"/>
  <c r="H4" i="42"/>
  <c r="H27" i="42" s="1"/>
  <c r="D27" i="42"/>
  <c r="D28" i="42" s="1"/>
  <c r="D20" i="42"/>
  <c r="H2" i="42"/>
  <c r="H20" i="42" s="1"/>
  <c r="H26" i="41"/>
  <c r="M26" i="41"/>
  <c r="M29" i="41"/>
  <c r="L29" i="41"/>
  <c r="L26" i="41"/>
  <c r="K26" i="41"/>
  <c r="K29" i="41"/>
  <c r="J29" i="41"/>
  <c r="J26" i="41"/>
  <c r="E26" i="41"/>
  <c r="I29" i="41"/>
  <c r="I26" i="41"/>
  <c r="D26" i="41"/>
  <c r="H9" i="41"/>
  <c r="D10" i="41"/>
  <c r="M24" i="41"/>
  <c r="E24" i="41"/>
  <c r="J24" i="41"/>
  <c r="I24" i="41"/>
  <c r="D23" i="41"/>
  <c r="D24" i="41" s="1"/>
  <c r="H5" i="41"/>
  <c r="H23" i="41" s="1"/>
  <c r="H24" i="41" s="1"/>
  <c r="M28" i="41"/>
  <c r="M30" i="41"/>
  <c r="L28" i="41"/>
  <c r="L30" i="41"/>
  <c r="K28" i="41"/>
  <c r="K30" i="41"/>
  <c r="E28" i="41"/>
  <c r="J28" i="41"/>
  <c r="J30" i="41"/>
  <c r="I28" i="41"/>
  <c r="I30" i="41"/>
  <c r="H4" i="41"/>
  <c r="H27" i="41" s="1"/>
  <c r="D27" i="41"/>
  <c r="D28" i="41" s="1"/>
  <c r="H2" i="41"/>
  <c r="H20" i="41" s="1"/>
  <c r="D20" i="41"/>
  <c r="H26" i="40"/>
  <c r="M29" i="40"/>
  <c r="M26" i="40"/>
  <c r="L29" i="40"/>
  <c r="L26" i="40"/>
  <c r="K29" i="40"/>
  <c r="K26" i="40"/>
  <c r="J29" i="40"/>
  <c r="J26" i="40"/>
  <c r="E26" i="40"/>
  <c r="I29" i="40"/>
  <c r="I26" i="40"/>
  <c r="D26" i="40"/>
  <c r="H9" i="40"/>
  <c r="D10" i="40"/>
  <c r="M24" i="40"/>
  <c r="E24" i="40"/>
  <c r="J24" i="40"/>
  <c r="I24" i="40"/>
  <c r="D23" i="40"/>
  <c r="D24" i="40" s="1"/>
  <c r="H5" i="40"/>
  <c r="H23" i="40" s="1"/>
  <c r="H24" i="40" s="1"/>
  <c r="M28" i="40"/>
  <c r="M30" i="40"/>
  <c r="L28" i="40"/>
  <c r="L30" i="40"/>
  <c r="K28" i="40"/>
  <c r="K30" i="40"/>
  <c r="E28" i="40"/>
  <c r="J28" i="40"/>
  <c r="J30" i="40"/>
  <c r="I28" i="40"/>
  <c r="I30" i="40"/>
  <c r="D27" i="40"/>
  <c r="D28" i="40" s="1"/>
  <c r="H4" i="40"/>
  <c r="H27" i="40" s="1"/>
  <c r="D20" i="40"/>
  <c r="H2" i="40"/>
  <c r="H20" i="40" s="1"/>
  <c r="N26" i="39"/>
  <c r="I26" i="39"/>
  <c r="N29" i="39"/>
  <c r="M29" i="39"/>
  <c r="M26" i="39"/>
  <c r="H26" i="39"/>
  <c r="L29" i="39"/>
  <c r="L26" i="39"/>
  <c r="K29" i="39"/>
  <c r="K26" i="39"/>
  <c r="J29" i="39"/>
  <c r="J26" i="39"/>
  <c r="E26" i="39"/>
  <c r="I29" i="39"/>
  <c r="D26" i="39"/>
  <c r="H9" i="39"/>
  <c r="D10" i="39"/>
  <c r="I24" i="39"/>
  <c r="N24" i="39"/>
  <c r="M24" i="39"/>
  <c r="E24" i="39"/>
  <c r="J24" i="39"/>
  <c r="D23" i="39"/>
  <c r="D24" i="39" s="1"/>
  <c r="H5" i="39"/>
  <c r="H23" i="39" s="1"/>
  <c r="H24" i="39" s="1"/>
  <c r="I28" i="39"/>
  <c r="N28" i="39"/>
  <c r="N30" i="39"/>
  <c r="M28" i="39"/>
  <c r="M30" i="39"/>
  <c r="L28" i="39"/>
  <c r="L30" i="39"/>
  <c r="K28" i="39"/>
  <c r="K30" i="39"/>
  <c r="E28" i="39"/>
  <c r="J28" i="39"/>
  <c r="J30" i="39"/>
  <c r="I30" i="39"/>
  <c r="H4" i="39"/>
  <c r="H27" i="39" s="1"/>
  <c r="D27" i="39"/>
  <c r="D28" i="39" s="1"/>
  <c r="H2" i="39"/>
  <c r="H20" i="39" s="1"/>
  <c r="D20" i="39"/>
  <c r="N29" i="38"/>
  <c r="I26" i="38"/>
  <c r="N26" i="38"/>
  <c r="M26" i="38"/>
  <c r="H26" i="38"/>
  <c r="M29" i="38"/>
  <c r="L29" i="38"/>
  <c r="L26" i="38"/>
  <c r="K29" i="38"/>
  <c r="K26" i="38"/>
  <c r="E26" i="38"/>
  <c r="J29" i="38"/>
  <c r="J26" i="38"/>
  <c r="I29" i="38"/>
  <c r="D26" i="38"/>
  <c r="H9" i="38"/>
  <c r="D10" i="38"/>
  <c r="I24" i="38"/>
  <c r="N24" i="38"/>
  <c r="M24" i="38"/>
  <c r="E24" i="38"/>
  <c r="J24" i="38"/>
  <c r="H5" i="38"/>
  <c r="H23" i="38" s="1"/>
  <c r="H24" i="38" s="1"/>
  <c r="D23" i="38"/>
  <c r="D24" i="38" s="1"/>
  <c r="I28" i="38"/>
  <c r="N28" i="38"/>
  <c r="N30" i="38"/>
  <c r="M28" i="38"/>
  <c r="M30" i="38"/>
  <c r="L28" i="38"/>
  <c r="L30" i="38"/>
  <c r="K28" i="38"/>
  <c r="K30" i="38"/>
  <c r="E28" i="38"/>
  <c r="J28" i="38"/>
  <c r="J30" i="38"/>
  <c r="I30" i="38"/>
  <c r="H4" i="38"/>
  <c r="H27" i="38" s="1"/>
  <c r="D27" i="38"/>
  <c r="D28" i="38" s="1"/>
  <c r="H2" i="38"/>
  <c r="H20" i="38" s="1"/>
  <c r="D20" i="38"/>
  <c r="M26" i="37"/>
  <c r="H26" i="37"/>
  <c r="M29" i="37"/>
  <c r="L26" i="37"/>
  <c r="L29" i="37"/>
  <c r="K26" i="37"/>
  <c r="K29" i="37"/>
  <c r="J26" i="37"/>
  <c r="E26" i="37"/>
  <c r="J29" i="37"/>
  <c r="I26" i="37"/>
  <c r="I29" i="37"/>
  <c r="D26" i="37"/>
  <c r="H9" i="37"/>
  <c r="D10" i="37"/>
  <c r="M24" i="37"/>
  <c r="E24" i="37"/>
  <c r="J24" i="37"/>
  <c r="I24" i="37"/>
  <c r="D23" i="37"/>
  <c r="D24" i="37" s="1"/>
  <c r="H5" i="37"/>
  <c r="H23" i="37" s="1"/>
  <c r="H24" i="37" s="1"/>
  <c r="M28" i="37"/>
  <c r="M30" i="37"/>
  <c r="L28" i="37"/>
  <c r="L30" i="37"/>
  <c r="K28" i="37"/>
  <c r="K30" i="37"/>
  <c r="E28" i="37"/>
  <c r="J28" i="37"/>
  <c r="J30" i="37"/>
  <c r="I28" i="37"/>
  <c r="I30" i="37"/>
  <c r="H4" i="37"/>
  <c r="H27" i="37" s="1"/>
  <c r="D27" i="37"/>
  <c r="D28" i="37" s="1"/>
  <c r="H2" i="37"/>
  <c r="H20" i="37" s="1"/>
  <c r="D20" i="37"/>
  <c r="H26" i="36"/>
  <c r="M29" i="36"/>
  <c r="M26" i="36"/>
  <c r="L26" i="36"/>
  <c r="L29" i="36"/>
  <c r="K29" i="36"/>
  <c r="K26" i="36"/>
  <c r="J26" i="36"/>
  <c r="J29" i="36"/>
  <c r="E26" i="36"/>
  <c r="I26" i="36"/>
  <c r="I29" i="36"/>
  <c r="D26" i="36"/>
  <c r="D10" i="36"/>
  <c r="H9" i="36"/>
  <c r="M24" i="36"/>
  <c r="E24" i="36"/>
  <c r="J24" i="36"/>
  <c r="I24" i="36"/>
  <c r="D23" i="36"/>
  <c r="D24" i="36" s="1"/>
  <c r="H5" i="36"/>
  <c r="H23" i="36" s="1"/>
  <c r="H24" i="36" s="1"/>
  <c r="M28" i="36"/>
  <c r="M30" i="36"/>
  <c r="L28" i="36"/>
  <c r="L30" i="36"/>
  <c r="K28" i="36"/>
  <c r="K30" i="36"/>
  <c r="E28" i="36"/>
  <c r="J28" i="36"/>
  <c r="J30" i="36"/>
  <c r="I28" i="36"/>
  <c r="I30" i="36"/>
  <c r="H4" i="36"/>
  <c r="H27" i="36" s="1"/>
  <c r="D27" i="36"/>
  <c r="D28" i="36" s="1"/>
  <c r="H2" i="36"/>
  <c r="H20" i="36" s="1"/>
  <c r="D20" i="36"/>
  <c r="O26" i="35"/>
  <c r="J26" i="35"/>
  <c r="O29" i="35"/>
  <c r="N29" i="35"/>
  <c r="N26" i="35"/>
  <c r="I26" i="35"/>
  <c r="M26" i="35"/>
  <c r="M29" i="35"/>
  <c r="H26" i="35"/>
  <c r="L26" i="35"/>
  <c r="L29" i="35"/>
  <c r="K29" i="35"/>
  <c r="K26" i="35"/>
  <c r="J29" i="35"/>
  <c r="E26" i="35"/>
  <c r="I29" i="35"/>
  <c r="D26" i="35"/>
  <c r="H9" i="35"/>
  <c r="D10" i="35"/>
  <c r="J24" i="35"/>
  <c r="O24" i="35"/>
  <c r="I24" i="35"/>
  <c r="N24" i="35"/>
  <c r="M24" i="35"/>
  <c r="H5" i="35"/>
  <c r="H23" i="35" s="1"/>
  <c r="H24" i="35" s="1"/>
  <c r="D23" i="35"/>
  <c r="D24" i="35" s="1"/>
  <c r="J28" i="35"/>
  <c r="O28" i="35"/>
  <c r="O30" i="35"/>
  <c r="I28" i="35"/>
  <c r="N28" i="35"/>
  <c r="N30" i="35"/>
  <c r="M28" i="35"/>
  <c r="M30" i="35"/>
  <c r="L28" i="35"/>
  <c r="L30" i="35"/>
  <c r="K28" i="35"/>
  <c r="K30" i="35"/>
  <c r="E28" i="35"/>
  <c r="J30" i="35"/>
  <c r="I30" i="35"/>
  <c r="H4" i="35"/>
  <c r="H27" i="35" s="1"/>
  <c r="D27" i="35"/>
  <c r="D28" i="35" s="1"/>
  <c r="H2" i="35"/>
  <c r="H20" i="35" s="1"/>
  <c r="D20" i="35"/>
  <c r="O29" i="34"/>
  <c r="J26" i="34"/>
  <c r="O26" i="34"/>
  <c r="N29" i="34"/>
  <c r="I26" i="34"/>
  <c r="N26" i="34"/>
  <c r="M26" i="34"/>
  <c r="M29" i="34"/>
  <c r="H26" i="34"/>
  <c r="L26" i="34"/>
  <c r="L29" i="34"/>
  <c r="K26" i="34"/>
  <c r="K29" i="34"/>
  <c r="E26" i="34"/>
  <c r="J29" i="34"/>
  <c r="D26" i="34"/>
  <c r="I29" i="34"/>
  <c r="D10" i="34"/>
  <c r="H9" i="34"/>
  <c r="J24" i="34"/>
  <c r="O24" i="34"/>
  <c r="I24" i="34"/>
  <c r="N24" i="34"/>
  <c r="M24" i="34"/>
  <c r="D23" i="34"/>
  <c r="D24" i="34" s="1"/>
  <c r="H5" i="34"/>
  <c r="H23" i="34" s="1"/>
  <c r="H24" i="34" s="1"/>
  <c r="J28" i="34"/>
  <c r="O28" i="34"/>
  <c r="O30" i="34"/>
  <c r="I28" i="34"/>
  <c r="N28" i="34"/>
  <c r="N30" i="34"/>
  <c r="M28" i="34"/>
  <c r="M30" i="34"/>
  <c r="L28" i="34"/>
  <c r="L30" i="34"/>
  <c r="K28" i="34"/>
  <c r="K30" i="34"/>
  <c r="E28" i="34"/>
  <c r="J30" i="34"/>
  <c r="I30" i="34"/>
  <c r="D27" i="34"/>
  <c r="D28" i="34" s="1"/>
  <c r="H4" i="34"/>
  <c r="H27" i="34" s="1"/>
  <c r="D20" i="34"/>
  <c r="H2" i="34"/>
  <c r="H20" i="34" s="1"/>
  <c r="O29" i="33"/>
  <c r="J26" i="33"/>
  <c r="O26" i="33"/>
  <c r="N29" i="33"/>
  <c r="I26" i="33"/>
  <c r="N26" i="33"/>
  <c r="M29" i="33"/>
  <c r="H26" i="33"/>
  <c r="M26" i="33"/>
  <c r="L29" i="33"/>
  <c r="L26" i="33"/>
  <c r="K29" i="33"/>
  <c r="K26" i="33"/>
  <c r="J29" i="33"/>
  <c r="E26" i="33"/>
  <c r="D26" i="33"/>
  <c r="I29" i="33"/>
  <c r="D10" i="33"/>
  <c r="H9" i="33"/>
  <c r="J24" i="33"/>
  <c r="O24" i="33"/>
  <c r="I24" i="33"/>
  <c r="N24" i="33"/>
  <c r="M24" i="33"/>
  <c r="D23" i="33"/>
  <c r="D24" i="33" s="1"/>
  <c r="H5" i="33"/>
  <c r="H23" i="33" s="1"/>
  <c r="H24" i="33" s="1"/>
  <c r="J28" i="33"/>
  <c r="O28" i="33"/>
  <c r="O30" i="33"/>
  <c r="I28" i="33"/>
  <c r="N28" i="33"/>
  <c r="N30" i="33"/>
  <c r="M28" i="33"/>
  <c r="M30" i="33"/>
  <c r="L28" i="33"/>
  <c r="L30" i="33"/>
  <c r="K28" i="33"/>
  <c r="K30" i="33"/>
  <c r="E28" i="33"/>
  <c r="J30" i="33"/>
  <c r="I30" i="33"/>
  <c r="D27" i="33"/>
  <c r="D28" i="33" s="1"/>
  <c r="H4" i="33"/>
  <c r="H27" i="33" s="1"/>
  <c r="D20" i="33"/>
  <c r="H2" i="33"/>
  <c r="H20" i="33" s="1"/>
  <c r="O29" i="32"/>
  <c r="J26" i="32"/>
  <c r="O26" i="32"/>
  <c r="N29" i="32"/>
  <c r="N26" i="32"/>
  <c r="I26" i="32"/>
  <c r="M29" i="32"/>
  <c r="M26" i="32"/>
  <c r="H26" i="32"/>
  <c r="L29" i="32"/>
  <c r="L26" i="32"/>
  <c r="K29" i="32"/>
  <c r="K26" i="32"/>
  <c r="J29" i="32"/>
  <c r="E26" i="32"/>
  <c r="I29" i="32"/>
  <c r="D26" i="32"/>
  <c r="H9" i="32"/>
  <c r="D10" i="32"/>
  <c r="J24" i="32"/>
  <c r="O24" i="32"/>
  <c r="I24" i="32"/>
  <c r="N24" i="32"/>
  <c r="M24" i="32"/>
  <c r="D23" i="32"/>
  <c r="D24" i="32" s="1"/>
  <c r="H5" i="32"/>
  <c r="H23" i="32" s="1"/>
  <c r="H24" i="32" s="1"/>
  <c r="J28" i="32"/>
  <c r="O28" i="32"/>
  <c r="O30" i="32"/>
  <c r="I28" i="32"/>
  <c r="N28" i="32"/>
  <c r="N30" i="32"/>
  <c r="M28" i="32"/>
  <c r="M30" i="32"/>
  <c r="L28" i="32"/>
  <c r="L30" i="32"/>
  <c r="K28" i="32"/>
  <c r="K30" i="32"/>
  <c r="E28" i="32"/>
  <c r="J30" i="32"/>
  <c r="I30" i="32"/>
  <c r="D27" i="32"/>
  <c r="D28" i="32" s="1"/>
  <c r="H4" i="32"/>
  <c r="H27" i="32" s="1"/>
  <c r="D20" i="32"/>
  <c r="H2" i="32"/>
  <c r="H20" i="32" s="1"/>
  <c r="M29" i="31"/>
  <c r="H26" i="31"/>
  <c r="M26" i="31"/>
  <c r="L26" i="31"/>
  <c r="L29" i="31"/>
  <c r="K29" i="31"/>
  <c r="K26" i="31"/>
  <c r="J29" i="31"/>
  <c r="J26" i="31"/>
  <c r="E26" i="31"/>
  <c r="I29" i="31"/>
  <c r="I26" i="31"/>
  <c r="D26" i="31"/>
  <c r="D10" i="31"/>
  <c r="H9" i="31"/>
  <c r="M24" i="31"/>
  <c r="E24" i="31"/>
  <c r="J24" i="31"/>
  <c r="I24" i="31"/>
  <c r="D23" i="31"/>
  <c r="D24" i="31" s="1"/>
  <c r="H5" i="31"/>
  <c r="H23" i="31" s="1"/>
  <c r="H24" i="31" s="1"/>
  <c r="M28" i="31"/>
  <c r="M30" i="31"/>
  <c r="L28" i="31"/>
  <c r="L30" i="31"/>
  <c r="K28" i="31"/>
  <c r="K30" i="31"/>
  <c r="E28" i="31"/>
  <c r="J28" i="31"/>
  <c r="J30" i="31"/>
  <c r="I28" i="31"/>
  <c r="I30" i="31"/>
  <c r="D27" i="31"/>
  <c r="D28" i="31" s="1"/>
  <c r="H4" i="31"/>
  <c r="H27" i="31" s="1"/>
  <c r="H2" i="31"/>
  <c r="H20" i="31" s="1"/>
  <c r="D20" i="31"/>
  <c r="H26" i="30"/>
  <c r="M26" i="30"/>
  <c r="M29" i="30"/>
  <c r="L29" i="30"/>
  <c r="L26" i="30"/>
  <c r="K29" i="30"/>
  <c r="K26" i="30"/>
  <c r="E26" i="30"/>
  <c r="J29" i="30"/>
  <c r="J26" i="30"/>
  <c r="I26" i="30"/>
  <c r="D26" i="30"/>
  <c r="I29" i="30"/>
  <c r="D10" i="30"/>
  <c r="H9" i="30"/>
  <c r="M24" i="30"/>
  <c r="E24" i="30"/>
  <c r="J24" i="30"/>
  <c r="I24" i="30"/>
  <c r="H5" i="30"/>
  <c r="H23" i="30" s="1"/>
  <c r="H24" i="30" s="1"/>
  <c r="D23" i="30"/>
  <c r="D24" i="30" s="1"/>
  <c r="M28" i="30"/>
  <c r="M30" i="30"/>
  <c r="L28" i="30"/>
  <c r="L30" i="30"/>
  <c r="K28" i="30"/>
  <c r="K30" i="30"/>
  <c r="E28" i="30"/>
  <c r="J28" i="30"/>
  <c r="J30" i="30"/>
  <c r="I28" i="30"/>
  <c r="I30" i="30"/>
  <c r="D27" i="30"/>
  <c r="D28" i="30" s="1"/>
  <c r="H4" i="30"/>
  <c r="H27" i="30" s="1"/>
  <c r="D20" i="30"/>
  <c r="H2" i="30"/>
  <c r="H20" i="30" s="1"/>
  <c r="M26" i="29"/>
  <c r="H26" i="29"/>
  <c r="M29" i="29"/>
  <c r="L29" i="29"/>
  <c r="L26" i="29"/>
  <c r="K29" i="29"/>
  <c r="K26" i="29"/>
  <c r="J29" i="29"/>
  <c r="E26" i="29"/>
  <c r="J26" i="29"/>
  <c r="I29" i="29"/>
  <c r="D26" i="29"/>
  <c r="I26" i="29"/>
  <c r="D10" i="29"/>
  <c r="H9" i="29"/>
  <c r="M24" i="29"/>
  <c r="E24" i="29"/>
  <c r="J24" i="29"/>
  <c r="I24" i="29"/>
  <c r="D23" i="29"/>
  <c r="D24" i="29" s="1"/>
  <c r="H5" i="29"/>
  <c r="H23" i="29" s="1"/>
  <c r="H24" i="29" s="1"/>
  <c r="M28" i="29"/>
  <c r="M30" i="29"/>
  <c r="L28" i="29"/>
  <c r="L30" i="29"/>
  <c r="K28" i="29"/>
  <c r="K30" i="29"/>
  <c r="E28" i="29"/>
  <c r="J28" i="29"/>
  <c r="J30" i="29"/>
  <c r="I28" i="29"/>
  <c r="I30" i="29"/>
  <c r="H4" i="29"/>
  <c r="H27" i="29" s="1"/>
  <c r="D27" i="29"/>
  <c r="D28" i="29" s="1"/>
  <c r="H2" i="29"/>
  <c r="H20" i="29" s="1"/>
  <c r="D20" i="29"/>
  <c r="M26" i="28"/>
  <c r="M29" i="28"/>
  <c r="H26" i="28"/>
  <c r="L26" i="28"/>
  <c r="L29" i="28"/>
  <c r="K26" i="28"/>
  <c r="K29" i="28"/>
  <c r="E26" i="28"/>
  <c r="J29" i="28"/>
  <c r="J26" i="28"/>
  <c r="I29" i="28"/>
  <c r="D26" i="28"/>
  <c r="I26" i="28"/>
  <c r="H9" i="28"/>
  <c r="D10" i="28"/>
  <c r="M24" i="28"/>
  <c r="E24" i="28"/>
  <c r="J24" i="28"/>
  <c r="I24" i="28"/>
  <c r="H5" i="28"/>
  <c r="H23" i="28" s="1"/>
  <c r="H24" i="28" s="1"/>
  <c r="D23" i="28"/>
  <c r="D24" i="28" s="1"/>
  <c r="M28" i="28"/>
  <c r="M30" i="28"/>
  <c r="L28" i="28"/>
  <c r="L30" i="28"/>
  <c r="K28" i="28"/>
  <c r="K30" i="28"/>
  <c r="E28" i="28"/>
  <c r="J28" i="28"/>
  <c r="J30" i="28"/>
  <c r="I28" i="28"/>
  <c r="I30" i="28"/>
  <c r="H4" i="28"/>
  <c r="H27" i="28" s="1"/>
  <c r="D27" i="28"/>
  <c r="D28" i="28" s="1"/>
  <c r="H2" i="28"/>
  <c r="H20" i="28" s="1"/>
  <c r="D20" i="28"/>
  <c r="O26" i="27"/>
  <c r="O29" i="27"/>
  <c r="J26" i="27"/>
  <c r="N26" i="27"/>
  <c r="I26" i="27"/>
  <c r="N29" i="27"/>
  <c r="M29" i="27"/>
  <c r="M26" i="27"/>
  <c r="H26" i="27"/>
  <c r="L26" i="27"/>
  <c r="L29" i="27"/>
  <c r="K26" i="27"/>
  <c r="K29" i="27"/>
  <c r="J29" i="27"/>
  <c r="E26" i="27"/>
  <c r="I29" i="27"/>
  <c r="D26" i="27"/>
  <c r="D10" i="27"/>
  <c r="H9" i="27"/>
  <c r="J24" i="27"/>
  <c r="O24" i="27"/>
  <c r="I24" i="27"/>
  <c r="N24" i="27"/>
  <c r="M24" i="27"/>
  <c r="D23" i="27"/>
  <c r="D24" i="27" s="1"/>
  <c r="H5" i="27"/>
  <c r="H23" i="27" s="1"/>
  <c r="H24" i="27" s="1"/>
  <c r="J28" i="27"/>
  <c r="O28" i="27"/>
  <c r="O30" i="27"/>
  <c r="I28" i="27"/>
  <c r="N28" i="27"/>
  <c r="N30" i="27"/>
  <c r="M28" i="27"/>
  <c r="M30" i="27"/>
  <c r="L28" i="27"/>
  <c r="L30" i="27"/>
  <c r="K28" i="27"/>
  <c r="K30" i="27"/>
  <c r="E28" i="27"/>
  <c r="J30" i="27"/>
  <c r="I30" i="27"/>
  <c r="D27" i="27"/>
  <c r="D28" i="27" s="1"/>
  <c r="H4" i="27"/>
  <c r="H27" i="27" s="1"/>
  <c r="D20" i="27"/>
  <c r="H2" i="27"/>
  <c r="H20" i="27" s="1"/>
  <c r="O29" i="26"/>
  <c r="J26" i="26"/>
  <c r="O26" i="26"/>
  <c r="N29" i="26"/>
  <c r="N26" i="26"/>
  <c r="I26" i="26"/>
  <c r="M26" i="26"/>
  <c r="M29" i="26"/>
  <c r="H26" i="26"/>
  <c r="L26" i="26"/>
  <c r="L29" i="26"/>
  <c r="K29" i="26"/>
  <c r="K26" i="26"/>
  <c r="J29" i="26"/>
  <c r="E26" i="26"/>
  <c r="I29" i="26"/>
  <c r="D26" i="26"/>
  <c r="H9" i="26"/>
  <c r="D10" i="26"/>
  <c r="J24" i="26"/>
  <c r="O24" i="26"/>
  <c r="I24" i="26"/>
  <c r="N24" i="26"/>
  <c r="M24" i="26"/>
  <c r="D23" i="26"/>
  <c r="D24" i="26" s="1"/>
  <c r="H5" i="26"/>
  <c r="H23" i="26" s="1"/>
  <c r="H24" i="26" s="1"/>
  <c r="J28" i="26"/>
  <c r="O28" i="26"/>
  <c r="O30" i="26"/>
  <c r="I28" i="26"/>
  <c r="N28" i="26"/>
  <c r="N30" i="26"/>
  <c r="M28" i="26"/>
  <c r="M30" i="26"/>
  <c r="L28" i="26"/>
  <c r="L30" i="26"/>
  <c r="K28" i="26"/>
  <c r="K30" i="26"/>
  <c r="E28" i="26"/>
  <c r="J30" i="26"/>
  <c r="I30" i="26"/>
  <c r="H4" i="26"/>
  <c r="H27" i="26" s="1"/>
  <c r="D27" i="26"/>
  <c r="D28" i="26" s="1"/>
  <c r="D20" i="26"/>
  <c r="H2" i="26"/>
  <c r="H20" i="26" s="1"/>
  <c r="I26" i="25"/>
  <c r="N26" i="25"/>
  <c r="N29" i="25"/>
  <c r="H26" i="25"/>
  <c r="M26" i="25"/>
  <c r="M29" i="25"/>
  <c r="L29" i="25"/>
  <c r="L26" i="25"/>
  <c r="K26" i="25"/>
  <c r="K29" i="25"/>
  <c r="J26" i="25"/>
  <c r="E26" i="25"/>
  <c r="J29" i="25"/>
  <c r="I29" i="25"/>
  <c r="D26" i="25"/>
  <c r="D10" i="25"/>
  <c r="H9" i="25"/>
  <c r="I24" i="25"/>
  <c r="N24" i="25"/>
  <c r="M24" i="25"/>
  <c r="E24" i="25"/>
  <c r="J24" i="25"/>
  <c r="D23" i="25"/>
  <c r="D24" i="25" s="1"/>
  <c r="H5" i="25"/>
  <c r="H23" i="25" s="1"/>
  <c r="H24" i="25" s="1"/>
  <c r="I28" i="25"/>
  <c r="N28" i="25"/>
  <c r="N30" i="25"/>
  <c r="M28" i="25"/>
  <c r="M30" i="25"/>
  <c r="L28" i="25"/>
  <c r="L30" i="25"/>
  <c r="K28" i="25"/>
  <c r="K30" i="25"/>
  <c r="E28" i="25"/>
  <c r="J28" i="25"/>
  <c r="J30" i="25"/>
  <c r="I30" i="25"/>
  <c r="D27" i="25"/>
  <c r="D28" i="25" s="1"/>
  <c r="H4" i="25"/>
  <c r="H27" i="25" s="1"/>
  <c r="D20" i="25"/>
  <c r="H2" i="25"/>
  <c r="H20" i="25" s="1"/>
  <c r="M26" i="24"/>
  <c r="H26" i="24"/>
  <c r="M29" i="24"/>
  <c r="L26" i="24"/>
  <c r="L29" i="24"/>
  <c r="K26" i="24"/>
  <c r="K29" i="24"/>
  <c r="J26" i="24"/>
  <c r="E26" i="24"/>
  <c r="J29" i="24"/>
  <c r="I26" i="24"/>
  <c r="D26" i="24"/>
  <c r="I29" i="24"/>
  <c r="H9" i="24"/>
  <c r="D10" i="24"/>
  <c r="M24" i="24"/>
  <c r="E24" i="24"/>
  <c r="J24" i="24"/>
  <c r="I24" i="24"/>
  <c r="D23" i="24"/>
  <c r="D24" i="24" s="1"/>
  <c r="H5" i="24"/>
  <c r="H23" i="24" s="1"/>
  <c r="H24" i="24" s="1"/>
  <c r="M28" i="24"/>
  <c r="M30" i="24"/>
  <c r="L28" i="24"/>
  <c r="L30" i="24"/>
  <c r="K28" i="24"/>
  <c r="K30" i="24"/>
  <c r="E28" i="24"/>
  <c r="J28" i="24"/>
  <c r="J30" i="24"/>
  <c r="I28" i="24"/>
  <c r="I30" i="24"/>
  <c r="D27" i="24"/>
  <c r="D28" i="24" s="1"/>
  <c r="H4" i="24"/>
  <c r="H27" i="24" s="1"/>
  <c r="D20" i="24"/>
  <c r="H2" i="24"/>
  <c r="H20" i="24" s="1"/>
  <c r="O26" i="23"/>
  <c r="J26" i="23"/>
  <c r="O29" i="23"/>
  <c r="N29" i="23"/>
  <c r="I26" i="23"/>
  <c r="N26" i="23"/>
  <c r="H26" i="23"/>
  <c r="M29" i="23"/>
  <c r="M26" i="23"/>
  <c r="L29" i="23"/>
  <c r="L26" i="23"/>
  <c r="K26" i="23"/>
  <c r="K29" i="23"/>
  <c r="J29" i="23"/>
  <c r="E26" i="23"/>
  <c r="D26" i="23"/>
  <c r="I29" i="23"/>
  <c r="D20" i="23"/>
  <c r="H21" i="23"/>
  <c r="D10" i="23"/>
  <c r="H9" i="23"/>
  <c r="J24" i="23"/>
  <c r="O24" i="23"/>
  <c r="I24" i="23"/>
  <c r="N24" i="23"/>
  <c r="M24" i="23"/>
  <c r="D23" i="23"/>
  <c r="D24" i="23" s="1"/>
  <c r="H5" i="23"/>
  <c r="H23" i="23" s="1"/>
  <c r="H24" i="23" s="1"/>
  <c r="O28" i="23"/>
  <c r="J28" i="23"/>
  <c r="O30" i="23"/>
  <c r="N28" i="23"/>
  <c r="I28" i="23"/>
  <c r="N30" i="23"/>
  <c r="M30" i="23"/>
  <c r="M28" i="23"/>
  <c r="L30" i="23"/>
  <c r="L28" i="23"/>
  <c r="K28" i="23"/>
  <c r="K30" i="23"/>
  <c r="E28" i="23"/>
  <c r="J30" i="23"/>
  <c r="I30" i="23"/>
  <c r="D27" i="23"/>
  <c r="D28" i="23" s="1"/>
  <c r="H4" i="23"/>
  <c r="H27" i="23" s="1"/>
  <c r="N29" i="22"/>
  <c r="I26" i="22"/>
  <c r="N26" i="22"/>
  <c r="M29" i="22"/>
  <c r="M26" i="22"/>
  <c r="H26" i="22"/>
  <c r="L29" i="22"/>
  <c r="L26" i="22"/>
  <c r="K29" i="22"/>
  <c r="K26" i="22"/>
  <c r="J29" i="22"/>
  <c r="J26" i="22"/>
  <c r="E26" i="22"/>
  <c r="D26" i="22"/>
  <c r="I29" i="22"/>
  <c r="I24" i="22"/>
  <c r="N24" i="22"/>
  <c r="H24" i="22"/>
  <c r="M24" i="22"/>
  <c r="E24" i="22"/>
  <c r="J24" i="22"/>
  <c r="N28" i="22"/>
  <c r="I28" i="22"/>
  <c r="N30" i="22"/>
  <c r="M28" i="22"/>
  <c r="M30" i="22"/>
  <c r="L28" i="22"/>
  <c r="L30" i="22"/>
  <c r="K30" i="22"/>
  <c r="K28" i="22"/>
  <c r="J28" i="22"/>
  <c r="J30" i="22"/>
  <c r="I30" i="22"/>
  <c r="E27" i="22"/>
  <c r="E28" i="22" s="1"/>
  <c r="E20" i="22"/>
  <c r="H21" i="22"/>
  <c r="D20" i="22"/>
  <c r="D27" i="22"/>
  <c r="D28" i="22" s="1"/>
  <c r="D10" i="22"/>
  <c r="H9" i="22"/>
  <c r="N20" i="22"/>
  <c r="N10" i="22"/>
  <c r="M20" i="22"/>
  <c r="M10" i="22"/>
  <c r="L10" i="22"/>
  <c r="L20" i="22"/>
  <c r="K10" i="22"/>
  <c r="K20" i="22"/>
  <c r="J10" i="22"/>
  <c r="J20" i="22"/>
  <c r="I10" i="22"/>
  <c r="I20" i="22"/>
  <c r="M26" i="21"/>
  <c r="H26" i="21"/>
  <c r="M29" i="21"/>
  <c r="L29" i="21"/>
  <c r="L26" i="21"/>
  <c r="K26" i="21"/>
  <c r="K29" i="21"/>
  <c r="J29" i="21"/>
  <c r="J26" i="21"/>
  <c r="E26" i="21"/>
  <c r="I29" i="21"/>
  <c r="I26" i="21"/>
  <c r="D26" i="21"/>
  <c r="D10" i="21"/>
  <c r="H9" i="21"/>
  <c r="M24" i="21"/>
  <c r="E24" i="21"/>
  <c r="J24" i="21"/>
  <c r="I24" i="21"/>
  <c r="H5" i="21"/>
  <c r="H23" i="21" s="1"/>
  <c r="H24" i="21" s="1"/>
  <c r="D23" i="21"/>
  <c r="D24" i="21" s="1"/>
  <c r="M28" i="21"/>
  <c r="M30" i="21"/>
  <c r="L28" i="21"/>
  <c r="L30" i="21"/>
  <c r="K28" i="21"/>
  <c r="K30" i="21"/>
  <c r="E28" i="21"/>
  <c r="J28" i="21"/>
  <c r="J30" i="21"/>
  <c r="I28" i="21"/>
  <c r="I30" i="21"/>
  <c r="H4" i="21"/>
  <c r="H27" i="21" s="1"/>
  <c r="D27" i="21"/>
  <c r="D28" i="21" s="1"/>
  <c r="H2" i="21"/>
  <c r="H20" i="21" s="1"/>
  <c r="D20" i="21"/>
  <c r="J26" i="20"/>
  <c r="O26" i="20"/>
  <c r="O29" i="20"/>
  <c r="I26" i="20"/>
  <c r="N26" i="20"/>
  <c r="N29" i="20"/>
  <c r="M26" i="20"/>
  <c r="H26" i="20"/>
  <c r="M29" i="20"/>
  <c r="L26" i="20"/>
  <c r="L29" i="20"/>
  <c r="K26" i="20"/>
  <c r="K29" i="20"/>
  <c r="J29" i="20"/>
  <c r="E26" i="20"/>
  <c r="I29" i="20"/>
  <c r="D26" i="20"/>
  <c r="D10" i="20"/>
  <c r="H9" i="20"/>
  <c r="J24" i="20"/>
  <c r="O24" i="20"/>
  <c r="I24" i="20"/>
  <c r="N24" i="20"/>
  <c r="M24" i="20"/>
  <c r="H5" i="20"/>
  <c r="H23" i="20" s="1"/>
  <c r="H24" i="20" s="1"/>
  <c r="D23" i="20"/>
  <c r="D24" i="20" s="1"/>
  <c r="J28" i="20"/>
  <c r="O28" i="20"/>
  <c r="O30" i="20"/>
  <c r="I28" i="20"/>
  <c r="N28" i="20"/>
  <c r="N30" i="20"/>
  <c r="M28" i="20"/>
  <c r="M30" i="20"/>
  <c r="L28" i="20"/>
  <c r="L30" i="20"/>
  <c r="K28" i="20"/>
  <c r="K30" i="20"/>
  <c r="E28" i="20"/>
  <c r="J30" i="20"/>
  <c r="I30" i="20"/>
  <c r="H4" i="20"/>
  <c r="H27" i="20" s="1"/>
  <c r="D27" i="20"/>
  <c r="D28" i="20" s="1"/>
  <c r="H2" i="20"/>
  <c r="H20" i="20" s="1"/>
  <c r="D20" i="20"/>
  <c r="M26" i="19"/>
  <c r="M29" i="19"/>
  <c r="H26" i="19"/>
  <c r="L26" i="19"/>
  <c r="L29" i="19"/>
  <c r="K29" i="19"/>
  <c r="K26" i="19"/>
  <c r="J26" i="19"/>
  <c r="E26" i="19"/>
  <c r="J29" i="19"/>
  <c r="D26" i="19"/>
  <c r="I29" i="19"/>
  <c r="I26" i="19"/>
  <c r="D10" i="19"/>
  <c r="H9" i="19"/>
  <c r="M24" i="19"/>
  <c r="E24" i="19"/>
  <c r="J24" i="19"/>
  <c r="I24" i="19"/>
  <c r="H5" i="19"/>
  <c r="H23" i="19" s="1"/>
  <c r="H24" i="19" s="1"/>
  <c r="D23" i="19"/>
  <c r="D24" i="19" s="1"/>
  <c r="M28" i="19"/>
  <c r="M30" i="19"/>
  <c r="L28" i="19"/>
  <c r="L30" i="19"/>
  <c r="K28" i="19"/>
  <c r="K30" i="19"/>
  <c r="E28" i="19"/>
  <c r="J28" i="19"/>
  <c r="J30" i="19"/>
  <c r="I28" i="19"/>
  <c r="I30" i="19"/>
  <c r="H4" i="19"/>
  <c r="H27" i="19" s="1"/>
  <c r="D27" i="19"/>
  <c r="D28" i="19" s="1"/>
  <c r="D20" i="19"/>
  <c r="H2" i="19"/>
  <c r="H20" i="19" s="1"/>
  <c r="O29" i="18"/>
  <c r="O26" i="18"/>
  <c r="J26" i="18"/>
  <c r="N29" i="18"/>
  <c r="I26" i="18"/>
  <c r="N26" i="18"/>
  <c r="M29" i="18"/>
  <c r="M26" i="18"/>
  <c r="H26" i="18"/>
  <c r="L29" i="18"/>
  <c r="L26" i="18"/>
  <c r="K29" i="18"/>
  <c r="K26" i="18"/>
  <c r="J29" i="18"/>
  <c r="E26" i="18"/>
  <c r="I29" i="18"/>
  <c r="D26" i="18"/>
  <c r="H9" i="18"/>
  <c r="D10" i="18"/>
  <c r="J24" i="18"/>
  <c r="O24" i="18"/>
  <c r="I24" i="18"/>
  <c r="N24" i="18"/>
  <c r="M24" i="18"/>
  <c r="D23" i="18"/>
  <c r="D24" i="18" s="1"/>
  <c r="H5" i="18"/>
  <c r="H23" i="18" s="1"/>
  <c r="H24" i="18" s="1"/>
  <c r="J28" i="18"/>
  <c r="O28" i="18"/>
  <c r="O30" i="18"/>
  <c r="I28" i="18"/>
  <c r="N28" i="18"/>
  <c r="N30" i="18"/>
  <c r="M28" i="18"/>
  <c r="M30" i="18"/>
  <c r="L28" i="18"/>
  <c r="L30" i="18"/>
  <c r="K28" i="18"/>
  <c r="K30" i="18"/>
  <c r="E28" i="18"/>
  <c r="J30" i="18"/>
  <c r="I30" i="18"/>
  <c r="D27" i="18"/>
  <c r="D28" i="18" s="1"/>
  <c r="H4" i="18"/>
  <c r="H27" i="18" s="1"/>
  <c r="D20" i="18"/>
  <c r="H2" i="18"/>
  <c r="H20" i="18" s="1"/>
  <c r="O29" i="17"/>
  <c r="O26" i="17"/>
  <c r="J26" i="17"/>
  <c r="N29" i="17"/>
  <c r="N26" i="17"/>
  <c r="I26" i="17"/>
  <c r="M26" i="17"/>
  <c r="M29" i="17"/>
  <c r="H26" i="17"/>
  <c r="L29" i="17"/>
  <c r="L26" i="17"/>
  <c r="K29" i="17"/>
  <c r="K26" i="17"/>
  <c r="J29" i="17"/>
  <c r="E26" i="17"/>
  <c r="D26" i="17"/>
  <c r="I29" i="17"/>
  <c r="H9" i="17"/>
  <c r="D10" i="17"/>
  <c r="J24" i="17"/>
  <c r="O24" i="17"/>
  <c r="I24" i="17"/>
  <c r="N24" i="17"/>
  <c r="M24" i="17"/>
  <c r="H5" i="17"/>
  <c r="H23" i="17" s="1"/>
  <c r="H24" i="17" s="1"/>
  <c r="D23" i="17"/>
  <c r="D24" i="17" s="1"/>
  <c r="J28" i="17"/>
  <c r="O28" i="17"/>
  <c r="O30" i="17"/>
  <c r="I28" i="17"/>
  <c r="N28" i="17"/>
  <c r="N30" i="17"/>
  <c r="M28" i="17"/>
  <c r="M30" i="17"/>
  <c r="L28" i="17"/>
  <c r="L30" i="17"/>
  <c r="K28" i="17"/>
  <c r="K30" i="17"/>
  <c r="E28" i="17"/>
  <c r="J30" i="17"/>
  <c r="I30" i="17"/>
  <c r="H4" i="17"/>
  <c r="H27" i="17" s="1"/>
  <c r="D27" i="17"/>
  <c r="D28" i="17" s="1"/>
  <c r="H2" i="17"/>
  <c r="H20" i="17" s="1"/>
  <c r="D20" i="17"/>
  <c r="O29" i="16"/>
  <c r="O26" i="16"/>
  <c r="J26" i="16"/>
  <c r="N29" i="16"/>
  <c r="I26" i="16"/>
  <c r="N26" i="16"/>
  <c r="M29" i="16"/>
  <c r="H26" i="16"/>
  <c r="M26" i="16"/>
  <c r="L29" i="16"/>
  <c r="L26" i="16"/>
  <c r="K26" i="16"/>
  <c r="K29" i="16"/>
  <c r="E26" i="16"/>
  <c r="J29" i="16"/>
  <c r="D26" i="16"/>
  <c r="I29" i="16"/>
  <c r="D10" i="16"/>
  <c r="H9" i="16"/>
  <c r="J24" i="16"/>
  <c r="O24" i="16"/>
  <c r="I24" i="16"/>
  <c r="N24" i="16"/>
  <c r="M24" i="16"/>
  <c r="H5" i="16"/>
  <c r="H23" i="16" s="1"/>
  <c r="H24" i="16" s="1"/>
  <c r="D23" i="16"/>
  <c r="D24" i="16" s="1"/>
  <c r="J28" i="16"/>
  <c r="O28" i="16"/>
  <c r="O30" i="16"/>
  <c r="I28" i="16"/>
  <c r="N28" i="16"/>
  <c r="N30" i="16"/>
  <c r="M28" i="16"/>
  <c r="M30" i="16"/>
  <c r="L28" i="16"/>
  <c r="L30" i="16"/>
  <c r="K28" i="16"/>
  <c r="K30" i="16"/>
  <c r="E28" i="16"/>
  <c r="J30" i="16"/>
  <c r="I30" i="16"/>
  <c r="H4" i="16"/>
  <c r="H27" i="16" s="1"/>
  <c r="D27" i="16"/>
  <c r="D28" i="16" s="1"/>
  <c r="D20" i="16"/>
  <c r="H2" i="16"/>
  <c r="H20" i="16" s="1"/>
  <c r="H26" i="15"/>
  <c r="M29" i="15"/>
  <c r="M26" i="15"/>
  <c r="L29" i="15"/>
  <c r="L26" i="15"/>
  <c r="K29" i="15"/>
  <c r="K26" i="15"/>
  <c r="J26" i="15"/>
  <c r="J29" i="15"/>
  <c r="E26" i="15"/>
  <c r="D26" i="15"/>
  <c r="I29" i="15"/>
  <c r="I26" i="15"/>
  <c r="D10" i="15"/>
  <c r="H9" i="15"/>
  <c r="M24" i="15"/>
  <c r="E24" i="15"/>
  <c r="J24" i="15"/>
  <c r="I24" i="15"/>
  <c r="D23" i="15"/>
  <c r="D24" i="15" s="1"/>
  <c r="H5" i="15"/>
  <c r="H23" i="15" s="1"/>
  <c r="H24" i="15" s="1"/>
  <c r="M28" i="15"/>
  <c r="M30" i="15"/>
  <c r="L28" i="15"/>
  <c r="L30" i="15"/>
  <c r="K28" i="15"/>
  <c r="K30" i="15"/>
  <c r="E28" i="15"/>
  <c r="J28" i="15"/>
  <c r="J30" i="15"/>
  <c r="I28" i="15"/>
  <c r="I30" i="15"/>
  <c r="D27" i="15"/>
  <c r="D28" i="15" s="1"/>
  <c r="H4" i="15"/>
  <c r="H27" i="15" s="1"/>
  <c r="D20" i="15"/>
  <c r="H2" i="15"/>
  <c r="H20" i="15" s="1"/>
  <c r="O26" i="14"/>
  <c r="O29" i="14"/>
  <c r="J26" i="14"/>
  <c r="N26" i="14"/>
  <c r="N29" i="14"/>
  <c r="I26" i="14"/>
  <c r="M29" i="14"/>
  <c r="M26" i="14"/>
  <c r="H26" i="14"/>
  <c r="L29" i="14"/>
  <c r="L26" i="14"/>
  <c r="K26" i="14"/>
  <c r="K29" i="14"/>
  <c r="J29" i="14"/>
  <c r="E26" i="14"/>
  <c r="I29" i="14"/>
  <c r="D26" i="14"/>
  <c r="H9" i="14"/>
  <c r="D10" i="14"/>
  <c r="J24" i="14"/>
  <c r="O24" i="14"/>
  <c r="I24" i="14"/>
  <c r="N24" i="14"/>
  <c r="M24" i="14"/>
  <c r="H5" i="14"/>
  <c r="H23" i="14" s="1"/>
  <c r="H24" i="14" s="1"/>
  <c r="D23" i="14"/>
  <c r="D24" i="14" s="1"/>
  <c r="J28" i="14"/>
  <c r="O28" i="14"/>
  <c r="O30" i="14"/>
  <c r="I28" i="14"/>
  <c r="N28" i="14"/>
  <c r="N30" i="14"/>
  <c r="M28" i="14"/>
  <c r="M30" i="14"/>
  <c r="L28" i="14"/>
  <c r="L30" i="14"/>
  <c r="K28" i="14"/>
  <c r="K30" i="14"/>
  <c r="E28" i="14"/>
  <c r="J30" i="14"/>
  <c r="I30" i="14"/>
  <c r="H4" i="14"/>
  <c r="H27" i="14" s="1"/>
  <c r="D27" i="14"/>
  <c r="D28" i="14" s="1"/>
  <c r="H2" i="14"/>
  <c r="H20" i="14" s="1"/>
  <c r="D20" i="14"/>
  <c r="H26" i="13"/>
  <c r="M26" i="13"/>
  <c r="M29" i="13"/>
  <c r="L26" i="13"/>
  <c r="L29" i="13"/>
  <c r="K26" i="13"/>
  <c r="K29" i="13"/>
  <c r="J26" i="13"/>
  <c r="E26" i="13"/>
  <c r="J29" i="13"/>
  <c r="D26" i="13"/>
  <c r="I26" i="13"/>
  <c r="I29" i="13"/>
  <c r="D10" i="13"/>
  <c r="H9" i="13"/>
  <c r="M24" i="13"/>
  <c r="E24" i="13"/>
  <c r="J24" i="13"/>
  <c r="I24" i="13"/>
  <c r="H5" i="13"/>
  <c r="H23" i="13" s="1"/>
  <c r="H24" i="13" s="1"/>
  <c r="D23" i="13"/>
  <c r="D24" i="13" s="1"/>
  <c r="M28" i="13"/>
  <c r="M30" i="13"/>
  <c r="L28" i="13"/>
  <c r="L30" i="13"/>
  <c r="K28" i="13"/>
  <c r="K30" i="13"/>
  <c r="E28" i="13"/>
  <c r="J28" i="13"/>
  <c r="J30" i="13"/>
  <c r="I28" i="13"/>
  <c r="I30" i="13"/>
  <c r="D27" i="13"/>
  <c r="D28" i="13" s="1"/>
  <c r="H4" i="13"/>
  <c r="H27" i="13" s="1"/>
  <c r="D20" i="13"/>
  <c r="H2" i="13"/>
  <c r="H20" i="13" s="1"/>
  <c r="J26" i="12"/>
  <c r="O26" i="12"/>
  <c r="O29" i="12"/>
  <c r="I26" i="12"/>
  <c r="N26" i="12"/>
  <c r="N29" i="12"/>
  <c r="H26" i="12"/>
  <c r="M26" i="12"/>
  <c r="M29" i="12"/>
  <c r="L26" i="12"/>
  <c r="L29" i="12"/>
  <c r="K29" i="12"/>
  <c r="K26" i="12"/>
  <c r="J29" i="12"/>
  <c r="E26" i="12"/>
  <c r="D26" i="12"/>
  <c r="I29" i="12"/>
  <c r="H9" i="12"/>
  <c r="D10" i="12"/>
  <c r="J24" i="12"/>
  <c r="O24" i="12"/>
  <c r="I24" i="12"/>
  <c r="N24" i="12"/>
  <c r="M24" i="12"/>
  <c r="H5" i="12"/>
  <c r="H23" i="12" s="1"/>
  <c r="H24" i="12" s="1"/>
  <c r="D23" i="12"/>
  <c r="D24" i="12" s="1"/>
  <c r="J28" i="12"/>
  <c r="O28" i="12"/>
  <c r="O30" i="12"/>
  <c r="I28" i="12"/>
  <c r="N28" i="12"/>
  <c r="N30" i="12"/>
  <c r="M28" i="12"/>
  <c r="M30" i="12"/>
  <c r="L28" i="12"/>
  <c r="L30" i="12"/>
  <c r="K28" i="12"/>
  <c r="K30" i="12"/>
  <c r="E28" i="12"/>
  <c r="J30" i="12"/>
  <c r="I30" i="12"/>
  <c r="D27" i="12"/>
  <c r="D28" i="12" s="1"/>
  <c r="H4" i="12"/>
  <c r="H27" i="12" s="1"/>
  <c r="D20" i="12"/>
  <c r="H2" i="12"/>
  <c r="H20" i="12" s="1"/>
  <c r="J26" i="11"/>
  <c r="O26" i="11"/>
  <c r="O29" i="11"/>
  <c r="N29" i="11"/>
  <c r="I26" i="11"/>
  <c r="N26" i="11"/>
  <c r="M26" i="11"/>
  <c r="H26" i="11"/>
  <c r="M29" i="11"/>
  <c r="L26" i="11"/>
  <c r="L29" i="11"/>
  <c r="K29" i="11"/>
  <c r="K26" i="11"/>
  <c r="J29" i="11"/>
  <c r="E26" i="11"/>
  <c r="I29" i="11"/>
  <c r="D26" i="11"/>
  <c r="D10" i="11"/>
  <c r="H9" i="11"/>
  <c r="J24" i="11"/>
  <c r="O24" i="11"/>
  <c r="I24" i="11"/>
  <c r="N24" i="11"/>
  <c r="M24" i="11"/>
  <c r="H5" i="11"/>
  <c r="H23" i="11" s="1"/>
  <c r="H24" i="11" s="1"/>
  <c r="D23" i="11"/>
  <c r="D24" i="11" s="1"/>
  <c r="J28" i="11"/>
  <c r="O28" i="11"/>
  <c r="O30" i="11"/>
  <c r="I28" i="11"/>
  <c r="N28" i="11"/>
  <c r="N30" i="11"/>
  <c r="M28" i="11"/>
  <c r="M30" i="11"/>
  <c r="L28" i="11"/>
  <c r="L30" i="11"/>
  <c r="K28" i="11"/>
  <c r="K30" i="11"/>
  <c r="E28" i="11"/>
  <c r="J30" i="11"/>
  <c r="I30" i="11"/>
  <c r="H4" i="11"/>
  <c r="H27" i="11" s="1"/>
  <c r="D27" i="11"/>
  <c r="D28" i="11" s="1"/>
  <c r="D20" i="11"/>
  <c r="H2" i="11"/>
  <c r="H20" i="11" s="1"/>
  <c r="O29" i="10"/>
  <c r="J26" i="10"/>
  <c r="O26" i="10"/>
  <c r="N29" i="10"/>
  <c r="I26" i="10"/>
  <c r="N26" i="10"/>
  <c r="M29" i="10"/>
  <c r="H26" i="10"/>
  <c r="M26" i="10"/>
  <c r="L26" i="10"/>
  <c r="L29" i="10"/>
  <c r="K26" i="10"/>
  <c r="K29" i="10"/>
  <c r="J29" i="10"/>
  <c r="E26" i="10"/>
  <c r="D26" i="10"/>
  <c r="I29" i="10"/>
  <c r="D10" i="10"/>
  <c r="H9" i="10"/>
  <c r="J24" i="10"/>
  <c r="O24" i="10"/>
  <c r="I24" i="10"/>
  <c r="N24" i="10"/>
  <c r="M24" i="10"/>
  <c r="D23" i="10"/>
  <c r="D24" i="10" s="1"/>
  <c r="H5" i="10"/>
  <c r="H23" i="10" s="1"/>
  <c r="H24" i="10" s="1"/>
  <c r="J28" i="10"/>
  <c r="O28" i="10"/>
  <c r="O30" i="10"/>
  <c r="I28" i="10"/>
  <c r="N28" i="10"/>
  <c r="N30" i="10"/>
  <c r="M28" i="10"/>
  <c r="M30" i="10"/>
  <c r="L28" i="10"/>
  <c r="L30" i="10"/>
  <c r="K28" i="10"/>
  <c r="K30" i="10"/>
  <c r="E28" i="10"/>
  <c r="J30" i="10"/>
  <c r="I30" i="10"/>
  <c r="H4" i="10"/>
  <c r="H27" i="10" s="1"/>
  <c r="D27" i="10"/>
  <c r="D28" i="10" s="1"/>
  <c r="H2" i="10"/>
  <c r="H20" i="10" s="1"/>
  <c r="D20" i="10"/>
  <c r="N29" i="9"/>
  <c r="N26" i="9"/>
  <c r="I26" i="9"/>
  <c r="H26" i="9"/>
  <c r="M29" i="9"/>
  <c r="M26" i="9"/>
  <c r="L29" i="9"/>
  <c r="L26" i="9"/>
  <c r="K29" i="9"/>
  <c r="K26" i="9"/>
  <c r="E26" i="9"/>
  <c r="J29" i="9"/>
  <c r="J26" i="9"/>
  <c r="I29" i="9"/>
  <c r="D26" i="9"/>
  <c r="D10" i="9"/>
  <c r="H9" i="9"/>
  <c r="I24" i="9"/>
  <c r="N24" i="9"/>
  <c r="M24" i="9"/>
  <c r="E24" i="9"/>
  <c r="J24" i="9"/>
  <c r="D23" i="9"/>
  <c r="D24" i="9" s="1"/>
  <c r="H5" i="9"/>
  <c r="H23" i="9" s="1"/>
  <c r="H24" i="9" s="1"/>
  <c r="I28" i="9"/>
  <c r="N28" i="9"/>
  <c r="N30" i="9"/>
  <c r="M28" i="9"/>
  <c r="M30" i="9"/>
  <c r="L28" i="9"/>
  <c r="L30" i="9"/>
  <c r="K28" i="9"/>
  <c r="K30" i="9"/>
  <c r="E28" i="9"/>
  <c r="J28" i="9"/>
  <c r="J30" i="9"/>
  <c r="I30" i="9"/>
  <c r="D27" i="9"/>
  <c r="D28" i="9" s="1"/>
  <c r="H4" i="9"/>
  <c r="H27" i="9" s="1"/>
  <c r="H2" i="9"/>
  <c r="H20" i="9" s="1"/>
  <c r="D20" i="9"/>
  <c r="J26" i="8"/>
  <c r="O29" i="8"/>
  <c r="O26" i="8"/>
  <c r="I26" i="8"/>
  <c r="N26" i="8"/>
  <c r="N29" i="8"/>
  <c r="M26" i="8"/>
  <c r="H26" i="8"/>
  <c r="M29" i="8"/>
  <c r="L29" i="8"/>
  <c r="L26" i="8"/>
  <c r="K29" i="8"/>
  <c r="K26" i="8"/>
  <c r="J29" i="8"/>
  <c r="E26" i="8"/>
  <c r="I29" i="8"/>
  <c r="D26" i="8"/>
  <c r="D10" i="8"/>
  <c r="H9" i="8"/>
  <c r="J24" i="8"/>
  <c r="O24" i="8"/>
  <c r="I24" i="8"/>
  <c r="N24" i="8"/>
  <c r="M24" i="8"/>
  <c r="D23" i="8"/>
  <c r="D24" i="8" s="1"/>
  <c r="H5" i="8"/>
  <c r="H23" i="8" s="1"/>
  <c r="H24" i="8" s="1"/>
  <c r="J28" i="8"/>
  <c r="O28" i="8"/>
  <c r="O30" i="8"/>
  <c r="I28" i="8"/>
  <c r="N28" i="8"/>
  <c r="N30" i="8"/>
  <c r="M28" i="8"/>
  <c r="M30" i="8"/>
  <c r="L28" i="8"/>
  <c r="L30" i="8"/>
  <c r="K28" i="8"/>
  <c r="K30" i="8"/>
  <c r="E28" i="8"/>
  <c r="J30" i="8"/>
  <c r="I30" i="8"/>
  <c r="D27" i="8"/>
  <c r="D28" i="8" s="1"/>
  <c r="H4" i="8"/>
  <c r="H27" i="8" s="1"/>
  <c r="H2" i="8"/>
  <c r="H20" i="8" s="1"/>
  <c r="D20" i="8"/>
  <c r="N29" i="7"/>
  <c r="N26" i="7"/>
  <c r="I26" i="7"/>
  <c r="M29" i="7"/>
  <c r="H26" i="7"/>
  <c r="M26" i="7"/>
  <c r="L26" i="7"/>
  <c r="L29" i="7"/>
  <c r="K26" i="7"/>
  <c r="K29" i="7"/>
  <c r="E26" i="7"/>
  <c r="J26" i="7"/>
  <c r="J29" i="7"/>
  <c r="D26" i="7"/>
  <c r="I29" i="7"/>
  <c r="H9" i="7"/>
  <c r="D10" i="7"/>
  <c r="I24" i="7"/>
  <c r="N24" i="7"/>
  <c r="M24" i="7"/>
  <c r="E24" i="7"/>
  <c r="J24" i="7"/>
  <c r="H5" i="7"/>
  <c r="H23" i="7" s="1"/>
  <c r="H24" i="7" s="1"/>
  <c r="D23" i="7"/>
  <c r="D24" i="7" s="1"/>
  <c r="I28" i="7"/>
  <c r="N28" i="7"/>
  <c r="N30" i="7"/>
  <c r="M28" i="7"/>
  <c r="M30" i="7"/>
  <c r="L28" i="7"/>
  <c r="L30" i="7"/>
  <c r="K28" i="7"/>
  <c r="K30" i="7"/>
  <c r="E28" i="7"/>
  <c r="J28" i="7"/>
  <c r="J30" i="7"/>
  <c r="I30" i="7"/>
  <c r="D27" i="7"/>
  <c r="D28" i="7" s="1"/>
  <c r="H4" i="7"/>
  <c r="H27" i="7" s="1"/>
  <c r="D20" i="7"/>
  <c r="H2" i="7"/>
  <c r="H20" i="7" s="1"/>
  <c r="O26" i="6"/>
  <c r="J26" i="6"/>
  <c r="O29" i="6"/>
  <c r="N26" i="6"/>
  <c r="I26" i="6"/>
  <c r="N29" i="6"/>
  <c r="H26" i="6"/>
  <c r="M29" i="6"/>
  <c r="M26" i="6"/>
  <c r="L26" i="6"/>
  <c r="L29" i="6"/>
  <c r="K26" i="6"/>
  <c r="K29" i="6"/>
  <c r="E26" i="6"/>
  <c r="J29" i="6"/>
  <c r="I29" i="6"/>
  <c r="D26" i="6"/>
  <c r="D10" i="6"/>
  <c r="H9" i="6"/>
  <c r="J24" i="6"/>
  <c r="O24" i="6"/>
  <c r="I24" i="6"/>
  <c r="N24" i="6"/>
  <c r="M24" i="6"/>
  <c r="H5" i="6"/>
  <c r="H23" i="6" s="1"/>
  <c r="H24" i="6" s="1"/>
  <c r="D23" i="6"/>
  <c r="D24" i="6" s="1"/>
  <c r="J28" i="6"/>
  <c r="O28" i="6"/>
  <c r="O30" i="6"/>
  <c r="I28" i="6"/>
  <c r="N28" i="6"/>
  <c r="N30" i="6"/>
  <c r="M28" i="6"/>
  <c r="M30" i="6"/>
  <c r="L28" i="6"/>
  <c r="L30" i="6"/>
  <c r="K28" i="6"/>
  <c r="K30" i="6"/>
  <c r="E28" i="6"/>
  <c r="J30" i="6"/>
  <c r="I30" i="6"/>
  <c r="D27" i="6"/>
  <c r="D28" i="6" s="1"/>
  <c r="H4" i="6"/>
  <c r="H27" i="6" s="1"/>
  <c r="H2" i="6"/>
  <c r="H20" i="6" s="1"/>
  <c r="D20" i="6"/>
  <c r="N29" i="5"/>
  <c r="I26" i="5"/>
  <c r="N26" i="5"/>
  <c r="H26" i="5"/>
  <c r="M26" i="5"/>
  <c r="M29" i="5"/>
  <c r="L26" i="5"/>
  <c r="L29" i="5"/>
  <c r="K26" i="5"/>
  <c r="K29" i="5"/>
  <c r="E26" i="5"/>
  <c r="J26" i="5"/>
  <c r="J29" i="5"/>
  <c r="D26" i="5"/>
  <c r="I29" i="5"/>
  <c r="D10" i="5"/>
  <c r="H9" i="5"/>
  <c r="I24" i="5"/>
  <c r="N24" i="5"/>
  <c r="M24" i="5"/>
  <c r="E24" i="5"/>
  <c r="J24" i="5"/>
  <c r="D23" i="5"/>
  <c r="D24" i="5" s="1"/>
  <c r="H5" i="5"/>
  <c r="H23" i="5" s="1"/>
  <c r="H24" i="5" s="1"/>
  <c r="I28" i="5"/>
  <c r="N28" i="5"/>
  <c r="N30" i="5"/>
  <c r="M28" i="5"/>
  <c r="M30" i="5"/>
  <c r="L28" i="5"/>
  <c r="L30" i="5"/>
  <c r="K28" i="5"/>
  <c r="K30" i="5"/>
  <c r="E28" i="5"/>
  <c r="J28" i="5"/>
  <c r="J30" i="5"/>
  <c r="I30" i="5"/>
  <c r="H4" i="5"/>
  <c r="H27" i="5" s="1"/>
  <c r="D27" i="5"/>
  <c r="D28" i="5" s="1"/>
  <c r="D20" i="5"/>
  <c r="H2" i="5"/>
  <c r="H20" i="5" s="1"/>
  <c r="O29" i="4"/>
  <c r="J26" i="4"/>
  <c r="O26" i="4"/>
  <c r="N29" i="4"/>
  <c r="I26" i="4"/>
  <c r="N26" i="4"/>
  <c r="M29" i="4"/>
  <c r="H26" i="4"/>
  <c r="M26" i="4"/>
  <c r="L29" i="4"/>
  <c r="L26" i="4"/>
  <c r="K29" i="4"/>
  <c r="K26" i="4"/>
  <c r="J29" i="4"/>
  <c r="E26" i="4"/>
  <c r="I29" i="4"/>
  <c r="D26" i="4"/>
  <c r="D10" i="4"/>
  <c r="H9" i="4"/>
  <c r="J24" i="4"/>
  <c r="O24" i="4"/>
  <c r="I24" i="4"/>
  <c r="N24" i="4"/>
  <c r="M24" i="4"/>
  <c r="H5" i="4"/>
  <c r="H23" i="4" s="1"/>
  <c r="H24" i="4" s="1"/>
  <c r="D23" i="4"/>
  <c r="D24" i="4" s="1"/>
  <c r="J28" i="4"/>
  <c r="O28" i="4"/>
  <c r="O30" i="4"/>
  <c r="I28" i="4"/>
  <c r="N28" i="4"/>
  <c r="N30" i="4"/>
  <c r="M28" i="4"/>
  <c r="M30" i="4"/>
  <c r="L28" i="4"/>
  <c r="L30" i="4"/>
  <c r="K28" i="4"/>
  <c r="K30" i="4"/>
  <c r="E28" i="4"/>
  <c r="J30" i="4"/>
  <c r="I30" i="4"/>
  <c r="D27" i="4"/>
  <c r="D28" i="4" s="1"/>
  <c r="H4" i="4"/>
  <c r="H27" i="4" s="1"/>
  <c r="D20" i="4"/>
  <c r="H2" i="4"/>
  <c r="H20" i="4" s="1"/>
  <c r="O29" i="3"/>
  <c r="J26" i="3"/>
  <c r="O26" i="3"/>
  <c r="N29" i="3"/>
  <c r="N26" i="3"/>
  <c r="I26" i="3"/>
  <c r="M29" i="3"/>
  <c r="M26" i="3"/>
  <c r="H26" i="3"/>
  <c r="L26" i="3"/>
  <c r="L29" i="3"/>
  <c r="K29" i="3"/>
  <c r="K26" i="3"/>
  <c r="J29" i="3"/>
  <c r="E26" i="3"/>
  <c r="I29" i="3"/>
  <c r="D26" i="3"/>
  <c r="D10" i="3"/>
  <c r="H9" i="3"/>
  <c r="J24" i="3"/>
  <c r="O24" i="3"/>
  <c r="I24" i="3"/>
  <c r="N24" i="3"/>
  <c r="M24" i="3"/>
  <c r="D23" i="3"/>
  <c r="D24" i="3" s="1"/>
  <c r="H5" i="3"/>
  <c r="H23" i="3" s="1"/>
  <c r="H24" i="3" s="1"/>
  <c r="J28" i="3"/>
  <c r="O28" i="3"/>
  <c r="O30" i="3"/>
  <c r="I28" i="3"/>
  <c r="N28" i="3"/>
  <c r="N30" i="3"/>
  <c r="M28" i="3"/>
  <c r="M30" i="3"/>
  <c r="L28" i="3"/>
  <c r="L30" i="3"/>
  <c r="K28" i="3"/>
  <c r="K30" i="3"/>
  <c r="E28" i="3"/>
  <c r="J30" i="3"/>
  <c r="I30" i="3"/>
  <c r="D27" i="3"/>
  <c r="D28" i="3" s="1"/>
  <c r="H4" i="3"/>
  <c r="H27" i="3" s="1"/>
  <c r="H2" i="3"/>
  <c r="H20" i="3" s="1"/>
  <c r="D20" i="3"/>
  <c r="O29" i="2"/>
  <c r="O26" i="2"/>
  <c r="J26" i="2"/>
  <c r="I26" i="2"/>
  <c r="N29" i="2"/>
  <c r="N26" i="2"/>
  <c r="H26" i="2"/>
  <c r="M29" i="2"/>
  <c r="M26" i="2"/>
  <c r="L29" i="2"/>
  <c r="L26" i="2"/>
  <c r="K26" i="2"/>
  <c r="K29" i="2"/>
  <c r="E26" i="2"/>
  <c r="J29" i="2"/>
  <c r="D26" i="2"/>
  <c r="I29" i="2"/>
  <c r="D20" i="2"/>
  <c r="H21" i="2"/>
  <c r="H20" i="2" s="1"/>
  <c r="D10" i="2"/>
  <c r="H9" i="2"/>
  <c r="J24" i="2"/>
  <c r="O24" i="2"/>
  <c r="I24" i="2"/>
  <c r="N24" i="2"/>
  <c r="M24" i="2"/>
  <c r="D23" i="2"/>
  <c r="D24" i="2" s="1"/>
  <c r="H5" i="2"/>
  <c r="H23" i="2" s="1"/>
  <c r="H24" i="2" s="1"/>
  <c r="J28" i="2"/>
  <c r="O30" i="2"/>
  <c r="O28" i="2"/>
  <c r="I28" i="2"/>
  <c r="N30" i="2"/>
  <c r="N28" i="2"/>
  <c r="M28" i="2"/>
  <c r="M30" i="2"/>
  <c r="L28" i="2"/>
  <c r="L30" i="2"/>
  <c r="K30" i="2"/>
  <c r="K28" i="2"/>
  <c r="E28" i="2"/>
  <c r="J30" i="2"/>
  <c r="I30" i="2"/>
  <c r="D27" i="2"/>
  <c r="D28" i="2" s="1"/>
  <c r="H4" i="2"/>
  <c r="H27" i="2" s="1"/>
  <c r="I26" i="1"/>
  <c r="N26" i="1"/>
  <c r="N29" i="1"/>
  <c r="H26" i="1"/>
  <c r="M29" i="1"/>
  <c r="M26" i="1"/>
  <c r="L29" i="1"/>
  <c r="L26" i="1"/>
  <c r="K26" i="1"/>
  <c r="K29" i="1"/>
  <c r="J29" i="1"/>
  <c r="E26" i="1"/>
  <c r="J26" i="1"/>
  <c r="I29" i="1"/>
  <c r="D26" i="1"/>
  <c r="D10" i="1"/>
  <c r="H9" i="1"/>
  <c r="N24" i="1"/>
  <c r="I24" i="1"/>
  <c r="M24" i="1"/>
  <c r="E24" i="1"/>
  <c r="J24" i="1"/>
  <c r="H5" i="1"/>
  <c r="H23" i="1" s="1"/>
  <c r="H24" i="1" s="1"/>
  <c r="D23" i="1"/>
  <c r="D24" i="1" s="1"/>
  <c r="I28" i="1"/>
  <c r="N28" i="1"/>
  <c r="N30" i="1"/>
  <c r="M28" i="1"/>
  <c r="M30" i="1"/>
  <c r="L28" i="1"/>
  <c r="L30" i="1"/>
  <c r="K30" i="1"/>
  <c r="K28" i="1"/>
  <c r="E28" i="1"/>
  <c r="J28" i="1"/>
  <c r="J30" i="1"/>
  <c r="I30" i="1"/>
  <c r="D27" i="1"/>
  <c r="D28" i="1" s="1"/>
  <c r="H4" i="1"/>
  <c r="H27" i="1" s="1"/>
  <c r="D20" i="1"/>
  <c r="H2" i="1"/>
  <c r="H20" i="1" s="1"/>
  <c r="H27" i="74"/>
  <c r="E24" i="50"/>
  <c r="E24" i="35"/>
  <c r="E24" i="34"/>
  <c r="E24" i="33"/>
  <c r="E24" i="32"/>
  <c r="E24" i="27"/>
  <c r="E24" i="26"/>
  <c r="E24" i="23"/>
  <c r="E24" i="20"/>
  <c r="E24" i="18"/>
  <c r="E24" i="17"/>
  <c r="E24" i="16"/>
  <c r="E24" i="14"/>
  <c r="E24" i="12"/>
  <c r="E24" i="11"/>
  <c r="E24" i="10"/>
  <c r="E24" i="8"/>
  <c r="E24" i="6"/>
  <c r="E24" i="4"/>
  <c r="E24" i="3"/>
  <c r="E24" i="2"/>
  <c r="H20" i="23" l="1"/>
  <c r="H28" i="98"/>
  <c r="H30" i="98"/>
  <c r="H27" i="48"/>
  <c r="H20" i="48"/>
  <c r="H28" i="46"/>
  <c r="H30" i="46"/>
  <c r="H27" i="22"/>
  <c r="H20" i="22"/>
  <c r="H30" i="100"/>
  <c r="H28" i="100"/>
  <c r="H30" i="99"/>
  <c r="H28" i="99"/>
  <c r="H30" i="97"/>
  <c r="H28" i="97"/>
  <c r="H30" i="96"/>
  <c r="H28" i="96"/>
  <c r="H30" i="95"/>
  <c r="H28" i="95"/>
  <c r="H30" i="94"/>
  <c r="H28" i="94"/>
  <c r="H30" i="93"/>
  <c r="H28" i="93"/>
  <c r="H30" i="92"/>
  <c r="H28" i="92"/>
  <c r="H30" i="91"/>
  <c r="H28" i="91"/>
  <c r="H30" i="90"/>
  <c r="H28" i="90"/>
  <c r="H30" i="89"/>
  <c r="H28" i="89"/>
  <c r="H30" i="88"/>
  <c r="H28" i="88"/>
  <c r="H30" i="87"/>
  <c r="H28" i="87"/>
  <c r="H30" i="86"/>
  <c r="H28" i="86"/>
  <c r="H30" i="85"/>
  <c r="H28" i="85"/>
  <c r="H30" i="84"/>
  <c r="H28" i="84"/>
  <c r="H30" i="83"/>
  <c r="H28" i="83"/>
  <c r="H30" i="82"/>
  <c r="H28" i="82"/>
  <c r="H30" i="81"/>
  <c r="H28" i="81"/>
  <c r="H30" i="80"/>
  <c r="H28" i="80"/>
  <c r="H30" i="79"/>
  <c r="H28" i="79"/>
  <c r="H30" i="78"/>
  <c r="H28" i="78"/>
  <c r="H30" i="77"/>
  <c r="H28" i="77"/>
  <c r="H30" i="76"/>
  <c r="H28" i="76"/>
  <c r="H30" i="75"/>
  <c r="H28" i="75"/>
  <c r="H30" i="73"/>
  <c r="H28" i="73"/>
  <c r="H30" i="72"/>
  <c r="H28" i="72"/>
  <c r="H30" i="71"/>
  <c r="H28" i="71"/>
  <c r="H30" i="70"/>
  <c r="H28" i="70"/>
  <c r="H30" i="69"/>
  <c r="H28" i="69"/>
  <c r="H30" i="68"/>
  <c r="H28" i="68"/>
  <c r="H30" i="67"/>
  <c r="H28" i="67"/>
  <c r="H30" i="66"/>
  <c r="H28" i="66"/>
  <c r="H30" i="65"/>
  <c r="H28" i="65"/>
  <c r="H30" i="64"/>
  <c r="H28" i="64"/>
  <c r="H30" i="63"/>
  <c r="H28" i="63"/>
  <c r="H30" i="62"/>
  <c r="H28" i="62"/>
  <c r="H30" i="61"/>
  <c r="H28" i="61"/>
  <c r="H30" i="60"/>
  <c r="H28" i="60"/>
  <c r="H30" i="59"/>
  <c r="H28" i="59"/>
  <c r="H30" i="58"/>
  <c r="H28" i="58"/>
  <c r="H30" i="57"/>
  <c r="H28" i="57"/>
  <c r="H30" i="56"/>
  <c r="H28" i="56"/>
  <c r="H30" i="55"/>
  <c r="H28" i="55"/>
  <c r="H30" i="54"/>
  <c r="H28" i="54"/>
  <c r="H30" i="53"/>
  <c r="H28" i="53"/>
  <c r="H30" i="52"/>
  <c r="H28" i="52"/>
  <c r="H30" i="51"/>
  <c r="H28" i="51"/>
  <c r="H30" i="50"/>
  <c r="H28" i="50"/>
  <c r="H30" i="49"/>
  <c r="H28" i="49"/>
  <c r="H30" i="47"/>
  <c r="H28" i="47"/>
  <c r="H30" i="45"/>
  <c r="H28" i="45"/>
  <c r="H30" i="44"/>
  <c r="H28" i="44"/>
  <c r="H30" i="43"/>
  <c r="H28" i="43"/>
  <c r="H30" i="42"/>
  <c r="H28" i="42"/>
  <c r="H30" i="41"/>
  <c r="H28" i="41"/>
  <c r="H30" i="40"/>
  <c r="H28" i="40"/>
  <c r="H30" i="39"/>
  <c r="H28" i="39"/>
  <c r="H30" i="38"/>
  <c r="H28" i="38"/>
  <c r="H30" i="37"/>
  <c r="H28" i="37"/>
  <c r="H30" i="36"/>
  <c r="H28" i="36"/>
  <c r="H30" i="35"/>
  <c r="H28" i="35"/>
  <c r="H30" i="34"/>
  <c r="H28" i="34"/>
  <c r="H30" i="33"/>
  <c r="H28" i="33"/>
  <c r="H30" i="32"/>
  <c r="H28" i="32"/>
  <c r="H30" i="31"/>
  <c r="H28" i="31"/>
  <c r="H30" i="30"/>
  <c r="H28" i="30"/>
  <c r="H30" i="29"/>
  <c r="H28" i="29"/>
  <c r="H30" i="28"/>
  <c r="H28" i="28"/>
  <c r="H30" i="27"/>
  <c r="H28" i="27"/>
  <c r="H30" i="26"/>
  <c r="H28" i="26"/>
  <c r="H30" i="25"/>
  <c r="H28" i="25"/>
  <c r="H30" i="24"/>
  <c r="H28" i="24"/>
  <c r="H30" i="23"/>
  <c r="H28" i="23"/>
  <c r="H30" i="21"/>
  <c r="H28" i="21"/>
  <c r="H30" i="20"/>
  <c r="H28" i="20"/>
  <c r="H30" i="19"/>
  <c r="H28" i="19"/>
  <c r="H30" i="18"/>
  <c r="H28" i="18"/>
  <c r="H30" i="17"/>
  <c r="H28" i="17"/>
  <c r="H30" i="16"/>
  <c r="H28" i="16"/>
  <c r="H30" i="15"/>
  <c r="H28" i="15"/>
  <c r="H30" i="14"/>
  <c r="H28" i="14"/>
  <c r="H30" i="13"/>
  <c r="H28" i="13"/>
  <c r="H30" i="12"/>
  <c r="H28" i="12"/>
  <c r="H30" i="11"/>
  <c r="H28" i="11"/>
  <c r="H30" i="10"/>
  <c r="H28" i="10"/>
  <c r="H30" i="9"/>
  <c r="H28" i="9"/>
  <c r="H30" i="8"/>
  <c r="H28" i="8"/>
  <c r="H30" i="7"/>
  <c r="H28" i="7"/>
  <c r="H30" i="6"/>
  <c r="H28" i="6"/>
  <c r="H30" i="5"/>
  <c r="H28" i="5"/>
  <c r="H30" i="4"/>
  <c r="H28" i="4"/>
  <c r="H30" i="3"/>
  <c r="H28" i="3"/>
  <c r="H30" i="2"/>
  <c r="H28" i="2"/>
  <c r="H30" i="1"/>
  <c r="H28" i="1"/>
  <c r="H30" i="74"/>
  <c r="H28" i="74"/>
  <c r="H28" i="48" l="1"/>
  <c r="H30" i="48"/>
  <c r="H28" i="22"/>
  <c r="H30" i="2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8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</futureMetadata>
  <valueMetadata count="28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</valueMetadata>
</metadata>
</file>

<file path=xl/sharedStrings.xml><?xml version="1.0" encoding="utf-8"?>
<sst xmlns="http://schemas.openxmlformats.org/spreadsheetml/2006/main" count="32094" uniqueCount="1624">
  <si>
    <t>BMBL</t>
  </si>
  <si>
    <t>Q1</t>
  </si>
  <si>
    <t>Q2</t>
  </si>
  <si>
    <t>tahun Berjalan</t>
  </si>
  <si>
    <t>XIDX:BMBL</t>
  </si>
  <si>
    <t>LABA KOTOR</t>
  </si>
  <si>
    <t>Total Pendapatan</t>
  </si>
  <si>
    <t>BERSIH</t>
  </si>
  <si>
    <t>Pemilik Entitas Induk</t>
  </si>
  <si>
    <t>EQUITY</t>
  </si>
  <si>
    <t>Total Ekuitas</t>
  </si>
  <si>
    <t>SAHAM BEREDAR</t>
  </si>
  <si>
    <t>Share Outstanding</t>
  </si>
  <si>
    <t>Free cash flow (Quarter)</t>
  </si>
  <si>
    <t>FCF</t>
  </si>
  <si>
    <t>Free cash flow (Annual)</t>
  </si>
  <si>
    <t>Free cash flow per share (Quarter)</t>
  </si>
  <si>
    <t>Free cash flow per share (Annual)</t>
  </si>
  <si>
    <t>Price to Free Cash Flow (P/FCF)</t>
  </si>
  <si>
    <t>Total Kas</t>
  </si>
  <si>
    <t>Kas Dan Setara Kas</t>
  </si>
  <si>
    <t>Net Debt (Quarter)</t>
  </si>
  <si>
    <t>Net hutang sudah di kurangi kas</t>
  </si>
  <si>
    <t>Net Debt (Annual)</t>
  </si>
  <si>
    <t>Total Debt (Quarter)</t>
  </si>
  <si>
    <t>WACC</t>
  </si>
  <si>
    <t>Total Debt (Annual)</t>
  </si>
  <si>
    <t>Beban Keuangan</t>
  </si>
  <si>
    <t>Beban Pajak Penghasilan</t>
  </si>
  <si>
    <t>Laba Sebelum Pajak</t>
  </si>
  <si>
    <t>Cara Membaca P/FCF</t>
  </si>
  <si>
    <t>Rendah (misal &lt; 15)</t>
  </si>
  <si>
    <t>12M 2025</t>
  </si>
  <si>
    <t>12M 2024</t>
  </si>
  <si>
    <t>12M 2023</t>
  </si>
  <si>
    <t>12M 2022</t>
  </si>
  <si>
    <t>12M 2021</t>
  </si>
  <si>
    <t>12M 2020</t>
  </si>
  <si>
    <t>Tinggi (misal &gt; 30)</t>
  </si>
  <si>
    <t>Dalam IDR</t>
  </si>
  <si>
    <t>FCF negatif — perusahaan belum menghasilkan kas bebas</t>
  </si>
  <si>
    <t>Market Cap</t>
  </si>
  <si>
    <t>MANUAL</t>
  </si>
  <si>
    <t>ROE</t>
  </si>
  <si>
    <t>ROE 5 Tahun</t>
  </si>
  <si>
    <t>EPS</t>
  </si>
  <si>
    <t>EPS (Annual)</t>
  </si>
  <si>
    <t>EPS Growth 5 Tahun</t>
  </si>
  <si>
    <t>SPS</t>
  </si>
  <si>
    <t>SPS Growth 5 Tahun</t>
  </si>
  <si>
    <t>EPS Growth (Annual)</t>
  </si>
  <si>
    <t>SPS Growth (Annual)</t>
  </si>
  <si>
    <t>Book Value Per Share (quarter)</t>
  </si>
  <si>
    <t>Book Value</t>
  </si>
  <si>
    <t>Book Value Per Share (Annual)</t>
  </si>
  <si>
    <t>Price to Book Value (quarter)</t>
  </si>
  <si>
    <t>PBV</t>
  </si>
  <si>
    <t>Price to Book Value (Annual)</t>
  </si>
  <si>
    <t>PE Ratio (quarter)</t>
  </si>
  <si>
    <t>PER</t>
  </si>
  <si>
    <t>PE Ratio (Annual)</t>
  </si>
  <si>
    <t>Price to Sales (Quarter)</t>
  </si>
  <si>
    <t>PSR</t>
  </si>
  <si>
    <t>Price to Sales (Annual)</t>
  </si>
  <si>
    <t>DPR</t>
  </si>
  <si>
    <t>Net Income - Payout Ratio</t>
  </si>
  <si>
    <t>DPS</t>
  </si>
  <si>
    <t>EPS - Div (TTM)</t>
  </si>
  <si>
    <t>Q2 2026</t>
  </si>
  <si>
    <t>Q4 2025</t>
  </si>
  <si>
    <t>Q2 2025</t>
  </si>
  <si>
    <t>Q4 2024</t>
  </si>
  <si>
    <t>2026</t>
  </si>
  <si>
    <t>Income Statement</t>
  </si>
  <si>
    <t>Total Beban Pokok Penjualan</t>
  </si>
  <si>
    <t>Laba Kotor</t>
  </si>
  <si>
    <t>Total Beban Usaha</t>
  </si>
  <si>
    <t>Beban Umum Dan Administra...</t>
  </si>
  <si>
    <t>Laba Usaha</t>
  </si>
  <si>
    <t>Penghasilan/Beban Lain-Lain</t>
  </si>
  <si>
    <t>Pendapatan Keuangan</t>
  </si>
  <si>
    <t>Others</t>
  </si>
  <si>
    <t>Total Penghasilan/Beban Lain-...</t>
  </si>
  <si>
    <t>Pajak Kini</t>
  </si>
  <si>
    <t>Pajak Tangguhan</t>
  </si>
  <si>
    <t>Total Beban Pajak Penghasilan</t>
  </si>
  <si>
    <t>Laba Bersih Dari Operasi Yang D...</t>
  </si>
  <si>
    <t>Laba Bersih Tahun Berjalan</t>
  </si>
  <si>
    <t>Pendapatan Komprehensif Lain</t>
  </si>
  <si>
    <t>Jumlah Laba Komprehensif</t>
  </si>
  <si>
    <t>Laba Bersih Yang Dapat Diatribu...</t>
  </si>
  <si>
    <t>Kepentingan Non-Pegendali</t>
  </si>
  <si>
    <t>Total Laba Bersih Yang Dapat ...</t>
  </si>
  <si>
    <t>Laba Komprehensif Yang Dapat Di...</t>
  </si>
  <si>
    <t>Total Laba Komprehensif Yang ...</t>
  </si>
  <si>
    <t>Balance Sheet</t>
  </si>
  <si>
    <t>Aset</t>
  </si>
  <si>
    <t>Aset Lancar</t>
  </si>
  <si>
    <t>Piutang Usaha</t>
  </si>
  <si>
    <t>Pihak Ketiga</t>
  </si>
  <si>
    <t>Total Piutang Usaha</t>
  </si>
  <si>
    <t>Piutang Lain-Lain</t>
  </si>
  <si>
    <t>Total Piutang Lain-Lai...</t>
  </si>
  <si>
    <t>Persediaan</t>
  </si>
  <si>
    <t>Total Aset Lancar</t>
  </si>
  <si>
    <t>Aset Tidak Lancar</t>
  </si>
  <si>
    <t>Aset Tetap</t>
  </si>
  <si>
    <t>Aset Tak Berwujud</t>
  </si>
  <si>
    <t>Aset Pajak Tangguhan</t>
  </si>
  <si>
    <t>Total Aset Tidak Lancar</t>
  </si>
  <si>
    <t>Total Aset</t>
  </si>
  <si>
    <t>Liabilitas Dan Ekuitas</t>
  </si>
  <si>
    <t>Liabilitas</t>
  </si>
  <si>
    <t>Liabilitas Jangka Pendek</t>
  </si>
  <si>
    <t>Utang Usaha</t>
  </si>
  <si>
    <t>Utang Lain-Lain</t>
  </si>
  <si>
    <t>Utang Pajak</t>
  </si>
  <si>
    <t>Beban Akrual</t>
  </si>
  <si>
    <t>Utang Sewa Pembiayaan</t>
  </si>
  <si>
    <t>Liabilitas Jangka Pan...</t>
  </si>
  <si>
    <t>Utang Bank Jangka...</t>
  </si>
  <si>
    <t>Total Liabilitas Ja...</t>
  </si>
  <si>
    <t>Total Liabilitas Jangk...</t>
  </si>
  <si>
    <t>Liabilitas Jangka Panjan...</t>
  </si>
  <si>
    <t>Total Liabilitas</t>
  </si>
  <si>
    <t>Ekuitas</t>
  </si>
  <si>
    <t>Modal Saham</t>
  </si>
  <si>
    <t>Tambahan Modal Disetor</t>
  </si>
  <si>
    <t>Saldo Laba</t>
  </si>
  <si>
    <t>Total Liabilitas Dan Ekuitas</t>
  </si>
  <si>
    <t>Saham Beredar</t>
  </si>
  <si>
    <t>Cash Flow</t>
  </si>
  <si>
    <t>Arus Kas Dari Aktivitas Operasi</t>
  </si>
  <si>
    <t>Penerimaan Kas Dari Pelan...</t>
  </si>
  <si>
    <t>Pembayaran Kas Kepada Pem...</t>
  </si>
  <si>
    <t>Pembayaran Kas Kepada Kar...</t>
  </si>
  <si>
    <t>Pendapatan Bunga</t>
  </si>
  <si>
    <t>Pembayaran Pajak Penghasi...</t>
  </si>
  <si>
    <t>Penerimaan Lainnya</t>
  </si>
  <si>
    <t>Total Arus Kas Dari Aktivitas...</t>
  </si>
  <si>
    <t>Arus Kas Dari Aktivitas Investa...</t>
  </si>
  <si>
    <t>Uang Muka Pembelian Aset</t>
  </si>
  <si>
    <t>Penambahan Piutang Lain L...</t>
  </si>
  <si>
    <t>Perolehan Aset Tetap</t>
  </si>
  <si>
    <t>Penambahan Aset Tidak Ber...</t>
  </si>
  <si>
    <t>Uang Muka Dan Pinjaman Di...</t>
  </si>
  <si>
    <t>Penambahan Investasi Dala...</t>
  </si>
  <si>
    <t>Pembayaran Utang Atas Per...</t>
  </si>
  <si>
    <t>Arus Kas Dari Aktivitas Pendana...</t>
  </si>
  <si>
    <t>Penerimaan Utang Bank</t>
  </si>
  <si>
    <t>Penambahan Modal Melalui ...</t>
  </si>
  <si>
    <t>Penerimaan Dari Pelaksana...</t>
  </si>
  <si>
    <t>Pembayaran Biaya Emisi</t>
  </si>
  <si>
    <t>Pembayaran Utang Bank</t>
  </si>
  <si>
    <t>Penambahan Modal Disetor</t>
  </si>
  <si>
    <t>Penambahan Beban Yang Dit...</t>
  </si>
  <si>
    <t>Penerimaan (Pengeluaran) ...</t>
  </si>
  <si>
    <t>Kenaikan (Penurunan) Bersih Kas...</t>
  </si>
  <si>
    <t>Kas Dan Setara Kas Awal Periode</t>
  </si>
  <si>
    <t>Kas Dan Setara Kas Akhir Period...</t>
  </si>
  <si>
    <t>Key Ratio</t>
  </si>
  <si>
    <t>EPS (Quarter)</t>
  </si>
  <si>
    <t>PE Ratio (Quarter)</t>
  </si>
  <si>
    <t>EBITDA (Quarter)</t>
  </si>
  <si>
    <t>Return on Assets (Quarter)</t>
  </si>
  <si>
    <t>Return on Equity (Quarter)</t>
  </si>
  <si>
    <t>Return on Capital Employed (Quarter)</t>
  </si>
  <si>
    <t>Interest Coverage (Quarter)</t>
  </si>
  <si>
    <t>Total Equity (Quarter)</t>
  </si>
  <si>
    <t>Price to Book Value (Quarter)</t>
  </si>
  <si>
    <t>Book Value Per Share (Quarter)</t>
  </si>
  <si>
    <t>Price to Tang. Book Value (Quarter)</t>
  </si>
  <si>
    <t>Tang. Book Value Per Share (Quarter)</t>
  </si>
  <si>
    <t>Short-term Debt (Quarter)</t>
  </si>
  <si>
    <t>Long-term Debt (Quarter)</t>
  </si>
  <si>
    <t>Common Equity</t>
  </si>
  <si>
    <t>Working Capital (Quarter)</t>
  </si>
  <si>
    <t>Operating Cash Flow (Quarter)</t>
  </si>
  <si>
    <t>Capital expenditure (Quarter)</t>
  </si>
  <si>
    <t>EBITDA (Annual)</t>
  </si>
  <si>
    <t>Return on Assets (Annual)</t>
  </si>
  <si>
    <t>Return on Equity (Annual)</t>
  </si>
  <si>
    <t>Return on Capital Employed (Annual)</t>
  </si>
  <si>
    <t>Interest Coverage (Annual)</t>
  </si>
  <si>
    <t>Price to Tang. Book Value (Annual)</t>
  </si>
  <si>
    <t>Tang. Book Value Per Share (Annual)</t>
  </si>
  <si>
    <t>Short-term Debt (Annual)</t>
  </si>
  <si>
    <t>Long-term Debt (Annual)</t>
  </si>
  <si>
    <t>Working capital (Annual)</t>
  </si>
  <si>
    <t>Operating Cash Flow (Annual)</t>
  </si>
  <si>
    <t>Capital expenditure (Annual)</t>
  </si>
  <si>
    <t>Key Stats</t>
  </si>
  <si>
    <t>Net Income</t>
  </si>
  <si>
    <t>Revenue</t>
  </si>
  <si>
    <t>Current PE Ratio (Annualised)</t>
  </si>
  <si>
    <t>IHSG PE Ratio TTM (Median)</t>
  </si>
  <si>
    <t>Current Price to Book Value</t>
  </si>
  <si>
    <t>Current EPS (Annualised)</t>
  </si>
  <si>
    <t>Cash Per Share (Quarter)</t>
  </si>
  <si>
    <t>Current Book Value Per Share</t>
  </si>
  <si>
    <t>Current Ratio (Quarter)</t>
  </si>
  <si>
    <t>Quick Ratio (Quarter)</t>
  </si>
  <si>
    <t>Debt to Equity Ratio (Quarter)</t>
  </si>
  <si>
    <t>Total Liabilities/Equity (Quarter)</t>
  </si>
  <si>
    <t>Total Debt/Total Assets (Quarter)</t>
  </si>
  <si>
    <t>Financial Leverage (Quarter)</t>
  </si>
  <si>
    <t>Altman Z-Score (Modified)</t>
  </si>
  <si>
    <t>Return on Assets (TTM)</t>
  </si>
  <si>
    <t>Return on Equity (TTM)</t>
  </si>
  <si>
    <t>Return on Capital Employed (TTM)</t>
  </si>
  <si>
    <t>Days Sales Outstanding (Quarter)</t>
  </si>
  <si>
    <t>Days Inventory (Quarter)</t>
  </si>
  <si>
    <t>Days Payables Outstanding (Quarter)</t>
  </si>
  <si>
    <t>Cash Conversion Cycle (Quarter)</t>
  </si>
  <si>
    <t>Receivables Turnover (Quarter)</t>
  </si>
  <si>
    <t>Enterprise Value</t>
  </si>
  <si>
    <t>Current Share Outstanding</t>
  </si>
  <si>
    <t>Free Float</t>
  </si>
  <si>
    <t>Gross Profit Margin (Quarter)</t>
  </si>
  <si>
    <t>Operating Profit Margin (Quarter)</t>
  </si>
  <si>
    <t>Net Profit Margin (Quarter)</t>
  </si>
  <si>
    <t>Revenue (Quarter YoY Growth)</t>
  </si>
  <si>
    <t>Gross Profit (Quarter YoY Growth)</t>
  </si>
  <si>
    <t>Net Income (Quarter YoY Growth)</t>
  </si>
  <si>
    <t>Piotroski F-Score</t>
  </si>
  <si>
    <t>Relative Strength Rating</t>
  </si>
  <si>
    <t>Rank (Market Cap)</t>
  </si>
  <si>
    <t>Rank (Earnings Yield)</t>
  </si>
  <si>
    <t>Rank (P/S)</t>
  </si>
  <si>
    <t>Rank (P/B)</t>
  </si>
  <si>
    <t>Rank (Near 52 Weeks High)</t>
  </si>
  <si>
    <t>Cash (Quarter)</t>
  </si>
  <si>
    <t>Total Assets (Quarter)</t>
  </si>
  <si>
    <t>Total Liabilities (Quarter)</t>
  </si>
  <si>
    <t>Total Equity</t>
  </si>
  <si>
    <t>PEVE</t>
  </si>
  <si>
    <t>XIDX:PEVE</t>
  </si>
  <si>
    <t>12M 2019</t>
  </si>
  <si>
    <t>Q1 2026</t>
  </si>
  <si>
    <t>Q3 2025</t>
  </si>
  <si>
    <t>Beban Penjualan</t>
  </si>
  <si>
    <t>Laba (Rugi) Atas Penjuala...</t>
  </si>
  <si>
    <t>Laba (Rugi) Selisih Kurs</t>
  </si>
  <si>
    <t>Bagian Atas Hasil Bersih ...</t>
  </si>
  <si>
    <t>Hak Minoritas</t>
  </si>
  <si>
    <t>Adjustment</t>
  </si>
  <si>
    <t>Investasi Jangka Pendek</t>
  </si>
  <si>
    <t>Pihak Berelasi</t>
  </si>
  <si>
    <t>Investasi Pada Entitas A...</t>
  </si>
  <si>
    <t>Goodwill</t>
  </si>
  <si>
    <t>Utang Bank Jangka Pen...</t>
  </si>
  <si>
    <t>Total Utang Usaha</t>
  </si>
  <si>
    <t>Total Utang Lain-La...</t>
  </si>
  <si>
    <t>Liabilitas Keuangan L...</t>
  </si>
  <si>
    <t>Total Liabilitas Ke...</t>
  </si>
  <si>
    <t>Utang Bank</t>
  </si>
  <si>
    <t>Liabilitas Pajak Tang...</t>
  </si>
  <si>
    <t>Telah Ditentukan Peng...</t>
  </si>
  <si>
    <t>Belum Ditentukan Peng...</t>
  </si>
  <si>
    <t>Total Saldo Laba</t>
  </si>
  <si>
    <t>Kepentingan Non Pengenda...</t>
  </si>
  <si>
    <t>Penerimaan Bunga</t>
  </si>
  <si>
    <t>Pembayaran Beban Usaha</t>
  </si>
  <si>
    <t>Pembayaran Pajak</t>
  </si>
  <si>
    <t>Penerimaan Restitusi Paja...</t>
  </si>
  <si>
    <t>Pembayaran Bunga</t>
  </si>
  <si>
    <t>Pembayaran Operasi Lainny...</t>
  </si>
  <si>
    <t>Aset Tetap - Penjualan</t>
  </si>
  <si>
    <t>Perolehan Aset Hak-Guna</t>
  </si>
  <si>
    <t>Penjualan Penyertaan Saha...</t>
  </si>
  <si>
    <t>Pengurangan (Penambahan) ...</t>
  </si>
  <si>
    <t>Penambahan Aset Non-Keuan...</t>
  </si>
  <si>
    <t>Uang Muka Pembelian Aset ...</t>
  </si>
  <si>
    <t>Penambahan Penyertaan Sah...</t>
  </si>
  <si>
    <t>Penempatan Investasi Jang...</t>
  </si>
  <si>
    <t>Penerimaan Atas Investasi...</t>
  </si>
  <si>
    <t>Penjualan Entitas Anak</t>
  </si>
  <si>
    <t>Perolehan Entitas Anak, S...</t>
  </si>
  <si>
    <t>Penerimaan Dividen Kas</t>
  </si>
  <si>
    <t>Setoran Modal Saham</t>
  </si>
  <si>
    <t>Penerimaan Dari Penawaran...</t>
  </si>
  <si>
    <t>Pembayaran Utang Lain-Lai...</t>
  </si>
  <si>
    <t>Penerimaan Utang Berelasi</t>
  </si>
  <si>
    <t>Pembayaran Utang Berelasi</t>
  </si>
  <si>
    <t>Setoran Modal Saham Dari ...</t>
  </si>
  <si>
    <t>Penerimaan Utang Lain-Lai...</t>
  </si>
  <si>
    <t>Perolehan Utang Bank</t>
  </si>
  <si>
    <t>Pembayaran Dividen Tunai</t>
  </si>
  <si>
    <t>Pembayaran Dividen Interi...</t>
  </si>
  <si>
    <t>Pembayaran Utang Pembiaya...</t>
  </si>
  <si>
    <t>Dampak Neto Perubahan Nilai Tuk...</t>
  </si>
  <si>
    <t>Kas Dan Setara Kas Dari Entitas...</t>
  </si>
  <si>
    <t>Current PE Ratio (TTM)</t>
  </si>
  <si>
    <t>Earnings Yield (TTM)</t>
  </si>
  <si>
    <t>Current Price to Sales (TTM)</t>
  </si>
  <si>
    <t>Current Price To Cashflow (TTM)</t>
  </si>
  <si>
    <t>Current Price To Free Cashflow (TTM)</t>
  </si>
  <si>
    <t>EV to EBIT (TTM)</t>
  </si>
  <si>
    <t>EV to EBITDA (TTM)</t>
  </si>
  <si>
    <t>PEG Ratio</t>
  </si>
  <si>
    <t>PEG Ratio (3yr)</t>
  </si>
  <si>
    <t>Current EPS (TTM)</t>
  </si>
  <si>
    <t>Revenue Per Share (TTM)</t>
  </si>
  <si>
    <t>Free Cashflow Per Share (TTM)</t>
  </si>
  <si>
    <t>Interest Coverage (TTM)</t>
  </si>
  <si>
    <t>Return On Invested Capital (TTM)</t>
  </si>
  <si>
    <t>Asset Turnover (TTM)</t>
  </si>
  <si>
    <t>Inventory Turnover (TTM)</t>
  </si>
  <si>
    <t>Rank (Current PE Ratio TTM)</t>
  </si>
  <si>
    <t>Revenue (TTM)</t>
  </si>
  <si>
    <t>Gross Profit (TTM)</t>
  </si>
  <si>
    <t>EBITDA (TTM)</t>
  </si>
  <si>
    <t>Net Income (TTM)</t>
  </si>
  <si>
    <t>Cash From Operations (TTM)</t>
  </si>
  <si>
    <t>Cash From Investing (TTM)</t>
  </si>
  <si>
    <t>Cash From Financing (TTM)</t>
  </si>
  <si>
    <t>Capital expenditure (TTM)</t>
  </si>
  <si>
    <t>Free cash flow (TTM)</t>
  </si>
  <si>
    <t>LAJU</t>
  </si>
  <si>
    <t>XIDX:LAJU</t>
  </si>
  <si>
    <t>Total Pendapatan Komprehensif...</t>
  </si>
  <si>
    <t>Piutang Pihak Berelasi</t>
  </si>
  <si>
    <t>Bagian Lancar Atas Li...</t>
  </si>
  <si>
    <t>Utang Pembiayaan ...</t>
  </si>
  <si>
    <t>Utang Sewa Pembia...</t>
  </si>
  <si>
    <t>Total Bagian Lancar...</t>
  </si>
  <si>
    <t>Pembayaran Untuk Beban Op...</t>
  </si>
  <si>
    <t>Penerimaan Lain-Lain</t>
  </si>
  <si>
    <t>Pembayaran Lain-Lain</t>
  </si>
  <si>
    <t>Penerimaan Bunga Bank</t>
  </si>
  <si>
    <t>Pembayaran Beban Bunga</t>
  </si>
  <si>
    <t>Pembayaran Uang Muka Pemb...</t>
  </si>
  <si>
    <t>Penempatan Kas Yang Dibat...</t>
  </si>
  <si>
    <t>Hasil Penjualan Aset Teta...</t>
  </si>
  <si>
    <t>Penerimaan Dari Pinjaman ...</t>
  </si>
  <si>
    <t>Pembayaran Pinjaman Bank ...</t>
  </si>
  <si>
    <t>Penerimaan Uang Muka Seto...</t>
  </si>
  <si>
    <t>Biaya Emisi Saham</t>
  </si>
  <si>
    <t>Pembayaran Dividen</t>
  </si>
  <si>
    <t>Penerimaan Utang Pembiaya...</t>
  </si>
  <si>
    <t>Pelunasan Pinjaman Pihak ...</t>
  </si>
  <si>
    <t>Penerimaan Piutang Pihak ...</t>
  </si>
  <si>
    <t>Pembayaran Pinjaman Pihak...</t>
  </si>
  <si>
    <t>Pembayaran Liabilitas Sew...</t>
  </si>
  <si>
    <t>Penurunan Bersih Kas Dan Setara...</t>
  </si>
  <si>
    <t>Net Income - Div (TTM)</t>
  </si>
  <si>
    <t>Net Income - Div Yield</t>
  </si>
  <si>
    <t>EPS - Payout Ratio</t>
  </si>
  <si>
    <t>EPS - Div Yield</t>
  </si>
  <si>
    <t>Revenue - Div (TTM)</t>
  </si>
  <si>
    <t>Revenue - Payout Ratio</t>
  </si>
  <si>
    <t>Revenue - Div Yield</t>
  </si>
  <si>
    <t>LT Debt/Equity (Quarter)</t>
  </si>
  <si>
    <t>Dividend</t>
  </si>
  <si>
    <t>Dividend (TTM)</t>
  </si>
  <si>
    <t>Payout Ratio</t>
  </si>
  <si>
    <t>Dividend Yield</t>
  </si>
  <si>
    <t>Latest Dividend Ex-Date</t>
  </si>
  <si>
    <t>19 Jun 26</t>
  </si>
  <si>
    <t>FWCT</t>
  </si>
  <si>
    <t>XIDX:FWCT</t>
  </si>
  <si>
    <t>Beban Usaha</t>
  </si>
  <si>
    <t>Utang Jangka Panjang ...</t>
  </si>
  <si>
    <t>Penerimaan Dari Pelanggan</t>
  </si>
  <si>
    <t>Pembayaran Kepada Pemasok...</t>
  </si>
  <si>
    <t>Pembayaran Kepada Karyawa...</t>
  </si>
  <si>
    <t>Pembayaran Beban Keuangan</t>
  </si>
  <si>
    <t>Penerimaan Pendapatan Keu...</t>
  </si>
  <si>
    <t>Uang Muka Untuk Perolehan...</t>
  </si>
  <si>
    <t>Pencairan Deposito Yang D...</t>
  </si>
  <si>
    <t>Penerimaan Setoran Modal</t>
  </si>
  <si>
    <t>Pencairan Utang Bank Jang...</t>
  </si>
  <si>
    <t>Pembayaran Utang Bank Jan...</t>
  </si>
  <si>
    <t>Penerimaan Pinjaman Dari ...</t>
  </si>
  <si>
    <t>Pembayaran Pinjaman Kepad...</t>
  </si>
  <si>
    <t>Pembagian Dividen Tunai</t>
  </si>
  <si>
    <t>Penambahan Setoran Modal ...</t>
  </si>
  <si>
    <t>26 Jun 25</t>
  </si>
  <si>
    <t>NAYZ</t>
  </si>
  <si>
    <t>XIDX:NAYZ</t>
  </si>
  <si>
    <t>Pembayaran Beban Pajak</t>
  </si>
  <si>
    <t>Perolehan Aset Hak Guna</t>
  </si>
  <si>
    <t>Penerimaan Untuk Piutang ...</t>
  </si>
  <si>
    <t>Pembayaran Untuk Piutang ...</t>
  </si>
  <si>
    <t>Pembayaran Pinjaman Bank</t>
  </si>
  <si>
    <t>Penerimaan (Pembayaran) U...</t>
  </si>
  <si>
    <t>10 Jun 24</t>
  </si>
  <si>
    <t>IRSX</t>
  </si>
  <si>
    <t>XIDX:IRSX</t>
  </si>
  <si>
    <t>Utang Pemegang Saham</t>
  </si>
  <si>
    <t>Pembayaran Untuk Beban Ad...</t>
  </si>
  <si>
    <t>Penerimaan (Pembayaran) L...</t>
  </si>
  <si>
    <t>Pembayaran Bunga Atas Lia...</t>
  </si>
  <si>
    <t>Kas Neto Yang Diperoleh D...</t>
  </si>
  <si>
    <t>Penambahan Uang Muka Pemb...</t>
  </si>
  <si>
    <t>Perolehan Peranti Lunak</t>
  </si>
  <si>
    <t>Penurunan Kas Dari Pelepa...</t>
  </si>
  <si>
    <t>Penambahan Piutang Lain-L...</t>
  </si>
  <si>
    <t>Penambahan Aset Keuangan ...</t>
  </si>
  <si>
    <t>Penempatan Pada Deposito ...</t>
  </si>
  <si>
    <t>Pencairan Deposito Berjan...</t>
  </si>
  <si>
    <t>Akuisisi Entitas Anak</t>
  </si>
  <si>
    <t>Kenaikan Investasi Pada E...</t>
  </si>
  <si>
    <t>Penerimaan Atas Setoran M...</t>
  </si>
  <si>
    <t>Tambahan Modal Disetor Da...</t>
  </si>
  <si>
    <t>Kenaikan Utang Pemegang S...</t>
  </si>
  <si>
    <t>Perolehan Saham Pada Enti...</t>
  </si>
  <si>
    <t>Pembayaran Biaya Emisi Sa...</t>
  </si>
  <si>
    <t>Pembayaran Pokok Liabilit...</t>
  </si>
  <si>
    <t>Penurunan (Kenaikan) Piut...</t>
  </si>
  <si>
    <t>Kas Dan Bank Dari Akuisisi Enti...</t>
  </si>
  <si>
    <t>29 May 26</t>
  </si>
  <si>
    <t>PACK</t>
  </si>
  <si>
    <t>XIDX:PACK</t>
  </si>
  <si>
    <t>Pembayaran Kas Untuk Beba...</t>
  </si>
  <si>
    <t>Penerimaan Penghasilan Ke...</t>
  </si>
  <si>
    <t>Penerimaan Kas Dari Opera...</t>
  </si>
  <si>
    <t>Pembayaran Uang Muka Inve...</t>
  </si>
  <si>
    <t>Advance Paid On Investment In A...</t>
  </si>
  <si>
    <t>Pembayaran Atas Liabilita...</t>
  </si>
  <si>
    <t>Total Advance Paid On Investm...</t>
  </si>
  <si>
    <t>Acguired Of Investment In Assoc...</t>
  </si>
  <si>
    <t>Penerimaan Uang Muka Pemb...</t>
  </si>
  <si>
    <t>Penerimaan Dari Operasi Y...</t>
  </si>
  <si>
    <t>Total Acguired Of Investment ...</t>
  </si>
  <si>
    <t>Pembayaran Kas Atas Biaya...</t>
  </si>
  <si>
    <t>Penerimaan Dari Obligasi ...</t>
  </si>
  <si>
    <t>Penerimaan Dari Prepetual...</t>
  </si>
  <si>
    <t>Penerimaan Setoran Modal ...</t>
  </si>
  <si>
    <t>Penerimaan Hasil Penerbit...</t>
  </si>
  <si>
    <t>Penerimaan Pelunasan Hasi...</t>
  </si>
  <si>
    <t>VAST</t>
  </si>
  <si>
    <t>XIDX:VAST</t>
  </si>
  <si>
    <t>Final</t>
  </si>
  <si>
    <t>Properti Investasi</t>
  </si>
  <si>
    <t>Pembayaran Kas Kepada :</t>
  </si>
  <si>
    <t>Pemasok</t>
  </si>
  <si>
    <t>Karyawan</t>
  </si>
  <si>
    <t>Lainnya</t>
  </si>
  <si>
    <t>Total Pembayaran Kas Ke...</t>
  </si>
  <si>
    <t>Pembayaran Untuk :</t>
  </si>
  <si>
    <t>Beban Bunga</t>
  </si>
  <si>
    <t>Pajak Penghasilan</t>
  </si>
  <si>
    <t>Total Pembayaran Untuk ...</t>
  </si>
  <si>
    <t>Perolehan Properti Invest...</t>
  </si>
  <si>
    <t>Pembayaran Uang Muka Aset...</t>
  </si>
  <si>
    <t>Perolehan Aset Tidak Lanc...</t>
  </si>
  <si>
    <t>Penerimaan Uang Jaminan P...</t>
  </si>
  <si>
    <t>Pembayaran Uang Jaminan P...</t>
  </si>
  <si>
    <t>Perolehan Hak Atas Tanah</t>
  </si>
  <si>
    <t>Penerimaan Uang Jaminan B...</t>
  </si>
  <si>
    <t>Properti Dalam Penyelesai...</t>
  </si>
  <si>
    <t>Pembayaran Uang Muka</t>
  </si>
  <si>
    <t>Perolehan Biaya Tangguhan</t>
  </si>
  <si>
    <t>Pembayaran Uang Jaminan B...</t>
  </si>
  <si>
    <t>Penerimaan Penawaran Umum...</t>
  </si>
  <si>
    <t>Penerimaan Utang Bank Jan...</t>
  </si>
  <si>
    <t>Pembayaran Utang Lembaga ...</t>
  </si>
  <si>
    <t>Pembayaran Sewa Pembiayaa...</t>
  </si>
  <si>
    <t>Penerimaan Dari Pihak Ber...</t>
  </si>
  <si>
    <t>Pembayaran Kepada Pihak B...</t>
  </si>
  <si>
    <t>CHIP</t>
  </si>
  <si>
    <t>XIDX:CHIP</t>
  </si>
  <si>
    <t>Utang Lembaga Keuanga...</t>
  </si>
  <si>
    <t>Utang Pembelian A...</t>
  </si>
  <si>
    <t>Pembayaran Kepada Pemasok</t>
  </si>
  <si>
    <t>Pembayaran Beban Operasio...</t>
  </si>
  <si>
    <t>Pembayaran Beban Bunga Da...</t>
  </si>
  <si>
    <t>Pembayaran Utang Pembelia...</t>
  </si>
  <si>
    <t>Utang Lembaga Keuangan No...</t>
  </si>
  <si>
    <t>Penerimaan</t>
  </si>
  <si>
    <t>Pembayaran</t>
  </si>
  <si>
    <t>Total Utang Lembaga Keu...</t>
  </si>
  <si>
    <t>Uang Muka Setoran Modal S...</t>
  </si>
  <si>
    <t>Tambahan Modal Dari Hasil...</t>
  </si>
  <si>
    <t>Agio Saham Atas Penawaran...</t>
  </si>
  <si>
    <t>Biaya Emisi Atas Penawara...</t>
  </si>
  <si>
    <t>08 Jul 26</t>
  </si>
  <si>
    <t>HALO</t>
  </si>
  <si>
    <t>XIDX:HALO</t>
  </si>
  <si>
    <t>Q3 2026</t>
  </si>
  <si>
    <t>Utang Pembiayaan Kons...</t>
  </si>
  <si>
    <t>Pembayaran Kas Untuk Paja...</t>
  </si>
  <si>
    <t>Perolehan Aset Takberwuju...</t>
  </si>
  <si>
    <t>Penempatan Uang Muka Pemb...</t>
  </si>
  <si>
    <t>Piutang Kepada Pemegang S...</t>
  </si>
  <si>
    <t>Penerimaan Dari Pemegang ...</t>
  </si>
  <si>
    <t>Pembayaran Utang Pemegang...</t>
  </si>
  <si>
    <t>Pembayaran Pihak Berelasi</t>
  </si>
  <si>
    <t>Peneriman Dari Pihak Bere...</t>
  </si>
  <si>
    <t>Penerimaan Penawaran Umum</t>
  </si>
  <si>
    <t>Kenaikan Modal Saham Mela...</t>
  </si>
  <si>
    <t>Kenaikan Modal Disetor Me...</t>
  </si>
  <si>
    <t>KING</t>
  </si>
  <si>
    <t>XIDX:KING</t>
  </si>
  <si>
    <t>Pembayaran Kas Untuk Gaji...</t>
  </si>
  <si>
    <t>Pembayaran Kas Beban Oper...</t>
  </si>
  <si>
    <t>Pembayaran Kas Beban Imba...</t>
  </si>
  <si>
    <t>Penerimaan Penjualan Aset...</t>
  </si>
  <si>
    <t>Investasi Jangka Pendek D...</t>
  </si>
  <si>
    <t>Kenaikan Piutang Pemegang...</t>
  </si>
  <si>
    <t>Total Utang Bank</t>
  </si>
  <si>
    <t>Kenaikan Utang Lain-Lain ...</t>
  </si>
  <si>
    <t>Penurunan Piutang Lain-La...</t>
  </si>
  <si>
    <t>Penurunan Utang Lain-Lain...</t>
  </si>
  <si>
    <t>Penurunan Utang Bank Jang...</t>
  </si>
  <si>
    <t>Penerimaan Pinjaman Pihak...</t>
  </si>
  <si>
    <t>Kenaikan/(Penurunan) Neto Kas D...</t>
  </si>
  <si>
    <t>Dampak Akuisisi Atas Entitas An...</t>
  </si>
  <si>
    <t>Kas Dan Setara Kas Awal Tahun</t>
  </si>
  <si>
    <t>Kas Dan Setara Kas Akhir Tahun</t>
  </si>
  <si>
    <t>PGEO</t>
  </si>
  <si>
    <t>XIDX:PGEO</t>
  </si>
  <si>
    <t>Investasi Pada Entitas P...</t>
  </si>
  <si>
    <t>Pinjaman Jangka P...</t>
  </si>
  <si>
    <t>Utang Bank Jangka Pan...</t>
  </si>
  <si>
    <t>Utang Obligasi</t>
  </si>
  <si>
    <t>Penerimaan Kas Dari Anak ...</t>
  </si>
  <si>
    <t>Pembayaran Kas Antar Anak...</t>
  </si>
  <si>
    <t>Penerimaan Kas Dari Penda...</t>
  </si>
  <si>
    <t>Penerimaan Kas Dari Aktiv...</t>
  </si>
  <si>
    <t>Penerimaan Kas Dari Klaim...</t>
  </si>
  <si>
    <t>Pembayaran Premi Asuransi...</t>
  </si>
  <si>
    <t>Penambahan Kas Yang Dibat...</t>
  </si>
  <si>
    <t>Pembayaran Kas Untuk Akti...</t>
  </si>
  <si>
    <t>Penerimaan Dividen</t>
  </si>
  <si>
    <t>Penerimaan Kas Yang Dibat...</t>
  </si>
  <si>
    <t>Penambahan Investasi Anak...</t>
  </si>
  <si>
    <t>Penerimaan Kas Atas Pener...</t>
  </si>
  <si>
    <t>Pembayaran Kas Atas Pener...</t>
  </si>
  <si>
    <t>Pembayaran Kas Atas Beban...</t>
  </si>
  <si>
    <t>Pembayaran Dividen Kas</t>
  </si>
  <si>
    <t>Penerimaan Pinjaman Bank</t>
  </si>
  <si>
    <t>Pembayaran Pinjaman Jangk...</t>
  </si>
  <si>
    <t>Pengembalian Pinjaman Ke ...</t>
  </si>
  <si>
    <t>Pembayaran Bunga Atas Pin...</t>
  </si>
  <si>
    <t>Forward PE Ratio</t>
  </si>
  <si>
    <t>PEG (Forward)</t>
  </si>
  <si>
    <t>30 Apr 26</t>
  </si>
  <si>
    <t>FUTR</t>
  </si>
  <si>
    <t>XIDX:FUTR</t>
  </si>
  <si>
    <t>2021</t>
  </si>
  <si>
    <t>Pinjaman Jangka Pende...</t>
  </si>
  <si>
    <t>Utang Pihak Berelasi</t>
  </si>
  <si>
    <t>Kenaikan Piutang Lain-Lai...</t>
  </si>
  <si>
    <t>Perolehan Aset Berwujud</t>
  </si>
  <si>
    <t>Penjualan Aset Tetap</t>
  </si>
  <si>
    <t>Kenaikan Modal Saham</t>
  </si>
  <si>
    <t>Penerimaan Dari Konversi ...</t>
  </si>
  <si>
    <t>Penerimaan Pinjaman Jangk...</t>
  </si>
  <si>
    <t>Penerimaan (Pembayaran) D...</t>
  </si>
  <si>
    <t>Pengembalian Uang Muka</t>
  </si>
  <si>
    <t>Pembayaran Kepada Pihak K...</t>
  </si>
  <si>
    <t>Pembayaran Untuk Utang Pe...</t>
  </si>
  <si>
    <t>HILL</t>
  </si>
  <si>
    <t>XIDX:HILL</t>
  </si>
  <si>
    <t>Pembayaran Bunga Dan Beba...</t>
  </si>
  <si>
    <t>Penerimaan Dari Aktivitas...</t>
  </si>
  <si>
    <t>Pembayaran Dari Aktivitas...</t>
  </si>
  <si>
    <t>Aset Lain-Lain</t>
  </si>
  <si>
    <t>Pengurangan Aktiva Lain-L...</t>
  </si>
  <si>
    <t>Penempatan (Pencairan) Ka...</t>
  </si>
  <si>
    <t>Dividen</t>
  </si>
  <si>
    <t>Dividen Anak Perusahaan P...</t>
  </si>
  <si>
    <t>Hasil Emisi Saham Ipo</t>
  </si>
  <si>
    <t>Penerimaan Utang Pemegang...</t>
  </si>
  <si>
    <t>21 May 24</t>
  </si>
  <si>
    <t>BDKR</t>
  </si>
  <si>
    <t>XIDX:BDKR</t>
  </si>
  <si>
    <t>Piutang Retensi</t>
  </si>
  <si>
    <t>Pembayaran Kas Untuk Kary...</t>
  </si>
  <si>
    <t>Penerimaan (Pembayaran) K...</t>
  </si>
  <si>
    <t>Pembayaran Pesangon</t>
  </si>
  <si>
    <t>Penempatan Investasi Reks...</t>
  </si>
  <si>
    <t>Penerimaan Dari Penjualan...</t>
  </si>
  <si>
    <t>Penerimaan Investasi Jang...</t>
  </si>
  <si>
    <t>Perolehan Aset Untuk Dise...</t>
  </si>
  <si>
    <t>Utang Bank Jangka Pendek</t>
  </si>
  <si>
    <t>Total Utang Bank Jangka...</t>
  </si>
  <si>
    <t>Utang Bank Jangka Panjang</t>
  </si>
  <si>
    <t>Kenaikan Modal Disetor</t>
  </si>
  <si>
    <t>Saham Treasuri</t>
  </si>
  <si>
    <t>24 Jun 26</t>
  </si>
  <si>
    <t>PTMP</t>
  </si>
  <si>
    <t>XIDX:PTMP</t>
  </si>
  <si>
    <t>Penyesuaian Proforma</t>
  </si>
  <si>
    <t>Adjusment</t>
  </si>
  <si>
    <t>Setoran Modal</t>
  </si>
  <si>
    <t>Penerimaan Atas Agio Saha...</t>
  </si>
  <si>
    <t>Pembayaran Emisi Saham</t>
  </si>
  <si>
    <t>Penambahan Piutang Pihak ...</t>
  </si>
  <si>
    <t>Kenaikan Piutang Pihak Be...</t>
  </si>
  <si>
    <t>Penerimaan Kepada Pihak B...</t>
  </si>
  <si>
    <t>Pembayaran Utang Lainnya</t>
  </si>
  <si>
    <t>Penerimaan Utang Lainnya</t>
  </si>
  <si>
    <t>Penerimaan Piutang Lain-L...</t>
  </si>
  <si>
    <t>Kenaikan Neto Pinjaman Cerukan ...</t>
  </si>
  <si>
    <t>13 May 24</t>
  </si>
  <si>
    <t>SAGE</t>
  </si>
  <si>
    <t>XIDX:SAGE</t>
  </si>
  <si>
    <t>Proforma Laba Bersih Dari Trans...</t>
  </si>
  <si>
    <t>Tanah Untuk Dikembangkan</t>
  </si>
  <si>
    <t>Utang Dari Pihak Bere...</t>
  </si>
  <si>
    <t>Pembayaran Beban Usaha La...</t>
  </si>
  <si>
    <t>Pembayaran Pajak Final</t>
  </si>
  <si>
    <t>Pembelian Tanah</t>
  </si>
  <si>
    <t>Penerimaan Dari Utang Pih...</t>
  </si>
  <si>
    <t>Pembayaran Utang Pihak Be...</t>
  </si>
  <si>
    <t>Pembayaran Pembiayaan Kon...</t>
  </si>
  <si>
    <t>Kenaikan Neto Kas Dan Setara Ka...</t>
  </si>
  <si>
    <t>TRON</t>
  </si>
  <si>
    <t>XIDX:TRON</t>
  </si>
  <si>
    <t>Laba Pra Akuisisi</t>
  </si>
  <si>
    <t>Pembayaran Kas Untuk Oper...</t>
  </si>
  <si>
    <t>Penerimaan Dari Pendapata...</t>
  </si>
  <si>
    <t>Pembayaran Gaji Dan Tunja...</t>
  </si>
  <si>
    <t>Pembayaran Beban Umum Dan...</t>
  </si>
  <si>
    <t>Pembayaran Aktivitas Oper...</t>
  </si>
  <si>
    <t>Perolehan Penjualan Inves...</t>
  </si>
  <si>
    <t>Penambahan (Pengurangan) ...</t>
  </si>
  <si>
    <t>Aset Lainnya</t>
  </si>
  <si>
    <t>Perolehan Hak Paten</t>
  </si>
  <si>
    <t>Pendapatan Atas Properti ...</t>
  </si>
  <si>
    <t>Penambahan Utang Lain-Lai...</t>
  </si>
  <si>
    <t>Uang Muka Setoran Modal D...</t>
  </si>
  <si>
    <t>Penambahan Utang Bank</t>
  </si>
  <si>
    <t>Pembayaran Pinjaman Lainn...</t>
  </si>
  <si>
    <t>Penerimaan Pinjaman Lainn...</t>
  </si>
  <si>
    <t>Penurunan Modal</t>
  </si>
  <si>
    <t>Kas Dan Setra Kas Akhir Periode</t>
  </si>
  <si>
    <t>CUAN</t>
  </si>
  <si>
    <t>XIDX:CUAN</t>
  </si>
  <si>
    <t>Operasi Yang Dihentikan</t>
  </si>
  <si>
    <t>Total Laba Bersih Dari Operas...</t>
  </si>
  <si>
    <t>Aset Eksplorasi Dan Eval...</t>
  </si>
  <si>
    <t>Properti Pertambangan</t>
  </si>
  <si>
    <t>Utang Sukuk</t>
  </si>
  <si>
    <t>Liabilitas Derivatif</t>
  </si>
  <si>
    <t>Pembayaran Imbalan Kerja ...</t>
  </si>
  <si>
    <t>Penerimaan Pengembalian P...</t>
  </si>
  <si>
    <t>Penempatan Obligasi</t>
  </si>
  <si>
    <t>Arus Kas Keluar Bersih Da...</t>
  </si>
  <si>
    <t>Arus Kas Masuk Bersih Dar...</t>
  </si>
  <si>
    <t>Penurunan Dana Yang Dibat...</t>
  </si>
  <si>
    <t>Uang Muka Kepada Pemegang...</t>
  </si>
  <si>
    <t>Penempatan Uang Muka Inve...</t>
  </si>
  <si>
    <t>Penjualan Investasi</t>
  </si>
  <si>
    <t>Penempatan Pada Aset Keua...</t>
  </si>
  <si>
    <t>Pencairan Pada Aset Keuan...</t>
  </si>
  <si>
    <t>Transaksi Bersama Kepenti...</t>
  </si>
  <si>
    <t>Pembayaran Uang Muka Untu...</t>
  </si>
  <si>
    <t>Perolehan Aset Tak Berwuj...</t>
  </si>
  <si>
    <t>Penerimaan Dari Piutang P...</t>
  </si>
  <si>
    <t>Perolehan Properti Pertam...</t>
  </si>
  <si>
    <t>Penambahan Aset Eksploras...</t>
  </si>
  <si>
    <t>Jangka Panjang</t>
  </si>
  <si>
    <t>Jangka Pendek</t>
  </si>
  <si>
    <t>Total Penerimaan Dari P...</t>
  </si>
  <si>
    <t>Total Pembayaran Pinjam...</t>
  </si>
  <si>
    <t>Penerimaan Dari Utang Obl...</t>
  </si>
  <si>
    <t>Pembayaran Utang Obligasi</t>
  </si>
  <si>
    <t>Penerimaan Dari Utang Suk...</t>
  </si>
  <si>
    <t>Pembayaran Utang Sukuk</t>
  </si>
  <si>
    <t>Penerimaan Dari Transaksi...</t>
  </si>
  <si>
    <t>Pembayaran Dividen Oleh E...</t>
  </si>
  <si>
    <t>Pembayaran Dividen Oleh P...</t>
  </si>
  <si>
    <t>Penempatan Dana Yang Diba...</t>
  </si>
  <si>
    <t>Penerimaan Penambahan Mod...</t>
  </si>
  <si>
    <t>Pembayaran Transaksi Pinj...</t>
  </si>
  <si>
    <t>Pembayaran Biaya Penerbit...</t>
  </si>
  <si>
    <t>Uang Muka Setoran Modal</t>
  </si>
  <si>
    <t>30 Apr 25</t>
  </si>
  <si>
    <t>NSSS</t>
  </si>
  <si>
    <t>XIDX:NSSS</t>
  </si>
  <si>
    <t>Tanaman Perkebunan</t>
  </si>
  <si>
    <t>Tanaman Telah Menghas...</t>
  </si>
  <si>
    <t>Tanaman Belum Menghas...</t>
  </si>
  <si>
    <t>Total Tanaman Perkebun...</t>
  </si>
  <si>
    <t>Penerimaan Kas Pendapatan...</t>
  </si>
  <si>
    <t>Penerimaan Pajak</t>
  </si>
  <si>
    <t>(Pembayaran) Penerimaan L...</t>
  </si>
  <si>
    <t>Penambahan Piutang Perkeb...</t>
  </si>
  <si>
    <t>Penambahan Tanaman Belum ...</t>
  </si>
  <si>
    <t>Penambahan Tanaman Produk...</t>
  </si>
  <si>
    <t>Penambahan Bibitan Dan Pe...</t>
  </si>
  <si>
    <t>Penambahan Investasi Pada...</t>
  </si>
  <si>
    <t>Penambahan Investasi Jang...</t>
  </si>
  <si>
    <t>Penambahan Modal Dari Ipo</t>
  </si>
  <si>
    <t>Penambahan Waran Seri I</t>
  </si>
  <si>
    <t>GTRA</t>
  </si>
  <si>
    <t>XIDX:GTRA</t>
  </si>
  <si>
    <t>Pembayaran Beban Keuangan...</t>
  </si>
  <si>
    <t>Penerimaan Dari (Pembayar...</t>
  </si>
  <si>
    <t>Akuisisi Kepentingan Non ...</t>
  </si>
  <si>
    <t>Penerimaan Dari Piutang L...</t>
  </si>
  <si>
    <t>Penerimaan Kas Tambahan S...</t>
  </si>
  <si>
    <t>Penerimaan Dari</t>
  </si>
  <si>
    <t>Setoran Modal Non Pengen...</t>
  </si>
  <si>
    <t>Pinjaman</t>
  </si>
  <si>
    <t>Utang Lain-Lain Pihak Be...</t>
  </si>
  <si>
    <t>Pembiayaan Musyarakah</t>
  </si>
  <si>
    <t>Total Penerimaan Dari</t>
  </si>
  <si>
    <t>Pembayaran Untuk</t>
  </si>
  <si>
    <t>Utang Pembiayaan Konsume...</t>
  </si>
  <si>
    <t>Total Pembayaran Untuk</t>
  </si>
  <si>
    <t>19 Jun 25</t>
  </si>
  <si>
    <t>HAJJ</t>
  </si>
  <si>
    <t>XIDX:HAJJ</t>
  </si>
  <si>
    <t>Deposito Berjangka</t>
  </si>
  <si>
    <t>Uang Muka Software</t>
  </si>
  <si>
    <t>Penempatan Deposito</t>
  </si>
  <si>
    <t>Pembayaran Untuk Uang Muk...</t>
  </si>
  <si>
    <t>Pembayaran Untuk Utang La...</t>
  </si>
  <si>
    <t>Penerimaan Dari Setoran M...</t>
  </si>
  <si>
    <t>Peningkatan Modal Disetor...</t>
  </si>
  <si>
    <t>Penerimaan Pelaksanaan Wa...</t>
  </si>
  <si>
    <t>Penerimaan Dari Utang Mus...</t>
  </si>
  <si>
    <t>Pembayaran Untuk Utang Mu...</t>
  </si>
  <si>
    <t>Penerimaan Dari Penerbita...</t>
  </si>
  <si>
    <t>Penebusan Waran</t>
  </si>
  <si>
    <t>PIPA</t>
  </si>
  <si>
    <t>XIDX:PIPA</t>
  </si>
  <si>
    <t>Pembayaran Untuk Karyawan</t>
  </si>
  <si>
    <t>Pembayaran Untuk Operasi</t>
  </si>
  <si>
    <t>Pembayaran Untuk Beban Us...</t>
  </si>
  <si>
    <t>Pembayaraan Bunga</t>
  </si>
  <si>
    <t>Uang Muka Pembangunan Pab...</t>
  </si>
  <si>
    <t>Perolehan Dari Pihak Bere...</t>
  </si>
  <si>
    <t>Penerimaan Dari Eksekusi ...</t>
  </si>
  <si>
    <t>Penerimaan Modal Disetor ...</t>
  </si>
  <si>
    <t>Perolehan Dari Utang Pemb...</t>
  </si>
  <si>
    <t>Kenaikan (Penurunan) Utan...</t>
  </si>
  <si>
    <t>Pembayaran Pengeluaran Ak...</t>
  </si>
  <si>
    <t>NCKL</t>
  </si>
  <si>
    <t>XIDX:NCKL</t>
  </si>
  <si>
    <t>Pembayaran Beban Operasi</t>
  </si>
  <si>
    <t>Pendapatan Lainnya</t>
  </si>
  <si>
    <t>Royalti Kepada Pemerintah</t>
  </si>
  <si>
    <t>Restitusi Pajak Lainnya</t>
  </si>
  <si>
    <t>Taksiran Tagihan Pajak - ...</t>
  </si>
  <si>
    <t>Pembayaran Utang Terkait ...</t>
  </si>
  <si>
    <t>Pembayaran Investasi Pada...</t>
  </si>
  <si>
    <t>Penambahan Piutang Kepada...</t>
  </si>
  <si>
    <t>Penambahan Properti Perta...</t>
  </si>
  <si>
    <t>Penerimaan Piutang Kepada...</t>
  </si>
  <si>
    <t>Penerimaan Dividen Dari E...</t>
  </si>
  <si>
    <t>Akuisisi Entitas Anak, Se...</t>
  </si>
  <si>
    <t>Penempatan Investasi Pada...</t>
  </si>
  <si>
    <t>Pengurangan Setoran Uang ...</t>
  </si>
  <si>
    <t>Pembayaran Akrual Terkait...</t>
  </si>
  <si>
    <t>Kas Di Bank Neto Yang Dil...</t>
  </si>
  <si>
    <t>Penarikan (Penempatan) Ka...</t>
  </si>
  <si>
    <t>Perolehan Dari Utang Bank...</t>
  </si>
  <si>
    <t>Perolehan Dari Kas Yang D...</t>
  </si>
  <si>
    <t>Perolehan Dari Penawaran ...</t>
  </si>
  <si>
    <t>Perolehan Utang Kepada</t>
  </si>
  <si>
    <t>Total Perolehan Utang K...</t>
  </si>
  <si>
    <t>Setoran Modal Dari Pemega...</t>
  </si>
  <si>
    <t>Perolehan Utang Lain-Lain...</t>
  </si>
  <si>
    <t>Total Perolehan Utang L...</t>
  </si>
  <si>
    <t>Pembayaran Utang Kepada P...</t>
  </si>
  <si>
    <t>Pembayaran Dividen Kas Ol...</t>
  </si>
  <si>
    <t>Kas Yang Dibatasi Penggun...</t>
  </si>
  <si>
    <t>Pembayaran Dividen Kepada...</t>
  </si>
  <si>
    <t>Pembayaran Untuk Pembelia...</t>
  </si>
  <si>
    <t>Pembelian Saham Treasuri</t>
  </si>
  <si>
    <t>Pembayaran Utang Dividen</t>
  </si>
  <si>
    <t>Pembayaran Bunga Pinjaman</t>
  </si>
  <si>
    <t>Pembelian Kepemilikan Sah...</t>
  </si>
  <si>
    <t>09 Jul 26</t>
  </si>
  <si>
    <t>MENN</t>
  </si>
  <si>
    <t>XIDX:MENN</t>
  </si>
  <si>
    <t>Q3 2024</t>
  </si>
  <si>
    <t>2025</t>
  </si>
  <si>
    <t>Penerimaan (Pembayaran) A...</t>
  </si>
  <si>
    <t>Beban Ditangguhkan</t>
  </si>
  <si>
    <t>Konfersi Utang Ke Modal</t>
  </si>
  <si>
    <t>Agio Saham</t>
  </si>
  <si>
    <t>Kepentingan Non Pengendal...</t>
  </si>
  <si>
    <t>Tambahan Modal Disetor Ip...</t>
  </si>
  <si>
    <t>Koreksi Laba Ditahan</t>
  </si>
  <si>
    <t>Penambahan Modal Saham</t>
  </si>
  <si>
    <t>Deviden Saham</t>
  </si>
  <si>
    <t>Penerimaan Dari Ekutas La...</t>
  </si>
  <si>
    <t>AWAN</t>
  </si>
  <si>
    <t>XIDX:AWAN</t>
  </si>
  <si>
    <t>Pembayaran Untuk Operasio...</t>
  </si>
  <si>
    <t>Penghasilan (Beban) Lain ...</t>
  </si>
  <si>
    <t>Penerimaan Pihak Berelasi</t>
  </si>
  <si>
    <t>Uang Muka Pembelian Tanah</t>
  </si>
  <si>
    <t>Biaya Akuisisi</t>
  </si>
  <si>
    <t>Perolehan Perangkat Lunak</t>
  </si>
  <si>
    <t>Perolehan Saham</t>
  </si>
  <si>
    <t>Pembayaran Dan Penambahan...</t>
  </si>
  <si>
    <t>Penambahan Investasi</t>
  </si>
  <si>
    <t>Penempatan Uang Jaminan D...</t>
  </si>
  <si>
    <t>Penerimaan Utang Pinjaman...</t>
  </si>
  <si>
    <t>Pembayaran Beban Emisi</t>
  </si>
  <si>
    <t>Setoran Modal - Masyaraka...</t>
  </si>
  <si>
    <t>Setoran Modal Di Entitas ...</t>
  </si>
  <si>
    <t>MBMA</t>
  </si>
  <si>
    <t>XIDX:MBMA</t>
  </si>
  <si>
    <t>Utang Pemegang Sa...</t>
  </si>
  <si>
    <t>Liabilitas Deriva...</t>
  </si>
  <si>
    <t>Pembayaran Biaya Karyawan</t>
  </si>
  <si>
    <t>Pembayaran Biaya Keuangan</t>
  </si>
  <si>
    <t>Penerimaan Penghasilan Bu...</t>
  </si>
  <si>
    <t>Penempatan Kas Dan Deposi...</t>
  </si>
  <si>
    <t>Penerimaan Dari Pencairan...</t>
  </si>
  <si>
    <t>Penerimaan Lain-Lain - Be...</t>
  </si>
  <si>
    <t>Pelepasan Entitas Anak, S...</t>
  </si>
  <si>
    <t>Pembayaran Atas Uang Muka...</t>
  </si>
  <si>
    <t>Pinjaman Diberikan Ke Pih...</t>
  </si>
  <si>
    <t>Penerimaan Hasil Penjuala...</t>
  </si>
  <si>
    <t>Penerimaan Pituang Pihak ...</t>
  </si>
  <si>
    <t>Pembayaran Jumlah Retensi...</t>
  </si>
  <si>
    <t>Penerimaan Kas Dari Akuis...</t>
  </si>
  <si>
    <t>Penerimaan Dari Pengembal...</t>
  </si>
  <si>
    <t>Penerimaan Dari Sukuk</t>
  </si>
  <si>
    <t>Pembayaran Pinjaman Dari ...</t>
  </si>
  <si>
    <t>Penerimaan Dari Uang Muka...</t>
  </si>
  <si>
    <t>Pembayaran Up Font Fee</t>
  </si>
  <si>
    <t>Pembayaran Beban Yang Ber...</t>
  </si>
  <si>
    <t>Akuisisi Kepentingan Pada...</t>
  </si>
  <si>
    <t>Pembayaran Biaya Yang Ber...</t>
  </si>
  <si>
    <t>Pengembalian Uang Muka Pe...</t>
  </si>
  <si>
    <t>Pengurangan Kas Dan Bank Karena...</t>
  </si>
  <si>
    <t>RAAM</t>
  </si>
  <si>
    <t>XIDX:RAAM</t>
  </si>
  <si>
    <t>Penerimaan Untuk Deposit</t>
  </si>
  <si>
    <t>Pembayaran Untuk Deposit</t>
  </si>
  <si>
    <t>Pembayaran Untuk Pajak Pe...</t>
  </si>
  <si>
    <t>Akuisisi Aset Tetap</t>
  </si>
  <si>
    <t>Penerimaan Dari Investasi...</t>
  </si>
  <si>
    <t>Penerimaan Uang Muka Peng...</t>
  </si>
  <si>
    <t>Akuisisi Investasi Jangka...</t>
  </si>
  <si>
    <t>Pinjaman Yang Diberikan K...</t>
  </si>
  <si>
    <t>Jasa Giro/Pendapatan Bung...</t>
  </si>
  <si>
    <t>Bunga Dibayar</t>
  </si>
  <si>
    <t>Pinjaman Diperoleh Dari P...</t>
  </si>
  <si>
    <t>Penerbitan Saham Baru</t>
  </si>
  <si>
    <t>Kenaikan Pinjaman Bank/Se...</t>
  </si>
  <si>
    <t>28 Jun 24</t>
  </si>
  <si>
    <t>DOOH</t>
  </si>
  <si>
    <t>XIDX:DOOH</t>
  </si>
  <si>
    <t>Pembayaran Untuk Aktivita...</t>
  </si>
  <si>
    <t>Penerimaan Kas Dari Pemas...</t>
  </si>
  <si>
    <t>Uang Muka Atas Perolehan ...</t>
  </si>
  <si>
    <t>Penerimaan Dari Pelepasan...</t>
  </si>
  <si>
    <t>Utang Lain-Lain - Pihak B...</t>
  </si>
  <si>
    <t>Total Utang Lain-Lain -...</t>
  </si>
  <si>
    <t>Setoran Modal Saham Melal...</t>
  </si>
  <si>
    <t>Pembayaran (Penerimaan) K...</t>
  </si>
  <si>
    <t>Setoran Modal Dari Kepent...</t>
  </si>
  <si>
    <t>Penerbitan Modal Saham Me...</t>
  </si>
  <si>
    <t>Setoran Modal Dari Ipo</t>
  </si>
  <si>
    <t>Penerimaan Dari Utang Lai...</t>
  </si>
  <si>
    <t>Efek Pelepasan Entitas An...</t>
  </si>
  <si>
    <t>Total Kenaikan (Penurunan) Be...</t>
  </si>
  <si>
    <t>JATI</t>
  </si>
  <si>
    <t>XIDX:JATI</t>
  </si>
  <si>
    <t>Penerimaan Dari Penghasil...</t>
  </si>
  <si>
    <t>Penerimaan Dari Taksiran ...</t>
  </si>
  <si>
    <t>Pembayaran Untuk Biaya Ke...</t>
  </si>
  <si>
    <t>Penurunan (Kenaikan) Dana...</t>
  </si>
  <si>
    <t>Pembayaran Biaya Transaks...</t>
  </si>
  <si>
    <t>Penerimaan Hasil Pelaksan...</t>
  </si>
  <si>
    <t>Penurunan Neto Pinjaman Cerukan...</t>
  </si>
  <si>
    <t>03 Jun 26</t>
  </si>
  <si>
    <t>TYRE</t>
  </si>
  <si>
    <t>XIDX:TYRE</t>
  </si>
  <si>
    <t>Kas Yang Dihasilkan (Digu...</t>
  </si>
  <si>
    <t>Perolehan Uang Muka Aset ...</t>
  </si>
  <si>
    <t>Dividen Tunai Yang Dibaya...</t>
  </si>
  <si>
    <t>Kenaikan Tambahan Modal D...</t>
  </si>
  <si>
    <t>Pelaksanaan Waran Seri I</t>
  </si>
  <si>
    <t>Penawaran Umum Perdana</t>
  </si>
  <si>
    <t>Total Kenaikan Tambahan...</t>
  </si>
  <si>
    <t>Efek Perubahan Kurs Mata Uang A...</t>
  </si>
  <si>
    <t>05 Jul 24</t>
  </si>
  <si>
    <t>MPXL</t>
  </si>
  <si>
    <t>XIDX:MPXL</t>
  </si>
  <si>
    <t>Utang Lembaga Keu...</t>
  </si>
  <si>
    <t>Pembayaran Kas Kepada:</t>
  </si>
  <si>
    <t>Pembayaran Kas Untuk:</t>
  </si>
  <si>
    <t>Pajak</t>
  </si>
  <si>
    <t>Total Pembayaran Kas Un...</t>
  </si>
  <si>
    <t>Peneriman Dari Penjualan ...</t>
  </si>
  <si>
    <t>Penempatan Uang Muka Jami...</t>
  </si>
  <si>
    <t>Pembayaran Uang Muka Emis...</t>
  </si>
  <si>
    <t>Pinjaman Utang Bank Jangk...</t>
  </si>
  <si>
    <t>Kepentingan Nonpengendali</t>
  </si>
  <si>
    <t>Pinjaman Lembaga Keuangan</t>
  </si>
  <si>
    <t>Total Pinjaman Lembaga ...</t>
  </si>
  <si>
    <t>Total Utang Pihak Berel...</t>
  </si>
  <si>
    <t>23 Jun 25</t>
  </si>
  <si>
    <t>SMIL</t>
  </si>
  <si>
    <t>XIDX:SMIL</t>
  </si>
  <si>
    <t>Penerimaan Dari Hasil Lai...</t>
  </si>
  <si>
    <t>Pembayaran Kepada Kontrak...</t>
  </si>
  <si>
    <t>Pembayaran Beban Pegawai</t>
  </si>
  <si>
    <t>Pembayaran (Penerimaan) P...</t>
  </si>
  <si>
    <t>Lain-Lain</t>
  </si>
  <si>
    <t>Pencairan</t>
  </si>
  <si>
    <t>Penempatan</t>
  </si>
  <si>
    <t>Total Deposito Berjangk...</t>
  </si>
  <si>
    <t>Reksadana</t>
  </si>
  <si>
    <t>Investasi Pada Obligasi</t>
  </si>
  <si>
    <t>Pembelian</t>
  </si>
  <si>
    <t>Penjualan</t>
  </si>
  <si>
    <t>Total Investasi Pada Ob...</t>
  </si>
  <si>
    <t>Aset Keuangan Lancar Lain...</t>
  </si>
  <si>
    <t>Total Aset Keuangan Lan...</t>
  </si>
  <si>
    <t>Penurunan Piutang Pemegan...</t>
  </si>
  <si>
    <t>Tambahan Modal Disetor La...</t>
  </si>
  <si>
    <t>Penerbitan Utang Obligasi</t>
  </si>
  <si>
    <t>Biaya Emisi L</t>
  </si>
  <si>
    <t>Total Penerbitan Utang ...</t>
  </si>
  <si>
    <t>Penerimaan Modal Disetor</t>
  </si>
  <si>
    <t>Penerimaan Hutang Bank</t>
  </si>
  <si>
    <t>Pembayaran Utang Pembalia...</t>
  </si>
  <si>
    <t>Pembayaran Saham Treasury</t>
  </si>
  <si>
    <t>Pembayaran Bunga Dari Akt...</t>
  </si>
  <si>
    <t>Pembayaran Hutang Bank</t>
  </si>
  <si>
    <t>Penerimaan Hutang Sewa Gu...</t>
  </si>
  <si>
    <t>Pembayaran Hutang Sewa Gu...</t>
  </si>
  <si>
    <t>Pembayaran Imbalan Pasca ...</t>
  </si>
  <si>
    <t>Tax Amnesty</t>
  </si>
  <si>
    <t>30 Jun 25</t>
  </si>
  <si>
    <t>KLAS</t>
  </si>
  <si>
    <t>XIDX:KLAS</t>
  </si>
  <si>
    <t>Penerimaan Kas Lainnya Da...</t>
  </si>
  <si>
    <t>Penerimaan Pelepasan Saha...</t>
  </si>
  <si>
    <t>Pencairan Aset Keuangan L...</t>
  </si>
  <si>
    <t>Penempatan Jaminan Reklam...</t>
  </si>
  <si>
    <t>Hasil Penjualan Entitas A...</t>
  </si>
  <si>
    <t>Penurunan Kas Atas Transa...</t>
  </si>
  <si>
    <t>Bank Yang Dibatasi Penggu...</t>
  </si>
  <si>
    <t>Kehilangan Kas Dari Trans...</t>
  </si>
  <si>
    <t>Penempatan Aset Keuangan ...</t>
  </si>
  <si>
    <t>Modal Disetor</t>
  </si>
  <si>
    <t>Setoran Modal Kepentingan...</t>
  </si>
  <si>
    <t>Penerimaan Atas Penerbita...</t>
  </si>
  <si>
    <t>Penerimaan Dari Pembiayaa...</t>
  </si>
  <si>
    <t>Efek Pelepasan Anak</t>
  </si>
  <si>
    <t>Total Kas Dan Setara Kas Awal...</t>
  </si>
  <si>
    <t>03 Jul 24</t>
  </si>
  <si>
    <t>MAXI</t>
  </si>
  <si>
    <t>XIDX:MAXI</t>
  </si>
  <si>
    <t>Pembayaran Kepada</t>
  </si>
  <si>
    <t>Total Pembayaran Kepada</t>
  </si>
  <si>
    <t>Penambahan Aset Tidak Lan...</t>
  </si>
  <si>
    <t>Penerbitan Saham Melalui ...</t>
  </si>
  <si>
    <t>Penambahan Modal</t>
  </si>
  <si>
    <t>Penambahan Dari Hutang La...</t>
  </si>
  <si>
    <t>Penerimaan Dari Utang Ban...</t>
  </si>
  <si>
    <t>Penambahan Bank Yang Diba...</t>
  </si>
  <si>
    <t>Pembayaran Dari Piutang L...</t>
  </si>
  <si>
    <t>VKTR</t>
  </si>
  <si>
    <t>XIDX:VKTR</t>
  </si>
  <si>
    <t>Total Investasi Jangka...</t>
  </si>
  <si>
    <t>Investasi Jangka Panjang</t>
  </si>
  <si>
    <t>Beban Bagi Hasil Musyara...</t>
  </si>
  <si>
    <t>Beban Murabahah</t>
  </si>
  <si>
    <t>Pajak Penghasilan Badan</t>
  </si>
  <si>
    <t>Pembayaran Untuk Investas...</t>
  </si>
  <si>
    <t>Divestasi Atas Investasi ...</t>
  </si>
  <si>
    <t>Proyek Dalam Pengembangan</t>
  </si>
  <si>
    <t>Akuisisi Segmen Usaha</t>
  </si>
  <si>
    <t>Penerimaan Uang Muka Penj...</t>
  </si>
  <si>
    <t>Perolehan Atas Penjualan ...</t>
  </si>
  <si>
    <t>Pembayaran Dividen Entita...</t>
  </si>
  <si>
    <t>Pembelian Aset Tetap</t>
  </si>
  <si>
    <t>Penurunan (Kenaikan) Neto...</t>
  </si>
  <si>
    <t>Kenaikan Aset Tidak Lanca...</t>
  </si>
  <si>
    <t>Penempatan Di Aset Tidak ...</t>
  </si>
  <si>
    <t>Kenaikan Investasi Jangka...</t>
  </si>
  <si>
    <t>Peningkatan Piutang Pihak...</t>
  </si>
  <si>
    <t>Penerimaan Dari :</t>
  </si>
  <si>
    <t>Pinjaman Bank Jangka Pen...</t>
  </si>
  <si>
    <t>Pinjaman Jangka Panjang</t>
  </si>
  <si>
    <t>Liabilitas Sewa</t>
  </si>
  <si>
    <t>Tambahan Modal Disetor M...</t>
  </si>
  <si>
    <t>Penerbitan Saham Baru Me...</t>
  </si>
  <si>
    <t>Tambahan Modal Disetor E...</t>
  </si>
  <si>
    <t>Setoran Modal Dari Kepen...</t>
  </si>
  <si>
    <t>Total Penerimaan Dari :</t>
  </si>
  <si>
    <t>Beban Emisi Saham</t>
  </si>
  <si>
    <t>Pinjaman Jangka Pendek</t>
  </si>
  <si>
    <t>Pembiayaan Murabahah</t>
  </si>
  <si>
    <t>Penempatan Kas Di Bank Y...</t>
  </si>
  <si>
    <t>Kenaikan Neto Utang Pihak...</t>
  </si>
  <si>
    <t>RELF</t>
  </si>
  <si>
    <t>XIDX:RELF</t>
  </si>
  <si>
    <t>Perolehan Tanah Yang Belu...</t>
  </si>
  <si>
    <t>Penerimaan Utang Pihak Be...</t>
  </si>
  <si>
    <t>27 Oct 25</t>
  </si>
  <si>
    <t>AMMN</t>
  </si>
  <si>
    <t>XIDX:AMMN</t>
  </si>
  <si>
    <t>Beban Eksplorasi</t>
  </si>
  <si>
    <t>Pembayaran Royalti Dan Pa...</t>
  </si>
  <si>
    <t>Pembelian Surat Berharga ...</t>
  </si>
  <si>
    <t>Akuisisi Ventura Bersama</t>
  </si>
  <si>
    <t>Pembayaran Untuk Pinjaman...</t>
  </si>
  <si>
    <t>Akuisisi Kepentingan Non-...</t>
  </si>
  <si>
    <t>Perubahan Pada Kas Yang D...</t>
  </si>
  <si>
    <t>CRSN</t>
  </si>
  <si>
    <t>XIDX:CRSN</t>
  </si>
  <si>
    <t>Peningkatan Modal Entitas...</t>
  </si>
  <si>
    <t>Setoran Modal Oleh Kepent...</t>
  </si>
  <si>
    <t>Total Utang Lain-Lain</t>
  </si>
  <si>
    <t>Penerimaan Dari Utang Lem...</t>
  </si>
  <si>
    <t>Total Penerimaan Piutan...</t>
  </si>
  <si>
    <t>Penerbitan Modal Saham</t>
  </si>
  <si>
    <t>Biaya Emisi Saham Ipo</t>
  </si>
  <si>
    <t>04 Jun 26</t>
  </si>
  <si>
    <t>GRPM</t>
  </si>
  <si>
    <t>XIDX:GRPM</t>
  </si>
  <si>
    <t>Pelunasan Piutang Lain-La...</t>
  </si>
  <si>
    <t>Penyertaan Saham Pada Ent...</t>
  </si>
  <si>
    <t>Penambahan Aset Lancar La...</t>
  </si>
  <si>
    <t>Pencairan Deposito</t>
  </si>
  <si>
    <t>Kenaikan Deposito</t>
  </si>
  <si>
    <t>Penambahan Dari:</t>
  </si>
  <si>
    <t>Penerimaan Utang Bank Ja...</t>
  </si>
  <si>
    <t>Pembayaran Utang Bank Ja...</t>
  </si>
  <si>
    <t>Penerimaan Setoran Modal...</t>
  </si>
  <si>
    <t>Penerimaan Dari Piutang ...</t>
  </si>
  <si>
    <t>Total Penambahan Dari:</t>
  </si>
  <si>
    <t>Pembayaran:</t>
  </si>
  <si>
    <t>Dividen Modal Saham</t>
  </si>
  <si>
    <t>Total Pembayaran:</t>
  </si>
  <si>
    <t>Pembayaran Dividen (Entit...</t>
  </si>
  <si>
    <t>Penerimaan Dividen (Entit...</t>
  </si>
  <si>
    <t>Peningkatan Modal Saham</t>
  </si>
  <si>
    <t>Penerimaan Dana Ipo</t>
  </si>
  <si>
    <t>Biaya Ipo</t>
  </si>
  <si>
    <t>Efek Akuisisi Entitas Anak</t>
  </si>
  <si>
    <t>04 Jun 25</t>
  </si>
  <si>
    <t>WIDI</t>
  </si>
  <si>
    <t>XIDX:WIDI</t>
  </si>
  <si>
    <t>Penerimaan Deviden</t>
  </si>
  <si>
    <t>Penerimaan Dari Piutang N...</t>
  </si>
  <si>
    <t>Pembelian Investasi Di Ef...</t>
  </si>
  <si>
    <t>Penambahan Aset Hak Guna</t>
  </si>
  <si>
    <t>Penurunan Piutang Non-Usa...</t>
  </si>
  <si>
    <t>Kenaikan Piutang Non-Usah...</t>
  </si>
  <si>
    <t>Penerimaan Sehubungan Den...</t>
  </si>
  <si>
    <t>Penambahan Modal Saham Me...</t>
  </si>
  <si>
    <t>Pembayaran Utang Sewa Pem...</t>
  </si>
  <si>
    <t>TGUK</t>
  </si>
  <si>
    <t>XIDX:TGUK</t>
  </si>
  <si>
    <t>Penerimaan Keuangan</t>
  </si>
  <si>
    <t>Pembayaran Operasional La...</t>
  </si>
  <si>
    <t>Pelepasan Aset Tetap</t>
  </si>
  <si>
    <t>Laba Penjualan Aset</t>
  </si>
  <si>
    <t>Amortisasi Aset Takberwuj...</t>
  </si>
  <si>
    <t>Penerbitan Saham Publik</t>
  </si>
  <si>
    <t>Peningkatan Modal</t>
  </si>
  <si>
    <t>INET</t>
  </si>
  <si>
    <t>XIDX:INET</t>
  </si>
  <si>
    <t>Pembayaran Biaya Ipo</t>
  </si>
  <si>
    <t>Penerimaan Uang Jaminan</t>
  </si>
  <si>
    <t>Penambahan Uang Jaminan</t>
  </si>
  <si>
    <t>Penambahan Uang Muka Inde...</t>
  </si>
  <si>
    <t>Penambahan Uang Muka Proy...</t>
  </si>
  <si>
    <t>Penyertaan Saham</t>
  </si>
  <si>
    <t>Investasi Pada Entitas As...</t>
  </si>
  <si>
    <t>Penambahan Uang Muka Inve...</t>
  </si>
  <si>
    <t>Penambahan Uang Muka Sewa</t>
  </si>
  <si>
    <t>Penambahan Uang Muka Aset...</t>
  </si>
  <si>
    <t>Penerimaan Dari Kepenting...</t>
  </si>
  <si>
    <t>Hasil Dari Penerbitan Sah...</t>
  </si>
  <si>
    <t>Kepemilikan Saham Dari Ke...</t>
  </si>
  <si>
    <t>Penerbitan Obligasi</t>
  </si>
  <si>
    <t>Penerbitan Sukuk</t>
  </si>
  <si>
    <t>Pembayaran Biaya Emisi Ob...</t>
  </si>
  <si>
    <t>Kas Neto Kas Dan Setara Kas</t>
  </si>
  <si>
    <t>02 Jun 26</t>
  </si>
  <si>
    <t>MAHA</t>
  </si>
  <si>
    <t>XIDX:MAHA</t>
  </si>
  <si>
    <t>Liabilitas Keuang...</t>
  </si>
  <si>
    <t>Penambahan Investasi Saha...</t>
  </si>
  <si>
    <t>Penerimaan Dividen Tunai</t>
  </si>
  <si>
    <t>Penambahan Saham Dari Ent...</t>
  </si>
  <si>
    <t>Penambahan Aset Tak Berwu...</t>
  </si>
  <si>
    <t>Pembayaran Atas Biaya Pen...</t>
  </si>
  <si>
    <t>Penerimaan Utang Dari Pih...</t>
  </si>
  <si>
    <t>Pembayaran Liabilitas Keu...</t>
  </si>
  <si>
    <t>Pembayaran Pembiayaan Ata...</t>
  </si>
  <si>
    <t>Penerimaan Dari Liabilita...</t>
  </si>
  <si>
    <t>05 Jun 26</t>
  </si>
  <si>
    <t>RMKO</t>
  </si>
  <si>
    <t>XIDX:RMKO</t>
  </si>
  <si>
    <t>Kenaikan Uang Muka Pembel...</t>
  </si>
  <si>
    <t>Pembayaran Leasing</t>
  </si>
  <si>
    <t>Penerimaan Pinjaman Bank ...</t>
  </si>
  <si>
    <t>CNMA</t>
  </si>
  <si>
    <t>XIDX:CNMA</t>
  </si>
  <si>
    <t>Iklan</t>
  </si>
  <si>
    <t>Total Beban Pokok Penjualan...</t>
  </si>
  <si>
    <t>Penerimaan Dari Restitusi...</t>
  </si>
  <si>
    <t>Penjualan Aset</t>
  </si>
  <si>
    <t>Uang Muka Sewa</t>
  </si>
  <si>
    <t>Pembelian Saham Tresuri</t>
  </si>
  <si>
    <t>15 Apr 26</t>
  </si>
  <si>
    <t>FOLK</t>
  </si>
  <si>
    <t>XIDX:FOLK</t>
  </si>
  <si>
    <t>Pembayaran Biaya Operasio...</t>
  </si>
  <si>
    <t>Pembayaran Piutang Lain-L...</t>
  </si>
  <si>
    <t>Pinjaman Kepada Pihak Ket...</t>
  </si>
  <si>
    <t>Akuisi Pada Entitas Anak</t>
  </si>
  <si>
    <t>Peningkatan Investasi Pad...</t>
  </si>
  <si>
    <t>Perolehan Investasi Lain-...</t>
  </si>
  <si>
    <t>Dividen Dari Investasi Pa...</t>
  </si>
  <si>
    <t>Pelaksanaan Waran</t>
  </si>
  <si>
    <t>HBAT</t>
  </si>
  <si>
    <t>XIDX:HBAT</t>
  </si>
  <si>
    <t>Direksi Dan Karyawan</t>
  </si>
  <si>
    <t>Kontraktor Dan Pemasok</t>
  </si>
  <si>
    <t>Penerimaan (Pembayaran) B...</t>
  </si>
  <si>
    <t>Penerimaan (Pembayaran) P...</t>
  </si>
  <si>
    <t>(Pembayaran)/Penerimaan D...</t>
  </si>
  <si>
    <t>Peningkatan Modal Disetor</t>
  </si>
  <si>
    <t>Saldo Bank Yang Dibatasi ...</t>
  </si>
  <si>
    <t>Penerimaan Pinajaman Piha...</t>
  </si>
  <si>
    <t>Kas Dan Setara Pada Awal Period...</t>
  </si>
  <si>
    <t>Kas Dan Bank Pada Akhir Periode</t>
  </si>
  <si>
    <t>GRIA</t>
  </si>
  <si>
    <t>XIDX:GRIA</t>
  </si>
  <si>
    <t>Total Utang Pajak</t>
  </si>
  <si>
    <t>Aktivitas Operasi Lainny...</t>
  </si>
  <si>
    <t>Penambahan Tanah Untuk Di...</t>
  </si>
  <si>
    <t>Penambahan Properti Inves...</t>
  </si>
  <si>
    <t>Penerimaan Pinjaman Pemeg...</t>
  </si>
  <si>
    <t>PPRI</t>
  </si>
  <si>
    <t>XIDX:PPRI</t>
  </si>
  <si>
    <t>Penerimaan Dari Bunga</t>
  </si>
  <si>
    <t>Pembayaran Untuk Pemasok</t>
  </si>
  <si>
    <t>Pembayaran Untuk Bunga</t>
  </si>
  <si>
    <t>Pembayaran Untuk Pajak</t>
  </si>
  <si>
    <t>Penerimaan Hasil Keuangan</t>
  </si>
  <si>
    <t>Hasil Dari Penjualan Aset...</t>
  </si>
  <si>
    <t>Penerimaan Utang Sewa</t>
  </si>
  <si>
    <t>Pembayaran Utang Sewa</t>
  </si>
  <si>
    <t>20 May 25</t>
  </si>
  <si>
    <t>ERAL</t>
  </si>
  <si>
    <t>XIDX:ERAL</t>
  </si>
  <si>
    <t>Biaya Keuangan</t>
  </si>
  <si>
    <t>Penambahan Modal Pada Ent...</t>
  </si>
  <si>
    <t>Pengurangan Modal Pada En...</t>
  </si>
  <si>
    <t>Pembelian Aset Tetap Dan ...</t>
  </si>
  <si>
    <t>Uang Muka Pembelian Saham</t>
  </si>
  <si>
    <t>Pengembalian (Penambahan)...</t>
  </si>
  <si>
    <t>Penambahan Aset Hak-Guna</t>
  </si>
  <si>
    <t>Pembelian Aset Takberwuju...</t>
  </si>
  <si>
    <t>Divestasi Entitas Anak</t>
  </si>
  <si>
    <t>Penambahan Investasi Obli...</t>
  </si>
  <si>
    <t>Pinjaman Dari Pihak Bere...</t>
  </si>
  <si>
    <t>Utang Bank Jangka Panjan...</t>
  </si>
  <si>
    <t>Setoran Modal Ke Entitas...</t>
  </si>
  <si>
    <t>Penerbitan Saham Biasa</t>
  </si>
  <si>
    <t>Biaya Transaksi Untuk Me...</t>
  </si>
  <si>
    <t>Piutang Dari Pihak Berel...</t>
  </si>
  <si>
    <t>Pinjaman Kepada Pihak Be...</t>
  </si>
  <si>
    <t>Pinjaman Lainya</t>
  </si>
  <si>
    <t>Dividen Dari Aktivitas P...</t>
  </si>
  <si>
    <t>02 Jul 26</t>
  </si>
  <si>
    <t>CYBR</t>
  </si>
  <si>
    <t>XIDX:CYBR</t>
  </si>
  <si>
    <t>Pembayaran Bunga Atas Uta...</t>
  </si>
  <si>
    <t>Kenaikan Uang Muka Invest...</t>
  </si>
  <si>
    <t>Pembayaran Pokok Utang Pe...</t>
  </si>
  <si>
    <t>Dampak Perubahan Mata Uan...</t>
  </si>
  <si>
    <t>MUTU</t>
  </si>
  <si>
    <t>XIDX:MUTU</t>
  </si>
  <si>
    <t>Utang Jangka Panj...</t>
  </si>
  <si>
    <t>Pelepasan (Perolehan) Ase...</t>
  </si>
  <si>
    <t>(Perolehan) Pelepasan Ase...</t>
  </si>
  <si>
    <t>Pemberian Pinjaman Pembay...</t>
  </si>
  <si>
    <t>Hasil Pelepasan Investasi...</t>
  </si>
  <si>
    <t>Perolehan Obligasi Dan Su...</t>
  </si>
  <si>
    <t>Pencairan ( Penempatan ) ...</t>
  </si>
  <si>
    <t>Pencairan Investasi Surat...</t>
  </si>
  <si>
    <t>Penerimaan Dari Ipo Setel...</t>
  </si>
  <si>
    <t>(Pembayaran) Penerimaan P...</t>
  </si>
  <si>
    <t>Pembayaran Beban Tangguha...</t>
  </si>
  <si>
    <t>Penerimaan Tambahan Modal</t>
  </si>
  <si>
    <t>15 Jun 26</t>
  </si>
  <si>
    <t>LMAX</t>
  </si>
  <si>
    <t>XIDX:LMAX</t>
  </si>
  <si>
    <t>Penerimaan Dari Pelepasan</t>
  </si>
  <si>
    <t>Pinjaman Bank</t>
  </si>
  <si>
    <t>Total Pinjaman Bank</t>
  </si>
  <si>
    <t>Perdana Saham</t>
  </si>
  <si>
    <t>Setoran Modal Dari Pelaks...</t>
  </si>
  <si>
    <t>Penawaran Umum Perdana Sa...</t>
  </si>
  <si>
    <t>Dengan Pelaksanaan Waran</t>
  </si>
  <si>
    <t>Penerimaan Atas Saham Pub...</t>
  </si>
  <si>
    <t>Penerimaan Storan Modal D...</t>
  </si>
  <si>
    <t>HUMI</t>
  </si>
  <si>
    <t>XIDX:HUMI</t>
  </si>
  <si>
    <t>Utang Dari Pihak ...</t>
  </si>
  <si>
    <t>Total Pembayaran Kepada...</t>
  </si>
  <si>
    <t>Pengelolaan Dana Investas...</t>
  </si>
  <si>
    <t>Penerimaan Pendapatan Bun...</t>
  </si>
  <si>
    <t>Uang Muka Pengedokan</t>
  </si>
  <si>
    <t>Penerimaan Atas Pelepasan...</t>
  </si>
  <si>
    <t>Akuisisi Entitas Anak Dar...</t>
  </si>
  <si>
    <t>Uang Muka Pembangunan Kap...</t>
  </si>
  <si>
    <t>Pinjaman Bank Jangka Pend...</t>
  </si>
  <si>
    <t>Total Pinjaman Bank Jan...</t>
  </si>
  <si>
    <t>Pinjaman Bank Jangka Panj...</t>
  </si>
  <si>
    <t>Dana Yang Dibatasi Penggu...</t>
  </si>
  <si>
    <t>Penarikan</t>
  </si>
  <si>
    <t>Total Dana Yang Dibatas...</t>
  </si>
  <si>
    <t>Hasil Penawaran Umum Perd...</t>
  </si>
  <si>
    <t>Pinjaman Pemegang Saham</t>
  </si>
  <si>
    <t>Total Pinjaman Pemegang...</t>
  </si>
  <si>
    <t>Pinajaman Dari Pihak Keti...</t>
  </si>
  <si>
    <t>Total Pinajaman Dari Pi...</t>
  </si>
  <si>
    <t>Kas Dan Setara Kas Aset Dimilik...</t>
  </si>
  <si>
    <t>07 Aug 26</t>
  </si>
  <si>
    <t>MSIE</t>
  </si>
  <si>
    <t>XIDX:MSIE</t>
  </si>
  <si>
    <t>Perolehan Aset Lain-Lain</t>
  </si>
  <si>
    <t>Perolehan Entitas Anak</t>
  </si>
  <si>
    <t>Hasil Penjualan Properti ...</t>
  </si>
  <si>
    <t>Pembayaran Utang Bank Dan...</t>
  </si>
  <si>
    <t>Penerimaan (Penurunan) Neto Pin...</t>
  </si>
  <si>
    <t>RSCH</t>
  </si>
  <si>
    <t>XIDX:RSCH</t>
  </si>
  <si>
    <t>Penerimaan Lainnya Dari P...</t>
  </si>
  <si>
    <t>Pembayaran Bunga Dan Prov...</t>
  </si>
  <si>
    <t>Akuisisi Kepemilikan Saha...</t>
  </si>
  <si>
    <t>Penghapusan Aset Tetap</t>
  </si>
  <si>
    <t>Pembayaran Pengambilaliha...</t>
  </si>
  <si>
    <t>Realisasi Deposito Berjan...</t>
  </si>
  <si>
    <t>Pelepasan Investasi Pada ...</t>
  </si>
  <si>
    <t>Pembayaran Utang Jangka P...</t>
  </si>
  <si>
    <t>Pembayaran Premi Lindung ...</t>
  </si>
  <si>
    <t>Penambahan Saham</t>
  </si>
  <si>
    <t>Pembayaran Dividen Kas Ke...</t>
  </si>
  <si>
    <t>Penempatan Dana Dalam Pem...</t>
  </si>
  <si>
    <t>Pencairan Dana Dalam Pemb...</t>
  </si>
  <si>
    <t>Pencairan (Penempatan) Da...</t>
  </si>
  <si>
    <t>Pembayaran Instrumen Keua...</t>
  </si>
  <si>
    <t>BABY</t>
  </si>
  <si>
    <t>XIDX:BABY</t>
  </si>
  <si>
    <t>Obligasi Konversi</t>
  </si>
  <si>
    <t>Penempatan Uang Jaminan</t>
  </si>
  <si>
    <t>Pengembalian Uang Jaminan</t>
  </si>
  <si>
    <t>Penerimaan Kas Lainnya</t>
  </si>
  <si>
    <t>Pembayaran Untuk Peroleha...</t>
  </si>
  <si>
    <t>Penerimaan Pembayaran Piu...</t>
  </si>
  <si>
    <t>Pembayaran Pemberian Piut...</t>
  </si>
  <si>
    <t>Pembayaran Saham Treasuri</t>
  </si>
  <si>
    <t>Tambahan Modal Diseto</t>
  </si>
  <si>
    <t>AEGS</t>
  </si>
  <si>
    <t>XIDX:AEGS</t>
  </si>
  <si>
    <t>Penerimaan Agio Saham Seh...</t>
  </si>
  <si>
    <t>Penerimaan Ex-Waran</t>
  </si>
  <si>
    <t>Total Utang Pemegang Sa...</t>
  </si>
  <si>
    <t>IOTF</t>
  </si>
  <si>
    <t>XIDX:IOTF</t>
  </si>
  <si>
    <t>Tambahan Modal Agio Saham</t>
  </si>
  <si>
    <t>Tambahan Modal Agio Waran</t>
  </si>
  <si>
    <t>Pembayaran Deviden</t>
  </si>
  <si>
    <t>KOCI</t>
  </si>
  <si>
    <t>XIDX:KOCI</t>
  </si>
  <si>
    <t>Saldo Yang Dibatasi Pengg...</t>
  </si>
  <si>
    <t>Pembayaran Beban Pajak Fi...</t>
  </si>
  <si>
    <t>Penambahan (Pembayaran) P...</t>
  </si>
  <si>
    <t>Pembayaran Lembaga Keuang...</t>
  </si>
  <si>
    <t>Pembiayaran Utang Pembiay...</t>
  </si>
  <si>
    <t>09 Jun 26</t>
  </si>
  <si>
    <t>PTPS</t>
  </si>
  <si>
    <t>XIDX:PTPS</t>
  </si>
  <si>
    <t>Pembayaran Opersional Lai...</t>
  </si>
  <si>
    <t>Taksiran Tagihan Restitus...</t>
  </si>
  <si>
    <t>Penerimaan Pendapatan Jas...</t>
  </si>
  <si>
    <t>Kenaikan Pada Tanaman Pro...</t>
  </si>
  <si>
    <t>Kenaikan Penyertaan Saham...</t>
  </si>
  <si>
    <t>Kenaikan Uang Jaminan</t>
  </si>
  <si>
    <t>Penurunan (Kenaikan) Pada...</t>
  </si>
  <si>
    <t>Pemberian Piutang Pihak B...</t>
  </si>
  <si>
    <t>BREN</t>
  </si>
  <si>
    <t>XIDX:BREN</t>
  </si>
  <si>
    <t>Beban Karyawan</t>
  </si>
  <si>
    <t>Piutang Sewa Pembiayaan</t>
  </si>
  <si>
    <t>Pinjaman Jangka Panja...</t>
  </si>
  <si>
    <t>Pembayaran Lainnya</t>
  </si>
  <si>
    <t>Penambahan Biaya Pengemba...</t>
  </si>
  <si>
    <t>Penambahan Aset Sewa Oper...</t>
  </si>
  <si>
    <t>Penambahan Biaya Ditanggu...</t>
  </si>
  <si>
    <t>Penambahan Barang Modal D...</t>
  </si>
  <si>
    <t>Pembayaran Pinjaman Novas...</t>
  </si>
  <si>
    <t>Uang Muka Untuk Akuisisi ...</t>
  </si>
  <si>
    <t>Penerimaan Dari Senior Se...</t>
  </si>
  <si>
    <t>Pembayaran Kembali Utang ...</t>
  </si>
  <si>
    <t>Pembayaran Senior Secured...</t>
  </si>
  <si>
    <t>Pembagian Dividen Kepada ...</t>
  </si>
  <si>
    <t>Penurunan Pada Kas Yang D...</t>
  </si>
  <si>
    <t>Kenaikan Pada Kas Yang Di...</t>
  </si>
  <si>
    <t>Pembagian Kas Dari Pengur...</t>
  </si>
  <si>
    <t>Pembayaran Atas Porsi Pok...</t>
  </si>
  <si>
    <t>Pembayaran Biaya Pendanaa...</t>
  </si>
  <si>
    <t>Akuisisi Kepemilikan Di E...</t>
  </si>
  <si>
    <t>Penerimaan Atas Biaya Keu...</t>
  </si>
  <si>
    <t>Pembayaran Atas Biaya Keu...</t>
  </si>
  <si>
    <t>Penyelesaian Transaksi Sw...</t>
  </si>
  <si>
    <t>Biaya Pembatalan Tranche ...</t>
  </si>
  <si>
    <t>03 Jul 26</t>
  </si>
  <si>
    <t>STRK</t>
  </si>
  <si>
    <t>XIDX:STRK</t>
  </si>
  <si>
    <t>Penarikan Investasi</t>
  </si>
  <si>
    <t>Penempatan Investasi</t>
  </si>
  <si>
    <t>Pembayaran Uang Muka Atas...</t>
  </si>
  <si>
    <t>Pembayaran Uang Muka Proy...</t>
  </si>
  <si>
    <t>Penerimaan Piutang Non-Us...</t>
  </si>
  <si>
    <t>Pembayaran Piutang Non-Us...</t>
  </si>
  <si>
    <t>Penerimaan Dana Atas Pele...</t>
  </si>
  <si>
    <t>Penambahan Hak Penerbitan...</t>
  </si>
  <si>
    <t>Pembayaran Untuk Akuisisi...</t>
  </si>
  <si>
    <t>(Pembayaran) Penerimaan U...</t>
  </si>
  <si>
    <t>Penerimaan Utang Non-Usa...</t>
  </si>
  <si>
    <t>Pembayaran Utang Non-Usa...</t>
  </si>
  <si>
    <t>Total (Pembayaran) Pene...</t>
  </si>
  <si>
    <t>KOKA</t>
  </si>
  <si>
    <t>XIDX:KOKA</t>
  </si>
  <si>
    <t>Total Piutang Retensi</t>
  </si>
  <si>
    <t>Pembayaran Beban Operasi ...</t>
  </si>
  <si>
    <t>Penerimaan Pajak Atas Res...</t>
  </si>
  <si>
    <t>Perolehan Investasi</t>
  </si>
  <si>
    <t>Penambahan (Pembayaran) U...</t>
  </si>
  <si>
    <t>Total Penerimaan (Pemba...</t>
  </si>
  <si>
    <t>Penerimaan Liabilitas Sew...</t>
  </si>
  <si>
    <t>Penerimaan Pembayaran Ata...</t>
  </si>
  <si>
    <t>LOPI</t>
  </si>
  <si>
    <t>XIDX:LOPI</t>
  </si>
  <si>
    <t>Hasil Penjualan Kendaraan...</t>
  </si>
  <si>
    <t>Pembelian Aset Tetap - Ke...</t>
  </si>
  <si>
    <t>Pembelian Persediaan Kend...</t>
  </si>
  <si>
    <t>Penerimaan Dari:</t>
  </si>
  <si>
    <t>Penghasilan Bunga</t>
  </si>
  <si>
    <t>Kupon Obligasi</t>
  </si>
  <si>
    <t>Pengembalian Pajak</t>
  </si>
  <si>
    <t>Total Penerimaan Dari:</t>
  </si>
  <si>
    <t>Peneriman (Pembayaran) La...</t>
  </si>
  <si>
    <t>Pembayaran Imbalan Karyaw...</t>
  </si>
  <si>
    <t>Penurunan Piutang Pihak B...</t>
  </si>
  <si>
    <t>Penempatan Deposito Berja...</t>
  </si>
  <si>
    <t>Pembayaran Pembelian Saha...</t>
  </si>
  <si>
    <t>Pencairan (Penempatan) Ua...</t>
  </si>
  <si>
    <t>Pembayaran Investasi</t>
  </si>
  <si>
    <t>Kas Entitas Anak Yang Did...</t>
  </si>
  <si>
    <t>Hasil Dari Pelaksanaan Op...</t>
  </si>
  <si>
    <t>Penambahan Pinjaman Jangk...</t>
  </si>
  <si>
    <t>Penerimaan Utang Promes</t>
  </si>
  <si>
    <t>Penambahan Setoran Modal</t>
  </si>
  <si>
    <t>UDNG</t>
  </si>
  <si>
    <t>XIDX:UDNG</t>
  </si>
  <si>
    <t>Penambahan Uang Muka Aset</t>
  </si>
  <si>
    <t>Penambahan Jaminan</t>
  </si>
  <si>
    <t>RGAS</t>
  </si>
  <si>
    <t>XIDX:RGAS</t>
  </si>
  <si>
    <t>Penerimaan Klaim Pajak</t>
  </si>
  <si>
    <t>Pelepasan Investasi Jangk...</t>
  </si>
  <si>
    <t>Penempatan Aset Lancar La...</t>
  </si>
  <si>
    <t>Penambahan Biaya Emisi Sa...</t>
  </si>
  <si>
    <t>Kenaikan Ekuitas Melalui ...</t>
  </si>
  <si>
    <t>Pengurangan Utang Lain-La...</t>
  </si>
  <si>
    <t>MSTI</t>
  </si>
  <si>
    <t>XIDX:MSTI</t>
  </si>
  <si>
    <t>Pembagian Hasil Atas Inve...</t>
  </si>
  <si>
    <t>Pembayaran Untuk Utang Ba...</t>
  </si>
  <si>
    <t>Pembayaran Liabilitas Jan...</t>
  </si>
  <si>
    <t>Pembayaran Untuk Liabilit...</t>
  </si>
  <si>
    <t>Perubahan Pada Setara Kas Yang ...</t>
  </si>
  <si>
    <t>Pengaruh Perubahan Kurs Mata Ua...</t>
  </si>
  <si>
    <t>08 Jun 26</t>
  </si>
  <si>
    <t>IKPM</t>
  </si>
  <si>
    <t>XIDX:IKPM</t>
  </si>
  <si>
    <t>Penerimaan Tagihan Pajak ...</t>
  </si>
  <si>
    <t>Peningkatan Aset Keuangan...</t>
  </si>
  <si>
    <t>Pemberian Pinjaman Kepada...</t>
  </si>
  <si>
    <t>Penerimaan Utang Pembelia...</t>
  </si>
  <si>
    <t>Kenaikan (Penurunan) Utang Bank...</t>
  </si>
  <si>
    <t>Kas Dan Bank Entitas Anak Yang ...</t>
  </si>
  <si>
    <t>05 Jun 24</t>
  </si>
  <si>
    <t>AYAM</t>
  </si>
  <si>
    <t>XIDX:AYAM</t>
  </si>
  <si>
    <t>SURI</t>
  </si>
  <si>
    <t>XIDX:SURI</t>
  </si>
  <si>
    <t>ASLI</t>
  </si>
  <si>
    <t>XIDX:ASLI</t>
  </si>
  <si>
    <t>Tagihan Bruto Kepada Pem...</t>
  </si>
  <si>
    <t>Total Tagihan Bruto Ke...</t>
  </si>
  <si>
    <t>(Kenaikan) Penurunan Piut...</t>
  </si>
  <si>
    <t>Penurunan Bank Yang Dibat...</t>
  </si>
  <si>
    <t>Penurunan (Kenaikan) Reke...</t>
  </si>
  <si>
    <t>Total Pembayaran Piutan...</t>
  </si>
  <si>
    <t>Penerimaan Utang Jangka P...</t>
  </si>
  <si>
    <t>Biaya Ditangguhkan</t>
  </si>
  <si>
    <t>CGAS</t>
  </si>
  <si>
    <t>XIDX:CGAS</t>
  </si>
  <si>
    <t>Penerimaan Operasi Lainny...</t>
  </si>
  <si>
    <t>Transfer Ke Kas Yang Diba...</t>
  </si>
  <si>
    <t>Setoran Modal Dari Penawa...</t>
  </si>
  <si>
    <t>Kenaikan (Penurunan) Piut...</t>
  </si>
  <si>
    <t>Penerimaan Utang Lain Lai...</t>
  </si>
  <si>
    <t>25 Jun 26</t>
  </si>
  <si>
    <t>NICE</t>
  </si>
  <si>
    <t>XIDX:NICE</t>
  </si>
  <si>
    <t>Penempatan Deposito Yang ...</t>
  </si>
  <si>
    <t>Pembayaran Utang Bank - J...</t>
  </si>
  <si>
    <t>Penerimaan Utang Bank-Jan...</t>
  </si>
  <si>
    <t>MSJA</t>
  </si>
  <si>
    <t>XIDX:MSJA</t>
  </si>
  <si>
    <t>Portofolio Efek</t>
  </si>
  <si>
    <t>Kegiatan Operasional Lain...</t>
  </si>
  <si>
    <t>Penambahan Bank Dibatasi ...</t>
  </si>
  <si>
    <t>Penjualan Investasi Komod...</t>
  </si>
  <si>
    <t>Penjualan Investasi Pada ...</t>
  </si>
  <si>
    <t>Perolehan Saham Treasuri</t>
  </si>
  <si>
    <t>Penambahan Modal Entitas ...</t>
  </si>
  <si>
    <t>12 May 26</t>
  </si>
  <si>
    <t>SMLE</t>
  </si>
  <si>
    <t>XIDX:SMLE</t>
  </si>
  <si>
    <t>Penerimaan Dari Tagihan R...</t>
  </si>
  <si>
    <t>Penerimaan Kas Dari Pelep...</t>
  </si>
  <si>
    <t>Penerimaan Utang Bank Dan...</t>
  </si>
  <si>
    <t>Pembayaran Utang Pihak Ke...</t>
  </si>
  <si>
    <t>Setoran Modal Entitas Ana...</t>
  </si>
  <si>
    <t>ACRO</t>
  </si>
  <si>
    <t>XIDX:ACRO</t>
  </si>
  <si>
    <t>Penambahan Aset Tetap</t>
  </si>
  <si>
    <t>Pencairan Uang Jaminan</t>
  </si>
  <si>
    <t>Penerimaan Investasi Pada...</t>
  </si>
  <si>
    <t>Penerimaan Modal Atas Pen...</t>
  </si>
  <si>
    <t>Penerimaan Dari Waran</t>
  </si>
  <si>
    <t>Pembayaran Ke Pihak Berel...</t>
  </si>
  <si>
    <t>Penerimaan Dari Pihak Ket...</t>
  </si>
  <si>
    <t>Pembayaran Ke Pihak Ketig...</t>
  </si>
  <si>
    <t>01 Jul 26</t>
  </si>
  <si>
    <t>MANG</t>
  </si>
  <si>
    <t>XIDX:MANG</t>
  </si>
  <si>
    <t>Pembayaran Beban Pinjaman</t>
  </si>
  <si>
    <t>Penerimaan Atas Penjualan...</t>
  </si>
  <si>
    <t>Perolehan Aset Lainnya</t>
  </si>
  <si>
    <t>Pembayaran Piutang Dari P...</t>
  </si>
  <si>
    <t>Tambahan Setoran Modal</t>
  </si>
  <si>
    <t>Penerimaan Warrant Sehubu...</t>
  </si>
  <si>
    <t>Pembayaran Pinjaman</t>
  </si>
  <si>
    <t>Penerimaan Pinjaman</t>
  </si>
  <si>
    <t>Penerimaan Pinjaman Insti...</t>
  </si>
  <si>
    <t>Pembayaran Pinjaman Insti...</t>
  </si>
  <si>
    <t>Penerimaan Pembiayaan Kon...</t>
  </si>
  <si>
    <t>Penerimaan Sewa Pembiayaa...</t>
  </si>
  <si>
    <t>GRPH</t>
  </si>
  <si>
    <t>XIDX:GRPH</t>
  </si>
  <si>
    <t>Agio Saham Dari Penawaran...</t>
  </si>
  <si>
    <t>SMGA</t>
  </si>
  <si>
    <t>XIDX:SMGA</t>
  </si>
  <si>
    <t>Utang Pembiayaan</t>
  </si>
  <si>
    <t>Penerimaan Dari Operasion...</t>
  </si>
  <si>
    <t>Penempatan Investasi Enti...</t>
  </si>
  <si>
    <t>Penerimaan Pelepasan Inve...</t>
  </si>
  <si>
    <t>Penerimaan Pelepasan Enti...</t>
  </si>
  <si>
    <t>Total Utang Pembiayaan</t>
  </si>
  <si>
    <t>Penurunan Utang Pembiayaa...</t>
  </si>
  <si>
    <t>Penerimaan / (Pembayaran)...</t>
  </si>
  <si>
    <t>Dampak Akuisisi Entitas Anak</t>
  </si>
  <si>
    <t>UNTD</t>
  </si>
  <si>
    <t>XIDX:UNTD</t>
  </si>
  <si>
    <t>Uang Muka Perolehan Aset ...</t>
  </si>
  <si>
    <t>Penerimaan Dari Ipo Dan P...</t>
  </si>
  <si>
    <t>Total Pembayaran Utang ...</t>
  </si>
  <si>
    <t>Pembayaran Deviden Kas</t>
  </si>
  <si>
    <t>09 May 25</t>
  </si>
  <si>
    <t>TOSK</t>
  </si>
  <si>
    <t>XIDX:TOSK</t>
  </si>
  <si>
    <t>Setoran Modal Ke Entitas ...</t>
  </si>
  <si>
    <t>Penerimaan Waran Seri 1</t>
  </si>
  <si>
    <t>Penerimaan Tambahan Setor...</t>
  </si>
  <si>
    <t>Pembayaran Biaya Emisi Pe...</t>
  </si>
  <si>
    <t>17 Jun 26</t>
  </si>
  <si>
    <t>MPIX</t>
  </si>
  <si>
    <t>XIDX:MPIX</t>
  </si>
  <si>
    <t>Pembayaran Biaya Emisi Ef...</t>
  </si>
  <si>
    <t>Total Pembayaran Devide...</t>
  </si>
  <si>
    <t>Pembayaran Liabiltas Sewa</t>
  </si>
  <si>
    <t>Total Pembayaran Liabil...</t>
  </si>
  <si>
    <t>Penerimanaan (Pembayaran)...</t>
  </si>
  <si>
    <t>ALII</t>
  </si>
  <si>
    <t>XIDX:ALII</t>
  </si>
  <si>
    <t>Pembayarn Bunga Liabilita...</t>
  </si>
  <si>
    <t>Penerimaan Klaim Asuransi...</t>
  </si>
  <si>
    <t>Pembayaran Bunga Pinjaman...</t>
  </si>
  <si>
    <t>Kenaikan Neto Piutang Pih...</t>
  </si>
  <si>
    <t>Kenaikan Aset Lancar Lain...</t>
  </si>
  <si>
    <t>Kenaikan Dan Dana Yang Di...</t>
  </si>
  <si>
    <t>Penurunan Neto Piutang Pi...</t>
  </si>
  <si>
    <t>Penerimaan Modal Saham</t>
  </si>
  <si>
    <t>Penurunan Neto Utang Piha...</t>
  </si>
  <si>
    <t>29 Jun 26</t>
  </si>
  <si>
    <t>MKAP</t>
  </si>
  <si>
    <t>XIDX:MKAP</t>
  </si>
  <si>
    <t>Penerimaan (Pembayarn) Bi...</t>
  </si>
  <si>
    <t>Penghasilan Keuangan</t>
  </si>
  <si>
    <t>Uang Muka Penjualan Aset ...</t>
  </si>
  <si>
    <t>Perolehan Aset Tidak Berw...</t>
  </si>
  <si>
    <t>Hasil Penjualan Investasi</t>
  </si>
  <si>
    <t>Pencairan (Penempatan) Pe...</t>
  </si>
  <si>
    <t>MEJA</t>
  </si>
  <si>
    <t>XIDX:MEJA</t>
  </si>
  <si>
    <t>Pembelian Investasi Pada ...</t>
  </si>
  <si>
    <t>Penambahan Hutang Bank</t>
  </si>
  <si>
    <t>Warran</t>
  </si>
  <si>
    <t>Penambahan Hutang Jangka ...</t>
  </si>
  <si>
    <t>Pembayaran Hutang Jangka ...</t>
  </si>
  <si>
    <t>Pembayaran Hutang Lembaga...</t>
  </si>
  <si>
    <t>LIVE</t>
  </si>
  <si>
    <t>XIDX:LIVE</t>
  </si>
  <si>
    <t>Pembayaran Kewajiban Lain...</t>
  </si>
  <si>
    <t>HYGN</t>
  </si>
  <si>
    <t>XIDX:HYGN</t>
  </si>
  <si>
    <t>Pembayaran Kepada Lainnya</t>
  </si>
  <si>
    <t>Perolehan Investasi Jangk...</t>
  </si>
  <si>
    <t>Hasil Dari Penjualan Inve...</t>
  </si>
  <si>
    <t>Penurunan (Kenaikan) Puit...</t>
  </si>
  <si>
    <t>Pembayaran Atas Pembelian...</t>
  </si>
  <si>
    <t>Penurunan (Kenaikan) Jami...</t>
  </si>
  <si>
    <t>Pembayaran Liabilitas Pem...</t>
  </si>
  <si>
    <t>Penerimaan Atas Penginkat...</t>
  </si>
  <si>
    <t>Perubahan Pada Deposito B...</t>
  </si>
  <si>
    <t>Penerimaan Atas Tambahan ...</t>
  </si>
  <si>
    <t>26 May 26</t>
  </si>
  <si>
    <t>BAIK</t>
  </si>
  <si>
    <t>XIDX:BAIK</t>
  </si>
  <si>
    <t>Penambahan Utang Pembiaya...</t>
  </si>
  <si>
    <t>VISI</t>
  </si>
  <si>
    <t>XIDX:VISI</t>
  </si>
  <si>
    <t>Total Tambahan Modal D...</t>
  </si>
  <si>
    <t>Pembayaran Kas Kepada Dir...</t>
  </si>
  <si>
    <t>Pelunasan Piutang Pihak B...</t>
  </si>
  <si>
    <t>Penerimaan Penerbitan Sah...</t>
  </si>
  <si>
    <t>Pembayaran Emisi Efek</t>
  </si>
  <si>
    <t>20 Jun 25</t>
  </si>
  <si>
    <t>AREA</t>
  </si>
  <si>
    <t>XIDX:AREA</t>
  </si>
  <si>
    <t>Pembayaran Untuk Pajak Fi...</t>
  </si>
  <si>
    <t>Perolehan Dividen</t>
  </si>
  <si>
    <t>Penempatan Pada Investasi...</t>
  </si>
  <si>
    <t>Pembayaran Pinjaman Pemeg...</t>
  </si>
  <si>
    <t>Biaya Transaksi Dibayar D...</t>
  </si>
  <si>
    <t>MHKI</t>
  </si>
  <si>
    <t>XIDX:MHKI</t>
  </si>
  <si>
    <t>Pembagian Dividen</t>
  </si>
  <si>
    <t>ATLA</t>
  </si>
  <si>
    <t>XIDX:ATLA</t>
  </si>
  <si>
    <t>Pembayaran Beban Lain-Lai...</t>
  </si>
  <si>
    <t>Pembayaran Atas Surat Ket...</t>
  </si>
  <si>
    <t>Investasi Pada Perusahaan...</t>
  </si>
  <si>
    <t>Penambahan Modal Dari Pen...</t>
  </si>
  <si>
    <t>Penerbitan Waran</t>
  </si>
  <si>
    <t>Pembayaran Biasa Emisi Ef...</t>
  </si>
  <si>
    <t>Pembayaran Utang Lain</t>
  </si>
  <si>
    <t>Penerimaan (Penempatan) B...</t>
  </si>
  <si>
    <t>DATA</t>
  </si>
  <si>
    <t>XIDX:DATA</t>
  </si>
  <si>
    <t>Total Utang Bank Ja...</t>
  </si>
  <si>
    <t>Penerimaan Kas Dari Piuta...</t>
  </si>
  <si>
    <t>Total Penerimaan Kas Da...</t>
  </si>
  <si>
    <t>Pembayaran Kas Untuk Piut...</t>
  </si>
  <si>
    <t>Setoran Modal Nonpengend...</t>
  </si>
  <si>
    <t>Utang Lain-Lain - Pihak ...</t>
  </si>
  <si>
    <t>Pembayaran Untuk:</t>
  </si>
  <si>
    <t>Setoran Modal Entitas An...</t>
  </si>
  <si>
    <t>Total Pembayaran Untuk:</t>
  </si>
  <si>
    <t>Cerukan</t>
  </si>
  <si>
    <t>SOLA</t>
  </si>
  <si>
    <t>XIDX:SOLA</t>
  </si>
  <si>
    <t>Total Utang Lai...</t>
  </si>
  <si>
    <t>Penerimaan Tagihan Pengem...</t>
  </si>
  <si>
    <t>Perolehan Hak Guna Usaha</t>
  </si>
  <si>
    <t>Akuisisi Dan Penambahan K...</t>
  </si>
  <si>
    <t>Pelepasan Entitas Anak Eh...</t>
  </si>
  <si>
    <t>Delisting Atas Agio Saham...</t>
  </si>
  <si>
    <t>Uang Muka Investasi</t>
  </si>
  <si>
    <t>Investasi Saham</t>
  </si>
  <si>
    <t>Penerimaan Agio Saham</t>
  </si>
  <si>
    <t>BATR</t>
  </si>
  <si>
    <t>XIDX:BATR</t>
  </si>
  <si>
    <t>...</t>
  </si>
  <si>
    <t>Liabilitas Pajak ...</t>
  </si>
  <si>
    <t>Total Utang Pembiay...</t>
  </si>
  <si>
    <t>Penghasilan</t>
  </si>
  <si>
    <t>Pendanaan Pembelian Saham...</t>
  </si>
  <si>
    <t>Saham Perdana</t>
  </si>
  <si>
    <t>23 Jun 26</t>
  </si>
  <si>
    <t>SPRE</t>
  </si>
  <si>
    <t>XIDX:SPRE</t>
  </si>
  <si>
    <t>PART</t>
  </si>
  <si>
    <t>XIDX:PART</t>
  </si>
  <si>
    <t>Pengembalian Deposit Jami...</t>
  </si>
  <si>
    <t>Pembayaran Deposit Pinjam...</t>
  </si>
  <si>
    <t>Perolehan Investasi Pada ...</t>
  </si>
  <si>
    <t>Penerimaan Modal Dari Eks...</t>
  </si>
  <si>
    <t>Pembayaran Bagian Pokok L...</t>
  </si>
  <si>
    <t>Pembayaran Untuk Pihak Be...</t>
  </si>
  <si>
    <t>Pembayaran Dari Pinjaman ...</t>
  </si>
  <si>
    <t>06 Jul 26</t>
  </si>
  <si>
    <t>GOLF</t>
  </si>
  <si>
    <t>XIDX:GOLF</t>
  </si>
  <si>
    <t>Penempatan Uang Muka Untu...</t>
  </si>
  <si>
    <t>Pembelian Aset Lain-Lain</t>
  </si>
  <si>
    <t>Perolehan Aset Tak-Berwuj...</t>
  </si>
  <si>
    <t>Pembayaran Uang Jaminan</t>
  </si>
  <si>
    <t>Pembayaran Dividen Atas K...</t>
  </si>
  <si>
    <t>Jaminan Kerjasama</t>
  </si>
  <si>
    <t>Pengembalian Simpanan Kea...</t>
  </si>
  <si>
    <t>Dampak Selisih Kurs Pada Kas Da...</t>
  </si>
  <si>
    <t>11 Jun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</si>
</sst>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(* #,##0_);_(* \(#,##0\);_(* &quot;-&quot;_);_(@_)"/>
    <numFmt numFmtId="166" formatCode="_(* #,##0.00_);_(* \(#,##0.00\);_(* &quot;-&quot;??_);_(@_)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  <xf numFmtId="10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calcChain" Target="calcChain.xml"/><Relationship Id="rId16" Type="http://schemas.openxmlformats.org/officeDocument/2006/relationships/worksheet" Target="worksheets/sheet16.xml"/><Relationship Id="rId107" Type="http://schemas.microsoft.com/office/2017/06/relationships/rdArray" Target="richData/rdarray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sharedStrings" Target="sharedStrings.xml"/><Relationship Id="rId108" Type="http://schemas.microsoft.com/office/2017/06/relationships/richStyles" Target="richData/richStyles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microsoft.com/office/2017/06/relationships/rdSupportingPropertyBagStructure" Target="richData/rdsupportingpropertybagstructure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heetMetadata" Target="metadata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microsoft.com/office/2017/06/relationships/rdSupportingPropertyBag" Target="richData/rdsupportingpropertybag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microsoft.com/office/2017/06/relationships/rdRichValue" Target="richData/rdrichvalue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282">
  <a r="1">
    <v t="i">0</v>
  </a>
  <a r="1">
    <v>210</v>
  </a>
  <a r="1">
    <v>230</v>
  </a>
  <a r="1">
    <v>154</v>
  </a>
  <a r="1">
    <v>185</v>
  </a>
  <a r="1">
    <v>50</v>
  </a>
  <a r="1">
    <v>61</v>
  </a>
  <a r="1">
    <v>236</v>
  </a>
  <a r="1">
    <v>111</v>
  </a>
  <a r="1">
    <v>11</v>
  </a>
  <a r="1">
    <v>96</v>
  </a>
  <a r="1">
    <v>93</v>
  </a>
  <a r="1">
    <v>108</v>
  </a>
  <a r="1">
    <v>102</v>
  </a>
  <a r="1">
    <v>120</v>
  </a>
  <a r="1">
    <v>77</v>
  </a>
  <a r="1">
    <v>113</v>
  </a>
  <a r="1">
    <v>79</v>
  </a>
  <a r="1">
    <v>87</v>
  </a>
  <a r="1">
    <v>22</v>
  </a>
  <a r="1">
    <v>18</v>
  </a>
  <a r="1">
    <v>46</v>
  </a>
  <a r="1">
    <v>34</v>
  </a>
  <a r="1">
    <v>36</v>
  </a>
  <a r="1">
    <v>91</v>
  </a>
  <a r="1">
    <v>70</v>
  </a>
  <a r="1">
    <v>81</v>
  </a>
  <a r="1">
    <v>200</v>
  </a>
  <a r="1">
    <v>535</v>
  </a>
  <a r="1">
    <v>224</v>
  </a>
  <a r="1">
    <v>310</v>
  </a>
  <a r="1">
    <v>95</v>
  </a>
  <a r="1">
    <v>204</v>
  </a>
  <a r="1">
    <v>118</v>
  </a>
  <a r="1">
    <v>160</v>
  </a>
  <a r="1">
    <v>51</v>
  </a>
  <a r="1">
    <v>520</v>
  </a>
  <a r="1">
    <v>199</v>
  </a>
  <a r="1">
    <v>302</v>
  </a>
  <a r="1">
    <v>182</v>
  </a>
  <a r="1">
    <v>202</v>
  </a>
  <a r="1">
    <v>88</v>
  </a>
  <a r="1">
    <v>85</v>
  </a>
  <a r="1">
    <v>101</v>
  </a>
  <a r="1">
    <v>106</v>
  </a>
  <a r="1">
    <v>124</v>
  </a>
  <a r="1">
    <v>133</v>
  </a>
  <a r="1">
    <v>82</v>
  </a>
  <a r="1">
    <v>128</v>
  </a>
  <a r="1">
    <v>300</v>
  </a>
  <a r="1">
    <v>134</v>
  </a>
  <a r="1">
    <v>178</v>
  </a>
  <a r="1">
    <v>150</v>
  </a>
  <a r="1">
    <v>142</v>
  </a>
  <a r="1">
    <v>83</v>
  </a>
  <a r="1">
    <v>65</v>
  </a>
  <a r="1">
    <v>262.28480000000002</v>
  </a>
  <a r="1">
    <v>104.5711</v>
  </a>
  <a r="1">
    <v>89</v>
  </a>
  <a r="1">
    <v>77.142600000000002</v>
  </a>
  <a r="1">
    <v>775</v>
  </a>
  <a r="1">
    <v>4200</v>
  </a>
  <a r="1">
    <v>1985</v>
  </a>
  <a r="1">
    <v>3530</v>
  </a>
  <a r="1">
    <v>90</v>
  </a>
  <a r="1">
    <v>189</v>
  </a>
  <a r="1">
    <v>900</v>
  </a>
  <a r="1">
    <v>590</v>
  </a>
  <a r="1">
    <v>59</v>
  </a>
  <a r="1">
    <v>132</v>
  </a>
  <a r="1">
    <v>615</v>
  </a>
  <a r="1">
    <v>336</v>
  </a>
  <a r="1">
    <v>60</v>
  </a>
  <a r="1">
    <v>54</v>
  </a>
  <a r="1">
    <v>148</v>
  </a>
  <a r="1">
    <v>165</v>
  </a>
  <a r="1">
    <v>131</v>
  </a>
  <a r="1">
    <v>147</v>
  </a>
  <a r="1">
    <v>1000</v>
  </a>
  <a r="1">
    <v>755</v>
  </a>
  <a r="1">
    <v>1125</v>
  </a>
  <a r="1">
    <v>780</v>
  </a>
  <a r="1">
    <v>1115</v>
  </a>
  <a r="1">
    <v>190</v>
  </a>
  <a r="1">
    <v>232</v>
  </a>
  <a r="1">
    <v>208</v>
  </a>
  <a r="1">
    <v>198</v>
  </a>
  <a r="1">
    <v>372</v>
  </a>
  <a r="1">
    <v>1250</v>
  </a>
  <a r="1">
    <v>710</v>
  </a>
  <a r="1">
    <v>690</v>
  </a>
  <a r="1">
    <v>342</v>
  </a>
  <a r="1">
    <v>1170</v>
  </a>
  <a r="1">
    <v>1085</v>
  </a>
  <a r="1">
    <v>57</v>
  </a>
  <a r="1">
    <v>71</v>
  </a>
  <a r="1">
    <v>94</v>
  </a>
  <a r="1">
    <v>86</v>
  </a>
  <a r="1">
    <v>56</v>
  </a>
  <a r="1">
    <v>62</v>
  </a>
  <a r="1">
    <v>58</v>
  </a>
  <a r="1">
    <v>63</v>
  </a>
  <a r="1">
    <v>20</v>
  </a>
  <a r="1">
    <v>105</v>
  </a>
  <a r="1">
    <v>97.505399999999995</v>
  </a>
  <a r="1">
    <v>104.75790000000001</v>
  </a>
  <a r="1">
    <v>680.92639999999994</v>
  </a>
  <a r="1">
    <v>377.1284</v>
  </a>
  <a r="1">
    <v>576.16849999999999</v>
  </a>
  <a r="1">
    <v>97</v>
  </a>
  <a r="1">
    <v>40</v>
  </a>
  <a r="1">
    <v>47</v>
  </a>
  <a r="1">
    <v>44</v>
  </a>
  <a r="1">
    <v>35</v>
  </a>
  <a r="1">
    <v>374</v>
  </a>
  <a r="1">
    <v>292</v>
  </a>
  <a r="1">
    <v>326</v>
  </a>
  <a r="1">
    <v>109</v>
  </a>
  <a r="1">
    <v>115</v>
  </a>
  <a r="1">
    <v>163</v>
  </a>
  <a r="1">
    <v>119</v>
  </a>
  <a r="1">
    <v>338</v>
  </a>
  <a r="1">
    <v>392</v>
  </a>
  <a r="1">
    <v>446</v>
  </a>
  <a r="1">
    <v>356</v>
  </a>
  <a r="1">
    <v>390</v>
  </a>
  <a r="1">
    <v>250</v>
  </a>
  <a r="1">
    <v>268</v>
  </a>
  <a r="1">
    <v>550</v>
  </a>
  <a r="1">
    <v>170</v>
  </a>
  <a r="1">
    <v>312</v>
  </a>
  <a r="1">
    <v>280</v>
  </a>
  <a r="1">
    <v>490</v>
  </a>
  <a r="1">
    <v>193</v>
  </a>
  <a r="1">
    <v>171</v>
  </a>
  <a r="1">
    <v>172</v>
  </a>
  <a r="1">
    <v>130</v>
  </a>
  <a r="1">
    <v>151</v>
  </a>
  <a r="1">
    <v>25</v>
  </a>
  <a r="1">
    <v>31</v>
  </a>
  <a r="1">
    <v>14</v>
  </a>
  <a r="1">
    <v>32</v>
  </a>
  <a r="1">
    <v>99</v>
  </a>
  <a r="1">
    <v>173</v>
  </a>
  <a r="1">
    <v>136</v>
  </a>
  <a r="1">
    <v>177</v>
  </a>
  <a r="1">
    <v>164</v>
  </a>
  <a r="1">
    <v>53</v>
  </a>
  <a r="1">
    <v>122</v>
  </a>
  <a r="1">
    <v>100</v>
  </a>
  <a r="1">
    <v>110</v>
  </a>
  <a r="1">
    <v>432</v>
  </a>
  <a r="1">
    <v>244</v>
  </a>
  <a r="1">
    <v>214</v>
  </a>
  <a r="1">
    <v>1400</v>
  </a>
  <a r="1">
    <v>1685</v>
  </a>
  <a r="1">
    <v>1550</v>
  </a>
  <a r="1">
    <v>1180</v>
  </a>
  <a r="1">
    <v>1370</v>
  </a>
  <a r="1">
    <v>92</v>
  </a>
  <a r="1">
    <v>181</v>
  </a>
  <a r="1">
    <v>-99999901</v>
  </a>
  <a r="1">
    <v>1112.5</v>
  </a>
  <a r="1">
    <v>2340</v>
  </a>
  <a r="1">
    <v>530</v>
  </a>
  <a r="1">
    <v>1130</v>
  </a>
  <a r="1">
    <v>42</v>
  </a>
  <a r="1">
    <v>5200</v>
  </a>
  <a r="1">
    <v>1210</v>
  </a>
  <a r="1">
    <v>995</v>
  </a>
  <a r="1">
    <v>67</v>
  </a>
  <a r="1">
    <v>188</v>
  </a>
  <a r="1">
    <v>320</v>
  </a>
  <a r="1">
    <v>330</v>
  </a>
  <a r="1">
    <v>314</v>
  </a>
  <a r="1">
    <v>262</v>
  </a>
  <a r="1">
    <v>306</v>
  </a>
  <a r="1">
    <v>41</v>
  </a>
  <a r="1">
    <v>107</v>
  </a>
  <a r="1">
    <v>103</v>
  </a>
  <a r="1">
    <v>7475</v>
  </a>
  <a r="1">
    <v>9275</v>
  </a>
  <a r="1">
    <v>9700</v>
  </a>
  <a r="1">
    <v>3090</v>
  </a>
  <a r="1">
    <v>5475</v>
  </a>
  <a r="1">
    <v>258</v>
  </a>
  <a r="1">
    <v>149</v>
  </a>
  <a r="1">
    <v>660</v>
  </a>
  <a r="1">
    <v>166</v>
  </a>
  <a r="1">
    <v>218</v>
  </a>
  <a r="1">
    <v>24</v>
  </a>
  <a r="1">
    <v>13</v>
  </a>
  <a r="1">
    <v>48</v>
  </a>
  <a r="1">
    <v>73</v>
  </a>
  <a r="1">
    <v>152</v>
  </a>
  <a r="1">
    <v>117</v>
  </a>
  <a r="1">
    <v>197</v>
  </a>
  <a r="1">
    <v>37</v>
  </a>
  <a r="1">
    <v>346</v>
  </a>
  <a r="1">
    <v>298</v>
  </a>
  <a r="1">
    <v>410</v>
  </a>
  <a r="1">
    <v>27</v>
  </a>
  <a r="1">
    <v>15</v>
  </a>
  <a r="1">
    <v>38</v>
  </a>
  <a r="1">
    <v>23</v>
  </a>
  <a r="1">
    <v>29</v>
  </a>
  <a r="1">
    <v>155</v>
  </a>
  <a r="1">
    <v>121</v>
  </a>
  <a r="1">
    <v>195</v>
  </a>
  <a r="1">
    <v>362</v>
  </a>
  <a r="1">
    <v>284</v>
  </a>
  <a r="1">
    <v>464</v>
  </a>
  <a r="1">
    <v>248</v>
  </a>
  <a r="1">
    <v>462</v>
  </a>
  <a r="1">
    <v>69</v>
  </a>
  <a r="1">
    <v>114</v>
  </a>
  <a r="1">
    <v>116</v>
  </a>
  <a r="1">
    <v>76</v>
  </a>
  <a r="1">
    <v>112</v>
  </a>
  <a r="1">
    <v>196</v>
  </a>
  <a r="1">
    <v>897.5</v>
  </a>
  <a r="1">
    <v>610</v>
  </a>
  <a r="1">
    <v>657.5</v>
  </a>
  <a r="1">
    <v>400</v>
  </a>
  <a r="1">
    <v>350</v>
  </a>
  <a r="1">
    <v>270</v>
  </a>
  <a r="1">
    <v>50.970300000000002</v>
  </a>
  <a r="1">
    <v>35.617800000000003</v>
  </a>
  <a r="1">
    <v>466.71600000000001</v>
  </a>
  <a r="1">
    <v>260</v>
  </a>
  <a r="1">
    <v>30</v>
  </a>
  <a r="1">
    <v>49</v>
  </a>
  <a r="1">
    <v>84</v>
  </a>
  <a r="1">
    <v>286</v>
  </a>
  <a r="1">
    <v>318</v>
  </a>
  <a r="1">
    <v>129</v>
  </a>
  <a r="1">
    <v>123</v>
  </a>
  <a r="1">
    <v>6550</v>
  </a>
  <a r="1">
    <v>8475</v>
  </a>
  <a r="1">
    <v>6425</v>
  </a>
  <a r="1">
    <v>3100</v>
  </a>
  <a r="1">
    <v>4880</v>
  </a>
  <a r="1">
    <v>49.900799999999997</v>
  </a>
  <a r="1">
    <v>64</v>
  </a>
  <a r="1">
    <v>220</v>
  </a>
  <a r="1">
    <v>264</v>
  </a>
  <a r="1">
    <v>141</v>
  </a>
  <a r="1">
    <v>575</v>
  </a>
  <a r="1">
    <v>212</v>
  </a>
  <a r="1">
    <v>104</v>
  </a>
  <a r="1">
    <v>560</v>
  </a>
  <a r="1">
    <v>458</v>
  </a>
  <a r="1">
    <v>570</v>
  </a>
  <a r="1">
    <v>680</v>
  </a>
  <a r="1">
    <v>308</v>
  </a>
  <a r="1">
    <v>216</v>
  </a>
  <a r="1">
    <v>140</v>
  </a>
  <a r="1">
    <v>126</v>
  </a>
  <a r="1">
    <v>324</v>
  </a>
  <a r="1">
    <v>294</v>
  </a>
  <a r="1">
    <v>925</v>
  </a>
  <a r="1">
    <v>580</v>
  </a>
  <a r="1">
    <v>960</v>
  </a>
  <a r="1">
    <v>246</v>
  </a>
  <a r="1">
    <v>234</v>
  </a>
  <a r="1">
    <v>139</v>
  </a>
  <a r="1">
    <v>157</v>
  </a>
  <a r="1">
    <v>96.4</v>
  </a>
  <a r="1">
    <v>935</v>
  </a>
  <a r="1">
    <v>1020</v>
  </a>
  <a r="1">
    <v>56.756700000000002</v>
  </a>
  <a r="1">
    <v>2270</v>
  </a>
  <a r="1">
    <v>1465</v>
  </a>
  <a r="1">
    <v>1345</v>
  </a>
  <a r="1">
    <v>915</v>
  </a>
  <a r="1">
    <v>1880</v>
  </a>
  <a r="1">
    <v>226</v>
  </a>
  <a r="1">
    <v>179</v>
  </a>
  <a r="1">
    <v>625</v>
  </a>
  <a r="1">
    <v>414</v>
  </a>
  <a r="1">
    <v>75</v>
  </a>
  <a r="1">
    <v>145</v>
  </a>
</arrayData>
</file>

<file path=xl/richData/rdrichvalue.xml><?xml version="1.0" encoding="utf-8"?>
<rvData xmlns="http://schemas.microsoft.com/office/spreadsheetml/2017/richdata" count="752">
  <rv s="0">
    <fb>31</fb>
    <v>0</v>
  </rv>
  <rv s="0">
    <fb>32</fb>
    <v>0</v>
  </rv>
  <rv s="0">
    <fb>54</fb>
    <v>0</v>
  </rv>
  <rv s="0">
    <fb>14</fb>
    <v>0</v>
  </rv>
  <rv s="0">
    <fb>25</fb>
    <v>0</v>
  </rv>
  <rv s="0">
    <fb>490</fb>
    <v>0</v>
  </rv>
  <rv s="0">
    <fb>312</fb>
    <v>0</v>
  </rv>
  <rv s="0">
    <fb>550</fb>
    <v>0</v>
  </rv>
  <rv s="0">
    <fb>280</fb>
    <v>0</v>
  </rv>
  <rv s="0">
    <fb>170</fb>
    <v>0</v>
  </rv>
  <rv s="0">
    <fb>77</fb>
    <v>0</v>
  </rv>
  <rv s="0">
    <fb>62</fb>
    <v>0</v>
  </rv>
  <rv s="0">
    <fb>75</fb>
    <v>0</v>
  </rv>
  <rv s="0">
    <fb>50</fb>
    <v>0</v>
  </rv>
  <rv s="0">
    <fb>61</fb>
    <v>0</v>
  </rv>
  <rv s="0">
    <fb>126</fb>
    <v>0</v>
  </rv>
  <rv s="0">
    <fb>70</fb>
    <v>0</v>
  </rv>
  <rv s="0">
    <fb>145</fb>
    <v>0</v>
  </rv>
  <rv s="0">
    <fb>129</fb>
    <v>0</v>
  </rv>
  <rv s="0">
    <fb>65</fb>
    <v>0</v>
  </rv>
  <rv s="0">
    <fb>56</fb>
    <v>0</v>
  </rv>
  <rv s="0">
    <fb>57</fb>
    <v>0</v>
  </rv>
  <rv s="0">
    <fb>20</fb>
    <v>0</v>
  </rv>
  <rv s="0">
    <fb>414</fb>
    <v>0</v>
  </rv>
  <rv s="0">
    <fb>264</fb>
    <v>0</v>
  </rv>
  <rv s="0">
    <fb>625</fb>
    <v>0</v>
  </rv>
  <rv s="0">
    <fb>179</fb>
    <v>0</v>
  </rv>
  <rv s="0">
    <fb>226</fb>
    <v>0</v>
  </rv>
  <rv s="0">
    <fb>1880</fb>
    <v>0</v>
  </rv>
  <rv s="0">
    <fb>615</fb>
    <v>0</v>
  </rv>
  <rv s="0">
    <fb>36</fb>
    <v>0</v>
  </rv>
  <rv s="0">
    <fb>116</fb>
    <v>0</v>
  </rv>
  <rv s="0">
    <fb>114</fb>
    <v>0</v>
  </rv>
  <rv s="0">
    <fb>165</fb>
    <v>0</v>
  </rv>
  <rv s="0">
    <fb>69</fb>
    <v>0</v>
  </rv>
  <rv s="0">
    <fb>1125</fb>
    <v>0</v>
  </rv>
  <rv s="0">
    <fb>915</fb>
    <v>0</v>
  </rv>
  <rv s="0">
    <fb>1345</fb>
    <v>0</v>
  </rv>
  <rv s="0">
    <fb>1465</fb>
    <v>0</v>
  </rv>
  <rv s="0">
    <fb>2270</fb>
    <v>0</v>
  </rv>
  <rv s="0">
    <fb>67</fb>
    <v>0</v>
  </rv>
  <rv s="0">
    <fb>58</fb>
    <v>0</v>
  </rv>
  <rv s="0">
    <fb>89</fb>
    <v>0</v>
  </rv>
  <rv s="0">
    <fb>250</fb>
    <v>0</v>
  </rv>
  <rv s="0">
    <fb>310</fb>
    <v>0</v>
  </rv>
  <rv s="0">
    <fb>210</fb>
    <v>0</v>
  </rv>
  <rv s="0">
    <fb>141</fb>
    <v>0</v>
  </rv>
  <rv s="0">
    <fb>56.756700000000002</fb>
    <v>0</v>
  </rv>
  <rv s="0">
    <fb>1020</fb>
    <v>0</v>
  </rv>
  <rv s="0">
    <fb>900</fb>
    <v>0</v>
  </rv>
  <rv s="0">
    <fb>935</fb>
    <v>0</v>
  </rv>
  <rv s="0">
    <fb>1170</fb>
    <v>0</v>
  </rv>
  <rv s="0">
    <fb>218</fb>
    <v>0</v>
  </rv>
  <rv s="0">
    <fb>166</fb>
    <v>0</v>
  </rv>
  <rv s="0">
    <fb>660</fb>
    <v>0</v>
  </rv>
  <rv s="0">
    <fb>149</fb>
    <v>0</v>
  </rv>
  <rv s="0">
    <fb>23</fb>
    <v>0</v>
  </rv>
  <rv s="0">
    <fb>148</fb>
    <v>0</v>
  </rv>
  <rv s="0">
    <fb>96.4</fb>
    <v>0</v>
  </rv>
  <rv s="0">
    <fb>96</fb>
    <v>0</v>
  </rv>
  <rv s="0">
    <fb>157</fb>
    <v>0</v>
  </rv>
  <rv s="0">
    <fb>139</fb>
    <v>0</v>
  </rv>
  <rv s="0">
    <fb>173</fb>
    <v>0</v>
  </rv>
  <rv s="0">
    <fb>190</fb>
    <v>0</v>
  </rv>
  <rv s="0">
    <fb>520</fb>
    <v>0</v>
  </rv>
  <rv s="0">
    <fb>64</fb>
    <v>0</v>
  </rv>
  <rv s="0">
    <fb>51</fb>
    <v>0</v>
  </rv>
  <rv s="0">
    <fb>83</fb>
    <v>0</v>
  </rv>
  <rv s="0">
    <fb>202</fb>
    <v>0</v>
  </rv>
  <rv s="0">
    <fb>30</fb>
    <v>0</v>
  </rv>
  <rv s="0">
    <fb>35</fb>
    <v>0</v>
  </rv>
  <rv s="0">
    <fb>120</fb>
    <v>0</v>
  </rv>
  <rv s="0">
    <fb>94</fb>
    <v>0</v>
  </rv>
  <rv s="0">
    <fb>234</fb>
    <v>0</v>
  </rv>
  <rv s="0">
    <fb>246</fb>
    <v>0</v>
  </rv>
  <rv s="0">
    <fb>1130</fb>
    <v>0</v>
  </rv>
  <rv s="0">
    <fb>530</fb>
    <v>0</v>
  </rv>
  <rv s="0">
    <fb>2340</fb>
    <v>0</v>
  </rv>
  <rv s="0">
    <fb>1112.5</fb>
    <v>0</v>
  </rv>
  <rv s="0">
    <fb>960</fb>
    <v>0</v>
  </rv>
  <rv s="0">
    <fb>580</fb>
    <v>0</v>
  </rv>
  <rv s="0">
    <fb>925</fb>
    <v>0</v>
  </rv>
  <rv s="0">
    <fb>177</fb>
    <v>0</v>
  </rv>
  <rv s="0">
    <fb>212</fb>
    <v>0</v>
  </rv>
  <rv s="0">
    <fb>294</fb>
    <v>0</v>
  </rv>
  <rv s="0">
    <fb>324</fb>
    <v>0</v>
  </rv>
  <rv s="0">
    <fb>99</fb>
    <v>0</v>
  </rv>
  <rv s="0">
    <fb>140</fb>
    <v>0</v>
  </rv>
  <rv s="0">
    <fb>128</fb>
    <v>0</v>
  </rv>
  <rv s="0">
    <fb>111</fb>
    <v>0</v>
  </rv>
  <rv s="0">
    <fb>236</fb>
    <v>0</v>
  </rv>
  <rv s="0">
    <fb>11</fb>
    <v>0</v>
  </rv>
  <rv s="0">
    <fb>1115</fb>
    <v>0</v>
  </rv>
  <rv s="0">
    <fb>780</fb>
    <v>0</v>
  </rv>
  <rv s="0">
    <fb>755</fb>
    <v>0</v>
  </rv>
  <rv s="0">
    <fb>1000</fb>
    <v>0</v>
  </rv>
  <rv s="0">
    <fb>48</fb>
    <v>0</v>
  </rv>
  <rv s="0">
    <fb>151</fb>
    <v>0</v>
  </rv>
  <rv s="0">
    <fb>160</fb>
    <v>0</v>
  </rv>
  <rv s="0">
    <fb>216</fb>
    <v>0</v>
  </rv>
  <rv s="0">
    <fb>346</fb>
    <v>0</v>
  </rv>
  <rv s="0">
    <fb>308</fb>
    <v>0</v>
  </rv>
  <rv s="0">
    <fb>680</fb>
    <v>0</v>
  </rv>
  <rv s="0">
    <fb>462</fb>
    <v>0</v>
  </rv>
  <rv s="0">
    <fb>570</fb>
    <v>0</v>
  </rv>
  <rv s="0">
    <fb>458</fb>
    <v>0</v>
  </rv>
  <rv s="0">
    <fb>560</fb>
    <v>0</v>
  </rv>
  <rv s="0">
    <fb>232</fb>
    <v>0</v>
  </rv>
  <rv s="0">
    <fb>575</fb>
    <v>0</v>
  </rv>
  <rv s="0">
    <fb>122</fb>
    <v>0</v>
  </rv>
  <rv s="0">
    <fb>105</fb>
    <v>0</v>
  </rv>
  <rv s="0">
    <fb>106</fb>
    <v>0</v>
  </rv>
  <rv s="0">
    <fb>88</fb>
    <v>0</v>
  </rv>
  <rv s="0">
    <fb>130</fb>
    <v>0</v>
  </rv>
  <rv s="0">
    <fb>104</fb>
    <v>0</v>
  </rv>
  <rv s="0">
    <fb>123</fb>
    <v>0</v>
  </rv>
  <rv s="0">
    <fb>150</fb>
    <v>0</v>
  </rv>
  <rv s="0">
    <fb>107</fb>
    <v>0</v>
  </rv>
  <rv s="0">
    <fb>220</fb>
    <v>0</v>
  </rv>
  <rv s="0">
    <fb>230</fb>
    <v>0</v>
  </rv>
  <rv s="0">
    <fb>284</fb>
    <v>0</v>
  </rv>
  <rv s="0">
    <fb>362</fb>
    <v>0</v>
  </rv>
  <rv s="0">
    <fb>195</fb>
    <v>0</v>
  </rv>
  <rv s="0">
    <fb>121</fb>
    <v>0</v>
  </rv>
  <rv s="0">
    <fb>79</fb>
    <v>0</v>
  </rv>
  <rv s="0">
    <fb>134</fb>
    <v>0</v>
  </rv>
  <rv s="0">
    <fb>49.900799999999997</fb>
    <v>0</v>
  </rv>
  <rv s="0">
    <fb>53</fb>
    <v>0</v>
  </rv>
  <rv s="0">
    <fb>576.16849999999999</fb>
    <v>0</v>
  </rv>
  <rv s="0">
    <fb>377.1284</fb>
    <v>0</v>
  </rv>
  <rv s="0">
    <fb>680.92639999999994</fb>
    <v>0</v>
  </rv>
  <rv s="0">
    <fb>104.75790000000001</fb>
    <v>0</v>
  </rv>
  <rv s="0">
    <fb>97.505399999999995</fb>
    <v>0</v>
  </rv>
  <rv s="0">
    <fb>34</fb>
    <v>0</v>
  </rv>
  <rv s="0">
    <fb>46</fb>
    <v>0</v>
  </rv>
  <rv s="0">
    <fb>18</fb>
    <v>0</v>
  </rv>
  <rv s="0">
    <fb>22</fb>
    <v>0</v>
  </rv>
  <rv s="0">
    <fb>4880</fb>
    <v>0</v>
  </rv>
  <rv s="0">
    <fb>3100</fb>
    <v>0</v>
  </rv>
  <rv s="0">
    <fb>6425</fb>
    <v>0</v>
  </rv>
  <rv s="0">
    <fb>8475</fb>
    <v>0</v>
  </rv>
  <rv s="0">
    <fb>6550</fb>
    <v>0</v>
  </rv>
  <rv s="0">
    <fb>95</fb>
    <v>0</v>
  </rv>
  <rv s="0">
    <fb>118</fb>
    <v>0</v>
  </rv>
  <rv s="0">
    <fb>318</fb>
    <v>0</v>
  </rv>
  <rv s="0">
    <fb>286</fb>
    <v>0</v>
  </rv>
  <rv s="0">
    <fb>84</fb>
    <v>0</v>
  </rv>
  <rv s="0">
    <fb>49</fb>
    <v>0</v>
  </rv>
  <rv s="0">
    <fb>29</fb>
    <v>0</v>
  </rv>
  <rv s="0">
    <fb>38</fb>
    <v>0</v>
  </rv>
  <rv s="0">
    <fb>15</fb>
    <v>0</v>
  </rv>
  <rv s="0">
    <fb>27</fb>
    <v>0</v>
  </rv>
  <rv s="0">
    <fb>91</fb>
    <v>0</v>
  </rv>
  <rv s="0">
    <fb>260</fb>
    <v>0</v>
  </rv>
  <rv s="0">
    <fb>181</fb>
    <v>0</v>
  </rv>
  <rv s="0">
    <fb>466.71600000000001</fb>
    <v>0</v>
  </rv>
  <rv s="0">
    <fb>35.617800000000003</fb>
    <v>0</v>
  </rv>
  <rv s="0">
    <fb>50.970300000000002</fb>
    <v>0</v>
  </rv>
  <rv s="0">
    <fb>172</fb>
    <v>0</v>
  </rv>
  <rv s="0">
    <fb>171</fb>
    <v>0</v>
  </rv>
  <rv s="0">
    <fb>193</fb>
    <v>0</v>
  </rv>
  <rv s="0">
    <fb>248</fb>
    <v>0</v>
  </rv>
  <rv s="0">
    <fb>464</fb>
    <v>0</v>
  </rv>
  <rv s="0">
    <fb>147</fb>
    <v>0</v>
  </rv>
  <rv s="0">
    <fb>268</fb>
    <v>0</v>
  </rv>
  <rv s="0">
    <fb>270</fb>
    <v>0</v>
  </rv>
  <rv s="0">
    <fb>350</fb>
    <v>0</v>
  </rv>
  <rv s="0">
    <fb>400</fb>
    <v>0</v>
  </rv>
  <rv s="0">
    <fb>63</fb>
    <v>0</v>
  </rv>
  <rv s="0">
    <fb>326</fb>
    <v>0</v>
  </rv>
  <rv s="0">
    <fb>292</fb>
    <v>0</v>
  </rv>
  <rv s="0">
    <fb>374</fb>
    <v>0</v>
  </rv>
  <rv s="0">
    <fb>44</fb>
    <v>0</v>
  </rv>
  <rv s="0">
    <fb>109</fb>
    <v>0</v>
  </rv>
  <rv s="0">
    <fb>100</fb>
    <v>0</v>
  </rv>
  <rv s="0">
    <fb>178</fb>
    <v>0</v>
  </rv>
  <rv s="0">
    <fb>300</fb>
    <v>0</v>
  </rv>
  <rv s="0">
    <fb>82</fb>
    <v>0</v>
  </rv>
  <rv s="0">
    <fb>306</fb>
    <v>0</v>
  </rv>
  <rv s="0">
    <fb>262</fb>
    <v>0</v>
  </rv>
  <rv s="0">
    <fb>314</fb>
    <v>0</v>
  </rv>
  <rv s="0">
    <fb>330</fb>
    <v>0</v>
  </rv>
  <rv s="0">
    <fb>320</fb>
    <v>0</v>
  </rv>
  <rv s="0">
    <fb>657.5</fb>
    <v>0</v>
  </rv>
  <rv s="0">
    <fb>610</fb>
    <v>0</v>
  </rv>
  <rv s="0">
    <fb>897.5</fb>
    <v>0</v>
  </rv>
  <rv s="0">
    <fb>196</fb>
    <v>0</v>
  </rv>
  <rv s="0">
    <fb>110</fb>
    <v>0</v>
  </rv>
  <rv s="0">
    <fb>112</fb>
    <v>0</v>
  </rv>
  <rv s="0">
    <fb>76</fb>
    <v>0</v>
  </rv>
  <rv s="0">
    <fb>155</fb>
    <v>0</v>
  </rv>
  <rv s="0">
    <fb>71</fb>
    <v>0</v>
  </rv>
  <rv s="0">
    <fb>199</fb>
    <v>0</v>
  </rv>
  <rv s="0">
    <fb>133</fb>
    <v>0</v>
  </rv>
  <rv s="0">
    <fb>258</fb>
    <v>0</v>
  </rv>
  <rv s="0">
    <fb>41</fb>
    <v>0</v>
  </rv>
  <rv s="0">
    <fb>73</fb>
    <v>0</v>
  </rv>
  <rv s="0">
    <fb>13</fb>
    <v>0</v>
  </rv>
  <rv s="0">
    <fb>24</fb>
    <v>0</v>
  </rv>
  <rv s="0">
    <fb>410</fb>
    <v>0</v>
  </rv>
  <rv s="0">
    <fb>298</fb>
    <v>0</v>
  </rv>
  <rv s="0">
    <fb>204</fb>
    <v>0</v>
  </rv>
  <rv s="0">
    <fb>152</fb>
    <v>0</v>
  </rv>
  <rv s="0">
    <fb>37</fb>
    <v>0</v>
  </rv>
  <rv s="0">
    <fb>59</fb>
    <v>0</v>
  </rv>
  <rv s="0">
    <fb>103</fb>
    <v>0</v>
  </rv>
  <rv s="0">
    <fb>142</fb>
    <v>0</v>
  </rv>
  <rv s="0">
    <fb>101</fb>
    <v>0</v>
  </rv>
  <rv s="0">
    <fb>85</fb>
    <v>0</v>
  </rv>
  <rv s="0">
    <fb>197</fb>
    <v>0</v>
  </rv>
  <rv s="0">
    <fb>117</fb>
    <v>0</v>
  </rv>
  <rv s="0">
    <fb>189</fb>
    <v>0</v>
  </rv>
  <rv s="0">
    <fb>5475</fb>
    <v>0</v>
  </rv>
  <rv s="0">
    <fb>3090</fb>
    <v>0</v>
  </rv>
  <rv s="0">
    <fb>9700</fb>
    <v>0</v>
  </rv>
  <rv s="0">
    <fb>9275</fb>
    <v>0</v>
  </rv>
  <rv s="0">
    <fb>7475</fb>
    <v>0</v>
  </rv>
  <rv s="0">
    <fb>188</fb>
    <v>0</v>
  </rv>
  <rv s="0">
    <fb>87</fb>
    <v>0</v>
  </rv>
  <rv s="0">
    <fb>995</fb>
    <v>0</v>
  </rv>
  <rv s="0">
    <fb>1210</fb>
    <v>0</v>
  </rv>
  <rv s="0">
    <fb>5200</fb>
    <v>0</v>
  </rv>
  <rv s="0">
    <fb>42</fb>
    <v>0</v>
  </rv>
  <rv s="0">
    <fb>92</fb>
    <v>0</v>
  </rv>
  <rv s="0">
    <fb>1370</fb>
    <v>0</v>
  </rv>
  <rv s="0">
    <fb>1180</fb>
    <v>0</v>
  </rv>
  <rv s="0">
    <fb>1550</fb>
    <v>0</v>
  </rv>
  <rv s="0">
    <fb>1685</fb>
    <v>0</v>
  </rv>
  <rv s="0">
    <fb>1400</fb>
    <v>0</v>
  </rv>
  <rv s="0">
    <fb>214</fb>
    <v>0</v>
  </rv>
  <rv s="0">
    <fb>224</fb>
    <v>0</v>
  </rv>
  <rv s="0">
    <fb>244</fb>
    <v>0</v>
  </rv>
  <rv s="0">
    <fb>342</fb>
    <v>0</v>
  </rv>
  <rv s="0">
    <fb>432</fb>
    <v>0</v>
  </rv>
  <rv s="0">
    <fb>164</fb>
    <v>0</v>
  </rv>
  <rv s="0">
    <fb>302</fb>
    <v>0</v>
  </rv>
  <rv s="0">
    <fb>136</fb>
    <v>0</v>
  </rv>
  <rv s="0">
    <fb>390</fb>
    <v>0</v>
  </rv>
  <rv s="0">
    <fb>356</fb>
    <v>0</v>
  </rv>
  <rv s="0">
    <fb>446</fb>
    <v>0</v>
  </rv>
  <rv s="0">
    <fb>392</fb>
    <v>0</v>
  </rv>
  <rv s="0">
    <fb>338</fb>
    <v>0</v>
  </rv>
  <rv s="0">
    <fb>336</fb>
    <v>0</v>
  </rv>
  <rv s="0">
    <fb>119</fb>
    <v>0</v>
  </rv>
  <rv s="0">
    <fb>163</fb>
    <v>0</v>
  </rv>
  <rv s="0">
    <fb>115</fb>
    <v>0</v>
  </rv>
  <rv s="0">
    <fb>60</fb>
    <v>0</v>
  </rv>
  <rv s="0">
    <fb>47</fb>
    <v>0</v>
  </rv>
  <rv s="0">
    <fb>40</fb>
    <v>0</v>
  </rv>
  <rv s="0">
    <fb>97</fb>
    <v>0</v>
  </rv>
  <rv s="0">
    <fb>81</fb>
    <v>0</v>
  </rv>
  <rv s="0">
    <fb>86</fb>
    <v>0</v>
  </rv>
  <rv s="0">
    <fb>690</fb>
    <v>0</v>
  </rv>
  <rv s="0">
    <fb>710</fb>
    <v>0</v>
  </rv>
  <rv s="0">
    <fb>1250</fb>
    <v>0</v>
  </rv>
  <rv s="0">
    <fb>372</fb>
    <v>0</v>
  </rv>
  <rv s="0">
    <fb>1085</fb>
    <v>0</v>
  </rv>
  <rv s="0">
    <fb>77.142600000000002</fb>
    <v>0</v>
  </rv>
  <rv s="0">
    <fb>104.5711</fb>
    <v>0</v>
  </rv>
  <rv s="0">
    <fb>262.28480000000002</fb>
    <v>0</v>
  </rv>
  <rv s="0">
    <fb>198</fb>
    <v>0</v>
  </rv>
  <rv s="0">
    <fb>208</fb>
    <v>0</v>
  </rv>
  <rv s="0">
    <fb>131</fb>
    <v>0</v>
  </rv>
  <rv s="0">
    <fb>132</fb>
    <v>0</v>
  </rv>
  <rv s="0">
    <fb>590</fb>
    <v>0</v>
  </rv>
  <rv s="0">
    <fb>90</fb>
    <v>0</v>
  </rv>
  <rv s="0">
    <fb>535</fb>
    <v>0</v>
  </rv>
  <rv s="0">
    <fb>200</fb>
    <v>0</v>
  </rv>
  <rv s="0">
    <fb>3530</fb>
    <v>0</v>
  </rv>
  <rv s="0">
    <fb>1985</fb>
    <v>0</v>
  </rv>
  <rv s="0">
    <fb>4200</fb>
    <v>0</v>
  </rv>
  <rv s="0">
    <fb>775</fb>
    <v>0</v>
  </rv>
  <rv s="0">
    <fb>124</fb>
    <v>0</v>
  </rv>
  <rv s="0">
    <fb>113</fb>
    <v>0</v>
  </rv>
  <rv s="0">
    <fb>182</fb>
    <v>0</v>
  </rv>
  <rv s="0">
    <fb>102</fb>
    <v>0</v>
  </rv>
  <rv s="0">
    <fb>108</fb>
    <v>0</v>
  </rv>
  <rv s="0">
    <fb>93</fb>
    <v>0</v>
  </rv>
  <rv s="0">
    <fb>185</fb>
    <v>0</v>
  </rv>
  <rv s="0">
    <fb>154</fb>
    <v>0</v>
  </rv>
  <rv s="1">
    <v>1</v>
    <v>XIDX:GOLF</v>
    <v>Daily</v>
    <v>45656</v>
    <v>45656</v>
    <v>0</v>
    <v>1</v>
    <v>638711136000000000,639285198335717957,0</v>
    <v>0</v>
    <v>cdml52</v>
    <v>XIDX:GOLF</v>
    <v>1</v>
  </rv>
  <rv s="1">
    <v>1</v>
    <v>XIDX:GOLF</v>
    <v>Daily</v>
    <v>46021</v>
    <v>46021</v>
    <v>0</v>
    <v>1</v>
    <v>639026496000000000,639285198336187003,0</v>
    <v>0</v>
    <v>cdml52</v>
    <v>XIDX:GOLF</v>
    <v>2</v>
  </rv>
  <rv s="1">
    <v>1</v>
    <v>XIDX:GOLF</v>
    <v>Daily</v>
    <v>46203</v>
    <v>46203</v>
    <v>0</v>
    <v>1</v>
    <v>639183744000000000,639285198336667012,0</v>
    <v>0</v>
    <v>cdml52</v>
    <v>XIDX:GOLF</v>
    <v>3</v>
  </rv>
  <rv s="1">
    <v>1</v>
    <v>XIDX:GOLF</v>
    <v>Daily</v>
    <v>46111</v>
    <v>46111</v>
    <v>0</v>
    <v>1</v>
    <v>639104256000000000,639285198337137004,0</v>
    <v>0</v>
    <v>cdml52</v>
    <v>XIDX:GOLF</v>
    <v>4</v>
  </rv>
  <rv s="1">
    <v>1</v>
    <v>XIDX:ATLA</v>
    <v>Daily</v>
    <v>45656</v>
    <v>45656</v>
    <v>0</v>
    <v>1</v>
    <v>638711136000000000,639285198338093508,0</v>
    <v>0</v>
    <v>ccwjvh</v>
    <v>XIDX:ATLA</v>
    <v>5</v>
  </rv>
  <rv s="1">
    <v>1</v>
    <v>XIDX:ATLA</v>
    <v>Daily</v>
    <v>46021</v>
    <v>46021</v>
    <v>0</v>
    <v>1</v>
    <v>639026496000000000,639285198338563496,0</v>
    <v>0</v>
    <v>ccwjvh</v>
    <v>XIDX:ATLA</v>
    <v>6</v>
  </rv>
  <rv s="1">
    <v>1</v>
    <v>XIDX:ATLA</v>
    <v>Daily</v>
    <v>46203</v>
    <v>46203</v>
    <v>0</v>
    <v>1</v>
    <v>639183744000000000,639285198334333486,0</v>
    <v>0</v>
    <v>ccwjvh</v>
    <v>XIDX:ATLA</v>
    <v>5</v>
  </rv>
  <rv s="1">
    <v>1</v>
    <v>XIDX:ATLA</v>
    <v>Daily</v>
    <v>46111</v>
    <v>46111</v>
    <v>0</v>
    <v>1</v>
    <v>639104256000000000,639285198334793484,0</v>
    <v>0</v>
    <v>ccwjvh</v>
    <v>XIDX:ATLA</v>
    <v>5</v>
  </rv>
  <rv s="1">
    <v>1</v>
    <v>XIDX:PIPA</v>
    <v>Daily</v>
    <v>46021</v>
    <v>46021</v>
    <v>0</v>
    <v>1</v>
    <v>639026496000000000,639285198353782303,0</v>
    <v>0</v>
    <v>c9cy5r</v>
    <v>XIDX:PIPA</v>
    <v>7</v>
  </rv>
  <rv s="1">
    <v>1</v>
    <v>XIDX:PIPA</v>
    <v>Daily</v>
    <v>46111</v>
    <v>46111</v>
    <v>0</v>
    <v>1</v>
    <v>639104256000000000,639285198354255103,0</v>
    <v>0</v>
    <v>c9cy5r</v>
    <v>XIDX:PIPA</v>
    <v>8</v>
  </rv>
  <rv s="1">
    <v>1</v>
    <v>XIDX:PIPA</v>
    <v>Daily</v>
    <v>45289</v>
    <v>45289</v>
    <v>0</v>
    <v>1</v>
    <v>638394048000000000,639285198399842542,0</v>
    <v>0</v>
    <v>c9cy5r</v>
    <v>XIDX:PIPA</v>
    <v>5</v>
  </rv>
  <rv s="1">
    <v>1</v>
    <v>XIDX:PIPA</v>
    <v>Daily</v>
    <v>45656</v>
    <v>45656</v>
    <v>0</v>
    <v>1</v>
    <v>638711136000000000,639285198431074953,0</v>
    <v>0</v>
    <v>c9cy5r</v>
    <v>XIDX:PIPA</v>
    <v>9</v>
  </rv>
  <rv s="1">
    <v>1</v>
    <v>XIDX:PIPA</v>
    <v>Daily</v>
    <v>46203</v>
    <v>46203</v>
    <v>0</v>
    <v>1</v>
    <v>639183744000000000,639285198431554952,0</v>
    <v>0</v>
    <v>c9cy5r</v>
    <v>XIDX:PIPA</v>
    <v>10</v>
  </rv>
  <rv s="1">
    <v>1</v>
    <v>XIDX:PART</v>
    <v>Daily</v>
    <v>45656</v>
    <v>45656</v>
    <v>0</v>
    <v>1</v>
    <v>638711136000000000,639285198333383335,0</v>
    <v>0</v>
    <v>cdlta2</v>
    <v>XIDX:PART</v>
    <v>11</v>
  </rv>
  <rv s="1">
    <v>1</v>
    <v>XIDX:PART</v>
    <v>Daily</v>
    <v>46021</v>
    <v>46021</v>
    <v>0</v>
    <v>1</v>
    <v>639026496000000000,639285198333863338,0</v>
    <v>0</v>
    <v>cdlta2</v>
    <v>XIDX:PART</v>
    <v>12</v>
  </rv>
  <rv s="1">
    <v>1</v>
    <v>XIDX:PART</v>
    <v>Daily</v>
    <v>46203</v>
    <v>46203</v>
    <v>0</v>
    <v>1</v>
    <v>639183744000000000,639285198334362190,0</v>
    <v>0</v>
    <v>cdlta2</v>
    <v>XIDX:PART</v>
    <v>13</v>
  </rv>
  <rv s="1">
    <v>1</v>
    <v>XIDX:PART</v>
    <v>Daily</v>
    <v>46111</v>
    <v>46111</v>
    <v>0</v>
    <v>1</v>
    <v>639104256000000000,639285198334855096,0</v>
    <v>0</v>
    <v>cdlta2</v>
    <v>XIDX:PART</v>
    <v>14</v>
  </rv>
  <rv s="1">
    <v>1</v>
    <v>XIDX:BATR</v>
    <v>Daily</v>
    <v>45656</v>
    <v>45656</v>
    <v>0</v>
    <v>1</v>
    <v>638711136000000000,639285198336218982,0</v>
    <v>0</v>
    <v>cddzvh</v>
    <v>XIDX:BATR</v>
    <v>15</v>
  </rv>
  <rv s="1">
    <v>1</v>
    <v>XIDX:BATR</v>
    <v>Daily</v>
    <v>46021</v>
    <v>46021</v>
    <v>0</v>
    <v>1</v>
    <v>639026496000000000,639285198336692536,0</v>
    <v>0</v>
    <v>cddzvh</v>
    <v>XIDX:BATR</v>
    <v>16</v>
  </rv>
  <rv s="1">
    <v>1</v>
    <v>XIDX:BATR</v>
    <v>Daily</v>
    <v>46203</v>
    <v>46203</v>
    <v>0</v>
    <v>1</v>
    <v>639183744000000000,639285198337168976,0</v>
    <v>0</v>
    <v>cddzvh</v>
    <v>XIDX:BATR</v>
    <v>17</v>
  </rv>
  <rv s="1">
    <v>1</v>
    <v>XIDX:BATR</v>
    <v>Daily</v>
    <v>46111</v>
    <v>46111</v>
    <v>0</v>
    <v>1</v>
    <v>639104256000000000,639285198337638982,0</v>
    <v>0</v>
    <v>cddzvh</v>
    <v>XIDX:BATR</v>
    <v>18</v>
  </rv>
  <rv s="1">
    <v>1</v>
    <v>XIDX:RELF</v>
    <v>Daily</v>
    <v>45289</v>
    <v>45289</v>
    <v>0</v>
    <v>1</v>
    <v>638394048000000000,639285198411299767,0</v>
    <v>0</v>
    <v>ca43u2</v>
    <v>XIDX:RELF</v>
    <v>19</v>
  </rv>
  <rv s="1">
    <v>1</v>
    <v>XIDX:RELF</v>
    <v>Daily</v>
    <v>45656</v>
    <v>45656</v>
    <v>0</v>
    <v>1</v>
    <v>638711136000000000,639285198411771979,0</v>
    <v>0</v>
    <v>ca43u2</v>
    <v>XIDX:RELF</v>
    <v>20</v>
  </rv>
  <rv s="1">
    <v>1</v>
    <v>XIDX:RELF</v>
    <v>Daily</v>
    <v>46021</v>
    <v>46021</v>
    <v>0</v>
    <v>1</v>
    <v>639026496000000000,639285198412249761,0</v>
    <v>0</v>
    <v>ca43u2</v>
    <v>XIDX:RELF</v>
    <v>21</v>
  </rv>
  <rv s="1">
    <v>1</v>
    <v>XIDX:RELF</v>
    <v>Daily</v>
    <v>46203</v>
    <v>46203</v>
    <v>0</v>
    <v>1</v>
    <v>639183744000000000,639285198412722022,0</v>
    <v>0</v>
    <v>ca43u2</v>
    <v>XIDX:RELF</v>
    <v>22</v>
  </rv>
  <rv s="1">
    <v>1</v>
    <v>XIDX:RELF</v>
    <v>Daily</v>
    <v>46111</v>
    <v>46111</v>
    <v>0</v>
    <v>1</v>
    <v>639104256000000000,639285198413203653,0</v>
    <v>0</v>
    <v>ca43u2</v>
    <v>XIDX:RELF</v>
    <v>23</v>
  </rv>
  <rv s="1">
    <v>1</v>
    <v>XIDX:UNTD</v>
    <v>Daily</v>
    <v>45656</v>
    <v>45656</v>
    <v>0</v>
    <v>1</v>
    <v>638711136000000000,639285198344379975,0</v>
    <v>0</v>
    <v>ccanww</v>
    <v>XIDX:UNTD</v>
    <v>24</v>
  </rv>
  <rv s="1">
    <v>1</v>
    <v>XIDX:UNTD</v>
    <v>Daily</v>
    <v>46021</v>
    <v>46021</v>
    <v>0</v>
    <v>1</v>
    <v>639026496000000000,639285198344860002,0</v>
    <v>0</v>
    <v>ccanww</v>
    <v>XIDX:UNTD</v>
    <v>10</v>
  </rv>
  <rv s="1">
    <v>1</v>
    <v>XIDX:UNTD</v>
    <v>Daily</v>
    <v>46203</v>
    <v>46203</v>
    <v>0</v>
    <v>1</v>
    <v>639183744000000000,639285198345333528,0</v>
    <v>0</v>
    <v>ccanww</v>
    <v>XIDX:UNTD</v>
    <v>25</v>
  </rv>
  <rv s="1">
    <v>1</v>
    <v>XIDX:UNTD</v>
    <v>Daily</v>
    <v>46111</v>
    <v>46111</v>
    <v>0</v>
    <v>1</v>
    <v>639104256000000000,639285198345799976,0</v>
    <v>0</v>
    <v>ccanww</v>
    <v>XIDX:UNTD</v>
    <v>26</v>
  </rv>
  <rv s="1">
    <v>1</v>
    <v>XIDX:AREA</v>
    <v>Daily</v>
    <v>45656</v>
    <v>45656</v>
    <v>0</v>
    <v>1</v>
    <v>638711136000000000,639285198335939996,0</v>
    <v>0</v>
    <v>ccsom7</v>
    <v>XIDX:AREA</v>
    <v>27</v>
  </rv>
  <rv s="1">
    <v>1</v>
    <v>XIDX:AREA</v>
    <v>Daily</v>
    <v>46021</v>
    <v>46021</v>
    <v>0</v>
    <v>1</v>
    <v>639026496000000000,639285198336413509,0</v>
    <v>0</v>
    <v>ccsom7</v>
    <v>XIDX:AREA</v>
    <v>28</v>
  </rv>
  <rv s="1">
    <v>1</v>
    <v>XIDX:AREA</v>
    <v>Daily</v>
    <v>46203</v>
    <v>46203</v>
    <v>0</v>
    <v>1</v>
    <v>639183744000000000,639285198336883490,0</v>
    <v>0</v>
    <v>ccsom7</v>
    <v>XIDX:AREA</v>
    <v>29</v>
  </rv>
  <rv s="1">
    <v>1</v>
    <v>XIDX:AREA</v>
    <v>Daily</v>
    <v>46111</v>
    <v>46111</v>
    <v>0</v>
    <v>1</v>
    <v>639104256000000000,639285198337361895,0</v>
    <v>0</v>
    <v>ccsom7</v>
    <v>XIDX:AREA</v>
    <v>30</v>
  </rv>
  <rv s="1">
    <v>1</v>
    <v>XIDX:MHKI</v>
    <v>Daily</v>
    <v>45656</v>
    <v>45656</v>
    <v>0</v>
    <v>1</v>
    <v>638711136000000000,639285198337192133,0</v>
    <v>0</v>
    <v>ccwk27</v>
    <v>XIDX:MHKI</v>
    <v>31</v>
  </rv>
  <rv s="1">
    <v>1</v>
    <v>XIDX:MHKI</v>
    <v>Daily</v>
    <v>46021</v>
    <v>46021</v>
    <v>0</v>
    <v>1</v>
    <v>639026496000000000,639285198337674105,0</v>
    <v>0</v>
    <v>ccwk27</v>
    <v>XIDX:MHKI</v>
    <v>32</v>
  </rv>
  <rv s="1">
    <v>1</v>
    <v>XIDX:MHKI</v>
    <v>Daily</v>
    <v>46203</v>
    <v>46203</v>
    <v>0</v>
    <v>1</v>
    <v>639183744000000000,639285198338142117,0</v>
    <v>0</v>
    <v>ccwk27</v>
    <v>XIDX:MHKI</v>
    <v>33</v>
  </rv>
  <rv s="1">
    <v>1</v>
    <v>XIDX:MHKI</v>
    <v>Daily</v>
    <v>46111</v>
    <v>46111</v>
    <v>0</v>
    <v>1</v>
    <v>639104256000000000,639285198338615646,0</v>
    <v>0</v>
    <v>ccwk27</v>
    <v>XIDX:MHKI</v>
    <v>34</v>
  </rv>
  <rv s="1">
    <v>1</v>
    <v>XIDX:ASLI</v>
    <v>Daily</v>
    <v>45656</v>
    <v>45656</v>
    <v>0</v>
    <v>1</v>
    <v>638711136000000000,639285198354065096,0</v>
    <v>0</v>
    <v>cc41ww</v>
    <v>XIDX:ASLI</v>
    <v>35</v>
  </rv>
  <rv s="1">
    <v>1</v>
    <v>XIDX:ASLI</v>
    <v>Daily</v>
    <v>46021</v>
    <v>46021</v>
    <v>0</v>
    <v>1</v>
    <v>639026496000000000,639285198354542476,0</v>
    <v>0</v>
    <v>cc41ww</v>
    <v>XIDX:ASLI</v>
    <v>36</v>
  </rv>
  <rv s="1">
    <v>1</v>
    <v>XIDX:ASLI</v>
    <v>Daily</v>
    <v>46203</v>
    <v>46203</v>
    <v>0</v>
    <v>1</v>
    <v>639183744000000000,639285198355024241,0</v>
    <v>0</v>
    <v>cc41ww</v>
    <v>XIDX:ASLI</v>
    <v>37</v>
  </rv>
  <rv s="1">
    <v>1</v>
    <v>XIDX:ASLI</v>
    <v>Daily</v>
    <v>46111</v>
    <v>46111</v>
    <v>0</v>
    <v>1</v>
    <v>639104256000000000,639285198355502468,0</v>
    <v>0</v>
    <v>cc41ww</v>
    <v>XIDX:ASLI</v>
    <v>38</v>
  </rv>
  <rv s="1">
    <v>1</v>
    <v>XIDX:SPRE</v>
    <v>Daily</v>
    <v>45656</v>
    <v>45656</v>
    <v>0</v>
    <v>1</v>
    <v>638711136000000000,639285198336302660,0</v>
    <v>0</v>
    <v>cdllww</v>
    <v>XIDX:SPRE</v>
    <v>39</v>
  </rv>
  <rv s="1">
    <v>1</v>
    <v>XIDX:SPRE</v>
    <v>Daily</v>
    <v>46021</v>
    <v>46021</v>
    <v>0</v>
    <v>1</v>
    <v>639026496000000000,639285198336785157,0</v>
    <v>0</v>
    <v>cdllww</v>
    <v>XIDX:SPRE</v>
    <v>40</v>
  </rv>
  <rv s="1">
    <v>1</v>
    <v>XIDX:SPRE</v>
    <v>Daily</v>
    <v>46203</v>
    <v>46203</v>
    <v>0</v>
    <v>1</v>
    <v>639183744000000000,639285198337255423,0</v>
    <v>0</v>
    <v>cdllww</v>
    <v>XIDX:SPRE</v>
    <v>26</v>
  </rv>
  <rv s="1">
    <v>1</v>
    <v>XIDX:SPRE</v>
    <v>Daily</v>
    <v>46111</v>
    <v>46111</v>
    <v>0</v>
    <v>1</v>
    <v>639104256000000000,639285198337734334,0</v>
    <v>0</v>
    <v>cdllww</v>
    <v>XIDX:SPRE</v>
    <v>41</v>
  </rv>
  <rv s="1">
    <v>1</v>
    <v>XIDX:KOCI</v>
    <v>Daily</v>
    <v>45289</v>
    <v>45289</v>
    <v>0</v>
    <v>1</v>
    <v>638394048000000000,639285198365093144,0</v>
    <v>0</v>
    <v>cazma2</v>
    <v>XIDX:KOCI</v>
    <v>5</v>
  </rv>
  <rv s="1">
    <v>1</v>
    <v>XIDX:KOCI</v>
    <v>Daily</v>
    <v>45656</v>
    <v>45656</v>
    <v>0</v>
    <v>1</v>
    <v>638711136000000000,639285198365573142,0</v>
    <v>0</v>
    <v>cazma2</v>
    <v>XIDX:KOCI</v>
    <v>5</v>
  </rv>
  <rv s="1">
    <v>1</v>
    <v>XIDX:KOCI</v>
    <v>Daily</v>
    <v>46021</v>
    <v>46021</v>
    <v>0</v>
    <v>1</v>
    <v>639026496000000000,639285198366055036,0</v>
    <v>0</v>
    <v>cazma2</v>
    <v>XIDX:KOCI</v>
    <v>42</v>
  </rv>
  <rv s="1">
    <v>1</v>
    <v>XIDX:KOCI</v>
    <v>Daily</v>
    <v>46203</v>
    <v>46203</v>
    <v>0</v>
    <v>1</v>
    <v>639183744000000000,639285198366533138,0</v>
    <v>0</v>
    <v>cazma2</v>
    <v>XIDX:KOCI</v>
    <v>43</v>
  </rv>
  <rv s="1">
    <v>1</v>
    <v>XIDX:KOCI</v>
    <v>Daily</v>
    <v>46111</v>
    <v>46111</v>
    <v>0</v>
    <v>1</v>
    <v>639104256000000000,639285198362012356,0</v>
    <v>0</v>
    <v>cazma2</v>
    <v>XIDX:KOCI</v>
    <v>44</v>
  </rv>
  <rv s="1">
    <v>1</v>
    <v>XIDX:SOLA</v>
    <v>Daily</v>
    <v>45656</v>
    <v>45656</v>
    <v>0</v>
    <v>1</v>
    <v>638711136000000000,639285198335362667,0</v>
    <v>0</v>
    <v>cd3j77</v>
    <v>XIDX:SOLA</v>
    <v>5</v>
  </rv>
  <rv s="1">
    <v>1</v>
    <v>XIDX:SOLA</v>
    <v>Daily</v>
    <v>46021</v>
    <v>46021</v>
    <v>0</v>
    <v>1</v>
    <v>639026496000000000,639285198335845163,0</v>
    <v>0</v>
    <v>cd3j77</v>
    <v>XIDX:SOLA</v>
    <v>45</v>
  </rv>
  <rv s="1">
    <v>1</v>
    <v>XIDX:SOLA</v>
    <v>Daily</v>
    <v>46203</v>
    <v>46203</v>
    <v>0</v>
    <v>1</v>
    <v>639183744000000000,639285198336312670,0</v>
    <v>0</v>
    <v>cd3j77</v>
    <v>XIDX:SOLA</v>
    <v>43</v>
  </rv>
  <rv s="1">
    <v>1</v>
    <v>XIDX:SOLA</v>
    <v>Daily</v>
    <v>46111</v>
    <v>46111</v>
    <v>0</v>
    <v>1</v>
    <v>639104256000000000,639285198336782657,0</v>
    <v>0</v>
    <v>cd3j77</v>
    <v>XIDX:SOLA</v>
    <v>46</v>
  </rv>
  <rv s="1">
    <v>1</v>
    <v>XIDX:PPRI</v>
    <v>Daily</v>
    <v>45289</v>
    <v>45289</v>
    <v>0</v>
    <v>1</v>
    <v>638394048000000000,639285198397679252,0</v>
    <v>0</v>
    <v>caj5xm</v>
    <v>XIDX:PPRI</v>
    <v>47</v>
  </rv>
  <rv s="1">
    <v>1</v>
    <v>XIDX:PPRI</v>
    <v>Daily</v>
    <v>45656</v>
    <v>45656</v>
    <v>0</v>
    <v>1</v>
    <v>638711136000000000,639285198398164777,0</v>
    <v>0</v>
    <v>caj5xm</v>
    <v>XIDX:PPRI</v>
    <v>48</v>
  </rv>
  <rv s="1">
    <v>1</v>
    <v>XIDX:PPRI</v>
    <v>Daily</v>
    <v>46021</v>
    <v>46021</v>
    <v>0</v>
    <v>1</v>
    <v>639026496000000000,639285198398634783,0</v>
    <v>0</v>
    <v>caj5xm</v>
    <v>XIDX:PPRI</v>
    <v>49</v>
  </rv>
  <rv s="1">
    <v>1</v>
    <v>XIDX:PPRI</v>
    <v>Daily</v>
    <v>46203</v>
    <v>46203</v>
    <v>0</v>
    <v>1</v>
    <v>639183744000000000,639285198399119288,0</v>
    <v>0</v>
    <v>caj5xm</v>
    <v>XIDX:PPRI</v>
    <v>50</v>
  </rv>
  <rv s="1">
    <v>1</v>
    <v>XIDX:PPRI</v>
    <v>Daily</v>
    <v>46111</v>
    <v>46111</v>
    <v>0</v>
    <v>1</v>
    <v>639104256000000000,639285198399589287,0</v>
    <v>0</v>
    <v>caj5xm</v>
    <v>XIDX:PPRI</v>
    <v>51</v>
  </rv>
  <rv s="1">
    <v>1</v>
    <v>XIDX:IOTF</v>
    <v>Daily</v>
    <v>45289</v>
    <v>45289</v>
    <v>0</v>
    <v>1</v>
    <v>638394048000000000,639285198363925053,0</v>
    <v>0</v>
    <v>cb1mar</v>
    <v>XIDX:IOTF</v>
    <v>52</v>
  </rv>
  <rv s="1">
    <v>1</v>
    <v>XIDX:IOTF</v>
    <v>Daily</v>
    <v>45656</v>
    <v>45656</v>
    <v>0</v>
    <v>1</v>
    <v>638711136000000000,639285198364385053,0</v>
    <v>0</v>
    <v>cb1mar</v>
    <v>XIDX:IOTF</v>
    <v>53</v>
  </rv>
  <rv s="1">
    <v>1</v>
    <v>XIDX:IOTF</v>
    <v>Daily</v>
    <v>46021</v>
    <v>46021</v>
    <v>0</v>
    <v>1</v>
    <v>639026496000000000,639285198364862373,0</v>
    <v>0</v>
    <v>cb1mar</v>
    <v>XIDX:IOTF</v>
    <v>54</v>
  </rv>
  <rv s="1">
    <v>1</v>
    <v>XIDX:IOTF</v>
    <v>Daily</v>
    <v>46203</v>
    <v>46203</v>
    <v>0</v>
    <v>1</v>
    <v>639183744000000000,639285198365332400,0</v>
    <v>0</v>
    <v>cb1mar</v>
    <v>XIDX:IOTF</v>
    <v>35</v>
  </rv>
  <rv s="1">
    <v>1</v>
    <v>XIDX:IOTF</v>
    <v>Daily</v>
    <v>46111</v>
    <v>46111</v>
    <v>0</v>
    <v>1</v>
    <v>639104256000000000,639285198365815039,0</v>
    <v>0</v>
    <v>cb1mar</v>
    <v>XIDX:IOTF</v>
    <v>55</v>
  </rv>
  <rv s="1">
    <v>1</v>
    <v>XIDX:MEJA</v>
    <v>Daily</v>
    <v>45656</v>
    <v>45656</v>
    <v>0</v>
    <v>1</v>
    <v>638711136000000000,639285198344032041,0</v>
    <v>0</v>
    <v>ccbqh7</v>
    <v>XIDX:MEJA</v>
    <v>56</v>
  </rv>
  <rv s="1">
    <v>1</v>
    <v>XIDX:MEJA</v>
    <v>Daily</v>
    <v>46021</v>
    <v>46021</v>
    <v>0</v>
    <v>1</v>
    <v>639026496000000000,639285198344525598,0</v>
    <v>0</v>
    <v>ccbqh7</v>
    <v>XIDX:MEJA</v>
    <v>57</v>
  </rv>
  <rv s="1">
    <v>1</v>
    <v>XIDX:MEJA</v>
    <v>Daily</v>
    <v>46203</v>
    <v>46203</v>
    <v>0</v>
    <v>1</v>
    <v>639183744000000000,639285198345015592,0</v>
    <v>0</v>
    <v>ccbqh7</v>
    <v>XIDX:MEJA</v>
    <v>58</v>
  </rv>
  <rv s="1">
    <v>1</v>
    <v>XIDX:MEJA</v>
    <v>Daily</v>
    <v>46111</v>
    <v>46111</v>
    <v>0</v>
    <v>1</v>
    <v>639104256000000000,639285198345494073,0</v>
    <v>0</v>
    <v>ccbqh7</v>
    <v>XIDX:MEJA</v>
    <v>59</v>
  </rv>
  <rv s="1">
    <v>1</v>
    <v>XIDX:DATA</v>
    <v>Daily</v>
    <v>45656</v>
    <v>45656</v>
    <v>0</v>
    <v>1</v>
    <v>638711136000000000,639285198334155082,0</v>
    <v>0</v>
    <v>cd3e27</v>
    <v>XIDX:DATA</v>
    <v>60</v>
  </rv>
  <rv s="1">
    <v>1</v>
    <v>XIDX:DATA</v>
    <v>Daily</v>
    <v>46021</v>
    <v>46021</v>
    <v>0</v>
    <v>1</v>
    <v>639026496000000000,639285198334773330,0</v>
    <v>0</v>
    <v>cd3e27</v>
    <v>XIDX:DATA</v>
    <v>61</v>
  </rv>
  <rv s="1">
    <v>1</v>
    <v>XIDX:DATA</v>
    <v>Daily</v>
    <v>46203</v>
    <v>46203</v>
    <v>0</v>
    <v>1</v>
    <v>639183744000000000,639285198335245092,0</v>
    <v>0</v>
    <v>cd3e27</v>
    <v>XIDX:DATA</v>
    <v>62</v>
  </rv>
  <rv s="1">
    <v>1</v>
    <v>XIDX:DATA</v>
    <v>Daily</v>
    <v>46111</v>
    <v>46111</v>
    <v>0</v>
    <v>1</v>
    <v>639104256000000000,639285198335732195,0</v>
    <v>0</v>
    <v>cd3e27</v>
    <v>XIDX:DATA</v>
    <v>63</v>
  </rv>
  <rv s="1">
    <v>1</v>
    <v>XIDX:VISI</v>
    <v>Daily</v>
    <v>45656</v>
    <v>45656</v>
    <v>0</v>
    <v>1</v>
    <v>638711136000000000,639285198334446993,0</v>
    <v>0</v>
    <v>cchqzr</v>
    <v>XIDX:VISI</v>
    <v>64</v>
  </rv>
  <rv s="1">
    <v>1</v>
    <v>XIDX:VISI</v>
    <v>Daily</v>
    <v>46021</v>
    <v>46021</v>
    <v>0</v>
    <v>1</v>
    <v>639026496000000000,639285198334927948,0</v>
    <v>0</v>
    <v>cchqzr</v>
    <v>XIDX:VISI</v>
    <v>65</v>
  </rv>
  <rv s="1">
    <v>1</v>
    <v>XIDX:VISI</v>
    <v>Daily</v>
    <v>46203</v>
    <v>46203</v>
    <v>0</v>
    <v>1</v>
    <v>639183744000000000,639285198335397394,0</v>
    <v>0</v>
    <v>cchqzr</v>
    <v>XIDX:VISI</v>
    <v>66</v>
  </rv>
  <rv s="1">
    <v>1</v>
    <v>XIDX:VISI</v>
    <v>Daily</v>
    <v>46111</v>
    <v>46111</v>
    <v>0</v>
    <v>1</v>
    <v>639104256000000000,639285198335867951,0</v>
    <v>0</v>
    <v>cchqzr</v>
    <v>XIDX:VISI</v>
    <v>67</v>
  </rv>
  <rv s="1">
    <v>1</v>
    <v>XIDX:BAIK</v>
    <v>Daily</v>
    <v>45656</v>
    <v>45656</v>
    <v>0</v>
    <v>1</v>
    <v>638711136000000000,639285198333920696,0</v>
    <v>0</v>
    <v>ccbzar</v>
    <v>XIDX:BAIK</v>
    <v>68</v>
  </rv>
  <rv s="1">
    <v>1</v>
    <v>XIDX:BAIK</v>
    <v>Daily</v>
    <v>46021</v>
    <v>46021</v>
    <v>0</v>
    <v>1</v>
    <v>639026496000000000,639285198334400722,0</v>
    <v>0</v>
    <v>ccbzar</v>
    <v>XIDX:BAIK</v>
    <v>69</v>
  </rv>
  <rv s="1">
    <v>1</v>
    <v>XIDX:BAIK</v>
    <v>Daily</v>
    <v>46203</v>
    <v>46203</v>
    <v>0</v>
    <v>1</v>
    <v>639183744000000000,639285198334880725,0</v>
    <v>0</v>
    <v>ccbzar</v>
    <v>XIDX:BAIK</v>
    <v>70</v>
  </rv>
  <rv s="1">
    <v>1</v>
    <v>XIDX:BAIK</v>
    <v>Daily</v>
    <v>46111</v>
    <v>46111</v>
    <v>0</v>
    <v>1</v>
    <v>639104256000000000,639285198335362505,0</v>
    <v>0</v>
    <v>ccbzar</v>
    <v>XIDX:BAIK</v>
    <v>71</v>
  </rv>
  <rv s="1">
    <v>1</v>
    <v>XIDX:GRPH</v>
    <v>Daily</v>
    <v>45656</v>
    <v>45656</v>
    <v>0</v>
    <v>1</v>
    <v>638711136000000000,639285198347376800,0</v>
    <v>0</v>
    <v>cc65vh</v>
    <v>XIDX:GRPH</v>
    <v>5</v>
  </rv>
  <rv s="1">
    <v>1</v>
    <v>XIDX:GRPH</v>
    <v>Daily</v>
    <v>46021</v>
    <v>46021</v>
    <v>0</v>
    <v>1</v>
    <v>639026496000000000,639285198343232526,0</v>
    <v>0</v>
    <v>cc65vh</v>
    <v>XIDX:GRPH</v>
    <v>72</v>
  </rv>
  <rv s="1">
    <v>1</v>
    <v>XIDX:GRPH</v>
    <v>Daily</v>
    <v>46203</v>
    <v>46203</v>
    <v>0</v>
    <v>1</v>
    <v>639183744000000000,639285198343720845,0</v>
    <v>0</v>
    <v>cc65vh</v>
    <v>XIDX:GRPH</v>
    <v>73</v>
  </rv>
  <rv s="1">
    <v>1</v>
    <v>XIDX:GRPH</v>
    <v>Daily</v>
    <v>46111</v>
    <v>46111</v>
    <v>0</v>
    <v>1</v>
    <v>639104256000000000,639285198344190843,0</v>
    <v>0</v>
    <v>cc65vh</v>
    <v>XIDX:GRPH</v>
    <v>73</v>
  </rv>
  <rv s="1">
    <v>1</v>
    <v>XIDX:HYGN</v>
    <v>Daily</v>
    <v>45656</v>
    <v>45656</v>
    <v>0</v>
    <v>1</v>
    <v>638711136000000000,639285198337712210,0</v>
    <v>0</v>
    <v>ccbzjc</v>
    <v>XIDX:HYGN</v>
    <v>74</v>
  </rv>
  <rv s="1">
    <v>1</v>
    <v>XIDX:HYGN</v>
    <v>Daily</v>
    <v>46021</v>
    <v>46021</v>
    <v>0</v>
    <v>1</v>
    <v>639026496000000000,639285198338193319,0</v>
    <v>0</v>
    <v>ccbzjc</v>
    <v>XIDX:HYGN</v>
    <v>75</v>
  </rv>
  <rv s="1">
    <v>1</v>
    <v>XIDX:HYGN</v>
    <v>Daily</v>
    <v>46203</v>
    <v>46203</v>
    <v>0</v>
    <v>1</v>
    <v>639183744000000000,639285198333222155,0</v>
    <v>0</v>
    <v>ccbzjc</v>
    <v>XIDX:HYGN</v>
    <v>76</v>
  </rv>
  <rv s="1">
    <v>1</v>
    <v>XIDX:HYGN</v>
    <v>Daily</v>
    <v>46111</v>
    <v>46111</v>
    <v>0</v>
    <v>1</v>
    <v>639104256000000000,639285198333705088,0</v>
    <v>0</v>
    <v>ccbzjc</v>
    <v>XIDX:HYGN</v>
    <v>77</v>
  </rv>
  <rv s="1">
    <v>1</v>
    <v>XIDX:NCKL</v>
    <v>Daily</v>
    <v>45289</v>
    <v>45289</v>
    <v>0</v>
    <v>1</v>
    <v>638394048000000000,639285198431822745,0</v>
    <v>0</v>
    <v>c9dmnm</v>
    <v>XIDX:NCKL</v>
    <v>78</v>
  </rv>
  <rv s="1">
    <v>1</v>
    <v>XIDX:NCKL</v>
    <v>Daily</v>
    <v>45656</v>
    <v>45656</v>
    <v>0</v>
    <v>1</v>
    <v>638711136000000000,639285198428202823,0</v>
    <v>0</v>
    <v>c9dmnm</v>
    <v>XIDX:NCKL</v>
    <v>79</v>
  </rv>
  <rv s="1">
    <v>1</v>
    <v>XIDX:NCKL</v>
    <v>Daily</v>
    <v>46021</v>
    <v>46021</v>
    <v>0</v>
    <v>1</v>
    <v>639026496000000000,639285198428692733,0</v>
    <v>0</v>
    <v>c9dmnm</v>
    <v>XIDX:NCKL</v>
    <v>80</v>
  </rv>
  <rv s="1">
    <v>1</v>
    <v>XIDX:NCKL</v>
    <v>Daily</v>
    <v>46203</v>
    <v>46203</v>
    <v>0</v>
    <v>1</v>
    <v>639183744000000000,639285198429174973,0</v>
    <v>0</v>
    <v>c9dmnm</v>
    <v>XIDX:NCKL</v>
    <v>81</v>
  </rv>
  <rv s="1">
    <v>1</v>
    <v>XIDX:NCKL</v>
    <v>Daily</v>
    <v>46111</v>
    <v>46111</v>
    <v>0</v>
    <v>1</v>
    <v>639104256000000000,639285198429652800,0</v>
    <v>0</v>
    <v>c9dmnm</v>
    <v>XIDX:NCKL</v>
    <v>82</v>
  </rv>
  <rv s="1">
    <v>1</v>
    <v>XIDX:LIVE</v>
    <v>Daily</v>
    <v>45656</v>
    <v>45656</v>
    <v>0</v>
    <v>1</v>
    <v>638711136000000000,639285198336190736,0</v>
    <v>0</v>
    <v>ccbz52</v>
    <v>XIDX:LIVE</v>
    <v>83</v>
  </rv>
  <rv s="1">
    <v>1</v>
    <v>XIDX:LIVE</v>
    <v>Daily</v>
    <v>46021</v>
    <v>46021</v>
    <v>0</v>
    <v>1</v>
    <v>639026496000000000,639285198336660749,0</v>
    <v>0</v>
    <v>ccbz52</v>
    <v>XIDX:LIVE</v>
    <v>84</v>
  </rv>
  <rv s="1">
    <v>1</v>
    <v>XIDX:LIVE</v>
    <v>Daily</v>
    <v>46203</v>
    <v>46203</v>
    <v>0</v>
    <v>1</v>
    <v>639183744000000000,639285198337140749,0</v>
    <v>0</v>
    <v>ccbz52</v>
    <v>XIDX:LIVE</v>
    <v>85</v>
  </rv>
  <rv s="1">
    <v>1</v>
    <v>XIDX:LIVE</v>
    <v>Daily</v>
    <v>46111</v>
    <v>46111</v>
    <v>0</v>
    <v>1</v>
    <v>639104256000000000,639285198337620764,0</v>
    <v>0</v>
    <v>ccbz52</v>
    <v>XIDX:LIVE</v>
    <v>86</v>
  </rv>
  <rv s="1">
    <v>1</v>
    <v>XIDX:ALII</v>
    <v>Daily</v>
    <v>45656</v>
    <v>45656</v>
    <v>0</v>
    <v>1</v>
    <v>638711136000000000,639285198347044303,0</v>
    <v>0</v>
    <v>ccanzr</v>
    <v>XIDX:ALII</v>
    <v>87</v>
  </rv>
  <rv s="1">
    <v>1</v>
    <v>XIDX:ALII</v>
    <v>Daily</v>
    <v>46021</v>
    <v>46021</v>
    <v>0</v>
    <v>1</v>
    <v>639026496000000000,639285198342792614,0</v>
    <v>0</v>
    <v>ccanzr</v>
    <v>XIDX:ALII</v>
    <v>88</v>
  </rv>
  <rv s="1">
    <v>1</v>
    <v>XIDX:ALII</v>
    <v>Daily</v>
    <v>46203</v>
    <v>46203</v>
    <v>0</v>
    <v>1</v>
    <v>639183744000000000,639285198343262611,0</v>
    <v>0</v>
    <v>ccanzr</v>
    <v>XIDX:ALII</v>
    <v>89</v>
  </rv>
  <rv s="1">
    <v>1</v>
    <v>XIDX:ALII</v>
    <v>Daily</v>
    <v>46111</v>
    <v>46111</v>
    <v>0</v>
    <v>1</v>
    <v>639104256000000000,639285198343732611,0</v>
    <v>0</v>
    <v>ccanzr</v>
    <v>XIDX:ALII</v>
    <v>90</v>
  </rv>
  <rv s="1">
    <v>1</v>
    <v>XIDX:MKAP</v>
    <v>Daily</v>
    <v>45656</v>
    <v>45656</v>
    <v>0</v>
    <v>1</v>
    <v>638711136000000000,639285198343224774,0</v>
    <v>0</v>
    <v>ccbrar</v>
    <v>XIDX:MKAP</v>
    <v>84</v>
  </rv>
  <rv s="1">
    <v>1</v>
    <v>XIDX:MKAP</v>
    <v>Daily</v>
    <v>46021</v>
    <v>46021</v>
    <v>0</v>
    <v>1</v>
    <v>639026496000000000,639285198343694775,0</v>
    <v>0</v>
    <v>ccbrar</v>
    <v>XIDX:MKAP</v>
    <v>91</v>
  </rv>
  <rv s="1">
    <v>1</v>
    <v>XIDX:MKAP</v>
    <v>Daily</v>
    <v>46203</v>
    <v>46203</v>
    <v>0</v>
    <v>1</v>
    <v>639183744000000000,639285198344173851,0</v>
    <v>0</v>
    <v>ccbrar</v>
    <v>XIDX:MKAP</v>
    <v>92</v>
  </rv>
  <rv s="1">
    <v>1</v>
    <v>XIDX:MKAP</v>
    <v>Daily</v>
    <v>46111</v>
    <v>46111</v>
    <v>0</v>
    <v>1</v>
    <v>639104256000000000,639285198344653864,0</v>
    <v>0</v>
    <v>ccbrar</v>
    <v>XIDX:MKAP</v>
    <v>93</v>
  </rv>
  <rv s="1">
    <v>1</v>
    <v>XIDX:MPIX</v>
    <v>Daily</v>
    <v>45656</v>
    <v>45656</v>
    <v>0</v>
    <v>1</v>
    <v>638711136000000000,639285198346105079,0</v>
    <v>0</v>
    <v>ccbqmw</v>
    <v>XIDX:MPIX</v>
    <v>94</v>
  </rv>
  <rv s="1">
    <v>1</v>
    <v>XIDX:MPIX</v>
    <v>Daily</v>
    <v>46021</v>
    <v>46021</v>
    <v>0</v>
    <v>1</v>
    <v>639026496000000000,639285198346582264,0</v>
    <v>0</v>
    <v>ccbqmw</v>
    <v>XIDX:MPIX</v>
    <v>95</v>
  </rv>
  <rv s="1">
    <v>1</v>
    <v>XIDX:MPIX</v>
    <v>Daily</v>
    <v>46203</v>
    <v>46203</v>
    <v>0</v>
    <v>1</v>
    <v>639183744000000000,639285198347063259,0</v>
    <v>0</v>
    <v>ccbqmw</v>
    <v>XIDX:MPIX</v>
    <v>96</v>
  </rv>
  <rv s="1">
    <v>1</v>
    <v>XIDX:MPIX</v>
    <v>Daily</v>
    <v>46111</v>
    <v>46111</v>
    <v>0</v>
    <v>1</v>
    <v>639104256000000000,639285198342822241,0</v>
    <v>0</v>
    <v>ccbqmw</v>
    <v>XIDX:MPIX</v>
    <v>97</v>
  </rv>
  <rv s="1">
    <v>1</v>
    <v>XIDX:TOSK</v>
    <v>Daily</v>
    <v>45656</v>
    <v>45656</v>
    <v>0</v>
    <v>1</v>
    <v>638711136000000000,639285198345174778,0</v>
    <v>0</v>
    <v>ccbqk2</v>
    <v>XIDX:TOSK</v>
    <v>98</v>
  </rv>
  <rv s="1">
    <v>1</v>
    <v>XIDX:TOSK</v>
    <v>Daily</v>
    <v>46021</v>
    <v>46021</v>
    <v>0</v>
    <v>1</v>
    <v>639026496000000000,639285198345652142,0</v>
    <v>0</v>
    <v>ccbqk2</v>
    <v>XIDX:TOSK</v>
    <v>99</v>
  </rv>
  <rv s="1">
    <v>1</v>
    <v>XIDX:TOSK</v>
    <v>Daily</v>
    <v>46203</v>
    <v>46203</v>
    <v>0</v>
    <v>1</v>
    <v>639183744000000000,639285198346132137,0</v>
    <v>0</v>
    <v>ccbqk2</v>
    <v>XIDX:TOSK</v>
    <v>100</v>
  </rv>
  <rv s="1">
    <v>1</v>
    <v>XIDX:TOSK</v>
    <v>Daily</v>
    <v>46111</v>
    <v>46111</v>
    <v>0</v>
    <v>1</v>
    <v>639104256000000000,639285198346602142,0</v>
    <v>0</v>
    <v>ccbqk2</v>
    <v>XIDX:TOSK</v>
    <v>101</v>
  </rv>
  <rv s="1">
    <v>1</v>
    <v>XIDX:NAYZ</v>
    <v>Daily</v>
    <v>45289</v>
    <v>45289</v>
    <v>0</v>
    <v>1</v>
    <v>638394048000000000,639285198460998136,0</v>
    <v>0</v>
    <v>c8pvw7</v>
    <v>XIDX:NAYZ</v>
    <v>102</v>
  </rv>
  <rv s="1">
    <v>1</v>
    <v>XIDX:NAYZ</v>
    <v>Daily</v>
    <v>45656</v>
    <v>45656</v>
    <v>0</v>
    <v>1</v>
    <v>638711136000000000,639285198461488585,0</v>
    <v>0</v>
    <v>c8pvw7</v>
    <v>XIDX:NAYZ</v>
    <v>94</v>
  </rv>
  <rv s="1">
    <v>1</v>
    <v>XIDX:NAYZ</v>
    <v>Daily</v>
    <v>46021</v>
    <v>46021</v>
    <v>0</v>
    <v>1</v>
    <v>639026496000000000,639285198461978579,0</v>
    <v>0</v>
    <v>c8pvw7</v>
    <v>XIDX:NAYZ</v>
    <v>98</v>
  </rv>
  <rv s="1">
    <v>1</v>
    <v>XIDX:NAYZ</v>
    <v>Daily</v>
    <v>46203</v>
    <v>46203</v>
    <v>0</v>
    <v>1</v>
    <v>639183744000000000,639285198462448307,0</v>
    <v>0</v>
    <v>c8pvw7</v>
    <v>XIDX:NAYZ</v>
    <v>98</v>
  </rv>
  <rv s="1">
    <v>1</v>
    <v>XIDX:NAYZ</v>
    <v>Daily</v>
    <v>46111</v>
    <v>46111</v>
    <v>0</v>
    <v>1</v>
    <v>639104256000000000,639285198458188117,0</v>
    <v>0</v>
    <v>c8pvw7</v>
    <v>XIDX:NAYZ</v>
    <v>55</v>
  </rv>
  <rv s="1">
    <v>1</v>
    <v>XIDX:SMGA</v>
    <v>Daily</v>
    <v>45656</v>
    <v>45656</v>
    <v>0</v>
    <v>1</v>
    <v>638711136000000000,639285198343555087,0</v>
    <v>0</v>
    <v>cc93tc</v>
    <v>XIDX:SMGA</v>
    <v>68</v>
  </rv>
  <rv s="1">
    <v>1</v>
    <v>XIDX:SMGA</v>
    <v>Daily</v>
    <v>46021</v>
    <v>46021</v>
    <v>0</v>
    <v>1</v>
    <v>639026496000000000,639285198344043264,0</v>
    <v>0</v>
    <v>cc93tc</v>
    <v>XIDX:SMGA</v>
    <v>103</v>
  </rv>
  <rv s="1">
    <v>1</v>
    <v>XIDX:SMGA</v>
    <v>Daily</v>
    <v>46203</v>
    <v>46203</v>
    <v>0</v>
    <v>1</v>
    <v>639183744000000000,639285198344523269,0</v>
    <v>0</v>
    <v>cc93tc</v>
    <v>XIDX:SMGA</v>
    <v>6</v>
  </rv>
  <rv s="1">
    <v>1</v>
    <v>XIDX:SMGA</v>
    <v>Daily</v>
    <v>46111</v>
    <v>46111</v>
    <v>0</v>
    <v>1</v>
    <v>639104256000000000,639285198345012255,0</v>
    <v>0</v>
    <v>cc93tc</v>
    <v>XIDX:SMGA</v>
    <v>18</v>
  </rv>
  <rv s="1">
    <v>1</v>
    <v>XIDX:VKTR</v>
    <v>Daily</v>
    <v>45289</v>
    <v>45289</v>
    <v>0</v>
    <v>1</v>
    <v>638394048000000000,639285198409921936,0</v>
    <v>0</v>
    <v>ca2e9c</v>
    <v>XIDX:VKTR</v>
    <v>104</v>
  </rv>
  <rv s="1">
    <v>1</v>
    <v>XIDX:VKTR</v>
    <v>Daily</v>
    <v>45656</v>
    <v>45656</v>
    <v>0</v>
    <v>1</v>
    <v>638711136000000000,639285198410394434,0</v>
    <v>0</v>
    <v>ca2e9c</v>
    <v>XIDX:VKTR</v>
    <v>105</v>
  </rv>
  <rv s="1">
    <v>1</v>
    <v>XIDX:VKTR</v>
    <v>Daily</v>
    <v>46021</v>
    <v>46021</v>
    <v>0</v>
    <v>1</v>
    <v>639026496000000000,639285198410874448,0</v>
    <v>0</v>
    <v>ca2e9c</v>
    <v>XIDX:VKTR</v>
    <v>106</v>
  </rv>
  <rv s="1">
    <v>1</v>
    <v>XIDX:VKTR</v>
    <v>Daily</v>
    <v>46203</v>
    <v>46203</v>
    <v>0</v>
    <v>1</v>
    <v>639183744000000000,639285198411351922,0</v>
    <v>0</v>
    <v>ca2e9c</v>
    <v>XIDX:VKTR</v>
    <v>107</v>
  </rv>
  <rv s="1">
    <v>1</v>
    <v>XIDX:VKTR</v>
    <v>Daily</v>
    <v>46111</v>
    <v>46111</v>
    <v>0</v>
    <v>1</v>
    <v>639104256000000000,639285198411831925,0</v>
    <v>0</v>
    <v>ca2e9c</v>
    <v>XIDX:VKTR</v>
    <v>108</v>
  </rv>
  <rv s="1">
    <v>1</v>
    <v>XIDX:MANG</v>
    <v>Daily</v>
    <v>45656</v>
    <v>45656</v>
    <v>0</v>
    <v>1</v>
    <v>638711136000000000,639285198346114294,0</v>
    <v>0</v>
    <v>cc463m</v>
    <v>XIDX:MANG</v>
    <v>109</v>
  </rv>
  <rv s="1">
    <v>1</v>
    <v>XIDX:MANG</v>
    <v>Daily</v>
    <v>46021</v>
    <v>46021</v>
    <v>0</v>
    <v>1</v>
    <v>639026496000000000,639285198346602575,0</v>
    <v>0</v>
    <v>cc463m</v>
    <v>XIDX:MANG</v>
    <v>6</v>
  </rv>
  <rv s="1">
    <v>1</v>
    <v>XIDX:MANG</v>
    <v>Daily</v>
    <v>46203</v>
    <v>46203</v>
    <v>0</v>
    <v>1</v>
    <v>639183744000000000,639285198347062575,0</v>
    <v>0</v>
    <v>cc463m</v>
    <v>XIDX:MANG</v>
    <v>110</v>
  </rv>
  <rv s="1">
    <v>1</v>
    <v>XIDX:MANG</v>
    <v>Daily</v>
    <v>46111</v>
    <v>46111</v>
    <v>0</v>
    <v>1</v>
    <v>639104256000000000,639285198347552564,0</v>
    <v>0</v>
    <v>cc463m</v>
    <v>XIDX:MANG</v>
    <v>111</v>
  </rv>
  <rv s="1">
    <v>1</v>
    <v>XIDX:HBAT</v>
    <v>Daily</v>
    <v>45289</v>
    <v>45289</v>
    <v>0</v>
    <v>1</v>
    <v>638394048000000000,639285198398562926,0</v>
    <v>0</v>
    <v>caj5ur</v>
    <v>XIDX:HBAT</v>
    <v>112</v>
  </rv>
  <rv s="1">
    <v>1</v>
    <v>XIDX:HBAT</v>
    <v>Daily</v>
    <v>45656</v>
    <v>45656</v>
    <v>0</v>
    <v>1</v>
    <v>638711136000000000,639285198399042925,0</v>
    <v>0</v>
    <v>caj5ur</v>
    <v>XIDX:HBAT</v>
    <v>113</v>
  </rv>
  <rv s="1">
    <v>1</v>
    <v>XIDX:HBAT</v>
    <v>Daily</v>
    <v>46021</v>
    <v>46021</v>
    <v>0</v>
    <v>1</v>
    <v>639026496000000000,639285198399525018,0</v>
    <v>0</v>
    <v>caj5ur</v>
    <v>XIDX:HBAT</v>
    <v>114</v>
  </rv>
  <rv s="1">
    <v>1</v>
    <v>XIDX:HBAT</v>
    <v>Daily</v>
    <v>46203</v>
    <v>46203</v>
    <v>0</v>
    <v>1</v>
    <v>639183744000000000,639285198399992915,0</v>
    <v>0</v>
    <v>caj5ur</v>
    <v>XIDX:HBAT</v>
    <v>115</v>
  </rv>
  <rv s="1">
    <v>1</v>
    <v>XIDX:HBAT</v>
    <v>Daily</v>
    <v>46111</v>
    <v>46111</v>
    <v>0</v>
    <v>1</v>
    <v>639104256000000000,639285198400475024,0</v>
    <v>0</v>
    <v>caj5ur</v>
    <v>XIDX:HBAT</v>
    <v>116</v>
  </rv>
  <rv s="1">
    <v>1</v>
    <v>XIDX:ACRO</v>
    <v>Daily</v>
    <v>45656</v>
    <v>45656</v>
    <v>0</v>
    <v>1</v>
    <v>638711136000000000,639285198345345598,0</v>
    <v>0</v>
    <v>cc48gh</v>
    <v>XIDX:ACRO</v>
    <v>117</v>
  </rv>
  <rv s="1">
    <v>1</v>
    <v>XIDX:ACRO</v>
    <v>Daily</v>
    <v>46021</v>
    <v>46021</v>
    <v>0</v>
    <v>1</v>
    <v>639026496000000000,639285198345822007,0</v>
    <v>0</v>
    <v>cc48gh</v>
    <v>XIDX:ACRO</v>
    <v>18</v>
  </rv>
  <rv s="1">
    <v>1</v>
    <v>XIDX:ACRO</v>
    <v>Daily</v>
    <v>46203</v>
    <v>46203</v>
    <v>0</v>
    <v>1</v>
    <v>639183744000000000,639285198346304063,0</v>
    <v>0</v>
    <v>cc48gh</v>
    <v>XIDX:ACRO</v>
    <v>72</v>
  </rv>
  <rv s="1">
    <v>1</v>
    <v>XIDX:ACRO</v>
    <v>Daily</v>
    <v>46111</v>
    <v>46111</v>
    <v>0</v>
    <v>1</v>
    <v>639104256000000000,639285198346765609,0</v>
    <v>0</v>
    <v>cc48gh</v>
    <v>XIDX:ACRO</v>
    <v>25</v>
  </rv>
  <rv s="1">
    <v>1</v>
    <v>XIDX:SMLE</v>
    <v>Daily</v>
    <v>45656</v>
    <v>45656</v>
    <v>0</v>
    <v>1</v>
    <v>638711136000000000,639285198344225605,0</v>
    <v>0</v>
    <v>cc45oc</v>
    <v>XIDX:SMLE</v>
    <v>118</v>
  </rv>
  <rv s="1">
    <v>1</v>
    <v>XIDX:SMLE</v>
    <v>Daily</v>
    <v>46021</v>
    <v>46021</v>
    <v>0</v>
    <v>1</v>
    <v>639026496000000000,639285198344714081,0</v>
    <v>0</v>
    <v>cc45oc</v>
    <v>XIDX:SMLE</v>
    <v>119</v>
  </rv>
  <rv s="1">
    <v>1</v>
    <v>XIDX:SMLE</v>
    <v>Daily</v>
    <v>46203</v>
    <v>46203</v>
    <v>0</v>
    <v>1</v>
    <v>639183744000000000,639285198345182026,0</v>
    <v>0</v>
    <v>cc45oc</v>
    <v>XIDX:SMLE</v>
    <v>31</v>
  </rv>
  <rv s="1">
    <v>1</v>
    <v>XIDX:SMLE</v>
    <v>Daily</v>
    <v>46111</v>
    <v>46111</v>
    <v>0</v>
    <v>1</v>
    <v>639104256000000000,639285198345655599,0</v>
    <v>0</v>
    <v>cc45oc</v>
    <v>XIDX:SMLE</v>
    <v>120</v>
  </rv>
  <rv s="1">
    <v>1</v>
    <v>XIDX:MSJA</v>
    <v>Daily</v>
    <v>45656</v>
    <v>45656</v>
    <v>0</v>
    <v>1</v>
    <v>638711136000000000,639285198343398964,0</v>
    <v>0</v>
    <v>cc466h</v>
    <v>XIDX:MSJA</v>
    <v>71</v>
  </rv>
  <rv s="1">
    <v>1</v>
    <v>XIDX:MSJA</v>
    <v>Daily</v>
    <v>46021</v>
    <v>46021</v>
    <v>0</v>
    <v>1</v>
    <v>639026496000000000,639285198343899222,0</v>
    <v>0</v>
    <v>cc466h</v>
    <v>XIDX:MSJA</v>
    <v>121</v>
  </rv>
  <rv s="1">
    <v>1</v>
    <v>XIDX:MSJA</v>
    <v>Daily</v>
    <v>46203</v>
    <v>46203</v>
    <v>0</v>
    <v>1</v>
    <v>639183744000000000,639285198344378978,0</v>
    <v>0</v>
    <v>cc466h</v>
    <v>XIDX:MSJA</v>
    <v>122</v>
  </rv>
  <rv s="1">
    <v>1</v>
    <v>XIDX:MSJA</v>
    <v>Daily</v>
    <v>46111</v>
    <v>46111</v>
    <v>0</v>
    <v>1</v>
    <v>639104256000000000,639285198344852560,0</v>
    <v>0</v>
    <v>cc466h</v>
    <v>XIDX:MSJA</v>
    <v>123</v>
  </rv>
  <rv s="1">
    <v>1</v>
    <v>XIDX:NICE</v>
    <v>Daily</v>
    <v>45656</v>
    <v>45656</v>
    <v>0</v>
    <v>1</v>
    <v>638711136000000000,639285198347244777,0</v>
    <v>0</v>
    <v>cc46f2</v>
    <v>XIDX:NICE</v>
    <v>124</v>
  </rv>
  <rv s="1">
    <v>1</v>
    <v>XIDX:NICE</v>
    <v>Daily</v>
    <v>46021</v>
    <v>46021</v>
    <v>0</v>
    <v>1</v>
    <v>639026496000000000,639285198347724773,0</v>
    <v>0</v>
    <v>cc46f2</v>
    <v>XIDX:NICE</v>
    <v>125</v>
  </rv>
  <rv s="1">
    <v>1</v>
    <v>XIDX:NICE</v>
    <v>Daily</v>
    <v>46203</v>
    <v>46203</v>
    <v>0</v>
    <v>1</v>
    <v>639183744000000000,639285198351842110,0</v>
    <v>0</v>
    <v>cc46f2</v>
    <v>XIDX:NICE</v>
    <v>126</v>
  </rv>
  <rv s="1">
    <v>1</v>
    <v>XIDX:NICE</v>
    <v>Daily</v>
    <v>46111</v>
    <v>46111</v>
    <v>0</v>
    <v>1</v>
    <v>639104256000000000,639285198352322115,0</v>
    <v>0</v>
    <v>cc46f2</v>
    <v>XIDX:NICE</v>
    <v>127</v>
  </rv>
  <rv s="1">
    <v>1</v>
    <v>XIDX:PEVE</v>
    <v>Daily</v>
    <v>46021</v>
    <v>46021</v>
    <v>0</v>
    <v>1</v>
    <v>639026496000000000,639285198354735593,0</v>
    <v>0</v>
    <v>c8lqu2</v>
    <v>XIDX:PEVE</v>
    <v>128</v>
  </rv>
  <rv s="1">
    <v>1</v>
    <v>XIDX:PEVE</v>
    <v>Daily</v>
    <v>45289</v>
    <v>45289</v>
    <v>0</v>
    <v>1</v>
    <v>638394048000000000,639285198400801445,0</v>
    <v>0</v>
    <v>c8lqu2</v>
    <v>XIDX:PEVE</v>
    <v>129</v>
  </rv>
  <rv s="1">
    <v>1</v>
    <v>XIDX:PEVE</v>
    <v>Daily</v>
    <v>46203</v>
    <v>46203</v>
    <v>0</v>
    <v>1</v>
    <v>639183744000000000,639285198401275428,0</v>
    <v>0</v>
    <v>c8lqu2</v>
    <v>XIDX:PEVE</v>
    <v>130</v>
  </rv>
  <rv s="1">
    <v>1</v>
    <v>XIDX:PEVE</v>
    <v>Daily</v>
    <v>45656</v>
    <v>45656</v>
    <v>0</v>
    <v>1</v>
    <v>638711136000000000,639285198470595177,0</v>
    <v>0</v>
    <v>c8lqu2</v>
    <v>XIDX:PEVE</v>
    <v>131</v>
  </rv>
  <rv s="1">
    <v>1</v>
    <v>XIDX:PEVE</v>
    <v>Daily</v>
    <v>46111</v>
    <v>46111</v>
    <v>0</v>
    <v>1</v>
    <v>639104256000000000,639285198471073576,0</v>
    <v>0</v>
    <v>c8lqu2</v>
    <v>XIDX:PEVE</v>
    <v>132</v>
  </rv>
  <rv s="1">
    <v>1</v>
    <v>XIDX:MAHA</v>
    <v>Daily</v>
    <v>45289</v>
    <v>45289</v>
    <v>0</v>
    <v>1</v>
    <v>638394048000000000,639285198398891485,0</v>
    <v>0</v>
    <v>caem3m</v>
    <v>XIDX:MAHA</v>
    <v>133</v>
  </rv>
  <rv s="1">
    <v>1</v>
    <v>XIDX:MAHA</v>
    <v>Daily</v>
    <v>45656</v>
    <v>45656</v>
    <v>0</v>
    <v>1</v>
    <v>638711136000000000,639285198399376949,0</v>
    <v>0</v>
    <v>caem3m</v>
    <v>XIDX:MAHA</v>
    <v>134</v>
  </rv>
  <rv s="1">
    <v>1</v>
    <v>XIDX:MAHA</v>
    <v>Daily</v>
    <v>46021</v>
    <v>46021</v>
    <v>0</v>
    <v>1</v>
    <v>639026496000000000,639285198399851491,0</v>
    <v>0</v>
    <v>caem3m</v>
    <v>XIDX:MAHA</v>
    <v>135</v>
  </rv>
  <rv s="1">
    <v>1</v>
    <v>XIDX:MAHA</v>
    <v>Daily</v>
    <v>46203</v>
    <v>46203</v>
    <v>0</v>
    <v>1</v>
    <v>639183744000000000,639285198400332812,0</v>
    <v>0</v>
    <v>caem3m</v>
    <v>XIDX:MAHA</v>
    <v>136</v>
  </rv>
  <rv s="1">
    <v>1</v>
    <v>XIDX:MAHA</v>
    <v>Daily</v>
    <v>46111</v>
    <v>46111</v>
    <v>0</v>
    <v>1</v>
    <v>639104256000000000,639285198400811500,0</v>
    <v>0</v>
    <v>caem3m</v>
    <v>XIDX:MAHA</v>
    <v>137</v>
  </rv>
  <rv s="1">
    <v>1</v>
    <v>XIDX:BMBL</v>
    <v>Daily</v>
    <v>45289</v>
    <v>45289</v>
    <v>0</v>
    <v>1</v>
    <v>638394048000000000,639285198355688029,0</v>
    <v>0</v>
    <v>c8isqh</v>
    <v>XIDX:BMBL</v>
    <v>138</v>
  </rv>
  <rv s="1">
    <v>1</v>
    <v>XIDX:BMBL</v>
    <v>Daily</v>
    <v>46021</v>
    <v>46021</v>
    <v>0</v>
    <v>1</v>
    <v>639026496000000000,639285198356158033,0</v>
    <v>0</v>
    <v>c8isqh</v>
    <v>XIDX:BMBL</v>
    <v>73</v>
  </rv>
  <rv s="1">
    <v>1</v>
    <v>XIDX:BMBL</v>
    <v>Daily</v>
    <v>46111</v>
    <v>46111</v>
    <v>0</v>
    <v>1</v>
    <v>639104256000000000,639285198352527165,0</v>
    <v>0</v>
    <v>c8isqh</v>
    <v>XIDX:BMBL</v>
    <v>139</v>
  </rv>
  <rv s="1">
    <v>1</v>
    <v>XIDX:BMBL</v>
    <v>Daily</v>
    <v>45656</v>
    <v>45656</v>
    <v>0</v>
    <v>1</v>
    <v>638711136000000000,639285198428248427,0</v>
    <v>0</v>
    <v>c8isqh</v>
    <v>XIDX:BMBL</v>
    <v>140</v>
  </rv>
  <rv s="1">
    <v>1</v>
    <v>XIDX:BMBL</v>
    <v>Daily</v>
    <v>46203</v>
    <v>46203</v>
    <v>0</v>
    <v>1</v>
    <v>639183744000000000,639285198472028215,0</v>
    <v>0</v>
    <v>c8isqh</v>
    <v>XIDX:BMBL</v>
    <v>141</v>
  </rv>
  <rv s="1">
    <v>1</v>
    <v>XIDX:CGAS</v>
    <v>Daily</v>
    <v>45656</v>
    <v>45656</v>
    <v>0</v>
    <v>1</v>
    <v>638711136000000000,639285198354903526,0</v>
    <v>0</v>
    <v>cc45zr</v>
    <v>XIDX:CGAS</v>
    <v>142</v>
  </rv>
  <rv s="1">
    <v>1</v>
    <v>XIDX:CGAS</v>
    <v>Daily</v>
    <v>46021</v>
    <v>46021</v>
    <v>0</v>
    <v>1</v>
    <v>639026496000000000,639285198355373532,0</v>
    <v>0</v>
    <v>cc45zr</v>
    <v>XIDX:CGAS</v>
    <v>143</v>
  </rv>
  <rv s="1">
    <v>1</v>
    <v>XIDX:CGAS</v>
    <v>Daily</v>
    <v>46203</v>
    <v>46203</v>
    <v>0</v>
    <v>1</v>
    <v>639183744000000000,639285198355853528,0</v>
    <v>0</v>
    <v>cc45zr</v>
    <v>XIDX:CGAS</v>
    <v>144</v>
  </rv>
  <rv s="1">
    <v>1</v>
    <v>XIDX:CGAS</v>
    <v>Daily</v>
    <v>46111</v>
    <v>46111</v>
    <v>0</v>
    <v>1</v>
    <v>639104256000000000,639285198356323526,0</v>
    <v>0</v>
    <v>cc45zr</v>
    <v>XIDX:CGAS</v>
    <v>145</v>
  </rv>
  <rv s="1">
    <v>1</v>
    <v>XIDX:SURI</v>
    <v>Daily</v>
    <v>45289</v>
    <v>45289</v>
    <v>0</v>
    <v>1</v>
    <v>638394048000000000,639285198352924014,0</v>
    <v>0</v>
    <v>cbriz2</v>
    <v>XIDX:SURI</v>
    <v>146</v>
  </rv>
  <rv s="1">
    <v>1</v>
    <v>XIDX:SURI</v>
    <v>Daily</v>
    <v>45656</v>
    <v>45656</v>
    <v>0</v>
    <v>1</v>
    <v>638711136000000000,639285198353405597,0</v>
    <v>0</v>
    <v>cbriz2</v>
    <v>XIDX:SURI</v>
    <v>147</v>
  </rv>
  <rv s="1">
    <v>1</v>
    <v>XIDX:SURI</v>
    <v>Daily</v>
    <v>46021</v>
    <v>46021</v>
    <v>0</v>
    <v>1</v>
    <v>639026496000000000,639285198353881934,0</v>
    <v>0</v>
    <v>cbriz2</v>
    <v>XIDX:SURI</v>
    <v>24</v>
  </rv>
  <rv s="1">
    <v>1</v>
    <v>XIDX:SURI</v>
    <v>Daily</v>
    <v>46203</v>
    <v>46203</v>
    <v>0</v>
    <v>1</v>
    <v>639183744000000000,639285198354371931,0</v>
    <v>0</v>
    <v>cbriz2</v>
    <v>XIDX:SURI</v>
    <v>100</v>
  </rv>
  <rv s="1">
    <v>1</v>
    <v>XIDX:SURI</v>
    <v>Daily</v>
    <v>46111</v>
    <v>46111</v>
    <v>0</v>
    <v>1</v>
    <v>639104256000000000,639285198354841934,0</v>
    <v>0</v>
    <v>cbriz2</v>
    <v>XIDX:SURI</v>
    <v>68</v>
  </rv>
  <rv s="1">
    <v>1</v>
    <v>XIDX:GRIA</v>
    <v>Daily</v>
    <v>45289</v>
    <v>45289</v>
    <v>0</v>
    <v>1</v>
    <v>638394048000000000,639285198397433858,0</v>
    <v>0</v>
    <v>cakam7</v>
    <v>XIDX:GRIA</v>
    <v>148</v>
  </rv>
  <rv s="1">
    <v>1</v>
    <v>XIDX:GRIA</v>
    <v>Daily</v>
    <v>45656</v>
    <v>45656</v>
    <v>0</v>
    <v>1</v>
    <v>638711136000000000,639285198397915457,0</v>
    <v>0</v>
    <v>cakam7</v>
    <v>XIDX:GRIA</v>
    <v>142</v>
  </rv>
  <rv s="1">
    <v>1</v>
    <v>XIDX:GRIA</v>
    <v>Daily</v>
    <v>46021</v>
    <v>46021</v>
    <v>0</v>
    <v>1</v>
    <v>639026496000000000,639285198398401464,0</v>
    <v>0</v>
    <v>cakam7</v>
    <v>XIDX:GRIA</v>
    <v>149</v>
  </rv>
  <rv s="1">
    <v>1</v>
    <v>XIDX:GRIA</v>
    <v>Daily</v>
    <v>46203</v>
    <v>46203</v>
    <v>0</v>
    <v>1</v>
    <v>639183744000000000,639285198398885451,0</v>
    <v>0</v>
    <v>cakam7</v>
    <v>XIDX:GRIA</v>
    <v>117</v>
  </rv>
  <rv s="1">
    <v>1</v>
    <v>XIDX:GRIA</v>
    <v>Daily</v>
    <v>46111</v>
    <v>46111</v>
    <v>0</v>
    <v>1</v>
    <v>639104256000000000,639285198399355442,0</v>
    <v>0</v>
    <v>cakam7</v>
    <v>XIDX:GRIA</v>
    <v>10</v>
  </rv>
  <rv s="1">
    <v>1</v>
    <v>XIDX:AYAM</v>
    <v>Daily</v>
    <v>45289</v>
    <v>45289</v>
    <v>0</v>
    <v>1</v>
    <v>638394048000000000,639285198356741869,0</v>
    <v>0</v>
    <v>cbkfkr</v>
    <v>XIDX:AYAM</v>
    <v>150</v>
  </rv>
  <rv s="1">
    <v>1</v>
    <v>XIDX:AYAM</v>
    <v>Daily</v>
    <v>45656</v>
    <v>45656</v>
    <v>0</v>
    <v>1</v>
    <v>638711136000000000,639285198357211864,0</v>
    <v>0</v>
    <v>cbkfkr</v>
    <v>XIDX:AYAM</v>
    <v>46</v>
  </rv>
  <rv s="1">
    <v>1</v>
    <v>XIDX:AYAM</v>
    <v>Daily</v>
    <v>46021</v>
    <v>46021</v>
    <v>0</v>
    <v>1</v>
    <v>639026496000000000,639285198353053533,0</v>
    <v>0</v>
    <v>cbkfkr</v>
    <v>XIDX:AYAM</v>
    <v>151</v>
  </rv>
  <rv s="1">
    <v>1</v>
    <v>XIDX:AYAM</v>
    <v>Daily</v>
    <v>46203</v>
    <v>46203</v>
    <v>0</v>
    <v>1</v>
    <v>639183744000000000,639285198353523531,0</v>
    <v>0</v>
    <v>cbkfkr</v>
    <v>XIDX:AYAM</v>
    <v>91</v>
  </rv>
  <rv s="1">
    <v>1</v>
    <v>XIDX:AYAM</v>
    <v>Daily</v>
    <v>46111</v>
    <v>46111</v>
    <v>0</v>
    <v>1</v>
    <v>639104256000000000,639285198353993527,0</v>
    <v>0</v>
    <v>cbkfkr</v>
    <v>XIDX:AYAM</v>
    <v>49</v>
  </rv>
  <rv s="1">
    <v>1</v>
    <v>XIDX:IKPM</v>
    <v>Daily</v>
    <v>45289</v>
    <v>45289</v>
    <v>0</v>
    <v>1</v>
    <v>638394048000000000,639285198355867515,0</v>
    <v>0</v>
    <v>cbetnm</v>
    <v>XIDX:IKPM</v>
    <v>40</v>
  </rv>
  <rv s="1">
    <v>1</v>
    <v>XIDX:IKPM</v>
    <v>Daily</v>
    <v>45656</v>
    <v>45656</v>
    <v>0</v>
    <v>1</v>
    <v>638711136000000000,639285198356347210,0</v>
    <v>0</v>
    <v>cbetnm</v>
    <v>XIDX:IKPM</v>
    <v>152</v>
  </rv>
  <rv s="1">
    <v>1</v>
    <v>XIDX:IKPM</v>
    <v>Daily</v>
    <v>46021</v>
    <v>46021</v>
    <v>0</v>
    <v>1</v>
    <v>639026496000000000,639285198356817226,0</v>
    <v>0</v>
    <v>cbetnm</v>
    <v>XIDX:IKPM</v>
    <v>29</v>
  </rv>
  <rv s="1">
    <v>1</v>
    <v>XIDX:IKPM</v>
    <v>Daily</v>
    <v>46203</v>
    <v>46203</v>
    <v>0</v>
    <v>1</v>
    <v>639183744000000000,639285198357288061,0</v>
    <v>0</v>
    <v>cbetnm</v>
    <v>XIDX:IKPM</v>
    <v>51</v>
  </rv>
  <rv s="1">
    <v>1</v>
    <v>XIDX:IKPM</v>
    <v>Daily</v>
    <v>46111</v>
    <v>46111</v>
    <v>0</v>
    <v>1</v>
    <v>639104256000000000,639285198352987508,0</v>
    <v>0</v>
    <v>cbetnm</v>
    <v>XIDX:IKPM</v>
    <v>153</v>
  </rv>
  <rv s="1">
    <v>1</v>
    <v>XIDX:MSTI</v>
    <v>Daily</v>
    <v>45289</v>
    <v>45289</v>
    <v>0</v>
    <v>1</v>
    <v>638394048000000000,639285198354899936,0</v>
    <v>0</v>
    <v>cbe9qh</v>
    <v>XIDX:MSTI</v>
    <v>154</v>
  </rv>
  <rv s="1">
    <v>1</v>
    <v>XIDX:MSTI</v>
    <v>Daily</v>
    <v>45656</v>
    <v>45656</v>
    <v>0</v>
    <v>1</v>
    <v>638711136000000000,639285198355369948,0</v>
    <v>0</v>
    <v>cbe9qh</v>
    <v>XIDX:MSTI</v>
    <v>155</v>
  </rv>
  <rv s="1">
    <v>1</v>
    <v>XIDX:MSTI</v>
    <v>Daily</v>
    <v>46021</v>
    <v>46021</v>
    <v>0</v>
    <v>1</v>
    <v>639026496000000000,639285198355843530,0</v>
    <v>0</v>
    <v>cbe9qh</v>
    <v>XIDX:MSTI</v>
    <v>156</v>
  </rv>
  <rv s="1">
    <v>1</v>
    <v>XIDX:MSTI</v>
    <v>Daily</v>
    <v>46203</v>
    <v>46203</v>
    <v>0</v>
    <v>1</v>
    <v>639183744000000000,639285198356313526,0</v>
    <v>0</v>
    <v>cbe9qh</v>
    <v>XIDX:MSTI</v>
    <v>157</v>
  </rv>
  <rv s="1">
    <v>1</v>
    <v>XIDX:MSTI</v>
    <v>Daily</v>
    <v>46111</v>
    <v>46111</v>
    <v>0</v>
    <v>1</v>
    <v>639104256000000000,639285198356811866,0</v>
    <v>0</v>
    <v>cbe9qh</v>
    <v>XIDX:MSTI</v>
    <v>158</v>
  </rv>
  <rv s="1">
    <v>1</v>
    <v>XIDX:RGAS</v>
    <v>Daily</v>
    <v>45289</v>
    <v>45289</v>
    <v>0</v>
    <v>1</v>
    <v>638394048000000000,639285198353913531,0</v>
    <v>0</v>
    <v>cbe25r</v>
    <v>XIDX:RGAS</v>
    <v>159</v>
  </rv>
  <rv s="1">
    <v>1</v>
    <v>XIDX:RGAS</v>
    <v>Daily</v>
    <v>45656</v>
    <v>45656</v>
    <v>0</v>
    <v>1</v>
    <v>638711136000000000,639285198354383530,0</v>
    <v>0</v>
    <v>cbe25r</v>
    <v>XIDX:RGAS</v>
    <v>31</v>
  </rv>
  <rv s="1">
    <v>1</v>
    <v>XIDX:RGAS</v>
    <v>Daily</v>
    <v>46021</v>
    <v>46021</v>
    <v>0</v>
    <v>1</v>
    <v>639026496000000000,639285198354861885,0</v>
    <v>0</v>
    <v>cbe25r</v>
    <v>XIDX:RGAS</v>
    <v>43</v>
  </rv>
  <rv s="1">
    <v>1</v>
    <v>XIDX:RGAS</v>
    <v>Daily</v>
    <v>46203</v>
    <v>46203</v>
    <v>0</v>
    <v>1</v>
    <v>639183744000000000,639285198355339948,0</v>
    <v>0</v>
    <v>cbe25r</v>
    <v>XIDX:RGAS</v>
    <v>160</v>
  </rv>
  <rv s="1">
    <v>1</v>
    <v>XIDX:RGAS</v>
    <v>Daily</v>
    <v>46111</v>
    <v>46111</v>
    <v>0</v>
    <v>1</v>
    <v>639104256000000000,639285198355811874,0</v>
    <v>0</v>
    <v>cbe25r</v>
    <v>XIDX:RGAS</v>
    <v>150</v>
  </rv>
  <rv s="1">
    <v>1</v>
    <v>XIDX:CUAN</v>
    <v>Daily</v>
    <v>45289</v>
    <v>45289</v>
    <v>0</v>
    <v>1</v>
    <v>638394048000000000,639285198449459658,0</v>
    <v>0</v>
    <v>c8ztf2</v>
    <v>XIDX:CUAN</v>
    <v>161</v>
  </rv>
  <rv s="1">
    <v>1</v>
    <v>XIDX:CUAN</v>
    <v>Daily</v>
    <v>45656</v>
    <v>45656</v>
    <v>0</v>
    <v>1</v>
    <v>638711136000000000,639285198449939662,0</v>
    <v>0</v>
    <v>c8ztf2</v>
    <v>XIDX:CUAN</v>
    <v>162</v>
  </rv>
  <rv s="1">
    <v>1</v>
    <v>XIDX:CUAN</v>
    <v>Daily</v>
    <v>46021</v>
    <v>46021</v>
    <v>0</v>
    <v>1</v>
    <v>639026496000000000,639285198450403719,0</v>
    <v>0</v>
    <v>c8ztf2</v>
    <v>XIDX:CUAN</v>
    <v>163</v>
  </rv>
  <rv s="1">
    <v>1</v>
    <v>XIDX:CUAN</v>
    <v>Daily</v>
    <v>46203</v>
    <v>46203</v>
    <v>0</v>
    <v>1</v>
    <v>639183744000000000,639285198448523703,0</v>
    <v>0</v>
    <v>c8ztf2</v>
    <v>XIDX:CUAN</v>
    <v>164</v>
  </rv>
  <rv s="1">
    <v>1</v>
    <v>XIDX:CUAN</v>
    <v>Daily</v>
    <v>46111</v>
    <v>46111</v>
    <v>0</v>
    <v>1</v>
    <v>639104256000000000,639285198448999657,0</v>
    <v>0</v>
    <v>c8ztf2</v>
    <v>XIDX:CUAN</v>
    <v>165</v>
  </rv>
  <rv s="1">
    <v>1</v>
    <v>XIDX:UDNG</v>
    <v>Daily</v>
    <v>45289</v>
    <v>45289</v>
    <v>0</v>
    <v>1</v>
    <v>638394048000000000,639285198357228039,0</v>
    <v>0</v>
    <v>cbazxm</v>
    <v>XIDX:UDNG</v>
    <v>68</v>
  </rv>
  <rv s="1">
    <v>1</v>
    <v>XIDX:UDNG</v>
    <v>Daily</v>
    <v>45656</v>
    <v>45656</v>
    <v>0</v>
    <v>1</v>
    <v>638711136000000000,639285198353008012,0</v>
    <v>0</v>
    <v>cbazxm</v>
    <v>XIDX:UDNG</v>
    <v>166</v>
  </rv>
  <rv s="1">
    <v>1</v>
    <v>XIDX:UDNG</v>
    <v>Daily</v>
    <v>46021</v>
    <v>46021</v>
    <v>0</v>
    <v>1</v>
    <v>639026496000000000,639285198353487515,0</v>
    <v>0</v>
    <v>cbazxm</v>
    <v>XIDX:UDNG</v>
    <v>167</v>
  </rv>
  <rv s="1">
    <v>1</v>
    <v>XIDX:UDNG</v>
    <v>Daily</v>
    <v>46203</v>
    <v>46203</v>
    <v>0</v>
    <v>1</v>
    <v>639183744000000000,639285198353967180,0</v>
    <v>0</v>
    <v>cbazxm</v>
    <v>XIDX:UDNG</v>
    <v>168</v>
  </rv>
  <rv s="1">
    <v>1</v>
    <v>XIDX:UDNG</v>
    <v>Daily</v>
    <v>46111</v>
    <v>46111</v>
    <v>0</v>
    <v>1</v>
    <v>639104256000000000,639285198354437542,0</v>
    <v>0</v>
    <v>cbazxm</v>
    <v>XIDX:UDNG</v>
    <v>169</v>
  </rv>
  <rv s="1">
    <v>1</v>
    <v>XIDX:KOKA</v>
    <v>Daily</v>
    <v>45289</v>
    <v>45289</v>
    <v>0</v>
    <v>1</v>
    <v>638394048000000000,639285198355034001,0</v>
    <v>0</v>
    <v>cb2m5r</v>
    <v>XIDX:KOKA</v>
    <v>5</v>
  </rv>
  <rv s="1">
    <v>1</v>
    <v>XIDX:KOKA</v>
    <v>Daily</v>
    <v>45656</v>
    <v>45656</v>
    <v>0</v>
    <v>1</v>
    <v>638711136000000000,639285198355505595,0</v>
    <v>0</v>
    <v>cb2m5r</v>
    <v>XIDX:KOKA</v>
    <v>170</v>
  </rv>
  <rv s="1">
    <v>1</v>
    <v>XIDX:KOKA</v>
    <v>Daily</v>
    <v>46021</v>
    <v>46021</v>
    <v>0</v>
    <v>1</v>
    <v>639026496000000000,639285198355981922,0</v>
    <v>0</v>
    <v>cb2m5r</v>
    <v>XIDX:KOKA</v>
    <v>7</v>
  </rv>
  <rv s="1">
    <v>1</v>
    <v>XIDX:KOKA</v>
    <v>Daily</v>
    <v>46203</v>
    <v>46203</v>
    <v>0</v>
    <v>1</v>
    <v>639183744000000000,639285198356465586,0</v>
    <v>0</v>
    <v>cb2m5r</v>
    <v>XIDX:KOKA</v>
    <v>18</v>
  </rv>
  <rv s="1">
    <v>1</v>
    <v>XIDX:KOKA</v>
    <v>Daily</v>
    <v>46111</v>
    <v>46111</v>
    <v>0</v>
    <v>1</v>
    <v>639104256000000000,639285198356941914,0</v>
    <v>0</v>
    <v>cb2m5r</v>
    <v>XIDX:KOKA</v>
    <v>171</v>
  </rv>
  <rv s="1">
    <v>1</v>
    <v>XIDX:ERAL</v>
    <v>Daily</v>
    <v>45289</v>
    <v>45289</v>
    <v>0</v>
    <v>1</v>
    <v>638394048000000000,639285198382604050,0</v>
    <v>0</v>
    <v>cakb4c</v>
    <v>XIDX:ERAL</v>
    <v>172</v>
  </rv>
  <rv s="1">
    <v>1</v>
    <v>XIDX:ERAL</v>
    <v>Daily</v>
    <v>45656</v>
    <v>45656</v>
    <v>0</v>
    <v>1</v>
    <v>638711136000000000,639285198383082232,0</v>
    <v>0</v>
    <v>cakb4c</v>
    <v>XIDX:ERAL</v>
    <v>173</v>
  </rv>
  <rv s="1">
    <v>1</v>
    <v>XIDX:ERAL</v>
    <v>Daily</v>
    <v>46021</v>
    <v>46021</v>
    <v>0</v>
    <v>1</v>
    <v>639026496000000000,639285198383562224,0</v>
    <v>0</v>
    <v>cakb4c</v>
    <v>XIDX:ERAL</v>
    <v>174</v>
  </rv>
  <rv s="1">
    <v>1</v>
    <v>XIDX:ERAL</v>
    <v>Daily</v>
    <v>46203</v>
    <v>46203</v>
    <v>0</v>
    <v>1</v>
    <v>639183744000000000,639285198384042208,0</v>
    <v>0</v>
    <v>cakb4c</v>
    <v>XIDX:ERAL</v>
    <v>175</v>
  </rv>
  <rv s="1">
    <v>1</v>
    <v>XIDX:ERAL</v>
    <v>Daily</v>
    <v>46111</v>
    <v>46111</v>
    <v>0</v>
    <v>1</v>
    <v>639104256000000000,639285198384524077,0</v>
    <v>0</v>
    <v>cakb4c</v>
    <v>XIDX:ERAL</v>
    <v>176</v>
  </rv>
  <rv s="1">
    <v>1</v>
    <v>XIDX:LOPI</v>
    <v>Daily</v>
    <v>45289</v>
    <v>45289</v>
    <v>0</v>
    <v>1</v>
    <v>638394048000000000,639285198355859933,0</v>
    <v>0</v>
    <v>cb2a2w</v>
    <v>XIDX:LOPI</v>
    <v>99</v>
  </rv>
  <rv s="1">
    <v>1</v>
    <v>XIDX:LOPI</v>
    <v>Daily</v>
    <v>45656</v>
    <v>45656</v>
    <v>0</v>
    <v>1</v>
    <v>638711136000000000,639285198356331910,0</v>
    <v>0</v>
    <v>cb2a2w</v>
    <v>XIDX:LOPI</v>
    <v>177</v>
  </rv>
  <rv s="1">
    <v>1</v>
    <v>XIDX:LOPI</v>
    <v>Daily</v>
    <v>46021</v>
    <v>46021</v>
    <v>0</v>
    <v>1</v>
    <v>639026496000000000,639285198356803530,0</v>
    <v>0</v>
    <v>cb2a2w</v>
    <v>XIDX:LOPI</v>
    <v>129</v>
  </rv>
  <rv s="1">
    <v>1</v>
    <v>XIDX:LOPI</v>
    <v>Daily</v>
    <v>46203</v>
    <v>46203</v>
    <v>0</v>
    <v>1</v>
    <v>639183744000000000,639285198357279925,0</v>
    <v>0</v>
    <v>cb2a2w</v>
    <v>XIDX:LOPI</v>
    <v>21</v>
  </rv>
  <rv s="1">
    <v>1</v>
    <v>XIDX:LOPI</v>
    <v>Daily</v>
    <v>46111</v>
    <v>46111</v>
    <v>0</v>
    <v>1</v>
    <v>639104256000000000,639285198353131860,0</v>
    <v>0</v>
    <v>cb2a2w</v>
    <v>XIDX:LOPI</v>
    <v>178</v>
  </rv>
  <rv s="1">
    <v>1</v>
    <v>XIDX:STRK</v>
    <v>Daily</v>
    <v>45289</v>
    <v>45289</v>
    <v>0</v>
    <v>1</v>
    <v>638394048000000000,639285198354279151,0</v>
    <v>0</v>
    <v>cb1rcw</v>
    <v>XIDX:STRK</v>
    <v>35</v>
  </rv>
  <rv s="1">
    <v>1</v>
    <v>XIDX:STRK</v>
    <v>Daily</v>
    <v>45656</v>
    <v>45656</v>
    <v>0</v>
    <v>1</v>
    <v>638711136000000000,639285198354748996,0</v>
    <v>0</v>
    <v>cb1rcw</v>
    <v>XIDX:STRK</v>
    <v>5</v>
  </rv>
  <rv s="1">
    <v>1</v>
    <v>XIDX:STRK</v>
    <v>Daily</v>
    <v>46021</v>
    <v>46021</v>
    <v>0</v>
    <v>1</v>
    <v>639026496000000000,639285198355218987,0</v>
    <v>0</v>
    <v>cb1rcw</v>
    <v>XIDX:STRK</v>
    <v>40</v>
  </rv>
  <rv s="1">
    <v>1</v>
    <v>XIDX:STRK</v>
    <v>Daily</v>
    <v>46203</v>
    <v>46203</v>
    <v>0</v>
    <v>1</v>
    <v>639183744000000000,639285198355699141,0</v>
    <v>0</v>
    <v>cb1rcw</v>
    <v>XIDX:STRK</v>
    <v>6</v>
  </rv>
  <rv s="1">
    <v>1</v>
    <v>XIDX:STRK</v>
    <v>Daily</v>
    <v>46111</v>
    <v>46111</v>
    <v>0</v>
    <v>1</v>
    <v>639104256000000000,639285198356179140,0</v>
    <v>0</v>
    <v>cb1rcw</v>
    <v>XIDX:STRK</v>
    <v>179</v>
  </rv>
  <rv s="1">
    <v>1</v>
    <v>XIDX:BREN</v>
    <v>Daily</v>
    <v>45289</v>
    <v>45289</v>
    <v>0</v>
    <v>1</v>
    <v>638394048000000000,639285198361919104,0</v>
    <v>0</v>
    <v>cb1ra2</v>
    <v>XIDX:BREN</v>
    <v>180</v>
  </rv>
  <rv s="1">
    <v>1</v>
    <v>XIDX:BREN</v>
    <v>Daily</v>
    <v>45656</v>
    <v>45656</v>
    <v>0</v>
    <v>1</v>
    <v>638711136000000000,639285198362389095,0</v>
    <v>0</v>
    <v>cb1ra2</v>
    <v>XIDX:BREN</v>
    <v>181</v>
  </rv>
  <rv s="1">
    <v>1</v>
    <v>XIDX:BREN</v>
    <v>Daily</v>
    <v>46021</v>
    <v>46021</v>
    <v>0</v>
    <v>1</v>
    <v>639026496000000000,639285198362859092,0</v>
    <v>0</v>
    <v>cb1ra2</v>
    <v>XIDX:BREN</v>
    <v>182</v>
  </rv>
  <rv s="1">
    <v>1</v>
    <v>XIDX:BREN</v>
    <v>Daily</v>
    <v>46203</v>
    <v>46203</v>
    <v>0</v>
    <v>1</v>
    <v>639183744000000000,639285198363352539,0</v>
    <v>0</v>
    <v>cb1ra2</v>
    <v>XIDX:BREN</v>
    <v>183</v>
  </rv>
  <rv s="1">
    <v>1</v>
    <v>XIDX:BREN</v>
    <v>Daily</v>
    <v>46111</v>
    <v>46111</v>
    <v>0</v>
    <v>1</v>
    <v>639104256000000000,639285198363822545,0</v>
    <v>0</v>
    <v>cb1ra2</v>
    <v>XIDX:BREN</v>
    <v>184</v>
  </rv>
  <rv s="1">
    <v>1</v>
    <v>XIDX:HUMI</v>
    <v>Daily</v>
    <v>45289</v>
    <v>45289</v>
    <v>0</v>
    <v>1</v>
    <v>638394048000000000,639285198371036882,0</v>
    <v>0</v>
    <v>caj9p2</v>
    <v>XIDX:HUMI</v>
    <v>137</v>
  </rv>
  <rv s="1">
    <v>1</v>
    <v>XIDX:HUMI</v>
    <v>Daily</v>
    <v>45656</v>
    <v>45656</v>
    <v>0</v>
    <v>1</v>
    <v>638711136000000000,639285198371512681,0</v>
    <v>0</v>
    <v>caj9p2</v>
    <v>XIDX:HUMI</v>
    <v>5</v>
  </rv>
  <rv s="1">
    <v>1</v>
    <v>XIDX:HUMI</v>
    <v>Daily</v>
    <v>46021</v>
    <v>46021</v>
    <v>0</v>
    <v>1</v>
    <v>639026496000000000,639285198371991139,0</v>
    <v>0</v>
    <v>caj9p2</v>
    <v>XIDX:HUMI</v>
    <v>185</v>
  </rv>
  <rv s="1">
    <v>1</v>
    <v>XIDX:HUMI</v>
    <v>Daily</v>
    <v>46203</v>
    <v>46203</v>
    <v>0</v>
    <v>1</v>
    <v>639183744000000000,639285198372471134,0</v>
    <v>0</v>
    <v>caj9p2</v>
    <v>XIDX:HUMI</v>
    <v>44</v>
  </rv>
  <rv s="1">
    <v>1</v>
    <v>XIDX:HUMI</v>
    <v>Daily</v>
    <v>46111</v>
    <v>46111</v>
    <v>0</v>
    <v>1</v>
    <v>639104256000000000,639285198372941146,0</v>
    <v>0</v>
    <v>caj9p2</v>
    <v>XIDX:HUMI</v>
    <v>145</v>
  </rv>
  <rv s="1">
    <v>1</v>
    <v>XIDX:FUTR</v>
    <v>Daily</v>
    <v>45289</v>
    <v>45289</v>
    <v>0</v>
    <v>1</v>
    <v>638394048000000000,639285198456772557,0</v>
    <v>0</v>
    <v>c8xc2w</v>
    <v>XIDX:FUTR</v>
    <v>5</v>
  </rv>
  <rv s="1">
    <v>1</v>
    <v>XIDX:FUTR</v>
    <v>Daily</v>
    <v>45656</v>
    <v>45656</v>
    <v>0</v>
    <v>1</v>
    <v>638711136000000000,639285198457252548,0</v>
    <v>0</v>
    <v>c8xc2w</v>
    <v>XIDX:FUTR</v>
    <v>186</v>
  </rv>
  <rv s="1">
    <v>1</v>
    <v>XIDX:FUTR</v>
    <v>Daily</v>
    <v>46021</v>
    <v>46021</v>
    <v>0</v>
    <v>1</v>
    <v>639026496000000000,639285198457718493,0</v>
    <v>0</v>
    <v>c8xc2w</v>
    <v>XIDX:FUTR</v>
    <v>187</v>
  </rv>
  <rv s="1">
    <v>1</v>
    <v>XIDX:FUTR</v>
    <v>Daily</v>
    <v>46203</v>
    <v>46203</v>
    <v>0</v>
    <v>1</v>
    <v>639183744000000000,639285198455472537,0</v>
    <v>0</v>
    <v>c8xc2w</v>
    <v>XIDX:FUTR</v>
    <v>188</v>
  </rv>
  <rv s="1">
    <v>1</v>
    <v>XIDX:FUTR</v>
    <v>Daily</v>
    <v>46111</v>
    <v>46111</v>
    <v>0</v>
    <v>1</v>
    <v>639104256000000000,639285198455958507,0</v>
    <v>0</v>
    <v>c8xc2w</v>
    <v>XIDX:FUTR</v>
    <v>189</v>
  </rv>
  <rv s="1">
    <v>1</v>
    <v>XIDX:MSIE</v>
    <v>Daily</v>
    <v>45289</v>
    <v>45289</v>
    <v>0</v>
    <v>1</v>
    <v>638394048000000000,639285198371369041,0</v>
    <v>0</v>
    <v>cakqgh</v>
    <v>XIDX:MSIE</v>
    <v>190</v>
  </rv>
  <rv s="1">
    <v>1</v>
    <v>XIDX:MSIE</v>
    <v>Daily</v>
    <v>45656</v>
    <v>45656</v>
    <v>0</v>
    <v>1</v>
    <v>638711136000000000,639285198371849044,0</v>
    <v>0</v>
    <v>cakqgh</v>
    <v>XIDX:MSIE</v>
    <v>191</v>
  </rv>
  <rv s="1">
    <v>1</v>
    <v>XIDX:MSIE</v>
    <v>Daily</v>
    <v>46021</v>
    <v>46021</v>
    <v>0</v>
    <v>1</v>
    <v>639026496000000000,639285198372319049,0</v>
    <v>0</v>
    <v>cakqgh</v>
    <v>XIDX:MSIE</v>
    <v>192</v>
  </rv>
  <rv s="1">
    <v>1</v>
    <v>XIDX:MSIE</v>
    <v>Daily</v>
    <v>46203</v>
    <v>46203</v>
    <v>0</v>
    <v>1</v>
    <v>639183744000000000,639285198372789044,0</v>
    <v>0</v>
    <v>cakqgh</v>
    <v>XIDX:MSIE</v>
    <v>193</v>
  </rv>
  <rv s="1">
    <v>1</v>
    <v>XIDX:MSIE</v>
    <v>Daily</v>
    <v>46111</v>
    <v>46111</v>
    <v>0</v>
    <v>1</v>
    <v>639104256000000000,639285198373279039,0</v>
    <v>0</v>
    <v>cakqgh</v>
    <v>XIDX:MSIE</v>
    <v>177</v>
  </rv>
  <rv s="1">
    <v>1</v>
    <v>XIDX:PTPS</v>
    <v>Daily</v>
    <v>45289</v>
    <v>45289</v>
    <v>0</v>
    <v>1</v>
    <v>638394048000000000,639285198365711918,0</v>
    <v>0</v>
    <v>cb26pr</v>
    <v>XIDX:PTPS</v>
    <v>194</v>
  </rv>
  <rv s="1">
    <v>1</v>
    <v>XIDX:PTPS</v>
    <v>Daily</v>
    <v>45656</v>
    <v>45656</v>
    <v>0</v>
    <v>1</v>
    <v>638711136000000000,639285198366189912,0</v>
    <v>0</v>
    <v>cb26pr</v>
    <v>XIDX:PTPS</v>
    <v>15</v>
  </rv>
  <rv s="1">
    <v>1</v>
    <v>XIDX:PTPS</v>
    <v>Daily</v>
    <v>46021</v>
    <v>46021</v>
    <v>0</v>
    <v>1</v>
    <v>639026496000000000,639285198362153535,0</v>
    <v>0</v>
    <v>cb26pr</v>
    <v>XIDX:PTPS</v>
    <v>65</v>
  </rv>
  <rv s="1">
    <v>1</v>
    <v>XIDX:PTPS</v>
    <v>Daily</v>
    <v>46203</v>
    <v>46203</v>
    <v>0</v>
    <v>1</v>
    <v>639183744000000000,639285198362721900,0</v>
    <v>0</v>
    <v>cb26pr</v>
    <v>XIDX:PTPS</v>
    <v>195</v>
  </rv>
  <rv s="1">
    <v>1</v>
    <v>XIDX:PTPS</v>
    <v>Daily</v>
    <v>46111</v>
    <v>46111</v>
    <v>0</v>
    <v>1</v>
    <v>639104256000000000,639285198363181923,0</v>
    <v>0</v>
    <v>cb26pr</v>
    <v>XIDX:PTPS</v>
    <v>196</v>
  </rv>
  <rv s="1">
    <v>1</v>
    <v>XIDX:AEGS</v>
    <v>Daily</v>
    <v>45289</v>
    <v>45289</v>
    <v>0</v>
    <v>1</v>
    <v>638394048000000000,639285198364742073,0</v>
    <v>0</v>
    <v>carobh</v>
    <v>XIDX:AEGS</v>
    <v>179</v>
  </rv>
  <rv s="1">
    <v>1</v>
    <v>XIDX:AEGS</v>
    <v>Daily</v>
    <v>45656</v>
    <v>45656</v>
    <v>0</v>
    <v>1</v>
    <v>638711136000000000,639285198365222083,0</v>
    <v>0</v>
    <v>carobh</v>
    <v>XIDX:AEGS</v>
    <v>139</v>
  </rv>
  <rv s="1">
    <v>1</v>
    <v>XIDX:AEGS</v>
    <v>Daily</v>
    <v>46021</v>
    <v>46021</v>
    <v>0</v>
    <v>1</v>
    <v>639026496000000000,639285198365704667,0</v>
    <v>0</v>
    <v>carobh</v>
    <v>XIDX:AEGS</v>
    <v>68</v>
  </rv>
  <rv s="1">
    <v>1</v>
    <v>XIDX:AEGS</v>
    <v>Daily</v>
    <v>46203</v>
    <v>46203</v>
    <v>0</v>
    <v>1</v>
    <v>639183744000000000,639285198366174656,0</v>
    <v>0</v>
    <v>carobh</v>
    <v>XIDX:AEGS</v>
    <v>197</v>
  </rv>
  <rv s="1">
    <v>1</v>
    <v>XIDX:AEGS</v>
    <v>Daily</v>
    <v>46111</v>
    <v>46111</v>
    <v>0</v>
    <v>1</v>
    <v>639104256000000000,639285198366652072,0</v>
    <v>0</v>
    <v>carobh</v>
    <v>XIDX:AEGS</v>
    <v>112</v>
  </rv>
  <rv s="1">
    <v>1</v>
    <v>XIDX:BABY</v>
    <v>Daily</v>
    <v>45289</v>
    <v>45289</v>
    <v>0</v>
    <v>1</v>
    <v>638394048000000000,639285198368569750,0</v>
    <v>0</v>
    <v>carnqh</v>
    <v>XIDX:BABY</v>
    <v>145</v>
  </rv>
  <rv s="1">
    <v>1</v>
    <v>XIDX:BABY</v>
    <v>Daily</v>
    <v>45656</v>
    <v>45656</v>
    <v>0</v>
    <v>1</v>
    <v>638711136000000000,639285198365394930,0</v>
    <v>0</v>
    <v>carnqh</v>
    <v>XIDX:BABY</v>
    <v>198</v>
  </rv>
  <rv s="1">
    <v>1</v>
    <v>XIDX:BABY</v>
    <v>Daily</v>
    <v>46021</v>
    <v>46021</v>
    <v>0</v>
    <v>1</v>
    <v>639026496000000000,639285198365874916,0</v>
    <v>0</v>
    <v>carnqh</v>
    <v>XIDX:BABY</v>
    <v>174</v>
  </rv>
  <rv s="1">
    <v>1</v>
    <v>XIDX:BABY</v>
    <v>Daily</v>
    <v>46203</v>
    <v>46203</v>
    <v>0</v>
    <v>1</v>
    <v>639183744000000000,639285198366369779,0</v>
    <v>0</v>
    <v>carnqh</v>
    <v>XIDX:BABY</v>
    <v>194</v>
  </rv>
  <rv s="1">
    <v>1</v>
    <v>XIDX:BABY</v>
    <v>Daily</v>
    <v>46111</v>
    <v>46111</v>
    <v>0</v>
    <v>1</v>
    <v>639104256000000000,639285198366844918,0</v>
    <v>0</v>
    <v>carnqh</v>
    <v>XIDX:BABY</v>
    <v>32</v>
  </rv>
  <rv s="1">
    <v>1</v>
    <v>XIDX:RSCH</v>
    <v>Daily</v>
    <v>45289</v>
    <v>45289</v>
    <v>0</v>
    <v>1</v>
    <v>638394048000000000,639285198368752362,0</v>
    <v>0</v>
    <v>caoza2</v>
    <v>XIDX:RSCH</v>
    <v>148</v>
  </rv>
  <rv s="1">
    <v>1</v>
    <v>XIDX:RSCH</v>
    <v>Daily</v>
    <v>45656</v>
    <v>45656</v>
    <v>0</v>
    <v>1</v>
    <v>638711136000000000,639285198369225033,0</v>
    <v>0</v>
    <v>caoza2</v>
    <v>XIDX:RSCH</v>
    <v>199</v>
  </rv>
  <rv s="1">
    <v>1</v>
    <v>XIDX:RSCH</v>
    <v>Daily</v>
    <v>46021</v>
    <v>46021</v>
    <v>0</v>
    <v>1</v>
    <v>639026496000000000,639285198369702347,0</v>
    <v>0</v>
    <v>caoza2</v>
    <v>XIDX:RSCH</v>
    <v>200</v>
  </rv>
  <rv s="1">
    <v>1</v>
    <v>XIDX:RSCH</v>
    <v>Daily</v>
    <v>46203</v>
    <v>46203</v>
    <v>0</v>
    <v>1</v>
    <v>639183744000000000,639285198369442379,0</v>
    <v>0</v>
    <v>caoza2</v>
    <v>XIDX:RSCH</v>
    <v>175</v>
  </rv>
  <rv s="1">
    <v>1</v>
    <v>XIDX:RSCH</v>
    <v>Daily</v>
    <v>46111</v>
    <v>46111</v>
    <v>0</v>
    <v>1</v>
    <v>639104256000000000,639285198369924133,0</v>
    <v>0</v>
    <v>caoza2</v>
    <v>XIDX:RSCH</v>
    <v>49</v>
  </rv>
  <rv s="1">
    <v>1</v>
    <v>XIDX:WIDI</v>
    <v>Daily</v>
    <v>45289</v>
    <v>45289</v>
    <v>0</v>
    <v>1</v>
    <v>638394048000000000,639285198400652550,0</v>
    <v>0</v>
    <v>ca9dkr</v>
    <v>XIDX:WIDI</v>
    <v>201</v>
  </rv>
  <rv s="1">
    <v>1</v>
    <v>XIDX:WIDI</v>
    <v>Daily</v>
    <v>45656</v>
    <v>45656</v>
    <v>0</v>
    <v>1</v>
    <v>638711136000000000,639285198401122543,0</v>
    <v>0</v>
    <v>ca9dkr</v>
    <v>XIDX:WIDI</v>
    <v>202</v>
  </rv>
  <rv s="1">
    <v>1</v>
    <v>XIDX:WIDI</v>
    <v>Daily</v>
    <v>46021</v>
    <v>46021</v>
    <v>0</v>
    <v>1</v>
    <v>639026496000000000,639285198401592552,0</v>
    <v>0</v>
    <v>ca9dkr</v>
    <v>XIDX:WIDI</v>
    <v>203</v>
  </rv>
  <rv s="1">
    <v>1</v>
    <v>XIDX:WIDI</v>
    <v>Daily</v>
    <v>46203</v>
    <v>46203</v>
    <v>0</v>
    <v>1</v>
    <v>639183744000000000,639285198402075020,0</v>
    <v>0</v>
    <v>ca9dkr</v>
    <v>XIDX:WIDI</v>
    <v>204</v>
  </rv>
  <rv s="1">
    <v>1</v>
    <v>XIDX:WIDI</v>
    <v>Daily</v>
    <v>46111</v>
    <v>46111</v>
    <v>0</v>
    <v>1</v>
    <v>639104256000000000,639285198402545020,0</v>
    <v>0</v>
    <v>ca9dkr</v>
    <v>XIDX:WIDI</v>
    <v>205</v>
  </rv>
  <rv s="1">
    <v>1</v>
    <v>XIDX:LMAX</v>
    <v>Daily</v>
    <v>45289</v>
    <v>45289</v>
    <v>0</v>
    <v>1</v>
    <v>638394048000000000,639285198374379042,0</v>
    <v>0</v>
    <v>caj9gh</v>
    <v>XIDX:LMAX</v>
    <v>46</v>
  </rv>
  <rv s="1">
    <v>1</v>
    <v>XIDX:LMAX</v>
    <v>Daily</v>
    <v>45656</v>
    <v>45656</v>
    <v>0</v>
    <v>1</v>
    <v>638711136000000000,639285198371479718,0</v>
    <v>0</v>
    <v>caj9gh</v>
    <v>XIDX:LMAX</v>
    <v>205</v>
  </rv>
  <rv s="1">
    <v>1</v>
    <v>XIDX:LMAX</v>
    <v>Daily</v>
    <v>46021</v>
    <v>46021</v>
    <v>0</v>
    <v>1</v>
    <v>639026496000000000,639285198371949701,0</v>
    <v>0</v>
    <v>caj9gh</v>
    <v>XIDX:LMAX</v>
    <v>37</v>
  </rv>
  <rv s="1">
    <v>1</v>
    <v>XIDX:LMAX</v>
    <v>Daily</v>
    <v>46203</v>
    <v>46203</v>
    <v>0</v>
    <v>1</v>
    <v>639183744000000000,639285198372419705,0</v>
    <v>0</v>
    <v>caj9gh</v>
    <v>XIDX:LMAX</v>
    <v>95</v>
  </rv>
  <rv s="1">
    <v>1</v>
    <v>XIDX:LMAX</v>
    <v>Daily</v>
    <v>46111</v>
    <v>46111</v>
    <v>0</v>
    <v>1</v>
    <v>639104256000000000,639285198372899020,0</v>
    <v>0</v>
    <v>caj9gh</v>
    <v>XIDX:LMAX</v>
    <v>206</v>
  </rv>
  <rv s="1">
    <v>1</v>
    <v>XIDX:SMIL</v>
    <v>Daily</v>
    <v>45289</v>
    <v>45289</v>
    <v>0</v>
    <v>1</v>
    <v>638394048000000000,639285198413422626,0</v>
    <v>0</v>
    <v>c9r7oc</v>
    <v>XIDX:SMIL</v>
    <v>207</v>
  </rv>
  <rv s="1">
    <v>1</v>
    <v>XIDX:SMIL</v>
    <v>Daily</v>
    <v>45656</v>
    <v>45656</v>
    <v>0</v>
    <v>1</v>
    <v>638711136000000000,639285198409035032,0</v>
    <v>0</v>
    <v>c9r7oc</v>
    <v>XIDX:SMIL</v>
    <v>208</v>
  </rv>
  <rv s="1">
    <v>1</v>
    <v>XIDX:SMIL</v>
    <v>Daily</v>
    <v>46021</v>
    <v>46021</v>
    <v>0</v>
    <v>1</v>
    <v>639026496000000000,639285198409522891,0</v>
    <v>0</v>
    <v>c9r7oc</v>
    <v>XIDX:SMIL</v>
    <v>209</v>
  </rv>
  <rv s="1">
    <v>1</v>
    <v>XIDX:SMIL</v>
    <v>Daily</v>
    <v>46203</v>
    <v>46203</v>
    <v>0</v>
    <v>1</v>
    <v>639183744000000000,639285198409995012,0</v>
    <v>0</v>
    <v>c9r7oc</v>
    <v>XIDX:SMIL</v>
    <v>210</v>
  </rv>
  <rv s="1">
    <v>1</v>
    <v>XIDX:SMIL</v>
    <v>Daily</v>
    <v>46111</v>
    <v>46111</v>
    <v>0</v>
    <v>1</v>
    <v>639104256000000000,639285198410472892,0</v>
    <v>0</v>
    <v>c9r7oc</v>
    <v>XIDX:SMIL</v>
    <v>2</v>
  </rv>
  <rv s="1">
    <v>1</v>
    <v>XIDX:RMKO</v>
    <v>Daily</v>
    <v>45289</v>
    <v>45289</v>
    <v>0</v>
    <v>1</v>
    <v>638394048000000000,639285198399731459,0</v>
    <v>0</v>
    <v>cafyoc</v>
    <v>XIDX:RMKO</v>
    <v>127</v>
  </rv>
  <rv s="1">
    <v>1</v>
    <v>XIDX:RMKO</v>
    <v>Daily</v>
    <v>45656</v>
    <v>45656</v>
    <v>0</v>
    <v>1</v>
    <v>638711136000000000,639285198400215438,0</v>
    <v>0</v>
    <v>cafyoc</v>
    <v>XIDX:RMKO</v>
    <v>77</v>
  </rv>
  <rv s="1">
    <v>1</v>
    <v>XIDX:RMKO</v>
    <v>Daily</v>
    <v>46021</v>
    <v>46021</v>
    <v>0</v>
    <v>1</v>
    <v>639026496000000000,639285198400691444,0</v>
    <v>0</v>
    <v>cafyoc</v>
    <v>XIDX:RMKO</v>
    <v>211</v>
  </rv>
  <rv s="1">
    <v>1</v>
    <v>XIDX:RMKO</v>
    <v>Daily</v>
    <v>46203</v>
    <v>46203</v>
    <v>0</v>
    <v>1</v>
    <v>639183744000000000,639285198401165437,0</v>
    <v>0</v>
    <v>cafyoc</v>
    <v>XIDX:RMKO</v>
    <v>212</v>
  </rv>
  <rv s="1">
    <v>1</v>
    <v>XIDX:RMKO</v>
    <v>Daily</v>
    <v>46111</v>
    <v>46111</v>
    <v>0</v>
    <v>1</v>
    <v>639104256000000000,639285198401631432,0</v>
    <v>0</v>
    <v>cafyoc</v>
    <v>XIDX:RMKO</v>
    <v>213</v>
  </rv>
  <rv s="1">
    <v>1</v>
    <v>XIDX:VAST</v>
    <v>Daily</v>
    <v>45289</v>
    <v>45289</v>
    <v>0</v>
    <v>1</v>
    <v>638394048000000000,639285198458502606,0</v>
    <v>0</v>
    <v>c8sn8m</v>
    <v>XIDX:VAST</v>
    <v>6</v>
  </rv>
  <rv s="1">
    <v>1</v>
    <v>XIDX:VAST</v>
    <v>Daily</v>
    <v>45656</v>
    <v>45656</v>
    <v>0</v>
    <v>1</v>
    <v>638711136000000000,639285198458984957,0</v>
    <v>0</v>
    <v>c8sn8m</v>
    <v>XIDX:VAST</v>
    <v>214</v>
  </rv>
  <rv s="1">
    <v>1</v>
    <v>XIDX:VAST</v>
    <v>Daily</v>
    <v>46021</v>
    <v>46021</v>
    <v>0</v>
    <v>1</v>
    <v>639026496000000000,639285198459472604,0</v>
    <v>0</v>
    <v>c8sn8m</v>
    <v>XIDX:VAST</v>
    <v>75</v>
  </rv>
  <rv s="1">
    <v>1</v>
    <v>XIDX:VAST</v>
    <v>Daily</v>
    <v>46203</v>
    <v>46203</v>
    <v>0</v>
    <v>1</v>
    <v>639183744000000000,639285198459952882,0</v>
    <v>0</v>
    <v>c8sn8m</v>
    <v>XIDX:VAST</v>
    <v>215</v>
  </rv>
  <rv s="1">
    <v>1</v>
    <v>XIDX:VAST</v>
    <v>Daily</v>
    <v>46111</v>
    <v>46111</v>
    <v>0</v>
    <v>1</v>
    <v>639104256000000000,639285198460422594,0</v>
    <v>0</v>
    <v>c8sn8m</v>
    <v>XIDX:VAST</v>
    <v>216</v>
  </rv>
  <rv s="1">
    <v>1</v>
    <v>XIDX:MUTU</v>
    <v>Daily</v>
    <v>45289</v>
    <v>45289</v>
    <v>0</v>
    <v>1</v>
    <v>638394048000000000,639285198374789033,0</v>
    <v>0</v>
    <v>cajgyc</v>
    <v>XIDX:MUTU</v>
    <v>150</v>
  </rv>
  <rv s="1">
    <v>1</v>
    <v>XIDX:MUTU</v>
    <v>Daily</v>
    <v>45656</v>
    <v>45656</v>
    <v>0</v>
    <v>1</v>
    <v>638711136000000000,639285198375269078,0</v>
    <v>0</v>
    <v>cajgyc</v>
    <v>XIDX:MUTU</v>
    <v>217</v>
  </rv>
  <rv s="1">
    <v>1</v>
    <v>XIDX:MUTU</v>
    <v>Daily</v>
    <v>46021</v>
    <v>46021</v>
    <v>0</v>
    <v>1</v>
    <v>639026496000000000,639285198375739653,0</v>
    <v>0</v>
    <v>cajgyc</v>
    <v>XIDX:MUTU</v>
    <v>207</v>
  </rv>
  <rv s="1">
    <v>1</v>
    <v>XIDX:MUTU</v>
    <v>Daily</v>
    <v>46203</v>
    <v>46203</v>
    <v>0</v>
    <v>1</v>
    <v>639183744000000000,639285198375789657,0</v>
    <v>0</v>
    <v>cajgyc</v>
    <v>XIDX:MUTU</v>
    <v>218</v>
  </rv>
  <rv s="1">
    <v>1</v>
    <v>XIDX:MUTU</v>
    <v>Daily</v>
    <v>46111</v>
    <v>46111</v>
    <v>0</v>
    <v>1</v>
    <v>639104256000000000,639285198376269653,0</v>
    <v>0</v>
    <v>cajgyc</v>
    <v>XIDX:MUTU</v>
    <v>142</v>
  </rv>
  <rv s="1">
    <v>1</v>
    <v>XIDX:CYBR</v>
    <v>Daily</v>
    <v>45289</v>
    <v>45289</v>
    <v>0</v>
    <v>1</v>
    <v>638394048000000000,639285198378188176,0</v>
    <v>0</v>
    <v>caj9jc</v>
    <v>XIDX:CYBR</v>
    <v>150</v>
  </rv>
  <rv s="1">
    <v>1</v>
    <v>XIDX:CYBR</v>
    <v>Daily</v>
    <v>45656</v>
    <v>45656</v>
    <v>0</v>
    <v>1</v>
    <v>638711136000000000,639285198378667673,0</v>
    <v>0</v>
    <v>caj9jc</v>
    <v>XIDX:CYBR</v>
    <v>219</v>
  </rv>
  <rv s="1">
    <v>1</v>
    <v>XIDX:CYBR</v>
    <v>Daily</v>
    <v>46021</v>
    <v>46021</v>
    <v>0</v>
    <v>1</v>
    <v>639026496000000000,639285198379148181,0</v>
    <v>0</v>
    <v>caj9jc</v>
    <v>XIDX:CYBR</v>
    <v>220</v>
  </rv>
  <rv s="1">
    <v>1</v>
    <v>XIDX:CYBR</v>
    <v>Daily</v>
    <v>46203</v>
    <v>46203</v>
    <v>0</v>
    <v>1</v>
    <v>639183744000000000,639285198379627679,0</v>
    <v>0</v>
    <v>caj9jc</v>
    <v>XIDX:CYBR</v>
    <v>221</v>
  </rv>
  <rv s="1">
    <v>1</v>
    <v>XIDX:CYBR</v>
    <v>Daily</v>
    <v>46111</v>
    <v>46111</v>
    <v>0</v>
    <v>1</v>
    <v>639104256000000000,639285198380098185,0</v>
    <v>0</v>
    <v>caj9jc</v>
    <v>XIDX:CYBR</v>
    <v>222</v>
  </rv>
  <rv s="1">
    <v>1</v>
    <v>XIDX:FOLK</v>
    <v>Daily</v>
    <v>45289</v>
    <v>45289</v>
    <v>0</v>
    <v>1</v>
    <v>638394048000000000,639285198397711951,0</v>
    <v>0</v>
    <v>caj9ar</v>
    <v>XIDX:FOLK</v>
    <v>101</v>
  </rv>
  <rv s="1">
    <v>1</v>
    <v>XIDX:FOLK</v>
    <v>Daily</v>
    <v>45656</v>
    <v>45656</v>
    <v>0</v>
    <v>1</v>
    <v>638711136000000000,639285198398203093,0</v>
    <v>0</v>
    <v>caj9ar</v>
    <v>XIDX:FOLK</v>
    <v>5</v>
  </rv>
  <rv s="1">
    <v>1</v>
    <v>XIDX:FOLK</v>
    <v>Daily</v>
    <v>46021</v>
    <v>46021</v>
    <v>0</v>
    <v>1</v>
    <v>639026496000000000,639285198398681949,0</v>
    <v>0</v>
    <v>caj9ar</v>
    <v>XIDX:FOLK</v>
    <v>223</v>
  </rv>
  <rv s="1">
    <v>1</v>
    <v>XIDX:FOLK</v>
    <v>Daily</v>
    <v>46203</v>
    <v>46203</v>
    <v>0</v>
    <v>1</v>
    <v>639183744000000000,639285198399161948,0</v>
    <v>0</v>
    <v>caj9ar</v>
    <v>XIDX:FOLK</v>
    <v>83</v>
  </rv>
  <rv s="1">
    <v>1</v>
    <v>XIDX:FOLK</v>
    <v>Daily</v>
    <v>46111</v>
    <v>46111</v>
    <v>0</v>
    <v>1</v>
    <v>639104256000000000,639285198399641942,0</v>
    <v>0</v>
    <v>caj9ar</v>
    <v>XIDX:FOLK</v>
    <v>224</v>
  </rv>
  <rv s="1">
    <v>1</v>
    <v>XIDX:CNMA</v>
    <v>Daily</v>
    <v>45289</v>
    <v>45289</v>
    <v>0</v>
    <v>1</v>
    <v>638394048000000000,639285198400602917,0</v>
    <v>0</v>
    <v>cagkkr</v>
    <v>XIDX:CNMA</v>
    <v>225</v>
  </rv>
  <rv s="1">
    <v>1</v>
    <v>XIDX:CNMA</v>
    <v>Daily</v>
    <v>45656</v>
    <v>45656</v>
    <v>0</v>
    <v>1</v>
    <v>638711136000000000,639285198401092917,0</v>
    <v>0</v>
    <v>cagkkr</v>
    <v>XIDX:CNMA</v>
    <v>40</v>
  </rv>
  <rv s="1">
    <v>1</v>
    <v>XIDX:CNMA</v>
    <v>Daily</v>
    <v>46021</v>
    <v>46021</v>
    <v>0</v>
    <v>1</v>
    <v>639026496000000000,639285198401572552,0</v>
    <v>0</v>
    <v>cagkkr</v>
    <v>XIDX:CNMA</v>
    <v>14</v>
  </rv>
  <rv s="1">
    <v>1</v>
    <v>XIDX:CNMA</v>
    <v>Daily</v>
    <v>46203</v>
    <v>46203</v>
    <v>0</v>
    <v>1</v>
    <v>639183744000000000,639285198402042557,0</v>
    <v>0</v>
    <v>cagkkr</v>
    <v>XIDX:CNMA</v>
    <v>54</v>
  </rv>
  <rv s="1">
    <v>1</v>
    <v>XIDX:CNMA</v>
    <v>Daily</v>
    <v>46111</v>
    <v>46111</v>
    <v>0</v>
    <v>1</v>
    <v>639104256000000000,639285198397815018,0</v>
    <v>0</v>
    <v>cagkkr</v>
    <v>XIDX:CNMA</v>
    <v>44</v>
  </rv>
  <rv s="1">
    <v>1</v>
    <v>XIDX:INET</v>
    <v>Daily</v>
    <v>45289</v>
    <v>45289</v>
    <v>0</v>
    <v>1</v>
    <v>638394048000000000,639285198398092540,0</v>
    <v>0</v>
    <v>caehu2</v>
    <v>XIDX:INET</v>
    <v>226</v>
  </rv>
  <rv s="1">
    <v>1</v>
    <v>XIDX:INET</v>
    <v>Daily</v>
    <v>45656</v>
    <v>45656</v>
    <v>0</v>
    <v>1</v>
    <v>638711136000000000,639285198398572542,0</v>
    <v>0</v>
    <v>caehu2</v>
    <v>XIDX:INET</v>
    <v>227</v>
  </rv>
  <rv s="1">
    <v>1</v>
    <v>XIDX:INET</v>
    <v>Daily</v>
    <v>46021</v>
    <v>46021</v>
    <v>0</v>
    <v>1</v>
    <v>639026496000000000,639285198399049082,0</v>
    <v>0</v>
    <v>caehu2</v>
    <v>XIDX:INET</v>
    <v>228</v>
  </rv>
  <rv s="1">
    <v>1</v>
    <v>XIDX:INET</v>
    <v>Daily</v>
    <v>46203</v>
    <v>46203</v>
    <v>0</v>
    <v>1</v>
    <v>639183744000000000,639285198399522544,0</v>
    <v>0</v>
    <v>caehu2</v>
    <v>XIDX:INET</v>
    <v>160</v>
  </rv>
  <rv s="1">
    <v>1</v>
    <v>XIDX:INET</v>
    <v>Daily</v>
    <v>46111</v>
    <v>46111</v>
    <v>0</v>
    <v>1</v>
    <v>639104256000000000,639285198400002546,0</v>
    <v>0</v>
    <v>caehu2</v>
    <v>XIDX:INET</v>
    <v>229</v>
  </rv>
  <rv s="1">
    <v>1</v>
    <v>XIDX:TGUK</v>
    <v>Daily</v>
    <v>45289</v>
    <v>45289</v>
    <v>0</v>
    <v>1</v>
    <v>638394048000000000,639285198401895017,0</v>
    <v>0</v>
    <v>ca99f2</v>
    <v>XIDX:TGUK</v>
    <v>24</v>
  </rv>
  <rv s="1">
    <v>1</v>
    <v>XIDX:TGUK</v>
    <v>Daily</v>
    <v>45656</v>
    <v>45656</v>
    <v>0</v>
    <v>1</v>
    <v>638711136000000000,639285198402382908,0</v>
    <v>0</v>
    <v>ca99f2</v>
    <v>XIDX:TGUK</v>
    <v>5</v>
  </rv>
  <rv s="1">
    <v>1</v>
    <v>XIDX:TGUK</v>
    <v>Daily</v>
    <v>46021</v>
    <v>46021</v>
    <v>0</v>
    <v>1</v>
    <v>639026496000000000,639285198398265040,0</v>
    <v>0</v>
    <v>ca99f2</v>
    <v>XIDX:TGUK</v>
    <v>161</v>
  </rv>
  <rv s="1">
    <v>1</v>
    <v>XIDX:TGUK</v>
    <v>Daily</v>
    <v>46203</v>
    <v>46203</v>
    <v>0</v>
    <v>1</v>
    <v>639183744000000000,639285198398742531,0</v>
    <v>0</v>
    <v>ca99f2</v>
    <v>XIDX:TGUK</v>
    <v>161</v>
  </rv>
  <rv s="1">
    <v>1</v>
    <v>XIDX:TGUK</v>
    <v>Daily</v>
    <v>46111</v>
    <v>46111</v>
    <v>0</v>
    <v>1</v>
    <v>639104256000000000,639285198399222927,0</v>
    <v>0</v>
    <v>ca99f2</v>
    <v>XIDX:TGUK</v>
    <v>161</v>
  </rv>
  <rv s="1">
    <v>1</v>
    <v>XIDX:SAGE</v>
    <v>Daily</v>
    <v>45289</v>
    <v>45289</v>
    <v>0</v>
    <v>1</v>
    <v>638394048000000000,639285198451311623,0</v>
    <v>0</v>
    <v>c8ztkr</v>
    <v>XIDX:SAGE</v>
    <v>5</v>
  </rv>
  <rv s="1">
    <v>1</v>
    <v>XIDX:SAGE</v>
    <v>Daily</v>
    <v>45656</v>
    <v>45656</v>
    <v>0</v>
    <v>1</v>
    <v>638711136000000000,639285198451784741,0</v>
    <v>0</v>
    <v>c8ztkr</v>
    <v>XIDX:SAGE</v>
    <v>140</v>
  </rv>
  <rv s="1">
    <v>1</v>
    <v>XIDX:SAGE</v>
    <v>Daily</v>
    <v>46021</v>
    <v>46021</v>
    <v>0</v>
    <v>1</v>
    <v>639026496000000000,639285198452251609,0</v>
    <v>0</v>
    <v>c8ztkr</v>
    <v>XIDX:SAGE</v>
    <v>113</v>
  </rv>
  <rv s="1">
    <v>1</v>
    <v>XIDX:SAGE</v>
    <v>Daily</v>
    <v>46203</v>
    <v>46203</v>
    <v>0</v>
    <v>1</v>
    <v>639183744000000000,639285198452733608,0</v>
    <v>0</v>
    <v>c8ztkr</v>
    <v>XIDX:SAGE</v>
    <v>102</v>
  </rv>
  <rv s="1">
    <v>1</v>
    <v>XIDX:SAGE</v>
    <v>Daily</v>
    <v>46111</v>
    <v>46111</v>
    <v>0</v>
    <v>1</v>
    <v>639104256000000000,639285198453221600,0</v>
    <v>0</v>
    <v>c8ztkr</v>
    <v>XIDX:SAGE</v>
    <v>230</v>
  </rv>
  <rv s="1">
    <v>1</v>
    <v>XIDX:GRPM</v>
    <v>Daily</v>
    <v>45289</v>
    <v>45289</v>
    <v>0</v>
    <v>1</v>
    <v>638394048000000000,639285198400131491,0</v>
    <v>0</v>
    <v>ca9bar</v>
    <v>XIDX:GRPM</v>
    <v>192</v>
  </rv>
  <rv s="1">
    <v>1</v>
    <v>XIDX:GRPM</v>
    <v>Daily</v>
    <v>45656</v>
    <v>45656</v>
    <v>0</v>
    <v>1</v>
    <v>638711136000000000,639285198400691492,0</v>
    <v>0</v>
    <v>ca9bar</v>
    <v>XIDX:GRPM</v>
    <v>231</v>
  </rv>
  <rv s="1">
    <v>1</v>
    <v>XIDX:GRPM</v>
    <v>Daily</v>
    <v>46021</v>
    <v>46021</v>
    <v>0</v>
    <v>1</v>
    <v>639026496000000000,639285198401171504,0</v>
    <v>0</v>
    <v>ca9bar</v>
    <v>XIDX:GRPM</v>
    <v>232</v>
  </rv>
  <rv s="1">
    <v>1</v>
    <v>XIDX:GRPM</v>
    <v>Daily</v>
    <v>46203</v>
    <v>46203</v>
    <v>0</v>
    <v>1</v>
    <v>639183744000000000,639285198401651516,0</v>
    <v>0</v>
    <v>ca9bar</v>
    <v>XIDX:GRPM</v>
    <v>233</v>
  </rv>
  <rv s="1">
    <v>1</v>
    <v>XIDX:GRPM</v>
    <v>Daily</v>
    <v>46111</v>
    <v>46111</v>
    <v>0</v>
    <v>1</v>
    <v>639104256000000000,639285198402121515,0</v>
    <v>0</v>
    <v>ca9bar</v>
    <v>XIDX:GRPM</v>
    <v>234</v>
  </rv>
  <rv s="1">
    <v>1</v>
    <v>XIDX:CRSN</v>
    <v>Daily</v>
    <v>45289</v>
    <v>45289</v>
    <v>0</v>
    <v>1</v>
    <v>638394048000000000,639285198399129235,0</v>
    <v>0</v>
    <v>ca9dnm</v>
    <v>XIDX:CRSN</v>
    <v>235</v>
  </rv>
  <rv s="1">
    <v>1</v>
    <v>XIDX:CRSN</v>
    <v>Daily</v>
    <v>45656</v>
    <v>45656</v>
    <v>0</v>
    <v>1</v>
    <v>638711136000000000,639285198399599221,0</v>
    <v>0</v>
    <v>ca9dnm</v>
    <v>XIDX:CRSN</v>
    <v>33</v>
  </rv>
  <rv s="1">
    <v>1</v>
    <v>XIDX:CRSN</v>
    <v>Daily</v>
    <v>46021</v>
    <v>46021</v>
    <v>0</v>
    <v>1</v>
    <v>639026496000000000,639285198400119214,0</v>
    <v>0</v>
    <v>ca9dnm</v>
    <v>XIDX:CRSN</v>
    <v>236</v>
  </rv>
  <rv s="1">
    <v>1</v>
    <v>XIDX:CRSN</v>
    <v>Daily</v>
    <v>46203</v>
    <v>46203</v>
    <v>0</v>
    <v>1</v>
    <v>639183744000000000,639285198400609211,0</v>
    <v>0</v>
    <v>ca9dnm</v>
    <v>XIDX:CRSN</v>
    <v>31</v>
  </rv>
  <rv s="1">
    <v>1</v>
    <v>XIDX:CRSN</v>
    <v>Daily</v>
    <v>46111</v>
    <v>46111</v>
    <v>0</v>
    <v>1</v>
    <v>639104256000000000,639285198401084755,0</v>
    <v>0</v>
    <v>ca9dnm</v>
    <v>XIDX:CRSN</v>
    <v>44</v>
  </rv>
  <rv s="1">
    <v>1</v>
    <v>XIDX:AMMN</v>
    <v>Daily</v>
    <v>45289</v>
    <v>45289</v>
    <v>0</v>
    <v>1</v>
    <v>638394048000000000,639285198403009081,0</v>
    <v>0</v>
    <v>ca993m</v>
    <v>XIDX:AMMN</v>
    <v>237</v>
  </rv>
  <rv s="1">
    <v>1</v>
    <v>XIDX:AMMN</v>
    <v>Daily</v>
    <v>45656</v>
    <v>45656</v>
    <v>0</v>
    <v>1</v>
    <v>638711136000000000,639285198403502547,0</v>
    <v>0</v>
    <v>ca993m</v>
    <v>XIDX:AMMN</v>
    <v>238</v>
  </rv>
  <rv s="1">
    <v>1</v>
    <v>XIDX:AMMN</v>
    <v>Daily</v>
    <v>46021</v>
    <v>46021</v>
    <v>0</v>
    <v>1</v>
    <v>639026496000000000,639285198408909111,0</v>
    <v>0</v>
    <v>ca993m</v>
    <v>XIDX:AMMN</v>
    <v>239</v>
  </rv>
  <rv s="1">
    <v>1</v>
    <v>XIDX:AMMN</v>
    <v>Daily</v>
    <v>46203</v>
    <v>46203</v>
    <v>0</v>
    <v>1</v>
    <v>639183744000000000,639285198409382558,0</v>
    <v>0</v>
    <v>ca993m</v>
    <v>XIDX:AMMN</v>
    <v>240</v>
  </rv>
  <rv s="1">
    <v>1</v>
    <v>XIDX:AMMN</v>
    <v>Daily</v>
    <v>46111</v>
    <v>46111</v>
    <v>0</v>
    <v>1</v>
    <v>639104256000000000,639285198409859107,0</v>
    <v>0</v>
    <v>ca993m</v>
    <v>XIDX:AMMN</v>
    <v>241</v>
  </rv>
  <rv s="1">
    <v>1</v>
    <v>XIDX:MAXI</v>
    <v>Daily</v>
    <v>45289</v>
    <v>45289</v>
    <v>0</v>
    <v>1</v>
    <v>638394048000000000,639285198409459780,0</v>
    <v>0</v>
    <v>c9zd5r</v>
    <v>XIDX:MAXI</v>
    <v>35</v>
  </rv>
  <rv s="1">
    <v>1</v>
    <v>XIDX:MAXI</v>
    <v>Daily</v>
    <v>45656</v>
    <v>45656</v>
    <v>0</v>
    <v>1</v>
    <v>638711136000000000,639285198409932000,0</v>
    <v>0</v>
    <v>c9zd5r</v>
    <v>XIDX:MAXI</v>
    <v>147</v>
  </rv>
  <rv s="1">
    <v>1</v>
    <v>XIDX:MAXI</v>
    <v>Daily</v>
    <v>46021</v>
    <v>46021</v>
    <v>0</v>
    <v>1</v>
    <v>639026496000000000,639285198410411993,0</v>
    <v>0</v>
    <v>c9zd5r</v>
    <v>XIDX:MAXI</v>
    <v>35</v>
  </rv>
  <rv s="1">
    <v>1</v>
    <v>XIDX:MAXI</v>
    <v>Daily</v>
    <v>46203</v>
    <v>46203</v>
    <v>0</v>
    <v>1</v>
    <v>639183744000000000,639285198410889769,0</v>
    <v>0</v>
    <v>c9zd5r</v>
    <v>XIDX:MAXI</v>
    <v>5</v>
  </rv>
  <rv s="1">
    <v>1</v>
    <v>XIDX:MAXI</v>
    <v>Daily</v>
    <v>46111</v>
    <v>46111</v>
    <v>0</v>
    <v>1</v>
    <v>639104256000000000,639285198411369780,0</v>
    <v>0</v>
    <v>c9zd5r</v>
    <v>XIDX:MAXI</v>
    <v>5</v>
  </rv>
  <rv s="1">
    <v>1</v>
    <v>XIDX:KLAS</v>
    <v>Daily</v>
    <v>45289</v>
    <v>45289</v>
    <v>0</v>
    <v>1</v>
    <v>638394048000000000,639285198409123785,0</v>
    <v>0</v>
    <v>c9zg9c</v>
    <v>XIDX:KLAS</v>
    <v>242</v>
  </rv>
  <rv s="1">
    <v>1</v>
    <v>XIDX:KLAS</v>
    <v>Daily</v>
    <v>45656</v>
    <v>45656</v>
    <v>0</v>
    <v>1</v>
    <v>638711136000000000,639285198409605381,0</v>
    <v>0</v>
    <v>c9zg9c</v>
    <v>XIDX:KLAS</v>
    <v>103</v>
  </rv>
  <rv s="1">
    <v>1</v>
    <v>XIDX:KLAS</v>
    <v>Daily</v>
    <v>46021</v>
    <v>46021</v>
    <v>0</v>
    <v>1</v>
    <v>639026496000000000,639285198410091321,0</v>
    <v>0</v>
    <v>c9zg9c</v>
    <v>XIDX:KLAS</v>
    <v>50</v>
  </rv>
  <rv s="1">
    <v>1</v>
    <v>XIDX:KLAS</v>
    <v>Daily</v>
    <v>46203</v>
    <v>46203</v>
    <v>0</v>
    <v>1</v>
    <v>639183744000000000,639285198410571317,0</v>
    <v>0</v>
    <v>c9zg9c</v>
    <v>XIDX:KLAS</v>
    <v>243</v>
  </rv>
  <rv s="1">
    <v>1</v>
    <v>XIDX:KLAS</v>
    <v>Daily</v>
    <v>46111</v>
    <v>46111</v>
    <v>0</v>
    <v>1</v>
    <v>639104256000000000,639285198411051313,0</v>
    <v>0</v>
    <v>c9zg9c</v>
    <v>XIDX:KLAS</v>
    <v>17</v>
  </rv>
  <rv s="1">
    <v>1</v>
    <v>XIDX:MPXL</v>
    <v>Daily</v>
    <v>45289</v>
    <v>45289</v>
    <v>0</v>
    <v>1</v>
    <v>638394048000000000,639285198412864992,0</v>
    <v>0</v>
    <v>c9ql7w</v>
    <v>XIDX:MPXL</v>
    <v>244</v>
  </rv>
  <rv s="1">
    <v>1</v>
    <v>XIDX:MPXL</v>
    <v>Daily</v>
    <v>45656</v>
    <v>45656</v>
    <v>0</v>
    <v>1</v>
    <v>638711136000000000,639285198413332892,0</v>
    <v>0</v>
    <v>c9ql7w</v>
    <v>XIDX:MPXL</v>
    <v>178</v>
  </rv>
  <rv s="1">
    <v>1</v>
    <v>XIDX:MPXL</v>
    <v>Daily</v>
    <v>46021</v>
    <v>46021</v>
    <v>0</v>
    <v>1</v>
    <v>639026496000000000,639285198428252702,0</v>
    <v>0</v>
    <v>c9ql7w</v>
    <v>XIDX:MPXL</v>
    <v>245</v>
  </rv>
  <rv s="1">
    <v>1</v>
    <v>XIDX:MPXL</v>
    <v>Daily</v>
    <v>46203</v>
    <v>46203</v>
    <v>0</v>
    <v>1</v>
    <v>639183744000000000,639285198428734953,0</v>
    <v>0</v>
    <v>c9ql7w</v>
    <v>XIDX:MPXL</v>
    <v>246</v>
  </rv>
  <rv s="1">
    <v>1</v>
    <v>XIDX:MPXL</v>
    <v>Daily</v>
    <v>46111</v>
    <v>46111</v>
    <v>0</v>
    <v>1</v>
    <v>639104256000000000,639285198429204960,0</v>
    <v>0</v>
    <v>c9ql7w</v>
    <v>XIDX:MPXL</v>
    <v>52</v>
  </rv>
  <rv s="1">
    <v>1</v>
    <v>XIDX:RAAM</v>
    <v>Daily</v>
    <v>45289</v>
    <v>45289</v>
    <v>0</v>
    <v>1</v>
    <v>638394048000000000,639285198447424952,0</v>
    <v>0</v>
    <v>c9pg7w</v>
    <v>XIDX:RAAM</v>
    <v>247</v>
  </rv>
  <rv s="1">
    <v>1</v>
    <v>XIDX:RAAM</v>
    <v>Daily</v>
    <v>45656</v>
    <v>45656</v>
    <v>0</v>
    <v>1</v>
    <v>638711136000000000,639285198447892839,0</v>
    <v>0</v>
    <v>c9pg7w</v>
    <v>XIDX:RAAM</v>
    <v>30</v>
  </rv>
  <rv s="1">
    <v>1</v>
    <v>XIDX:RAAM</v>
    <v>Daily</v>
    <v>46021</v>
    <v>46021</v>
    <v>0</v>
    <v>1</v>
    <v>639026496000000000,639285198448374952,0</v>
    <v>0</v>
    <v>c9pg7w</v>
    <v>XIDX:RAAM</v>
    <v>84</v>
  </rv>
  <rv s="1">
    <v>1</v>
    <v>XIDX:RAAM</v>
    <v>Daily</v>
    <v>46203</v>
    <v>46203</v>
    <v>0</v>
    <v>1</v>
    <v>639183744000000000,639285198448864955,0</v>
    <v>0</v>
    <v>c9pg7w</v>
    <v>XIDX:RAAM</v>
    <v>1</v>
  </rv>
  <rv s="1">
    <v>1</v>
    <v>XIDX:RAAM</v>
    <v>Daily</v>
    <v>46111</v>
    <v>46111</v>
    <v>0</v>
    <v>1</v>
    <v>639104256000000000,639285198444292826,0</v>
    <v>0</v>
    <v>c9pg7w</v>
    <v>XIDX:RAAM</v>
    <v>248</v>
  </rv>
  <rv s="1">
    <v>1</v>
    <v>XIDX:TYRE</v>
    <v>Daily</v>
    <v>45289</v>
    <v>45289</v>
    <v>0</v>
    <v>1</v>
    <v>638394048000000000,639285198430638706,0</v>
    <v>0</v>
    <v>c9pfpr</v>
    <v>XIDX:TYRE</v>
    <v>236</v>
  </rv>
  <rv s="1">
    <v>1</v>
    <v>XIDX:TYRE</v>
    <v>Daily</v>
    <v>45656</v>
    <v>45656</v>
    <v>0</v>
    <v>1</v>
    <v>638711136000000000,639285198431118696,0</v>
    <v>0</v>
    <v>c9pfpr</v>
    <v>XIDX:TYRE</v>
    <v>48</v>
  </rv>
  <rv s="1">
    <v>1</v>
    <v>XIDX:TYRE</v>
    <v>Daily</v>
    <v>46021</v>
    <v>46021</v>
    <v>0</v>
    <v>1</v>
    <v>639026496000000000,639285198431588684,0</v>
    <v>0</v>
    <v>c9pfpr</v>
    <v>XIDX:TYRE</v>
    <v>236</v>
  </rv>
  <rv s="1">
    <v>1</v>
    <v>XIDX:TYRE</v>
    <v>Daily</v>
    <v>46203</v>
    <v>46203</v>
    <v>0</v>
    <v>1</v>
    <v>639183744000000000,639285198432058683,0</v>
    <v>0</v>
    <v>c9pfpr</v>
    <v>XIDX:TYRE</v>
    <v>249</v>
  </rv>
  <rv s="1">
    <v>1</v>
    <v>XIDX:TYRE</v>
    <v>Daily</v>
    <v>46111</v>
    <v>46111</v>
    <v>0</v>
    <v>1</v>
    <v>639104256000000000,639285198432554552,0</v>
    <v>0</v>
    <v>c9pfpr</v>
    <v>XIDX:TYRE</v>
    <v>215</v>
  </rv>
  <rv s="1">
    <v>1</v>
    <v>XIDX:JATI</v>
    <v>Daily</v>
    <v>45289</v>
    <v>45289</v>
    <v>0</v>
    <v>1</v>
    <v>638394048000000000,639285198446228192,0</v>
    <v>0</v>
    <v>c9pikr</v>
    <v>XIDX:JATI</v>
    <v>5</v>
  </rv>
  <rv s="1">
    <v>1</v>
    <v>XIDX:JATI</v>
    <v>Daily</v>
    <v>45656</v>
    <v>45656</v>
    <v>0</v>
    <v>1</v>
    <v>638711136000000000,639285198446708526,0</v>
    <v>0</v>
    <v>c9pikr</v>
    <v>XIDX:JATI</v>
    <v>5</v>
  </rv>
  <rv s="1">
    <v>1</v>
    <v>XIDX:JATI</v>
    <v>Daily</v>
    <v>46021</v>
    <v>46021</v>
    <v>0</v>
    <v>1</v>
    <v>639026496000000000,639285198447178060,0</v>
    <v>0</v>
    <v>c9pikr</v>
    <v>XIDX:JATI</v>
    <v>136</v>
  </rv>
  <rv s="1">
    <v>1</v>
    <v>XIDX:JATI</v>
    <v>Daily</v>
    <v>46203</v>
    <v>46203</v>
    <v>0</v>
    <v>1</v>
    <v>639183744000000000,639285198447658064,0</v>
    <v>0</v>
    <v>c9pikr</v>
    <v>XIDX:JATI</v>
    <v>41</v>
  </rv>
  <rv s="1">
    <v>1</v>
    <v>XIDX:JATI</v>
    <v>Daily</v>
    <v>46111</v>
    <v>46111</v>
    <v>0</v>
    <v>1</v>
    <v>639104256000000000,639285198448128058,0</v>
    <v>0</v>
    <v>c9pikr</v>
    <v>XIDX:JATI</v>
    <v>44</v>
  </rv>
  <rv s="1">
    <v>1</v>
    <v>XIDX:HALO</v>
    <v>Daily</v>
    <v>45289</v>
    <v>45289</v>
    <v>0</v>
    <v>1</v>
    <v>638394048000000000,639285198459841745,0</v>
    <v>0</v>
    <v>c8snbh</v>
    <v>XIDX:HALO</v>
    <v>5</v>
  </rv>
  <rv s="1">
    <v>1</v>
    <v>XIDX:HALO</v>
    <v>Daily</v>
    <v>45656</v>
    <v>45656</v>
    <v>0</v>
    <v>1</v>
    <v>638711136000000000,639285198460321744,0</v>
    <v>0</v>
    <v>c8snbh</v>
    <v>XIDX:HALO</v>
    <v>73</v>
  </rv>
  <rv s="1">
    <v>1</v>
    <v>XIDX:HALO</v>
    <v>Daily</v>
    <v>46021</v>
    <v>46021</v>
    <v>0</v>
    <v>1</v>
    <v>639026496000000000,639285198460801723,0</v>
    <v>0</v>
    <v>c8snbh</v>
    <v>XIDX:HALO</v>
    <v>58</v>
  </rv>
  <rv s="1">
    <v>1</v>
    <v>XIDX:HALO</v>
    <v>Daily</v>
    <v>46203</v>
    <v>46203</v>
    <v>0</v>
    <v>1</v>
    <v>639183744000000000,639285198461271736,0</v>
    <v>0</v>
    <v>c8snbh</v>
    <v>XIDX:HALO</v>
    <v>100</v>
  </rv>
  <rv s="1">
    <v>1</v>
    <v>XIDX:HALO</v>
    <v>Daily</v>
    <v>46111</v>
    <v>46111</v>
    <v>0</v>
    <v>1</v>
    <v>639104256000000000,639285198461754199,0</v>
    <v>0</v>
    <v>c8snbh</v>
    <v>XIDX:HALO</v>
    <v>170</v>
  </rv>
  <rv s="1">
    <v>1</v>
    <v>XIDX:DOOH</v>
    <v>Daily</v>
    <v>45289</v>
    <v>45289</v>
    <v>0</v>
    <v>1</v>
    <v>638394048000000000,639285198449561755,0</v>
    <v>0</v>
    <v>c9pg52</v>
    <v>XIDX:DOOH</v>
    <v>54</v>
  </rv>
  <rv s="1">
    <v>1</v>
    <v>XIDX:DOOH</v>
    <v>Daily</v>
    <v>45656</v>
    <v>45656</v>
    <v>0</v>
    <v>1</v>
    <v>638711136000000000,639285198444571780,0</v>
    <v>0</v>
    <v>c9pg52</v>
    <v>XIDX:DOOH</v>
    <v>100</v>
  </rv>
  <rv s="1">
    <v>1</v>
    <v>XIDX:DOOH</v>
    <v>Daily</v>
    <v>46021</v>
    <v>46021</v>
    <v>0</v>
    <v>1</v>
    <v>639026496000000000,639285198445041776,0</v>
    <v>0</v>
    <v>c9pg52</v>
    <v>XIDX:DOOH</v>
    <v>131</v>
  </rv>
  <rv s="1">
    <v>1</v>
    <v>XIDX:DOOH</v>
    <v>Daily</v>
    <v>46203</v>
    <v>46203</v>
    <v>0</v>
    <v>1</v>
    <v>639183744000000000,639285198445521778,0</v>
    <v>0</v>
    <v>c9pg52</v>
    <v>XIDX:DOOH</v>
    <v>103</v>
  </rv>
  <rv s="1">
    <v>1</v>
    <v>XIDX:DOOH</v>
    <v>Daily</v>
    <v>46111</v>
    <v>46111</v>
    <v>0</v>
    <v>1</v>
    <v>639104256000000000,639285198445991771,0</v>
    <v>0</v>
    <v>c9pg52</v>
    <v>XIDX:DOOH</v>
    <v>148</v>
  </rv>
  <rv s="1">
    <v>1</v>
    <v>XIDX:MBMA</v>
    <v>Daily</v>
    <v>45289</v>
    <v>45289</v>
    <v>0</v>
    <v>1</v>
    <v>638394048000000000,639285198446681682,0</v>
    <v>0</v>
    <v>c9fe52</v>
    <v>XIDX:MBMA</v>
    <v>250</v>
  </rv>
  <rv s="1">
    <v>1</v>
    <v>XIDX:MBMA</v>
    <v>Daily</v>
    <v>45656</v>
    <v>45656</v>
    <v>0</v>
    <v>1</v>
    <v>638711136000000000,639285198447161680,0</v>
    <v>0</v>
    <v>c9fe52</v>
    <v>XIDX:MBMA</v>
    <v>251</v>
  </rv>
  <rv s="1">
    <v>1</v>
    <v>XIDX:MBMA</v>
    <v>Daily</v>
    <v>46021</v>
    <v>46021</v>
    <v>0</v>
    <v>1</v>
    <v>639026496000000000,639285198447641671,0</v>
    <v>0</v>
    <v>c9fe52</v>
    <v>XIDX:MBMA</v>
    <v>252</v>
  </rv>
  <rv s="1">
    <v>1</v>
    <v>XIDX:MBMA</v>
    <v>Daily</v>
    <v>46203</v>
    <v>46203</v>
    <v>0</v>
    <v>1</v>
    <v>639183744000000000,639285198448133626,0</v>
    <v>0</v>
    <v>c9fe52</v>
    <v>XIDX:MBMA</v>
    <v>213</v>
  </rv>
  <rv s="1">
    <v>1</v>
    <v>XIDX:MBMA</v>
    <v>Daily</v>
    <v>46111</v>
    <v>46111</v>
    <v>0</v>
    <v>1</v>
    <v>639104256000000000,639285198448603641,0</v>
    <v>0</v>
    <v>c9fe52</v>
    <v>XIDX:MBMA</v>
    <v>253</v>
  </rv>
  <rv s="1">
    <v>1</v>
    <v>XIDX:AWAN</v>
    <v>Daily</v>
    <v>45289</v>
    <v>45289</v>
    <v>0</v>
    <v>1</v>
    <v>638394048000000000,639285198447868542,0</v>
    <v>0</v>
    <v>c9f9yc</v>
    <v>XIDX:AWAN</v>
    <v>254</v>
  </rv>
  <rv s="1">
    <v>1</v>
    <v>XIDX:AWAN</v>
    <v>Daily</v>
    <v>45656</v>
    <v>45656</v>
    <v>0</v>
    <v>1</v>
    <v>638711136000000000,639285198448348056,0</v>
    <v>0</v>
    <v>c9f9yc</v>
    <v>XIDX:AWAN</v>
    <v>198</v>
  </rv>
  <rv s="1">
    <v>1</v>
    <v>XIDX:AWAN</v>
    <v>Daily</v>
    <v>46021</v>
    <v>46021</v>
    <v>0</v>
    <v>1</v>
    <v>639026496000000000,639285198448838057,0</v>
    <v>0</v>
    <v>c9f9yc</v>
    <v>XIDX:AWAN</v>
    <v>255</v>
  </rv>
  <rv s="1">
    <v>1</v>
    <v>XIDX:AWAN</v>
    <v>Daily</v>
    <v>46203</v>
    <v>46203</v>
    <v>0</v>
    <v>1</v>
    <v>639183744000000000,639285198449308071,0</v>
    <v>0</v>
    <v>c9f9yc</v>
    <v>XIDX:AWAN</v>
    <v>34</v>
  </rv>
  <rv s="1">
    <v>1</v>
    <v>XIDX:AWAN</v>
    <v>Daily</v>
    <v>46111</v>
    <v>46111</v>
    <v>0</v>
    <v>1</v>
    <v>639104256000000000,639285198449788177,0</v>
    <v>0</v>
    <v>c9f9yc</v>
    <v>XIDX:AWAN</v>
    <v>137</v>
  </rv>
  <rv s="1">
    <v>1</v>
    <v>XIDX:MENN</v>
    <v>Daily</v>
    <v>45289</v>
    <v>45289</v>
    <v>0</v>
    <v>1</v>
    <v>638394048000000000,639285198428408729,0</v>
    <v>0</v>
    <v>c9fbu2</v>
    <v>XIDX:MENN</v>
    <v>9</v>
  </rv>
  <rv s="1">
    <v>1</v>
    <v>XIDX:MENN</v>
    <v>Daily</v>
    <v>45656</v>
    <v>45656</v>
    <v>0</v>
    <v>1</v>
    <v>638711136000000000,639285198428899599,0</v>
    <v>0</v>
    <v>c9fbu2</v>
    <v>XIDX:MENN</v>
    <v>192</v>
  </rv>
  <rv s="1">
    <v>1</v>
    <v>XIDX:MENN</v>
    <v>Daily</v>
    <v>46021</v>
    <v>46021</v>
    <v>0</v>
    <v>1</v>
    <v>639026496000000000,639285198429368713,0</v>
    <v>0</v>
    <v>c9fbu2</v>
    <v>XIDX:MENN</v>
    <v>161</v>
  </rv>
  <rv s="1">
    <v>1</v>
    <v>XIDX:MENN</v>
    <v>Daily</v>
    <v>46203</v>
    <v>46203</v>
    <v>0</v>
    <v>1</v>
    <v>639183744000000000,639285198429848721,0</v>
    <v>0</v>
    <v>c9fbu2</v>
    <v>XIDX:MENN</v>
    <v>161</v>
  </rv>
  <rv s="1">
    <v>1</v>
    <v>XIDX:MENN</v>
    <v>Daily</v>
    <v>46111</v>
    <v>46111</v>
    <v>0</v>
    <v>1</v>
    <v>639104256000000000,639285198430324566,0</v>
    <v>0</v>
    <v>c9fbu2</v>
    <v>XIDX:MENN</v>
    <v>161</v>
  </rv>
  <rv s="1">
    <v>1</v>
    <v>XIDX:HAJJ</v>
    <v>Daily</v>
    <v>45289</v>
    <v>45289</v>
    <v>0</v>
    <v>1</v>
    <v>638394048000000000,639285198430162730,0</v>
    <v>0</v>
    <v>c9c9z2</v>
    <v>XIDX:HAJJ</v>
    <v>48</v>
  </rv>
  <rv s="1">
    <v>1</v>
    <v>XIDX:HAJJ</v>
    <v>Daily</v>
    <v>45656</v>
    <v>45656</v>
    <v>0</v>
    <v>1</v>
    <v>638711136000000000,639285198430632738,0</v>
    <v>0</v>
    <v>c9c9z2</v>
    <v>XIDX:HAJJ</v>
    <v>256</v>
  </rv>
  <rv s="1">
    <v>1</v>
    <v>XIDX:HAJJ</v>
    <v>Daily</v>
    <v>46021</v>
    <v>46021</v>
    <v>0</v>
    <v>1</v>
    <v>639026496000000000,639285198431104952,0</v>
    <v>0</v>
    <v>c9c9z2</v>
    <v>XIDX:HAJJ</v>
    <v>257</v>
  </rv>
  <rv s="1">
    <v>1</v>
    <v>XIDX:HAJJ</v>
    <v>Daily</v>
    <v>46203</v>
    <v>46203</v>
    <v>0</v>
    <v>1</v>
    <v>639183744000000000,639285198431584957,0</v>
    <v>0</v>
    <v>c9c9z2</v>
    <v>XIDX:HAJJ</v>
    <v>142</v>
  </rv>
  <rv s="1">
    <v>1</v>
    <v>XIDX:HAJJ</v>
    <v>Daily</v>
    <v>46111</v>
    <v>46111</v>
    <v>0</v>
    <v>1</v>
    <v>639104256000000000,639285198432082832,0</v>
    <v>0</v>
    <v>c9c9z2</v>
    <v>XIDX:HAJJ</v>
    <v>14</v>
  </rv>
  <rv s="1">
    <v>1</v>
    <v>XIDX:GTRA</v>
    <v>Daily</v>
    <v>45289</v>
    <v>45289</v>
    <v>0</v>
    <v>1</v>
    <v>638394048000000000,639285198439122556,0</v>
    <v>0</v>
    <v>c9a7c7</v>
    <v>XIDX:GTRA</v>
    <v>258</v>
  </rv>
  <rv s="1">
    <v>1</v>
    <v>XIDX:GTRA</v>
    <v>Daily</v>
    <v>45656</v>
    <v>45656</v>
    <v>0</v>
    <v>1</v>
    <v>638711136000000000,639285198439602523,0</v>
    <v>0</v>
    <v>c9a7c7</v>
    <v>XIDX:GTRA</v>
    <v>216</v>
  </rv>
  <rv s="1">
    <v>1</v>
    <v>XIDX:GTRA</v>
    <v>Daily</v>
    <v>46021</v>
    <v>46021</v>
    <v>0</v>
    <v>1</v>
    <v>639026496000000000,639285198440072545,0</v>
    <v>0</v>
    <v>c9a7c7</v>
    <v>XIDX:GTRA</v>
    <v>259</v>
  </rv>
  <rv s="1">
    <v>1</v>
    <v>XIDX:GTRA</v>
    <v>Daily</v>
    <v>46203</v>
    <v>46203</v>
    <v>0</v>
    <v>1</v>
    <v>639183744000000000,639285198440552543,0</v>
    <v>0</v>
    <v>c9a7c7</v>
    <v>XIDX:GTRA</v>
    <v>145</v>
  </rv>
  <rv s="1">
    <v>1</v>
    <v>XIDX:GTRA</v>
    <v>Daily</v>
    <v>46111</v>
    <v>46111</v>
    <v>0</v>
    <v>1</v>
    <v>639104256000000000,639285198441029156,0</v>
    <v>0</v>
    <v>c9a7c7</v>
    <v>XIDX:GTRA</v>
    <v>248</v>
  </rv>
  <rv s="1">
    <v>1</v>
    <v>XIDX:NSSS</v>
    <v>Daily</v>
    <v>45289</v>
    <v>45289</v>
    <v>0</v>
    <v>1</v>
    <v>638394048000000000,639285198446128171,0</v>
    <v>0</v>
    <v>c92ssm</v>
    <v>XIDX:NSSS</v>
    <v>145</v>
  </rv>
  <rv s="1">
    <v>1</v>
    <v>XIDX:NSSS</v>
    <v>Daily</v>
    <v>45656</v>
    <v>45656</v>
    <v>0</v>
    <v>1</v>
    <v>638711136000000000,639285198446608535,0</v>
    <v>0</v>
    <v>c92ssm</v>
    <v>XIDX:NSSS</v>
    <v>161</v>
  </rv>
  <rv s="1">
    <v>1</v>
    <v>XIDX:NSSS</v>
    <v>Daily</v>
    <v>46021</v>
    <v>46021</v>
    <v>0</v>
    <v>1</v>
    <v>639026496000000000,639285198447088160,0</v>
    <v>0</v>
    <v>c92ssm</v>
    <v>XIDX:NSSS</v>
    <v>260</v>
  </rv>
  <rv s="1">
    <v>1</v>
    <v>XIDX:NSSS</v>
    <v>Daily</v>
    <v>46203</v>
    <v>46203</v>
    <v>0</v>
    <v>1</v>
    <v>639183744000000000,639285198447558071,0</v>
    <v>0</v>
    <v>c92ssm</v>
    <v>XIDX:NSSS</v>
    <v>261</v>
  </rv>
  <rv s="1">
    <v>1</v>
    <v>XIDX:NSSS</v>
    <v>Daily</v>
    <v>46111</v>
    <v>46111</v>
    <v>0</v>
    <v>1</v>
    <v>639104256000000000,639285198448038156,0</v>
    <v>0</v>
    <v>c92ssm</v>
    <v>XIDX:NSSS</v>
    <v>262</v>
  </rv>
  <rv s="1">
    <v>1</v>
    <v>XIDX:TRON</v>
    <v>Daily</v>
    <v>45289</v>
    <v>45289</v>
    <v>0</v>
    <v>1</v>
    <v>638394048000000000,639285198451373724,0</v>
    <v>0</v>
    <v>c8zthw</v>
    <v>XIDX:TRON</v>
    <v>263</v>
  </rv>
  <rv s="1">
    <v>1</v>
    <v>XIDX:TRON</v>
    <v>Daily</v>
    <v>45656</v>
    <v>45656</v>
    <v>0</v>
    <v>1</v>
    <v>638711136000000000,639285198451849659,0</v>
    <v>0</v>
    <v>c8zthw</v>
    <v>XIDX:TRON</v>
    <v>257</v>
  </rv>
  <rv s="1">
    <v>1</v>
    <v>XIDX:TRON</v>
    <v>Daily</v>
    <v>46021</v>
    <v>46021</v>
    <v>0</v>
    <v>1</v>
    <v>639026496000000000,639285198452329656,0</v>
    <v>0</v>
    <v>c8zthw</v>
    <v>XIDX:TRON</v>
    <v>264</v>
  </rv>
  <rv s="1">
    <v>1</v>
    <v>XIDX:TRON</v>
    <v>Daily</v>
    <v>46203</v>
    <v>46203</v>
    <v>0</v>
    <v>1</v>
    <v>639183744000000000,639285198452812039,0</v>
    <v>0</v>
    <v>c8zthw</v>
    <v>XIDX:TRON</v>
    <v>96</v>
  </rv>
  <rv s="1">
    <v>1</v>
    <v>XIDX:TRON</v>
    <v>Daily</v>
    <v>46111</v>
    <v>46111</v>
    <v>0</v>
    <v>1</v>
    <v>639104256000000000,639285198448919652,0</v>
    <v>0</v>
    <v>c8zthw</v>
    <v>XIDX:TRON</v>
    <v>14</v>
  </rv>
  <rv s="1">
    <v>1</v>
    <v>XIDX:PTMP</v>
    <v>Daily</v>
    <v>45289</v>
    <v>45289</v>
    <v>0</v>
    <v>1</v>
    <v>638394048000000000,639285198450792547,0</v>
    <v>0</v>
    <v>c8zh3m</v>
    <v>XIDX:PTMP</v>
    <v>40</v>
  </rv>
  <rv s="1">
    <v>1</v>
    <v>XIDX:PTMP</v>
    <v>Daily</v>
    <v>45656</v>
    <v>45656</v>
    <v>0</v>
    <v>1</v>
    <v>638711136000000000,639285198451279193,0</v>
    <v>0</v>
    <v>c8zh3m</v>
    <v>XIDX:PTMP</v>
    <v>98</v>
  </rv>
  <rv s="1">
    <v>1</v>
    <v>XIDX:PTMP</v>
    <v>Daily</v>
    <v>46021</v>
    <v>46021</v>
    <v>0</v>
    <v>1</v>
    <v>639026496000000000,639285198451759169,0</v>
    <v>0</v>
    <v>c8zh3m</v>
    <v>XIDX:PTMP</v>
    <v>54</v>
  </rv>
  <rv s="1">
    <v>1</v>
    <v>XIDX:PTMP</v>
    <v>Daily</v>
    <v>46203</v>
    <v>46203</v>
    <v>0</v>
    <v>1</v>
    <v>639183744000000000,639285198452242546,0</v>
    <v>0</v>
    <v>c8zh3m</v>
    <v>XIDX:PTMP</v>
    <v>35</v>
  </rv>
  <rv s="1">
    <v>1</v>
    <v>XIDX:PTMP</v>
    <v>Daily</v>
    <v>46111</v>
    <v>46111</v>
    <v>0</v>
    <v>1</v>
    <v>639104256000000000,639285198452722554,0</v>
    <v>0</v>
    <v>c8zh3m</v>
    <v>XIDX:PTMP</v>
    <v>243</v>
  </rv>
  <rv s="1">
    <v>1</v>
    <v>XIDX:BDKR</v>
    <v>Daily</v>
    <v>45289</v>
    <v>45289</v>
    <v>0</v>
    <v>1</v>
    <v>638394048000000000,639285198450021753,0</v>
    <v>0</v>
    <v>c8zmyc</v>
    <v>XIDX:BDKR</v>
    <v>36</v>
  </rv>
  <rv s="1">
    <v>1</v>
    <v>XIDX:BDKR</v>
    <v>Daily</v>
    <v>45656</v>
    <v>45656</v>
    <v>0</v>
    <v>1</v>
    <v>638711136000000000,639285198450491750,0</v>
    <v>0</v>
    <v>c8zmyc</v>
    <v>XIDX:BDKR</v>
    <v>83</v>
  </rv>
  <rv s="1">
    <v>1</v>
    <v>XIDX:BDKR</v>
    <v>Daily</v>
    <v>46021</v>
    <v>46021</v>
    <v>0</v>
    <v>1</v>
    <v>639026496000000000,639285198450964261,0</v>
    <v>0</v>
    <v>c8zmyc</v>
    <v>XIDX:BDKR</v>
    <v>143</v>
  </rv>
  <rv s="1">
    <v>1</v>
    <v>XIDX:BDKR</v>
    <v>Daily</v>
    <v>46203</v>
    <v>46203</v>
    <v>0</v>
    <v>1</v>
    <v>639183744000000000,639285198451442412,0</v>
    <v>0</v>
    <v>c8zmyc</v>
    <v>XIDX:BDKR</v>
    <v>265</v>
  </rv>
  <rv s="1">
    <v>1</v>
    <v>XIDX:BDKR</v>
    <v>Daily</v>
    <v>46111</v>
    <v>46111</v>
    <v>0</v>
    <v>1</v>
    <v>639104256000000000,639285198451924233,0</v>
    <v>0</v>
    <v>c8zmyc</v>
    <v>XIDX:BDKR</v>
    <v>266</v>
  </rv>
  <rv s="1">
    <v>1</v>
    <v>XIDX:HILL</v>
    <v>Daily</v>
    <v>45289</v>
    <v>45289</v>
    <v>0</v>
    <v>1</v>
    <v>638394048000000000,639285198453438520,0</v>
    <v>0</v>
    <v>c8xfhw</v>
    <v>XIDX:HILL</v>
    <v>10</v>
  </rv>
  <rv s="1">
    <v>1</v>
    <v>XIDX:HILL</v>
    <v>Daily</v>
    <v>45656</v>
    <v>45656</v>
    <v>0</v>
    <v>1</v>
    <v>638711136000000000,639285198453922564,0</v>
    <v>0</v>
    <v>c8xfhw</v>
    <v>XIDX:HILL</v>
    <v>267</v>
  </rv>
  <rv s="1">
    <v>1</v>
    <v>XIDX:HILL</v>
    <v>Daily</v>
    <v>46021</v>
    <v>46021</v>
    <v>0</v>
    <v>1</v>
    <v>639026496000000000,639285198454399178,0</v>
    <v>0</v>
    <v>c8xfhw</v>
    <v>XIDX:HILL</v>
    <v>74</v>
  </rv>
  <rv s="1">
    <v>1</v>
    <v>XIDX:HILL</v>
    <v>Daily</v>
    <v>46203</v>
    <v>46203</v>
    <v>0</v>
    <v>1</v>
    <v>639183744000000000,639285198454872544,0</v>
    <v>0</v>
    <v>c8xfhw</v>
    <v>XIDX:HILL</v>
    <v>161</v>
  </rv>
  <rv s="1">
    <v>1</v>
    <v>XIDX:HILL</v>
    <v>Daily</v>
    <v>46111</v>
    <v>46111</v>
    <v>0</v>
    <v>1</v>
    <v>639104256000000000,639285198455339174,0</v>
    <v>0</v>
    <v>c8xfhw</v>
    <v>XIDX:HILL</v>
    <v>204</v>
  </rv>
  <rv s="1">
    <v>1</v>
    <v>XIDX:PGEO</v>
    <v>Daily</v>
    <v>45289</v>
    <v>45289</v>
    <v>0</v>
    <v>1</v>
    <v>638394048000000000,639285198458433667,0</v>
    <v>0</v>
    <v>c8wmc7</v>
    <v>XIDX:PGEO</v>
    <v>92</v>
  </rv>
  <rv s="1">
    <v>1</v>
    <v>XIDX:PGEO</v>
    <v>Daily</v>
    <v>45656</v>
    <v>45656</v>
    <v>0</v>
    <v>1</v>
    <v>638711136000000000,639285198458910761,0</v>
    <v>0</v>
    <v>c8wmc7</v>
    <v>XIDX:PGEO</v>
    <v>268</v>
  </rv>
  <rv s="1">
    <v>1</v>
    <v>XIDX:PGEO</v>
    <v>Daily</v>
    <v>46021</v>
    <v>46021</v>
    <v>0</v>
    <v>1</v>
    <v>639026496000000000,639285198459395222,0</v>
    <v>0</v>
    <v>c8wmc7</v>
    <v>XIDX:PGEO</v>
    <v>80</v>
  </rv>
  <rv s="1">
    <v>1</v>
    <v>XIDX:PGEO</v>
    <v>Daily</v>
    <v>46203</v>
    <v>46203</v>
    <v>0</v>
    <v>1</v>
    <v>639183744000000000,639285198459875211,0</v>
    <v>0</v>
    <v>c8wmc7</v>
    <v>XIDX:PGEO</v>
    <v>66</v>
  </rv>
  <rv s="1">
    <v>1</v>
    <v>XIDX:PGEO</v>
    <v>Daily</v>
    <v>46111</v>
    <v>46111</v>
    <v>0</v>
    <v>1</v>
    <v>639104256000000000,639285198457713652,0</v>
    <v>0</v>
    <v>c8wmc7</v>
    <v>XIDX:PGEO</v>
    <v>269</v>
  </rv>
  <rv s="1">
    <v>1</v>
    <v>XIDX:KING</v>
    <v>Daily</v>
    <v>45289</v>
    <v>45289</v>
    <v>0</v>
    <v>1</v>
    <v>638394048000000000,639285198460101561,0</v>
    <v>0</v>
    <v>c8v3jc</v>
    <v>XIDX:KING</v>
    <v>270</v>
  </rv>
  <rv s="1">
    <v>1</v>
    <v>XIDX:KING</v>
    <v>Daily</v>
    <v>45656</v>
    <v>45656</v>
    <v>0</v>
    <v>1</v>
    <v>638711136000000000,639285198460581537,0</v>
    <v>0</v>
    <v>c8v3jc</v>
    <v>XIDX:KING</v>
    <v>246</v>
  </rv>
  <rv s="1">
    <v>1</v>
    <v>XIDX:KING</v>
    <v>Daily</v>
    <v>46021</v>
    <v>46021</v>
    <v>0</v>
    <v>1</v>
    <v>639026496000000000,639285198461061542,0</v>
    <v>0</v>
    <v>c8v3jc</v>
    <v>XIDX:KING</v>
    <v>1</v>
  </rv>
  <rv s="1">
    <v>1</v>
    <v>XIDX:KING</v>
    <v>Daily</v>
    <v>46203</v>
    <v>46203</v>
    <v>0</v>
    <v>1</v>
    <v>639183744000000000,639285198461541539,0</v>
    <v>0</v>
    <v>c8v3jc</v>
    <v>XIDX:KING</v>
    <v>30</v>
  </rv>
  <rv s="1">
    <v>1</v>
    <v>XIDX:KING</v>
    <v>Daily</v>
    <v>46111</v>
    <v>46111</v>
    <v>0</v>
    <v>1</v>
    <v>639104256000000000,639285198462011521,0</v>
    <v>0</v>
    <v>c8v3jc</v>
    <v>XIDX:KING</v>
    <v>126</v>
  </rv>
  <rv s="1">
    <v>1</v>
    <v>XIDX:CHIP</v>
    <v>Daily</v>
    <v>45289</v>
    <v>45289</v>
    <v>0</v>
    <v>1</v>
    <v>638394048000000000,639285198458782851,0</v>
    <v>0</v>
    <v>c8qlmw</v>
    <v>XIDX:CHIP</v>
    <v>271</v>
  </rv>
  <rv s="1">
    <v>1</v>
    <v>XIDX:CHIP</v>
    <v>Daily</v>
    <v>45656</v>
    <v>45656</v>
    <v>0</v>
    <v>1</v>
    <v>638711136000000000,639285198459254955,0</v>
    <v>0</v>
    <v>c8qlmw</v>
    <v>XIDX:CHIP</v>
    <v>272</v>
  </rv>
  <rv s="1">
    <v>1</v>
    <v>XIDX:CHIP</v>
    <v>Daily</v>
    <v>46021</v>
    <v>46021</v>
    <v>0</v>
    <v>1</v>
    <v>639026496000000000,639285198459732864,0</v>
    <v>0</v>
    <v>c8qlmw</v>
    <v>XIDX:CHIP</v>
    <v>273</v>
  </rv>
  <rv s="1">
    <v>1</v>
    <v>XIDX:CHIP</v>
    <v>Daily</v>
    <v>46203</v>
    <v>46203</v>
    <v>0</v>
    <v>1</v>
    <v>639183744000000000,639285198460202870,0</v>
    <v>0</v>
    <v>c8qlmw</v>
    <v>XIDX:CHIP</v>
    <v>274</v>
  </rv>
  <rv s="1">
    <v>1</v>
    <v>XIDX:CHIP</v>
    <v>Daily</v>
    <v>46111</v>
    <v>46111</v>
    <v>0</v>
    <v>1</v>
    <v>639104256000000000,639285198460672843,0</v>
    <v>0</v>
    <v>c8qlmw</v>
    <v>XIDX:CHIP</v>
    <v>80</v>
  </rv>
  <rv s="1">
    <v>1</v>
    <v>XIDX:PACK</v>
    <v>Daily</v>
    <v>45289</v>
    <v>45289</v>
    <v>0</v>
    <v>1</v>
    <v>638394048000000000,639285198462325208,0</v>
    <v>0</v>
    <v>c8sn2w</v>
    <v>XIDX:PACK</v>
    <v>23</v>
  </rv>
  <rv s="1">
    <v>1</v>
    <v>XIDX:PACK</v>
    <v>Daily</v>
    <v>45656</v>
    <v>45656</v>
    <v>0</v>
    <v>1</v>
    <v>638711136000000000,639285198458013657,0</v>
    <v>0</v>
    <v>c8sn2w</v>
    <v>XIDX:PACK</v>
    <v>70</v>
  </rv>
  <rv s="1">
    <v>1</v>
    <v>XIDX:PACK</v>
    <v>Daily</v>
    <v>46021</v>
    <v>46021</v>
    <v>0</v>
    <v>1</v>
    <v>639026496000000000,639285198458490776,0</v>
    <v>0</v>
    <v>c8sn2w</v>
    <v>XIDX:PACK</v>
    <v>275</v>
  </rv>
  <rv s="1">
    <v>1</v>
    <v>XIDX:PACK</v>
    <v>Daily</v>
    <v>46203</v>
    <v>46203</v>
    <v>0</v>
    <v>1</v>
    <v>639183744000000000,639285198458963648,0</v>
    <v>0</v>
    <v>c8sn2w</v>
    <v>XIDX:PACK</v>
    <v>276</v>
  </rv>
  <rv s="1">
    <v>1</v>
    <v>XIDX:PACK</v>
    <v>Daily</v>
    <v>46111</v>
    <v>46111</v>
    <v>0</v>
    <v>1</v>
    <v>639104256000000000,639285198459433662,0</v>
    <v>0</v>
    <v>c8sn2w</v>
    <v>XIDX:PACK</v>
    <v>277</v>
  </rv>
  <rv s="1">
    <v>1</v>
    <v>XIDX:IRSX</v>
    <v>Daily</v>
    <v>45289</v>
    <v>45289</v>
    <v>0</v>
    <v>1</v>
    <v>638394048000000000,639285198461969635,0</v>
    <v>0</v>
    <v>c8ptdm</v>
    <v>XIDX:IRSX</v>
    <v>5</v>
  </rv>
  <rv s="1">
    <v>1</v>
    <v>XIDX:IRSX</v>
    <v>Daily</v>
    <v>45656</v>
    <v>45656</v>
    <v>0</v>
    <v>1</v>
    <v>638711136000000000,639285198462442030,0</v>
    <v>0</v>
    <v>c8ptdm</v>
    <v>XIDX:IRSX</v>
    <v>139</v>
  </rv>
  <rv s="1">
    <v>1</v>
    <v>XIDX:IRSX</v>
    <v>Daily</v>
    <v>46021</v>
    <v>46021</v>
    <v>0</v>
    <v>1</v>
    <v>639026496000000000,639285198458159658,0</v>
    <v>0</v>
    <v>c8ptdm</v>
    <v>XIDX:IRSX</v>
    <v>278</v>
  </rv>
  <rv s="1">
    <v>1</v>
    <v>XIDX:IRSX</v>
    <v>Daily</v>
    <v>46203</v>
    <v>46203</v>
    <v>0</v>
    <v>1</v>
    <v>639183744000000000,639285198458629655,0</v>
    <v>0</v>
    <v>c8ptdm</v>
    <v>XIDX:IRSX</v>
    <v>245</v>
  </rv>
  <rv s="1">
    <v>1</v>
    <v>XIDX:IRSX</v>
    <v>Daily</v>
    <v>46111</v>
    <v>46111</v>
    <v>0</v>
    <v>1</v>
    <v>639104256000000000,639285198459109645,0</v>
    <v>0</v>
    <v>c8ptdm</v>
    <v>XIDX:IRSX</v>
    <v>279</v>
  </rv>
  <rv s="1">
    <v>1</v>
    <v>XIDX:FWCT</v>
    <v>Daily</v>
    <v>45289</v>
    <v>45289</v>
    <v>0</v>
    <v>1</v>
    <v>638394048000000000,639285198460582034,0</v>
    <v>0</v>
    <v>c8no4c</v>
    <v>XIDX:FWCT</v>
    <v>280</v>
  </rv>
  <rv s="1">
    <v>1</v>
    <v>XIDX:FWCT</v>
    <v>Daily</v>
    <v>45656</v>
    <v>45656</v>
    <v>0</v>
    <v>1</v>
    <v>638711136000000000,639285198461049639,0</v>
    <v>0</v>
    <v>c8no4c</v>
    <v>XIDX:FWCT</v>
    <v>235</v>
  </rv>
  <rv s="1">
    <v>1</v>
    <v>XIDX:FWCT</v>
    <v>Daily</v>
    <v>46021</v>
    <v>46021</v>
    <v>0</v>
    <v>1</v>
    <v>639026496000000000,639285198461523724,0</v>
    <v>0</v>
    <v>c8no4c</v>
    <v>XIDX:FWCT</v>
    <v>281</v>
  </rv>
  <rv s="1">
    <v>1</v>
    <v>XIDX:FWCT</v>
    <v>Daily</v>
    <v>46203</v>
    <v>46203</v>
    <v>0</v>
    <v>1</v>
    <v>639183744000000000,639285198462002039,0</v>
    <v>0</v>
    <v>c8no4c</v>
    <v>XIDX:FWCT</v>
    <v>25</v>
  </rv>
  <rv s="1">
    <v>1</v>
    <v>XIDX:FWCT</v>
    <v>Daily</v>
    <v>46111</v>
    <v>46111</v>
    <v>0</v>
    <v>1</v>
    <v>639104256000000000,639285198462473718,0</v>
    <v>0</v>
    <v>c8no4c</v>
    <v>XIDX:FWCT</v>
    <v>257</v>
  </rv>
  <rv s="1">
    <v>1</v>
    <v>XIDX:LAJU</v>
    <v>Daily</v>
    <v>45289</v>
    <v>45289</v>
    <v>0</v>
    <v>1</v>
    <v>638394048000000000,639285198460227201,0</v>
    <v>0</v>
    <v>c8ni2w</v>
    <v>XIDX:LAJU</v>
    <v>6</v>
  </rv>
  <rv s="1">
    <v>1</v>
    <v>XIDX:LAJU</v>
    <v>Daily</v>
    <v>45656</v>
    <v>45656</v>
    <v>0</v>
    <v>1</v>
    <v>638711136000000000,639285198460703113,0</v>
    <v>0</v>
    <v>c8ni2w</v>
    <v>XIDX:LAJU</v>
    <v>5</v>
  </rv>
  <rv s="1">
    <v>1</v>
    <v>XIDX:LAJU</v>
    <v>Daily</v>
    <v>46021</v>
    <v>46021</v>
    <v>0</v>
    <v>1</v>
    <v>639026496000000000,639285198461173108,0</v>
    <v>0</v>
    <v>c8ni2w</v>
    <v>XIDX:LAJU</v>
    <v>280</v>
  </rv>
  <rv s="1">
    <v>1</v>
    <v>XIDX:LAJU</v>
    <v>Daily</v>
    <v>46203</v>
    <v>46203</v>
    <v>0</v>
    <v>1</v>
    <v>639183744000000000,639285198461657209,0</v>
    <v>0</v>
    <v>c8ni2w</v>
    <v>XIDX:LAJU</v>
    <v>99</v>
  </rv>
  <rv s="1">
    <v>1</v>
    <v>XIDX:LAJU</v>
    <v>Daily</v>
    <v>46111</v>
    <v>46111</v>
    <v>0</v>
    <v>1</v>
    <v>639104256000000000,639285198462132190,0</v>
    <v>0</v>
    <v>c8ni2w</v>
    <v>XIDX:LAJU</v>
    <v>15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1">
      <v>2</v>
      <v>1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dd/mm/yyyy"/>
    </x:dxf>
    <x:dxf>
      <x:numFmt numFmtId="0" formatCode="General"/>
    </x:dxf>
  </dxfs>
  <richProperties>
    <rPr n="NumberFormat" t="s"/>
  </richProperties>
  <richStyles>
    <rSty dxfid="1">
      <rpv i="0">_-[$Rp-en-ID]* #,##0.00_-;-[$Rp-en-ID]* #,##0.00_-;_-[$Rp-en-ID]* "-"??_-;_-@_-</rpv>
    </rSty>
    <rSty dxfid="0"/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2"/>
  <sheetViews>
    <sheetView tabSelected="1"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4</v>
      </c>
      <c r="D2" s="2" vm="1">
        <f ca="1">IFERROR(_xlfn.STOCKHISTORY("XIDX:" &amp; $C$1, D3, , 0, 0, 1), "Libur")</f>
        <v>31</v>
      </c>
      <c r="E2" s="2" vm="2">
        <f ca="1">IFERROR(_xlfn.STOCKHISTORY("XIDX:" &amp; $C$1, E3, , 0, 0, 1), "Libur")</f>
        <v>32</v>
      </c>
      <c r="H2" s="2" vm="2">
        <f ca="1">IFERROR(INDEX(D2:G2,COUNT(D2:G2)),"")</f>
        <v>32</v>
      </c>
      <c r="I2" s="2" vm="3">
        <f t="shared" ref="I2:N2" ca="1" si="0">IFERROR(_xlfn.STOCKHISTORY("XIDX:" &amp; $C$1, I1, , 0, 0, 1), "Libur")</f>
        <v>54</v>
      </c>
      <c r="J2" s="2" vm="4">
        <f t="shared" ca="1" si="0"/>
        <v>14</v>
      </c>
      <c r="K2" s="2" vm="5">
        <f t="shared" ca="1" si="0"/>
        <v>25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7573068296</v>
      </c>
      <c r="E4" s="2">
        <f>IFERROR(INDEX(E51:E500,MATCH($C$4,$C$51:$C$500,0)),"")</f>
        <v>6865251150</v>
      </c>
      <c r="H4" s="2">
        <f>IFERROR(SUM(D4:G4)*(4/MAX(1,COUNT(D4:G4))),"")</f>
        <v>28876638892</v>
      </c>
      <c r="I4" s="2">
        <f t="shared" ref="I4:N4" si="1">IFERROR(INDEX(I51:I500,MATCH($C$4,$C$51:$C$500,0)),"")</f>
        <v>14896818050</v>
      </c>
      <c r="J4" s="2">
        <f t="shared" si="1"/>
        <v>11468835800</v>
      </c>
      <c r="K4" s="2">
        <f t="shared" si="1"/>
        <v>17267332513</v>
      </c>
      <c r="L4" s="2">
        <f t="shared" si="1"/>
        <v>12525312378</v>
      </c>
      <c r="M4" s="2">
        <f t="shared" si="1"/>
        <v>7866430000</v>
      </c>
      <c r="N4" s="2">
        <f t="shared" si="1"/>
        <v>5939525000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-1081369015</v>
      </c>
      <c r="E5" s="2">
        <f>IFERROR(INDEX(E51:E500,MATCH($C$5,$C$51:$C$500,0)),"")</f>
        <v>-2130202693</v>
      </c>
      <c r="H5" s="2">
        <f>IFERROR(SUM(D5:G5)*(4/MAX(1,COUNT(D5:G5))),"")</f>
        <v>-6423143416</v>
      </c>
      <c r="I5" s="2">
        <f t="shared" ref="I5:N5" si="2">IFERROR(INDEX(I51:I500,MATCH($C$5,$C$51:$C$500,0)),"")</f>
        <v>-2209453215</v>
      </c>
      <c r="J5" s="2">
        <f t="shared" si="2"/>
        <v>-8849884513</v>
      </c>
      <c r="K5" s="2">
        <f t="shared" si="2"/>
        <v>115358336</v>
      </c>
      <c r="L5" s="2">
        <f t="shared" si="2"/>
        <v>4057164949</v>
      </c>
      <c r="M5" s="2">
        <f t="shared" si="2"/>
        <v>2129374939</v>
      </c>
      <c r="N5" s="2">
        <f t="shared" si="2"/>
        <v>1945703911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66927658569</v>
      </c>
      <c r="E6" s="2">
        <f>IFERROR(INDEX(E51:E500,MATCH($C$6,$C$51:$C$500,0)),"")</f>
        <v>68009027584</v>
      </c>
      <c r="H6" s="2">
        <f>IFERROR(INDEX(D6:G6,COUNT(D6:G6)),"")</f>
        <v>68009027584</v>
      </c>
      <c r="I6" s="2">
        <f t="shared" ref="I6:N6" si="3">IFERROR(INDEX(I51:I500,MATCH($C$6,$C$51:$C$500,0)),"")</f>
        <v>68009027584</v>
      </c>
      <c r="J6" s="2">
        <f t="shared" si="3"/>
        <v>70218480799</v>
      </c>
      <c r="K6" s="2">
        <f t="shared" si="3"/>
        <v>79067657812</v>
      </c>
      <c r="L6" s="2">
        <f t="shared" si="3"/>
        <v>30572523676</v>
      </c>
      <c r="M6" s="2">
        <f t="shared" si="3"/>
        <v>3515358727</v>
      </c>
      <c r="N6" s="2">
        <f t="shared" si="3"/>
        <v>1385983788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1.03</v>
      </c>
      <c r="E7" s="3">
        <f>IFERROR(INDEX(E51:E500,MATCH($C$7,$C$51:$C$500,0))/1000000000,"")</f>
        <v>1.03</v>
      </c>
      <c r="H7" s="3">
        <f>IFERROR(INDEX(D7:G7,COUNT(D7:G7)),"")</f>
        <v>1.03</v>
      </c>
      <c r="I7" s="3">
        <f t="shared" ref="I7:N7" si="4">IFERROR(INDEX(I51:I500,MATCH($C$7,$C$51:$C$500,0))/1000000000,"")</f>
        <v>1.03</v>
      </c>
      <c r="J7" s="3">
        <f t="shared" si="4"/>
        <v>1.03</v>
      </c>
      <c r="K7" s="3">
        <f t="shared" si="4"/>
        <v>1.03</v>
      </c>
      <c r="L7" s="3">
        <f t="shared" si="4"/>
        <v>0.75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0</v>
      </c>
      <c r="E8" s="2">
        <f>IFERROR(INDEX(E51:E500,MATCH("Free cash flow (Quarter)",$C$51:$C$500,0)),"")</f>
        <v>0</v>
      </c>
      <c r="H8" s="2">
        <f>IFERROR(INDEX(D8:G8,COUNT(D8:G8)),"")</f>
        <v>0</v>
      </c>
      <c r="I8" s="2">
        <f t="shared" ref="I8:N8" si="5">IFERROR(INDEX(I51:I500,MATCH($C$8,$C$51:$C$500,0)),"")</f>
        <v>0</v>
      </c>
      <c r="J8" s="2">
        <f t="shared" si="5"/>
        <v>0</v>
      </c>
      <c r="K8" s="2">
        <f t="shared" si="5"/>
        <v>-38000000000</v>
      </c>
      <c r="L8" s="2">
        <f t="shared" si="5"/>
        <v>-16000000000</v>
      </c>
      <c r="M8" s="2">
        <f t="shared" si="5"/>
        <v>0</v>
      </c>
      <c r="N8" s="2">
        <f t="shared" si="5"/>
        <v>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0.17</v>
      </c>
      <c r="E9" s="3">
        <f>IFERROR(INDEX(E51:E500,MATCH("Free cash flow per share (Quarter)",$C$51:$C$500,0)),"")</f>
        <v>-0.06</v>
      </c>
      <c r="H9" s="3">
        <f>IFERROR(INDEX(D9:G9,COUNT(D9:G9)),"")</f>
        <v>-0.06</v>
      </c>
      <c r="I9" s="3">
        <f t="shared" ref="I9:N9" si="6">IFERROR(INDEX(I51:I500,MATCH($C$9,$C$51:$C$500,0)),"")</f>
        <v>0.06</v>
      </c>
      <c r="J9" s="3">
        <f t="shared" si="6"/>
        <v>-0.28999999999999998</v>
      </c>
      <c r="K9" s="3">
        <f t="shared" si="6"/>
        <v>-36.61</v>
      </c>
      <c r="L9" s="3">
        <f t="shared" si="6"/>
        <v>-21.47</v>
      </c>
      <c r="M9" s="3">
        <f t="shared" si="6"/>
        <v>483637.2</v>
      </c>
      <c r="N9" s="3">
        <f t="shared" si="6"/>
        <v>536216.01</v>
      </c>
    </row>
    <row r="10" spans="1:14" ht="15.5" x14ac:dyDescent="0.35">
      <c r="C10" t="s">
        <v>18</v>
      </c>
      <c r="D10" s="3">
        <f ca="1">IFERROR(IF(D9=0,"",D2/D9),"")</f>
        <v>182.35294117647058</v>
      </c>
      <c r="E10" s="3">
        <f ca="1">IFERROR(IF(E9=0,"",E2/E9),"")</f>
        <v>-533.33333333333337</v>
      </c>
      <c r="I10" s="3">
        <f t="shared" ref="I10:N10" ca="1" si="7">IFERROR(IF(I9=0,"",I2/I9),"")</f>
        <v>900</v>
      </c>
      <c r="J10" s="3">
        <f t="shared" ca="1" si="7"/>
        <v>-48.275862068965523</v>
      </c>
      <c r="K10" s="3">
        <f t="shared" ca="1" si="7"/>
        <v>-0.68287353182190658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294206421</v>
      </c>
      <c r="E11" s="2">
        <f>IFERROR(INDEX(E51:E500,MATCH($C$11,$C$51:$C$500,0)),"")</f>
        <v>259107634</v>
      </c>
      <c r="H11" s="2">
        <f>IFERROR(INDEX(D11:G11,COUNT(D11:G11)),"")</f>
        <v>259107634</v>
      </c>
      <c r="I11" s="2">
        <f t="shared" ref="I11:N11" si="8">IFERROR(INDEX(I51:I500,MATCH($C$11,$C$51:$C$500,0)),"")</f>
        <v>259107634</v>
      </c>
      <c r="J11" s="2">
        <f t="shared" si="8"/>
        <v>348988716</v>
      </c>
      <c r="K11" s="2">
        <f t="shared" si="8"/>
        <v>403185896</v>
      </c>
      <c r="L11" s="2">
        <f t="shared" si="8"/>
        <v>479564254</v>
      </c>
      <c r="M11" s="2">
        <f t="shared" si="8"/>
        <v>355711311</v>
      </c>
      <c r="N11" s="2">
        <f t="shared" si="8"/>
        <v>263892713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N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1000000000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1000000000</v>
      </c>
      <c r="E13" s="2">
        <f>IFERROR(INDEX(E51:E500,MATCH("Total Debt (Quarter)",$C$51:$C$500,0)),"")</f>
        <v>1000000000</v>
      </c>
      <c r="H13" s="2">
        <f>IFERROR(INDEX(D13:G13,COUNT(D13:G13)),"")</f>
        <v>1000000000</v>
      </c>
      <c r="I13" s="2">
        <f t="shared" ref="I13:N13" si="10">IFERROR(INDEX(I51:I500,MATCH($C$13,$C$51:$C$500,0)),"")</f>
        <v>1000000000</v>
      </c>
      <c r="J13" s="2">
        <f t="shared" si="10"/>
        <v>1000000000</v>
      </c>
      <c r="K13" s="2">
        <f t="shared" si="10"/>
        <v>1000000000</v>
      </c>
      <c r="L13" s="2">
        <f t="shared" si="10"/>
        <v>1000000000</v>
      </c>
      <c r="M13" s="2">
        <f t="shared" si="10"/>
        <v>1000000000</v>
      </c>
      <c r="N13" s="2">
        <f t="shared" si="10"/>
        <v>1000000000</v>
      </c>
    </row>
    <row r="14" spans="1:14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N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</row>
    <row r="15" spans="1:14" ht="15.5" x14ac:dyDescent="0.35">
      <c r="C15" t="s">
        <v>28</v>
      </c>
      <c r="D15" s="2">
        <f>IFERROR(INDEX(D51:D500,MATCH($C$15,$C$51:$C$500,0)),"")</f>
        <v>179283854</v>
      </c>
      <c r="E15" s="2">
        <f>IFERROR(INDEX(E51:E500,MATCH($C$15,$C$51:$C$500,0)),"")</f>
        <v>576453399</v>
      </c>
      <c r="H15" s="2">
        <f>IFERROR(SUM(D15:G15)*(4/MAX(1,COUNT(D15:G15))),"")</f>
        <v>1511474506</v>
      </c>
      <c r="I15" s="2">
        <f t="shared" ref="I15:N15" si="12">IFERROR(INDEX(I51:I500,MATCH($C$15,$C$51:$C$500,0)),"")</f>
        <v>591225489</v>
      </c>
      <c r="J15" s="2">
        <f t="shared" si="12"/>
        <v>2487086747</v>
      </c>
      <c r="K15" s="2">
        <f t="shared" si="12"/>
        <v>-18815500</v>
      </c>
      <c r="L15" s="2">
        <f t="shared" si="12"/>
        <v>-903982681</v>
      </c>
      <c r="M15" s="2">
        <f t="shared" si="12"/>
        <v>-567602064</v>
      </c>
      <c r="N15" s="2">
        <f t="shared" si="12"/>
        <v>-304376817</v>
      </c>
    </row>
    <row r="16" spans="1:14" ht="15.5" x14ac:dyDescent="0.35">
      <c r="C16" t="s">
        <v>29</v>
      </c>
      <c r="D16" s="2">
        <f>IFERROR(INDEX(D51:D500,MATCH($C$16,$C$51:$C$500,0)),"")</f>
        <v>-1260652869</v>
      </c>
      <c r="E16" s="2">
        <f>IFERROR(INDEX(E51:E500,MATCH($C$16,$C$51:$C$500,0)),"")</f>
        <v>-2694327801</v>
      </c>
      <c r="H16" s="2">
        <f>IFERROR(SUM(D16:G16)*(4/MAX(1,COUNT(D16:G16))),"")</f>
        <v>-7909961340</v>
      </c>
      <c r="I16" s="2">
        <f t="shared" ref="I16:N16" si="13">IFERROR(INDEX(I51:I500,MATCH($C$16,$C$51:$C$500,0)),"")</f>
        <v>-2788350413</v>
      </c>
      <c r="J16" s="2">
        <f t="shared" si="13"/>
        <v>-11344621858</v>
      </c>
      <c r="K16" s="2">
        <f t="shared" si="13"/>
        <v>106514805</v>
      </c>
      <c r="L16" s="2">
        <f t="shared" si="13"/>
        <v>4961147630</v>
      </c>
      <c r="M16" s="2">
        <f t="shared" si="13"/>
        <v>2696977003</v>
      </c>
      <c r="N16" s="2">
        <f t="shared" si="13"/>
        <v>2250080728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38</v>
      </c>
      <c r="C19" t="s">
        <v>39</v>
      </c>
    </row>
    <row r="20" spans="1:14" ht="15.5" x14ac:dyDescent="0.35">
      <c r="A20" t="s">
        <v>40</v>
      </c>
      <c r="C20" t="s">
        <v>41</v>
      </c>
      <c r="D20" s="2">
        <f ca="1">IFERROR(D21*D2,"")</f>
        <v>31930000000</v>
      </c>
      <c r="E20" s="2">
        <f ca="1">IFERROR(E21*E2,"")</f>
        <v>32960000000</v>
      </c>
      <c r="H20" s="2">
        <f t="shared" ref="H20:N20" ca="1" si="14">IFERROR(H21*H2,"")</f>
        <v>32960000000</v>
      </c>
      <c r="I20" s="2">
        <f t="shared" ca="1" si="14"/>
        <v>55620000000</v>
      </c>
      <c r="J20" s="2">
        <f t="shared" ca="1" si="14"/>
        <v>14420000000</v>
      </c>
      <c r="K20" s="2">
        <f t="shared" ca="1" si="14"/>
        <v>25750000000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1030000000</v>
      </c>
      <c r="E21" s="2">
        <f>IFERROR(INDEX(E51:E500,MATCH($C$7,$C$51:$C$500,0)),"")</f>
        <v>1030000000</v>
      </c>
      <c r="H21" s="2">
        <f>IFERROR(INDEX(D21:G21,COUNT(D21:G21)),"")</f>
        <v>1030000000</v>
      </c>
      <c r="I21" s="2">
        <f t="shared" ref="I21:N21" si="15">IFERROR(INDEX(I51:I500,MATCH($C$7,$C$51:$C$500,0)),"")</f>
        <v>1030000000</v>
      </c>
      <c r="J21" s="2">
        <f t="shared" si="15"/>
        <v>1030000000</v>
      </c>
      <c r="K21" s="2">
        <f t="shared" si="15"/>
        <v>1030000000</v>
      </c>
      <c r="L21" s="2">
        <f t="shared" si="15"/>
        <v>750000000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42</v>
      </c>
      <c r="C23" t="s">
        <v>43</v>
      </c>
      <c r="D23" s="3">
        <f>IFERROR(D5/D6*100,"")</f>
        <v>-1.6157281430742829</v>
      </c>
      <c r="E23" s="3">
        <f>IFERROR(E5/E6*100,"")</f>
        <v>-3.1322351879960677</v>
      </c>
      <c r="H23" s="3">
        <f t="shared" ref="H23:N23" si="16">IFERROR(H5/H6*100,"")</f>
        <v>-9.4445452966763597</v>
      </c>
      <c r="I23" s="3">
        <f t="shared" si="16"/>
        <v>-3.24876460300956</v>
      </c>
      <c r="J23" s="3">
        <f t="shared" si="16"/>
        <v>-12.603355145681297</v>
      </c>
      <c r="K23" s="3">
        <f t="shared" si="16"/>
        <v>0.14589825877261817</v>
      </c>
      <c r="L23" s="3">
        <f t="shared" si="16"/>
        <v>13.270624931055169</v>
      </c>
      <c r="M23" s="3">
        <f t="shared" si="16"/>
        <v>60.573474981234824</v>
      </c>
      <c r="N23" s="3">
        <f t="shared" si="16"/>
        <v>140.38431963246023</v>
      </c>
    </row>
    <row r="24" spans="1:14" ht="15.5" x14ac:dyDescent="0.35">
      <c r="C24" t="s">
        <v>44</v>
      </c>
      <c r="D24" s="4">
        <f>IFERROR(_xlfn.RRI(5,I23,D23),"")</f>
        <v>-0.13037901949886344</v>
      </c>
      <c r="E24" s="4">
        <f>IFERROR(_xlfn.RRI(5,J23,E23),"")</f>
        <v>-0.24303876723748907</v>
      </c>
      <c r="H24" s="4" t="str">
        <f t="shared" ref="H24:N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45</v>
      </c>
      <c r="C25" t="s">
        <v>46</v>
      </c>
      <c r="D25" s="3">
        <f>IFERROR(INDEX(D51:D500,MATCH($A$25,$C$51:$C$500,0)),"")</f>
        <v>-1.05</v>
      </c>
      <c r="E25" s="3">
        <f>IFERROR(INDEX(E51:E500,MATCH($A$25,$C$51:$C$500,0)),"")</f>
        <v>-2.06</v>
      </c>
      <c r="H25" s="3">
        <f>IFERROR(INDEX(D25:G25,COUNT(D25:G25)),"")</f>
        <v>-2.06</v>
      </c>
      <c r="I25" s="3">
        <f t="shared" ref="I25:N25" si="18">IFERROR(INDEX(I51:I500,MATCH($C$25,$C$51:$C$500,0)),"")</f>
        <v>-2.13</v>
      </c>
      <c r="J25" s="3">
        <f t="shared" si="18"/>
        <v>-8.6</v>
      </c>
      <c r="K25" s="3">
        <f t="shared" si="18"/>
        <v>0.09</v>
      </c>
      <c r="L25" s="3">
        <f t="shared" si="18"/>
        <v>5.41</v>
      </c>
      <c r="M25" s="3">
        <f t="shared" si="18"/>
        <v>4258749.88</v>
      </c>
      <c r="N25" s="3">
        <f t="shared" si="18"/>
        <v>3891407.82</v>
      </c>
    </row>
    <row r="26" spans="1:14" ht="15.5" x14ac:dyDescent="0.35">
      <c r="C26" t="s">
        <v>47</v>
      </c>
      <c r="D26" s="4">
        <f>IFERROR(_xlfn.RRI(5,I25,D25),"")</f>
        <v>-0.13191562524790146</v>
      </c>
      <c r="E26" s="4">
        <f>IFERROR(_xlfn.RRI(5,J25,E25),"")</f>
        <v>-0.24859556541145766</v>
      </c>
      <c r="H26" s="4" t="str">
        <f t="shared" ref="H26:N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48</v>
      </c>
      <c r="D27" s="3">
        <f>IFERROR(D4/D21,"")</f>
        <v>7.3524934912621358</v>
      </c>
      <c r="E27" s="3">
        <f>IFERROR(E4/E21,"")</f>
        <v>6.6652923786407765</v>
      </c>
      <c r="H27" s="3">
        <f t="shared" ref="H27:N27" si="20">IFERROR(H4/H21,"")</f>
        <v>28.035571739805825</v>
      </c>
      <c r="I27" s="3">
        <f t="shared" si="20"/>
        <v>14.462930145631068</v>
      </c>
      <c r="J27" s="3">
        <f t="shared" si="20"/>
        <v>11.134792038834952</v>
      </c>
      <c r="K27" s="3">
        <f t="shared" si="20"/>
        <v>16.764400498058251</v>
      </c>
      <c r="L27" s="3">
        <f t="shared" si="20"/>
        <v>16.700416504</v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49</v>
      </c>
      <c r="D28" s="4">
        <f>IFERROR(_xlfn.RRI(5,I27,D27),"")</f>
        <v>-0.12655478087734995</v>
      </c>
      <c r="E28" s="4">
        <f>IFERROR(_xlfn.RRI(5,J27,E27),"")</f>
        <v>-9.7541127770682134E-2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50</v>
      </c>
      <c r="H29" s="4">
        <f t="shared" ref="H29:N29" si="22">IFERROR(((H25-I25)/I25)*100%,"")</f>
        <v>-3.2863849765258142E-2</v>
      </c>
      <c r="I29" s="4">
        <f t="shared" si="22"/>
        <v>-0.75232558139534889</v>
      </c>
      <c r="J29" s="4">
        <f t="shared" si="22"/>
        <v>-96.555555555555557</v>
      </c>
      <c r="K29" s="4">
        <f t="shared" si="22"/>
        <v>-0.98336414048059151</v>
      </c>
      <c r="L29" s="4">
        <f t="shared" si="22"/>
        <v>-0.99999872967416437</v>
      </c>
      <c r="M29" s="4">
        <f t="shared" si="22"/>
        <v>9.4398242741877428E-2</v>
      </c>
      <c r="N29" s="4" t="str">
        <f t="shared" si="22"/>
        <v/>
      </c>
    </row>
    <row r="30" spans="1:14" ht="15.5" x14ac:dyDescent="0.35">
      <c r="C30" t="s">
        <v>51</v>
      </c>
      <c r="H30" s="4">
        <f t="shared" ref="H30:N30" si="23">IFERROR(((H27-I27)/I27)*100%,"")</f>
        <v>0.93844341758607963</v>
      </c>
      <c r="I30" s="4">
        <f t="shared" si="23"/>
        <v>0.29889539878145255</v>
      </c>
      <c r="J30" s="4">
        <f t="shared" si="23"/>
        <v>-0.33580732337403607</v>
      </c>
      <c r="K30" s="4">
        <f t="shared" si="23"/>
        <v>3.8312813361826062E-3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64.97</v>
      </c>
      <c r="E32" s="3">
        <f>IFERROR(INDEX(E51:E500,MATCH($A$32,$C$51:$C$500,0)),"")</f>
        <v>66.02</v>
      </c>
      <c r="H32" s="3">
        <f>IFERROR(INDEX(D32:G32,COUNT(D32:G32)),"")</f>
        <v>66.02</v>
      </c>
      <c r="I32" s="3">
        <f t="shared" ref="I32:N32" si="24">IFERROR(INDEX(I51:I500,MATCH($C$32,$C$51:$C$500,0)),"")</f>
        <v>66.02</v>
      </c>
      <c r="J32" s="3">
        <f t="shared" si="24"/>
        <v>68.17</v>
      </c>
      <c r="K32" s="3">
        <f t="shared" si="24"/>
        <v>76.760000000000005</v>
      </c>
      <c r="L32" s="3">
        <f t="shared" si="24"/>
        <v>40.76</v>
      </c>
      <c r="M32" s="3">
        <f t="shared" si="24"/>
        <v>7030717.4500000002</v>
      </c>
      <c r="N32" s="3">
        <f t="shared" si="24"/>
        <v>2771967.58</v>
      </c>
    </row>
    <row r="33" spans="1:14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0.49</v>
      </c>
      <c r="E33" s="3">
        <f>IFERROR(INDEX(E51:E500,MATCH($A$33,$C$51:$C$500,0)),"")</f>
        <v>0.82</v>
      </c>
      <c r="H33" s="3">
        <f>IFERROR(INDEX(D33:G33,COUNT(D33:G33)),"")</f>
        <v>0.82</v>
      </c>
      <c r="I33" s="3">
        <f t="shared" ref="I33:N33" si="25">IFERROR(INDEX(I51:I500,MATCH($C$33,$C$51:$C$500,0)),"")</f>
        <v>0.82</v>
      </c>
      <c r="J33" s="3">
        <f t="shared" si="25"/>
        <v>0.21</v>
      </c>
      <c r="K33" s="3">
        <f t="shared" si="25"/>
        <v>0.33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-30.48</v>
      </c>
      <c r="E34" s="3">
        <f>IFERROR(INDEX(E51:E500,MATCH($A$34,$C$51:$C$500,0)),"")</f>
        <v>-26.21</v>
      </c>
      <c r="H34" s="3">
        <f>IFERROR(INDEX(D34:G34,COUNT(D34:G34)),"")</f>
        <v>-26.21</v>
      </c>
      <c r="I34" s="3">
        <f t="shared" ref="I34:N34" si="26">IFERROR(INDEX(I51:I500,MATCH($C$34,$C$51:$C$500,0)),"")</f>
        <v>-25.35</v>
      </c>
      <c r="J34" s="3">
        <f t="shared" si="26"/>
        <v>-1.63</v>
      </c>
      <c r="K34" s="3">
        <f t="shared" si="26"/>
        <v>277.77999999999997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4.3499999999999996</v>
      </c>
      <c r="E35" s="3">
        <f>IFERROR(INDEX(E51:E500,MATCH($A$35,$C$51:$C$500,0)),"")</f>
        <v>8.1</v>
      </c>
      <c r="H35" s="3">
        <f>IFERROR(INDEX(D35:G35,COUNT(D35:G35)),"")</f>
        <v>8.1</v>
      </c>
      <c r="I35" s="3">
        <f t="shared" ref="I35:N35" si="27">IFERROR(INDEX(I51:I500,MATCH($C$35,$C$51:$C$500,0)),"")</f>
        <v>3.73</v>
      </c>
      <c r="J35" s="3">
        <f t="shared" si="27"/>
        <v>1.26</v>
      </c>
      <c r="K35" s="3">
        <f t="shared" si="27"/>
        <v>1.49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64</v>
      </c>
      <c r="C36" t="s">
        <v>65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66</v>
      </c>
      <c r="C37" t="s">
        <v>67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68</v>
      </c>
      <c r="E50" t="s">
        <v>69</v>
      </c>
      <c r="F50" t="s">
        <v>70</v>
      </c>
      <c r="G50" t="s">
        <v>71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73</v>
      </c>
      <c r="C51" t="s">
        <v>6</v>
      </c>
      <c r="D51" s="5">
        <v>7573068296</v>
      </c>
      <c r="E51" s="5">
        <v>6865251150</v>
      </c>
      <c r="F51" s="5">
        <v>8031566900</v>
      </c>
      <c r="G51" s="5">
        <v>3551600000</v>
      </c>
      <c r="I51" s="5">
        <v>14896818050</v>
      </c>
      <c r="J51" s="5">
        <v>11468835800</v>
      </c>
      <c r="K51" s="5">
        <v>17267332513</v>
      </c>
      <c r="L51" s="5">
        <v>12525312378</v>
      </c>
      <c r="M51" s="5">
        <v>7866430000</v>
      </c>
      <c r="N51" s="5">
        <v>5939525000</v>
      </c>
    </row>
    <row r="52" spans="2:14" ht="15.5" x14ac:dyDescent="0.35">
      <c r="C52" t="s">
        <v>74</v>
      </c>
      <c r="D52" s="5">
        <v>-3417437939</v>
      </c>
      <c r="E52" s="5">
        <v>-5097964699</v>
      </c>
      <c r="F52" s="5">
        <v>-3353914092</v>
      </c>
      <c r="G52" s="5">
        <v>-4080124753</v>
      </c>
      <c r="I52" s="5">
        <v>-8451878791</v>
      </c>
      <c r="J52" s="5">
        <v>-6513264238</v>
      </c>
      <c r="K52" s="5">
        <v>-4564452710</v>
      </c>
      <c r="L52" s="5">
        <v>-3465965906</v>
      </c>
      <c r="M52" s="5">
        <v>-2187136416</v>
      </c>
      <c r="N52" s="5">
        <v>-1195396750</v>
      </c>
    </row>
    <row r="53" spans="2:14" ht="15.5" x14ac:dyDescent="0.35">
      <c r="C53" t="s">
        <v>75</v>
      </c>
      <c r="D53" s="5">
        <v>4155630357</v>
      </c>
      <c r="E53" s="5">
        <v>1767286451</v>
      </c>
      <c r="F53" s="5">
        <v>4677652808</v>
      </c>
      <c r="G53" s="5">
        <v>-528524753</v>
      </c>
      <c r="I53" s="5">
        <v>6444939259</v>
      </c>
      <c r="J53" s="5">
        <v>4955571562</v>
      </c>
      <c r="K53" s="5">
        <v>12702879803</v>
      </c>
      <c r="L53" s="5">
        <v>9059346472</v>
      </c>
      <c r="M53" s="5">
        <v>5679293584</v>
      </c>
      <c r="N53" s="5">
        <v>4744128250</v>
      </c>
    </row>
    <row r="54" spans="2:14" ht="15.5" x14ac:dyDescent="0.35">
      <c r="C54" t="s">
        <v>76</v>
      </c>
      <c r="D54" s="5">
        <v>-5368200537</v>
      </c>
      <c r="E54" s="5">
        <v>-4474393879</v>
      </c>
      <c r="F54" s="5">
        <v>-4746471798</v>
      </c>
      <c r="G54" s="5">
        <v>-11102939266</v>
      </c>
      <c r="I54" s="5">
        <v>-9220865677</v>
      </c>
      <c r="J54" s="5">
        <v>-16176414868</v>
      </c>
      <c r="K54" s="5">
        <v>-13110122185</v>
      </c>
      <c r="L54" s="5">
        <v>-4815549225</v>
      </c>
      <c r="M54" s="5">
        <v>-3297963791</v>
      </c>
      <c r="N54" s="5">
        <v>-2618621449</v>
      </c>
    </row>
    <row r="55" spans="2:14" ht="15.5" x14ac:dyDescent="0.35">
      <c r="C55" t="s">
        <v>77</v>
      </c>
      <c r="D55" s="5">
        <v>-5368200537</v>
      </c>
      <c r="E55" s="5">
        <v>-4474393879</v>
      </c>
      <c r="F55" s="5">
        <v>-4746471798</v>
      </c>
      <c r="G55" s="5">
        <v>-11102939266</v>
      </c>
      <c r="I55" s="5">
        <v>-9220865677</v>
      </c>
      <c r="J55" s="5">
        <v>-16176414868</v>
      </c>
      <c r="K55" s="5">
        <v>-13110122185</v>
      </c>
      <c r="L55" s="5">
        <v>-4815549225</v>
      </c>
      <c r="M55" s="5">
        <v>-3297963791</v>
      </c>
      <c r="N55" s="5">
        <v>-2618621449</v>
      </c>
    </row>
    <row r="56" spans="2:14" ht="15.5" x14ac:dyDescent="0.35">
      <c r="C56" t="s">
        <v>78</v>
      </c>
      <c r="D56" s="5">
        <v>-1212570180</v>
      </c>
      <c r="E56" s="5">
        <v>-2707107428</v>
      </c>
      <c r="F56" s="5">
        <v>-68818990</v>
      </c>
      <c r="G56" s="5">
        <v>-11631464019</v>
      </c>
      <c r="I56" s="5">
        <v>-2775926418</v>
      </c>
      <c r="J56" s="5">
        <v>-11220843306</v>
      </c>
      <c r="K56" s="5">
        <v>-407242382</v>
      </c>
      <c r="L56" s="5">
        <v>4243797247</v>
      </c>
      <c r="M56" s="5">
        <v>2381329793</v>
      </c>
      <c r="N56" s="5">
        <v>2125506801</v>
      </c>
    </row>
    <row r="57" spans="2:14" ht="15.5" x14ac:dyDescent="0.35">
      <c r="C57" t="s">
        <v>79</v>
      </c>
      <c r="D57" s="5">
        <v>-48082689</v>
      </c>
      <c r="E57" s="5">
        <v>12779627</v>
      </c>
      <c r="F57" s="5">
        <v>-25203622</v>
      </c>
      <c r="G57" s="5">
        <v>102219485</v>
      </c>
      <c r="I57" s="5">
        <v>-12423995</v>
      </c>
      <c r="J57" s="5">
        <v>-123778552</v>
      </c>
      <c r="K57" s="5">
        <v>513757187</v>
      </c>
      <c r="L57" s="5">
        <v>717350383</v>
      </c>
      <c r="M57" s="5">
        <v>315647210</v>
      </c>
      <c r="N57" s="5">
        <v>124573927</v>
      </c>
    </row>
    <row r="58" spans="2:14" ht="15.5" x14ac:dyDescent="0.35">
      <c r="C58" t="s">
        <v>80</v>
      </c>
      <c r="E58" s="5">
        <v>-110804207</v>
      </c>
      <c r="G58" s="5">
        <v>-121876883</v>
      </c>
      <c r="I58" s="5">
        <v>-110804207</v>
      </c>
      <c r="J58" s="5">
        <v>-121876883</v>
      </c>
      <c r="K58" s="5">
        <v>-94581941</v>
      </c>
      <c r="L58" s="5">
        <v>2945748</v>
      </c>
      <c r="M58" s="5">
        <v>5811886</v>
      </c>
      <c r="N58" s="5">
        <v>3653622</v>
      </c>
    </row>
    <row r="59" spans="2:14" ht="15.5" x14ac:dyDescent="0.35">
      <c r="C59" t="s">
        <v>81</v>
      </c>
      <c r="D59" s="5">
        <v>-48082689</v>
      </c>
      <c r="E59" s="5">
        <v>123583834</v>
      </c>
      <c r="F59" s="5">
        <v>-25203622</v>
      </c>
      <c r="G59" s="5">
        <v>224096368</v>
      </c>
      <c r="I59" s="5">
        <v>98380212</v>
      </c>
      <c r="J59" s="5">
        <v>-1901669</v>
      </c>
      <c r="K59" s="5">
        <v>608339128</v>
      </c>
      <c r="L59" s="5">
        <v>714404635</v>
      </c>
      <c r="M59" s="5">
        <v>309835324</v>
      </c>
      <c r="N59" s="5">
        <v>120920305</v>
      </c>
    </row>
    <row r="60" spans="2:14" ht="15.5" x14ac:dyDescent="0.35">
      <c r="C60" t="s">
        <v>82</v>
      </c>
      <c r="D60" s="5">
        <v>-48082689</v>
      </c>
      <c r="E60" s="5">
        <v>12779627</v>
      </c>
      <c r="F60" s="5">
        <v>-25203622</v>
      </c>
      <c r="G60" s="5">
        <v>102219485</v>
      </c>
      <c r="I60" s="5">
        <v>-12423995</v>
      </c>
      <c r="J60" s="5">
        <v>-123778552</v>
      </c>
      <c r="K60" s="5">
        <v>513757187</v>
      </c>
      <c r="L60" s="5">
        <v>717350383</v>
      </c>
      <c r="M60" s="5">
        <v>315647210</v>
      </c>
      <c r="N60" s="5">
        <v>124573927</v>
      </c>
    </row>
    <row r="61" spans="2:14" ht="15.5" x14ac:dyDescent="0.35">
      <c r="C61" t="s">
        <v>29</v>
      </c>
      <c r="D61" s="5">
        <v>-1260652869</v>
      </c>
      <c r="E61" s="5">
        <v>-2694327801</v>
      </c>
      <c r="F61" s="5">
        <v>-94022612</v>
      </c>
      <c r="G61" s="5">
        <v>-11529244534</v>
      </c>
      <c r="I61" s="5">
        <v>-2788350413</v>
      </c>
      <c r="J61" s="5">
        <v>-11344621858</v>
      </c>
      <c r="K61" s="5">
        <v>106514805</v>
      </c>
      <c r="L61" s="5">
        <v>4961147630</v>
      </c>
      <c r="M61" s="5">
        <v>2696977003</v>
      </c>
      <c r="N61" s="5">
        <v>2250080728</v>
      </c>
    </row>
    <row r="62" spans="2:14" ht="15.5" x14ac:dyDescent="0.35">
      <c r="C62" t="s">
        <v>28</v>
      </c>
      <c r="D62" s="5">
        <v>179283854</v>
      </c>
      <c r="E62" s="5">
        <v>576453399</v>
      </c>
      <c r="F62" s="5">
        <v>14772090</v>
      </c>
      <c r="G62" s="5">
        <v>2527622232</v>
      </c>
      <c r="I62" s="5">
        <v>591225489</v>
      </c>
      <c r="J62" s="5">
        <v>2487086747</v>
      </c>
      <c r="K62" s="5">
        <v>-18815500</v>
      </c>
      <c r="L62" s="5">
        <v>-903982681</v>
      </c>
      <c r="M62" s="5">
        <v>-567602064</v>
      </c>
      <c r="N62" s="5">
        <v>-304376817</v>
      </c>
    </row>
    <row r="63" spans="2:14" ht="15.5" x14ac:dyDescent="0.35">
      <c r="C63" t="s">
        <v>83</v>
      </c>
      <c r="G63" s="5">
        <v>40535485</v>
      </c>
      <c r="K63" s="5">
        <v>-27602812</v>
      </c>
      <c r="L63" s="5">
        <v>-922926700</v>
      </c>
      <c r="M63" s="5">
        <v>-567602064</v>
      </c>
      <c r="N63" s="5">
        <v>-304376817</v>
      </c>
    </row>
    <row r="64" spans="2:14" ht="15.5" x14ac:dyDescent="0.35">
      <c r="C64" t="s">
        <v>84</v>
      </c>
      <c r="D64" s="5">
        <v>179283854</v>
      </c>
      <c r="E64" s="5">
        <v>576453399</v>
      </c>
      <c r="F64" s="5">
        <v>14772090</v>
      </c>
      <c r="G64" s="5">
        <v>2487086747</v>
      </c>
      <c r="I64" s="5">
        <v>591225489</v>
      </c>
      <c r="J64" s="5">
        <v>2487086747</v>
      </c>
      <c r="K64" s="5">
        <v>8787312</v>
      </c>
      <c r="L64" s="5">
        <v>18944019</v>
      </c>
    </row>
    <row r="65" spans="2:14" ht="15.5" x14ac:dyDescent="0.35">
      <c r="C65" t="s">
        <v>85</v>
      </c>
      <c r="D65" s="5">
        <v>179283854</v>
      </c>
      <c r="E65" s="5">
        <v>576453399</v>
      </c>
      <c r="F65" s="5">
        <v>14772090</v>
      </c>
      <c r="G65" s="5">
        <v>2527622232</v>
      </c>
      <c r="I65" s="5">
        <v>591225489</v>
      </c>
      <c r="J65" s="5">
        <v>2487086747</v>
      </c>
      <c r="K65" s="5">
        <v>-18815500</v>
      </c>
      <c r="L65" s="5">
        <v>-903982681</v>
      </c>
      <c r="M65" s="5">
        <v>-567602064</v>
      </c>
      <c r="N65" s="5">
        <v>-304376817</v>
      </c>
    </row>
    <row r="66" spans="2:14" ht="15.5" x14ac:dyDescent="0.35">
      <c r="C66" t="s">
        <v>86</v>
      </c>
      <c r="D66" s="5">
        <v>-1081369015</v>
      </c>
      <c r="E66" s="5">
        <v>-2117874402</v>
      </c>
      <c r="F66" s="5">
        <v>-79250522</v>
      </c>
      <c r="G66" s="5">
        <v>-9001622302</v>
      </c>
      <c r="I66" s="5">
        <v>-2197124924</v>
      </c>
      <c r="J66" s="5">
        <v>-8857535111</v>
      </c>
      <c r="K66" s="5">
        <v>87699305</v>
      </c>
      <c r="L66" s="5">
        <v>4057164949</v>
      </c>
      <c r="M66" s="5">
        <v>2129374939</v>
      </c>
      <c r="N66" s="5">
        <v>1945703911</v>
      </c>
    </row>
    <row r="67" spans="2:14" ht="15.5" x14ac:dyDescent="0.35">
      <c r="C67" t="s">
        <v>87</v>
      </c>
      <c r="D67" s="5">
        <v>-1081369015</v>
      </c>
      <c r="E67" s="5">
        <v>-2117874402</v>
      </c>
      <c r="F67" s="5">
        <v>-79250522</v>
      </c>
      <c r="G67" s="5">
        <v>-9001622302</v>
      </c>
      <c r="I67" s="5">
        <v>-2197124924</v>
      </c>
      <c r="J67" s="5">
        <v>-8857535111</v>
      </c>
      <c r="K67" s="5">
        <v>87699305</v>
      </c>
      <c r="L67" s="5">
        <v>4057164949</v>
      </c>
      <c r="M67" s="5">
        <v>2129374939</v>
      </c>
      <c r="N67" s="5">
        <v>1945703911</v>
      </c>
    </row>
    <row r="68" spans="2:14" ht="15.5" x14ac:dyDescent="0.35">
      <c r="C68" t="s">
        <v>88</v>
      </c>
      <c r="E68" s="5">
        <v>-12328291</v>
      </c>
      <c r="G68" s="5">
        <v>7650598</v>
      </c>
      <c r="I68" s="5">
        <v>-12328291</v>
      </c>
      <c r="J68" s="5">
        <v>7650598</v>
      </c>
      <c r="K68" s="5">
        <v>27659031</v>
      </c>
    </row>
    <row r="69" spans="2:14" ht="15.5" x14ac:dyDescent="0.35">
      <c r="C69" t="s">
        <v>89</v>
      </c>
      <c r="D69" s="5">
        <v>-1081369015</v>
      </c>
      <c r="E69" s="5">
        <v>-2130202693</v>
      </c>
      <c r="F69" s="5">
        <v>-79250522</v>
      </c>
      <c r="G69" s="5">
        <v>-8993971704</v>
      </c>
      <c r="I69" s="5">
        <v>-2209453215</v>
      </c>
      <c r="J69" s="5">
        <v>-8849884513</v>
      </c>
      <c r="K69" s="5">
        <v>115358336</v>
      </c>
      <c r="L69" s="5">
        <v>4057164949</v>
      </c>
      <c r="M69" s="5">
        <v>2129374939</v>
      </c>
      <c r="N69" s="5">
        <v>1945703911</v>
      </c>
    </row>
    <row r="70" spans="2:14" ht="15.5" x14ac:dyDescent="0.35">
      <c r="C70" t="s">
        <v>90</v>
      </c>
      <c r="D70" s="5">
        <v>-1081369015</v>
      </c>
      <c r="E70" s="5">
        <v>-2117874402</v>
      </c>
      <c r="F70" s="5">
        <v>-79250522</v>
      </c>
      <c r="G70" s="5">
        <v>-9001622302</v>
      </c>
      <c r="I70" s="5">
        <v>-2197124924</v>
      </c>
      <c r="J70" s="5">
        <v>-8857535111</v>
      </c>
      <c r="K70" s="5">
        <v>87699305</v>
      </c>
      <c r="L70" s="5">
        <v>4057164949</v>
      </c>
      <c r="M70" s="5">
        <v>2129374939</v>
      </c>
      <c r="N70" s="5">
        <v>1945703911</v>
      </c>
    </row>
    <row r="71" spans="2:14" ht="15.5" x14ac:dyDescent="0.35">
      <c r="C71" t="s">
        <v>8</v>
      </c>
      <c r="D71" s="5">
        <v>-1081369015</v>
      </c>
      <c r="E71" s="5">
        <v>-2130202693</v>
      </c>
      <c r="F71" s="5">
        <v>-79250522</v>
      </c>
      <c r="G71" s="5">
        <v>-8993971704</v>
      </c>
      <c r="I71" s="5">
        <v>-2209453215</v>
      </c>
      <c r="J71" s="5">
        <v>-8849884513</v>
      </c>
      <c r="K71" s="5">
        <v>115358336</v>
      </c>
      <c r="L71" s="5">
        <v>4057164949</v>
      </c>
      <c r="M71" s="5">
        <v>2129374939</v>
      </c>
      <c r="N71" s="5">
        <v>1945703911</v>
      </c>
    </row>
    <row r="72" spans="2:14" ht="15.5" x14ac:dyDescent="0.35">
      <c r="C72" t="s">
        <v>91</v>
      </c>
    </row>
    <row r="73" spans="2:14" ht="15.5" x14ac:dyDescent="0.35">
      <c r="C73" t="s">
        <v>92</v>
      </c>
      <c r="D73" s="5">
        <v>-1081369015</v>
      </c>
      <c r="E73" s="5">
        <v>-2117874402</v>
      </c>
      <c r="F73" s="5">
        <v>-79250522</v>
      </c>
      <c r="G73" s="5">
        <v>-9001622302</v>
      </c>
      <c r="I73" s="5">
        <v>-2197124924</v>
      </c>
      <c r="J73" s="5">
        <v>-8857535111</v>
      </c>
      <c r="K73" s="5">
        <v>87699305</v>
      </c>
      <c r="L73" s="5">
        <v>4057164949</v>
      </c>
      <c r="M73" s="5">
        <v>2129374939</v>
      </c>
      <c r="N73" s="5">
        <v>1945703911</v>
      </c>
    </row>
    <row r="74" spans="2:14" ht="15.5" x14ac:dyDescent="0.35">
      <c r="C74" t="s">
        <v>93</v>
      </c>
      <c r="D74" s="5">
        <v>-1081369015</v>
      </c>
      <c r="E74" s="5">
        <v>-2130202693</v>
      </c>
      <c r="F74" s="5">
        <v>-79250522</v>
      </c>
      <c r="G74" s="5">
        <v>-8993971704</v>
      </c>
      <c r="I74" s="5">
        <v>-2209453215</v>
      </c>
      <c r="J74" s="5">
        <v>-8849884513</v>
      </c>
      <c r="K74" s="5">
        <v>115358336</v>
      </c>
      <c r="L74" s="5">
        <v>4057164949</v>
      </c>
      <c r="M74" s="5">
        <v>2129374939</v>
      </c>
      <c r="N74" s="5">
        <v>1945703911</v>
      </c>
    </row>
    <row r="75" spans="2:14" ht="15.5" x14ac:dyDescent="0.35">
      <c r="C75" t="s">
        <v>94</v>
      </c>
      <c r="D75" s="5">
        <v>-1081369015</v>
      </c>
      <c r="E75" s="5">
        <v>-2130202693</v>
      </c>
      <c r="F75" s="5">
        <v>-79250522</v>
      </c>
      <c r="G75" s="5">
        <v>-8993971704</v>
      </c>
      <c r="I75" s="5">
        <v>-2209453215</v>
      </c>
      <c r="J75" s="5">
        <v>-8849884513</v>
      </c>
      <c r="K75" s="5">
        <v>115358336</v>
      </c>
      <c r="L75" s="5">
        <v>4057164949</v>
      </c>
      <c r="M75" s="5">
        <v>2129374939</v>
      </c>
      <c r="N75" s="5">
        <v>1945703911</v>
      </c>
    </row>
    <row r="77" spans="2:14" ht="15.5" x14ac:dyDescent="0.35">
      <c r="B77" t="s">
        <v>95</v>
      </c>
      <c r="C77" t="s">
        <v>96</v>
      </c>
    </row>
    <row r="78" spans="2:14" ht="15.5" x14ac:dyDescent="0.35">
      <c r="C78" t="s">
        <v>97</v>
      </c>
    </row>
    <row r="79" spans="2:14" ht="15.5" x14ac:dyDescent="0.35">
      <c r="C79" t="s">
        <v>20</v>
      </c>
      <c r="D79" s="5">
        <v>294206421</v>
      </c>
      <c r="E79" s="5">
        <v>259107634</v>
      </c>
      <c r="F79" s="5">
        <v>259823293</v>
      </c>
      <c r="G79" s="5">
        <v>348988716</v>
      </c>
      <c r="I79" s="5">
        <v>259107634</v>
      </c>
      <c r="J79" s="5">
        <v>348988716</v>
      </c>
      <c r="K79" s="5">
        <v>403185896</v>
      </c>
      <c r="L79" s="5">
        <v>479564254</v>
      </c>
      <c r="M79" s="5">
        <v>355711311</v>
      </c>
      <c r="N79" s="5">
        <v>263892713</v>
      </c>
    </row>
    <row r="80" spans="2:14" ht="15.5" x14ac:dyDescent="0.35">
      <c r="C80" t="s">
        <v>98</v>
      </c>
      <c r="D80" s="5">
        <v>10454310325</v>
      </c>
      <c r="E80" s="5">
        <v>10191383563</v>
      </c>
      <c r="F80" s="5">
        <v>9154589564</v>
      </c>
      <c r="G80" s="5">
        <v>8636411579</v>
      </c>
      <c r="I80" s="5">
        <v>10191383563</v>
      </c>
      <c r="J80" s="5">
        <v>8636411579</v>
      </c>
      <c r="K80" s="5">
        <v>7589637768</v>
      </c>
      <c r="L80" s="5">
        <v>3714857165</v>
      </c>
      <c r="M80" s="5">
        <v>128500000</v>
      </c>
      <c r="N80" s="5">
        <v>53500000</v>
      </c>
    </row>
    <row r="81" spans="3:14" ht="15.5" x14ac:dyDescent="0.35">
      <c r="C81" t="s">
        <v>99</v>
      </c>
      <c r="K81" s="5">
        <v>130666232</v>
      </c>
      <c r="M81" s="5">
        <v>36000000</v>
      </c>
      <c r="N81" s="5">
        <v>3000000</v>
      </c>
    </row>
    <row r="82" spans="3:14" ht="15.5" x14ac:dyDescent="0.35">
      <c r="C82" t="s">
        <v>100</v>
      </c>
      <c r="D82" s="5">
        <v>10454310325</v>
      </c>
      <c r="E82" s="5">
        <v>10191383563</v>
      </c>
      <c r="F82" s="5">
        <v>9154589564</v>
      </c>
      <c r="G82" s="5">
        <v>8636411579</v>
      </c>
      <c r="I82" s="5">
        <v>10191383563</v>
      </c>
      <c r="J82" s="5">
        <v>8636411579</v>
      </c>
      <c r="K82" s="5">
        <v>7589637768</v>
      </c>
      <c r="L82" s="5">
        <v>3714857165</v>
      </c>
      <c r="M82" s="5">
        <v>128500000</v>
      </c>
      <c r="N82" s="5">
        <v>53500000</v>
      </c>
    </row>
    <row r="83" spans="3:14" ht="15.5" x14ac:dyDescent="0.35">
      <c r="C83" t="s">
        <v>101</v>
      </c>
      <c r="K83" s="5">
        <v>130666232</v>
      </c>
      <c r="M83" s="5">
        <v>36000000</v>
      </c>
      <c r="N83" s="5">
        <v>3000000</v>
      </c>
    </row>
    <row r="84" spans="3:14" ht="15.5" x14ac:dyDescent="0.35">
      <c r="C84" t="s">
        <v>102</v>
      </c>
      <c r="K84" s="5">
        <v>130666232</v>
      </c>
      <c r="M84" s="5">
        <v>36000000</v>
      </c>
      <c r="N84" s="5">
        <v>3000000</v>
      </c>
    </row>
    <row r="85" spans="3:14" ht="15.5" x14ac:dyDescent="0.35">
      <c r="C85" t="s">
        <v>103</v>
      </c>
      <c r="D85" s="5">
        <v>3575900000</v>
      </c>
      <c r="E85" s="5">
        <v>3757700000</v>
      </c>
      <c r="F85" s="5">
        <v>4333400000</v>
      </c>
      <c r="G85" s="5">
        <v>4394000000</v>
      </c>
      <c r="I85" s="5">
        <v>3757700000</v>
      </c>
      <c r="J85" s="5">
        <v>4394000000</v>
      </c>
      <c r="K85" s="5">
        <v>5000000000</v>
      </c>
    </row>
    <row r="86" spans="3:14" ht="15.5" x14ac:dyDescent="0.35">
      <c r="C86" t="s">
        <v>81</v>
      </c>
      <c r="D86" s="5">
        <v>22981338</v>
      </c>
      <c r="E86" s="5">
        <v>22981338</v>
      </c>
      <c r="F86" s="5">
        <v>35309629</v>
      </c>
      <c r="G86" s="5">
        <v>35309629</v>
      </c>
      <c r="I86" s="5">
        <v>22981338</v>
      </c>
      <c r="J86" s="5">
        <v>35309629</v>
      </c>
      <c r="K86" s="5">
        <v>27659031</v>
      </c>
    </row>
    <row r="87" spans="3:14" ht="15.5" x14ac:dyDescent="0.35">
      <c r="C87" t="s">
        <v>104</v>
      </c>
      <c r="D87" s="5">
        <v>16851166746</v>
      </c>
      <c r="E87" s="5">
        <v>16734941197</v>
      </c>
      <c r="F87" s="5">
        <v>16274562857</v>
      </c>
      <c r="G87" s="5">
        <v>15906150295</v>
      </c>
      <c r="I87" s="5">
        <v>16734941197</v>
      </c>
      <c r="J87" s="5">
        <v>15906150295</v>
      </c>
      <c r="K87" s="5">
        <v>20858888144</v>
      </c>
      <c r="L87" s="5">
        <v>7449272235</v>
      </c>
      <c r="M87" s="5">
        <v>1986815311</v>
      </c>
      <c r="N87" s="5">
        <v>440366713</v>
      </c>
    </row>
    <row r="88" spans="3:14" ht="15.5" x14ac:dyDescent="0.35">
      <c r="C88" t="s">
        <v>105</v>
      </c>
    </row>
    <row r="89" spans="3:14" ht="15.5" x14ac:dyDescent="0.35">
      <c r="C89" t="s">
        <v>106</v>
      </c>
      <c r="D89" s="5">
        <v>31487835760</v>
      </c>
      <c r="E89" s="5">
        <v>31775126936</v>
      </c>
      <c r="F89" s="5">
        <v>29897843450</v>
      </c>
      <c r="G89" s="5">
        <v>24302265660</v>
      </c>
      <c r="I89" s="5">
        <v>31775126936</v>
      </c>
      <c r="J89" s="5">
        <v>24302265660</v>
      </c>
      <c r="K89" s="5">
        <v>14977168535</v>
      </c>
      <c r="L89" s="5">
        <v>3506538970</v>
      </c>
      <c r="M89" s="5">
        <v>426475046</v>
      </c>
      <c r="N89" s="5">
        <v>497569840</v>
      </c>
    </row>
    <row r="90" spans="3:14" ht="15.5" x14ac:dyDescent="0.35">
      <c r="C90" t="s">
        <v>107</v>
      </c>
      <c r="D90" s="5">
        <v>19681982657</v>
      </c>
      <c r="E90" s="5">
        <v>18362803730</v>
      </c>
      <c r="F90" s="5">
        <v>16552263398</v>
      </c>
      <c r="G90" s="5">
        <v>16073430736</v>
      </c>
      <c r="I90" s="5">
        <v>18362803730</v>
      </c>
      <c r="J90" s="5">
        <v>16073430736</v>
      </c>
      <c r="K90" s="5">
        <v>16845700241</v>
      </c>
      <c r="L90" s="5">
        <v>7114106050</v>
      </c>
      <c r="M90" s="5">
        <v>4761666452</v>
      </c>
      <c r="N90" s="5">
        <v>2203250478</v>
      </c>
    </row>
    <row r="91" spans="3:14" ht="15.5" x14ac:dyDescent="0.35">
      <c r="C91" t="s">
        <v>108</v>
      </c>
      <c r="D91" s="5">
        <v>3278845505</v>
      </c>
      <c r="E91" s="5">
        <v>3099561651</v>
      </c>
      <c r="F91" s="5">
        <v>2519631042</v>
      </c>
      <c r="G91" s="5">
        <v>2504858952</v>
      </c>
      <c r="I91" s="5">
        <v>3099561651</v>
      </c>
      <c r="J91" s="5">
        <v>2504858952</v>
      </c>
      <c r="K91" s="5">
        <v>19930066</v>
      </c>
      <c r="L91" s="5">
        <v>18944019</v>
      </c>
    </row>
    <row r="92" spans="3:14" ht="15.5" x14ac:dyDescent="0.35">
      <c r="C92" t="s">
        <v>109</v>
      </c>
      <c r="D92" s="5">
        <v>54947413892</v>
      </c>
      <c r="E92" s="5">
        <v>56292567068</v>
      </c>
      <c r="F92" s="5">
        <v>59155758101</v>
      </c>
      <c r="G92" s="5">
        <v>59371365199</v>
      </c>
      <c r="I92" s="5">
        <v>56292567068</v>
      </c>
      <c r="J92" s="5">
        <v>59371365199</v>
      </c>
      <c r="K92" s="5">
        <v>61321047764</v>
      </c>
      <c r="L92" s="5">
        <v>29838372972</v>
      </c>
      <c r="M92" s="5">
        <v>5601624588</v>
      </c>
      <c r="N92" s="5">
        <v>3445089880</v>
      </c>
    </row>
    <row r="93" spans="3:14" ht="15.5" x14ac:dyDescent="0.35">
      <c r="C93" t="s">
        <v>110</v>
      </c>
      <c r="D93" s="5">
        <v>71798580638</v>
      </c>
      <c r="E93" s="5">
        <v>73027508265</v>
      </c>
      <c r="F93" s="5">
        <v>75430320958</v>
      </c>
      <c r="G93" s="5">
        <v>75277515494</v>
      </c>
      <c r="I93" s="5">
        <v>73027508265</v>
      </c>
      <c r="J93" s="5">
        <v>75277515494</v>
      </c>
      <c r="K93" s="5">
        <v>82179935908</v>
      </c>
      <c r="L93" s="5">
        <v>37287645207</v>
      </c>
      <c r="M93" s="5">
        <v>7588439899</v>
      </c>
      <c r="N93" s="5">
        <v>3885456593</v>
      </c>
    </row>
    <row r="94" spans="3:14" ht="15.5" x14ac:dyDescent="0.35">
      <c r="C94" t="s">
        <v>111</v>
      </c>
    </row>
    <row r="95" spans="3:14" ht="15.5" x14ac:dyDescent="0.35">
      <c r="C95" t="s">
        <v>112</v>
      </c>
    </row>
    <row r="96" spans="3:14" ht="15.5" x14ac:dyDescent="0.35">
      <c r="C96" t="s">
        <v>113</v>
      </c>
      <c r="D96" s="5">
        <v>3755470230</v>
      </c>
      <c r="E96" s="5">
        <v>3806862168</v>
      </c>
      <c r="F96" s="5">
        <v>4053016849</v>
      </c>
      <c r="G96" s="5">
        <v>3725815489</v>
      </c>
      <c r="I96" s="5">
        <v>3806862168</v>
      </c>
      <c r="J96" s="5">
        <v>3725815489</v>
      </c>
      <c r="K96" s="5">
        <v>1652436896</v>
      </c>
      <c r="L96" s="5">
        <v>5062762358</v>
      </c>
      <c r="M96" s="5">
        <v>4073081172</v>
      </c>
      <c r="N96" s="5">
        <v>2499472805</v>
      </c>
    </row>
    <row r="97" spans="3:14" ht="15.5" x14ac:dyDescent="0.35">
      <c r="C97" t="s">
        <v>114</v>
      </c>
      <c r="D97" s="5">
        <v>2178444325</v>
      </c>
      <c r="E97" s="5">
        <v>2353333336</v>
      </c>
      <c r="F97" s="5">
        <v>3190138314</v>
      </c>
      <c r="G97" s="5">
        <v>2690000000</v>
      </c>
      <c r="I97" s="5">
        <v>2353333336</v>
      </c>
      <c r="J97" s="5">
        <v>2690000000</v>
      </c>
      <c r="K97" s="5">
        <v>21000000</v>
      </c>
      <c r="L97" s="5">
        <v>23000000</v>
      </c>
      <c r="M97" s="5">
        <v>117036000</v>
      </c>
      <c r="N97" s="5">
        <v>148273000</v>
      </c>
    </row>
    <row r="98" spans="3:14" ht="15.5" x14ac:dyDescent="0.35">
      <c r="C98" t="s">
        <v>115</v>
      </c>
      <c r="L98" s="5">
        <v>1650000000</v>
      </c>
      <c r="M98" s="5">
        <v>116908122</v>
      </c>
      <c r="N98" s="5">
        <v>322179750</v>
      </c>
    </row>
    <row r="99" spans="3:14" ht="15.5" x14ac:dyDescent="0.35">
      <c r="C99" t="s">
        <v>116</v>
      </c>
      <c r="D99" s="5">
        <v>295607025</v>
      </c>
      <c r="E99" s="5">
        <v>451407266</v>
      </c>
      <c r="F99" s="5">
        <v>336167141</v>
      </c>
      <c r="G99" s="5">
        <v>382657428</v>
      </c>
      <c r="I99" s="5">
        <v>451407266</v>
      </c>
      <c r="J99" s="5">
        <v>382657428</v>
      </c>
      <c r="K99" s="5">
        <v>1243181890</v>
      </c>
      <c r="L99" s="5">
        <v>1239363467</v>
      </c>
      <c r="M99" s="5">
        <v>891014955</v>
      </c>
      <c r="N99" s="5">
        <v>335058636</v>
      </c>
    </row>
    <row r="100" spans="3:14" ht="15.5" x14ac:dyDescent="0.35">
      <c r="C100" t="s">
        <v>117</v>
      </c>
      <c r="D100" s="5">
        <v>666001285</v>
      </c>
      <c r="E100" s="5">
        <v>363977591</v>
      </c>
      <c r="I100" s="5">
        <v>363977591</v>
      </c>
      <c r="L100" s="5">
        <v>231500000</v>
      </c>
      <c r="N100" s="5">
        <v>27350000</v>
      </c>
    </row>
    <row r="101" spans="3:14" ht="15.5" x14ac:dyDescent="0.35">
      <c r="C101" t="s">
        <v>118</v>
      </c>
      <c r="M101" s="5">
        <v>804522095</v>
      </c>
      <c r="N101" s="5">
        <v>895561419</v>
      </c>
    </row>
    <row r="102" spans="3:14" ht="15.5" x14ac:dyDescent="0.35">
      <c r="C102" t="s">
        <v>119</v>
      </c>
    </row>
    <row r="103" spans="3:14" ht="15.5" x14ac:dyDescent="0.35">
      <c r="C103" t="s">
        <v>120</v>
      </c>
      <c r="D103" s="5">
        <v>943083285</v>
      </c>
      <c r="E103" s="5">
        <v>1039249959</v>
      </c>
      <c r="F103" s="5">
        <v>1136437933</v>
      </c>
      <c r="G103" s="5">
        <v>1231583307</v>
      </c>
      <c r="I103" s="5">
        <v>1039249959</v>
      </c>
      <c r="J103" s="5">
        <v>1231583307</v>
      </c>
      <c r="K103" s="5">
        <v>1387249991</v>
      </c>
      <c r="L103" s="5">
        <v>1566249995</v>
      </c>
    </row>
    <row r="104" spans="3:14" ht="15.5" x14ac:dyDescent="0.35">
      <c r="C104" t="s">
        <v>121</v>
      </c>
      <c r="D104" s="5">
        <v>943083285</v>
      </c>
      <c r="E104" s="5">
        <v>1039249959</v>
      </c>
      <c r="F104" s="5">
        <v>1136437933</v>
      </c>
      <c r="G104" s="5">
        <v>1231583307</v>
      </c>
      <c r="I104" s="5">
        <v>1039249959</v>
      </c>
      <c r="J104" s="5">
        <v>1231583307</v>
      </c>
      <c r="K104" s="5">
        <v>1387249991</v>
      </c>
      <c r="L104" s="5">
        <v>1566249995</v>
      </c>
    </row>
    <row r="105" spans="3:14" ht="15.5" x14ac:dyDescent="0.35">
      <c r="C105" t="s">
        <v>122</v>
      </c>
      <c r="D105" s="5">
        <v>1115451839</v>
      </c>
      <c r="E105" s="5">
        <v>1211618513</v>
      </c>
      <c r="F105" s="5">
        <v>1238073832</v>
      </c>
      <c r="G105" s="5">
        <v>1333219206</v>
      </c>
      <c r="I105" s="5">
        <v>1211618513</v>
      </c>
      <c r="J105" s="5">
        <v>1333219206</v>
      </c>
      <c r="K105" s="5">
        <v>1459841200</v>
      </c>
      <c r="L105" s="5">
        <v>1652359173</v>
      </c>
    </row>
    <row r="106" spans="3:14" ht="15.5" x14ac:dyDescent="0.35">
      <c r="C106" t="s">
        <v>123</v>
      </c>
      <c r="D106" s="5">
        <v>1115451839</v>
      </c>
      <c r="E106" s="5">
        <v>1211618513</v>
      </c>
      <c r="F106" s="5">
        <v>1238073832</v>
      </c>
      <c r="G106" s="5">
        <v>1333219206</v>
      </c>
      <c r="I106" s="5">
        <v>1211618513</v>
      </c>
      <c r="J106" s="5">
        <v>1333219206</v>
      </c>
      <c r="K106" s="5">
        <v>1459841200</v>
      </c>
      <c r="L106" s="5">
        <v>1652359173</v>
      </c>
    </row>
    <row r="107" spans="3:14" ht="15.5" x14ac:dyDescent="0.35">
      <c r="C107" t="s">
        <v>124</v>
      </c>
      <c r="D107" s="5">
        <v>4870922069</v>
      </c>
      <c r="E107" s="5">
        <v>5018480681</v>
      </c>
      <c r="F107" s="5">
        <v>5291090681</v>
      </c>
      <c r="G107" s="5">
        <v>5059034695</v>
      </c>
      <c r="I107" s="5">
        <v>5018480681</v>
      </c>
      <c r="J107" s="5">
        <v>5059034695</v>
      </c>
      <c r="K107" s="5">
        <v>3112278096</v>
      </c>
      <c r="L107" s="5">
        <v>6715121531</v>
      </c>
      <c r="M107" s="5">
        <v>4073081172</v>
      </c>
      <c r="N107" s="5">
        <v>2499472805</v>
      </c>
    </row>
    <row r="108" spans="3:14" ht="15.5" x14ac:dyDescent="0.35">
      <c r="C108" t="s">
        <v>125</v>
      </c>
    </row>
    <row r="109" spans="3:14" ht="15.5" x14ac:dyDescent="0.35">
      <c r="C109" t="s">
        <v>126</v>
      </c>
      <c r="D109" s="5">
        <v>41203239800</v>
      </c>
      <c r="E109" s="5">
        <v>41203239800</v>
      </c>
      <c r="F109" s="5">
        <v>41203239800</v>
      </c>
      <c r="G109" s="5">
        <v>41203239800</v>
      </c>
      <c r="I109" s="5">
        <v>41203239800</v>
      </c>
      <c r="J109" s="5">
        <v>41203239800</v>
      </c>
      <c r="K109" s="5">
        <v>41203126600</v>
      </c>
      <c r="L109" s="5">
        <v>30000000000</v>
      </c>
      <c r="M109" s="5">
        <v>500000000</v>
      </c>
      <c r="N109" s="5">
        <v>500000000</v>
      </c>
    </row>
    <row r="110" spans="3:14" ht="15.5" x14ac:dyDescent="0.35">
      <c r="C110" t="s">
        <v>127</v>
      </c>
      <c r="D110" s="5">
        <v>37177243500</v>
      </c>
      <c r="E110" s="5">
        <v>37177243500</v>
      </c>
      <c r="F110" s="5">
        <v>37177243500</v>
      </c>
      <c r="G110" s="5">
        <v>37177243500</v>
      </c>
      <c r="I110" s="5">
        <v>37177243500</v>
      </c>
      <c r="J110" s="5">
        <v>37177243500</v>
      </c>
      <c r="K110" s="5">
        <v>37176649200</v>
      </c>
    </row>
    <row r="111" spans="3:14" ht="15.5" x14ac:dyDescent="0.35">
      <c r="C111" t="s">
        <v>128</v>
      </c>
      <c r="D111" s="5">
        <v>-11475806069</v>
      </c>
      <c r="E111" s="5">
        <v>-10394437054</v>
      </c>
      <c r="F111" s="5">
        <v>-8276562652</v>
      </c>
      <c r="G111" s="5">
        <v>-8197312130</v>
      </c>
      <c r="I111" s="5">
        <v>-10394437054</v>
      </c>
      <c r="J111" s="5">
        <v>-8197312130</v>
      </c>
      <c r="K111" s="5">
        <v>660222981</v>
      </c>
      <c r="L111" s="5">
        <v>572523676</v>
      </c>
      <c r="M111" s="5">
        <v>3015358727</v>
      </c>
      <c r="N111" s="5">
        <v>885983788</v>
      </c>
    </row>
    <row r="112" spans="3:14" ht="15.5" x14ac:dyDescent="0.35">
      <c r="C112" t="s">
        <v>10</v>
      </c>
      <c r="D112" s="5">
        <v>66927658569</v>
      </c>
      <c r="E112" s="5">
        <v>68009027584</v>
      </c>
      <c r="F112" s="5">
        <v>70139230277</v>
      </c>
      <c r="G112" s="5">
        <v>70218480799</v>
      </c>
      <c r="I112" s="5">
        <v>68009027584</v>
      </c>
      <c r="J112" s="5">
        <v>70218480799</v>
      </c>
      <c r="K112" s="5">
        <v>79067657812</v>
      </c>
      <c r="L112" s="5">
        <v>30572523676</v>
      </c>
      <c r="M112" s="5">
        <v>3515358727</v>
      </c>
      <c r="N112" s="5">
        <v>1385983788</v>
      </c>
    </row>
    <row r="113" spans="2:14" ht="15.5" x14ac:dyDescent="0.35">
      <c r="C113" t="s">
        <v>129</v>
      </c>
      <c r="D113" s="5">
        <v>71798580638</v>
      </c>
      <c r="E113" s="5">
        <v>73027508265</v>
      </c>
      <c r="F113" s="5">
        <v>75430320958</v>
      </c>
      <c r="G113" s="5">
        <v>75277515494</v>
      </c>
      <c r="I113" s="5">
        <v>73027508265</v>
      </c>
      <c r="J113" s="5">
        <v>75277515494</v>
      </c>
      <c r="K113" s="5">
        <v>82179935908</v>
      </c>
      <c r="L113" s="5">
        <v>37287645207</v>
      </c>
      <c r="M113" s="5">
        <v>7588439899</v>
      </c>
      <c r="N113" s="5">
        <v>3885456593</v>
      </c>
    </row>
    <row r="114" spans="2:14" ht="15.5" x14ac:dyDescent="0.35">
      <c r="C114" t="s">
        <v>130</v>
      </c>
      <c r="D114" s="5">
        <v>1030080995</v>
      </c>
      <c r="E114" s="5">
        <v>1030080995</v>
      </c>
      <c r="F114" s="5">
        <v>1030080995</v>
      </c>
      <c r="G114" s="5">
        <v>1030080995</v>
      </c>
      <c r="I114" s="5">
        <v>1030080995</v>
      </c>
      <c r="J114" s="5">
        <v>1030080995</v>
      </c>
      <c r="K114" s="5">
        <v>1030078165</v>
      </c>
      <c r="L114" s="5">
        <v>750000000</v>
      </c>
      <c r="M114" s="5">
        <v>500</v>
      </c>
      <c r="N114" s="5">
        <v>500</v>
      </c>
    </row>
    <row r="116" spans="2:14" ht="15.5" x14ac:dyDescent="0.35">
      <c r="B116" t="s">
        <v>131</v>
      </c>
      <c r="C116" t="s">
        <v>132</v>
      </c>
      <c r="D116" s="5">
        <v>583679257</v>
      </c>
      <c r="E116" s="5">
        <v>1702524881</v>
      </c>
      <c r="F116" s="5">
        <v>1759554889</v>
      </c>
      <c r="G116" s="5">
        <v>182783807</v>
      </c>
      <c r="I116" s="5">
        <v>3462079770</v>
      </c>
      <c r="J116" s="5">
        <v>268293569</v>
      </c>
      <c r="K116" s="5">
        <v>-15827196630</v>
      </c>
      <c r="L116" s="5">
        <v>-10441113624</v>
      </c>
      <c r="M116" s="5">
        <v>2911198002</v>
      </c>
      <c r="N116" s="5">
        <v>2449308795</v>
      </c>
    </row>
    <row r="117" spans="2:14" ht="15.5" x14ac:dyDescent="0.35">
      <c r="C117" t="s">
        <v>133</v>
      </c>
      <c r="D117" s="5">
        <v>7308978611</v>
      </c>
      <c r="E117" s="5">
        <v>5795173354</v>
      </c>
      <c r="F117" s="5">
        <v>7513388915</v>
      </c>
      <c r="G117" s="5">
        <v>5059809915</v>
      </c>
      <c r="I117" s="5">
        <v>13308562269</v>
      </c>
      <c r="J117" s="5">
        <v>10247253707</v>
      </c>
      <c r="K117" s="5">
        <v>11861908025</v>
      </c>
      <c r="L117" s="5">
        <v>8535254100</v>
      </c>
      <c r="M117" s="5">
        <v>9163980000</v>
      </c>
      <c r="N117" s="5">
        <v>5242305000</v>
      </c>
    </row>
    <row r="118" spans="2:14" ht="15.5" x14ac:dyDescent="0.35">
      <c r="C118" t="s">
        <v>134</v>
      </c>
      <c r="D118" s="5">
        <v>-4910346158</v>
      </c>
      <c r="E118" s="5">
        <v>-3012203170</v>
      </c>
      <c r="F118" s="5">
        <v>-4130699659</v>
      </c>
      <c r="G118" s="5">
        <v>-2811212794</v>
      </c>
      <c r="I118" s="5">
        <v>-7142902829</v>
      </c>
      <c r="J118" s="5">
        <v>-6171711248</v>
      </c>
      <c r="K118" s="5">
        <v>-25181035863</v>
      </c>
      <c r="L118" s="5">
        <v>-16558259913</v>
      </c>
      <c r="M118" s="5">
        <v>-5107294535</v>
      </c>
      <c r="N118" s="5">
        <v>-1833538349</v>
      </c>
    </row>
    <row r="119" spans="2:14" ht="15.5" x14ac:dyDescent="0.35">
      <c r="C119" t="s">
        <v>135</v>
      </c>
      <c r="D119" s="5">
        <v>-1817498046</v>
      </c>
      <c r="E119" s="5">
        <v>-1152157021</v>
      </c>
      <c r="F119" s="5">
        <v>-1650259356</v>
      </c>
      <c r="G119" s="5">
        <v>-1452348623</v>
      </c>
      <c r="I119" s="5">
        <v>-2802416377</v>
      </c>
      <c r="J119" s="5">
        <v>-3183360824</v>
      </c>
      <c r="K119" s="5">
        <v>-3066407920</v>
      </c>
      <c r="L119" s="5">
        <v>-1569463218</v>
      </c>
      <c r="M119" s="5">
        <v>-1222588603</v>
      </c>
      <c r="N119" s="5">
        <v>-1158837688</v>
      </c>
    </row>
    <row r="120" spans="2:14" ht="15.5" x14ac:dyDescent="0.35">
      <c r="C120" t="s">
        <v>136</v>
      </c>
      <c r="D120" s="5">
        <v>202317</v>
      </c>
      <c r="E120" s="5">
        <v>208254</v>
      </c>
      <c r="F120" s="5">
        <v>248241</v>
      </c>
      <c r="G120" s="5">
        <v>195102</v>
      </c>
      <c r="I120" s="5">
        <v>456495</v>
      </c>
      <c r="J120" s="5">
        <v>565575</v>
      </c>
      <c r="K120" s="5">
        <v>22650182</v>
      </c>
      <c r="L120" s="5">
        <v>2945748</v>
      </c>
      <c r="M120" s="5">
        <v>5811886</v>
      </c>
      <c r="N120" s="5">
        <v>3653622</v>
      </c>
    </row>
    <row r="121" spans="2:14" ht="15.5" x14ac:dyDescent="0.35">
      <c r="C121" t="s">
        <v>137</v>
      </c>
      <c r="G121" s="5">
        <v>-860552858</v>
      </c>
      <c r="J121" s="5">
        <v>-882529512</v>
      </c>
      <c r="K121" s="5">
        <v>-68000000</v>
      </c>
      <c r="L121" s="5">
        <v>-851590341</v>
      </c>
      <c r="M121" s="5">
        <v>-11645746</v>
      </c>
      <c r="N121" s="5">
        <v>-12701490</v>
      </c>
    </row>
    <row r="122" spans="2:14" ht="15.5" x14ac:dyDescent="0.35">
      <c r="C122" t="s">
        <v>138</v>
      </c>
      <c r="D122" s="5">
        <v>2342533</v>
      </c>
      <c r="E122" s="5">
        <v>71503464</v>
      </c>
      <c r="F122" s="5">
        <v>26876748</v>
      </c>
      <c r="G122" s="5">
        <v>246893065</v>
      </c>
      <c r="I122" s="5">
        <v>98380212</v>
      </c>
      <c r="J122" s="5">
        <v>258075871</v>
      </c>
      <c r="K122" s="5">
        <v>603688946</v>
      </c>
      <c r="M122" s="5">
        <v>82935000</v>
      </c>
      <c r="N122" s="5">
        <v>208427700</v>
      </c>
    </row>
    <row r="123" spans="2:14" ht="15.5" x14ac:dyDescent="0.35">
      <c r="C123" t="s">
        <v>139</v>
      </c>
      <c r="D123" s="5">
        <v>-139293588</v>
      </c>
      <c r="E123" s="5">
        <v>65798115</v>
      </c>
      <c r="F123" s="5">
        <v>-221592041</v>
      </c>
      <c r="G123" s="5">
        <v>333544655</v>
      </c>
      <c r="I123" s="5">
        <v>-155793926</v>
      </c>
      <c r="J123" s="5">
        <v>244752153</v>
      </c>
      <c r="K123" s="5">
        <v>48200775796</v>
      </c>
      <c r="L123" s="5">
        <v>23931368366</v>
      </c>
    </row>
    <row r="124" spans="2:14" ht="15.5" x14ac:dyDescent="0.35">
      <c r="C124" t="s">
        <v>140</v>
      </c>
      <c r="D124" s="5">
        <v>-409286882</v>
      </c>
      <c r="E124" s="5">
        <v>-1769038655</v>
      </c>
      <c r="F124" s="5">
        <v>-1627128271</v>
      </c>
      <c r="G124" s="5">
        <v>-524769703</v>
      </c>
      <c r="I124" s="5">
        <v>-3396166926</v>
      </c>
      <c r="J124" s="5">
        <v>-567242902</v>
      </c>
      <c r="K124" s="5">
        <v>-32449957523</v>
      </c>
      <c r="L124" s="5">
        <v>-14500840997</v>
      </c>
      <c r="M124" s="5">
        <v>-2819379404</v>
      </c>
      <c r="N124" s="5">
        <v>-2568176802</v>
      </c>
    </row>
    <row r="125" spans="2:14" ht="15.5" x14ac:dyDescent="0.35">
      <c r="C125" t="s">
        <v>141</v>
      </c>
      <c r="K125" s="5">
        <v>-10561265772</v>
      </c>
      <c r="L125" s="5">
        <v>-8656318315</v>
      </c>
    </row>
    <row r="126" spans="2:14" ht="15.5" x14ac:dyDescent="0.35">
      <c r="C126" t="s">
        <v>142</v>
      </c>
    </row>
    <row r="127" spans="2:14" ht="15.5" x14ac:dyDescent="0.35">
      <c r="C127" t="s">
        <v>143</v>
      </c>
      <c r="D127" s="5">
        <v>-409286882</v>
      </c>
      <c r="E127" s="5">
        <v>-1769038655</v>
      </c>
      <c r="F127" s="5">
        <v>-1627128271</v>
      </c>
      <c r="G127" s="5">
        <v>-524769703</v>
      </c>
      <c r="I127" s="5">
        <v>-3396166926</v>
      </c>
      <c r="J127" s="5">
        <v>-567242902</v>
      </c>
      <c r="K127" s="5">
        <v>-12121628560</v>
      </c>
      <c r="L127" s="5">
        <v>-3284659750</v>
      </c>
      <c r="M127" s="5">
        <v>-98523430</v>
      </c>
      <c r="N127" s="5">
        <v>-14306981</v>
      </c>
    </row>
    <row r="128" spans="2:14" ht="15.5" x14ac:dyDescent="0.35">
      <c r="C128" t="s">
        <v>144</v>
      </c>
      <c r="K128" s="5">
        <v>-9767063191</v>
      </c>
      <c r="L128" s="5">
        <v>-2374862932</v>
      </c>
      <c r="M128" s="5">
        <v>-2570855974</v>
      </c>
      <c r="N128" s="5">
        <v>-2166893811</v>
      </c>
    </row>
    <row r="129" spans="3:14" ht="15.5" x14ac:dyDescent="0.35">
      <c r="C129" t="s">
        <v>145</v>
      </c>
    </row>
    <row r="130" spans="3:14" ht="15.5" x14ac:dyDescent="0.35">
      <c r="C130" t="s">
        <v>146</v>
      </c>
      <c r="N130" s="5">
        <v>-119974000</v>
      </c>
    </row>
    <row r="131" spans="3:14" ht="15.5" x14ac:dyDescent="0.35">
      <c r="C131" t="s">
        <v>147</v>
      </c>
      <c r="L131" s="5">
        <v>-185000000</v>
      </c>
      <c r="M131" s="5">
        <v>-150000000</v>
      </c>
      <c r="N131" s="5">
        <v>-267002010</v>
      </c>
    </row>
    <row r="132" spans="3:14" ht="15.5" x14ac:dyDescent="0.35">
      <c r="C132" t="s">
        <v>148</v>
      </c>
      <c r="D132" s="5">
        <v>-139293588</v>
      </c>
      <c r="E132" s="5">
        <v>65798115</v>
      </c>
      <c r="F132" s="5">
        <v>-221592041</v>
      </c>
      <c r="G132" s="5">
        <v>333544655</v>
      </c>
      <c r="I132" s="5">
        <v>-155793926</v>
      </c>
      <c r="J132" s="5">
        <v>244752153</v>
      </c>
      <c r="K132" s="5">
        <v>48200775796</v>
      </c>
      <c r="L132" s="5">
        <v>23931368366</v>
      </c>
    </row>
    <row r="133" spans="3:14" ht="15.5" x14ac:dyDescent="0.35">
      <c r="C133" t="s">
        <v>149</v>
      </c>
      <c r="E133" s="5">
        <v>18269711</v>
      </c>
      <c r="G133" s="5">
        <v>426377993</v>
      </c>
      <c r="I133" s="5">
        <v>18269711</v>
      </c>
      <c r="J133" s="5">
        <v>426377993</v>
      </c>
      <c r="L133" s="5">
        <v>1790000000</v>
      </c>
    </row>
    <row r="134" spans="3:14" ht="15.5" x14ac:dyDescent="0.35">
      <c r="C134" t="s">
        <v>150</v>
      </c>
      <c r="K134" s="5">
        <v>52640000000</v>
      </c>
    </row>
    <row r="135" spans="3:14" ht="15.5" x14ac:dyDescent="0.35">
      <c r="C135" t="s">
        <v>151</v>
      </c>
      <c r="J135" s="5">
        <v>707500</v>
      </c>
      <c r="K135" s="5">
        <v>19541250</v>
      </c>
    </row>
    <row r="136" spans="3:14" ht="15.5" x14ac:dyDescent="0.35">
      <c r="C136" t="s">
        <v>152</v>
      </c>
      <c r="K136" s="5">
        <v>-4279765450</v>
      </c>
    </row>
    <row r="137" spans="3:14" ht="15.5" x14ac:dyDescent="0.35">
      <c r="C137" t="s">
        <v>153</v>
      </c>
      <c r="D137" s="5">
        <v>-139293588</v>
      </c>
      <c r="E137" s="5">
        <v>47528404</v>
      </c>
      <c r="F137" s="5">
        <v>-221592041</v>
      </c>
      <c r="G137" s="5">
        <v>-92833338</v>
      </c>
      <c r="I137" s="5">
        <v>-174063637</v>
      </c>
      <c r="J137" s="5">
        <v>-182333340</v>
      </c>
      <c r="K137" s="5">
        <v>-179000004</v>
      </c>
      <c r="L137" s="5">
        <v>-44750001</v>
      </c>
    </row>
    <row r="138" spans="3:14" ht="15.5" x14ac:dyDescent="0.35">
      <c r="C138" t="s">
        <v>154</v>
      </c>
      <c r="L138" s="5">
        <v>23000000000</v>
      </c>
    </row>
    <row r="139" spans="3:14" ht="15.5" x14ac:dyDescent="0.35">
      <c r="C139" t="s">
        <v>155</v>
      </c>
      <c r="L139" s="5">
        <v>-813881633</v>
      </c>
    </row>
    <row r="140" spans="3:14" ht="15.5" x14ac:dyDescent="0.35">
      <c r="C140" t="s">
        <v>156</v>
      </c>
    </row>
    <row r="141" spans="3:14" ht="15.5" x14ac:dyDescent="0.35">
      <c r="C141" t="s">
        <v>157</v>
      </c>
      <c r="D141" s="5">
        <v>35098787</v>
      </c>
      <c r="E141" s="5">
        <v>-715659</v>
      </c>
      <c r="F141" s="5">
        <v>-89165423</v>
      </c>
      <c r="G141" s="5">
        <v>158558759</v>
      </c>
      <c r="I141" s="5">
        <v>-89881082</v>
      </c>
      <c r="J141" s="5">
        <v>-54197180</v>
      </c>
      <c r="K141" s="5">
        <v>-76378357</v>
      </c>
      <c r="L141" s="5">
        <v>123852943</v>
      </c>
      <c r="M141" s="5">
        <v>91818598</v>
      </c>
      <c r="N141" s="5">
        <v>-118868007</v>
      </c>
    </row>
    <row r="142" spans="3:14" ht="15.5" x14ac:dyDescent="0.35">
      <c r="C142" t="s">
        <v>158</v>
      </c>
      <c r="D142" s="5">
        <v>259107634</v>
      </c>
      <c r="F142" s="5">
        <v>348988716</v>
      </c>
      <c r="I142" s="5">
        <v>348988716</v>
      </c>
      <c r="J142" s="5">
        <v>403185896</v>
      </c>
      <c r="K142" s="5">
        <v>479564254</v>
      </c>
      <c r="L142" s="5">
        <v>355711311</v>
      </c>
      <c r="M142" s="5">
        <v>263892713</v>
      </c>
      <c r="N142" s="5">
        <v>382760720</v>
      </c>
    </row>
    <row r="143" spans="3:14" ht="15.5" x14ac:dyDescent="0.35">
      <c r="C143" t="s">
        <v>159</v>
      </c>
      <c r="D143" s="5">
        <v>294206421</v>
      </c>
      <c r="E143" s="5">
        <v>-715659</v>
      </c>
      <c r="F143" s="5">
        <v>259823293</v>
      </c>
      <c r="G143" s="5">
        <v>158558759</v>
      </c>
      <c r="I143" s="5">
        <v>259107634</v>
      </c>
      <c r="J143" s="5">
        <v>348988716</v>
      </c>
      <c r="K143" s="5">
        <v>403185897</v>
      </c>
      <c r="L143" s="5">
        <v>479564254</v>
      </c>
      <c r="M143" s="5">
        <v>355711311</v>
      </c>
      <c r="N143" s="5">
        <v>263892713</v>
      </c>
    </row>
    <row r="145" spans="2:14" ht="15.5" x14ac:dyDescent="0.35">
      <c r="B145" t="s">
        <v>160</v>
      </c>
      <c r="C145" t="s">
        <v>12</v>
      </c>
      <c r="D145" s="5">
        <v>1030000000</v>
      </c>
      <c r="E145" s="5">
        <v>1030000000</v>
      </c>
      <c r="F145" s="5">
        <v>1030000000</v>
      </c>
      <c r="G145" s="5">
        <v>1030000000</v>
      </c>
      <c r="I145" s="5">
        <v>1030000000</v>
      </c>
      <c r="J145" s="5">
        <v>1030000000</v>
      </c>
      <c r="K145" s="5">
        <v>1030000000</v>
      </c>
      <c r="L145" s="5">
        <v>750000000</v>
      </c>
      <c r="M145" s="5">
        <v>0</v>
      </c>
      <c r="N145" s="5">
        <v>0</v>
      </c>
    </row>
    <row r="146" spans="2:14" ht="15.5" x14ac:dyDescent="0.35">
      <c r="C146" t="s">
        <v>161</v>
      </c>
      <c r="D146" s="6">
        <v>-1.05</v>
      </c>
      <c r="E146" s="6">
        <v>-2.06</v>
      </c>
      <c r="F146" s="6">
        <v>-0.08</v>
      </c>
      <c r="G146" s="6">
        <v>-8.74</v>
      </c>
    </row>
    <row r="147" spans="2:14" ht="15.5" x14ac:dyDescent="0.35">
      <c r="C147" t="s">
        <v>162</v>
      </c>
      <c r="D147" s="6">
        <v>-30.48</v>
      </c>
      <c r="E147" s="6">
        <v>-26.21</v>
      </c>
      <c r="F147" s="5">
        <v>-200</v>
      </c>
      <c r="G147" s="6">
        <v>-1.6</v>
      </c>
    </row>
    <row r="148" spans="2:14" ht="15.5" x14ac:dyDescent="0.35">
      <c r="C148" t="s">
        <v>61</v>
      </c>
      <c r="D148" s="6">
        <v>4.3499999999999996</v>
      </c>
      <c r="E148" s="6">
        <v>8.1</v>
      </c>
      <c r="F148" s="6">
        <v>2.0499999999999998</v>
      </c>
      <c r="G148" s="6">
        <v>4.0599999999999996</v>
      </c>
    </row>
    <row r="149" spans="2:14" ht="15.5" x14ac:dyDescent="0.35">
      <c r="C149" t="s">
        <v>163</v>
      </c>
    </row>
    <row r="150" spans="2:14" ht="15.5" x14ac:dyDescent="0.35">
      <c r="C150" t="s">
        <v>164</v>
      </c>
      <c r="D150" s="6">
        <v>-1.5100000000000001E-2</v>
      </c>
      <c r="E150" s="6">
        <v>-2.8999999999999998E-2</v>
      </c>
      <c r="F150" s="6">
        <v>-1.1000000000000001E-3</v>
      </c>
      <c r="G150" s="6">
        <v>-0.11960000000000001</v>
      </c>
    </row>
    <row r="151" spans="2:14" ht="15.5" x14ac:dyDescent="0.35">
      <c r="C151" t="s">
        <v>165</v>
      </c>
      <c r="D151" s="6">
        <v>-1.6200000000000003E-2</v>
      </c>
      <c r="E151" s="6">
        <v>-3.1099999999999999E-2</v>
      </c>
      <c r="F151" s="6">
        <v>-1.1000000000000001E-3</v>
      </c>
      <c r="G151" s="6">
        <v>-0.12820000000000001</v>
      </c>
    </row>
    <row r="152" spans="2:14" ht="15.5" x14ac:dyDescent="0.35">
      <c r="C152" t="s">
        <v>166</v>
      </c>
      <c r="D152" s="6">
        <v>-3.56E-2</v>
      </c>
      <c r="E152" s="6">
        <v>-7.8200000000000006E-2</v>
      </c>
      <c r="F152" s="6">
        <v>-1.9E-3</v>
      </c>
      <c r="G152" s="6">
        <v>-0.3251</v>
      </c>
    </row>
    <row r="153" spans="2:14" ht="15.5" x14ac:dyDescent="0.35">
      <c r="C153" t="s">
        <v>167</v>
      </c>
    </row>
    <row r="154" spans="2:14" ht="15.5" x14ac:dyDescent="0.35">
      <c r="C154" t="s">
        <v>168</v>
      </c>
      <c r="D154" s="5">
        <v>67000000000</v>
      </c>
      <c r="E154" s="5">
        <v>68000000000</v>
      </c>
      <c r="F154" s="5">
        <v>70000000000</v>
      </c>
      <c r="G154" s="5">
        <v>70000000000</v>
      </c>
    </row>
    <row r="155" spans="2:14" ht="15.5" x14ac:dyDescent="0.35">
      <c r="C155" t="s">
        <v>169</v>
      </c>
      <c r="D155" s="6">
        <v>0.49</v>
      </c>
      <c r="E155" s="6">
        <v>0.82</v>
      </c>
      <c r="F155" s="6">
        <v>0.23</v>
      </c>
      <c r="G155" s="6">
        <v>0.21</v>
      </c>
    </row>
    <row r="156" spans="2:14" ht="15.5" x14ac:dyDescent="0.35">
      <c r="C156" t="s">
        <v>170</v>
      </c>
      <c r="D156" s="6">
        <v>64.97</v>
      </c>
      <c r="E156" s="6">
        <v>66.02</v>
      </c>
      <c r="F156" s="6">
        <v>68.09</v>
      </c>
      <c r="G156" s="6">
        <v>68.17</v>
      </c>
    </row>
    <row r="157" spans="2:14" ht="15.5" x14ac:dyDescent="0.35">
      <c r="C157" t="s">
        <v>171</v>
      </c>
      <c r="D157" s="6">
        <v>0.7</v>
      </c>
      <c r="E157" s="6">
        <v>1.1200000000000001</v>
      </c>
      <c r="F157" s="6">
        <v>0.31</v>
      </c>
      <c r="G157" s="6">
        <v>0.27</v>
      </c>
    </row>
    <row r="158" spans="2:14" ht="15.5" x14ac:dyDescent="0.35">
      <c r="C158" t="s">
        <v>172</v>
      </c>
      <c r="D158" s="6">
        <v>45.87</v>
      </c>
      <c r="E158" s="6">
        <v>48.2</v>
      </c>
      <c r="F158" s="6">
        <v>52.02</v>
      </c>
      <c r="G158" s="6">
        <v>52.56</v>
      </c>
    </row>
    <row r="159" spans="2:14" ht="15.5" x14ac:dyDescent="0.35">
      <c r="C159" t="s">
        <v>173</v>
      </c>
      <c r="D159" s="5">
        <v>0</v>
      </c>
      <c r="E159" s="5">
        <v>0</v>
      </c>
      <c r="F159" s="5">
        <v>0</v>
      </c>
      <c r="G159" s="5">
        <v>0</v>
      </c>
    </row>
    <row r="160" spans="2:14" ht="15.5" x14ac:dyDescent="0.35">
      <c r="C160" t="s">
        <v>174</v>
      </c>
      <c r="D160" s="5">
        <v>0</v>
      </c>
      <c r="E160" s="5">
        <v>0</v>
      </c>
      <c r="F160" s="5">
        <v>0</v>
      </c>
      <c r="G160" s="5">
        <v>0</v>
      </c>
    </row>
    <row r="161" spans="3:14" ht="15.5" x14ac:dyDescent="0.35">
      <c r="C161" t="s">
        <v>175</v>
      </c>
      <c r="D161" s="5">
        <v>67000000000</v>
      </c>
      <c r="E161" s="5">
        <v>68000000000</v>
      </c>
      <c r="F161" s="5">
        <v>70000000000</v>
      </c>
      <c r="G161" s="5">
        <v>70000000000</v>
      </c>
    </row>
    <row r="162" spans="3:14" ht="15.5" x14ac:dyDescent="0.35">
      <c r="C162" t="s">
        <v>24</v>
      </c>
      <c r="D162" s="5">
        <v>1000000000</v>
      </c>
      <c r="E162" s="5">
        <v>1000000000</v>
      </c>
      <c r="F162" s="5">
        <v>1000000000</v>
      </c>
      <c r="G162" s="5">
        <v>1000000000</v>
      </c>
    </row>
    <row r="163" spans="3:14" ht="15.5" x14ac:dyDescent="0.35">
      <c r="C163" t="s">
        <v>21</v>
      </c>
      <c r="D163" s="5">
        <v>0</v>
      </c>
      <c r="E163" s="5">
        <v>0</v>
      </c>
      <c r="F163" s="5">
        <v>0</v>
      </c>
      <c r="G163" s="5">
        <v>0</v>
      </c>
    </row>
    <row r="164" spans="3:14" ht="15.5" x14ac:dyDescent="0.35">
      <c r="C164" t="s">
        <v>176</v>
      </c>
      <c r="D164" s="5">
        <v>13000000000</v>
      </c>
      <c r="E164" s="5">
        <v>13000000000</v>
      </c>
      <c r="F164" s="5">
        <v>12000000000</v>
      </c>
      <c r="G164" s="5">
        <v>12000000000</v>
      </c>
    </row>
    <row r="165" spans="3:14" ht="15.5" x14ac:dyDescent="0.35">
      <c r="C165" t="s">
        <v>177</v>
      </c>
      <c r="D165" s="5">
        <v>1000000000</v>
      </c>
      <c r="E165" s="5">
        <v>2000000000</v>
      </c>
      <c r="F165" s="5">
        <v>2000000000</v>
      </c>
      <c r="G165" s="5">
        <v>0</v>
      </c>
    </row>
    <row r="166" spans="3:14" ht="15.5" x14ac:dyDescent="0.35">
      <c r="C166" t="s">
        <v>178</v>
      </c>
      <c r="D166" s="5">
        <v>0</v>
      </c>
      <c r="E166" s="5">
        <v>-2000000000</v>
      </c>
      <c r="F166" s="5">
        <v>-2000000000</v>
      </c>
      <c r="G166" s="5">
        <v>-1000000000</v>
      </c>
    </row>
    <row r="167" spans="3:14" ht="15.5" x14ac:dyDescent="0.35">
      <c r="C167" t="s">
        <v>13</v>
      </c>
      <c r="D167" s="5">
        <v>0</v>
      </c>
      <c r="E167" s="5">
        <v>0</v>
      </c>
      <c r="F167" s="5">
        <v>0</v>
      </c>
      <c r="G167" s="5">
        <v>0</v>
      </c>
    </row>
    <row r="168" spans="3:14" ht="15.5" x14ac:dyDescent="0.35">
      <c r="C168" t="s">
        <v>16</v>
      </c>
      <c r="D168" s="6">
        <v>0.17</v>
      </c>
      <c r="E168" s="6">
        <v>-0.06</v>
      </c>
      <c r="F168" s="6">
        <v>0.13</v>
      </c>
      <c r="G168" s="6">
        <v>-0.33</v>
      </c>
    </row>
    <row r="169" spans="3:14" ht="15.5" x14ac:dyDescent="0.35">
      <c r="C169" t="s">
        <v>46</v>
      </c>
      <c r="I169" s="6">
        <v>-2.13</v>
      </c>
      <c r="J169" s="6">
        <v>-8.6</v>
      </c>
      <c r="K169" s="6">
        <v>0.09</v>
      </c>
      <c r="L169" s="6">
        <v>5.41</v>
      </c>
      <c r="M169" s="6">
        <v>4258749.88</v>
      </c>
      <c r="N169" s="6">
        <v>3891407.82</v>
      </c>
    </row>
    <row r="170" spans="3:14" ht="15.5" x14ac:dyDescent="0.35">
      <c r="C170" t="s">
        <v>60</v>
      </c>
      <c r="I170" s="6">
        <v>-25.35</v>
      </c>
      <c r="J170" s="6">
        <v>-1.63</v>
      </c>
      <c r="K170" s="6">
        <v>277.77999999999997</v>
      </c>
      <c r="L170" s="5">
        <v>0</v>
      </c>
      <c r="M170" s="5">
        <v>0</v>
      </c>
      <c r="N170" s="5">
        <v>0</v>
      </c>
    </row>
    <row r="171" spans="3:14" ht="15.5" x14ac:dyDescent="0.35">
      <c r="C171" t="s">
        <v>63</v>
      </c>
      <c r="I171" s="6">
        <v>3.73</v>
      </c>
      <c r="J171" s="6">
        <v>1.26</v>
      </c>
      <c r="K171" s="6">
        <v>1.49</v>
      </c>
      <c r="L171" s="5">
        <v>0</v>
      </c>
      <c r="M171" s="5">
        <v>0</v>
      </c>
      <c r="N171" s="5">
        <v>0</v>
      </c>
    </row>
    <row r="172" spans="3:14" ht="15.5" x14ac:dyDescent="0.35">
      <c r="C172" t="s">
        <v>179</v>
      </c>
    </row>
    <row r="173" spans="3:14" ht="15.5" x14ac:dyDescent="0.35">
      <c r="C173" t="s">
        <v>180</v>
      </c>
      <c r="I173" s="6">
        <v>-3.0099999999999998E-2</v>
      </c>
      <c r="J173" s="6">
        <v>-0.1177</v>
      </c>
      <c r="K173" s="6">
        <v>1.1000000000000001E-3</v>
      </c>
      <c r="L173" s="6">
        <v>0.10880000000000001</v>
      </c>
      <c r="M173" s="6">
        <v>0.28059999999999996</v>
      </c>
      <c r="N173" s="6">
        <v>0.50080000000000002</v>
      </c>
    </row>
    <row r="174" spans="3:14" ht="15.5" x14ac:dyDescent="0.35">
      <c r="C174" t="s">
        <v>181</v>
      </c>
      <c r="I174" s="6">
        <v>-3.2300000000000002E-2</v>
      </c>
      <c r="J174" s="6">
        <v>-0.12609999999999999</v>
      </c>
      <c r="K174" s="6">
        <v>1.1000000000000001E-3</v>
      </c>
      <c r="L174" s="6">
        <v>0.13269999999999998</v>
      </c>
      <c r="M174" s="6">
        <v>0.60570000000000002</v>
      </c>
      <c r="N174" s="6">
        <v>1.4037999999999999</v>
      </c>
    </row>
    <row r="175" spans="3:14" ht="15.5" x14ac:dyDescent="0.35">
      <c r="C175" t="s">
        <v>182</v>
      </c>
      <c r="I175" s="6">
        <v>-3.9399999999999998E-2</v>
      </c>
      <c r="J175" s="6">
        <v>-0.14760000000000001</v>
      </c>
      <c r="K175" s="6">
        <v>-7.1999999999999998E-3</v>
      </c>
      <c r="L175" s="6">
        <v>0.23749999999999999</v>
      </c>
      <c r="M175" s="6">
        <v>0.97170000000000001</v>
      </c>
      <c r="N175" s="6">
        <v>3.0670999999999999</v>
      </c>
    </row>
    <row r="176" spans="3:14" ht="15.5" x14ac:dyDescent="0.35">
      <c r="C176" t="s">
        <v>183</v>
      </c>
    </row>
    <row r="177" spans="2:14" ht="15.5" x14ac:dyDescent="0.35">
      <c r="C177" t="s">
        <v>57</v>
      </c>
      <c r="I177" s="6">
        <v>0.82</v>
      </c>
      <c r="J177" s="6">
        <v>0.21</v>
      </c>
      <c r="K177" s="6">
        <v>0.33</v>
      </c>
      <c r="L177" s="5">
        <v>0</v>
      </c>
      <c r="M177" s="5">
        <v>0</v>
      </c>
      <c r="N177" s="5">
        <v>0</v>
      </c>
    </row>
    <row r="178" spans="2:14" ht="15.5" x14ac:dyDescent="0.35">
      <c r="C178" t="s">
        <v>54</v>
      </c>
      <c r="I178" s="6">
        <v>66.02</v>
      </c>
      <c r="J178" s="6">
        <v>68.17</v>
      </c>
      <c r="K178" s="6">
        <v>76.760000000000005</v>
      </c>
      <c r="L178" s="6">
        <v>40.76</v>
      </c>
      <c r="M178" s="6">
        <v>7030717.4500000002</v>
      </c>
      <c r="N178" s="6">
        <v>2771967.58</v>
      </c>
    </row>
    <row r="179" spans="2:14" ht="15.5" x14ac:dyDescent="0.35">
      <c r="C179" t="s">
        <v>184</v>
      </c>
      <c r="I179" s="6">
        <v>1.1200000000000001</v>
      </c>
      <c r="J179" s="6">
        <v>0.27</v>
      </c>
      <c r="K179" s="6">
        <v>0.41</v>
      </c>
      <c r="L179" s="5">
        <v>0</v>
      </c>
      <c r="M179" s="5">
        <v>0</v>
      </c>
      <c r="N179" s="5">
        <v>0</v>
      </c>
    </row>
    <row r="180" spans="2:14" ht="15.5" x14ac:dyDescent="0.35">
      <c r="C180" t="s">
        <v>185</v>
      </c>
      <c r="I180" s="6">
        <v>48.2</v>
      </c>
      <c r="J180" s="6">
        <v>52.56</v>
      </c>
      <c r="K180" s="6">
        <v>60.41</v>
      </c>
      <c r="L180" s="6">
        <v>31.28</v>
      </c>
      <c r="M180" s="6">
        <v>-2492615.4500000002</v>
      </c>
      <c r="N180" s="6">
        <v>-1634533.38</v>
      </c>
    </row>
    <row r="181" spans="2:14" ht="15.5" x14ac:dyDescent="0.35">
      <c r="C181" t="s">
        <v>186</v>
      </c>
      <c r="I181" s="5">
        <v>0</v>
      </c>
      <c r="J181" s="5">
        <v>0</v>
      </c>
      <c r="K181" s="5">
        <v>0</v>
      </c>
      <c r="L181" s="5">
        <v>0</v>
      </c>
      <c r="M181" s="5">
        <v>1000000000</v>
      </c>
      <c r="N181" s="5">
        <v>1000000000</v>
      </c>
    </row>
    <row r="182" spans="2:14" ht="15.5" x14ac:dyDescent="0.35">
      <c r="C182" t="s">
        <v>187</v>
      </c>
      <c r="I182" s="5">
        <v>0</v>
      </c>
      <c r="J182" s="5">
        <v>0</v>
      </c>
      <c r="K182" s="5">
        <v>0</v>
      </c>
      <c r="L182" s="5">
        <v>0</v>
      </c>
    </row>
    <row r="183" spans="2:14" ht="15.5" x14ac:dyDescent="0.35">
      <c r="C183" t="s">
        <v>26</v>
      </c>
      <c r="I183" s="5">
        <v>1000000000</v>
      </c>
      <c r="J183" s="5">
        <v>1000000000</v>
      </c>
      <c r="K183" s="5">
        <v>1000000000</v>
      </c>
      <c r="L183" s="5">
        <v>1000000000</v>
      </c>
      <c r="M183" s="5">
        <v>1000000000</v>
      </c>
      <c r="N183" s="5">
        <v>1000000000</v>
      </c>
    </row>
    <row r="184" spans="2:14" ht="15.5" x14ac:dyDescent="0.35">
      <c r="C184" t="s">
        <v>23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1000000000</v>
      </c>
    </row>
    <row r="185" spans="2:14" ht="15.5" x14ac:dyDescent="0.35">
      <c r="C185" t="s">
        <v>188</v>
      </c>
      <c r="I185" s="5">
        <v>13000000000</v>
      </c>
      <c r="J185" s="5">
        <v>12000000000</v>
      </c>
      <c r="K185" s="5">
        <v>19000000000</v>
      </c>
      <c r="L185" s="5">
        <v>2000000000</v>
      </c>
      <c r="M185" s="5">
        <v>-2000000000</v>
      </c>
      <c r="N185" s="5">
        <v>-2000000000</v>
      </c>
    </row>
    <row r="186" spans="2:14" ht="15.5" x14ac:dyDescent="0.35">
      <c r="C186" t="s">
        <v>189</v>
      </c>
      <c r="I186" s="5">
        <v>3000000000</v>
      </c>
      <c r="J186" s="5">
        <v>0</v>
      </c>
      <c r="K186" s="5">
        <v>-16000000000</v>
      </c>
      <c r="L186" s="5">
        <v>-10000000000</v>
      </c>
      <c r="M186" s="5">
        <v>3000000000</v>
      </c>
      <c r="N186" s="5">
        <v>2000000000</v>
      </c>
    </row>
    <row r="187" spans="2:14" ht="15.5" x14ac:dyDescent="0.35">
      <c r="C187" t="s">
        <v>190</v>
      </c>
      <c r="I187" s="5">
        <v>-3000000000</v>
      </c>
      <c r="J187" s="5">
        <v>-1000000000</v>
      </c>
      <c r="K187" s="5">
        <v>-22000000000</v>
      </c>
      <c r="L187" s="5">
        <v>-6000000000</v>
      </c>
      <c r="M187" s="5">
        <v>-3000000000</v>
      </c>
      <c r="N187" s="5">
        <v>-2000000000</v>
      </c>
    </row>
    <row r="188" spans="2:14" ht="15.5" x14ac:dyDescent="0.35">
      <c r="C188" t="s">
        <v>15</v>
      </c>
      <c r="I188" s="5">
        <v>0</v>
      </c>
      <c r="J188" s="5">
        <v>0</v>
      </c>
      <c r="K188" s="5">
        <v>-38000000000</v>
      </c>
      <c r="L188" s="5">
        <v>-16000000000</v>
      </c>
      <c r="M188" s="5">
        <v>0</v>
      </c>
      <c r="N188" s="5">
        <v>0</v>
      </c>
    </row>
    <row r="189" spans="2:14" ht="15.5" x14ac:dyDescent="0.35">
      <c r="C189" t="s">
        <v>17</v>
      </c>
      <c r="I189" s="6">
        <v>0.06</v>
      </c>
      <c r="J189" s="6">
        <v>-0.28999999999999998</v>
      </c>
      <c r="K189" s="6">
        <v>-36.61</v>
      </c>
      <c r="L189" s="6">
        <v>-21.47</v>
      </c>
      <c r="M189" s="6">
        <v>483637.2</v>
      </c>
      <c r="N189" s="6">
        <v>536216.01</v>
      </c>
    </row>
    <row r="191" spans="2:14" ht="15.5" x14ac:dyDescent="0.35">
      <c r="B191" t="s">
        <v>191</v>
      </c>
      <c r="C191" t="s">
        <v>192</v>
      </c>
      <c r="D191" s="5">
        <v>-1000000000</v>
      </c>
      <c r="E191" s="5">
        <v>-2000000000</v>
      </c>
      <c r="F191" s="5">
        <v>-79000000</v>
      </c>
      <c r="G191" s="5">
        <v>-9000000000</v>
      </c>
      <c r="H191" s="5">
        <v>-2000000000</v>
      </c>
      <c r="I191" s="5">
        <v>-2000000000</v>
      </c>
      <c r="J191" s="5">
        <v>-9000000000</v>
      </c>
      <c r="K191" s="5">
        <v>88000000</v>
      </c>
      <c r="L191" s="5">
        <v>4000000000</v>
      </c>
      <c r="M191" s="5">
        <v>2000000000</v>
      </c>
      <c r="N191" s="5">
        <v>2000000000</v>
      </c>
    </row>
    <row r="192" spans="2:14" ht="15.5" x14ac:dyDescent="0.35">
      <c r="C192" t="s">
        <v>45</v>
      </c>
      <c r="D192" s="6">
        <v>-1.05</v>
      </c>
      <c r="E192" s="6">
        <v>-2.06</v>
      </c>
      <c r="F192" s="6">
        <v>-0.08</v>
      </c>
      <c r="G192" s="6">
        <v>-8.74</v>
      </c>
      <c r="H192" s="6">
        <v>-2.1</v>
      </c>
      <c r="I192" s="6">
        <v>-2.13</v>
      </c>
      <c r="J192" s="6">
        <v>-8.6</v>
      </c>
      <c r="K192" s="6">
        <v>0.09</v>
      </c>
      <c r="L192" s="6">
        <v>3.94</v>
      </c>
      <c r="M192" s="6">
        <v>2.0699999999999998</v>
      </c>
      <c r="N192" s="6">
        <v>1.89</v>
      </c>
    </row>
    <row r="193" spans="3:14" ht="15.5" x14ac:dyDescent="0.35">
      <c r="C193" t="s">
        <v>193</v>
      </c>
      <c r="D193" s="5">
        <v>8000000000</v>
      </c>
      <c r="E193" s="5">
        <v>7000000000</v>
      </c>
      <c r="F193" s="5">
        <v>8000000000</v>
      </c>
      <c r="G193" s="5">
        <v>4000000000</v>
      </c>
      <c r="H193" s="5">
        <v>15000000000</v>
      </c>
      <c r="I193" s="5">
        <v>15000000000</v>
      </c>
      <c r="J193" s="5">
        <v>11000000000</v>
      </c>
      <c r="K193" s="5">
        <v>17000000000</v>
      </c>
      <c r="L193" s="5">
        <v>13000000000</v>
      </c>
      <c r="M193" s="5">
        <v>8000000000</v>
      </c>
      <c r="N193" s="5">
        <v>6000000000</v>
      </c>
    </row>
    <row r="194" spans="3:14" ht="15.5" x14ac:dyDescent="0.35">
      <c r="C194" t="s">
        <v>194</v>
      </c>
      <c r="I194" s="6">
        <v>-13.34</v>
      </c>
    </row>
    <row r="195" spans="3:14" ht="15.5" x14ac:dyDescent="0.35">
      <c r="C195" t="s">
        <v>195</v>
      </c>
      <c r="I195" s="6">
        <v>6.95</v>
      </c>
    </row>
    <row r="196" spans="3:14" ht="15.5" x14ac:dyDescent="0.35">
      <c r="C196" t="s">
        <v>196</v>
      </c>
      <c r="I196" s="6">
        <v>0.43</v>
      </c>
    </row>
    <row r="197" spans="3:14" ht="15.5" x14ac:dyDescent="0.35">
      <c r="C197" t="s">
        <v>197</v>
      </c>
      <c r="I197" s="6">
        <v>-2.1</v>
      </c>
    </row>
    <row r="198" spans="3:14" ht="15.5" x14ac:dyDescent="0.35">
      <c r="C198" t="s">
        <v>198</v>
      </c>
      <c r="D198" s="6">
        <v>0.28999999999999998</v>
      </c>
    </row>
    <row r="199" spans="3:14" ht="15.5" x14ac:dyDescent="0.35">
      <c r="C199" t="s">
        <v>199</v>
      </c>
      <c r="I199" s="6">
        <v>64.97</v>
      </c>
    </row>
    <row r="200" spans="3:14" ht="15.5" x14ac:dyDescent="0.35">
      <c r="C200" t="s">
        <v>200</v>
      </c>
      <c r="D200" s="6">
        <v>4.49</v>
      </c>
    </row>
    <row r="201" spans="3:14" ht="15.5" x14ac:dyDescent="0.35">
      <c r="C201" t="s">
        <v>201</v>
      </c>
      <c r="D201" s="6">
        <v>3.53</v>
      </c>
    </row>
    <row r="202" spans="3:14" ht="15.5" x14ac:dyDescent="0.35">
      <c r="C202" t="s">
        <v>202</v>
      </c>
      <c r="D202" s="6">
        <v>0.01</v>
      </c>
    </row>
    <row r="203" spans="3:14" ht="15.5" x14ac:dyDescent="0.35">
      <c r="C203" t="s">
        <v>203</v>
      </c>
      <c r="D203" s="6">
        <v>7.0000000000000007E-2</v>
      </c>
    </row>
    <row r="204" spans="3:14" ht="15.5" x14ac:dyDescent="0.35">
      <c r="C204" t="s">
        <v>204</v>
      </c>
      <c r="D204" s="6">
        <v>0.01</v>
      </c>
    </row>
    <row r="205" spans="3:14" ht="15.5" x14ac:dyDescent="0.35">
      <c r="C205" t="s">
        <v>205</v>
      </c>
      <c r="D205" s="6">
        <v>1.07</v>
      </c>
    </row>
    <row r="206" spans="3:14" ht="15.5" x14ac:dyDescent="0.35">
      <c r="C206" t="s">
        <v>13</v>
      </c>
      <c r="D206" s="5">
        <v>0</v>
      </c>
    </row>
    <row r="207" spans="3:14" ht="15.5" x14ac:dyDescent="0.35">
      <c r="C207" t="s">
        <v>206</v>
      </c>
      <c r="I207" s="6">
        <v>15.1</v>
      </c>
    </row>
    <row r="208" spans="3:14" ht="15.5" x14ac:dyDescent="0.35">
      <c r="C208" t="s">
        <v>207</v>
      </c>
      <c r="I208" s="5">
        <v>0</v>
      </c>
    </row>
    <row r="209" spans="3:9" ht="15.5" x14ac:dyDescent="0.35">
      <c r="C209" t="s">
        <v>208</v>
      </c>
      <c r="I209" s="5">
        <v>0</v>
      </c>
    </row>
    <row r="210" spans="3:9" ht="15.5" x14ac:dyDescent="0.35">
      <c r="C210" t="s">
        <v>209</v>
      </c>
      <c r="I210" s="5">
        <v>0</v>
      </c>
    </row>
    <row r="211" spans="3:9" ht="15.5" x14ac:dyDescent="0.35">
      <c r="C211" t="s">
        <v>210</v>
      </c>
      <c r="D211" s="6">
        <v>62.81</v>
      </c>
    </row>
    <row r="212" spans="3:9" ht="15.5" x14ac:dyDescent="0.35">
      <c r="C212" t="s">
        <v>211</v>
      </c>
      <c r="D212" s="6">
        <v>47.61</v>
      </c>
    </row>
    <row r="213" spans="3:9" ht="15.5" x14ac:dyDescent="0.35">
      <c r="C213" t="s">
        <v>212</v>
      </c>
      <c r="D213" s="5">
        <v>29</v>
      </c>
    </row>
    <row r="214" spans="3:9" ht="15.5" x14ac:dyDescent="0.35">
      <c r="C214" t="s">
        <v>213</v>
      </c>
      <c r="D214" s="6">
        <v>81.42</v>
      </c>
    </row>
    <row r="215" spans="3:9" ht="15.5" x14ac:dyDescent="0.35">
      <c r="C215" t="s">
        <v>214</v>
      </c>
      <c r="D215" s="6">
        <v>1.45</v>
      </c>
    </row>
    <row r="216" spans="3:9" ht="15.5" x14ac:dyDescent="0.35">
      <c r="C216" t="s">
        <v>41</v>
      </c>
      <c r="I216" s="5">
        <v>29000000000</v>
      </c>
    </row>
    <row r="217" spans="3:9" ht="15.5" x14ac:dyDescent="0.35">
      <c r="C217" t="s">
        <v>215</v>
      </c>
      <c r="I217" s="5">
        <v>29000000000</v>
      </c>
    </row>
    <row r="218" spans="3:9" ht="15.5" x14ac:dyDescent="0.35">
      <c r="C218" t="s">
        <v>216</v>
      </c>
      <c r="I218" s="5">
        <v>1030000000</v>
      </c>
    </row>
    <row r="219" spans="3:9" ht="15.5" x14ac:dyDescent="0.35">
      <c r="C219" t="s">
        <v>217</v>
      </c>
      <c r="I219" s="6">
        <v>0.58630000000000004</v>
      </c>
    </row>
    <row r="220" spans="3:9" ht="15.5" x14ac:dyDescent="0.35">
      <c r="C220" t="s">
        <v>218</v>
      </c>
      <c r="D220" s="6">
        <v>0.54869999999999997</v>
      </c>
    </row>
    <row r="221" spans="3:9" ht="15.5" x14ac:dyDescent="0.35">
      <c r="C221" t="s">
        <v>219</v>
      </c>
      <c r="D221" s="6">
        <v>-0.16010000000000002</v>
      </c>
    </row>
    <row r="222" spans="3:9" ht="15.5" x14ac:dyDescent="0.35">
      <c r="C222" t="s">
        <v>220</v>
      </c>
      <c r="D222" s="6">
        <v>-0.14279999999999998</v>
      </c>
    </row>
    <row r="223" spans="3:9" ht="15.5" x14ac:dyDescent="0.35">
      <c r="C223" t="s">
        <v>221</v>
      </c>
      <c r="D223" s="6">
        <v>-5.7099999999999998E-2</v>
      </c>
    </row>
    <row r="224" spans="3:9" ht="15.5" x14ac:dyDescent="0.35">
      <c r="C224" t="s">
        <v>222</v>
      </c>
      <c r="D224" s="6">
        <v>-0.1116</v>
      </c>
    </row>
    <row r="225" spans="3:9" ht="15.5" x14ac:dyDescent="0.35">
      <c r="C225" t="s">
        <v>223</v>
      </c>
      <c r="D225" s="6">
        <v>-12.6449</v>
      </c>
    </row>
    <row r="226" spans="3:9" ht="15.5" x14ac:dyDescent="0.35">
      <c r="C226" t="s">
        <v>224</v>
      </c>
      <c r="I226" s="5">
        <v>3</v>
      </c>
    </row>
    <row r="227" spans="3:9" ht="15.5" x14ac:dyDescent="0.35">
      <c r="C227" t="s">
        <v>225</v>
      </c>
      <c r="I227" s="6">
        <v>0.19</v>
      </c>
    </row>
    <row r="228" spans="3:9" ht="15.5" x14ac:dyDescent="0.35">
      <c r="C228" t="s">
        <v>226</v>
      </c>
      <c r="I228" s="6">
        <v>0.01</v>
      </c>
    </row>
    <row r="229" spans="3:9" ht="15.5" x14ac:dyDescent="0.35">
      <c r="C229" t="s">
        <v>227</v>
      </c>
      <c r="I229" s="6">
        <v>0.75</v>
      </c>
    </row>
    <row r="230" spans="3:9" ht="15.5" x14ac:dyDescent="0.35">
      <c r="C230" t="s">
        <v>228</v>
      </c>
      <c r="I230" s="6">
        <v>0.37</v>
      </c>
    </row>
    <row r="231" spans="3:9" ht="15.5" x14ac:dyDescent="0.35">
      <c r="C231" t="s">
        <v>229</v>
      </c>
      <c r="I231" s="6">
        <v>0.84</v>
      </c>
    </row>
    <row r="232" spans="3:9" ht="15.5" x14ac:dyDescent="0.35">
      <c r="C232" t="s">
        <v>230</v>
      </c>
      <c r="I232" s="6">
        <v>0.15</v>
      </c>
    </row>
    <row r="233" spans="3:9" ht="15.5" x14ac:dyDescent="0.35">
      <c r="C233" t="s">
        <v>231</v>
      </c>
      <c r="D233" s="5">
        <v>0</v>
      </c>
    </row>
    <row r="234" spans="3:9" ht="15.5" x14ac:dyDescent="0.35">
      <c r="C234" t="s">
        <v>232</v>
      </c>
      <c r="D234" s="5">
        <v>72000000000</v>
      </c>
    </row>
    <row r="235" spans="3:9" ht="15.5" x14ac:dyDescent="0.35">
      <c r="C235" t="s">
        <v>233</v>
      </c>
      <c r="D235" s="5">
        <v>5000000000</v>
      </c>
    </row>
    <row r="236" spans="3:9" ht="15.5" x14ac:dyDescent="0.35">
      <c r="C236" t="s">
        <v>176</v>
      </c>
      <c r="D236" s="5">
        <v>13000000000</v>
      </c>
    </row>
    <row r="237" spans="3:9" ht="15.5" x14ac:dyDescent="0.35">
      <c r="C237" t="s">
        <v>175</v>
      </c>
      <c r="I237" s="5">
        <v>67000000000</v>
      </c>
    </row>
    <row r="238" spans="3:9" ht="15.5" x14ac:dyDescent="0.35">
      <c r="C238" t="s">
        <v>174</v>
      </c>
      <c r="D238" s="5">
        <v>0</v>
      </c>
    </row>
    <row r="239" spans="3:9" ht="15.5" x14ac:dyDescent="0.35">
      <c r="C239" t="s">
        <v>173</v>
      </c>
      <c r="D239" s="5">
        <v>0</v>
      </c>
    </row>
    <row r="240" spans="3:9" ht="15.5" x14ac:dyDescent="0.35">
      <c r="C240" t="s">
        <v>24</v>
      </c>
      <c r="D240" s="5">
        <v>1000000000</v>
      </c>
    </row>
    <row r="241" spans="3:9" ht="15.5" x14ac:dyDescent="0.35">
      <c r="C241" t="s">
        <v>21</v>
      </c>
      <c r="D241" s="5">
        <v>0</v>
      </c>
    </row>
    <row r="242" spans="3:9" ht="15.5" x14ac:dyDescent="0.35">
      <c r="C242" t="s">
        <v>234</v>
      </c>
      <c r="I242" s="5">
        <v>67000000000</v>
      </c>
    </row>
  </sheetData>
  <pageMargins left="0.7" right="0.7" top="0.75" bottom="0.75" header="0.3" footer="0.3"/>
  <ignoredErrors>
    <ignoredError sqref="A1:N24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9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235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236</v>
      </c>
      <c r="D2" s="2" vm="6">
        <f ca="1">IFERROR(_xlfn.STOCKHISTORY("XIDX:" &amp; $C$1, D3, , 0, 0, 1), "Libur")</f>
        <v>490</v>
      </c>
      <c r="E2" s="2" vm="7">
        <f ca="1">IFERROR(_xlfn.STOCKHISTORY("XIDX:" &amp; $C$1, E3, , 0, 0, 1), "Libur")</f>
        <v>312</v>
      </c>
      <c r="H2" s="2" vm="7">
        <f ca="1">IFERROR(INDEX(D2:G2,COUNT(D2:G2)),"")</f>
        <v>312</v>
      </c>
      <c r="I2" s="2" vm="8">
        <f t="shared" ref="I2:O2" ca="1" si="0">IFERROR(_xlfn.STOCKHISTORY("XIDX:" &amp; $C$1, I1, , 0, 0, 1), "Libur")</f>
        <v>550</v>
      </c>
      <c r="J2" s="2" vm="9">
        <f t="shared" ca="1" si="0"/>
        <v>280</v>
      </c>
      <c r="K2" s="2" vm="10">
        <f t="shared" ca="1" si="0"/>
        <v>170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965302576775</v>
      </c>
      <c r="E4" s="2">
        <f>IFERROR(INDEX(E51:E500,MATCH($C$4,$C$51:$C$500,0)),"")</f>
        <v>871412723536</v>
      </c>
      <c r="H4" s="2">
        <f>IFERROR(SUM(D4:G4)*(4/MAX(1,COUNT(D4:G4))),"")</f>
        <v>3673430600622</v>
      </c>
      <c r="I4" s="2">
        <f t="shared" ref="I4:O4" si="1">IFERROR(INDEX(I51:I500,MATCH($C$4,$C$51:$C$500,0)),"")</f>
        <v>3547994057564</v>
      </c>
      <c r="J4" s="2">
        <f t="shared" si="1"/>
        <v>3012741052449</v>
      </c>
      <c r="K4" s="2">
        <f t="shared" si="1"/>
        <v>2484675637301</v>
      </c>
      <c r="L4" s="2">
        <f t="shared" si="1"/>
        <v>2147332651068</v>
      </c>
      <c r="M4" s="2">
        <f t="shared" si="1"/>
        <v>1788027425240</v>
      </c>
      <c r="N4" s="2">
        <f t="shared" si="1"/>
        <v>1380699061522</v>
      </c>
      <c r="O4" s="2">
        <f t="shared" si="1"/>
        <v>1431185678756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15167240584</v>
      </c>
      <c r="E5" s="2">
        <f>IFERROR(INDEX(E51:E500,MATCH($C$5,$C$51:$C$500,0)),"")</f>
        <v>15919007862</v>
      </c>
      <c r="H5" s="2">
        <f>IFERROR(SUM(D5:G5)*(4/MAX(1,COUNT(D5:G5))),"")</f>
        <v>62172496892</v>
      </c>
      <c r="I5" s="2">
        <f t="shared" ref="I5:O5" si="2">IFERROR(INDEX(I51:I500,MATCH($C$5,$C$51:$C$500,0)),"")</f>
        <v>58980955260</v>
      </c>
      <c r="J5" s="2">
        <f t="shared" si="2"/>
        <v>54785027748</v>
      </c>
      <c r="K5" s="2">
        <f t="shared" si="2"/>
        <v>35121109354</v>
      </c>
      <c r="L5" s="2">
        <f t="shared" si="2"/>
        <v>21742494159</v>
      </c>
      <c r="M5" s="2">
        <f t="shared" si="2"/>
        <v>21000051468</v>
      </c>
      <c r="N5" s="2">
        <f t="shared" si="2"/>
        <v>-468730617</v>
      </c>
      <c r="O5" s="2">
        <f t="shared" si="2"/>
        <v>3786610637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377547707287</v>
      </c>
      <c r="E6" s="2">
        <f>IFERROR(INDEX(E51:E500,MATCH($C$6,$C$51:$C$500,0)),"")</f>
        <v>362680558468</v>
      </c>
      <c r="H6" s="2">
        <f>IFERROR(INDEX(D6:G6,COUNT(D6:G6)),"")</f>
        <v>362680558468</v>
      </c>
      <c r="I6" s="2">
        <f t="shared" ref="I6:O6" si="3">IFERROR(INDEX(I51:I500,MATCH($C$6,$C$51:$C$500,0)),"")</f>
        <v>347051083960</v>
      </c>
      <c r="J6" s="2">
        <f t="shared" si="3"/>
        <v>286994551078</v>
      </c>
      <c r="K6" s="2">
        <f t="shared" si="3"/>
        <v>232209772512</v>
      </c>
      <c r="L6" s="2">
        <f t="shared" si="3"/>
        <v>146798268675</v>
      </c>
      <c r="M6" s="2">
        <f t="shared" si="3"/>
        <v>114655774516</v>
      </c>
      <c r="N6" s="2">
        <f t="shared" si="3"/>
        <v>93655723048</v>
      </c>
      <c r="O6" s="2">
        <f t="shared" si="3"/>
        <v>94124453665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1.77</v>
      </c>
      <c r="E7" s="3">
        <f>IFERROR(INDEX(E51:E500,MATCH($C$7,$C$51:$C$500,0))/1000000000,"")</f>
        <v>1.77</v>
      </c>
      <c r="H7" s="3">
        <f>IFERROR(INDEX(D7:G7,COUNT(D7:G7)),"")</f>
        <v>1.77</v>
      </c>
      <c r="I7" s="3">
        <f t="shared" ref="I7:O7" si="4">IFERROR(INDEX(I51:I500,MATCH($C$7,$C$51:$C$500,0))/1000000000,"")</f>
        <v>1.77</v>
      </c>
      <c r="J7" s="3">
        <f t="shared" si="4"/>
        <v>1.77</v>
      </c>
      <c r="K7" s="3">
        <f t="shared" si="4"/>
        <v>1.77</v>
      </c>
      <c r="L7" s="3">
        <f t="shared" si="4"/>
        <v>1.41</v>
      </c>
      <c r="M7" s="3">
        <f t="shared" si="4"/>
        <v>0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-16000000000</v>
      </c>
      <c r="E8" s="2">
        <f>IFERROR(INDEX(E51:E500,MATCH("Free cash flow (Quarter)",$C$51:$C$500,0)),"")</f>
        <v>-83000000000</v>
      </c>
      <c r="H8" s="2">
        <f>IFERROR(INDEX(D8:G8,COUNT(D8:G8)),"")</f>
        <v>-83000000000</v>
      </c>
      <c r="I8" s="2">
        <f t="shared" ref="I8:O8" si="5">IFERROR(INDEX(I51:I500,MATCH($C$8,$C$51:$C$500,0)),"")</f>
        <v>-123000000000</v>
      </c>
      <c r="J8" s="2">
        <f t="shared" si="5"/>
        <v>-95000000000</v>
      </c>
      <c r="K8" s="2">
        <f t="shared" si="5"/>
        <v>-65000000000</v>
      </c>
      <c r="L8" s="2">
        <f t="shared" si="5"/>
        <v>-20000000000</v>
      </c>
      <c r="M8" s="2">
        <f t="shared" si="5"/>
        <v>-9000000000</v>
      </c>
      <c r="N8" s="2">
        <f t="shared" si="5"/>
        <v>-1000000000</v>
      </c>
      <c r="O8" s="2">
        <f t="shared" si="5"/>
        <v>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-9.19</v>
      </c>
      <c r="E9" s="3">
        <f>IFERROR(INDEX(E51:E500,MATCH("Free cash flow per share (Quarter)",$C$51:$C$500,0)),"")</f>
        <v>-47.22</v>
      </c>
      <c r="H9" s="3">
        <f>IFERROR(INDEX(D9:G9,COUNT(D9:G9)),"")</f>
        <v>-47.22</v>
      </c>
      <c r="I9" s="3">
        <f t="shared" ref="I9:O9" si="6">IFERROR(INDEX(I51:I500,MATCH($C$9,$C$51:$C$500,0)),"")</f>
        <v>-69.62</v>
      </c>
      <c r="J9" s="3">
        <f t="shared" si="6"/>
        <v>-53.88</v>
      </c>
      <c r="K9" s="3">
        <f t="shared" si="6"/>
        <v>-37.07</v>
      </c>
      <c r="L9" s="3">
        <f t="shared" si="6"/>
        <v>-13.85</v>
      </c>
      <c r="M9" s="3">
        <f t="shared" si="6"/>
        <v>-675797.4</v>
      </c>
      <c r="N9" s="3">
        <f t="shared" si="6"/>
        <v>-49471.81</v>
      </c>
      <c r="O9" s="3">
        <f t="shared" si="6"/>
        <v>-22519.360000000001</v>
      </c>
    </row>
    <row r="10" spans="1:15" ht="15.5" x14ac:dyDescent="0.35">
      <c r="C10" t="s">
        <v>18</v>
      </c>
      <c r="D10" s="3">
        <f ca="1">IFERROR(IF(D9=0,"",D2/D9),"")</f>
        <v>-53.318824809575631</v>
      </c>
      <c r="E10" s="3">
        <f ca="1">IFERROR(IF(E9=0,"",E2/E9),"")</f>
        <v>-6.6073697585768745</v>
      </c>
      <c r="I10" s="3">
        <f t="shared" ref="I10:O10" ca="1" si="7">IFERROR(IF(I9=0,"",I2/I9),"")</f>
        <v>-7.9000287273771903</v>
      </c>
      <c r="J10" s="3">
        <f t="shared" ca="1" si="7"/>
        <v>-5.1967334818114326</v>
      </c>
      <c r="K10" s="3">
        <f t="shared" ca="1" si="7"/>
        <v>-4.5859185325060698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7524481974</v>
      </c>
      <c r="E11" s="2">
        <f>IFERROR(INDEX(E51:E500,MATCH($C$11,$C$51:$C$500,0)),"")</f>
        <v>9646414567</v>
      </c>
      <c r="H11" s="2">
        <f>IFERROR(INDEX(D11:G11,COUNT(D11:G11)),"")</f>
        <v>9646414567</v>
      </c>
      <c r="I11" s="2">
        <f t="shared" ref="I11:O11" si="8">IFERROR(INDEX(I51:I500,MATCH($C$11,$C$51:$C$500,0)),"")</f>
        <v>13187866381</v>
      </c>
      <c r="J11" s="2">
        <f t="shared" si="8"/>
        <v>7783975819</v>
      </c>
      <c r="K11" s="2">
        <f t="shared" si="8"/>
        <v>4492099586</v>
      </c>
      <c r="L11" s="2">
        <f t="shared" si="8"/>
        <v>5688294930</v>
      </c>
      <c r="M11" s="2">
        <f t="shared" si="8"/>
        <v>3484381641</v>
      </c>
      <c r="N11" s="2">
        <f t="shared" si="8"/>
        <v>8230342177</v>
      </c>
      <c r="O11" s="2">
        <f t="shared" si="8"/>
        <v>27670948736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413000000000</v>
      </c>
      <c r="E12" s="2">
        <f>IFERROR(INDEX(E51:E500,MATCH("Net Debt (Quarter)",$C$51:$C$500,0)),"")</f>
        <v>394000000000</v>
      </c>
      <c r="H12" s="2">
        <f>IFERROR(INDEX(D12:G12,COUNT(D12:G12)),"")</f>
        <v>394000000000</v>
      </c>
      <c r="I12" s="2">
        <f t="shared" ref="I12:O12" si="9">IFERROR(INDEX(I51:I500,MATCH($C$12,$C$51:$C$500,0)),"")</f>
        <v>313000000000</v>
      </c>
      <c r="J12" s="2">
        <f t="shared" si="9"/>
        <v>174000000000</v>
      </c>
      <c r="K12" s="2">
        <f t="shared" si="9"/>
        <v>73000000000</v>
      </c>
      <c r="L12" s="2">
        <f t="shared" si="9"/>
        <v>53000000000</v>
      </c>
      <c r="M12" s="2">
        <f t="shared" si="9"/>
        <v>26000000000</v>
      </c>
      <c r="N12" s="2">
        <f t="shared" si="9"/>
        <v>11000000000</v>
      </c>
      <c r="O12" s="2">
        <f t="shared" si="9"/>
        <v>7000000000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421000000000</v>
      </c>
      <c r="E13" s="2">
        <f>IFERROR(INDEX(E51:E500,MATCH("Total Debt (Quarter)",$C$51:$C$500,0)),"")</f>
        <v>404000000000</v>
      </c>
      <c r="H13" s="2">
        <f>IFERROR(INDEX(D13:G13,COUNT(D13:G13)),"")</f>
        <v>404000000000</v>
      </c>
      <c r="I13" s="2">
        <f t="shared" ref="I13:O13" si="10">IFERROR(INDEX(I51:I500,MATCH($C$13,$C$51:$C$500,0)),"")</f>
        <v>327000000000</v>
      </c>
      <c r="J13" s="2">
        <f t="shared" si="10"/>
        <v>182000000000</v>
      </c>
      <c r="K13" s="2">
        <f t="shared" si="10"/>
        <v>77000000000</v>
      </c>
      <c r="L13" s="2">
        <f t="shared" si="10"/>
        <v>58000000000</v>
      </c>
      <c r="M13" s="2">
        <f t="shared" si="10"/>
        <v>30000000000</v>
      </c>
      <c r="N13" s="2">
        <f t="shared" si="10"/>
        <v>19000000000</v>
      </c>
      <c r="O13" s="2">
        <f t="shared" si="10"/>
        <v>35000000000</v>
      </c>
    </row>
    <row r="14" spans="1:15" ht="15.5" x14ac:dyDescent="0.35">
      <c r="C14" t="s">
        <v>27</v>
      </c>
      <c r="D14" s="2">
        <f>IFERROR(INDEX(D51:D500,MATCH($C$14,$C$51:$C$500,0)),"")</f>
        <v>-6389762684</v>
      </c>
      <c r="E14" s="2">
        <f>IFERROR(INDEX(E51:E500,MATCH($C$14,$C$51:$C$500,0)),"")</f>
        <v>-4980593264</v>
      </c>
      <c r="H14" s="2">
        <f>IFERROR(SUM(D14:G14)*(4/MAX(1,COUNT(D14:G14))),"")</f>
        <v>-22740711896</v>
      </c>
      <c r="I14" s="2">
        <f t="shared" ref="I14:O14" si="11">IFERROR(INDEX(I51:I500,MATCH($C$14,$C$51:$C$500,0)),"")</f>
        <v>-19198394507</v>
      </c>
      <c r="J14" s="2">
        <f t="shared" si="11"/>
        <v>-8702167491</v>
      </c>
      <c r="K14" s="2">
        <f t="shared" si="11"/>
        <v>-4335355995</v>
      </c>
      <c r="L14" s="2">
        <f t="shared" si="11"/>
        <v>-3811184332</v>
      </c>
      <c r="M14" s="2">
        <f t="shared" si="11"/>
        <v>-2870498693</v>
      </c>
      <c r="N14" s="2">
        <f t="shared" si="11"/>
        <v>-3065538933</v>
      </c>
      <c r="O14" s="2">
        <f t="shared" si="11"/>
        <v>-3688746708</v>
      </c>
    </row>
    <row r="15" spans="1:15" ht="15.5" x14ac:dyDescent="0.35">
      <c r="C15" t="s">
        <v>28</v>
      </c>
      <c r="D15" s="2">
        <f>IFERROR(INDEX(D51:D500,MATCH($C$15,$C$51:$C$500,0)),"")</f>
        <v>-4193298385</v>
      </c>
      <c r="E15" s="2">
        <f>IFERROR(INDEX(E51:E500,MATCH($C$15,$C$51:$C$500,0)),"")</f>
        <v>-4408313323</v>
      </c>
      <c r="H15" s="2">
        <f>IFERROR(SUM(D15:G15)*(4/MAX(1,COUNT(D15:G15))),"")</f>
        <v>-17203223416</v>
      </c>
      <c r="I15" s="2">
        <f t="shared" ref="I15:O15" si="12">IFERROR(INDEX(I51:I500,MATCH($C$15,$C$51:$C$500,0)),"")</f>
        <v>-16161356776</v>
      </c>
      <c r="J15" s="2">
        <f t="shared" si="12"/>
        <v>-13880457129</v>
      </c>
      <c r="K15" s="2">
        <f t="shared" si="12"/>
        <v>-10693009065</v>
      </c>
      <c r="L15" s="2">
        <f t="shared" si="12"/>
        <v>-8288690194</v>
      </c>
      <c r="M15" s="2">
        <f t="shared" si="12"/>
        <v>-7405975855</v>
      </c>
      <c r="N15" s="2">
        <f t="shared" si="12"/>
        <v>-4440020641</v>
      </c>
      <c r="O15" s="2">
        <f t="shared" si="12"/>
        <v>-3736495712</v>
      </c>
    </row>
    <row r="16" spans="1:15" ht="15.5" x14ac:dyDescent="0.35">
      <c r="C16" t="s">
        <v>29</v>
      </c>
      <c r="D16" s="2">
        <f>IFERROR(INDEX(D51:D500,MATCH($C$16,$C$51:$C$500,0)),"")</f>
        <v>19060447204</v>
      </c>
      <c r="E16" s="2">
        <f>IFERROR(INDEX(E51:E500,MATCH($C$16,$C$51:$C$500,0)),"")</f>
        <v>20037787831</v>
      </c>
      <c r="H16" s="2">
        <f>IFERROR(SUM(D16:G16)*(4/MAX(1,COUNT(D16:G16))),"")</f>
        <v>78196470070</v>
      </c>
      <c r="I16" s="2">
        <f t="shared" ref="I16:O16" si="13">IFERROR(INDEX(I51:I500,MATCH($C$16,$C$51:$C$500,0)),"")</f>
        <v>71283748652</v>
      </c>
      <c r="J16" s="2">
        <f t="shared" si="13"/>
        <v>61892022811</v>
      </c>
      <c r="K16" s="2">
        <f t="shared" si="13"/>
        <v>46864760701</v>
      </c>
      <c r="L16" s="2">
        <f t="shared" si="13"/>
        <v>31835217678</v>
      </c>
      <c r="M16" s="2">
        <f t="shared" si="13"/>
        <v>26682341286</v>
      </c>
      <c r="N16" s="2">
        <f t="shared" si="13"/>
        <v>4709601739</v>
      </c>
      <c r="O16" s="2">
        <f t="shared" si="13"/>
        <v>8719932841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237</v>
      </c>
    </row>
    <row r="19" spans="1:15" ht="15.5" x14ac:dyDescent="0.35">
      <c r="A19" t="s">
        <v>38</v>
      </c>
      <c r="C19" t="s">
        <v>39</v>
      </c>
    </row>
    <row r="20" spans="1:15" ht="15.5" x14ac:dyDescent="0.35">
      <c r="A20" t="s">
        <v>40</v>
      </c>
      <c r="C20" t="s">
        <v>41</v>
      </c>
      <c r="D20" s="2">
        <f ca="1">IFERROR(D21*D2,"")</f>
        <v>867300000000</v>
      </c>
      <c r="E20" s="2">
        <f ca="1">IFERROR(E21*E2,"")</f>
        <v>552240000000</v>
      </c>
      <c r="H20" s="2">
        <f t="shared" ref="H20:O20" ca="1" si="14">IFERROR(H21*H2,"")</f>
        <v>552240000000</v>
      </c>
      <c r="I20" s="2">
        <f t="shared" ca="1" si="14"/>
        <v>973500000000</v>
      </c>
      <c r="J20" s="2">
        <f t="shared" ca="1" si="14"/>
        <v>495600000000</v>
      </c>
      <c r="K20" s="2">
        <f t="shared" ca="1" si="14"/>
        <v>300900000000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1770000000</v>
      </c>
      <c r="E21" s="2">
        <f>IFERROR(INDEX(E51:E500,MATCH($C$7,$C$51:$C$500,0)),"")</f>
        <v>1770000000</v>
      </c>
      <c r="H21" s="2">
        <f>IFERROR(INDEX(D21:G21,COUNT(D21:G21)),"")</f>
        <v>1770000000</v>
      </c>
      <c r="I21" s="2">
        <f t="shared" ref="I21:O21" si="15">IFERROR(INDEX(I51:I500,MATCH($C$7,$C$51:$C$500,0)),"")</f>
        <v>1770000000</v>
      </c>
      <c r="J21" s="2">
        <f t="shared" si="15"/>
        <v>1770000000</v>
      </c>
      <c r="K21" s="2">
        <f t="shared" si="15"/>
        <v>1770000000</v>
      </c>
      <c r="L21" s="2">
        <f t="shared" si="15"/>
        <v>1410000000</v>
      </c>
      <c r="M21" s="2">
        <f t="shared" si="15"/>
        <v>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42</v>
      </c>
      <c r="C23" t="s">
        <v>43</v>
      </c>
      <c r="D23" s="3">
        <f>IFERROR(D5/D6*100,"")</f>
        <v>4.0173043806806472</v>
      </c>
      <c r="E23" s="3">
        <f>IFERROR(E5/E6*100,"")</f>
        <v>4.3892641858839987</v>
      </c>
      <c r="H23" s="3">
        <f t="shared" ref="H23:O23" si="16">IFERROR(H5/H6*100,"")</f>
        <v>17.142495080139675</v>
      </c>
      <c r="I23" s="3">
        <f t="shared" si="16"/>
        <v>16.994891526343121</v>
      </c>
      <c r="J23" s="3">
        <f t="shared" si="16"/>
        <v>19.089222266491884</v>
      </c>
      <c r="K23" s="3">
        <f t="shared" si="16"/>
        <v>15.12473354332451</v>
      </c>
      <c r="L23" s="3">
        <f t="shared" si="16"/>
        <v>14.811138002680535</v>
      </c>
      <c r="M23" s="3">
        <f t="shared" si="16"/>
        <v>18.31573817947519</v>
      </c>
      <c r="N23" s="3">
        <f t="shared" si="16"/>
        <v>-0.50048262054393444</v>
      </c>
      <c r="O23" s="3">
        <f t="shared" si="16"/>
        <v>4.0229828589252614</v>
      </c>
    </row>
    <row r="24" spans="1:15" ht="15.5" x14ac:dyDescent="0.35">
      <c r="C24" t="s">
        <v>44</v>
      </c>
      <c r="D24" s="4">
        <f>IFERROR(_xlfn.RRI(5,I23,D23),"")</f>
        <v>-0.25058346980631496</v>
      </c>
      <c r="E24" s="4">
        <f>IFERROR(_xlfn.RRI(5,J23,E23),"")</f>
        <v>-0.25471788839403664</v>
      </c>
      <c r="H24" s="4">
        <f t="shared" ref="H24:O24" si="17">IFERROR(_xlfn.RRI(5,M23,H23),"")</f>
        <v>-1.3152781525491042E-2</v>
      </c>
      <c r="I24" s="4" t="str">
        <f t="shared" si="17"/>
        <v/>
      </c>
      <c r="J24" s="4">
        <f t="shared" si="17"/>
        <v>0.36536262523883489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45</v>
      </c>
      <c r="C25" t="s">
        <v>46</v>
      </c>
      <c r="D25" s="3">
        <f>IFERROR(INDEX(D51:D500,MATCH($A$25,$C$51:$C$500,0)),"")</f>
        <v>8.59</v>
      </c>
      <c r="E25" s="3">
        <f>IFERROR(INDEX(E51:E500,MATCH($A$25,$C$51:$C$500,0)),"")</f>
        <v>9.02</v>
      </c>
      <c r="H25" s="3">
        <f>IFERROR(INDEX(D25:G25,COUNT(D25:G25)),"")</f>
        <v>9.02</v>
      </c>
      <c r="I25" s="3">
        <f t="shared" ref="I25:O25" si="18">IFERROR(INDEX(I51:I500,MATCH($C$25,$C$51:$C$500,0)),"")</f>
        <v>31.34</v>
      </c>
      <c r="J25" s="3">
        <f t="shared" si="18"/>
        <v>27.19</v>
      </c>
      <c r="K25" s="3">
        <f t="shared" si="18"/>
        <v>20.49</v>
      </c>
      <c r="L25" s="3">
        <f t="shared" si="18"/>
        <v>16.670000000000002</v>
      </c>
      <c r="M25" s="3">
        <f t="shared" si="18"/>
        <v>1376883.25</v>
      </c>
      <c r="N25" s="3">
        <f t="shared" si="18"/>
        <v>19255.79</v>
      </c>
      <c r="O25" s="3">
        <f t="shared" si="18"/>
        <v>355959.79</v>
      </c>
    </row>
    <row r="26" spans="1:15" ht="15.5" x14ac:dyDescent="0.35">
      <c r="C26" t="s">
        <v>47</v>
      </c>
      <c r="D26" s="4">
        <f>IFERROR(_xlfn.RRI(5,I25,D25),"")</f>
        <v>-0.22806837396074597</v>
      </c>
      <c r="E26" s="4">
        <f>IFERROR(_xlfn.RRI(5,J25,E25),"")</f>
        <v>-0.19802751919412742</v>
      </c>
      <c r="H26" s="4">
        <f t="shared" ref="H26:O26" si="19">IFERROR(_xlfn.RRI(5,M25,H25),"")</f>
        <v>-0.90811134722486264</v>
      </c>
      <c r="I26" s="4">
        <f t="shared" si="19"/>
        <v>-0.72310983491226111</v>
      </c>
      <c r="J26" s="4">
        <f t="shared" si="19"/>
        <v>-0.84982361250101812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48</v>
      </c>
      <c r="D27" s="3">
        <f>IFERROR(D4/D21,"")</f>
        <v>545.36868744350284</v>
      </c>
      <c r="E27" s="3">
        <f>IFERROR(E4/E21,"")</f>
        <v>492.32357261920902</v>
      </c>
      <c r="H27" s="3">
        <f t="shared" ref="H27:O27" si="20">IFERROR(H4/H21,"")</f>
        <v>2075.3845201254239</v>
      </c>
      <c r="I27" s="3">
        <f t="shared" si="20"/>
        <v>2004.5164167028249</v>
      </c>
      <c r="J27" s="3">
        <f t="shared" si="20"/>
        <v>1702.1135889542372</v>
      </c>
      <c r="K27" s="3">
        <f t="shared" si="20"/>
        <v>1403.77154649774</v>
      </c>
      <c r="L27" s="3">
        <f t="shared" si="20"/>
        <v>1522.9309582042554</v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49</v>
      </c>
      <c r="D28" s="4">
        <f>IFERROR(_xlfn.RRI(5,I27,D27),"")</f>
        <v>-0.22920992060926992</v>
      </c>
      <c r="E28" s="4">
        <f>IFERROR(_xlfn.RRI(5,J27,E27),"")</f>
        <v>-0.2197165090813672</v>
      </c>
      <c r="H28" s="4" t="str">
        <f t="shared" ref="H28:O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50</v>
      </c>
      <c r="H29" s="4">
        <f t="shared" ref="H29:O29" si="22">IFERROR(((H25-I25)/I25)*100%,"")</f>
        <v>-0.7121888959795788</v>
      </c>
      <c r="I29" s="4">
        <f t="shared" si="22"/>
        <v>0.15262964325119524</v>
      </c>
      <c r="J29" s="4">
        <f t="shared" si="22"/>
        <v>0.32698877501220125</v>
      </c>
      <c r="K29" s="4">
        <f t="shared" si="22"/>
        <v>0.22915416916616654</v>
      </c>
      <c r="L29" s="4">
        <f t="shared" si="22"/>
        <v>-0.99998789294589796</v>
      </c>
      <c r="M29" s="4">
        <f t="shared" si="22"/>
        <v>70.504895410679069</v>
      </c>
      <c r="N29" s="4">
        <f t="shared" si="22"/>
        <v>-0.94590459220127088</v>
      </c>
      <c r="O29" s="4" t="str">
        <f t="shared" si="22"/>
        <v/>
      </c>
    </row>
    <row r="30" spans="1:15" ht="15.5" x14ac:dyDescent="0.35">
      <c r="C30" t="s">
        <v>51</v>
      </c>
      <c r="H30" s="4">
        <f t="shared" ref="H30:O30" si="23">IFERROR(((H27-I27)/I27)*100%,"")</f>
        <v>3.5354214528792956E-2</v>
      </c>
      <c r="I30" s="4">
        <f t="shared" si="23"/>
        <v>0.17766312995267325</v>
      </c>
      <c r="J30" s="4">
        <f t="shared" si="23"/>
        <v>0.21252891412482944</v>
      </c>
      <c r="K30" s="4">
        <f t="shared" si="23"/>
        <v>-7.8243475887456296E-2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213.56</v>
      </c>
      <c r="E32" s="3">
        <f>IFERROR(INDEX(E51:E500,MATCH($A$32,$C$51:$C$500,0)),"")</f>
        <v>204.97</v>
      </c>
      <c r="H32" s="3">
        <f>IFERROR(INDEX(D32:G32,COUNT(D32:G32)),"")</f>
        <v>204.97</v>
      </c>
      <c r="I32" s="3">
        <f t="shared" ref="I32:O32" si="24">IFERROR(INDEX(I51:I500,MATCH($C$32,$C$51:$C$500,0)),"")</f>
        <v>195.95</v>
      </c>
      <c r="J32" s="3">
        <f t="shared" si="24"/>
        <v>162.55000000000001</v>
      </c>
      <c r="K32" s="3">
        <f t="shared" si="24"/>
        <v>131.52000000000001</v>
      </c>
      <c r="L32" s="3">
        <f t="shared" si="24"/>
        <v>103.93</v>
      </c>
      <c r="M32" s="3">
        <f t="shared" si="24"/>
        <v>8189698.1799999997</v>
      </c>
      <c r="N32" s="3">
        <f t="shared" si="24"/>
        <v>6689694.5</v>
      </c>
      <c r="O32" s="3">
        <f t="shared" si="24"/>
        <v>6723175.2599999998</v>
      </c>
    </row>
    <row r="33" spans="1:15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1.46</v>
      </c>
      <c r="E33" s="3">
        <f>IFERROR(INDEX(E51:E500,MATCH($A$33,$C$51:$C$500,0)),"")</f>
        <v>2.42</v>
      </c>
      <c r="H33" s="3">
        <f>IFERROR(INDEX(D33:G33,COUNT(D33:G33)),"")</f>
        <v>2.42</v>
      </c>
      <c r="I33" s="3">
        <f t="shared" ref="I33:O33" si="25">IFERROR(INDEX(I51:I500,MATCH($C$33,$C$51:$C$500,0)),"")</f>
        <v>2.81</v>
      </c>
      <c r="J33" s="3">
        <f t="shared" si="25"/>
        <v>1.72</v>
      </c>
      <c r="K33" s="3">
        <f t="shared" si="25"/>
        <v>1.29</v>
      </c>
      <c r="L33" s="3">
        <f t="shared" si="25"/>
        <v>0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36.32</v>
      </c>
      <c r="E34" s="3">
        <f>IFERROR(INDEX(E51:E500,MATCH($A$34,$C$51:$C$500,0)),"")</f>
        <v>54.99</v>
      </c>
      <c r="H34" s="3">
        <f>IFERROR(INDEX(D34:G34,COUNT(D34:G34)),"")</f>
        <v>54.99</v>
      </c>
      <c r="I34" s="3">
        <f t="shared" ref="I34:O34" si="26">IFERROR(INDEX(I51:I500,MATCH($C$34,$C$51:$C$500,0)),"")</f>
        <v>17.55</v>
      </c>
      <c r="J34" s="3">
        <f t="shared" si="26"/>
        <v>10.3</v>
      </c>
      <c r="K34" s="3">
        <f t="shared" si="26"/>
        <v>8.3000000000000007</v>
      </c>
      <c r="L34" s="3">
        <f t="shared" si="26"/>
        <v>0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0.56999999999999995</v>
      </c>
      <c r="E35" s="3">
        <f>IFERROR(INDEX(E51:E500,MATCH($A$35,$C$51:$C$500,0)),"")</f>
        <v>1</v>
      </c>
      <c r="H35" s="3">
        <f>IFERROR(INDEX(D35:G35,COUNT(D35:G35)),"")</f>
        <v>1</v>
      </c>
      <c r="I35" s="3">
        <f t="shared" ref="I35:O35" si="27">IFERROR(INDEX(I51:I500,MATCH($C$35,$C$51:$C$500,0)),"")</f>
        <v>0.27</v>
      </c>
      <c r="J35" s="3">
        <f t="shared" si="27"/>
        <v>0.16</v>
      </c>
      <c r="K35" s="3">
        <f t="shared" si="27"/>
        <v>0.12</v>
      </c>
      <c r="L35" s="3">
        <f t="shared" si="27"/>
        <v>0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64</v>
      </c>
      <c r="C36" t="s">
        <v>65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ht="15.5" x14ac:dyDescent="0.35">
      <c r="B37" t="s">
        <v>66</v>
      </c>
      <c r="C37" t="s">
        <v>67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237</v>
      </c>
    </row>
    <row r="51" spans="2:15" ht="15.5" x14ac:dyDescent="0.35">
      <c r="B51" t="s">
        <v>73</v>
      </c>
      <c r="C51" t="s">
        <v>6</v>
      </c>
      <c r="D51" s="5">
        <v>965302576775</v>
      </c>
      <c r="E51" s="5">
        <v>871412723536</v>
      </c>
      <c r="F51" s="5">
        <v>960405889191</v>
      </c>
      <c r="G51" s="5">
        <v>901853502519</v>
      </c>
      <c r="I51" s="5">
        <v>3547994057564</v>
      </c>
      <c r="J51" s="5">
        <v>3012741052449</v>
      </c>
      <c r="K51" s="5">
        <v>2484675637301</v>
      </c>
      <c r="L51" s="5">
        <v>2147332651068</v>
      </c>
      <c r="M51" s="5">
        <v>1788027425240</v>
      </c>
      <c r="N51" s="5">
        <v>1380699061522</v>
      </c>
      <c r="O51" s="5">
        <v>1431185678756</v>
      </c>
    </row>
    <row r="52" spans="2:15" ht="15.5" x14ac:dyDescent="0.35">
      <c r="C52" t="s">
        <v>74</v>
      </c>
      <c r="D52" s="5">
        <v>-861744987103</v>
      </c>
      <c r="E52" s="5">
        <v>-767667936367</v>
      </c>
      <c r="F52" s="5">
        <v>-860326770933</v>
      </c>
      <c r="G52" s="5">
        <v>-807529014996</v>
      </c>
      <c r="I52" s="5">
        <v>-3171144616342</v>
      </c>
      <c r="J52" s="5">
        <v>-2663756662743</v>
      </c>
      <c r="K52" s="5">
        <v>-2182204804929</v>
      </c>
      <c r="L52" s="5">
        <v>-1917044631363</v>
      </c>
      <c r="M52" s="5">
        <v>-1620774587738</v>
      </c>
      <c r="N52" s="5">
        <v>-1253414756195</v>
      </c>
      <c r="O52" s="5">
        <v>-1291335161864</v>
      </c>
    </row>
    <row r="53" spans="2:15" ht="15.5" x14ac:dyDescent="0.35">
      <c r="C53" t="s">
        <v>75</v>
      </c>
      <c r="D53" s="5">
        <v>103557589672</v>
      </c>
      <c r="E53" s="5">
        <v>103744787169</v>
      </c>
      <c r="F53" s="5">
        <v>100079118258</v>
      </c>
      <c r="G53" s="5">
        <v>94324487523</v>
      </c>
      <c r="I53" s="5">
        <v>376849441222</v>
      </c>
      <c r="J53" s="5">
        <v>348984389706</v>
      </c>
      <c r="K53" s="5">
        <v>302470832372</v>
      </c>
      <c r="L53" s="5">
        <v>230288019705</v>
      </c>
      <c r="M53" s="5">
        <v>167252837502</v>
      </c>
      <c r="N53" s="5">
        <v>127284305327</v>
      </c>
      <c r="O53" s="5">
        <v>139850516892</v>
      </c>
    </row>
    <row r="54" spans="2:15" ht="15.5" x14ac:dyDescent="0.35">
      <c r="C54" t="s">
        <v>76</v>
      </c>
      <c r="D54" s="5">
        <v>-78966641551</v>
      </c>
      <c r="E54" s="5">
        <v>-79955141098</v>
      </c>
      <c r="F54" s="5">
        <v>-78377053991</v>
      </c>
      <c r="G54" s="5">
        <v>-70697029193</v>
      </c>
      <c r="I54" s="5">
        <v>-288921920345</v>
      </c>
      <c r="J54" s="5">
        <v>-281502228191</v>
      </c>
      <c r="K54" s="5">
        <v>-253455984352</v>
      </c>
      <c r="L54" s="5">
        <v>-194880609799</v>
      </c>
      <c r="M54" s="5">
        <v>-137621385875</v>
      </c>
      <c r="N54" s="5">
        <v>-120311788669</v>
      </c>
      <c r="O54" s="5">
        <v>-128033944568</v>
      </c>
    </row>
    <row r="55" spans="2:15" ht="15.5" x14ac:dyDescent="0.35">
      <c r="C55" t="s">
        <v>240</v>
      </c>
      <c r="D55" s="5">
        <v>-45801251486</v>
      </c>
      <c r="E55" s="5">
        <v>-47882442191</v>
      </c>
      <c r="F55" s="5">
        <v>-53702015093</v>
      </c>
      <c r="G55" s="5">
        <v>-41274529790</v>
      </c>
      <c r="I55" s="5">
        <v>-181639470559</v>
      </c>
      <c r="J55" s="5">
        <v>-186161206329</v>
      </c>
      <c r="K55" s="5">
        <v>-158496876193</v>
      </c>
      <c r="L55" s="5">
        <v>-105767151416</v>
      </c>
      <c r="M55" s="5">
        <v>-60685369892</v>
      </c>
      <c r="N55" s="5">
        <v>-48808374466</v>
      </c>
      <c r="O55" s="5">
        <v>-44539410627</v>
      </c>
    </row>
    <row r="56" spans="2:15" ht="15.5" x14ac:dyDescent="0.35">
      <c r="C56" t="s">
        <v>77</v>
      </c>
      <c r="D56" s="5">
        <v>-33165390065</v>
      </c>
      <c r="E56" s="5">
        <v>-32072698907</v>
      </c>
      <c r="F56" s="5">
        <v>-24675038898</v>
      </c>
      <c r="G56" s="5">
        <v>-29422499403</v>
      </c>
      <c r="I56" s="5">
        <v>-107282449786</v>
      </c>
      <c r="J56" s="5">
        <v>-95341021862</v>
      </c>
      <c r="K56" s="5">
        <v>-94959108159</v>
      </c>
      <c r="L56" s="5">
        <v>-89113458383</v>
      </c>
      <c r="M56" s="5">
        <v>-76936015983</v>
      </c>
      <c r="N56" s="5">
        <v>-71503414203</v>
      </c>
      <c r="O56" s="5">
        <v>-83494533941</v>
      </c>
    </row>
    <row r="57" spans="2:15" ht="15.5" x14ac:dyDescent="0.35">
      <c r="C57" t="s">
        <v>81</v>
      </c>
      <c r="D57" s="5">
        <v>843309317</v>
      </c>
      <c r="E57" s="5">
        <v>1215191667</v>
      </c>
      <c r="F57" s="5">
        <v>-556444773</v>
      </c>
      <c r="G57" s="5">
        <v>967290393</v>
      </c>
      <c r="I57" s="5">
        <v>2499800486</v>
      </c>
      <c r="J57" s="5">
        <v>3071042699</v>
      </c>
      <c r="K57" s="5">
        <v>2151007611</v>
      </c>
      <c r="L57" s="5">
        <v>163412995</v>
      </c>
      <c r="M57" s="5">
        <v>-149789219</v>
      </c>
      <c r="N57" s="5">
        <v>47820561</v>
      </c>
      <c r="O57" s="5">
        <v>80094202</v>
      </c>
    </row>
    <row r="58" spans="2:15" ht="15.5" x14ac:dyDescent="0.35">
      <c r="C58" t="s">
        <v>78</v>
      </c>
      <c r="D58" s="5">
        <v>24590948121</v>
      </c>
      <c r="E58" s="5">
        <v>23789646071</v>
      </c>
      <c r="F58" s="5">
        <v>21702064267</v>
      </c>
      <c r="G58" s="5">
        <v>23627458330</v>
      </c>
      <c r="I58" s="5">
        <v>87927520877</v>
      </c>
      <c r="J58" s="5">
        <v>67482161515</v>
      </c>
      <c r="K58" s="5">
        <v>49014848020</v>
      </c>
      <c r="L58" s="5">
        <v>35407409906</v>
      </c>
      <c r="M58" s="5">
        <v>29631451627</v>
      </c>
      <c r="N58" s="5">
        <v>6972516658</v>
      </c>
      <c r="O58" s="5">
        <v>11816572324</v>
      </c>
    </row>
    <row r="59" spans="2:15" ht="15.5" x14ac:dyDescent="0.35">
      <c r="C59" t="s">
        <v>79</v>
      </c>
      <c r="D59" s="5">
        <v>-5530500917</v>
      </c>
      <c r="E59" s="5">
        <v>-3751858240</v>
      </c>
      <c r="F59" s="5">
        <v>-7020355272</v>
      </c>
      <c r="G59" s="5">
        <v>-4170258259</v>
      </c>
      <c r="I59" s="5">
        <v>-16643772225</v>
      </c>
      <c r="J59" s="5">
        <v>-5590138704</v>
      </c>
      <c r="K59" s="5">
        <v>-2150087319</v>
      </c>
      <c r="L59" s="5">
        <v>-3572192228</v>
      </c>
      <c r="M59" s="5">
        <v>-2949110341</v>
      </c>
      <c r="N59" s="5">
        <v>-2262914919</v>
      </c>
      <c r="O59" s="5">
        <v>-3096639483</v>
      </c>
    </row>
    <row r="60" spans="2:15" ht="15.5" x14ac:dyDescent="0.35">
      <c r="C60" t="s">
        <v>80</v>
      </c>
      <c r="D60" s="5">
        <v>15952450</v>
      </c>
      <c r="E60" s="5">
        <v>13543357</v>
      </c>
      <c r="F60" s="5">
        <v>14413104</v>
      </c>
      <c r="G60" s="5">
        <v>9920485</v>
      </c>
      <c r="I60" s="5">
        <v>54821796</v>
      </c>
      <c r="J60" s="5">
        <v>40986088</v>
      </c>
      <c r="K60" s="5">
        <v>34261065</v>
      </c>
      <c r="L60" s="5">
        <v>75579109</v>
      </c>
      <c r="M60" s="5">
        <v>71177571</v>
      </c>
      <c r="N60" s="5">
        <v>754803453</v>
      </c>
      <c r="O60" s="5">
        <v>512013023</v>
      </c>
    </row>
    <row r="61" spans="2:15" ht="15.5" x14ac:dyDescent="0.35">
      <c r="C61" t="s">
        <v>27</v>
      </c>
      <c r="D61" s="5">
        <v>-6389762684</v>
      </c>
      <c r="E61" s="5">
        <v>-4980593264</v>
      </c>
      <c r="F61" s="5">
        <v>-6478323603</v>
      </c>
      <c r="G61" s="5">
        <v>-5147469137</v>
      </c>
      <c r="I61" s="5">
        <v>-19198394507</v>
      </c>
      <c r="J61" s="5">
        <v>-8702167491</v>
      </c>
      <c r="K61" s="5">
        <v>-4335355995</v>
      </c>
      <c r="L61" s="5">
        <v>-3811184332</v>
      </c>
      <c r="M61" s="5">
        <v>-2870498693</v>
      </c>
      <c r="N61" s="5">
        <v>-3065538933</v>
      </c>
      <c r="O61" s="5">
        <v>-3688746708</v>
      </c>
    </row>
    <row r="62" spans="2:15" ht="15.5" x14ac:dyDescent="0.35">
      <c r="C62" t="s">
        <v>241</v>
      </c>
    </row>
    <row r="63" spans="2:15" ht="15.5" x14ac:dyDescent="0.35">
      <c r="C63" t="s">
        <v>242</v>
      </c>
    </row>
    <row r="64" spans="2:15" ht="15.5" x14ac:dyDescent="0.35">
      <c r="C64" t="s">
        <v>243</v>
      </c>
    </row>
    <row r="65" spans="3:15" ht="15.5" x14ac:dyDescent="0.35">
      <c r="C65" t="s">
        <v>82</v>
      </c>
      <c r="D65" s="5">
        <v>-5530500917</v>
      </c>
      <c r="E65" s="5">
        <v>-3751858240</v>
      </c>
      <c r="F65" s="5">
        <v>-7020355272</v>
      </c>
      <c r="G65" s="5">
        <v>-4170258259</v>
      </c>
      <c r="I65" s="5">
        <v>-16643772225</v>
      </c>
      <c r="J65" s="5">
        <v>-5590138704</v>
      </c>
      <c r="K65" s="5">
        <v>-2150087319</v>
      </c>
      <c r="L65" s="5">
        <v>-3572192228</v>
      </c>
      <c r="M65" s="5">
        <v>-2949110341</v>
      </c>
      <c r="N65" s="5">
        <v>-2262914919</v>
      </c>
      <c r="O65" s="5">
        <v>-3096639483</v>
      </c>
    </row>
    <row r="66" spans="3:15" ht="15.5" x14ac:dyDescent="0.35">
      <c r="C66" t="s">
        <v>29</v>
      </c>
      <c r="D66" s="5">
        <v>19060447204</v>
      </c>
      <c r="E66" s="5">
        <v>20037787831</v>
      </c>
      <c r="F66" s="5">
        <v>14681708995</v>
      </c>
      <c r="G66" s="5">
        <v>19457200071</v>
      </c>
      <c r="I66" s="5">
        <v>71283748652</v>
      </c>
      <c r="J66" s="5">
        <v>61892022811</v>
      </c>
      <c r="K66" s="5">
        <v>46864760701</v>
      </c>
      <c r="L66" s="5">
        <v>31835217678</v>
      </c>
      <c r="M66" s="5">
        <v>26682341286</v>
      </c>
      <c r="N66" s="5">
        <v>4709601739</v>
      </c>
      <c r="O66" s="5">
        <v>8719932841</v>
      </c>
    </row>
    <row r="67" spans="3:15" ht="15.5" x14ac:dyDescent="0.35">
      <c r="C67" t="s">
        <v>28</v>
      </c>
      <c r="D67" s="5">
        <v>-4193298385</v>
      </c>
      <c r="E67" s="5">
        <v>-4408313323</v>
      </c>
      <c r="F67" s="5">
        <v>-3708908052</v>
      </c>
      <c r="G67" s="5">
        <v>-4280584015</v>
      </c>
      <c r="I67" s="5">
        <v>-16161356776</v>
      </c>
      <c r="J67" s="5">
        <v>-13880457129</v>
      </c>
      <c r="K67" s="5">
        <v>-10693009065</v>
      </c>
      <c r="L67" s="5">
        <v>-8288690194</v>
      </c>
      <c r="M67" s="5">
        <v>-7405975855</v>
      </c>
      <c r="N67" s="5">
        <v>-4440020641</v>
      </c>
      <c r="O67" s="5">
        <v>-3736495712</v>
      </c>
    </row>
    <row r="68" spans="3:15" ht="15.5" x14ac:dyDescent="0.35">
      <c r="C68" t="s">
        <v>86</v>
      </c>
      <c r="D68" s="5">
        <v>14867148819</v>
      </c>
      <c r="E68" s="5">
        <v>15629474508</v>
      </c>
      <c r="F68" s="5">
        <v>10972800943</v>
      </c>
      <c r="G68" s="5">
        <v>15176616056</v>
      </c>
      <c r="I68" s="5">
        <v>55122391876</v>
      </c>
      <c r="J68" s="5">
        <v>48011565682</v>
      </c>
      <c r="K68" s="5">
        <v>36171751636</v>
      </c>
      <c r="L68" s="5">
        <v>23546527484</v>
      </c>
      <c r="M68" s="5">
        <v>19276365431</v>
      </c>
      <c r="N68" s="5">
        <v>269581098</v>
      </c>
      <c r="O68" s="5">
        <v>4983437129</v>
      </c>
    </row>
    <row r="69" spans="3:15" ht="15.5" x14ac:dyDescent="0.35">
      <c r="C69" t="s">
        <v>244</v>
      </c>
    </row>
    <row r="70" spans="3:15" ht="15.5" x14ac:dyDescent="0.35">
      <c r="C70" t="s">
        <v>87</v>
      </c>
      <c r="D70" s="5">
        <v>14867148819</v>
      </c>
      <c r="E70" s="5">
        <v>15629474508</v>
      </c>
      <c r="F70" s="5">
        <v>10972800943</v>
      </c>
      <c r="G70" s="5">
        <v>15176616056</v>
      </c>
      <c r="I70" s="5">
        <v>55122391876</v>
      </c>
      <c r="J70" s="5">
        <v>48011565682</v>
      </c>
      <c r="K70" s="5">
        <v>36171751636</v>
      </c>
      <c r="L70" s="5">
        <v>23546527484</v>
      </c>
      <c r="M70" s="5">
        <v>19276365431</v>
      </c>
      <c r="N70" s="5">
        <v>269581098</v>
      </c>
      <c r="O70" s="5">
        <v>4983437129</v>
      </c>
    </row>
    <row r="71" spans="3:15" ht="15.5" x14ac:dyDescent="0.35">
      <c r="C71" t="s">
        <v>88</v>
      </c>
      <c r="F71" s="5">
        <v>3654141006</v>
      </c>
      <c r="I71" s="5">
        <v>3654141006</v>
      </c>
      <c r="J71" s="5">
        <v>6773212884</v>
      </c>
      <c r="K71" s="5">
        <v>-1050860809</v>
      </c>
      <c r="L71" s="5">
        <v>-1804033325</v>
      </c>
      <c r="M71" s="5">
        <v>1723686037</v>
      </c>
      <c r="N71" s="5">
        <v>-738311715</v>
      </c>
      <c r="O71" s="5">
        <v>-1196826492</v>
      </c>
    </row>
    <row r="72" spans="3:15" ht="15.5" x14ac:dyDescent="0.35">
      <c r="C72" t="s">
        <v>89</v>
      </c>
      <c r="D72" s="5">
        <v>14867148819</v>
      </c>
      <c r="E72" s="5">
        <v>15629474508</v>
      </c>
      <c r="F72" s="5">
        <v>14626941949</v>
      </c>
      <c r="G72" s="5">
        <v>15176616056</v>
      </c>
      <c r="I72" s="5">
        <v>58776532882</v>
      </c>
      <c r="J72" s="5">
        <v>54784778566</v>
      </c>
      <c r="K72" s="5">
        <v>35120890827</v>
      </c>
      <c r="L72" s="5">
        <v>21742494159</v>
      </c>
      <c r="M72" s="5">
        <v>21000051468</v>
      </c>
      <c r="N72" s="5">
        <v>-468730617</v>
      </c>
      <c r="O72" s="5">
        <v>3786610637</v>
      </c>
    </row>
    <row r="73" spans="3:15" ht="15.5" x14ac:dyDescent="0.35">
      <c r="C73" t="s">
        <v>90</v>
      </c>
      <c r="D73" s="5">
        <v>14867148819</v>
      </c>
      <c r="E73" s="5">
        <v>15629474508</v>
      </c>
      <c r="F73" s="5">
        <v>10972800944</v>
      </c>
      <c r="G73" s="5">
        <v>15176616055</v>
      </c>
      <c r="I73" s="5">
        <v>55122391876</v>
      </c>
      <c r="J73" s="5">
        <v>48011565682</v>
      </c>
      <c r="K73" s="5">
        <v>36171751636</v>
      </c>
      <c r="L73" s="5">
        <v>23546527484</v>
      </c>
      <c r="M73" s="5">
        <v>19276365431</v>
      </c>
      <c r="N73" s="5">
        <v>269581098</v>
      </c>
      <c r="O73" s="5">
        <v>4983437129</v>
      </c>
    </row>
    <row r="74" spans="3:15" ht="15.5" x14ac:dyDescent="0.35">
      <c r="C74" t="s">
        <v>8</v>
      </c>
      <c r="D74" s="5">
        <v>15167240584</v>
      </c>
      <c r="E74" s="5">
        <v>15919007862</v>
      </c>
      <c r="F74" s="5">
        <v>14773985308</v>
      </c>
      <c r="G74" s="5">
        <v>15233879328</v>
      </c>
      <c r="I74" s="5">
        <v>58980955260</v>
      </c>
      <c r="J74" s="5">
        <v>54785027748</v>
      </c>
      <c r="K74" s="5">
        <v>35121109354</v>
      </c>
      <c r="L74" s="5">
        <v>21742494159</v>
      </c>
      <c r="M74" s="5">
        <v>21000051468</v>
      </c>
      <c r="N74" s="5">
        <v>-468730617</v>
      </c>
      <c r="O74" s="5">
        <v>3786610637</v>
      </c>
    </row>
    <row r="75" spans="3:15" ht="15.5" x14ac:dyDescent="0.35">
      <c r="C75" t="s">
        <v>91</v>
      </c>
      <c r="D75" s="5">
        <v>-300091765</v>
      </c>
      <c r="E75" s="5">
        <v>-289533354</v>
      </c>
      <c r="F75" s="5">
        <v>-147043358</v>
      </c>
      <c r="G75" s="5">
        <v>-57263273</v>
      </c>
      <c r="I75" s="5">
        <v>-204422378</v>
      </c>
      <c r="J75" s="5">
        <v>-249182</v>
      </c>
      <c r="K75" s="5">
        <v>-218527</v>
      </c>
    </row>
    <row r="76" spans="3:15" ht="15.5" x14ac:dyDescent="0.35">
      <c r="C76" t="s">
        <v>92</v>
      </c>
      <c r="D76" s="5">
        <v>14867148819</v>
      </c>
      <c r="E76" s="5">
        <v>15629474508</v>
      </c>
      <c r="F76" s="5">
        <v>10972800944</v>
      </c>
      <c r="G76" s="5">
        <v>15176616055</v>
      </c>
      <c r="I76" s="5">
        <v>55122391876</v>
      </c>
      <c r="J76" s="5">
        <v>48011565682</v>
      </c>
      <c r="K76" s="5">
        <v>36171751636</v>
      </c>
      <c r="L76" s="5">
        <v>23546527484</v>
      </c>
      <c r="M76" s="5">
        <v>19276365431</v>
      </c>
      <c r="N76" s="5">
        <v>269581098</v>
      </c>
      <c r="O76" s="5">
        <v>4983437129</v>
      </c>
    </row>
    <row r="77" spans="3:15" ht="15.5" x14ac:dyDescent="0.35">
      <c r="C77" t="s">
        <v>93</v>
      </c>
      <c r="D77" s="5">
        <v>14867148819</v>
      </c>
      <c r="E77" s="5">
        <v>15629474508</v>
      </c>
      <c r="F77" s="5">
        <v>14626941950</v>
      </c>
      <c r="G77" s="5">
        <v>15176616055</v>
      </c>
      <c r="I77" s="5">
        <v>58776532882</v>
      </c>
      <c r="J77" s="5">
        <v>54784778566</v>
      </c>
      <c r="K77" s="5">
        <v>35120890827</v>
      </c>
      <c r="L77" s="5">
        <v>21742494159</v>
      </c>
      <c r="M77" s="5">
        <v>21000051468</v>
      </c>
      <c r="N77" s="5">
        <v>-468730617</v>
      </c>
      <c r="O77" s="5">
        <v>3786610637</v>
      </c>
    </row>
    <row r="78" spans="3:15" ht="15.5" x14ac:dyDescent="0.35">
      <c r="C78" t="s">
        <v>245</v>
      </c>
    </row>
    <row r="79" spans="3:15" ht="15.5" x14ac:dyDescent="0.35">
      <c r="C79" t="s">
        <v>94</v>
      </c>
      <c r="D79" s="5">
        <v>14867148819</v>
      </c>
      <c r="E79" s="5">
        <v>15629474508</v>
      </c>
      <c r="F79" s="5">
        <v>14626941950</v>
      </c>
      <c r="G79" s="5">
        <v>15176616055</v>
      </c>
      <c r="I79" s="5">
        <v>58776532882</v>
      </c>
      <c r="J79" s="5">
        <v>54784778566</v>
      </c>
      <c r="K79" s="5">
        <v>35120890827</v>
      </c>
      <c r="L79" s="5">
        <v>21742494159</v>
      </c>
      <c r="M79" s="5">
        <v>21000051468</v>
      </c>
      <c r="N79" s="5">
        <v>-468730617</v>
      </c>
      <c r="O79" s="5">
        <v>3786610637</v>
      </c>
    </row>
    <row r="81" spans="2:15" ht="15.5" x14ac:dyDescent="0.35">
      <c r="B81" t="s">
        <v>95</v>
      </c>
      <c r="C81" t="s">
        <v>96</v>
      </c>
    </row>
    <row r="82" spans="2:15" ht="15.5" x14ac:dyDescent="0.35">
      <c r="C82" t="s">
        <v>97</v>
      </c>
    </row>
    <row r="83" spans="2:15" ht="15.5" x14ac:dyDescent="0.35">
      <c r="C83" t="s">
        <v>20</v>
      </c>
      <c r="D83" s="5">
        <v>7524481974</v>
      </c>
      <c r="E83" s="5">
        <v>9646414567</v>
      </c>
      <c r="F83" s="5">
        <v>13187866381</v>
      </c>
      <c r="G83" s="5">
        <v>8870690120</v>
      </c>
      <c r="I83" s="5">
        <v>13187866381</v>
      </c>
      <c r="J83" s="5">
        <v>7783975819</v>
      </c>
      <c r="K83" s="5">
        <v>4492099586</v>
      </c>
      <c r="L83" s="5">
        <v>5688294930</v>
      </c>
      <c r="M83" s="5">
        <v>3484381641</v>
      </c>
      <c r="N83" s="5">
        <v>8230342177</v>
      </c>
      <c r="O83" s="5">
        <v>27670948736</v>
      </c>
    </row>
    <row r="84" spans="2:15" ht="15.5" x14ac:dyDescent="0.35">
      <c r="C84" t="s">
        <v>246</v>
      </c>
    </row>
    <row r="85" spans="2:15" ht="15.5" x14ac:dyDescent="0.35">
      <c r="C85" t="s">
        <v>98</v>
      </c>
      <c r="D85" s="5">
        <v>665666487532</v>
      </c>
      <c r="E85" s="5">
        <v>633331922511</v>
      </c>
      <c r="F85" s="5">
        <v>638854837037</v>
      </c>
      <c r="G85" s="5">
        <v>624228562646</v>
      </c>
      <c r="I85" s="5">
        <v>638854837037</v>
      </c>
      <c r="J85" s="5">
        <v>534315962479</v>
      </c>
      <c r="K85" s="5">
        <v>419424485802</v>
      </c>
      <c r="L85" s="5">
        <v>339018303708</v>
      </c>
      <c r="M85" s="5">
        <v>254172226001</v>
      </c>
      <c r="N85" s="5">
        <v>227833083250</v>
      </c>
      <c r="O85" s="5">
        <v>240087955898</v>
      </c>
    </row>
    <row r="86" spans="2:15" ht="15.5" x14ac:dyDescent="0.35">
      <c r="C86" t="s">
        <v>99</v>
      </c>
    </row>
    <row r="87" spans="2:15" ht="15.5" x14ac:dyDescent="0.35">
      <c r="C87" t="s">
        <v>247</v>
      </c>
      <c r="M87" s="5">
        <v>9371390000</v>
      </c>
      <c r="N87" s="5">
        <v>9371390000</v>
      </c>
      <c r="O87" s="5">
        <v>9371390000</v>
      </c>
    </row>
    <row r="88" spans="2:15" ht="15.5" x14ac:dyDescent="0.35">
      <c r="C88" t="s">
        <v>100</v>
      </c>
      <c r="D88" s="5">
        <v>665666487532</v>
      </c>
      <c r="E88" s="5">
        <v>633331922511</v>
      </c>
      <c r="F88" s="5">
        <v>638854837037</v>
      </c>
      <c r="G88" s="5">
        <v>624228562646</v>
      </c>
      <c r="I88" s="5">
        <v>638854837037</v>
      </c>
      <c r="J88" s="5">
        <v>534315962479</v>
      </c>
      <c r="K88" s="5">
        <v>419424485802</v>
      </c>
      <c r="L88" s="5">
        <v>339018303708</v>
      </c>
      <c r="M88" s="5">
        <v>254172226001</v>
      </c>
      <c r="N88" s="5">
        <v>227833083250</v>
      </c>
      <c r="O88" s="5">
        <v>240087955898</v>
      </c>
    </row>
    <row r="89" spans="2:15" ht="15.5" x14ac:dyDescent="0.35">
      <c r="C89" t="s">
        <v>101</v>
      </c>
      <c r="D89" s="5">
        <v>122959288533</v>
      </c>
      <c r="E89" s="5">
        <v>89219895791</v>
      </c>
      <c r="F89" s="5">
        <v>95035364413</v>
      </c>
      <c r="G89" s="5">
        <v>98749041258</v>
      </c>
      <c r="I89" s="5">
        <v>95035364413</v>
      </c>
      <c r="J89" s="5">
        <v>96073507594</v>
      </c>
      <c r="K89" s="5">
        <v>63045229543</v>
      </c>
      <c r="L89" s="5">
        <v>71021335426</v>
      </c>
      <c r="M89" s="5">
        <v>64961787464</v>
      </c>
      <c r="N89" s="5">
        <v>42902351924</v>
      </c>
      <c r="O89" s="5">
        <v>28884774360</v>
      </c>
    </row>
    <row r="90" spans="2:15" ht="15.5" x14ac:dyDescent="0.35">
      <c r="C90" t="s">
        <v>102</v>
      </c>
      <c r="D90" s="5">
        <v>122959288533</v>
      </c>
      <c r="E90" s="5">
        <v>89219895791</v>
      </c>
      <c r="F90" s="5">
        <v>95035364413</v>
      </c>
      <c r="G90" s="5">
        <v>98749041258</v>
      </c>
      <c r="I90" s="5">
        <v>95035364413</v>
      </c>
      <c r="J90" s="5">
        <v>96073507594</v>
      </c>
      <c r="K90" s="5">
        <v>63045229543</v>
      </c>
      <c r="L90" s="5">
        <v>71021335426</v>
      </c>
      <c r="M90" s="5">
        <v>64961787464</v>
      </c>
      <c r="N90" s="5">
        <v>42902351924</v>
      </c>
      <c r="O90" s="5">
        <v>28884774360</v>
      </c>
    </row>
    <row r="91" spans="2:15" ht="15.5" x14ac:dyDescent="0.35">
      <c r="C91" t="s">
        <v>103</v>
      </c>
      <c r="D91" s="5">
        <v>443260904578</v>
      </c>
      <c r="E91" s="5">
        <v>432431317479</v>
      </c>
      <c r="F91" s="5">
        <v>449859854712</v>
      </c>
      <c r="G91" s="5">
        <v>403649517616</v>
      </c>
      <c r="I91" s="5">
        <v>449859854712</v>
      </c>
      <c r="J91" s="5">
        <v>344459472348</v>
      </c>
      <c r="K91" s="5">
        <v>301762965035</v>
      </c>
      <c r="L91" s="5">
        <v>236080490503</v>
      </c>
      <c r="M91" s="5">
        <v>162684643331</v>
      </c>
      <c r="N91" s="5">
        <v>98816720910</v>
      </c>
      <c r="O91" s="5">
        <v>94202570752</v>
      </c>
    </row>
    <row r="92" spans="2:15" ht="15.5" x14ac:dyDescent="0.35">
      <c r="C92" t="s">
        <v>81</v>
      </c>
      <c r="D92" s="5">
        <v>5925998217</v>
      </c>
      <c r="E92" s="5">
        <v>5925998217</v>
      </c>
      <c r="F92" s="5">
        <v>5925998217</v>
      </c>
      <c r="G92" s="5">
        <v>2271857211</v>
      </c>
      <c r="I92" s="5">
        <v>5925998217</v>
      </c>
      <c r="J92" s="5">
        <v>2271857211</v>
      </c>
      <c r="K92" s="5">
        <v>-4501355673</v>
      </c>
      <c r="L92" s="5">
        <v>-3450494864</v>
      </c>
      <c r="M92" s="5">
        <v>-1646461539</v>
      </c>
      <c r="N92" s="5">
        <v>-3370147576</v>
      </c>
      <c r="O92" s="5">
        <v>-2631835861</v>
      </c>
    </row>
    <row r="93" spans="2:15" ht="15.5" x14ac:dyDescent="0.35">
      <c r="C93" t="s">
        <v>104</v>
      </c>
      <c r="D93" s="5">
        <v>1402635722165</v>
      </c>
      <c r="E93" s="5">
        <v>1327852278922</v>
      </c>
      <c r="F93" s="5">
        <v>1347319519348</v>
      </c>
      <c r="G93" s="5">
        <v>1275621063292</v>
      </c>
      <c r="I93" s="5">
        <v>1347319519348</v>
      </c>
      <c r="J93" s="5">
        <v>1122431848108</v>
      </c>
      <c r="K93" s="5">
        <v>875962939578</v>
      </c>
      <c r="L93" s="5">
        <v>716453866912</v>
      </c>
      <c r="M93" s="5">
        <v>541892270923</v>
      </c>
      <c r="N93" s="5">
        <v>384069794210</v>
      </c>
      <c r="O93" s="5">
        <v>397334413456</v>
      </c>
    </row>
    <row r="94" spans="2:15" ht="15.5" x14ac:dyDescent="0.35">
      <c r="C94" t="s">
        <v>105</v>
      </c>
    </row>
    <row r="95" spans="2:15" ht="15.5" x14ac:dyDescent="0.35">
      <c r="C95" t="s">
        <v>248</v>
      </c>
    </row>
    <row r="96" spans="2:15" ht="15.5" x14ac:dyDescent="0.35">
      <c r="C96" t="s">
        <v>106</v>
      </c>
      <c r="D96" s="5">
        <v>10197765483</v>
      </c>
      <c r="E96" s="5">
        <v>10536284720</v>
      </c>
      <c r="F96" s="5">
        <v>10674984095</v>
      </c>
      <c r="G96" s="5">
        <v>9092463484</v>
      </c>
      <c r="I96" s="5">
        <v>10674984095</v>
      </c>
      <c r="J96" s="5">
        <v>8078075503</v>
      </c>
      <c r="K96" s="5">
        <v>6669357133</v>
      </c>
      <c r="L96" s="5">
        <v>5022934543</v>
      </c>
      <c r="M96" s="5">
        <v>4757278691</v>
      </c>
      <c r="N96" s="5">
        <v>3388105921</v>
      </c>
      <c r="O96" s="5">
        <v>3470901735</v>
      </c>
    </row>
    <row r="97" spans="3:15" ht="15.5" x14ac:dyDescent="0.35">
      <c r="C97" t="s">
        <v>108</v>
      </c>
      <c r="D97" s="5">
        <v>9179803903</v>
      </c>
      <c r="E97" s="5">
        <v>9179803903</v>
      </c>
      <c r="F97" s="5">
        <v>9179803903</v>
      </c>
      <c r="G97" s="5">
        <v>9480878917</v>
      </c>
      <c r="I97" s="5">
        <v>9179803903</v>
      </c>
      <c r="J97" s="5">
        <v>9480878915</v>
      </c>
      <c r="K97" s="5">
        <v>9925344081</v>
      </c>
      <c r="L97" s="5">
        <v>9763447888</v>
      </c>
      <c r="M97" s="5">
        <v>8374411070</v>
      </c>
      <c r="N97" s="5">
        <v>8789493322</v>
      </c>
      <c r="O97" s="5">
        <v>9760566958</v>
      </c>
    </row>
    <row r="98" spans="3:15" ht="15.5" x14ac:dyDescent="0.35">
      <c r="C98" t="s">
        <v>249</v>
      </c>
    </row>
    <row r="99" spans="3:15" ht="15.5" x14ac:dyDescent="0.35">
      <c r="C99" t="s">
        <v>109</v>
      </c>
      <c r="D99" s="5">
        <v>41801722923</v>
      </c>
      <c r="E99" s="5">
        <v>42141132161</v>
      </c>
      <c r="F99" s="5">
        <v>43230102653</v>
      </c>
      <c r="G99" s="5">
        <v>39405085056</v>
      </c>
      <c r="I99" s="5">
        <v>43230102653</v>
      </c>
      <c r="J99" s="5">
        <v>41080974537</v>
      </c>
      <c r="K99" s="5">
        <v>30776521252</v>
      </c>
      <c r="L99" s="5">
        <v>27501301651</v>
      </c>
      <c r="M99" s="5">
        <v>21045104565</v>
      </c>
      <c r="N99" s="5">
        <v>17848296775</v>
      </c>
      <c r="O99" s="5">
        <v>14528299612</v>
      </c>
    </row>
    <row r="100" spans="3:15" ht="15.5" x14ac:dyDescent="0.35">
      <c r="C100" t="s">
        <v>110</v>
      </c>
      <c r="D100" s="5">
        <v>1444437445088</v>
      </c>
      <c r="E100" s="5">
        <v>1369993411083</v>
      </c>
      <c r="F100" s="5">
        <v>1390549622001</v>
      </c>
      <c r="G100" s="5">
        <v>1315026148348</v>
      </c>
      <c r="I100" s="5">
        <v>1390549622001</v>
      </c>
      <c r="J100" s="5">
        <v>1163512822645</v>
      </c>
      <c r="K100" s="5">
        <v>906739460830</v>
      </c>
      <c r="L100" s="5">
        <v>743955168563</v>
      </c>
      <c r="M100" s="5">
        <v>562937375488</v>
      </c>
      <c r="N100" s="5">
        <v>401918090985</v>
      </c>
      <c r="O100" s="5">
        <v>411862713068</v>
      </c>
    </row>
    <row r="101" spans="3:15" ht="15.5" x14ac:dyDescent="0.35">
      <c r="C101" t="s">
        <v>111</v>
      </c>
    </row>
    <row r="102" spans="3:15" ht="15.5" x14ac:dyDescent="0.35">
      <c r="C102" t="s">
        <v>112</v>
      </c>
    </row>
    <row r="103" spans="3:15" ht="15.5" x14ac:dyDescent="0.35">
      <c r="C103" t="s">
        <v>113</v>
      </c>
      <c r="D103" s="5">
        <v>1034588597116</v>
      </c>
      <c r="E103" s="5">
        <v>976010315876</v>
      </c>
      <c r="F103" s="5">
        <v>1012946315534</v>
      </c>
      <c r="G103" s="5">
        <v>950500054024</v>
      </c>
      <c r="I103" s="5">
        <v>1012946315534</v>
      </c>
      <c r="J103" s="5">
        <v>844276672360</v>
      </c>
      <c r="K103" s="5">
        <v>637120554145</v>
      </c>
      <c r="L103" s="5">
        <v>560043176832</v>
      </c>
      <c r="M103" s="5">
        <v>404299056546</v>
      </c>
      <c r="N103" s="5">
        <v>263015577621</v>
      </c>
      <c r="O103" s="5">
        <v>273485783512</v>
      </c>
    </row>
    <row r="104" spans="3:15" ht="15.5" x14ac:dyDescent="0.35">
      <c r="C104" t="s">
        <v>250</v>
      </c>
      <c r="D104" s="5">
        <v>420661929606</v>
      </c>
      <c r="E104" s="5">
        <v>403844414071</v>
      </c>
      <c r="F104" s="5">
        <v>326610915394</v>
      </c>
      <c r="G104" s="5">
        <v>327676191327</v>
      </c>
      <c r="I104" s="5">
        <v>326610915394</v>
      </c>
      <c r="J104" s="5">
        <v>181785933449</v>
      </c>
      <c r="K104" s="5">
        <v>77342011883</v>
      </c>
      <c r="L104" s="5">
        <v>58274104446</v>
      </c>
      <c r="M104" s="5">
        <v>29691053328</v>
      </c>
      <c r="N104" s="5">
        <v>19189999879</v>
      </c>
      <c r="O104" s="5">
        <v>34999999893</v>
      </c>
    </row>
    <row r="105" spans="3:15" ht="15.5" x14ac:dyDescent="0.35">
      <c r="C105" t="s">
        <v>114</v>
      </c>
    </row>
    <row r="106" spans="3:15" ht="15.5" x14ac:dyDescent="0.35">
      <c r="C106" t="s">
        <v>251</v>
      </c>
      <c r="D106" s="5">
        <v>605843140687</v>
      </c>
      <c r="E106" s="5">
        <v>565168395343</v>
      </c>
      <c r="F106" s="5">
        <v>681916443497</v>
      </c>
      <c r="G106" s="5">
        <v>615991465975</v>
      </c>
      <c r="I106" s="5">
        <v>681916443497</v>
      </c>
      <c r="J106" s="5">
        <v>652213562757</v>
      </c>
      <c r="K106" s="5">
        <v>557807659124</v>
      </c>
      <c r="L106" s="5">
        <v>496278019510</v>
      </c>
      <c r="M106" s="5">
        <v>372938136591</v>
      </c>
      <c r="N106" s="5">
        <v>241803720089</v>
      </c>
      <c r="O106" s="5">
        <v>236668868733</v>
      </c>
    </row>
    <row r="107" spans="3:15" ht="15.5" x14ac:dyDescent="0.35">
      <c r="C107" t="s">
        <v>115</v>
      </c>
    </row>
    <row r="108" spans="3:15" ht="15.5" x14ac:dyDescent="0.35">
      <c r="C108" t="s">
        <v>252</v>
      </c>
      <c r="M108" s="5">
        <v>9371390000</v>
      </c>
      <c r="N108" s="5">
        <v>9371390000</v>
      </c>
      <c r="O108" s="5">
        <v>9371390000</v>
      </c>
    </row>
    <row r="109" spans="3:15" ht="15.5" x14ac:dyDescent="0.35">
      <c r="C109" t="s">
        <v>117</v>
      </c>
      <c r="D109" s="5">
        <v>1586491505</v>
      </c>
      <c r="E109" s="5">
        <v>831586002</v>
      </c>
      <c r="F109" s="5">
        <v>1740681304</v>
      </c>
      <c r="G109" s="5">
        <v>704693351</v>
      </c>
      <c r="I109" s="5">
        <v>1740681304</v>
      </c>
      <c r="J109" s="5">
        <v>704693351</v>
      </c>
      <c r="K109" s="5">
        <v>561504376</v>
      </c>
      <c r="L109" s="5">
        <v>646471348</v>
      </c>
      <c r="M109" s="5">
        <v>331597417</v>
      </c>
      <c r="N109" s="5">
        <v>258969636</v>
      </c>
      <c r="O109" s="5">
        <v>366277616</v>
      </c>
    </row>
    <row r="110" spans="3:15" ht="15.5" x14ac:dyDescent="0.35">
      <c r="C110" t="s">
        <v>116</v>
      </c>
      <c r="D110" s="5">
        <v>634978677</v>
      </c>
      <c r="E110" s="5">
        <v>1391624085</v>
      </c>
      <c r="F110" s="5">
        <v>417199205</v>
      </c>
      <c r="G110" s="5">
        <v>578404747</v>
      </c>
      <c r="I110" s="5">
        <v>417199205</v>
      </c>
      <c r="J110" s="5">
        <v>333138547</v>
      </c>
      <c r="K110" s="5">
        <v>627313784</v>
      </c>
      <c r="L110" s="5">
        <v>1089516904</v>
      </c>
      <c r="M110" s="5">
        <v>465629667</v>
      </c>
      <c r="N110" s="5">
        <v>424268124</v>
      </c>
      <c r="O110" s="5">
        <v>446734779</v>
      </c>
    </row>
    <row r="111" spans="3:15" ht="15.5" x14ac:dyDescent="0.35">
      <c r="C111" t="s">
        <v>118</v>
      </c>
      <c r="O111" s="5">
        <v>16942784</v>
      </c>
    </row>
    <row r="112" spans="3:15" ht="15.5" x14ac:dyDescent="0.35">
      <c r="C112" t="s">
        <v>253</v>
      </c>
    </row>
    <row r="113" spans="3:15" ht="15.5" x14ac:dyDescent="0.35">
      <c r="C113" t="s">
        <v>254</v>
      </c>
    </row>
    <row r="114" spans="3:15" ht="15.5" x14ac:dyDescent="0.35">
      <c r="C114" t="s">
        <v>122</v>
      </c>
      <c r="D114" s="5">
        <v>32301140690</v>
      </c>
      <c r="E114" s="5">
        <v>31302536741</v>
      </c>
      <c r="F114" s="5">
        <v>30552222507</v>
      </c>
      <c r="G114" s="5">
        <v>32101952311</v>
      </c>
      <c r="I114" s="5">
        <v>30552222507</v>
      </c>
      <c r="J114" s="5">
        <v>32241599207</v>
      </c>
      <c r="K114" s="5">
        <v>37409134173</v>
      </c>
      <c r="L114" s="5">
        <v>37113723056</v>
      </c>
      <c r="M114" s="5">
        <v>43982544426</v>
      </c>
      <c r="N114" s="5">
        <v>45246790316</v>
      </c>
      <c r="O114" s="5">
        <v>44252475891</v>
      </c>
    </row>
    <row r="115" spans="3:15" ht="15.5" x14ac:dyDescent="0.35">
      <c r="C115" t="s">
        <v>123</v>
      </c>
      <c r="D115" s="5">
        <v>32301140690</v>
      </c>
      <c r="E115" s="5">
        <v>31302536741</v>
      </c>
      <c r="F115" s="5">
        <v>30552222507</v>
      </c>
      <c r="G115" s="5">
        <v>32101952311</v>
      </c>
      <c r="I115" s="5">
        <v>30552222507</v>
      </c>
      <c r="J115" s="5">
        <v>32241599207</v>
      </c>
      <c r="K115" s="5">
        <v>37409134173</v>
      </c>
      <c r="L115" s="5">
        <v>37113723056</v>
      </c>
      <c r="M115" s="5">
        <v>43982544426</v>
      </c>
      <c r="N115" s="5">
        <v>45246790316</v>
      </c>
      <c r="O115" s="5">
        <v>44252475891</v>
      </c>
    </row>
    <row r="116" spans="3:15" ht="15.5" x14ac:dyDescent="0.35">
      <c r="C116" t="s">
        <v>255</v>
      </c>
    </row>
    <row r="117" spans="3:15" ht="15.5" x14ac:dyDescent="0.35">
      <c r="C117" t="s">
        <v>256</v>
      </c>
    </row>
    <row r="118" spans="3:15" ht="15.5" x14ac:dyDescent="0.35">
      <c r="C118" t="s">
        <v>124</v>
      </c>
      <c r="D118" s="5">
        <v>1066889737806</v>
      </c>
      <c r="E118" s="5">
        <v>1007312852617</v>
      </c>
      <c r="F118" s="5">
        <v>1043498538041</v>
      </c>
      <c r="G118" s="5">
        <v>982602006335</v>
      </c>
      <c r="I118" s="5">
        <v>1043498538041</v>
      </c>
      <c r="J118" s="5">
        <v>876518271567</v>
      </c>
      <c r="K118" s="5">
        <v>674529688318</v>
      </c>
      <c r="L118" s="5">
        <v>597156899888</v>
      </c>
      <c r="M118" s="5">
        <v>448281600972</v>
      </c>
      <c r="N118" s="5">
        <v>308262367937</v>
      </c>
      <c r="O118" s="5">
        <v>317738259403</v>
      </c>
    </row>
    <row r="119" spans="3:15" ht="15.5" x14ac:dyDescent="0.35">
      <c r="C119" t="s">
        <v>125</v>
      </c>
    </row>
    <row r="120" spans="3:15" ht="15.5" x14ac:dyDescent="0.35">
      <c r="C120" t="s">
        <v>126</v>
      </c>
      <c r="D120" s="5">
        <v>35312500000</v>
      </c>
      <c r="E120" s="5">
        <v>35312500000</v>
      </c>
      <c r="F120" s="5">
        <v>35312500000</v>
      </c>
      <c r="G120" s="5">
        <v>35312500000</v>
      </c>
      <c r="I120" s="5">
        <v>35312500000</v>
      </c>
      <c r="J120" s="5">
        <v>35312500000</v>
      </c>
      <c r="K120" s="5">
        <v>35312500000</v>
      </c>
      <c r="L120" s="5">
        <v>28250000000</v>
      </c>
      <c r="M120" s="5">
        <v>14000000000</v>
      </c>
      <c r="N120" s="5">
        <v>14000000000</v>
      </c>
      <c r="O120" s="5">
        <v>14000000000</v>
      </c>
    </row>
    <row r="121" spans="3:15" ht="15.5" x14ac:dyDescent="0.35">
      <c r="C121" t="s">
        <v>127</v>
      </c>
      <c r="D121" s="5">
        <v>140955814296</v>
      </c>
      <c r="E121" s="5">
        <v>140955814296</v>
      </c>
      <c r="F121" s="5">
        <v>140955814296</v>
      </c>
      <c r="G121" s="5">
        <v>140955814296</v>
      </c>
      <c r="I121" s="5">
        <v>140955814296</v>
      </c>
      <c r="J121" s="5">
        <v>140955814296</v>
      </c>
      <c r="K121" s="5">
        <v>140955814296</v>
      </c>
      <c r="L121" s="5">
        <v>97728701286</v>
      </c>
      <c r="M121" s="5">
        <v>22978701286</v>
      </c>
      <c r="N121" s="5">
        <v>22978701286</v>
      </c>
      <c r="O121" s="5">
        <v>22978701286</v>
      </c>
    </row>
    <row r="122" spans="3:15" ht="15.5" x14ac:dyDescent="0.35">
      <c r="C122" t="s">
        <v>128</v>
      </c>
      <c r="D122" s="5">
        <v>194866909980</v>
      </c>
      <c r="E122" s="5">
        <v>179699669396</v>
      </c>
      <c r="F122" s="5">
        <v>163780661534</v>
      </c>
      <c r="G122" s="5">
        <v>152661349527</v>
      </c>
      <c r="I122" s="5">
        <v>163780661534</v>
      </c>
      <c r="J122" s="5">
        <v>108453847280</v>
      </c>
      <c r="K122" s="5">
        <v>60442032416</v>
      </c>
      <c r="L122" s="5">
        <v>24270062253</v>
      </c>
      <c r="M122" s="5">
        <v>79323534769</v>
      </c>
      <c r="N122" s="5">
        <v>60047169338</v>
      </c>
      <c r="O122" s="5">
        <v>59777588240</v>
      </c>
    </row>
    <row r="123" spans="3:15" ht="15.5" x14ac:dyDescent="0.35">
      <c r="C123" t="s">
        <v>257</v>
      </c>
      <c r="D123" s="5">
        <v>100000000</v>
      </c>
      <c r="E123" s="5">
        <v>100000000</v>
      </c>
      <c r="F123" s="5">
        <v>100000000</v>
      </c>
      <c r="G123" s="5">
        <v>100000000</v>
      </c>
      <c r="I123" s="5">
        <v>100000000</v>
      </c>
      <c r="J123" s="5">
        <v>100000000</v>
      </c>
      <c r="K123" s="5">
        <v>100000000</v>
      </c>
      <c r="L123" s="5">
        <v>100000000</v>
      </c>
    </row>
    <row r="124" spans="3:15" ht="15.5" x14ac:dyDescent="0.35">
      <c r="C124" t="s">
        <v>258</v>
      </c>
      <c r="D124" s="5">
        <v>194766909980</v>
      </c>
      <c r="E124" s="5">
        <v>179599669396</v>
      </c>
      <c r="F124" s="5">
        <v>163680661534</v>
      </c>
      <c r="G124" s="5">
        <v>152561349527</v>
      </c>
      <c r="I124" s="5">
        <v>163680661534</v>
      </c>
      <c r="J124" s="5">
        <v>108353847280</v>
      </c>
      <c r="K124" s="5">
        <v>60342032416</v>
      </c>
      <c r="L124" s="5">
        <v>24170062253</v>
      </c>
      <c r="M124" s="5">
        <v>79323534769</v>
      </c>
      <c r="N124" s="5">
        <v>60047169338</v>
      </c>
      <c r="O124" s="5">
        <v>59777588240</v>
      </c>
    </row>
    <row r="125" spans="3:15" ht="15.5" x14ac:dyDescent="0.35">
      <c r="C125" t="s">
        <v>259</v>
      </c>
      <c r="D125" s="5">
        <v>194866909980</v>
      </c>
      <c r="E125" s="5">
        <v>179699669396</v>
      </c>
      <c r="F125" s="5">
        <v>163780661534</v>
      </c>
      <c r="G125" s="5">
        <v>152661349527</v>
      </c>
      <c r="I125" s="5">
        <v>163780661534</v>
      </c>
      <c r="J125" s="5">
        <v>108453847280</v>
      </c>
      <c r="K125" s="5">
        <v>60442032416</v>
      </c>
      <c r="L125" s="5">
        <v>24270062253</v>
      </c>
      <c r="M125" s="5">
        <v>79323534769</v>
      </c>
      <c r="N125" s="5">
        <v>60047169338</v>
      </c>
      <c r="O125" s="5">
        <v>59777588240</v>
      </c>
    </row>
    <row r="126" spans="3:15" ht="15.5" x14ac:dyDescent="0.35">
      <c r="C126" t="s">
        <v>260</v>
      </c>
      <c r="D126" s="5">
        <v>486484794</v>
      </c>
      <c r="E126" s="5">
        <v>786576559</v>
      </c>
      <c r="F126" s="5">
        <v>1076109913</v>
      </c>
      <c r="G126" s="5">
        <v>1222620980</v>
      </c>
      <c r="I126" s="5">
        <v>1076109913</v>
      </c>
      <c r="J126" s="5">
        <v>532291</v>
      </c>
      <c r="K126" s="5">
        <v>781473</v>
      </c>
    </row>
    <row r="127" spans="3:15" ht="15.5" x14ac:dyDescent="0.35">
      <c r="C127" t="s">
        <v>10</v>
      </c>
      <c r="D127" s="5">
        <v>377547707287</v>
      </c>
      <c r="E127" s="5">
        <v>362680558468</v>
      </c>
      <c r="F127" s="5">
        <v>347051083960</v>
      </c>
      <c r="G127" s="5">
        <v>332424142014</v>
      </c>
      <c r="I127" s="5">
        <v>347051083960</v>
      </c>
      <c r="J127" s="5">
        <v>286994551078</v>
      </c>
      <c r="K127" s="5">
        <v>232209772512</v>
      </c>
      <c r="L127" s="5">
        <v>146798268675</v>
      </c>
      <c r="M127" s="5">
        <v>114655774516</v>
      </c>
      <c r="N127" s="5">
        <v>93655723048</v>
      </c>
      <c r="O127" s="5">
        <v>94124453665</v>
      </c>
    </row>
    <row r="128" spans="3:15" ht="15.5" x14ac:dyDescent="0.35">
      <c r="C128" t="s">
        <v>129</v>
      </c>
      <c r="D128" s="5">
        <v>1444437445093</v>
      </c>
      <c r="E128" s="5">
        <v>1369993411085</v>
      </c>
      <c r="F128" s="5">
        <v>1390549622001</v>
      </c>
      <c r="G128" s="5">
        <v>1315026148349</v>
      </c>
      <c r="I128" s="5">
        <v>1390549622001</v>
      </c>
      <c r="J128" s="5">
        <v>1163512822645</v>
      </c>
      <c r="K128" s="5">
        <v>906739460830</v>
      </c>
      <c r="L128" s="5">
        <v>743955168563</v>
      </c>
      <c r="M128" s="5">
        <v>562937375488</v>
      </c>
      <c r="N128" s="5">
        <v>401918090985</v>
      </c>
      <c r="O128" s="5">
        <v>411862713068</v>
      </c>
    </row>
    <row r="129" spans="2:15" ht="15.5" x14ac:dyDescent="0.35">
      <c r="C129" t="s">
        <v>130</v>
      </c>
      <c r="D129" s="5">
        <v>1765625000</v>
      </c>
      <c r="E129" s="5">
        <v>1765625000</v>
      </c>
      <c r="F129" s="5">
        <v>1765625000</v>
      </c>
      <c r="G129" s="5">
        <v>1765625000</v>
      </c>
      <c r="I129" s="5">
        <v>1765625000</v>
      </c>
      <c r="J129" s="5">
        <v>1765625000</v>
      </c>
      <c r="K129" s="5">
        <v>1765625000</v>
      </c>
      <c r="L129" s="5">
        <v>1412500000</v>
      </c>
      <c r="M129" s="5">
        <v>14000</v>
      </c>
      <c r="N129" s="5">
        <v>14000</v>
      </c>
      <c r="O129" s="5">
        <v>14000</v>
      </c>
    </row>
    <row r="131" spans="2:15" ht="15.5" x14ac:dyDescent="0.35">
      <c r="B131" t="s">
        <v>131</v>
      </c>
      <c r="C131" t="s">
        <v>132</v>
      </c>
      <c r="D131" s="5">
        <v>-16413115084</v>
      </c>
      <c r="E131" s="5">
        <v>-83022320164</v>
      </c>
      <c r="F131" s="5">
        <v>20673756690</v>
      </c>
      <c r="G131" s="5">
        <v>15200859120</v>
      </c>
      <c r="I131" s="5">
        <v>-118550212249</v>
      </c>
      <c r="J131" s="5">
        <v>-93125105568</v>
      </c>
      <c r="K131" s="5">
        <v>-61111789761</v>
      </c>
      <c r="L131" s="5">
        <v>-17992090626</v>
      </c>
      <c r="M131" s="5">
        <v>-5362566775</v>
      </c>
      <c r="N131" s="5">
        <v>226932092</v>
      </c>
      <c r="O131" s="5">
        <v>526864099</v>
      </c>
    </row>
    <row r="132" spans="2:15" ht="15.5" x14ac:dyDescent="0.35">
      <c r="C132" t="s">
        <v>133</v>
      </c>
      <c r="D132" s="5">
        <v>933268103519</v>
      </c>
      <c r="E132" s="5">
        <v>877225171416</v>
      </c>
      <c r="F132" s="5">
        <v>943364379185</v>
      </c>
      <c r="G132" s="5">
        <v>898906915362</v>
      </c>
      <c r="I132" s="5">
        <v>3441039947388</v>
      </c>
      <c r="J132" s="5">
        <v>2896255908053</v>
      </c>
      <c r="K132" s="5">
        <v>2403602771214</v>
      </c>
      <c r="L132" s="5">
        <v>2058733918884</v>
      </c>
      <c r="M132" s="5">
        <v>1762362675335</v>
      </c>
      <c r="N132" s="5">
        <v>1392738662566</v>
      </c>
      <c r="O132" s="5">
        <v>1421179134720</v>
      </c>
    </row>
    <row r="133" spans="2:15" ht="15.5" x14ac:dyDescent="0.35">
      <c r="C133" t="s">
        <v>134</v>
      </c>
      <c r="D133" s="5">
        <v>-865533357986</v>
      </c>
      <c r="E133" s="5">
        <v>-861095413426</v>
      </c>
      <c r="F133" s="5">
        <v>-835361034168</v>
      </c>
      <c r="G133" s="5">
        <v>-799993763080</v>
      </c>
      <c r="I133" s="5">
        <v>-3244151458343</v>
      </c>
      <c r="J133" s="5">
        <v>-2644020138601</v>
      </c>
      <c r="K133" s="5">
        <v>-2178501618618</v>
      </c>
      <c r="L133" s="5">
        <v>-1873066117958</v>
      </c>
      <c r="M133" s="5">
        <v>-1575480371609</v>
      </c>
      <c r="N133" s="5">
        <v>-1266889076349</v>
      </c>
      <c r="O133" s="5">
        <v>-1291463536711</v>
      </c>
    </row>
    <row r="134" spans="2:15" ht="15.5" x14ac:dyDescent="0.35">
      <c r="C134" t="s">
        <v>135</v>
      </c>
      <c r="D134" s="5">
        <v>-8452654275</v>
      </c>
      <c r="E134" s="5">
        <v>-54197828130</v>
      </c>
      <c r="F134" s="5">
        <v>-40882685297</v>
      </c>
      <c r="G134" s="5">
        <v>-40965174654</v>
      </c>
      <c r="I134" s="5">
        <v>-136045688081</v>
      </c>
      <c r="J134" s="5">
        <v>-114918720364</v>
      </c>
      <c r="K134" s="5">
        <v>-104529633963</v>
      </c>
      <c r="L134" s="5">
        <v>-91442672150</v>
      </c>
      <c r="M134" s="5">
        <v>-80745103824</v>
      </c>
      <c r="N134" s="5">
        <v>-76578803180</v>
      </c>
      <c r="O134" s="5">
        <v>-75528465466</v>
      </c>
    </row>
    <row r="135" spans="2:15" ht="15.5" x14ac:dyDescent="0.35">
      <c r="C135" t="s">
        <v>261</v>
      </c>
      <c r="D135" s="5">
        <v>15952450</v>
      </c>
      <c r="E135" s="5">
        <v>13543357</v>
      </c>
      <c r="F135" s="5">
        <v>14413104</v>
      </c>
      <c r="G135" s="5">
        <v>9920485</v>
      </c>
      <c r="I135" s="5">
        <v>54821796</v>
      </c>
      <c r="J135" s="5">
        <v>40986088</v>
      </c>
      <c r="K135" s="5">
        <v>34261065</v>
      </c>
      <c r="L135" s="5">
        <v>75579109</v>
      </c>
      <c r="M135" s="5">
        <v>71177571</v>
      </c>
      <c r="N135" s="5">
        <v>754803453</v>
      </c>
      <c r="O135" s="5">
        <v>512013023</v>
      </c>
    </row>
    <row r="136" spans="2:15" ht="15.5" x14ac:dyDescent="0.35">
      <c r="C136" t="s">
        <v>262</v>
      </c>
      <c r="D136" s="5">
        <v>-69170472560</v>
      </c>
      <c r="E136" s="5">
        <v>-28553256716</v>
      </c>
      <c r="F136" s="5">
        <v>-16263837675</v>
      </c>
      <c r="G136" s="5">
        <v>-30789407232</v>
      </c>
      <c r="I136" s="5">
        <v>-139133158107</v>
      </c>
      <c r="J136" s="5">
        <v>-155063075026</v>
      </c>
      <c r="K136" s="5">
        <v>-143264854636</v>
      </c>
      <c r="L136" s="5">
        <v>-93592418281</v>
      </c>
      <c r="M136" s="5">
        <v>-51085149570</v>
      </c>
      <c r="N136" s="5">
        <v>-37167697848</v>
      </c>
      <c r="O136" s="5">
        <v>-45973889818</v>
      </c>
    </row>
    <row r="137" spans="2:15" ht="15.5" x14ac:dyDescent="0.35">
      <c r="C137" t="s">
        <v>263</v>
      </c>
      <c r="D137" s="5">
        <v>-629376016</v>
      </c>
      <c r="E137" s="5">
        <v>-13686864767</v>
      </c>
      <c r="F137" s="5">
        <v>-26337554420</v>
      </c>
      <c r="G137" s="5">
        <v>-9066012676</v>
      </c>
      <c r="I137" s="5">
        <v>-28037970275</v>
      </c>
      <c r="J137" s="5">
        <v>-71345655664</v>
      </c>
      <c r="K137" s="5">
        <v>-35387464908</v>
      </c>
      <c r="L137" s="5">
        <v>-15285547974</v>
      </c>
      <c r="M137" s="5">
        <v>-57377324947</v>
      </c>
      <c r="N137" s="5">
        <v>-9560510905</v>
      </c>
      <c r="O137" s="5">
        <v>-4500648236</v>
      </c>
    </row>
    <row r="138" spans="2:15" ht="15.5" x14ac:dyDescent="0.35">
      <c r="C138" t="s">
        <v>264</v>
      </c>
      <c r="F138" s="5">
        <v>2554833020</v>
      </c>
      <c r="I138" s="5">
        <v>2554833020</v>
      </c>
    </row>
    <row r="139" spans="2:15" ht="15.5" x14ac:dyDescent="0.35">
      <c r="C139" t="s">
        <v>265</v>
      </c>
      <c r="D139" s="5">
        <v>-6389762684</v>
      </c>
      <c r="E139" s="5">
        <v>-4980593264</v>
      </c>
      <c r="F139" s="5">
        <v>-5721090913</v>
      </c>
      <c r="G139" s="5">
        <v>-5147469137</v>
      </c>
      <c r="I139" s="5">
        <v>-18441161817</v>
      </c>
      <c r="J139" s="5">
        <v>-8572778516</v>
      </c>
      <c r="K139" s="5">
        <v>-4338118886</v>
      </c>
      <c r="L139" s="5">
        <v>-3737098433</v>
      </c>
      <c r="M139" s="5">
        <v>-2870498693</v>
      </c>
      <c r="N139" s="5">
        <v>-3065538933</v>
      </c>
      <c r="O139" s="5">
        <v>-3688746708</v>
      </c>
    </row>
    <row r="140" spans="2:15" ht="15.5" x14ac:dyDescent="0.35">
      <c r="C140" t="s">
        <v>266</v>
      </c>
      <c r="D140" s="5">
        <v>478452468</v>
      </c>
      <c r="E140" s="5">
        <v>2252921366</v>
      </c>
      <c r="F140" s="5">
        <v>-693666146</v>
      </c>
      <c r="G140" s="5">
        <v>2245850052</v>
      </c>
      <c r="I140" s="5">
        <v>3609622170</v>
      </c>
      <c r="J140" s="5">
        <v>4498368462</v>
      </c>
      <c r="K140" s="5">
        <v>1272868971</v>
      </c>
      <c r="L140" s="5">
        <v>322266177</v>
      </c>
      <c r="M140" s="5">
        <v>-237971038</v>
      </c>
      <c r="N140" s="5">
        <v>-4906712</v>
      </c>
      <c r="O140" s="5">
        <v>-8996705</v>
      </c>
    </row>
    <row r="141" spans="2:15" ht="15.5" x14ac:dyDescent="0.35">
      <c r="C141" t="s">
        <v>139</v>
      </c>
      <c r="D141" s="5">
        <v>16817515535</v>
      </c>
      <c r="E141" s="5">
        <v>79508498677</v>
      </c>
      <c r="F141" s="5">
        <v>-4256387043</v>
      </c>
      <c r="G141" s="5">
        <v>-16605518628</v>
      </c>
      <c r="I141" s="5">
        <v>138253870835</v>
      </c>
      <c r="J141" s="5">
        <v>108880284923</v>
      </c>
      <c r="K141" s="5">
        <v>68132243007</v>
      </c>
      <c r="L141" s="5">
        <v>29611661118</v>
      </c>
      <c r="M141" s="5">
        <v>10484110665</v>
      </c>
      <c r="N141" s="5">
        <v>-15840428502</v>
      </c>
      <c r="O141" s="5">
        <v>13975390043</v>
      </c>
    </row>
    <row r="142" spans="2:15" ht="15.5" x14ac:dyDescent="0.35">
      <c r="C142" t="s">
        <v>140</v>
      </c>
      <c r="D142" s="5">
        <v>-2526333044</v>
      </c>
      <c r="E142" s="5">
        <v>-27630327</v>
      </c>
      <c r="F142" s="5">
        <v>-12100193386</v>
      </c>
      <c r="G142" s="5">
        <v>-507887478</v>
      </c>
      <c r="I142" s="5">
        <v>-14299768024</v>
      </c>
      <c r="J142" s="5">
        <v>-12463303122</v>
      </c>
      <c r="K142" s="5">
        <v>-8216648590</v>
      </c>
      <c r="L142" s="5">
        <v>-9415657203</v>
      </c>
      <c r="M142" s="5">
        <v>-9867504426</v>
      </c>
      <c r="N142" s="5">
        <v>-3827110149</v>
      </c>
      <c r="O142" s="5">
        <v>-753044241</v>
      </c>
    </row>
    <row r="143" spans="2:15" ht="15.5" x14ac:dyDescent="0.35">
      <c r="C143" t="s">
        <v>267</v>
      </c>
      <c r="D143" s="5">
        <v>89189192</v>
      </c>
      <c r="E143" s="5">
        <v>31531532</v>
      </c>
      <c r="F143" s="5">
        <v>3115189565</v>
      </c>
      <c r="G143" s="5">
        <v>-2875271388</v>
      </c>
      <c r="I143" s="5">
        <v>536314575</v>
      </c>
      <c r="J143" s="5">
        <v>169369371</v>
      </c>
      <c r="K143" s="5">
        <v>190540541</v>
      </c>
      <c r="L143" s="5">
        <v>259549551</v>
      </c>
      <c r="M143" s="5">
        <v>88181819</v>
      </c>
      <c r="N143" s="5">
        <v>52727273</v>
      </c>
      <c r="O143" s="5">
        <v>89090910</v>
      </c>
    </row>
    <row r="144" spans="2:15" ht="15.5" x14ac:dyDescent="0.35">
      <c r="C144" t="s">
        <v>143</v>
      </c>
      <c r="D144" s="5">
        <v>190312747</v>
      </c>
      <c r="E144" s="5">
        <v>-342806889</v>
      </c>
      <c r="F144" s="5">
        <v>-4507778529</v>
      </c>
      <c r="G144" s="5">
        <v>2268972446</v>
      </c>
      <c r="I144" s="5">
        <v>-4367334085</v>
      </c>
      <c r="J144" s="5">
        <v>-2010359124</v>
      </c>
      <c r="K144" s="5">
        <v>-4341167548</v>
      </c>
      <c r="L144" s="5">
        <v>-1575300720</v>
      </c>
      <c r="M144" s="5">
        <v>-4098596802</v>
      </c>
      <c r="N144" s="5">
        <v>-919537422</v>
      </c>
      <c r="O144" s="5">
        <v>-842135151</v>
      </c>
    </row>
    <row r="145" spans="3:15" ht="15.5" x14ac:dyDescent="0.35">
      <c r="C145" t="s">
        <v>268</v>
      </c>
      <c r="D145" s="5">
        <v>-2522189953</v>
      </c>
      <c r="F145" s="5">
        <v>-8482077569</v>
      </c>
      <c r="G145" s="5">
        <v>98411464</v>
      </c>
      <c r="I145" s="5">
        <v>-8243221661</v>
      </c>
      <c r="J145" s="5">
        <v>-9372102869</v>
      </c>
      <c r="K145" s="5">
        <v>-4066021583</v>
      </c>
      <c r="L145" s="5">
        <v>-8099906034</v>
      </c>
      <c r="M145" s="5">
        <v>-5857089443</v>
      </c>
      <c r="N145" s="5">
        <v>-2960300000</v>
      </c>
    </row>
    <row r="146" spans="3:15" ht="15.5" x14ac:dyDescent="0.35">
      <c r="C146" t="s">
        <v>269</v>
      </c>
    </row>
    <row r="147" spans="3:15" ht="15.5" x14ac:dyDescent="0.35">
      <c r="C147" t="s">
        <v>270</v>
      </c>
      <c r="F147" s="5">
        <v>-1875000000</v>
      </c>
      <c r="I147" s="5">
        <v>-1875000000</v>
      </c>
    </row>
    <row r="148" spans="3:15" ht="15.5" x14ac:dyDescent="0.35">
      <c r="C148" t="s">
        <v>271</v>
      </c>
      <c r="D148" s="5">
        <v>-283645030</v>
      </c>
      <c r="E148" s="5">
        <v>283645030</v>
      </c>
    </row>
    <row r="149" spans="3:15" ht="15.5" x14ac:dyDescent="0.35">
      <c r="C149" t="s">
        <v>272</v>
      </c>
      <c r="F149" s="5">
        <v>-350526853</v>
      </c>
      <c r="I149" s="5">
        <v>-350526853</v>
      </c>
      <c r="J149" s="5">
        <v>-1250210500</v>
      </c>
    </row>
    <row r="150" spans="3:15" ht="15.5" x14ac:dyDescent="0.35">
      <c r="C150" t="s">
        <v>273</v>
      </c>
    </row>
    <row r="151" spans="3:15" ht="15.5" x14ac:dyDescent="0.35">
      <c r="C151" t="s">
        <v>274</v>
      </c>
    </row>
    <row r="152" spans="3:15" ht="15.5" x14ac:dyDescent="0.35">
      <c r="C152" t="s">
        <v>275</v>
      </c>
    </row>
    <row r="153" spans="3:15" ht="15.5" x14ac:dyDescent="0.35">
      <c r="C153" t="s">
        <v>276</v>
      </c>
    </row>
    <row r="154" spans="3:15" ht="15.5" x14ac:dyDescent="0.35">
      <c r="C154" t="s">
        <v>277</v>
      </c>
    </row>
    <row r="155" spans="3:15" ht="15.5" x14ac:dyDescent="0.35">
      <c r="C155" t="s">
        <v>278</v>
      </c>
    </row>
    <row r="156" spans="3:15" ht="15.5" x14ac:dyDescent="0.35">
      <c r="C156" t="s">
        <v>148</v>
      </c>
      <c r="D156" s="5">
        <v>16817515535</v>
      </c>
      <c r="E156" s="5">
        <v>79508498677</v>
      </c>
      <c r="F156" s="5">
        <v>-4256387043</v>
      </c>
      <c r="G156" s="5">
        <v>-16605518628</v>
      </c>
      <c r="I156" s="5">
        <v>138253870835</v>
      </c>
      <c r="J156" s="5">
        <v>108880284923</v>
      </c>
      <c r="K156" s="5">
        <v>68132243007</v>
      </c>
      <c r="L156" s="5">
        <v>29611661118</v>
      </c>
      <c r="M156" s="5">
        <v>10484110665</v>
      </c>
      <c r="N156" s="5">
        <v>-15840428502</v>
      </c>
      <c r="O156" s="5">
        <v>13975390043</v>
      </c>
    </row>
    <row r="157" spans="3:15" ht="15.5" x14ac:dyDescent="0.35">
      <c r="C157" t="s">
        <v>279</v>
      </c>
      <c r="L157" s="5">
        <v>89000000000</v>
      </c>
    </row>
    <row r="158" spans="3:15" ht="15.5" x14ac:dyDescent="0.35">
      <c r="C158" t="s">
        <v>280</v>
      </c>
      <c r="K158" s="5">
        <v>50289613010</v>
      </c>
    </row>
    <row r="159" spans="3:15" ht="15.5" x14ac:dyDescent="0.35">
      <c r="C159" t="s">
        <v>281</v>
      </c>
      <c r="F159" s="5">
        <v>-5340000000</v>
      </c>
      <c r="G159" s="5">
        <v>5340000000</v>
      </c>
      <c r="I159" s="5">
        <v>-5000000000</v>
      </c>
      <c r="L159" s="5">
        <v>-65871390000</v>
      </c>
    </row>
    <row r="160" spans="3:15" ht="15.5" x14ac:dyDescent="0.35">
      <c r="C160" t="s">
        <v>282</v>
      </c>
    </row>
    <row r="161" spans="2:15" ht="15.5" x14ac:dyDescent="0.35">
      <c r="C161" t="s">
        <v>283</v>
      </c>
      <c r="F161" s="5">
        <v>5000000000</v>
      </c>
      <c r="G161" s="5">
        <v>-5000000000</v>
      </c>
    </row>
    <row r="162" spans="2:15" ht="15.5" x14ac:dyDescent="0.35">
      <c r="C162" t="s">
        <v>284</v>
      </c>
      <c r="F162" s="5">
        <v>1280000000</v>
      </c>
      <c r="I162" s="5">
        <v>1280000000</v>
      </c>
    </row>
    <row r="163" spans="2:15" ht="15.5" x14ac:dyDescent="0.35">
      <c r="C163" t="s">
        <v>285</v>
      </c>
      <c r="J163" s="5">
        <v>5000000000</v>
      </c>
      <c r="L163" s="5">
        <v>56500000000</v>
      </c>
    </row>
    <row r="164" spans="2:15" ht="15.5" x14ac:dyDescent="0.35">
      <c r="C164" t="s">
        <v>286</v>
      </c>
      <c r="D164" s="5">
        <v>720716143600</v>
      </c>
      <c r="E164" s="5">
        <v>311321738151</v>
      </c>
      <c r="F164" s="5">
        <v>1252897325916</v>
      </c>
      <c r="G164" s="5">
        <v>254396798914</v>
      </c>
      <c r="I164" s="5">
        <v>1978066900887</v>
      </c>
      <c r="J164" s="5">
        <v>483334705319</v>
      </c>
      <c r="K164" s="5">
        <v>589937815878</v>
      </c>
      <c r="L164" s="5">
        <v>968541587261</v>
      </c>
      <c r="M164" s="5">
        <v>1382972442187</v>
      </c>
      <c r="N164" s="5">
        <v>1632919544145</v>
      </c>
      <c r="O164" s="5">
        <v>1332827005522</v>
      </c>
    </row>
    <row r="165" spans="2:15" ht="15.5" x14ac:dyDescent="0.35">
      <c r="C165" t="s">
        <v>153</v>
      </c>
      <c r="D165" s="5">
        <v>-703898628065</v>
      </c>
      <c r="E165" s="5">
        <v>-234088239474</v>
      </c>
      <c r="F165" s="5">
        <v>-1253962601849</v>
      </c>
      <c r="G165" s="5">
        <v>-272622317542</v>
      </c>
      <c r="I165" s="5">
        <v>-1833241918942</v>
      </c>
      <c r="J165" s="5">
        <v>-378890783753</v>
      </c>
      <c r="K165" s="5">
        <v>-570869908441</v>
      </c>
      <c r="L165" s="5">
        <v>-939958536143</v>
      </c>
      <c r="M165" s="5">
        <v>-1372471388738</v>
      </c>
      <c r="N165" s="5">
        <v>-1648729544159</v>
      </c>
      <c r="O165" s="5">
        <v>-1318825276987</v>
      </c>
    </row>
    <row r="166" spans="2:15" ht="15.5" x14ac:dyDescent="0.35">
      <c r="C166" t="s">
        <v>287</v>
      </c>
      <c r="L166" s="5">
        <v>-73700000000</v>
      </c>
    </row>
    <row r="167" spans="2:15" ht="15.5" x14ac:dyDescent="0.35">
      <c r="C167" t="s">
        <v>288</v>
      </c>
      <c r="L167" s="5">
        <v>-4900000000</v>
      </c>
    </row>
    <row r="168" spans="2:15" ht="15.5" x14ac:dyDescent="0.35">
      <c r="C168" t="s">
        <v>289</v>
      </c>
      <c r="E168" s="5">
        <v>2275000000</v>
      </c>
      <c r="F168" s="5">
        <v>-2851111110</v>
      </c>
      <c r="I168" s="5">
        <v>-2851111110</v>
      </c>
      <c r="J168" s="5">
        <v>-563636643</v>
      </c>
      <c r="K168" s="5">
        <v>-1225277440</v>
      </c>
      <c r="M168" s="5">
        <v>-16942784</v>
      </c>
      <c r="N168" s="5">
        <v>-30428488</v>
      </c>
      <c r="O168" s="5">
        <v>-26338492</v>
      </c>
    </row>
    <row r="169" spans="2:15" ht="15.5" x14ac:dyDescent="0.35">
      <c r="C169" t="s">
        <v>245</v>
      </c>
      <c r="F169" s="5">
        <v>-1280000000</v>
      </c>
      <c r="G169" s="5">
        <v>1280000000</v>
      </c>
    </row>
    <row r="170" spans="2:15" ht="15.5" x14ac:dyDescent="0.35">
      <c r="C170" t="s">
        <v>290</v>
      </c>
    </row>
    <row r="171" spans="2:15" ht="15.5" x14ac:dyDescent="0.35">
      <c r="C171" t="s">
        <v>157</v>
      </c>
      <c r="D171" s="5">
        <v>-2121932593</v>
      </c>
      <c r="E171" s="5">
        <v>-3541451814</v>
      </c>
      <c r="F171" s="5">
        <v>4317176261</v>
      </c>
      <c r="G171" s="5">
        <v>-1912546986</v>
      </c>
      <c r="I171" s="5">
        <v>5403890562</v>
      </c>
      <c r="J171" s="5">
        <v>3291876233</v>
      </c>
      <c r="K171" s="5">
        <v>-1196195344</v>
      </c>
      <c r="L171" s="5">
        <v>2203913289</v>
      </c>
      <c r="M171" s="5">
        <v>-4745960536</v>
      </c>
      <c r="N171" s="5">
        <v>-19440606559</v>
      </c>
      <c r="O171" s="5">
        <v>13749209901</v>
      </c>
    </row>
    <row r="172" spans="2:15" ht="15.5" x14ac:dyDescent="0.35">
      <c r="C172" t="s">
        <v>158</v>
      </c>
      <c r="E172" s="5">
        <v>13187866381</v>
      </c>
      <c r="I172" s="5">
        <v>7783975819</v>
      </c>
      <c r="J172" s="5">
        <v>4492099586</v>
      </c>
      <c r="K172" s="5">
        <v>5688294930</v>
      </c>
      <c r="L172" s="5">
        <v>3484381641</v>
      </c>
      <c r="M172" s="5">
        <v>8230342177</v>
      </c>
      <c r="N172" s="5">
        <v>27670948736</v>
      </c>
      <c r="O172" s="5">
        <v>13921738835</v>
      </c>
    </row>
    <row r="173" spans="2:15" ht="15.5" x14ac:dyDescent="0.35">
      <c r="C173" t="s">
        <v>291</v>
      </c>
    </row>
    <row r="174" spans="2:15" ht="15.5" x14ac:dyDescent="0.35">
      <c r="C174" t="s">
        <v>159</v>
      </c>
      <c r="D174" s="5">
        <v>-2121932593</v>
      </c>
      <c r="E174" s="5">
        <v>9646414567</v>
      </c>
      <c r="F174" s="5">
        <v>4317176261</v>
      </c>
      <c r="G174" s="5">
        <v>-1912546986</v>
      </c>
      <c r="I174" s="5">
        <v>13187866381</v>
      </c>
      <c r="J174" s="5">
        <v>7783975819</v>
      </c>
      <c r="K174" s="5">
        <v>4492099586</v>
      </c>
      <c r="L174" s="5">
        <v>5688294930</v>
      </c>
      <c r="M174" s="5">
        <v>3484381641</v>
      </c>
      <c r="N174" s="5">
        <v>8230342177</v>
      </c>
      <c r="O174" s="5">
        <v>27670948736</v>
      </c>
    </row>
    <row r="176" spans="2:15" ht="15.5" x14ac:dyDescent="0.35">
      <c r="B176" t="s">
        <v>160</v>
      </c>
      <c r="C176" t="s">
        <v>12</v>
      </c>
      <c r="D176" s="5">
        <v>1770000000</v>
      </c>
      <c r="E176" s="5">
        <v>1770000000</v>
      </c>
      <c r="F176" s="5">
        <v>1770000000</v>
      </c>
      <c r="G176" s="5">
        <v>1770000000</v>
      </c>
      <c r="I176" s="5">
        <v>1770000000</v>
      </c>
      <c r="J176" s="5">
        <v>1770000000</v>
      </c>
      <c r="K176" s="5">
        <v>1770000000</v>
      </c>
      <c r="L176" s="5">
        <v>1410000000</v>
      </c>
      <c r="M176" s="5">
        <v>0</v>
      </c>
      <c r="N176" s="5">
        <v>0</v>
      </c>
      <c r="O176" s="5">
        <v>0</v>
      </c>
    </row>
    <row r="177" spans="3:7" ht="15.5" x14ac:dyDescent="0.35">
      <c r="C177" t="s">
        <v>161</v>
      </c>
      <c r="D177" s="6">
        <v>8.59</v>
      </c>
      <c r="E177" s="6">
        <v>9.02</v>
      </c>
      <c r="F177" s="6">
        <v>6.3</v>
      </c>
      <c r="G177" s="6">
        <v>8.6300000000000008</v>
      </c>
    </row>
    <row r="178" spans="3:7" ht="15.5" x14ac:dyDescent="0.35">
      <c r="C178" t="s">
        <v>162</v>
      </c>
      <c r="D178" s="6">
        <v>36.32</v>
      </c>
      <c r="E178" s="6">
        <v>54.99</v>
      </c>
      <c r="F178" s="6">
        <v>87.3</v>
      </c>
      <c r="G178" s="6">
        <v>59.1</v>
      </c>
    </row>
    <row r="179" spans="3:7" ht="15.5" x14ac:dyDescent="0.35">
      <c r="C179" t="s">
        <v>61</v>
      </c>
      <c r="D179" s="6">
        <v>0.56999999999999995</v>
      </c>
      <c r="E179" s="5">
        <v>1</v>
      </c>
      <c r="F179" s="6">
        <v>1.01</v>
      </c>
      <c r="G179" s="5">
        <v>1</v>
      </c>
    </row>
    <row r="180" spans="3:7" ht="15.5" x14ac:dyDescent="0.35">
      <c r="C180" t="s">
        <v>163</v>
      </c>
      <c r="D180" s="5">
        <v>27140000000</v>
      </c>
      <c r="E180" s="5">
        <v>26790000000</v>
      </c>
      <c r="F180" s="5">
        <v>25410000000</v>
      </c>
      <c r="G180" s="5">
        <v>26100000000</v>
      </c>
    </row>
    <row r="181" spans="3:7" ht="15.5" x14ac:dyDescent="0.35">
      <c r="C181" t="s">
        <v>164</v>
      </c>
      <c r="D181" s="6">
        <v>1.0500000000000001E-2</v>
      </c>
      <c r="E181" s="6">
        <v>1.1599999999999999E-2</v>
      </c>
      <c r="F181" s="6">
        <v>8.0000000000000002E-3</v>
      </c>
      <c r="G181" s="6">
        <v>1.1599999999999999E-2</v>
      </c>
    </row>
    <row r="182" spans="3:7" ht="15.5" x14ac:dyDescent="0.35">
      <c r="C182" t="s">
        <v>165</v>
      </c>
      <c r="D182" s="6">
        <v>4.0199999999999993E-2</v>
      </c>
      <c r="E182" s="6">
        <v>4.4000000000000004E-2</v>
      </c>
      <c r="F182" s="6">
        <v>3.2099999999999997E-2</v>
      </c>
      <c r="G182" s="6">
        <v>4.5999999999999999E-2</v>
      </c>
    </row>
    <row r="183" spans="3:7" ht="15.5" x14ac:dyDescent="0.35">
      <c r="C183" t="s">
        <v>166</v>
      </c>
      <c r="D183" s="6">
        <v>6.1200000000000004E-2</v>
      </c>
      <c r="E183" s="6">
        <v>6.1699999999999998E-2</v>
      </c>
      <c r="F183" s="6">
        <v>5.8499999999999996E-2</v>
      </c>
      <c r="G183" s="6">
        <v>6.6299999999999998E-2</v>
      </c>
    </row>
    <row r="184" spans="3:7" ht="15.5" x14ac:dyDescent="0.35">
      <c r="C184" t="s">
        <v>167</v>
      </c>
      <c r="D184" s="6">
        <v>3.85</v>
      </c>
      <c r="E184" s="6">
        <v>4.78</v>
      </c>
      <c r="F184" s="6">
        <v>3.35</v>
      </c>
      <c r="G184" s="6">
        <v>4.59</v>
      </c>
    </row>
    <row r="185" spans="3:7" ht="15.5" x14ac:dyDescent="0.35">
      <c r="C185" t="s">
        <v>168</v>
      </c>
      <c r="D185" s="5">
        <v>378000000000</v>
      </c>
      <c r="E185" s="5">
        <v>363000000000</v>
      </c>
      <c r="F185" s="5">
        <v>347000000000</v>
      </c>
      <c r="G185" s="5">
        <v>332000000000</v>
      </c>
    </row>
    <row r="186" spans="3:7" ht="15.5" x14ac:dyDescent="0.35">
      <c r="C186" t="s">
        <v>169</v>
      </c>
      <c r="D186" s="6">
        <v>1.46</v>
      </c>
      <c r="E186" s="6">
        <v>2.42</v>
      </c>
      <c r="F186" s="6">
        <v>2.81</v>
      </c>
      <c r="G186" s="6">
        <v>2.72</v>
      </c>
    </row>
    <row r="187" spans="3:7" ht="15.5" x14ac:dyDescent="0.35">
      <c r="C187" t="s">
        <v>170</v>
      </c>
      <c r="D187" s="6">
        <v>213.56</v>
      </c>
      <c r="E187" s="6">
        <v>204.97</v>
      </c>
      <c r="F187" s="6">
        <v>195.95</v>
      </c>
      <c r="G187" s="6">
        <v>187.58</v>
      </c>
    </row>
    <row r="188" spans="3:7" ht="15.5" x14ac:dyDescent="0.35">
      <c r="C188" t="s">
        <v>171</v>
      </c>
      <c r="D188" s="6">
        <v>1.46</v>
      </c>
      <c r="E188" s="6">
        <v>2.42</v>
      </c>
      <c r="F188" s="6">
        <v>2.81</v>
      </c>
      <c r="G188" s="6">
        <v>2.72</v>
      </c>
    </row>
    <row r="189" spans="3:7" ht="15.5" x14ac:dyDescent="0.35">
      <c r="C189" t="s">
        <v>172</v>
      </c>
      <c r="D189" s="6">
        <v>213.56</v>
      </c>
      <c r="E189" s="6">
        <v>204.97</v>
      </c>
      <c r="F189" s="6">
        <v>195.95</v>
      </c>
      <c r="G189" s="6">
        <v>187.58</v>
      </c>
    </row>
    <row r="190" spans="3:7" ht="15.5" x14ac:dyDescent="0.35">
      <c r="C190" t="s">
        <v>173</v>
      </c>
      <c r="D190" s="5">
        <v>421000000000</v>
      </c>
      <c r="E190" s="5">
        <v>404000000000</v>
      </c>
      <c r="F190" s="5">
        <v>327000000000</v>
      </c>
      <c r="G190" s="5">
        <v>328000000000</v>
      </c>
    </row>
    <row r="191" spans="3:7" ht="15.5" x14ac:dyDescent="0.35">
      <c r="C191" t="s">
        <v>174</v>
      </c>
    </row>
    <row r="192" spans="3:7" ht="15.5" x14ac:dyDescent="0.35">
      <c r="C192" t="s">
        <v>175</v>
      </c>
      <c r="D192" s="5">
        <v>377000000000</v>
      </c>
      <c r="E192" s="5">
        <v>362000000000</v>
      </c>
      <c r="F192" s="5">
        <v>346000000000</v>
      </c>
      <c r="G192" s="5">
        <v>331000000000</v>
      </c>
    </row>
    <row r="193" spans="3:15" ht="15.5" x14ac:dyDescent="0.35">
      <c r="C193" t="s">
        <v>24</v>
      </c>
      <c r="D193" s="5">
        <v>421000000000</v>
      </c>
      <c r="E193" s="5">
        <v>404000000000</v>
      </c>
      <c r="F193" s="5">
        <v>327000000000</v>
      </c>
      <c r="G193" s="5">
        <v>328000000000</v>
      </c>
    </row>
    <row r="194" spans="3:15" ht="15.5" x14ac:dyDescent="0.35">
      <c r="C194" t="s">
        <v>21</v>
      </c>
      <c r="D194" s="5">
        <v>413000000000</v>
      </c>
      <c r="E194" s="5">
        <v>394000000000</v>
      </c>
      <c r="F194" s="5">
        <v>313000000000</v>
      </c>
      <c r="G194" s="5">
        <v>319000000000</v>
      </c>
    </row>
    <row r="195" spans="3:15" ht="15.5" x14ac:dyDescent="0.35">
      <c r="C195" t="s">
        <v>176</v>
      </c>
      <c r="D195" s="5">
        <v>368000000000</v>
      </c>
      <c r="E195" s="5">
        <v>352000000000</v>
      </c>
      <c r="F195" s="5">
        <v>334000000000</v>
      </c>
      <c r="G195" s="5">
        <v>325000000000</v>
      </c>
    </row>
    <row r="196" spans="3:15" ht="15.5" x14ac:dyDescent="0.35">
      <c r="C196" t="s">
        <v>177</v>
      </c>
      <c r="D196" s="5">
        <v>-16000000000</v>
      </c>
      <c r="E196" s="5">
        <v>-83000000000</v>
      </c>
      <c r="F196" s="5">
        <v>21000000000</v>
      </c>
      <c r="G196" s="5">
        <v>15000000000</v>
      </c>
    </row>
    <row r="197" spans="3:15" ht="15.5" x14ac:dyDescent="0.35">
      <c r="C197" t="s">
        <v>178</v>
      </c>
      <c r="D197" s="5">
        <v>0</v>
      </c>
      <c r="E197" s="5">
        <v>0</v>
      </c>
      <c r="F197" s="5">
        <v>-5000000000</v>
      </c>
      <c r="G197" s="5">
        <v>2000000000</v>
      </c>
    </row>
    <row r="198" spans="3:15" ht="15.5" x14ac:dyDescent="0.35">
      <c r="C198" t="s">
        <v>13</v>
      </c>
      <c r="D198" s="5">
        <v>-16000000000</v>
      </c>
      <c r="E198" s="5">
        <v>-83000000000</v>
      </c>
      <c r="F198" s="5">
        <v>16000000000</v>
      </c>
      <c r="G198" s="5">
        <v>17000000000</v>
      </c>
    </row>
    <row r="199" spans="3:15" ht="15.5" x14ac:dyDescent="0.35">
      <c r="C199" t="s">
        <v>16</v>
      </c>
      <c r="D199" s="6">
        <v>-9.19</v>
      </c>
      <c r="E199" s="6">
        <v>-47.22</v>
      </c>
      <c r="F199" s="6">
        <v>9.16</v>
      </c>
      <c r="G199" s="6">
        <v>9.89</v>
      </c>
    </row>
    <row r="200" spans="3:15" ht="15.5" x14ac:dyDescent="0.35">
      <c r="C200" t="s">
        <v>46</v>
      </c>
      <c r="I200" s="6">
        <v>31.34</v>
      </c>
      <c r="J200" s="6">
        <v>27.19</v>
      </c>
      <c r="K200" s="6">
        <v>20.49</v>
      </c>
      <c r="L200" s="6">
        <v>16.670000000000002</v>
      </c>
      <c r="M200" s="6">
        <v>1376883.25</v>
      </c>
      <c r="N200" s="6">
        <v>19255.79</v>
      </c>
      <c r="O200" s="6">
        <v>355959.79</v>
      </c>
    </row>
    <row r="201" spans="3:15" ht="15.5" x14ac:dyDescent="0.35">
      <c r="C201" t="s">
        <v>60</v>
      </c>
      <c r="I201" s="6">
        <v>17.55</v>
      </c>
      <c r="J201" s="6">
        <v>10.3</v>
      </c>
      <c r="K201" s="6">
        <v>8.3000000000000007</v>
      </c>
      <c r="L201" s="5">
        <v>0</v>
      </c>
      <c r="M201" s="5">
        <v>0</v>
      </c>
      <c r="N201" s="5">
        <v>0</v>
      </c>
      <c r="O201" s="5">
        <v>0</v>
      </c>
    </row>
    <row r="202" spans="3:15" ht="15.5" x14ac:dyDescent="0.35">
      <c r="C202" t="s">
        <v>63</v>
      </c>
      <c r="I202" s="6">
        <v>0.27</v>
      </c>
      <c r="J202" s="6">
        <v>0.16</v>
      </c>
      <c r="K202" s="6">
        <v>0.12</v>
      </c>
      <c r="L202" s="5">
        <v>0</v>
      </c>
      <c r="M202" s="5">
        <v>0</v>
      </c>
      <c r="N202" s="5">
        <v>0</v>
      </c>
      <c r="O202" s="5">
        <v>0</v>
      </c>
    </row>
    <row r="203" spans="3:15" ht="15.5" x14ac:dyDescent="0.35">
      <c r="C203" t="s">
        <v>179</v>
      </c>
      <c r="I203" s="5">
        <v>98780000000</v>
      </c>
      <c r="J203" s="5">
        <v>76990000000</v>
      </c>
      <c r="K203" s="5">
        <v>57330000000</v>
      </c>
      <c r="L203" s="5">
        <v>41570000000</v>
      </c>
      <c r="M203" s="5">
        <v>36210000000</v>
      </c>
      <c r="N203" s="5">
        <v>11550000000</v>
      </c>
      <c r="O203" s="5">
        <v>12810000000</v>
      </c>
    </row>
    <row r="204" spans="3:15" ht="15.5" x14ac:dyDescent="0.35">
      <c r="C204" t="s">
        <v>180</v>
      </c>
      <c r="I204" s="6">
        <v>3.9800000000000002E-2</v>
      </c>
      <c r="J204" s="6">
        <v>4.1299999999999996E-2</v>
      </c>
      <c r="K204" s="6">
        <v>3.9900000000000005E-2</v>
      </c>
      <c r="L204" s="6">
        <v>3.1699999999999999E-2</v>
      </c>
      <c r="M204" s="6">
        <v>3.4200000000000001E-2</v>
      </c>
      <c r="N204" s="6">
        <v>7.000000000000001E-4</v>
      </c>
      <c r="O204" s="6">
        <v>1.21E-2</v>
      </c>
    </row>
    <row r="205" spans="3:15" ht="15.5" x14ac:dyDescent="0.35">
      <c r="C205" t="s">
        <v>181</v>
      </c>
      <c r="I205" s="6">
        <v>0.15990000000000001</v>
      </c>
      <c r="J205" s="6">
        <v>0.1673</v>
      </c>
      <c r="K205" s="6">
        <v>0.15579999999999999</v>
      </c>
      <c r="L205" s="6">
        <v>0.16039999999999999</v>
      </c>
      <c r="M205" s="6">
        <v>0.1681</v>
      </c>
      <c r="N205" s="6">
        <v>2.8999999999999998E-3</v>
      </c>
      <c r="O205" s="6">
        <v>5.2900000000000003E-2</v>
      </c>
    </row>
    <row r="206" spans="3:15" ht="15.5" x14ac:dyDescent="0.35">
      <c r="C206" t="s">
        <v>182</v>
      </c>
      <c r="I206" s="6">
        <v>0.25239999999999996</v>
      </c>
      <c r="J206" s="6">
        <v>0.22920000000000001</v>
      </c>
      <c r="K206" s="6">
        <v>0.21609999999999999</v>
      </c>
      <c r="L206" s="6">
        <v>0.20670000000000002</v>
      </c>
      <c r="M206" s="6">
        <v>0.19920000000000002</v>
      </c>
      <c r="N206" s="6">
        <v>5.0300000000000004E-2</v>
      </c>
      <c r="O206" s="6">
        <v>0.17079999999999998</v>
      </c>
    </row>
    <row r="207" spans="3:15" ht="15.5" x14ac:dyDescent="0.35">
      <c r="C207" t="s">
        <v>183</v>
      </c>
      <c r="I207" s="6">
        <v>4.58</v>
      </c>
      <c r="J207" s="6">
        <v>7.75</v>
      </c>
      <c r="K207" s="6">
        <v>11.31</v>
      </c>
      <c r="L207" s="6">
        <v>9.2899999999999991</v>
      </c>
      <c r="M207" s="6">
        <v>10.32</v>
      </c>
      <c r="N207" s="6">
        <v>2.27</v>
      </c>
      <c r="O207" s="6">
        <v>3.2</v>
      </c>
    </row>
    <row r="208" spans="3:15" ht="15.5" x14ac:dyDescent="0.35">
      <c r="C208" t="s">
        <v>57</v>
      </c>
      <c r="I208" s="6">
        <v>2.81</v>
      </c>
      <c r="J208" s="6">
        <v>1.72</v>
      </c>
      <c r="K208" s="6">
        <v>1.29</v>
      </c>
      <c r="L208" s="5">
        <v>0</v>
      </c>
      <c r="M208" s="5">
        <v>0</v>
      </c>
      <c r="N208" s="5">
        <v>0</v>
      </c>
      <c r="O208" s="5">
        <v>0</v>
      </c>
    </row>
    <row r="209" spans="2:15" ht="15.5" x14ac:dyDescent="0.35">
      <c r="C209" t="s">
        <v>54</v>
      </c>
      <c r="I209" s="6">
        <v>195.95</v>
      </c>
      <c r="J209" s="6">
        <v>162.55000000000001</v>
      </c>
      <c r="K209" s="6">
        <v>131.52000000000001</v>
      </c>
      <c r="L209" s="6">
        <v>103.93</v>
      </c>
      <c r="M209" s="6">
        <v>8189698.1799999997</v>
      </c>
      <c r="N209" s="6">
        <v>6689694.5</v>
      </c>
      <c r="O209" s="6">
        <v>6723175.2599999998</v>
      </c>
    </row>
    <row r="210" spans="2:15" ht="15.5" x14ac:dyDescent="0.35">
      <c r="C210" t="s">
        <v>184</v>
      </c>
      <c r="I210" s="6">
        <v>2.81</v>
      </c>
      <c r="J210" s="6">
        <v>1.72</v>
      </c>
      <c r="K210" s="6">
        <v>1.29</v>
      </c>
      <c r="L210" s="5">
        <v>0</v>
      </c>
      <c r="M210" s="5">
        <v>0</v>
      </c>
      <c r="N210" s="5">
        <v>0</v>
      </c>
      <c r="O210" s="5">
        <v>0</v>
      </c>
    </row>
    <row r="211" spans="2:15" ht="15.5" x14ac:dyDescent="0.35">
      <c r="C211" t="s">
        <v>185</v>
      </c>
      <c r="I211" s="6">
        <v>195.95</v>
      </c>
      <c r="J211" s="6">
        <v>162.55000000000001</v>
      </c>
      <c r="K211" s="6">
        <v>131.52000000000001</v>
      </c>
      <c r="L211" s="6">
        <v>103.93</v>
      </c>
      <c r="M211" s="6">
        <v>8189698.1799999997</v>
      </c>
      <c r="N211" s="6">
        <v>6689694.5</v>
      </c>
      <c r="O211" s="6">
        <v>6723175.2599999998</v>
      </c>
    </row>
    <row r="212" spans="2:15" ht="15.5" x14ac:dyDescent="0.35">
      <c r="C212" t="s">
        <v>186</v>
      </c>
      <c r="I212" s="5">
        <v>327000000000</v>
      </c>
      <c r="J212" s="5">
        <v>182000000000</v>
      </c>
      <c r="K212" s="5">
        <v>77000000000</v>
      </c>
      <c r="L212" s="5">
        <v>58000000000</v>
      </c>
      <c r="M212" s="5">
        <v>30000000000</v>
      </c>
      <c r="N212" s="5">
        <v>19000000000</v>
      </c>
      <c r="O212" s="5">
        <v>35000000000</v>
      </c>
    </row>
    <row r="213" spans="2:15" ht="15.5" x14ac:dyDescent="0.35">
      <c r="C213" t="s">
        <v>187</v>
      </c>
      <c r="O213" s="5">
        <v>0</v>
      </c>
    </row>
    <row r="214" spans="2:15" ht="15.5" x14ac:dyDescent="0.35">
      <c r="C214" t="s">
        <v>26</v>
      </c>
      <c r="I214" s="5">
        <v>327000000000</v>
      </c>
      <c r="J214" s="5">
        <v>182000000000</v>
      </c>
      <c r="K214" s="5">
        <v>77000000000</v>
      </c>
      <c r="L214" s="5">
        <v>58000000000</v>
      </c>
      <c r="M214" s="5">
        <v>30000000000</v>
      </c>
      <c r="N214" s="5">
        <v>19000000000</v>
      </c>
      <c r="O214" s="5">
        <v>35000000000</v>
      </c>
    </row>
    <row r="215" spans="2:15" ht="15.5" x14ac:dyDescent="0.35">
      <c r="C215" t="s">
        <v>23</v>
      </c>
      <c r="I215" s="5">
        <v>313000000000</v>
      </c>
      <c r="J215" s="5">
        <v>174000000000</v>
      </c>
      <c r="K215" s="5">
        <v>73000000000</v>
      </c>
      <c r="L215" s="5">
        <v>53000000000</v>
      </c>
      <c r="M215" s="5">
        <v>26000000000</v>
      </c>
      <c r="N215" s="5">
        <v>11000000000</v>
      </c>
      <c r="O215" s="5">
        <v>7000000000</v>
      </c>
    </row>
    <row r="216" spans="2:15" ht="15.5" x14ac:dyDescent="0.35">
      <c r="C216" t="s">
        <v>188</v>
      </c>
      <c r="I216" s="5">
        <v>334000000000</v>
      </c>
      <c r="J216" s="5">
        <v>278000000000</v>
      </c>
      <c r="K216" s="5">
        <v>239000000000</v>
      </c>
      <c r="L216" s="5">
        <v>156000000000</v>
      </c>
      <c r="M216" s="5">
        <v>138000000000</v>
      </c>
      <c r="N216" s="5">
        <v>121000000000</v>
      </c>
      <c r="O216" s="5">
        <v>124000000000</v>
      </c>
    </row>
    <row r="217" spans="2:15" ht="15.5" x14ac:dyDescent="0.35">
      <c r="C217" t="s">
        <v>189</v>
      </c>
      <c r="I217" s="5">
        <v>-119000000000</v>
      </c>
      <c r="J217" s="5">
        <v>-93000000000</v>
      </c>
      <c r="K217" s="5">
        <v>-61000000000</v>
      </c>
      <c r="L217" s="5">
        <v>-18000000000</v>
      </c>
      <c r="M217" s="5">
        <v>-5000000000</v>
      </c>
      <c r="N217" s="5">
        <v>0</v>
      </c>
      <c r="O217" s="5">
        <v>1000000000</v>
      </c>
    </row>
    <row r="218" spans="2:15" ht="15.5" x14ac:dyDescent="0.35">
      <c r="C218" t="s">
        <v>190</v>
      </c>
      <c r="I218" s="5">
        <v>-4000000000</v>
      </c>
      <c r="J218" s="5">
        <v>-2000000000</v>
      </c>
      <c r="K218" s="5">
        <v>-4000000000</v>
      </c>
      <c r="L218" s="5">
        <v>-2000000000</v>
      </c>
      <c r="M218" s="5">
        <v>-4000000000</v>
      </c>
      <c r="N218" s="5">
        <v>-1000000000</v>
      </c>
      <c r="O218" s="5">
        <v>-1000000000</v>
      </c>
    </row>
    <row r="219" spans="2:15" ht="15.5" x14ac:dyDescent="0.35">
      <c r="C219" t="s">
        <v>15</v>
      </c>
      <c r="I219" s="5">
        <v>-123000000000</v>
      </c>
      <c r="J219" s="5">
        <v>-95000000000</v>
      </c>
      <c r="K219" s="5">
        <v>-65000000000</v>
      </c>
      <c r="L219" s="5">
        <v>-20000000000</v>
      </c>
      <c r="M219" s="5">
        <v>-9000000000</v>
      </c>
      <c r="N219" s="5">
        <v>-1000000000</v>
      </c>
      <c r="O219" s="5">
        <v>0</v>
      </c>
    </row>
    <row r="220" spans="2:15" ht="15.5" x14ac:dyDescent="0.35">
      <c r="C220" t="s">
        <v>17</v>
      </c>
      <c r="I220" s="6">
        <v>-69.62</v>
      </c>
      <c r="J220" s="6">
        <v>-53.88</v>
      </c>
      <c r="K220" s="6">
        <v>-37.07</v>
      </c>
      <c r="L220" s="6">
        <v>-13.85</v>
      </c>
      <c r="M220" s="6">
        <v>-675797.4</v>
      </c>
      <c r="N220" s="6">
        <v>-49471.81</v>
      </c>
      <c r="O220" s="6">
        <v>-22519.360000000001</v>
      </c>
    </row>
    <row r="222" spans="2:15" ht="15.5" x14ac:dyDescent="0.35">
      <c r="B222" t="s">
        <v>191</v>
      </c>
      <c r="C222" t="s">
        <v>192</v>
      </c>
      <c r="D222" s="5">
        <v>15000000000</v>
      </c>
      <c r="E222" s="5">
        <v>16000000000</v>
      </c>
      <c r="F222" s="5">
        <v>11000000000</v>
      </c>
      <c r="G222" s="5">
        <v>15000000000</v>
      </c>
      <c r="H222" s="5">
        <v>62000000000</v>
      </c>
      <c r="I222" s="5">
        <v>55000000000</v>
      </c>
      <c r="J222" s="5">
        <v>48000000000</v>
      </c>
      <c r="K222" s="5">
        <v>36000000000</v>
      </c>
      <c r="L222" s="5">
        <v>24000000000</v>
      </c>
      <c r="M222" s="5">
        <v>19000000000</v>
      </c>
      <c r="N222" s="5">
        <v>270000000</v>
      </c>
      <c r="O222" s="5">
        <v>5000000000</v>
      </c>
    </row>
    <row r="223" spans="2:15" ht="15.5" x14ac:dyDescent="0.35">
      <c r="C223" t="s">
        <v>45</v>
      </c>
      <c r="D223" s="6">
        <v>8.59</v>
      </c>
      <c r="E223" s="6">
        <v>9.02</v>
      </c>
      <c r="F223" s="6">
        <v>6.3</v>
      </c>
      <c r="G223" s="6">
        <v>8.6300000000000008</v>
      </c>
      <c r="H223" s="6">
        <v>35.21</v>
      </c>
      <c r="I223" s="6">
        <v>31.34</v>
      </c>
      <c r="J223" s="6">
        <v>27.19</v>
      </c>
      <c r="K223" s="6">
        <v>20.49</v>
      </c>
      <c r="L223" s="6">
        <v>13.34</v>
      </c>
      <c r="M223" s="6">
        <v>10.92</v>
      </c>
      <c r="N223" s="6">
        <v>0.15</v>
      </c>
      <c r="O223" s="6">
        <v>2.82</v>
      </c>
    </row>
    <row r="224" spans="2:15" ht="15.5" x14ac:dyDescent="0.35">
      <c r="C224" t="s">
        <v>193</v>
      </c>
      <c r="D224" s="5">
        <v>965000000000</v>
      </c>
      <c r="E224" s="5">
        <v>871000000000</v>
      </c>
      <c r="F224" s="5">
        <v>960000000000</v>
      </c>
      <c r="G224" s="5">
        <v>902000000000</v>
      </c>
      <c r="H224" s="5">
        <v>3673000000000</v>
      </c>
      <c r="I224" s="5">
        <v>3548000000000</v>
      </c>
      <c r="J224" s="5">
        <v>3013000000000</v>
      </c>
      <c r="K224" s="5">
        <v>2485000000000</v>
      </c>
      <c r="L224" s="5">
        <v>2147000000000</v>
      </c>
      <c r="M224" s="5">
        <v>1788000000000</v>
      </c>
      <c r="N224" s="5">
        <v>1381000000000</v>
      </c>
      <c r="O224" s="5">
        <v>1431000000000</v>
      </c>
    </row>
    <row r="225" spans="3:9" ht="15.5" x14ac:dyDescent="0.35">
      <c r="C225" t="s">
        <v>194</v>
      </c>
      <c r="I225" s="6">
        <v>9.83</v>
      </c>
    </row>
    <row r="226" spans="3:9" ht="15.5" x14ac:dyDescent="0.35">
      <c r="C226" t="s">
        <v>292</v>
      </c>
      <c r="I226" s="6">
        <v>10.64</v>
      </c>
    </row>
    <row r="227" spans="3:9" ht="15.5" x14ac:dyDescent="0.35">
      <c r="C227" t="s">
        <v>195</v>
      </c>
      <c r="I227" s="6">
        <v>6.95</v>
      </c>
    </row>
    <row r="228" spans="3:9" ht="15.5" x14ac:dyDescent="0.35">
      <c r="C228" t="s">
        <v>293</v>
      </c>
      <c r="I228" s="6">
        <v>9.4E-2</v>
      </c>
    </row>
    <row r="229" spans="3:9" ht="15.5" x14ac:dyDescent="0.35">
      <c r="C229" t="s">
        <v>294</v>
      </c>
      <c r="I229" s="6">
        <v>0.17</v>
      </c>
    </row>
    <row r="230" spans="3:9" ht="15.5" x14ac:dyDescent="0.35">
      <c r="C230" t="s">
        <v>196</v>
      </c>
      <c r="I230" s="6">
        <v>1.62</v>
      </c>
    </row>
    <row r="231" spans="3:9" ht="15.5" x14ac:dyDescent="0.35">
      <c r="C231" t="s">
        <v>295</v>
      </c>
      <c r="I231" s="6">
        <v>-9.61</v>
      </c>
    </row>
    <row r="232" spans="3:9" ht="15.5" x14ac:dyDescent="0.35">
      <c r="C232" t="s">
        <v>296</v>
      </c>
      <c r="I232" s="6">
        <v>-9.26</v>
      </c>
    </row>
    <row r="233" spans="3:9" ht="15.5" x14ac:dyDescent="0.35">
      <c r="C233" t="s">
        <v>297</v>
      </c>
      <c r="I233" s="6">
        <v>10.93</v>
      </c>
    </row>
    <row r="234" spans="3:9" ht="15.5" x14ac:dyDescent="0.35">
      <c r="C234" t="s">
        <v>298</v>
      </c>
      <c r="I234" s="6">
        <v>9.7200000000000006</v>
      </c>
    </row>
    <row r="235" spans="3:9" ht="15.5" x14ac:dyDescent="0.35">
      <c r="C235" t="s">
        <v>299</v>
      </c>
      <c r="I235" s="6">
        <v>0.7</v>
      </c>
    </row>
    <row r="236" spans="3:9" ht="15.5" x14ac:dyDescent="0.35">
      <c r="C236" t="s">
        <v>300</v>
      </c>
      <c r="I236" s="6">
        <v>0.45</v>
      </c>
    </row>
    <row r="237" spans="3:9" ht="15.5" x14ac:dyDescent="0.35">
      <c r="C237" t="s">
        <v>301</v>
      </c>
      <c r="I237" s="6">
        <v>32.53</v>
      </c>
    </row>
    <row r="238" spans="3:9" ht="15.5" x14ac:dyDescent="0.35">
      <c r="C238" t="s">
        <v>197</v>
      </c>
      <c r="I238" s="6">
        <v>35.21</v>
      </c>
    </row>
    <row r="239" spans="3:9" ht="15.5" x14ac:dyDescent="0.35">
      <c r="C239" t="s">
        <v>302</v>
      </c>
      <c r="I239" s="6">
        <v>2094.9899999999998</v>
      </c>
    </row>
    <row r="240" spans="3:9" ht="15.5" x14ac:dyDescent="0.35">
      <c r="C240" t="s">
        <v>198</v>
      </c>
      <c r="D240" s="6">
        <v>4.26</v>
      </c>
    </row>
    <row r="241" spans="3:9" ht="15.5" x14ac:dyDescent="0.35">
      <c r="C241" t="s">
        <v>199</v>
      </c>
      <c r="I241" s="6">
        <v>213.56</v>
      </c>
    </row>
    <row r="242" spans="3:9" ht="15.5" x14ac:dyDescent="0.35">
      <c r="C242" t="s">
        <v>303</v>
      </c>
      <c r="I242" s="6">
        <v>-37.35</v>
      </c>
    </row>
    <row r="243" spans="3:9" ht="15.5" x14ac:dyDescent="0.35">
      <c r="C243" t="s">
        <v>200</v>
      </c>
      <c r="D243" s="6">
        <v>1.36</v>
      </c>
    </row>
    <row r="244" spans="3:9" ht="15.5" x14ac:dyDescent="0.35">
      <c r="C244" t="s">
        <v>201</v>
      </c>
      <c r="D244" s="6">
        <v>0.93</v>
      </c>
    </row>
    <row r="245" spans="3:9" ht="15.5" x14ac:dyDescent="0.35">
      <c r="C245" t="s">
        <v>202</v>
      </c>
      <c r="D245" s="6">
        <v>1.1200000000000001</v>
      </c>
    </row>
    <row r="246" spans="3:9" ht="15.5" x14ac:dyDescent="0.35">
      <c r="C246" t="s">
        <v>203</v>
      </c>
      <c r="D246" s="6">
        <v>2.83</v>
      </c>
    </row>
    <row r="247" spans="3:9" ht="15.5" x14ac:dyDescent="0.35">
      <c r="C247" t="s">
        <v>204</v>
      </c>
      <c r="D247" s="6">
        <v>0.28999999999999998</v>
      </c>
    </row>
    <row r="248" spans="3:9" ht="15.5" x14ac:dyDescent="0.35">
      <c r="C248" t="s">
        <v>205</v>
      </c>
      <c r="D248" s="6">
        <v>3.83</v>
      </c>
    </row>
    <row r="249" spans="3:9" ht="15.5" x14ac:dyDescent="0.35">
      <c r="C249" t="s">
        <v>304</v>
      </c>
      <c r="I249" s="6">
        <v>4.08</v>
      </c>
    </row>
    <row r="250" spans="3:9" ht="15.5" x14ac:dyDescent="0.35">
      <c r="C250" t="s">
        <v>13</v>
      </c>
      <c r="D250" s="5">
        <v>-16000000000</v>
      </c>
    </row>
    <row r="251" spans="3:9" ht="15.5" x14ac:dyDescent="0.35">
      <c r="C251" t="s">
        <v>206</v>
      </c>
      <c r="I251" s="6">
        <v>2.92</v>
      </c>
    </row>
    <row r="252" spans="3:9" ht="15.5" x14ac:dyDescent="0.35">
      <c r="C252" t="s">
        <v>207</v>
      </c>
      <c r="I252" s="6">
        <v>3.9800000000000002E-2</v>
      </c>
    </row>
    <row r="253" spans="3:9" ht="15.5" x14ac:dyDescent="0.35">
      <c r="C253" t="s">
        <v>208</v>
      </c>
      <c r="I253" s="6">
        <v>0.15229999999999999</v>
      </c>
    </row>
    <row r="254" spans="3:9" ht="15.5" x14ac:dyDescent="0.35">
      <c r="C254" t="s">
        <v>209</v>
      </c>
      <c r="I254" s="6">
        <v>0.23319999999999999</v>
      </c>
    </row>
    <row r="255" spans="3:9" ht="15.5" x14ac:dyDescent="0.35">
      <c r="C255" t="s">
        <v>305</v>
      </c>
      <c r="I255" s="6">
        <v>9.2600000000000002E-2</v>
      </c>
    </row>
    <row r="256" spans="3:9" ht="15.5" x14ac:dyDescent="0.35">
      <c r="C256" t="s">
        <v>210</v>
      </c>
      <c r="D256" s="6">
        <v>61.23</v>
      </c>
    </row>
    <row r="257" spans="3:9" ht="15.5" x14ac:dyDescent="0.35">
      <c r="C257" t="s">
        <v>211</v>
      </c>
      <c r="D257" s="6">
        <v>46.24</v>
      </c>
    </row>
    <row r="258" spans="3:9" ht="15.5" x14ac:dyDescent="0.35">
      <c r="C258" t="s">
        <v>212</v>
      </c>
      <c r="D258" s="6">
        <v>61.83</v>
      </c>
    </row>
    <row r="259" spans="3:9" ht="15.5" x14ac:dyDescent="0.35">
      <c r="C259" t="s">
        <v>213</v>
      </c>
      <c r="D259" s="6">
        <v>45.64</v>
      </c>
    </row>
    <row r="260" spans="3:9" ht="15.5" x14ac:dyDescent="0.35">
      <c r="C260" t="s">
        <v>214</v>
      </c>
      <c r="D260" s="6">
        <v>1.49</v>
      </c>
    </row>
    <row r="261" spans="3:9" ht="15.5" x14ac:dyDescent="0.35">
      <c r="C261" t="s">
        <v>306</v>
      </c>
      <c r="I261" s="6">
        <v>2.63</v>
      </c>
    </row>
    <row r="262" spans="3:9" ht="15.5" x14ac:dyDescent="0.35">
      <c r="C262" t="s">
        <v>307</v>
      </c>
      <c r="I262" s="6">
        <v>7.53</v>
      </c>
    </row>
    <row r="263" spans="3:9" ht="15.5" x14ac:dyDescent="0.35">
      <c r="C263" t="s">
        <v>41</v>
      </c>
      <c r="I263" s="5">
        <v>611000000000</v>
      </c>
    </row>
    <row r="264" spans="3:9" ht="15.5" x14ac:dyDescent="0.35">
      <c r="C264" t="s">
        <v>215</v>
      </c>
      <c r="I264" s="5">
        <v>1025000000000</v>
      </c>
    </row>
    <row r="265" spans="3:9" ht="15.5" x14ac:dyDescent="0.35">
      <c r="C265" t="s">
        <v>216</v>
      </c>
      <c r="I265" s="5">
        <v>1770000000</v>
      </c>
    </row>
    <row r="266" spans="3:9" ht="15.5" x14ac:dyDescent="0.35">
      <c r="C266" t="s">
        <v>217</v>
      </c>
      <c r="I266" s="6">
        <v>0.18379999999999999</v>
      </c>
    </row>
    <row r="267" spans="3:9" ht="15.5" x14ac:dyDescent="0.35">
      <c r="C267" t="s">
        <v>218</v>
      </c>
      <c r="D267" s="6">
        <v>0.10730000000000001</v>
      </c>
    </row>
    <row r="268" spans="3:9" ht="15.5" x14ac:dyDescent="0.35">
      <c r="C268" t="s">
        <v>219</v>
      </c>
      <c r="D268" s="6">
        <v>2.5499999999999998E-2</v>
      </c>
    </row>
    <row r="269" spans="3:9" ht="15.5" x14ac:dyDescent="0.35">
      <c r="C269" t="s">
        <v>220</v>
      </c>
      <c r="D269" s="6">
        <v>1.5700000000000002E-2</v>
      </c>
    </row>
    <row r="270" spans="3:9" ht="15.5" x14ac:dyDescent="0.35">
      <c r="C270" t="s">
        <v>221</v>
      </c>
      <c r="D270" s="6">
        <v>0.14150000000000001</v>
      </c>
    </row>
    <row r="271" spans="3:9" ht="15.5" x14ac:dyDescent="0.35">
      <c r="C271" t="s">
        <v>222</v>
      </c>
      <c r="D271" s="6">
        <v>0.18530000000000002</v>
      </c>
    </row>
    <row r="272" spans="3:9" ht="15.5" x14ac:dyDescent="0.35">
      <c r="C272" t="s">
        <v>223</v>
      </c>
      <c r="D272" s="6">
        <v>9.3200000000000005E-2</v>
      </c>
    </row>
    <row r="273" spans="3:9" ht="15.5" x14ac:dyDescent="0.35">
      <c r="C273" t="s">
        <v>224</v>
      </c>
      <c r="I273" s="5">
        <v>5</v>
      </c>
    </row>
    <row r="274" spans="3:9" ht="15.5" x14ac:dyDescent="0.35">
      <c r="C274" t="s">
        <v>225</v>
      </c>
      <c r="I274" s="6">
        <v>0.4</v>
      </c>
    </row>
    <row r="275" spans="3:9" ht="15.5" x14ac:dyDescent="0.35">
      <c r="C275" t="s">
        <v>226</v>
      </c>
      <c r="I275" s="6">
        <v>0.41</v>
      </c>
    </row>
    <row r="276" spans="3:9" ht="15.5" x14ac:dyDescent="0.35">
      <c r="C276" t="s">
        <v>308</v>
      </c>
      <c r="I276" s="6">
        <v>0.59</v>
      </c>
    </row>
    <row r="277" spans="3:9" ht="15.5" x14ac:dyDescent="0.35">
      <c r="C277" t="s">
        <v>227</v>
      </c>
      <c r="I277" s="6">
        <v>0.79</v>
      </c>
    </row>
    <row r="278" spans="3:9" ht="15.5" x14ac:dyDescent="0.35">
      <c r="C278" t="s">
        <v>228</v>
      </c>
      <c r="I278" s="6">
        <v>0.94</v>
      </c>
    </row>
    <row r="279" spans="3:9" ht="15.5" x14ac:dyDescent="0.35">
      <c r="C279" t="s">
        <v>229</v>
      </c>
      <c r="I279" s="6">
        <v>0.39</v>
      </c>
    </row>
    <row r="280" spans="3:9" ht="15.5" x14ac:dyDescent="0.35">
      <c r="C280" t="s">
        <v>230</v>
      </c>
      <c r="I280" s="6">
        <v>0.44</v>
      </c>
    </row>
    <row r="281" spans="3:9" ht="15.5" x14ac:dyDescent="0.35">
      <c r="C281" t="s">
        <v>309</v>
      </c>
      <c r="I281" s="5">
        <v>3699000000000</v>
      </c>
    </row>
    <row r="282" spans="3:9" ht="15.5" x14ac:dyDescent="0.35">
      <c r="C282" t="s">
        <v>310</v>
      </c>
      <c r="I282" s="5">
        <v>402000000000</v>
      </c>
    </row>
    <row r="283" spans="3:9" ht="15.5" x14ac:dyDescent="0.35">
      <c r="C283" t="s">
        <v>311</v>
      </c>
      <c r="I283" s="5">
        <v>105000000000</v>
      </c>
    </row>
    <row r="284" spans="3:9" ht="15.5" x14ac:dyDescent="0.35">
      <c r="C284" t="s">
        <v>312</v>
      </c>
      <c r="I284" s="5">
        <v>57000000000</v>
      </c>
    </row>
    <row r="285" spans="3:9" ht="15.5" x14ac:dyDescent="0.35">
      <c r="C285" t="s">
        <v>231</v>
      </c>
      <c r="D285" s="5">
        <v>8000000000</v>
      </c>
    </row>
    <row r="286" spans="3:9" ht="15.5" x14ac:dyDescent="0.35">
      <c r="C286" t="s">
        <v>232</v>
      </c>
      <c r="D286" s="5">
        <v>1444000000000</v>
      </c>
    </row>
    <row r="287" spans="3:9" ht="15.5" x14ac:dyDescent="0.35">
      <c r="C287" t="s">
        <v>233</v>
      </c>
      <c r="D287" s="5">
        <v>1067000000000</v>
      </c>
    </row>
    <row r="288" spans="3:9" ht="15.5" x14ac:dyDescent="0.35">
      <c r="C288" t="s">
        <v>176</v>
      </c>
      <c r="D288" s="5">
        <v>368000000000</v>
      </c>
    </row>
    <row r="289" spans="3:9" ht="15.5" x14ac:dyDescent="0.35">
      <c r="C289" t="s">
        <v>175</v>
      </c>
      <c r="I289" s="5">
        <v>377000000000</v>
      </c>
    </row>
    <row r="290" spans="3:9" ht="15.5" x14ac:dyDescent="0.35">
      <c r="C290" t="s">
        <v>173</v>
      </c>
      <c r="D290" s="5">
        <v>421000000000</v>
      </c>
    </row>
    <row r="291" spans="3:9" ht="15.5" x14ac:dyDescent="0.35">
      <c r="C291" t="s">
        <v>24</v>
      </c>
      <c r="D291" s="5">
        <v>421000000000</v>
      </c>
    </row>
    <row r="292" spans="3:9" ht="15.5" x14ac:dyDescent="0.35">
      <c r="C292" t="s">
        <v>21</v>
      </c>
      <c r="D292" s="5">
        <v>413000000000</v>
      </c>
    </row>
    <row r="293" spans="3:9" ht="15.5" x14ac:dyDescent="0.35">
      <c r="C293" t="s">
        <v>234</v>
      </c>
      <c r="I293" s="5">
        <v>378000000000</v>
      </c>
    </row>
    <row r="294" spans="3:9" ht="15.5" x14ac:dyDescent="0.35">
      <c r="C294" t="s">
        <v>313</v>
      </c>
      <c r="I294" s="5">
        <v>-64000000000</v>
      </c>
    </row>
    <row r="295" spans="3:9" ht="15.5" x14ac:dyDescent="0.35">
      <c r="C295" t="s">
        <v>314</v>
      </c>
      <c r="I295" s="5">
        <v>-15000000000</v>
      </c>
    </row>
    <row r="296" spans="3:9" ht="15.5" x14ac:dyDescent="0.35">
      <c r="C296" t="s">
        <v>315</v>
      </c>
      <c r="I296" s="5">
        <v>75000000000</v>
      </c>
    </row>
    <row r="297" spans="3:9" ht="15.5" x14ac:dyDescent="0.35">
      <c r="C297" t="s">
        <v>316</v>
      </c>
      <c r="I297" s="5">
        <v>-2000000000</v>
      </c>
    </row>
    <row r="298" spans="3:9" ht="15.5" x14ac:dyDescent="0.35">
      <c r="C298" t="s">
        <v>317</v>
      </c>
      <c r="I298" s="5">
        <v>-66000000000</v>
      </c>
    </row>
  </sheetData>
  <pageMargins left="0.7" right="0.7" top="0.75" bottom="0.75" header="0.3" footer="0.3"/>
  <ignoredErrors>
    <ignoredError sqref="A1:O29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9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318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319</v>
      </c>
      <c r="D2" s="2" vm="11">
        <f ca="1">IFERROR(_xlfn.STOCKHISTORY("XIDX:" &amp; $C$1, D3, , 0, 0, 1), "Libur")</f>
        <v>77</v>
      </c>
      <c r="E2" s="2" vm="12">
        <f ca="1">IFERROR(_xlfn.STOCKHISTORY("XIDX:" &amp; $C$1, E3, , 0, 0, 1), "Libur")</f>
        <v>62</v>
      </c>
      <c r="H2" s="2" vm="12">
        <f ca="1">IFERROR(INDEX(D2:G2,COUNT(D2:G2)),"")</f>
        <v>62</v>
      </c>
      <c r="I2" s="2" vm="13">
        <f t="shared" ref="I2:O2" ca="1" si="0">IFERROR(_xlfn.STOCKHISTORY("XIDX:" &amp; $C$1, I1, , 0, 0, 1), "Libur")</f>
        <v>75</v>
      </c>
      <c r="J2" s="2" vm="14">
        <f t="shared" ca="1" si="0"/>
        <v>50</v>
      </c>
      <c r="K2" s="2" vm="15">
        <f t="shared" ca="1" si="0"/>
        <v>61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51505614286</v>
      </c>
      <c r="E4" s="2">
        <f>IFERROR(INDEX(E51:E500,MATCH($C$4,$C$51:$C$500,0)),"")</f>
        <v>48298852081</v>
      </c>
      <c r="H4" s="2">
        <f>IFERROR(SUM(D4:G4)*(4/MAX(1,COUNT(D4:G4))),"")</f>
        <v>199608932734</v>
      </c>
      <c r="I4" s="2">
        <f t="shared" ref="I4:O4" si="1">IFERROR(INDEX(I51:I500,MATCH($C$4,$C$51:$C$500,0)),"")</f>
        <v>213734340483</v>
      </c>
      <c r="J4" s="2">
        <f t="shared" si="1"/>
        <v>187914914020</v>
      </c>
      <c r="K4" s="2">
        <f t="shared" si="1"/>
        <v>166785011983</v>
      </c>
      <c r="L4" s="2">
        <f t="shared" si="1"/>
        <v>147917868234</v>
      </c>
      <c r="M4" s="2">
        <f t="shared" si="1"/>
        <v>117975503191</v>
      </c>
      <c r="N4" s="2">
        <f t="shared" si="1"/>
        <v>91357234375</v>
      </c>
      <c r="O4" s="2">
        <f t="shared" si="1"/>
        <v>61512562828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2676010710</v>
      </c>
      <c r="E5" s="2">
        <f>IFERROR(INDEX(E51:E500,MATCH($C$5,$C$51:$C$500,0)),"")</f>
        <v>1389682081</v>
      </c>
      <c r="H5" s="2">
        <f>IFERROR(SUM(D5:G5)*(4/MAX(1,COUNT(D5:G5))),"")</f>
        <v>8131385582</v>
      </c>
      <c r="I5" s="2">
        <f t="shared" ref="I5:O5" si="2">IFERROR(INDEX(I51:I500,MATCH($C$5,$C$51:$C$500,0)),"")</f>
        <v>5165573945</v>
      </c>
      <c r="J5" s="2">
        <f t="shared" si="2"/>
        <v>2311207194</v>
      </c>
      <c r="K5" s="2">
        <f t="shared" si="2"/>
        <v>12807440253</v>
      </c>
      <c r="L5" s="2">
        <f t="shared" si="2"/>
        <v>12567388280</v>
      </c>
      <c r="M5" s="2">
        <f t="shared" si="2"/>
        <v>8393131495</v>
      </c>
      <c r="N5" s="2">
        <f t="shared" si="2"/>
        <v>5922369433</v>
      </c>
      <c r="O5" s="2">
        <f t="shared" si="2"/>
        <v>5617398400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138327918603</v>
      </c>
      <c r="E6" s="2">
        <f>IFERROR(INDEX(E51:E500,MATCH($C$6,$C$51:$C$500,0)),"")</f>
        <v>135651907893</v>
      </c>
      <c r="H6" s="2">
        <f>IFERROR(INDEX(D6:G6,COUNT(D6:G6)),"")</f>
        <v>135651907893</v>
      </c>
      <c r="I6" s="2">
        <f t="shared" ref="I6:O6" si="3">IFERROR(INDEX(I51:I500,MATCH($C$6,$C$51:$C$500,0)),"")</f>
        <v>134262225812</v>
      </c>
      <c r="J6" s="2">
        <f t="shared" si="3"/>
        <v>129376143221</v>
      </c>
      <c r="K6" s="2">
        <f t="shared" si="3"/>
        <v>128976919824</v>
      </c>
      <c r="L6" s="2">
        <f t="shared" si="3"/>
        <v>55958924571</v>
      </c>
      <c r="M6" s="2">
        <f t="shared" si="3"/>
        <v>43391536291</v>
      </c>
      <c r="N6" s="2">
        <f t="shared" si="3"/>
        <v>34998404796</v>
      </c>
      <c r="O6" s="2">
        <f t="shared" si="3"/>
        <v>29076035363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2.15</v>
      </c>
      <c r="E7" s="3">
        <f>IFERROR(INDEX(E51:E500,MATCH($C$7,$C$51:$C$500,0))/1000000000,"")</f>
        <v>2.15</v>
      </c>
      <c r="H7" s="3">
        <f>IFERROR(INDEX(D7:G7,COUNT(D7:G7)),"")</f>
        <v>2.15</v>
      </c>
      <c r="I7" s="3">
        <f t="shared" ref="I7:O7" si="4">IFERROR(INDEX(I51:I500,MATCH($C$7,$C$51:$C$500,0))/1000000000,"")</f>
        <v>2.15</v>
      </c>
      <c r="J7" s="3">
        <f t="shared" si="4"/>
        <v>2.15</v>
      </c>
      <c r="K7" s="3">
        <f t="shared" si="4"/>
        <v>2.15</v>
      </c>
      <c r="L7" s="3">
        <f t="shared" si="4"/>
        <v>1.5</v>
      </c>
      <c r="M7" s="3">
        <f t="shared" si="4"/>
        <v>0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-29000000000</v>
      </c>
      <c r="E8" s="2">
        <f>IFERROR(INDEX(E51:E500,MATCH("Free cash flow (Quarter)",$C$51:$C$500,0)),"")</f>
        <v>3000000000</v>
      </c>
      <c r="H8" s="2">
        <f>IFERROR(INDEX(D8:G8,COUNT(D8:G8)),"")</f>
        <v>3000000000</v>
      </c>
      <c r="I8" s="2">
        <f t="shared" ref="I8:O8" si="5">IFERROR(INDEX(I51:I500,MATCH($C$8,$C$51:$C$500,0)),"")</f>
        <v>12000000000</v>
      </c>
      <c r="J8" s="2">
        <f t="shared" si="5"/>
        <v>12000000000</v>
      </c>
      <c r="K8" s="2">
        <f t="shared" si="5"/>
        <v>-10000000000</v>
      </c>
      <c r="L8" s="2">
        <f t="shared" si="5"/>
        <v>16000000000</v>
      </c>
      <c r="M8" s="2">
        <f t="shared" si="5"/>
        <v>18000000000</v>
      </c>
      <c r="N8" s="2">
        <f t="shared" si="5"/>
        <v>14000000000</v>
      </c>
      <c r="O8" s="2">
        <f t="shared" si="5"/>
        <v>-8000000000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-13.69</v>
      </c>
      <c r="E9" s="3">
        <f>IFERROR(INDEX(E51:E500,MATCH("Free cash flow per share (Quarter)",$C$51:$C$500,0)),"")</f>
        <v>1.4</v>
      </c>
      <c r="H9" s="3">
        <f>IFERROR(INDEX(D9:G9,COUNT(D9:G9)),"")</f>
        <v>1.4</v>
      </c>
      <c r="I9" s="3">
        <f t="shared" ref="I9:O9" si="6">IFERROR(INDEX(I51:I500,MATCH($C$9,$C$51:$C$500,0)),"")</f>
        <v>5.8</v>
      </c>
      <c r="J9" s="3">
        <f t="shared" si="6"/>
        <v>5.76</v>
      </c>
      <c r="K9" s="3">
        <f t="shared" si="6"/>
        <v>-4.49</v>
      </c>
      <c r="L9" s="3">
        <f t="shared" si="6"/>
        <v>10.96</v>
      </c>
      <c r="M9" s="3">
        <f t="shared" si="6"/>
        <v>5991281.4500000002</v>
      </c>
      <c r="N9" s="3">
        <f t="shared" si="6"/>
        <v>4541015.97</v>
      </c>
      <c r="O9" s="3">
        <f t="shared" si="6"/>
        <v>-2669309.19</v>
      </c>
    </row>
    <row r="10" spans="1:15" ht="15.5" x14ac:dyDescent="0.35">
      <c r="C10" t="s">
        <v>18</v>
      </c>
      <c r="D10" s="3">
        <f ca="1">IFERROR(IF(D9=0,"",D2/D9),"")</f>
        <v>-5.6245434623813004</v>
      </c>
      <c r="E10" s="3">
        <f ca="1">IFERROR(IF(E9=0,"",E2/E9),"")</f>
        <v>44.285714285714292</v>
      </c>
      <c r="I10" s="3">
        <f t="shared" ref="I10:O10" ca="1" si="7">IFERROR(IF(I9=0,"",I2/I9),"")</f>
        <v>12.931034482758621</v>
      </c>
      <c r="J10" s="3">
        <f t="shared" ca="1" si="7"/>
        <v>8.6805555555555554</v>
      </c>
      <c r="K10" s="3">
        <f t="shared" ca="1" si="7"/>
        <v>-13.585746102449887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47654627968</v>
      </c>
      <c r="E11" s="2">
        <f>IFERROR(INDEX(E51:E500,MATCH($C$11,$C$51:$C$500,0)),"")</f>
        <v>56004229417</v>
      </c>
      <c r="H11" s="2">
        <f>IFERROR(INDEX(D11:G11,COUNT(D11:G11)),"")</f>
        <v>56004229417</v>
      </c>
      <c r="I11" s="2">
        <f t="shared" ref="I11:O11" si="8">IFERROR(INDEX(I51:I500,MATCH($C$11,$C$51:$C$500,0)),"")</f>
        <v>49804104482</v>
      </c>
      <c r="J11" s="2">
        <f t="shared" si="8"/>
        <v>51365644171</v>
      </c>
      <c r="K11" s="2">
        <f t="shared" si="8"/>
        <v>50743761595</v>
      </c>
      <c r="L11" s="2">
        <f t="shared" si="8"/>
        <v>14795628146</v>
      </c>
      <c r="M11" s="2">
        <f t="shared" si="8"/>
        <v>1000933932</v>
      </c>
      <c r="N11" s="2">
        <f t="shared" si="8"/>
        <v>1409505751</v>
      </c>
      <c r="O11" s="2">
        <f t="shared" si="8"/>
        <v>1674334246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56000000000</v>
      </c>
      <c r="E12" s="2">
        <f>IFERROR(INDEX(E51:E500,MATCH("Net Debt (Quarter)",$C$51:$C$500,0)),"")</f>
        <v>41000000000</v>
      </c>
      <c r="H12" s="2">
        <f>IFERROR(INDEX(D12:G12,COUNT(D12:G12)),"")</f>
        <v>41000000000</v>
      </c>
      <c r="I12" s="2">
        <f t="shared" ref="I12:O12" si="9">IFERROR(INDEX(I51:I500,MATCH($C$12,$C$51:$C$500,0)),"")</f>
        <v>45000000000</v>
      </c>
      <c r="J12" s="2">
        <f t="shared" si="9"/>
        <v>45000000000</v>
      </c>
      <c r="K12" s="2">
        <f t="shared" si="9"/>
        <v>-4000000000</v>
      </c>
      <c r="L12" s="2">
        <f t="shared" si="9"/>
        <v>44000000000</v>
      </c>
      <c r="M12" s="2">
        <f t="shared" si="9"/>
        <v>57000000000</v>
      </c>
      <c r="N12" s="2">
        <f t="shared" si="9"/>
        <v>71000000000</v>
      </c>
      <c r="O12" s="2">
        <f t="shared" si="9"/>
        <v>35000000000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104000000000</v>
      </c>
      <c r="E13" s="2">
        <f>IFERROR(INDEX(E51:E500,MATCH("Total Debt (Quarter)",$C$51:$C$500,0)),"")</f>
        <v>97000000000</v>
      </c>
      <c r="H13" s="2">
        <f>IFERROR(INDEX(D13:G13,COUNT(D13:G13)),"")</f>
        <v>97000000000</v>
      </c>
      <c r="I13" s="2">
        <f t="shared" ref="I13:O13" si="10">IFERROR(INDEX(I51:I500,MATCH($C$13,$C$51:$C$500,0)),"")</f>
        <v>95000000000</v>
      </c>
      <c r="J13" s="2">
        <f t="shared" si="10"/>
        <v>96000000000</v>
      </c>
      <c r="K13" s="2">
        <f t="shared" si="10"/>
        <v>47000000000</v>
      </c>
      <c r="L13" s="2">
        <f t="shared" si="10"/>
        <v>58000000000</v>
      </c>
      <c r="M13" s="2">
        <f t="shared" si="10"/>
        <v>58000000000</v>
      </c>
      <c r="N13" s="2">
        <f t="shared" si="10"/>
        <v>72000000000</v>
      </c>
      <c r="O13" s="2">
        <f t="shared" si="10"/>
        <v>36000000000</v>
      </c>
    </row>
    <row r="14" spans="1:15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O14" si="11">IFERROR(INDEX(I51:I500,MATCH($C$14,$C$51:$C$500,0)),"")</f>
        <v>0</v>
      </c>
      <c r="J14" s="2">
        <f t="shared" si="11"/>
        <v>0</v>
      </c>
      <c r="K14" s="2">
        <f t="shared" si="11"/>
        <v>-6355862583</v>
      </c>
      <c r="L14" s="2">
        <f t="shared" si="11"/>
        <v>-7759160952</v>
      </c>
      <c r="M14" s="2">
        <f t="shared" si="11"/>
        <v>-7067893804</v>
      </c>
      <c r="N14" s="2">
        <f t="shared" si="11"/>
        <v>-6216158014</v>
      </c>
      <c r="O14" s="2">
        <f t="shared" si="11"/>
        <v>-3813292069</v>
      </c>
    </row>
    <row r="15" spans="1:15" ht="15.5" x14ac:dyDescent="0.35">
      <c r="C15" t="s">
        <v>28</v>
      </c>
      <c r="D15" s="2">
        <f>IFERROR(INDEX(D51:D500,MATCH($C$15,$C$51:$C$500,0)),"")</f>
        <v>-694079946</v>
      </c>
      <c r="E15" s="2">
        <f>IFERROR(INDEX(E51:E500,MATCH($C$15,$C$51:$C$500,0)),"")</f>
        <v>-321882946</v>
      </c>
      <c r="H15" s="2">
        <f>IFERROR(SUM(D15:G15)*(4/MAX(1,COUNT(D15:G15))),"")</f>
        <v>-2031925784</v>
      </c>
      <c r="I15" s="2">
        <f t="shared" ref="I15:O15" si="12">IFERROR(INDEX(I51:I500,MATCH($C$15,$C$51:$C$500,0)),"")</f>
        <v>-1123614500</v>
      </c>
      <c r="J15" s="2">
        <f t="shared" si="12"/>
        <v>-171842039</v>
      </c>
      <c r="K15" s="2">
        <f t="shared" si="12"/>
        <v>-3232112233</v>
      </c>
      <c r="L15" s="2">
        <f t="shared" si="12"/>
        <v>-3327213449</v>
      </c>
      <c r="M15" s="2">
        <f t="shared" si="12"/>
        <v>-2414997094</v>
      </c>
      <c r="N15" s="2">
        <f t="shared" si="12"/>
        <v>-1725589487</v>
      </c>
      <c r="O15" s="2">
        <f t="shared" si="12"/>
        <v>-1889528639</v>
      </c>
    </row>
    <row r="16" spans="1:15" ht="15.5" x14ac:dyDescent="0.35">
      <c r="C16" t="s">
        <v>29</v>
      </c>
      <c r="D16" s="2">
        <f>IFERROR(INDEX(D51:D500,MATCH($C$16,$C$51:$C$500,0)),"")</f>
        <v>3430196218</v>
      </c>
      <c r="E16" s="2">
        <f>IFERROR(INDEX(E51:E500,MATCH($C$16,$C$51:$C$500,0)),"")</f>
        <v>1755699636</v>
      </c>
      <c r="H16" s="2">
        <f>IFERROR(SUM(D16:G16)*(4/MAX(1,COUNT(D16:G16))),"")</f>
        <v>10371791708</v>
      </c>
      <c r="I16" s="2">
        <f t="shared" ref="I16:O16" si="13">IFERROR(INDEX(I51:I500,MATCH($C$16,$C$51:$C$500,0)),"")</f>
        <v>6465726878</v>
      </c>
      <c r="J16" s="2">
        <f t="shared" si="13"/>
        <v>2072166207</v>
      </c>
      <c r="K16" s="2">
        <f t="shared" si="13"/>
        <v>16013978534</v>
      </c>
      <c r="L16" s="2">
        <f t="shared" si="13"/>
        <v>15551036296</v>
      </c>
      <c r="M16" s="2">
        <f t="shared" si="13"/>
        <v>10762539256</v>
      </c>
      <c r="N16" s="2">
        <f t="shared" si="13"/>
        <v>7641448135</v>
      </c>
      <c r="O16" s="2">
        <f t="shared" si="13"/>
        <v>7493967599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237</v>
      </c>
    </row>
    <row r="19" spans="1:15" ht="15.5" x14ac:dyDescent="0.35">
      <c r="A19" t="s">
        <v>38</v>
      </c>
      <c r="C19" t="s">
        <v>39</v>
      </c>
    </row>
    <row r="20" spans="1:15" ht="15.5" x14ac:dyDescent="0.35">
      <c r="A20" t="s">
        <v>40</v>
      </c>
      <c r="C20" t="s">
        <v>41</v>
      </c>
      <c r="D20" s="2">
        <f ca="1">IFERROR(D21*D2,"")</f>
        <v>165550000000</v>
      </c>
      <c r="E20" s="2">
        <f ca="1">IFERROR(E21*E2,"")</f>
        <v>133300000000</v>
      </c>
      <c r="H20" s="2">
        <f t="shared" ref="H20:O20" ca="1" si="14">IFERROR(H21*H2,"")</f>
        <v>133300000000</v>
      </c>
      <c r="I20" s="2">
        <f t="shared" ca="1" si="14"/>
        <v>161250000000</v>
      </c>
      <c r="J20" s="2">
        <f t="shared" ca="1" si="14"/>
        <v>107500000000</v>
      </c>
      <c r="K20" s="2">
        <f t="shared" ca="1" si="14"/>
        <v>131150000000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2150000000</v>
      </c>
      <c r="E21" s="2">
        <f>IFERROR(INDEX(E51:E500,MATCH($C$7,$C$51:$C$500,0)),"")</f>
        <v>2150000000</v>
      </c>
      <c r="H21" s="2">
        <f>IFERROR(INDEX(D21:G21,COUNT(D21:G21)),"")</f>
        <v>2150000000</v>
      </c>
      <c r="I21" s="2">
        <f t="shared" ref="I21:O21" si="15">IFERROR(INDEX(I51:I500,MATCH($C$7,$C$51:$C$500,0)),"")</f>
        <v>2150000000</v>
      </c>
      <c r="J21" s="2">
        <f t="shared" si="15"/>
        <v>2150000000</v>
      </c>
      <c r="K21" s="2">
        <f t="shared" si="15"/>
        <v>2150000000</v>
      </c>
      <c r="L21" s="2">
        <f t="shared" si="15"/>
        <v>1500000000</v>
      </c>
      <c r="M21" s="2">
        <f t="shared" si="15"/>
        <v>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42</v>
      </c>
      <c r="C23" t="s">
        <v>43</v>
      </c>
      <c r="D23" s="3">
        <f>IFERROR(D5/D6*100,"")</f>
        <v>1.934541296526068</v>
      </c>
      <c r="E23" s="3">
        <f>IFERROR(E5/E6*100,"")</f>
        <v>1.0244471328012272</v>
      </c>
      <c r="H23" s="3">
        <f t="shared" ref="H23:O23" si="16">IFERROR(H5/H6*100,"")</f>
        <v>5.994302408495356</v>
      </c>
      <c r="I23" s="3">
        <f t="shared" si="16"/>
        <v>3.8473769623282341</v>
      </c>
      <c r="J23" s="3">
        <f t="shared" si="16"/>
        <v>1.7864245574642008</v>
      </c>
      <c r="K23" s="3">
        <f t="shared" si="16"/>
        <v>9.930024899398159</v>
      </c>
      <c r="L23" s="3">
        <f t="shared" si="16"/>
        <v>22.458237674054388</v>
      </c>
      <c r="M23" s="3">
        <f t="shared" si="16"/>
        <v>19.342784820321864</v>
      </c>
      <c r="N23" s="3">
        <f t="shared" si="16"/>
        <v>16.921826773307316</v>
      </c>
      <c r="O23" s="3">
        <f t="shared" si="16"/>
        <v>19.319684853418096</v>
      </c>
    </row>
    <row r="24" spans="1:15" ht="15.5" x14ac:dyDescent="0.35">
      <c r="C24" t="s">
        <v>44</v>
      </c>
      <c r="D24" s="4">
        <f>IFERROR(_xlfn.RRI(5,I23,D23),"")</f>
        <v>-0.12846937411289483</v>
      </c>
      <c r="E24" s="4">
        <f>IFERROR(_xlfn.RRI(5,J23,E23),"")</f>
        <v>-0.10525150984142395</v>
      </c>
      <c r="H24" s="4">
        <f t="shared" ref="H24:O24" si="17">IFERROR(_xlfn.RRI(5,M23,H23),"")</f>
        <v>-0.20887714766634147</v>
      </c>
      <c r="I24" s="4">
        <f t="shared" si="17"/>
        <v>-0.25639294920849132</v>
      </c>
      <c r="J24" s="4">
        <f t="shared" si="17"/>
        <v>-0.37884937223489845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45</v>
      </c>
      <c r="C25" t="s">
        <v>46</v>
      </c>
      <c r="D25" s="3">
        <f>IFERROR(INDEX(D51:D500,MATCH($A$25,$C$51:$C$500,0)),"")</f>
        <v>1.27</v>
      </c>
      <c r="E25" s="3">
        <f>IFERROR(INDEX(E51:E500,MATCH($A$25,$C$51:$C$500,0)),"")</f>
        <v>0.67</v>
      </c>
      <c r="H25" s="3">
        <f>IFERROR(INDEX(D25:G25,COUNT(D25:G25)),"")</f>
        <v>0.67</v>
      </c>
      <c r="I25" s="3">
        <f t="shared" ref="I25:O25" si="18">IFERROR(INDEX(I51:I500,MATCH($C$25,$C$51:$C$500,0)),"")</f>
        <v>2.48</v>
      </c>
      <c r="J25" s="3">
        <f t="shared" si="18"/>
        <v>0.88</v>
      </c>
      <c r="K25" s="3">
        <f t="shared" si="18"/>
        <v>5.95</v>
      </c>
      <c r="L25" s="3">
        <f t="shared" si="18"/>
        <v>8.15</v>
      </c>
      <c r="M25" s="3">
        <f t="shared" si="18"/>
        <v>2782514.05</v>
      </c>
      <c r="N25" s="3">
        <f t="shared" si="18"/>
        <v>1971952.88</v>
      </c>
      <c r="O25" s="3">
        <f t="shared" si="18"/>
        <v>1868146.32</v>
      </c>
    </row>
    <row r="26" spans="1:15" ht="15.5" x14ac:dyDescent="0.35">
      <c r="C26" t="s">
        <v>47</v>
      </c>
      <c r="D26" s="4">
        <f>IFERROR(_xlfn.RRI(5,I25,D25),"")</f>
        <v>-0.12527727795969645</v>
      </c>
      <c r="E26" s="4">
        <f>IFERROR(_xlfn.RRI(5,J25,E25),"")</f>
        <v>-5.3068800101350844E-2</v>
      </c>
      <c r="H26" s="4">
        <f t="shared" ref="H26:O26" si="19">IFERROR(_xlfn.RRI(5,M25,H25),"")</f>
        <v>-0.95254002694075257</v>
      </c>
      <c r="I26" s="4">
        <f t="shared" si="19"/>
        <v>-0.93394418891756437</v>
      </c>
      <c r="J26" s="4">
        <f t="shared" si="19"/>
        <v>-0.94572318479533857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48</v>
      </c>
      <c r="D27" s="3">
        <f>IFERROR(D4/D21,"")</f>
        <v>23.956099667906976</v>
      </c>
      <c r="E27" s="3">
        <f>IFERROR(E4/E21,"")</f>
        <v>22.464582363255815</v>
      </c>
      <c r="H27" s="3">
        <f t="shared" ref="H27:O27" si="20">IFERROR(H4/H21,"")</f>
        <v>92.841364062325582</v>
      </c>
      <c r="I27" s="3">
        <f t="shared" si="20"/>
        <v>99.411321154883723</v>
      </c>
      <c r="J27" s="3">
        <f t="shared" si="20"/>
        <v>87.402285590697673</v>
      </c>
      <c r="K27" s="3">
        <f t="shared" si="20"/>
        <v>77.574424178139537</v>
      </c>
      <c r="L27" s="3">
        <f t="shared" si="20"/>
        <v>98.611912156000002</v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49</v>
      </c>
      <c r="D28" s="4">
        <f>IFERROR(_xlfn.RRI(5,I27,D27),"")</f>
        <v>-0.24769135379124263</v>
      </c>
      <c r="E28" s="4">
        <f>IFERROR(_xlfn.RRI(5,J27,E27),"")</f>
        <v>-0.23792956736620641</v>
      </c>
      <c r="H28" s="4" t="str">
        <f t="shared" ref="H28:O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50</v>
      </c>
      <c r="H29" s="4">
        <f t="shared" ref="H29:O29" si="22">IFERROR(((H25-I25)/I25)*100%,"")</f>
        <v>-0.72983870967741937</v>
      </c>
      <c r="I29" s="4">
        <f t="shared" si="22"/>
        <v>1.8181818181818183</v>
      </c>
      <c r="J29" s="4">
        <f t="shared" si="22"/>
        <v>-0.85210084033613442</v>
      </c>
      <c r="K29" s="4">
        <f t="shared" si="22"/>
        <v>-0.26993865030674846</v>
      </c>
      <c r="L29" s="4">
        <f t="shared" si="22"/>
        <v>-0.99999707099412494</v>
      </c>
      <c r="M29" s="4">
        <f t="shared" si="22"/>
        <v>0.41104489778680714</v>
      </c>
      <c r="N29" s="4">
        <f t="shared" si="22"/>
        <v>5.5566611077873078E-2</v>
      </c>
      <c r="O29" s="4" t="str">
        <f t="shared" si="22"/>
        <v/>
      </c>
    </row>
    <row r="30" spans="1:15" ht="15.5" x14ac:dyDescent="0.35">
      <c r="C30" t="s">
        <v>51</v>
      </c>
      <c r="H30" s="4">
        <f t="shared" ref="H30:O30" si="23">IFERROR(((H27-I27)/I27)*100%,"")</f>
        <v>-6.6088620654403032E-2</v>
      </c>
      <c r="I30" s="4">
        <f t="shared" si="23"/>
        <v>0.1373995597829559</v>
      </c>
      <c r="J30" s="4">
        <f t="shared" si="23"/>
        <v>0.12668945360122474</v>
      </c>
      <c r="K30" s="4">
        <f t="shared" si="23"/>
        <v>-0.21333617326657273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64.34</v>
      </c>
      <c r="E32" s="3">
        <f>IFERROR(INDEX(E51:E500,MATCH($A$32,$C$51:$C$500,0)),"")</f>
        <v>63.1</v>
      </c>
      <c r="H32" s="3">
        <f>IFERROR(INDEX(D32:G32,COUNT(D32:G32)),"")</f>
        <v>63.1</v>
      </c>
      <c r="I32" s="3">
        <f t="shared" ref="I32:O32" si="24">IFERROR(INDEX(I51:I500,MATCH($C$32,$C$51:$C$500,0)),"")</f>
        <v>62.45</v>
      </c>
      <c r="J32" s="3">
        <f t="shared" si="24"/>
        <v>60.18</v>
      </c>
      <c r="K32" s="3">
        <f t="shared" si="24"/>
        <v>59.99</v>
      </c>
      <c r="L32" s="3">
        <f t="shared" si="24"/>
        <v>37.31</v>
      </c>
      <c r="M32" s="3">
        <f t="shared" si="24"/>
        <v>14463845.43</v>
      </c>
      <c r="N32" s="3">
        <f t="shared" si="24"/>
        <v>11666134.93</v>
      </c>
      <c r="O32" s="3">
        <f t="shared" si="24"/>
        <v>9692011.7899999991</v>
      </c>
    </row>
    <row r="33" spans="1:15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0.96</v>
      </c>
      <c r="E33" s="3">
        <f>IFERROR(INDEX(E51:E500,MATCH($A$33,$C$51:$C$500,0)),"")</f>
        <v>1.2</v>
      </c>
      <c r="H33" s="3">
        <f>IFERROR(INDEX(D33:G33,COUNT(D33:G33)),"")</f>
        <v>1.2</v>
      </c>
      <c r="I33" s="3">
        <f t="shared" ref="I33:O33" si="25">IFERROR(INDEX(I51:I500,MATCH($C$33,$C$51:$C$500,0)),"")</f>
        <v>1.2</v>
      </c>
      <c r="J33" s="3">
        <f t="shared" si="25"/>
        <v>0.83</v>
      </c>
      <c r="K33" s="3">
        <f t="shared" si="25"/>
        <v>1.02</v>
      </c>
      <c r="L33" s="3">
        <f t="shared" si="25"/>
        <v>0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48.82</v>
      </c>
      <c r="E34" s="3">
        <f>IFERROR(INDEX(E51:E500,MATCH($A$34,$C$51:$C$500,0)),"")</f>
        <v>113.43</v>
      </c>
      <c r="H34" s="3">
        <f>IFERROR(INDEX(D34:G34,COUNT(D34:G34)),"")</f>
        <v>113.43</v>
      </c>
      <c r="I34" s="3">
        <f t="shared" ref="I34:O34" si="26">IFERROR(INDEX(I51:I500,MATCH($C$34,$C$51:$C$500,0)),"")</f>
        <v>30.24</v>
      </c>
      <c r="J34" s="3">
        <f t="shared" si="26"/>
        <v>56.82</v>
      </c>
      <c r="K34" s="3">
        <f t="shared" si="26"/>
        <v>10.25</v>
      </c>
      <c r="L34" s="3">
        <f t="shared" si="26"/>
        <v>0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2.59</v>
      </c>
      <c r="E35" s="3">
        <f>IFERROR(INDEX(E51:E500,MATCH($A$35,$C$51:$C$500,0)),"")</f>
        <v>3.38</v>
      </c>
      <c r="H35" s="3">
        <f>IFERROR(INDEX(D35:G35,COUNT(D35:G35)),"")</f>
        <v>3.38</v>
      </c>
      <c r="I35" s="3">
        <f t="shared" ref="I35:O35" si="27">IFERROR(INDEX(I51:I500,MATCH($C$35,$C$51:$C$500,0)),"")</f>
        <v>0.75</v>
      </c>
      <c r="J35" s="3">
        <f t="shared" si="27"/>
        <v>0.56999999999999995</v>
      </c>
      <c r="K35" s="3">
        <f t="shared" si="27"/>
        <v>0.79</v>
      </c>
      <c r="L35" s="3">
        <f t="shared" si="27"/>
        <v>0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64</v>
      </c>
      <c r="C36" t="s">
        <v>65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O36" si="28">IFERROR(INDEX(H51:H500,MATCH($C$36,$C$51:$C$500,0)),"")</f>
        <v>3.8699999999999998E-2</v>
      </c>
      <c r="I36" s="4">
        <f t="shared" si="28"/>
        <v>5.9900000000000002E-2</v>
      </c>
      <c r="J36" s="4">
        <f t="shared" si="28"/>
        <v>0.14710000000000001</v>
      </c>
      <c r="K36" s="4">
        <f t="shared" si="28"/>
        <v>0.1497</v>
      </c>
      <c r="L36" s="4">
        <f t="shared" si="28"/>
        <v>0.14949999999999999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66</v>
      </c>
      <c r="C37" t="s">
        <v>67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O37" si="29">IFERROR(INDEX(H51:H500,MATCH($C$37,$C$51:$C$500,0)),"")</f>
        <v>0.15</v>
      </c>
      <c r="I37" s="3">
        <f t="shared" si="29"/>
        <v>0.15</v>
      </c>
      <c r="J37" s="3">
        <f t="shared" si="29"/>
        <v>0.13</v>
      </c>
      <c r="K37" s="3">
        <f t="shared" si="29"/>
        <v>0.89</v>
      </c>
      <c r="L37" s="3">
        <f t="shared" si="29"/>
        <v>0.85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237</v>
      </c>
    </row>
    <row r="51" spans="2:15" ht="15.5" x14ac:dyDescent="0.35">
      <c r="B51" t="s">
        <v>73</v>
      </c>
      <c r="C51" t="s">
        <v>6</v>
      </c>
      <c r="D51" s="5">
        <v>51505614286</v>
      </c>
      <c r="E51" s="5">
        <v>48298852081</v>
      </c>
      <c r="F51" s="5">
        <v>56273222870</v>
      </c>
      <c r="G51" s="5">
        <v>51789278815</v>
      </c>
      <c r="I51" s="5">
        <v>213734340483</v>
      </c>
      <c r="J51" s="5">
        <v>187914914020</v>
      </c>
      <c r="K51" s="5">
        <v>166785011983</v>
      </c>
      <c r="L51" s="5">
        <v>147917868234</v>
      </c>
      <c r="M51" s="5">
        <v>117975503191</v>
      </c>
      <c r="N51" s="5">
        <v>91357234375</v>
      </c>
      <c r="O51" s="5">
        <v>61512562828</v>
      </c>
    </row>
    <row r="52" spans="2:15" ht="15.5" x14ac:dyDescent="0.35">
      <c r="C52" t="s">
        <v>74</v>
      </c>
      <c r="D52" s="5">
        <v>-40135924730</v>
      </c>
      <c r="E52" s="5">
        <v>-38893466215</v>
      </c>
      <c r="F52" s="5">
        <v>-43172488582</v>
      </c>
      <c r="G52" s="5">
        <v>-43030377004</v>
      </c>
      <c r="I52" s="5">
        <v>-177220586860</v>
      </c>
      <c r="J52" s="5">
        <v>-159604971800</v>
      </c>
      <c r="K52" s="5">
        <v>-127613154799</v>
      </c>
      <c r="L52" s="5">
        <v>-111034103153</v>
      </c>
      <c r="M52" s="5">
        <v>-90624233949</v>
      </c>
      <c r="N52" s="5">
        <v>-69420532285</v>
      </c>
      <c r="O52" s="5">
        <v>-44904170861</v>
      </c>
    </row>
    <row r="53" spans="2:15" ht="15.5" x14ac:dyDescent="0.35">
      <c r="C53" t="s">
        <v>75</v>
      </c>
      <c r="D53" s="5">
        <v>11369689556</v>
      </c>
      <c r="E53" s="5">
        <v>9405385866</v>
      </c>
      <c r="F53" s="5">
        <v>13100734288</v>
      </c>
      <c r="G53" s="5">
        <v>8758901811</v>
      </c>
      <c r="I53" s="5">
        <v>36513753623</v>
      </c>
      <c r="J53" s="5">
        <v>28309942220</v>
      </c>
      <c r="K53" s="5">
        <v>39171857184</v>
      </c>
      <c r="L53" s="5">
        <v>36883765081</v>
      </c>
      <c r="M53" s="5">
        <v>27351269242</v>
      </c>
      <c r="N53" s="5">
        <v>21936702090</v>
      </c>
      <c r="O53" s="5">
        <v>16608391967</v>
      </c>
    </row>
    <row r="54" spans="2:15" ht="15.5" x14ac:dyDescent="0.35">
      <c r="C54" t="s">
        <v>76</v>
      </c>
      <c r="D54" s="5">
        <v>-5624554925</v>
      </c>
      <c r="E54" s="5">
        <v>-5219620975</v>
      </c>
      <c r="F54" s="5">
        <v>-5042737245</v>
      </c>
      <c r="G54" s="5">
        <v>-5752327776</v>
      </c>
      <c r="I54" s="5">
        <v>-22453778789</v>
      </c>
      <c r="J54" s="5">
        <v>-21316930989</v>
      </c>
      <c r="K54" s="5">
        <v>-17966775846</v>
      </c>
      <c r="L54" s="5">
        <v>-13143736409</v>
      </c>
      <c r="M54" s="5">
        <v>-9662786539</v>
      </c>
      <c r="N54" s="5">
        <v>-7936107613</v>
      </c>
      <c r="O54" s="5">
        <v>-7121811159</v>
      </c>
    </row>
    <row r="55" spans="2:15" ht="15.5" x14ac:dyDescent="0.35">
      <c r="C55" t="s">
        <v>77</v>
      </c>
      <c r="D55" s="5">
        <v>-5624554925</v>
      </c>
      <c r="E55" s="5">
        <v>-5219620975</v>
      </c>
      <c r="F55" s="5">
        <v>-5042737245</v>
      </c>
      <c r="G55" s="5">
        <v>-5752327776</v>
      </c>
      <c r="I55" s="5">
        <v>-22453778789</v>
      </c>
      <c r="J55" s="5">
        <v>-21316930989</v>
      </c>
      <c r="K55" s="5">
        <v>-17966775846</v>
      </c>
      <c r="L55" s="5">
        <v>-13143736409</v>
      </c>
      <c r="M55" s="5">
        <v>-9662786539</v>
      </c>
      <c r="N55" s="5">
        <v>-7936107613</v>
      </c>
      <c r="O55" s="5">
        <v>-7121811159</v>
      </c>
    </row>
    <row r="56" spans="2:15" ht="15.5" x14ac:dyDescent="0.35">
      <c r="C56" t="s">
        <v>78</v>
      </c>
      <c r="D56" s="5">
        <v>5745134631</v>
      </c>
      <c r="E56" s="5">
        <v>4185764891</v>
      </c>
      <c r="F56" s="5">
        <v>8057997043</v>
      </c>
      <c r="G56" s="5">
        <v>3006574035</v>
      </c>
      <c r="I56" s="5">
        <v>14059974834</v>
      </c>
      <c r="J56" s="5">
        <v>6993011231</v>
      </c>
      <c r="K56" s="5">
        <v>21205081338</v>
      </c>
      <c r="L56" s="5">
        <v>23740028672</v>
      </c>
      <c r="M56" s="5">
        <v>17688482703</v>
      </c>
      <c r="N56" s="5">
        <v>14000594477</v>
      </c>
      <c r="O56" s="5">
        <v>9486580808</v>
      </c>
    </row>
    <row r="57" spans="2:15" ht="15.5" x14ac:dyDescent="0.35">
      <c r="C57" t="s">
        <v>79</v>
      </c>
      <c r="D57" s="5">
        <v>-2314938413</v>
      </c>
      <c r="E57" s="5">
        <v>-2430065255</v>
      </c>
      <c r="F57" s="5">
        <v>-1822303432</v>
      </c>
      <c r="G57" s="5">
        <v>-1933903379</v>
      </c>
      <c r="I57" s="5">
        <v>-7594247956</v>
      </c>
      <c r="J57" s="5">
        <v>-4920845024</v>
      </c>
      <c r="K57" s="5">
        <v>-5191102804</v>
      </c>
      <c r="L57" s="5">
        <v>-8188992376</v>
      </c>
      <c r="M57" s="5">
        <v>-6925943447</v>
      </c>
      <c r="N57" s="5">
        <v>-6359146342</v>
      </c>
      <c r="O57" s="5">
        <v>-1992613209</v>
      </c>
    </row>
    <row r="58" spans="2:15" ht="15.5" x14ac:dyDescent="0.35">
      <c r="C58" t="s">
        <v>241</v>
      </c>
      <c r="K58" s="5">
        <v>-54135629</v>
      </c>
      <c r="L58" s="5">
        <v>-755624687</v>
      </c>
      <c r="O58" s="5">
        <v>1961553898</v>
      </c>
    </row>
    <row r="59" spans="2:15" ht="15.5" x14ac:dyDescent="0.35">
      <c r="C59" t="s">
        <v>27</v>
      </c>
      <c r="K59" s="5">
        <v>-6355862583</v>
      </c>
      <c r="L59" s="5">
        <v>-7759160952</v>
      </c>
      <c r="M59" s="5">
        <v>-7067893804</v>
      </c>
      <c r="N59" s="5">
        <v>-6216158014</v>
      </c>
      <c r="O59" s="5">
        <v>-3813292069</v>
      </c>
    </row>
    <row r="60" spans="2:15" ht="15.5" x14ac:dyDescent="0.35">
      <c r="C60" t="s">
        <v>81</v>
      </c>
      <c r="D60" s="5">
        <v>-60105562</v>
      </c>
      <c r="E60" s="5">
        <v>-44134609</v>
      </c>
      <c r="F60" s="5">
        <v>-390748933</v>
      </c>
      <c r="G60" s="5">
        <v>8768987</v>
      </c>
      <c r="I60" s="5">
        <v>-176538433</v>
      </c>
      <c r="J60" s="5">
        <v>410883026</v>
      </c>
      <c r="K60" s="5">
        <v>25573952</v>
      </c>
      <c r="L60" s="5">
        <v>343565433</v>
      </c>
      <c r="M60" s="5">
        <v>45589333</v>
      </c>
      <c r="N60" s="5">
        <v>6510785</v>
      </c>
      <c r="O60" s="5">
        <v>12959440</v>
      </c>
    </row>
    <row r="61" spans="2:15" ht="15.5" x14ac:dyDescent="0.35">
      <c r="C61" t="s">
        <v>82</v>
      </c>
      <c r="D61" s="5">
        <v>-2314938413</v>
      </c>
      <c r="E61" s="5">
        <v>-2430065255</v>
      </c>
      <c r="F61" s="5">
        <v>-1822303432</v>
      </c>
      <c r="G61" s="5">
        <v>-1933903379</v>
      </c>
      <c r="I61" s="5">
        <v>-7594247956</v>
      </c>
      <c r="J61" s="5">
        <v>-4920845024</v>
      </c>
      <c r="K61" s="5">
        <v>-5191102804</v>
      </c>
      <c r="L61" s="5">
        <v>-8188992376</v>
      </c>
      <c r="M61" s="5">
        <v>-6925943447</v>
      </c>
      <c r="N61" s="5">
        <v>-6359146342</v>
      </c>
      <c r="O61" s="5">
        <v>-1992613209</v>
      </c>
    </row>
    <row r="62" spans="2:15" ht="15.5" x14ac:dyDescent="0.35">
      <c r="C62" t="s">
        <v>29</v>
      </c>
      <c r="D62" s="5">
        <v>3430196218</v>
      </c>
      <c r="E62" s="5">
        <v>1755699636</v>
      </c>
      <c r="F62" s="5">
        <v>6235693611</v>
      </c>
      <c r="G62" s="5">
        <v>1072670656</v>
      </c>
      <c r="I62" s="5">
        <v>6465726878</v>
      </c>
      <c r="J62" s="5">
        <v>2072166207</v>
      </c>
      <c r="K62" s="5">
        <v>16013978534</v>
      </c>
      <c r="L62" s="5">
        <v>15551036296</v>
      </c>
      <c r="M62" s="5">
        <v>10762539256</v>
      </c>
      <c r="N62" s="5">
        <v>7641448135</v>
      </c>
      <c r="O62" s="5">
        <v>7493967599</v>
      </c>
    </row>
    <row r="63" spans="2:15" ht="15.5" x14ac:dyDescent="0.35">
      <c r="C63" t="s">
        <v>28</v>
      </c>
      <c r="D63" s="5">
        <v>-694079946</v>
      </c>
      <c r="E63" s="5">
        <v>-321882946</v>
      </c>
      <c r="F63" s="5">
        <v>-1213756649</v>
      </c>
      <c r="G63" s="5">
        <v>319547492</v>
      </c>
      <c r="I63" s="5">
        <v>-1123614500</v>
      </c>
      <c r="J63" s="5">
        <v>-171842039</v>
      </c>
      <c r="K63" s="5">
        <v>-3232112233</v>
      </c>
      <c r="L63" s="5">
        <v>-3327213449</v>
      </c>
      <c r="M63" s="5">
        <v>-2414997094</v>
      </c>
      <c r="N63" s="5">
        <v>-1725589487</v>
      </c>
      <c r="O63" s="5">
        <v>-1889528639</v>
      </c>
    </row>
    <row r="64" spans="2:15" ht="15.5" x14ac:dyDescent="0.35">
      <c r="C64" t="s">
        <v>83</v>
      </c>
      <c r="D64" s="5">
        <v>-725423000</v>
      </c>
      <c r="E64" s="5">
        <v>-353226000</v>
      </c>
      <c r="F64" s="5">
        <v>-1123614500</v>
      </c>
      <c r="I64" s="5">
        <v>-1123614500</v>
      </c>
      <c r="J64" s="5">
        <v>-171842039</v>
      </c>
      <c r="K64" s="5">
        <v>-3276018020</v>
      </c>
      <c r="L64" s="5">
        <v>-3366188100</v>
      </c>
      <c r="M64" s="5">
        <v>-2508804540</v>
      </c>
      <c r="N64" s="5">
        <v>-1771861520</v>
      </c>
      <c r="O64" s="5">
        <v>-1923819000</v>
      </c>
    </row>
    <row r="65" spans="2:15" ht="15.5" x14ac:dyDescent="0.35">
      <c r="C65" t="s">
        <v>84</v>
      </c>
      <c r="D65" s="5">
        <v>31343054</v>
      </c>
      <c r="E65" s="5">
        <v>31343054</v>
      </c>
      <c r="F65" s="5">
        <v>-90142149</v>
      </c>
      <c r="G65" s="5">
        <v>319547492</v>
      </c>
      <c r="K65" s="5">
        <v>43905787</v>
      </c>
      <c r="L65" s="5">
        <v>38974651</v>
      </c>
      <c r="M65" s="5">
        <v>93807446</v>
      </c>
      <c r="N65" s="5">
        <v>46272033</v>
      </c>
      <c r="O65" s="5">
        <v>34290361</v>
      </c>
    </row>
    <row r="66" spans="2:15" ht="15.5" x14ac:dyDescent="0.35">
      <c r="C66" t="s">
        <v>85</v>
      </c>
      <c r="D66" s="5">
        <v>-694079946</v>
      </c>
      <c r="E66" s="5">
        <v>-321882946</v>
      </c>
      <c r="F66" s="5">
        <v>-1213756649</v>
      </c>
      <c r="G66" s="5">
        <v>319547492</v>
      </c>
      <c r="I66" s="5">
        <v>-1123614500</v>
      </c>
      <c r="J66" s="5">
        <v>-171842039</v>
      </c>
      <c r="K66" s="5">
        <v>-3232112233</v>
      </c>
      <c r="L66" s="5">
        <v>-3327213449</v>
      </c>
      <c r="M66" s="5">
        <v>-2414997094</v>
      </c>
      <c r="N66" s="5">
        <v>-1725589487</v>
      </c>
      <c r="O66" s="5">
        <v>-1889528639</v>
      </c>
    </row>
    <row r="67" spans="2:15" ht="15.5" x14ac:dyDescent="0.35">
      <c r="C67" t="s">
        <v>87</v>
      </c>
      <c r="D67" s="5">
        <v>2736116272</v>
      </c>
      <c r="E67" s="5">
        <v>1433816690</v>
      </c>
      <c r="F67" s="5">
        <v>5021936962</v>
      </c>
      <c r="G67" s="5">
        <v>1392218148</v>
      </c>
      <c r="I67" s="5">
        <v>5342112378</v>
      </c>
      <c r="J67" s="5">
        <v>1900324168</v>
      </c>
      <c r="K67" s="5">
        <v>12781866301</v>
      </c>
      <c r="L67" s="5">
        <v>12223822847</v>
      </c>
      <c r="M67" s="5">
        <v>8347542162</v>
      </c>
      <c r="N67" s="5">
        <v>5915858648</v>
      </c>
      <c r="O67" s="5">
        <v>5604438960</v>
      </c>
    </row>
    <row r="68" spans="2:15" ht="15.5" x14ac:dyDescent="0.35">
      <c r="C68" t="s">
        <v>88</v>
      </c>
      <c r="D68" s="5">
        <v>-60105562</v>
      </c>
      <c r="E68" s="5">
        <v>-44134609</v>
      </c>
      <c r="F68" s="5">
        <v>-390748933</v>
      </c>
      <c r="G68" s="5">
        <v>8768987</v>
      </c>
      <c r="I68" s="5">
        <v>-176538433</v>
      </c>
      <c r="J68" s="5">
        <v>410883026</v>
      </c>
      <c r="K68" s="5">
        <v>25573952</v>
      </c>
      <c r="L68" s="5">
        <v>343565433</v>
      </c>
      <c r="M68" s="5">
        <v>45589333</v>
      </c>
      <c r="N68" s="5">
        <v>6510785</v>
      </c>
      <c r="O68" s="5">
        <v>12959440</v>
      </c>
    </row>
    <row r="69" spans="2:15" ht="15.5" x14ac:dyDescent="0.35">
      <c r="C69" t="s">
        <v>320</v>
      </c>
      <c r="D69" s="5">
        <v>-60105562</v>
      </c>
      <c r="E69" s="5">
        <v>-44134609</v>
      </c>
      <c r="F69" s="5">
        <v>-390748933</v>
      </c>
      <c r="G69" s="5">
        <v>8768987</v>
      </c>
      <c r="I69" s="5">
        <v>-176538433</v>
      </c>
      <c r="J69" s="5">
        <v>410883026</v>
      </c>
      <c r="K69" s="5">
        <v>25573952</v>
      </c>
      <c r="L69" s="5">
        <v>343565433</v>
      </c>
      <c r="M69" s="5">
        <v>45589333</v>
      </c>
      <c r="N69" s="5">
        <v>6510785</v>
      </c>
      <c r="O69" s="5">
        <v>12959440</v>
      </c>
    </row>
    <row r="70" spans="2:15" ht="15.5" x14ac:dyDescent="0.35">
      <c r="C70" t="s">
        <v>89</v>
      </c>
      <c r="D70" s="5">
        <v>2676010710</v>
      </c>
      <c r="E70" s="5">
        <v>1389682081</v>
      </c>
      <c r="F70" s="5">
        <v>4631188029</v>
      </c>
      <c r="G70" s="5">
        <v>1400987135</v>
      </c>
      <c r="I70" s="5">
        <v>5165573945</v>
      </c>
      <c r="J70" s="5">
        <v>2311207194</v>
      </c>
      <c r="K70" s="5">
        <v>12807440253</v>
      </c>
      <c r="L70" s="5">
        <v>12567388280</v>
      </c>
      <c r="M70" s="5">
        <v>8393131495</v>
      </c>
      <c r="N70" s="5">
        <v>5922369433</v>
      </c>
      <c r="O70" s="5">
        <v>5617398400</v>
      </c>
    </row>
    <row r="71" spans="2:15" ht="15.5" x14ac:dyDescent="0.35">
      <c r="C71" t="s">
        <v>90</v>
      </c>
      <c r="D71" s="5">
        <v>2736116272</v>
      </c>
      <c r="E71" s="5">
        <v>1433816690</v>
      </c>
      <c r="F71" s="5">
        <v>5021936962</v>
      </c>
      <c r="G71" s="5">
        <v>1392218148</v>
      </c>
      <c r="I71" s="5">
        <v>5342112378</v>
      </c>
      <c r="J71" s="5">
        <v>1900324168</v>
      </c>
      <c r="K71" s="5">
        <v>12781866301</v>
      </c>
      <c r="L71" s="5">
        <v>12223822847</v>
      </c>
      <c r="M71" s="5">
        <v>8347542162</v>
      </c>
      <c r="N71" s="5">
        <v>5915858648</v>
      </c>
      <c r="O71" s="5">
        <v>5604438960</v>
      </c>
    </row>
    <row r="72" spans="2:15" ht="15.5" x14ac:dyDescent="0.35">
      <c r="C72" t="s">
        <v>8</v>
      </c>
      <c r="D72" s="5">
        <v>2676010710</v>
      </c>
      <c r="E72" s="5">
        <v>1389682081</v>
      </c>
      <c r="F72" s="5">
        <v>4631188029</v>
      </c>
      <c r="G72" s="5">
        <v>1400987135</v>
      </c>
      <c r="I72" s="5">
        <v>5165573945</v>
      </c>
      <c r="J72" s="5">
        <v>2311207194</v>
      </c>
      <c r="K72" s="5">
        <v>12807440253</v>
      </c>
      <c r="L72" s="5">
        <v>12567388280</v>
      </c>
      <c r="M72" s="5">
        <v>8393131495</v>
      </c>
      <c r="N72" s="5">
        <v>5922369433</v>
      </c>
      <c r="O72" s="5">
        <v>5617398400</v>
      </c>
    </row>
    <row r="73" spans="2:15" ht="15.5" x14ac:dyDescent="0.35">
      <c r="C73" t="s">
        <v>91</v>
      </c>
    </row>
    <row r="74" spans="2:15" ht="15.5" x14ac:dyDescent="0.35">
      <c r="C74" t="s">
        <v>92</v>
      </c>
      <c r="D74" s="5">
        <v>2736116272</v>
      </c>
      <c r="E74" s="5">
        <v>1433816690</v>
      </c>
      <c r="F74" s="5">
        <v>5021936962</v>
      </c>
      <c r="G74" s="5">
        <v>1392218148</v>
      </c>
      <c r="I74" s="5">
        <v>5342112378</v>
      </c>
      <c r="J74" s="5">
        <v>1900324168</v>
      </c>
      <c r="K74" s="5">
        <v>12781866301</v>
      </c>
      <c r="L74" s="5">
        <v>12223822847</v>
      </c>
      <c r="M74" s="5">
        <v>8347542162</v>
      </c>
      <c r="N74" s="5">
        <v>5915858648</v>
      </c>
      <c r="O74" s="5">
        <v>5604438960</v>
      </c>
    </row>
    <row r="75" spans="2:15" ht="15.5" x14ac:dyDescent="0.35">
      <c r="C75" t="s">
        <v>93</v>
      </c>
      <c r="D75" s="5">
        <v>2676010710</v>
      </c>
      <c r="E75" s="5">
        <v>1389682081</v>
      </c>
      <c r="F75" s="5">
        <v>4631188029</v>
      </c>
      <c r="G75" s="5">
        <v>1400987135</v>
      </c>
      <c r="I75" s="5">
        <v>5165573945</v>
      </c>
      <c r="J75" s="5">
        <v>2311207194</v>
      </c>
      <c r="K75" s="5">
        <v>12807440253</v>
      </c>
      <c r="L75" s="5">
        <v>12567388280</v>
      </c>
      <c r="M75" s="5">
        <v>8393131495</v>
      </c>
      <c r="N75" s="5">
        <v>5922369433</v>
      </c>
      <c r="O75" s="5">
        <v>5617398400</v>
      </c>
    </row>
    <row r="76" spans="2:15" ht="15.5" x14ac:dyDescent="0.35">
      <c r="C76" t="s">
        <v>94</v>
      </c>
      <c r="D76" s="5">
        <v>2676010710</v>
      </c>
      <c r="E76" s="5">
        <v>1389682081</v>
      </c>
      <c r="F76" s="5">
        <v>4631188029</v>
      </c>
      <c r="G76" s="5">
        <v>1400987135</v>
      </c>
      <c r="I76" s="5">
        <v>5165573945</v>
      </c>
      <c r="J76" s="5">
        <v>2311207194</v>
      </c>
      <c r="K76" s="5">
        <v>12807440253</v>
      </c>
      <c r="L76" s="5">
        <v>12567388280</v>
      </c>
      <c r="M76" s="5">
        <v>8393131495</v>
      </c>
      <c r="N76" s="5">
        <v>5922369433</v>
      </c>
      <c r="O76" s="5">
        <v>5617398400</v>
      </c>
    </row>
    <row r="78" spans="2:15" ht="15.5" x14ac:dyDescent="0.35">
      <c r="B78" t="s">
        <v>95</v>
      </c>
      <c r="C78" t="s">
        <v>96</v>
      </c>
    </row>
    <row r="79" spans="2:15" ht="15.5" x14ac:dyDescent="0.35">
      <c r="C79" t="s">
        <v>97</v>
      </c>
    </row>
    <row r="80" spans="2:15" ht="15.5" x14ac:dyDescent="0.35">
      <c r="C80" t="s">
        <v>20</v>
      </c>
      <c r="D80" s="5">
        <v>47654627968</v>
      </c>
      <c r="E80" s="5">
        <v>56004229417</v>
      </c>
      <c r="F80" s="5">
        <v>49804104482</v>
      </c>
      <c r="G80" s="5">
        <v>43462147409</v>
      </c>
      <c r="I80" s="5">
        <v>49804104482</v>
      </c>
      <c r="J80" s="5">
        <v>51365644171</v>
      </c>
      <c r="K80" s="5">
        <v>50743761595</v>
      </c>
      <c r="L80" s="5">
        <v>14795628146</v>
      </c>
      <c r="M80" s="5">
        <v>1000933932</v>
      </c>
      <c r="N80" s="5">
        <v>1409505751</v>
      </c>
      <c r="O80" s="5">
        <v>1674334246</v>
      </c>
    </row>
    <row r="81" spans="3:15" ht="15.5" x14ac:dyDescent="0.35">
      <c r="C81" t="s">
        <v>98</v>
      </c>
      <c r="D81" s="5">
        <v>18863147517</v>
      </c>
      <c r="E81" s="5">
        <v>18350839771</v>
      </c>
      <c r="F81" s="5">
        <v>17613758574</v>
      </c>
      <c r="G81" s="5">
        <v>14793668824</v>
      </c>
      <c r="I81" s="5">
        <v>17613758574</v>
      </c>
      <c r="J81" s="5">
        <v>19859771891</v>
      </c>
      <c r="K81" s="5">
        <v>17019285949</v>
      </c>
      <c r="L81" s="5">
        <v>11243306343</v>
      </c>
      <c r="M81" s="5">
        <v>12421132159</v>
      </c>
      <c r="N81" s="5">
        <v>12972870739</v>
      </c>
      <c r="O81" s="5">
        <v>20800767682</v>
      </c>
    </row>
    <row r="82" spans="3:15" ht="15.5" x14ac:dyDescent="0.35">
      <c r="C82" t="s">
        <v>99</v>
      </c>
      <c r="D82" s="5">
        <v>3000687986</v>
      </c>
      <c r="E82" s="5">
        <v>4463408961</v>
      </c>
      <c r="F82" s="5">
        <v>3328239285</v>
      </c>
      <c r="G82" s="5">
        <v>3078230009</v>
      </c>
      <c r="I82" s="5">
        <v>3328239285</v>
      </c>
      <c r="J82" s="5">
        <v>4147392043</v>
      </c>
      <c r="K82" s="5">
        <v>1376999288</v>
      </c>
      <c r="L82" s="5">
        <v>1635454963</v>
      </c>
      <c r="M82" s="5">
        <v>767350836</v>
      </c>
      <c r="N82" s="5">
        <v>731503727</v>
      </c>
      <c r="O82" s="5">
        <v>488565119</v>
      </c>
    </row>
    <row r="83" spans="3:15" ht="15.5" x14ac:dyDescent="0.35">
      <c r="C83" t="s">
        <v>247</v>
      </c>
      <c r="D83" s="5">
        <v>1462067704</v>
      </c>
      <c r="E83" s="5">
        <v>1332599343</v>
      </c>
      <c r="F83" s="5">
        <v>656436738</v>
      </c>
      <c r="I83" s="5">
        <v>656436738</v>
      </c>
    </row>
    <row r="84" spans="3:15" ht="15.5" x14ac:dyDescent="0.35">
      <c r="C84" t="s">
        <v>100</v>
      </c>
      <c r="D84" s="5">
        <v>18863147517</v>
      </c>
      <c r="E84" s="5">
        <v>18350839771</v>
      </c>
      <c r="F84" s="5">
        <v>17613758574</v>
      </c>
      <c r="G84" s="5">
        <v>14793668824</v>
      </c>
      <c r="I84" s="5">
        <v>17613758574</v>
      </c>
      <c r="J84" s="5">
        <v>19859771891</v>
      </c>
      <c r="K84" s="5">
        <v>17019285949</v>
      </c>
      <c r="L84" s="5">
        <v>11243306343</v>
      </c>
      <c r="M84" s="5">
        <v>12421132159</v>
      </c>
      <c r="N84" s="5">
        <v>12972870739</v>
      </c>
      <c r="O84" s="5">
        <v>20800767682</v>
      </c>
    </row>
    <row r="85" spans="3:15" ht="15.5" x14ac:dyDescent="0.35">
      <c r="C85" t="s">
        <v>101</v>
      </c>
      <c r="D85" s="5">
        <v>469863434</v>
      </c>
      <c r="E85" s="5">
        <v>486808062</v>
      </c>
      <c r="F85" s="5">
        <v>546133768</v>
      </c>
      <c r="G85" s="5">
        <v>526212872</v>
      </c>
      <c r="I85" s="5">
        <v>546133768</v>
      </c>
      <c r="J85" s="5">
        <v>564037093</v>
      </c>
      <c r="K85" s="5">
        <v>92404897</v>
      </c>
      <c r="L85" s="5">
        <v>50000506</v>
      </c>
      <c r="M85" s="5">
        <v>447578892</v>
      </c>
      <c r="N85" s="5">
        <v>113102861</v>
      </c>
      <c r="O85" s="5">
        <v>200876402</v>
      </c>
    </row>
    <row r="86" spans="3:15" ht="15.5" x14ac:dyDescent="0.35">
      <c r="C86" t="s">
        <v>102</v>
      </c>
      <c r="D86" s="5">
        <v>469863434</v>
      </c>
      <c r="E86" s="5">
        <v>486808062</v>
      </c>
      <c r="F86" s="5">
        <v>546133768</v>
      </c>
      <c r="G86" s="5">
        <v>526212872</v>
      </c>
      <c r="I86" s="5">
        <v>546133768</v>
      </c>
      <c r="J86" s="5">
        <v>564037093</v>
      </c>
      <c r="K86" s="5">
        <v>92404897</v>
      </c>
      <c r="L86" s="5">
        <v>50000506</v>
      </c>
      <c r="M86" s="5">
        <v>447578892</v>
      </c>
      <c r="N86" s="5">
        <v>113102861</v>
      </c>
      <c r="O86" s="5">
        <v>200876402</v>
      </c>
    </row>
    <row r="87" spans="3:15" ht="15.5" x14ac:dyDescent="0.35">
      <c r="C87" t="s">
        <v>81</v>
      </c>
      <c r="D87" s="5">
        <v>45106749465</v>
      </c>
      <c r="E87" s="5">
        <v>45166855027</v>
      </c>
      <c r="F87" s="5">
        <v>45210989636</v>
      </c>
      <c r="G87" s="5">
        <v>45601738569</v>
      </c>
      <c r="I87" s="5">
        <v>45210989636</v>
      </c>
      <c r="J87" s="5">
        <v>45387528069</v>
      </c>
      <c r="K87" s="5">
        <v>44975388943</v>
      </c>
      <c r="L87" s="5">
        <v>408624991</v>
      </c>
      <c r="M87" s="5">
        <v>6011059558</v>
      </c>
      <c r="N87" s="5">
        <v>5965470225</v>
      </c>
      <c r="O87" s="5">
        <v>5958959440</v>
      </c>
    </row>
    <row r="88" spans="3:15" ht="15.5" x14ac:dyDescent="0.35">
      <c r="C88" t="s">
        <v>104</v>
      </c>
      <c r="D88" s="5">
        <v>80581319925</v>
      </c>
      <c r="E88" s="5">
        <v>90098696318</v>
      </c>
      <c r="F88" s="5">
        <v>81554955122</v>
      </c>
      <c r="G88" s="5">
        <v>81371051846</v>
      </c>
      <c r="I88" s="5">
        <v>81554955122</v>
      </c>
      <c r="J88" s="5">
        <v>87614917026</v>
      </c>
      <c r="K88" s="5">
        <v>79412151847</v>
      </c>
      <c r="L88" s="5">
        <v>37015146207</v>
      </c>
      <c r="M88" s="5">
        <v>14829358017</v>
      </c>
      <c r="N88" s="5">
        <v>15136597020</v>
      </c>
      <c r="O88" s="5">
        <v>22870828484</v>
      </c>
    </row>
    <row r="89" spans="3:15" ht="15.5" x14ac:dyDescent="0.35">
      <c r="C89" t="s">
        <v>105</v>
      </c>
    </row>
    <row r="90" spans="3:15" ht="15.5" x14ac:dyDescent="0.35">
      <c r="C90" t="s">
        <v>106</v>
      </c>
      <c r="D90" s="5">
        <v>166917619429</v>
      </c>
      <c r="E90" s="5">
        <v>148038921811</v>
      </c>
      <c r="F90" s="5">
        <v>153272697955</v>
      </c>
      <c r="G90" s="5">
        <v>155481885147</v>
      </c>
      <c r="I90" s="5">
        <v>153272697955</v>
      </c>
      <c r="J90" s="5">
        <v>141119820030</v>
      </c>
      <c r="K90" s="5">
        <v>95197549487</v>
      </c>
      <c r="L90" s="5">
        <v>75893591903</v>
      </c>
      <c r="M90" s="5">
        <v>72319022515</v>
      </c>
      <c r="N90" s="5">
        <v>78284585502</v>
      </c>
      <c r="O90" s="5">
        <v>42529706250</v>
      </c>
    </row>
    <row r="91" spans="3:15" ht="15.5" x14ac:dyDescent="0.35">
      <c r="C91" t="s">
        <v>321</v>
      </c>
      <c r="M91" s="5">
        <v>10350656226</v>
      </c>
      <c r="N91" s="5">
        <v>9173356800</v>
      </c>
      <c r="O91" s="5">
        <v>436500000</v>
      </c>
    </row>
    <row r="92" spans="3:15" ht="15.5" x14ac:dyDescent="0.35">
      <c r="C92" t="s">
        <v>108</v>
      </c>
      <c r="D92" s="5">
        <v>455391844</v>
      </c>
      <c r="E92" s="5">
        <v>427571522</v>
      </c>
      <c r="F92" s="5">
        <v>383780245</v>
      </c>
      <c r="G92" s="5">
        <v>96132890</v>
      </c>
      <c r="I92" s="5">
        <v>383780245</v>
      </c>
      <c r="J92" s="5">
        <v>186860074</v>
      </c>
      <c r="K92" s="5">
        <v>221050557</v>
      </c>
      <c r="L92" s="5">
        <v>184357936</v>
      </c>
      <c r="M92" s="5">
        <v>242286356</v>
      </c>
      <c r="N92" s="5">
        <v>161337440</v>
      </c>
      <c r="O92" s="5">
        <v>116237195</v>
      </c>
    </row>
    <row r="93" spans="3:15" ht="15.5" x14ac:dyDescent="0.35">
      <c r="C93" t="s">
        <v>109</v>
      </c>
      <c r="D93" s="5">
        <v>170398956587</v>
      </c>
      <c r="E93" s="5">
        <v>151828654791</v>
      </c>
      <c r="F93" s="5">
        <v>157354855802</v>
      </c>
      <c r="G93" s="5">
        <v>159612611783</v>
      </c>
      <c r="I93" s="5">
        <v>157354855802</v>
      </c>
      <c r="J93" s="5">
        <v>146349922282</v>
      </c>
      <c r="K93" s="5">
        <v>101951080693</v>
      </c>
      <c r="L93" s="5">
        <v>83222047888</v>
      </c>
      <c r="M93" s="5">
        <v>90140702733</v>
      </c>
      <c r="N93" s="5">
        <v>94708915445</v>
      </c>
      <c r="O93" s="5">
        <v>44229443445</v>
      </c>
    </row>
    <row r="94" spans="3:15" ht="15.5" x14ac:dyDescent="0.35">
      <c r="C94" t="s">
        <v>110</v>
      </c>
      <c r="D94" s="5">
        <v>250980276512</v>
      </c>
      <c r="E94" s="5">
        <v>241927351109</v>
      </c>
      <c r="F94" s="5">
        <v>238909810924</v>
      </c>
      <c r="G94" s="5">
        <v>240983663629</v>
      </c>
      <c r="I94" s="5">
        <v>238909810924</v>
      </c>
      <c r="J94" s="5">
        <v>233964839308</v>
      </c>
      <c r="K94" s="5">
        <v>181363232540</v>
      </c>
      <c r="L94" s="5">
        <v>120237194095</v>
      </c>
      <c r="M94" s="5">
        <v>104970060750</v>
      </c>
      <c r="N94" s="5">
        <v>109845512465</v>
      </c>
      <c r="O94" s="5">
        <v>67100271929</v>
      </c>
    </row>
    <row r="95" spans="3:15" ht="15.5" x14ac:dyDescent="0.35">
      <c r="C95" t="s">
        <v>111</v>
      </c>
    </row>
    <row r="96" spans="3:15" ht="15.5" x14ac:dyDescent="0.35">
      <c r="C96" t="s">
        <v>112</v>
      </c>
    </row>
    <row r="97" spans="3:15" ht="15.5" x14ac:dyDescent="0.35">
      <c r="C97" t="s">
        <v>113</v>
      </c>
      <c r="D97" s="5">
        <v>77122221657</v>
      </c>
      <c r="E97" s="5">
        <v>58114900669</v>
      </c>
      <c r="F97" s="5">
        <v>54934180388</v>
      </c>
      <c r="G97" s="5">
        <v>57686804196</v>
      </c>
      <c r="I97" s="5">
        <v>54934180388</v>
      </c>
      <c r="J97" s="5">
        <v>49449389550</v>
      </c>
      <c r="K97" s="5">
        <v>34013210758</v>
      </c>
      <c r="L97" s="5">
        <v>36611556335</v>
      </c>
      <c r="M97" s="5">
        <v>24336343429</v>
      </c>
      <c r="N97" s="5">
        <v>23558487741</v>
      </c>
      <c r="O97" s="5">
        <v>15860466186</v>
      </c>
    </row>
    <row r="98" spans="3:15" ht="15.5" x14ac:dyDescent="0.35">
      <c r="C98" t="s">
        <v>250</v>
      </c>
      <c r="D98" s="5">
        <v>30000000000</v>
      </c>
      <c r="E98" s="5">
        <v>16398204853</v>
      </c>
      <c r="F98" s="5">
        <v>16357747935</v>
      </c>
      <c r="G98" s="5">
        <v>20178743505</v>
      </c>
      <c r="I98" s="5">
        <v>16357747935</v>
      </c>
      <c r="J98" s="5">
        <v>20028128703</v>
      </c>
      <c r="K98" s="5">
        <v>19765263586</v>
      </c>
      <c r="L98" s="5">
        <v>11031270459</v>
      </c>
      <c r="M98" s="5">
        <v>10230902120</v>
      </c>
      <c r="N98" s="5">
        <v>8534298207</v>
      </c>
      <c r="O98" s="5">
        <v>6373818720</v>
      </c>
    </row>
    <row r="99" spans="3:15" ht="15.5" x14ac:dyDescent="0.35">
      <c r="C99" t="s">
        <v>114</v>
      </c>
    </row>
    <row r="100" spans="3:15" ht="15.5" x14ac:dyDescent="0.35">
      <c r="C100" t="s">
        <v>251</v>
      </c>
      <c r="D100" s="5">
        <v>4462755690</v>
      </c>
      <c r="E100" s="5">
        <v>5796008304</v>
      </c>
      <c r="F100" s="5">
        <v>3984676023</v>
      </c>
      <c r="G100" s="5">
        <v>3078230009</v>
      </c>
      <c r="I100" s="5">
        <v>3984676023</v>
      </c>
      <c r="J100" s="5">
        <v>4147392043</v>
      </c>
      <c r="K100" s="5">
        <v>1376999288</v>
      </c>
      <c r="L100" s="5">
        <v>1635454963</v>
      </c>
      <c r="M100" s="5">
        <v>767350836</v>
      </c>
      <c r="N100" s="5">
        <v>731503727</v>
      </c>
      <c r="O100" s="5">
        <v>488565119</v>
      </c>
    </row>
    <row r="101" spans="3:15" ht="15.5" x14ac:dyDescent="0.35">
      <c r="C101" t="s">
        <v>117</v>
      </c>
      <c r="D101" s="5">
        <v>824215629</v>
      </c>
      <c r="E101" s="5">
        <v>420337239</v>
      </c>
      <c r="F101" s="5">
        <v>1868775020</v>
      </c>
      <c r="G101" s="5">
        <v>1662831131</v>
      </c>
      <c r="I101" s="5">
        <v>1868775020</v>
      </c>
      <c r="J101" s="5">
        <v>1823968840</v>
      </c>
      <c r="K101" s="5">
        <v>1708561542</v>
      </c>
      <c r="L101" s="5">
        <v>1534254356</v>
      </c>
      <c r="M101" s="5">
        <v>320367340</v>
      </c>
      <c r="N101" s="5">
        <v>311659850</v>
      </c>
      <c r="O101" s="5">
        <v>222687538</v>
      </c>
    </row>
    <row r="102" spans="3:15" ht="15.5" x14ac:dyDescent="0.35">
      <c r="C102" t="s">
        <v>116</v>
      </c>
      <c r="D102" s="5">
        <v>1514878905</v>
      </c>
      <c r="E102" s="5">
        <v>1519413906</v>
      </c>
      <c r="F102" s="5">
        <v>2192728900</v>
      </c>
      <c r="G102" s="5">
        <v>1911087249</v>
      </c>
      <c r="I102" s="5">
        <v>2192728900</v>
      </c>
      <c r="J102" s="5">
        <v>1805701059</v>
      </c>
      <c r="K102" s="5">
        <v>1402582000</v>
      </c>
      <c r="L102" s="5">
        <v>2050396851</v>
      </c>
      <c r="M102" s="5">
        <v>1336299696</v>
      </c>
      <c r="N102" s="5">
        <v>1090845265</v>
      </c>
      <c r="O102" s="5">
        <v>468643891</v>
      </c>
    </row>
    <row r="103" spans="3:15" ht="15.5" x14ac:dyDescent="0.35">
      <c r="C103" t="s">
        <v>322</v>
      </c>
    </row>
    <row r="104" spans="3:15" ht="15.5" x14ac:dyDescent="0.35">
      <c r="C104" t="s">
        <v>120</v>
      </c>
      <c r="D104" s="5">
        <v>8573662500</v>
      </c>
      <c r="E104" s="5">
        <v>12654665833</v>
      </c>
      <c r="F104" s="5">
        <v>14778208333</v>
      </c>
      <c r="G104" s="5">
        <v>17171746667</v>
      </c>
      <c r="I104" s="5">
        <v>14778208333</v>
      </c>
      <c r="J104" s="5">
        <v>17445987500</v>
      </c>
      <c r="L104" s="5">
        <v>4919379348</v>
      </c>
      <c r="M104" s="5">
        <v>6096340318</v>
      </c>
      <c r="N104" s="5">
        <v>6752113569</v>
      </c>
      <c r="O104" s="5">
        <v>7665631763</v>
      </c>
    </row>
    <row r="105" spans="3:15" ht="15.5" x14ac:dyDescent="0.35">
      <c r="C105" t="s">
        <v>323</v>
      </c>
      <c r="D105" s="5">
        <v>22376992353</v>
      </c>
      <c r="E105" s="5">
        <v>31179230428</v>
      </c>
      <c r="F105" s="5">
        <v>30861385218</v>
      </c>
      <c r="G105" s="5">
        <v>32796518538</v>
      </c>
      <c r="I105" s="5">
        <v>30861385218</v>
      </c>
      <c r="J105" s="5">
        <v>32840508852</v>
      </c>
      <c r="K105" s="5">
        <v>12211500637</v>
      </c>
      <c r="L105" s="5">
        <v>21838296647</v>
      </c>
      <c r="M105" s="5">
        <v>29481717137</v>
      </c>
      <c r="N105" s="5">
        <v>42477205853</v>
      </c>
      <c r="O105" s="5">
        <v>14033189835</v>
      </c>
    </row>
    <row r="106" spans="3:15" ht="15.5" x14ac:dyDescent="0.35">
      <c r="C106" t="s">
        <v>324</v>
      </c>
      <c r="D106" s="5">
        <v>2783244594</v>
      </c>
      <c r="E106" s="5">
        <v>2725715948</v>
      </c>
      <c r="F106" s="5">
        <v>2668187302</v>
      </c>
      <c r="G106" s="5">
        <v>3015922609</v>
      </c>
      <c r="I106" s="5">
        <v>2668187302</v>
      </c>
      <c r="J106" s="5">
        <v>4028448369</v>
      </c>
      <c r="K106" s="5">
        <v>5146935532</v>
      </c>
      <c r="L106" s="5">
        <v>161135964</v>
      </c>
      <c r="M106" s="5">
        <v>782101890</v>
      </c>
      <c r="N106" s="5">
        <v>1366993013</v>
      </c>
    </row>
    <row r="107" spans="3:15" ht="15.5" x14ac:dyDescent="0.35">
      <c r="C107" t="s">
        <v>325</v>
      </c>
      <c r="D107" s="5">
        <v>40320371433</v>
      </c>
      <c r="E107" s="5">
        <v>33980936367</v>
      </c>
      <c r="F107" s="5">
        <v>30530252510</v>
      </c>
      <c r="G107" s="5">
        <v>30764660484</v>
      </c>
      <c r="I107" s="5">
        <v>30530252510</v>
      </c>
      <c r="J107" s="5">
        <v>21644198905</v>
      </c>
      <c r="K107" s="5">
        <v>9759804342</v>
      </c>
      <c r="L107" s="5">
        <v>20360179706</v>
      </c>
      <c r="M107" s="5">
        <v>11681423437</v>
      </c>
      <c r="N107" s="5">
        <v>12890180692</v>
      </c>
      <c r="O107" s="5">
        <v>8306750918</v>
      </c>
    </row>
    <row r="108" spans="3:15" ht="15.5" x14ac:dyDescent="0.35">
      <c r="C108" t="s">
        <v>122</v>
      </c>
      <c r="D108" s="5">
        <v>35530136252</v>
      </c>
      <c r="E108" s="5">
        <v>48160542547</v>
      </c>
      <c r="F108" s="5">
        <v>49713404724</v>
      </c>
      <c r="G108" s="5">
        <v>53665821650</v>
      </c>
      <c r="I108" s="5">
        <v>49713404724</v>
      </c>
      <c r="J108" s="5">
        <v>55139306537</v>
      </c>
      <c r="K108" s="5">
        <v>18373101958</v>
      </c>
      <c r="L108" s="5">
        <v>27666713189</v>
      </c>
      <c r="M108" s="5">
        <v>37242181030</v>
      </c>
      <c r="N108" s="5">
        <v>51288619928</v>
      </c>
      <c r="O108" s="5">
        <v>22163770380</v>
      </c>
    </row>
    <row r="109" spans="3:15" ht="15.5" x14ac:dyDescent="0.35">
      <c r="C109" t="s">
        <v>123</v>
      </c>
      <c r="D109" s="5">
        <v>35530136252</v>
      </c>
      <c r="E109" s="5">
        <v>48160542547</v>
      </c>
      <c r="F109" s="5">
        <v>49713404724</v>
      </c>
      <c r="G109" s="5">
        <v>53665821650</v>
      </c>
      <c r="I109" s="5">
        <v>49713404724</v>
      </c>
      <c r="J109" s="5">
        <v>55139306537</v>
      </c>
      <c r="K109" s="5">
        <v>18373101958</v>
      </c>
      <c r="L109" s="5">
        <v>27666713189</v>
      </c>
      <c r="M109" s="5">
        <v>37242181030</v>
      </c>
      <c r="N109" s="5">
        <v>51288619928</v>
      </c>
      <c r="O109" s="5">
        <v>22163770380</v>
      </c>
    </row>
    <row r="110" spans="3:15" ht="15.5" x14ac:dyDescent="0.35">
      <c r="C110" t="s">
        <v>119</v>
      </c>
    </row>
    <row r="111" spans="3:15" ht="15.5" x14ac:dyDescent="0.35">
      <c r="C111" t="s">
        <v>121</v>
      </c>
      <c r="D111" s="5">
        <v>33733899447</v>
      </c>
      <c r="E111" s="5">
        <v>46559612209</v>
      </c>
      <c r="F111" s="5">
        <v>48307780853</v>
      </c>
      <c r="G111" s="5">
        <v>52984187814</v>
      </c>
      <c r="I111" s="5">
        <v>48307780853</v>
      </c>
      <c r="J111" s="5">
        <v>54314944721</v>
      </c>
      <c r="K111" s="5">
        <v>17358436169</v>
      </c>
      <c r="L111" s="5">
        <v>26918811959</v>
      </c>
      <c r="M111" s="5">
        <v>36360159345</v>
      </c>
      <c r="N111" s="5">
        <v>50596312435</v>
      </c>
      <c r="O111" s="5">
        <v>21698821598</v>
      </c>
    </row>
    <row r="112" spans="3:15" ht="15.5" x14ac:dyDescent="0.35">
      <c r="C112" t="s">
        <v>124</v>
      </c>
      <c r="D112" s="5">
        <v>112652357909</v>
      </c>
      <c r="E112" s="5">
        <v>106275443216</v>
      </c>
      <c r="F112" s="5">
        <v>104647585112</v>
      </c>
      <c r="G112" s="5">
        <v>111352625846</v>
      </c>
      <c r="I112" s="5">
        <v>104647585112</v>
      </c>
      <c r="J112" s="5">
        <v>104588696087</v>
      </c>
      <c r="K112" s="5">
        <v>52386312716</v>
      </c>
      <c r="L112" s="5">
        <v>64278269524</v>
      </c>
      <c r="M112" s="5">
        <v>61578524459</v>
      </c>
      <c r="N112" s="5">
        <v>74847107669</v>
      </c>
      <c r="O112" s="5">
        <v>38024236566</v>
      </c>
    </row>
    <row r="113" spans="2:15" ht="15.5" x14ac:dyDescent="0.35">
      <c r="C113" t="s">
        <v>125</v>
      </c>
    </row>
    <row r="114" spans="2:15" ht="15.5" x14ac:dyDescent="0.35">
      <c r="C114" t="s">
        <v>126</v>
      </c>
      <c r="D114" s="5">
        <v>53748574350</v>
      </c>
      <c r="E114" s="5">
        <v>53748574350</v>
      </c>
      <c r="F114" s="5">
        <v>53748574350</v>
      </c>
      <c r="G114" s="5">
        <v>53748574350</v>
      </c>
      <c r="I114" s="5">
        <v>53748574350</v>
      </c>
      <c r="J114" s="5">
        <v>53748574350</v>
      </c>
      <c r="K114" s="5">
        <v>53748365000</v>
      </c>
      <c r="L114" s="5">
        <v>36246000000</v>
      </c>
      <c r="M114" s="5">
        <v>300000000</v>
      </c>
      <c r="N114" s="5">
        <v>300000000</v>
      </c>
      <c r="O114" s="5">
        <v>300000000</v>
      </c>
    </row>
    <row r="115" spans="2:15" ht="15.5" x14ac:dyDescent="0.35">
      <c r="C115" t="s">
        <v>128</v>
      </c>
      <c r="D115" s="5">
        <v>39472594788</v>
      </c>
      <c r="E115" s="5">
        <v>36736478516</v>
      </c>
      <c r="F115" s="5">
        <v>35302661826</v>
      </c>
      <c r="G115" s="5">
        <v>30280724864</v>
      </c>
      <c r="I115" s="5">
        <v>35302661826</v>
      </c>
      <c r="J115" s="5">
        <v>30240040802</v>
      </c>
      <c r="K115" s="5">
        <v>30253165881</v>
      </c>
      <c r="L115" s="5">
        <v>19304299580</v>
      </c>
      <c r="M115" s="5">
        <v>37080476733</v>
      </c>
      <c r="N115" s="5">
        <v>28732934571</v>
      </c>
      <c r="O115" s="5">
        <v>22817075923</v>
      </c>
    </row>
    <row r="116" spans="2:15" ht="15.5" x14ac:dyDescent="0.35">
      <c r="C116" t="s">
        <v>257</v>
      </c>
      <c r="D116" s="5">
        <v>60000000</v>
      </c>
      <c r="E116" s="5">
        <v>60000000</v>
      </c>
      <c r="F116" s="5">
        <v>60000000</v>
      </c>
      <c r="G116" s="5">
        <v>60000000</v>
      </c>
      <c r="I116" s="5">
        <v>60000000</v>
      </c>
      <c r="J116" s="5">
        <v>60000000</v>
      </c>
      <c r="K116" s="5">
        <v>60000000</v>
      </c>
      <c r="L116" s="5">
        <v>60000000</v>
      </c>
      <c r="M116" s="5">
        <v>60000000</v>
      </c>
    </row>
    <row r="117" spans="2:15" ht="15.5" x14ac:dyDescent="0.35">
      <c r="C117" t="s">
        <v>258</v>
      </c>
      <c r="D117" s="5">
        <v>39412594788</v>
      </c>
      <c r="E117" s="5">
        <v>36676478516</v>
      </c>
      <c r="F117" s="5">
        <v>35242661826</v>
      </c>
      <c r="G117" s="5">
        <v>30220724864</v>
      </c>
      <c r="I117" s="5">
        <v>35242661826</v>
      </c>
      <c r="J117" s="5">
        <v>30180040802</v>
      </c>
      <c r="K117" s="5">
        <v>30193165881</v>
      </c>
      <c r="L117" s="5">
        <v>19244299580</v>
      </c>
      <c r="M117" s="5">
        <v>37020476733</v>
      </c>
      <c r="N117" s="5">
        <v>28732934571</v>
      </c>
      <c r="O117" s="5">
        <v>22817075923</v>
      </c>
    </row>
    <row r="118" spans="2:15" ht="15.5" x14ac:dyDescent="0.35">
      <c r="C118" t="s">
        <v>259</v>
      </c>
      <c r="D118" s="5">
        <v>39472594788</v>
      </c>
      <c r="E118" s="5">
        <v>36736478516</v>
      </c>
      <c r="F118" s="5">
        <v>35302661826</v>
      </c>
      <c r="G118" s="5">
        <v>30280724864</v>
      </c>
      <c r="I118" s="5">
        <v>35302661826</v>
      </c>
      <c r="J118" s="5">
        <v>30240040802</v>
      </c>
      <c r="K118" s="5">
        <v>30253165881</v>
      </c>
      <c r="L118" s="5">
        <v>19304299580</v>
      </c>
      <c r="M118" s="5">
        <v>37080476733</v>
      </c>
      <c r="N118" s="5">
        <v>28732934571</v>
      </c>
      <c r="O118" s="5">
        <v>22817075923</v>
      </c>
    </row>
    <row r="119" spans="2:15" ht="15.5" x14ac:dyDescent="0.35">
      <c r="C119" t="s">
        <v>10</v>
      </c>
      <c r="D119" s="5">
        <v>138327918603</v>
      </c>
      <c r="E119" s="5">
        <v>135651907893</v>
      </c>
      <c r="F119" s="5">
        <v>134262225812</v>
      </c>
      <c r="G119" s="5">
        <v>129631037783</v>
      </c>
      <c r="I119" s="5">
        <v>134262225812</v>
      </c>
      <c r="J119" s="5">
        <v>129376143221</v>
      </c>
      <c r="K119" s="5">
        <v>128976919824</v>
      </c>
      <c r="L119" s="5">
        <v>55958924571</v>
      </c>
      <c r="M119" s="5">
        <v>43391536291</v>
      </c>
      <c r="N119" s="5">
        <v>34998404796</v>
      </c>
      <c r="O119" s="5">
        <v>29076035363</v>
      </c>
    </row>
    <row r="120" spans="2:15" ht="15.5" x14ac:dyDescent="0.35">
      <c r="C120" t="s">
        <v>129</v>
      </c>
      <c r="D120" s="5">
        <v>250980276512</v>
      </c>
      <c r="E120" s="5">
        <v>241927351109</v>
      </c>
      <c r="F120" s="5">
        <v>238909810924</v>
      </c>
      <c r="G120" s="5">
        <v>240983663629</v>
      </c>
      <c r="I120" s="5">
        <v>238909810924</v>
      </c>
      <c r="J120" s="5">
        <v>233964839308</v>
      </c>
      <c r="K120" s="5">
        <v>181363232540</v>
      </c>
      <c r="L120" s="5">
        <v>120237194095</v>
      </c>
      <c r="M120" s="5">
        <v>104970060750</v>
      </c>
      <c r="N120" s="5">
        <v>109845512465</v>
      </c>
      <c r="O120" s="5">
        <v>67100271929</v>
      </c>
    </row>
    <row r="121" spans="2:15" ht="15.5" x14ac:dyDescent="0.35">
      <c r="C121" t="s">
        <v>130</v>
      </c>
      <c r="D121" s="5">
        <v>2149942974</v>
      </c>
      <c r="E121" s="5">
        <v>2149942974</v>
      </c>
      <c r="F121" s="5">
        <v>2149942974</v>
      </c>
      <c r="G121" s="5">
        <v>2149942974</v>
      </c>
      <c r="I121" s="5">
        <v>2149942974</v>
      </c>
      <c r="J121" s="5">
        <v>2149942974</v>
      </c>
      <c r="K121" s="5">
        <v>2149934600</v>
      </c>
      <c r="L121" s="5">
        <v>1499840000</v>
      </c>
      <c r="M121" s="5">
        <v>3000</v>
      </c>
      <c r="N121" s="5">
        <v>3000</v>
      </c>
      <c r="O121" s="5">
        <v>3000</v>
      </c>
    </row>
    <row r="123" spans="2:15" ht="15.5" x14ac:dyDescent="0.35">
      <c r="B123" t="s">
        <v>131</v>
      </c>
      <c r="C123" t="s">
        <v>132</v>
      </c>
      <c r="D123" s="5">
        <v>-4698728203</v>
      </c>
      <c r="E123" s="5">
        <v>5047683860</v>
      </c>
      <c r="F123" s="5">
        <v>-5239585933</v>
      </c>
      <c r="G123" s="5">
        <v>10544299189</v>
      </c>
      <c r="I123" s="5">
        <v>14345822616</v>
      </c>
      <c r="J123" s="5">
        <v>15209227247</v>
      </c>
      <c r="K123" s="5">
        <v>20492588641</v>
      </c>
      <c r="L123" s="5">
        <v>20277561530</v>
      </c>
      <c r="M123" s="5">
        <v>20171931972</v>
      </c>
      <c r="N123" s="5">
        <v>20714482634</v>
      </c>
      <c r="O123" s="5">
        <v>-1557012575</v>
      </c>
    </row>
    <row r="124" spans="2:15" ht="15.5" x14ac:dyDescent="0.35">
      <c r="C124" t="s">
        <v>133</v>
      </c>
      <c r="D124" s="5">
        <v>50993306540</v>
      </c>
      <c r="E124" s="5">
        <v>47561770884</v>
      </c>
      <c r="F124" s="5">
        <v>49726161288</v>
      </c>
      <c r="G124" s="5">
        <v>60017629670</v>
      </c>
      <c r="I124" s="5">
        <v>215980353800</v>
      </c>
      <c r="J124" s="5">
        <v>184602795882</v>
      </c>
      <c r="K124" s="5">
        <v>161031174835</v>
      </c>
      <c r="L124" s="5">
        <v>149095694050</v>
      </c>
      <c r="M124" s="5">
        <v>118683009935</v>
      </c>
      <c r="N124" s="5">
        <v>99777557064</v>
      </c>
      <c r="O124" s="5">
        <v>56019281567</v>
      </c>
    </row>
    <row r="125" spans="2:15" ht="15.5" x14ac:dyDescent="0.35">
      <c r="C125" t="s">
        <v>134</v>
      </c>
      <c r="D125" s="5">
        <v>-32749624268</v>
      </c>
      <c r="E125" s="5">
        <v>-26773157431</v>
      </c>
      <c r="F125" s="5">
        <v>-38871151514</v>
      </c>
      <c r="G125" s="5">
        <v>-8862846089</v>
      </c>
      <c r="I125" s="5">
        <v>-133513853675</v>
      </c>
      <c r="J125" s="5">
        <v>-112183554902</v>
      </c>
      <c r="K125" s="5">
        <v>-107686062442</v>
      </c>
      <c r="L125" s="5">
        <v>-97204339291</v>
      </c>
      <c r="M125" s="5">
        <v>-78906301231</v>
      </c>
      <c r="N125" s="5">
        <v>-63065677654</v>
      </c>
      <c r="O125" s="5">
        <v>-43149855815</v>
      </c>
    </row>
    <row r="126" spans="2:15" ht="15.5" x14ac:dyDescent="0.35">
      <c r="C126" t="s">
        <v>135</v>
      </c>
      <c r="D126" s="5">
        <v>-10494461694</v>
      </c>
      <c r="E126" s="5">
        <v>-11282456507</v>
      </c>
      <c r="F126" s="5">
        <v>-11647113579</v>
      </c>
      <c r="G126" s="5">
        <v>-31444019902</v>
      </c>
      <c r="I126" s="5">
        <v>-49441750067</v>
      </c>
      <c r="J126" s="5">
        <v>-44928399406</v>
      </c>
      <c r="K126" s="5">
        <v>-11522582542</v>
      </c>
      <c r="L126" s="5">
        <v>-8445127254</v>
      </c>
      <c r="M126" s="5">
        <v>-9170403815</v>
      </c>
      <c r="N126" s="5">
        <v>-6219364814</v>
      </c>
      <c r="O126" s="5">
        <v>-5372074618</v>
      </c>
    </row>
    <row r="127" spans="2:15" ht="15.5" x14ac:dyDescent="0.35">
      <c r="C127" t="s">
        <v>326</v>
      </c>
      <c r="D127" s="5">
        <v>-9448041728</v>
      </c>
      <c r="E127" s="5">
        <v>-974401991</v>
      </c>
      <c r="F127" s="5">
        <v>3769862416</v>
      </c>
      <c r="G127" s="5">
        <v>-6856876774</v>
      </c>
      <c r="I127" s="5">
        <v>-6879247991</v>
      </c>
      <c r="J127" s="5">
        <v>-4090740518</v>
      </c>
      <c r="K127" s="5">
        <v>-11319237853</v>
      </c>
      <c r="L127" s="5">
        <v>-12624726915</v>
      </c>
      <c r="M127" s="5">
        <v>-1228542031</v>
      </c>
      <c r="N127" s="5">
        <v>-1683122470</v>
      </c>
      <c r="O127" s="5">
        <v>-1371693587</v>
      </c>
    </row>
    <row r="128" spans="2:15" ht="15.5" x14ac:dyDescent="0.35">
      <c r="C128" t="s">
        <v>327</v>
      </c>
      <c r="G128" s="5">
        <v>-218015259</v>
      </c>
      <c r="K128" s="5">
        <v>141554567</v>
      </c>
      <c r="L128" s="5">
        <v>129204673</v>
      </c>
      <c r="M128" s="5">
        <v>336973269</v>
      </c>
      <c r="N128" s="5">
        <v>168597323</v>
      </c>
      <c r="O128" s="5">
        <v>21155275</v>
      </c>
    </row>
    <row r="129" spans="3:15" ht="15.5" x14ac:dyDescent="0.35">
      <c r="C129" t="s">
        <v>328</v>
      </c>
      <c r="D129" s="5">
        <v>-358450142</v>
      </c>
      <c r="E129" s="5">
        <v>-68164081</v>
      </c>
      <c r="F129" s="5">
        <v>2681491626</v>
      </c>
      <c r="G129" s="5">
        <v>-3128698582</v>
      </c>
      <c r="I129" s="5">
        <v>-447206956</v>
      </c>
      <c r="J129" s="5">
        <v>-555325587</v>
      </c>
      <c r="K129" s="5">
        <v>-339844130</v>
      </c>
      <c r="L129" s="5">
        <v>196588590</v>
      </c>
      <c r="M129" s="5">
        <v>-143458905</v>
      </c>
      <c r="N129" s="5">
        <v>-407758490</v>
      </c>
      <c r="O129" s="5">
        <v>-162030313</v>
      </c>
    </row>
    <row r="130" spans="3:15" ht="15.5" x14ac:dyDescent="0.35">
      <c r="C130" t="s">
        <v>263</v>
      </c>
      <c r="D130" s="5">
        <v>124176211</v>
      </c>
      <c r="E130" s="5">
        <v>-1598032368</v>
      </c>
      <c r="F130" s="5">
        <v>-1584230047</v>
      </c>
      <c r="G130" s="5">
        <v>717354616</v>
      </c>
      <c r="I130" s="5">
        <v>-3024490617</v>
      </c>
      <c r="J130" s="5">
        <v>-3464693427</v>
      </c>
      <c r="K130" s="5">
        <v>-3425241299</v>
      </c>
      <c r="L130" s="5">
        <v>-3256680248</v>
      </c>
      <c r="M130" s="5">
        <v>-2431539375</v>
      </c>
      <c r="N130" s="5">
        <v>-1735763150</v>
      </c>
      <c r="O130" s="5">
        <v>-3728503015</v>
      </c>
    </row>
    <row r="131" spans="3:15" ht="15.5" x14ac:dyDescent="0.35">
      <c r="C131" t="s">
        <v>329</v>
      </c>
      <c r="D131" s="5">
        <v>-4583507768</v>
      </c>
      <c r="F131" s="5">
        <v>-986624245</v>
      </c>
      <c r="G131" s="5">
        <v>319771509</v>
      </c>
    </row>
    <row r="132" spans="3:15" ht="15.5" x14ac:dyDescent="0.35">
      <c r="C132" t="s">
        <v>330</v>
      </c>
      <c r="D132" s="5">
        <v>1817874646</v>
      </c>
      <c r="E132" s="5">
        <v>-1817874646</v>
      </c>
      <c r="F132" s="5">
        <v>-8327981878</v>
      </c>
      <c r="I132" s="5">
        <v>-8327981878</v>
      </c>
      <c r="J132" s="5">
        <v>-4170854795</v>
      </c>
      <c r="K132" s="5">
        <v>-6387172495</v>
      </c>
      <c r="L132" s="5">
        <v>-7613052075</v>
      </c>
      <c r="M132" s="5">
        <v>-6967805875</v>
      </c>
      <c r="N132" s="5">
        <v>-6119985175</v>
      </c>
      <c r="O132" s="5">
        <v>-3813292069</v>
      </c>
    </row>
    <row r="133" spans="3:15" ht="15.5" x14ac:dyDescent="0.35">
      <c r="C133" t="s">
        <v>139</v>
      </c>
      <c r="D133" s="5">
        <v>7061592207</v>
      </c>
      <c r="E133" s="5">
        <v>1685443485</v>
      </c>
      <c r="F133" s="5">
        <v>-14227318059</v>
      </c>
      <c r="G133" s="5">
        <v>-9618831503</v>
      </c>
      <c r="I133" s="5">
        <v>-13045341661</v>
      </c>
      <c r="J133" s="5">
        <v>-26646336475</v>
      </c>
      <c r="K133" s="5">
        <v>40537752525</v>
      </c>
      <c r="L133" s="5">
        <v>-6447451268</v>
      </c>
      <c r="M133" s="5">
        <v>-20079020079</v>
      </c>
      <c r="N133" s="5">
        <v>-16048355884</v>
      </c>
      <c r="O133" s="5">
        <v>4610514269</v>
      </c>
    </row>
    <row r="134" spans="3:15" ht="15.5" x14ac:dyDescent="0.35">
      <c r="C134" t="s">
        <v>140</v>
      </c>
      <c r="D134" s="5">
        <v>-24314260600</v>
      </c>
      <c r="E134" s="5">
        <v>-573459328</v>
      </c>
      <c r="F134" s="5">
        <v>29479241832</v>
      </c>
      <c r="G134" s="5">
        <v>-636819553</v>
      </c>
      <c r="I134" s="5">
        <v>808360123</v>
      </c>
      <c r="J134" s="5">
        <v>11796126687</v>
      </c>
      <c r="K134" s="5">
        <v>-33816200844</v>
      </c>
      <c r="L134" s="5">
        <v>-835784388</v>
      </c>
      <c r="M134" s="5">
        <v>-2198087625</v>
      </c>
      <c r="N134" s="5">
        <v>-7091434732</v>
      </c>
      <c r="O134" s="5">
        <v>-4489361102</v>
      </c>
    </row>
    <row r="135" spans="3:15" ht="15.5" x14ac:dyDescent="0.35">
      <c r="C135" t="s">
        <v>331</v>
      </c>
      <c r="L135" s="5">
        <v>-492855973</v>
      </c>
      <c r="M135" s="5">
        <v>-716597493</v>
      </c>
      <c r="N135" s="5">
        <v>-4065775128</v>
      </c>
      <c r="O135" s="5">
        <v>-1147000000</v>
      </c>
    </row>
    <row r="136" spans="3:15" ht="15.5" x14ac:dyDescent="0.35">
      <c r="C136" t="s">
        <v>332</v>
      </c>
      <c r="K136" s="5">
        <v>-7500000000</v>
      </c>
    </row>
    <row r="137" spans="3:15" ht="15.5" x14ac:dyDescent="0.35">
      <c r="C137" t="s">
        <v>143</v>
      </c>
      <c r="D137" s="5">
        <v>-24740669551</v>
      </c>
      <c r="E137" s="5">
        <v>-2028414288</v>
      </c>
      <c r="F137" s="5">
        <v>29593799613</v>
      </c>
      <c r="G137" s="5">
        <v>-2190251208</v>
      </c>
      <c r="I137" s="5">
        <v>-1866583832</v>
      </c>
      <c r="J137" s="5">
        <v>-2825201807</v>
      </c>
      <c r="K137" s="5">
        <v>-30155793027</v>
      </c>
      <c r="L137" s="5">
        <v>-3342928415</v>
      </c>
      <c r="M137" s="5">
        <v>-1481490132</v>
      </c>
      <c r="N137" s="5">
        <v>-3025659604</v>
      </c>
      <c r="O137" s="5">
        <v>-5303915000</v>
      </c>
    </row>
    <row r="138" spans="3:15" ht="15.5" x14ac:dyDescent="0.35">
      <c r="C138" t="s">
        <v>333</v>
      </c>
      <c r="D138" s="5">
        <v>426408951</v>
      </c>
      <c r="E138" s="5">
        <v>1454954960</v>
      </c>
      <c r="F138" s="5">
        <v>-114557781</v>
      </c>
      <c r="G138" s="5">
        <v>1553431655</v>
      </c>
      <c r="I138" s="5">
        <v>2674943955</v>
      </c>
      <c r="J138" s="5">
        <v>14621328494</v>
      </c>
      <c r="K138" s="5">
        <v>3839592183</v>
      </c>
      <c r="L138" s="5">
        <v>3000000000</v>
      </c>
      <c r="O138" s="5">
        <v>1961553898</v>
      </c>
    </row>
    <row r="139" spans="3:15" ht="15.5" x14ac:dyDescent="0.35">
      <c r="C139" t="s">
        <v>148</v>
      </c>
      <c r="D139" s="5">
        <v>7061592207</v>
      </c>
      <c r="E139" s="5">
        <v>1685443485</v>
      </c>
      <c r="F139" s="5">
        <v>-14227318059</v>
      </c>
      <c r="G139" s="5">
        <v>-9618831503</v>
      </c>
      <c r="I139" s="5">
        <v>-13045341661</v>
      </c>
      <c r="J139" s="5">
        <v>-26646336475</v>
      </c>
      <c r="K139" s="5">
        <v>40537752525</v>
      </c>
      <c r="L139" s="5">
        <v>-6447451268</v>
      </c>
      <c r="M139" s="5">
        <v>-20079020079</v>
      </c>
      <c r="N139" s="5">
        <v>-16048355884</v>
      </c>
      <c r="O139" s="5">
        <v>4610514269</v>
      </c>
    </row>
    <row r="140" spans="3:15" ht="15.5" x14ac:dyDescent="0.35">
      <c r="C140" t="s">
        <v>334</v>
      </c>
      <c r="D140" s="5">
        <v>38446235978</v>
      </c>
      <c r="E140" s="5">
        <v>300456918</v>
      </c>
      <c r="F140" s="5">
        <v>-1560762567</v>
      </c>
      <c r="G140" s="5">
        <v>187971332</v>
      </c>
      <c r="I140" s="5">
        <v>1579322235</v>
      </c>
      <c r="J140" s="5">
        <v>10077512500</v>
      </c>
    </row>
    <row r="141" spans="3:15" ht="15.5" x14ac:dyDescent="0.35">
      <c r="C141" t="s">
        <v>335</v>
      </c>
      <c r="D141" s="5">
        <v>-24840837429</v>
      </c>
      <c r="E141" s="5">
        <v>-260000000</v>
      </c>
      <c r="F141" s="5">
        <v>3322489299</v>
      </c>
      <c r="G141" s="5">
        <v>-3043787793</v>
      </c>
      <c r="I141" s="5">
        <v>-5249703003</v>
      </c>
      <c r="J141" s="5">
        <v>-1820462490</v>
      </c>
    </row>
    <row r="142" spans="3:15" ht="15.5" x14ac:dyDescent="0.35">
      <c r="C142" t="s">
        <v>280</v>
      </c>
      <c r="K142" s="5">
        <v>70000000000</v>
      </c>
    </row>
    <row r="143" spans="3:15" ht="15.5" x14ac:dyDescent="0.35">
      <c r="C143" t="s">
        <v>336</v>
      </c>
      <c r="O143" s="5">
        <v>5946000000</v>
      </c>
    </row>
    <row r="144" spans="3:15" ht="15.5" x14ac:dyDescent="0.35">
      <c r="C144" t="s">
        <v>337</v>
      </c>
      <c r="K144" s="5">
        <v>-7973000000</v>
      </c>
    </row>
    <row r="145" spans="2:15" ht="15.5" x14ac:dyDescent="0.35">
      <c r="C145" t="s">
        <v>151</v>
      </c>
      <c r="J145" s="5">
        <v>1465450</v>
      </c>
      <c r="K145" s="5">
        <v>16555000</v>
      </c>
    </row>
    <row r="146" spans="2:15" ht="15.5" x14ac:dyDescent="0.35">
      <c r="C146" t="s">
        <v>338</v>
      </c>
      <c r="I146" s="5">
        <v>-279491354</v>
      </c>
      <c r="J146" s="5">
        <v>-1913449247</v>
      </c>
      <c r="K146" s="5">
        <v>-1833000000</v>
      </c>
    </row>
    <row r="147" spans="2:15" ht="15.5" x14ac:dyDescent="0.35">
      <c r="C147" t="s">
        <v>339</v>
      </c>
      <c r="D147" s="5">
        <v>2891700000</v>
      </c>
      <c r="E147" s="5">
        <v>11031586200</v>
      </c>
      <c r="F147" s="5">
        <v>-19196216026</v>
      </c>
      <c r="G147" s="5">
        <v>1</v>
      </c>
    </row>
    <row r="148" spans="2:15" ht="15.5" x14ac:dyDescent="0.35">
      <c r="C148" t="s">
        <v>340</v>
      </c>
    </row>
    <row r="149" spans="2:15" ht="15.5" x14ac:dyDescent="0.35">
      <c r="C149" t="s">
        <v>341</v>
      </c>
      <c r="L149" s="5">
        <v>10350656226</v>
      </c>
    </row>
    <row r="150" spans="2:15" ht="15.5" x14ac:dyDescent="0.35">
      <c r="C150" t="s">
        <v>342</v>
      </c>
      <c r="M150" s="5">
        <v>-1177299426</v>
      </c>
      <c r="N150" s="5">
        <v>-8736856800</v>
      </c>
      <c r="O150" s="5">
        <v>-436500000</v>
      </c>
    </row>
    <row r="151" spans="2:15" ht="15.5" x14ac:dyDescent="0.35">
      <c r="C151" t="s">
        <v>343</v>
      </c>
      <c r="D151" s="5">
        <v>-390000000</v>
      </c>
      <c r="E151" s="5">
        <v>-390000000</v>
      </c>
      <c r="F151" s="5">
        <v>-390000000</v>
      </c>
      <c r="G151" s="5">
        <v>-390000000</v>
      </c>
      <c r="I151" s="5">
        <v>-1560000000</v>
      </c>
      <c r="J151" s="5">
        <v>-1560000000</v>
      </c>
      <c r="K151" s="5">
        <v>-1121000000</v>
      </c>
      <c r="L151" s="5">
        <v>-731000000</v>
      </c>
      <c r="M151" s="5">
        <v>-550912071</v>
      </c>
      <c r="N151" s="5">
        <v>-392077161</v>
      </c>
    </row>
    <row r="152" spans="2:15" ht="15.5" x14ac:dyDescent="0.35">
      <c r="C152" t="s">
        <v>289</v>
      </c>
      <c r="D152" s="5">
        <v>-6233876342</v>
      </c>
      <c r="E152" s="5">
        <v>-6184969633</v>
      </c>
      <c r="F152" s="5">
        <v>607701235</v>
      </c>
      <c r="G152" s="5">
        <v>-6373015043</v>
      </c>
      <c r="I152" s="5">
        <v>-17500369539</v>
      </c>
      <c r="J152" s="5">
        <v>-48877390188</v>
      </c>
      <c r="K152" s="5">
        <v>-21189454789</v>
      </c>
      <c r="L152" s="5">
        <v>-14991085005</v>
      </c>
      <c r="M152" s="5">
        <v>-17857540120</v>
      </c>
      <c r="N152" s="5">
        <v>-6092411885</v>
      </c>
      <c r="O152" s="5">
        <v>-9391627533</v>
      </c>
    </row>
    <row r="153" spans="2:15" ht="15.5" x14ac:dyDescent="0.35">
      <c r="C153" t="s">
        <v>344</v>
      </c>
      <c r="D153" s="5">
        <v>-21951396596</v>
      </c>
      <c r="E153" s="5">
        <v>6159668017</v>
      </c>
      <c r="F153" s="5">
        <v>10012337840</v>
      </c>
      <c r="G153" s="5">
        <v>288648133</v>
      </c>
      <c r="I153" s="5">
        <v>2108841078</v>
      </c>
      <c r="J153" s="5">
        <v>359017459</v>
      </c>
      <c r="K153" s="5">
        <v>27214140322</v>
      </c>
      <c r="L153" s="5">
        <v>12994325874</v>
      </c>
      <c r="M153" s="5">
        <v>-2105175732</v>
      </c>
      <c r="N153" s="5">
        <v>-2425307982</v>
      </c>
      <c r="O153" s="5">
        <v>-1435859408</v>
      </c>
    </row>
    <row r="154" spans="2:15" ht="15.5" x14ac:dyDescent="0.35">
      <c r="C154" t="s">
        <v>158</v>
      </c>
      <c r="E154" s="5">
        <v>33446356547</v>
      </c>
      <c r="F154" s="5">
        <v>150614802</v>
      </c>
      <c r="G154" s="5">
        <v>-150614802</v>
      </c>
      <c r="I154" s="5">
        <v>31337515468</v>
      </c>
      <c r="J154" s="5">
        <v>30978498009</v>
      </c>
      <c r="K154" s="5">
        <v>3764357687</v>
      </c>
      <c r="L154" s="5">
        <v>-9229968188</v>
      </c>
      <c r="M154" s="5">
        <v>-7124792456</v>
      </c>
      <c r="N154" s="5">
        <v>-4699484474</v>
      </c>
      <c r="O154" s="5">
        <v>-3263625066</v>
      </c>
    </row>
    <row r="155" spans="2:15" ht="15.5" x14ac:dyDescent="0.35">
      <c r="C155" t="s">
        <v>159</v>
      </c>
      <c r="D155" s="5">
        <v>-21951396596</v>
      </c>
      <c r="E155" s="5">
        <v>39606024564</v>
      </c>
      <c r="F155" s="5">
        <v>10162952642</v>
      </c>
      <c r="G155" s="5">
        <v>138033331</v>
      </c>
      <c r="I155" s="5">
        <v>33446356546</v>
      </c>
      <c r="J155" s="5">
        <v>31337515468</v>
      </c>
      <c r="K155" s="5">
        <v>30978498009</v>
      </c>
      <c r="L155" s="5">
        <v>3764357686</v>
      </c>
      <c r="M155" s="5">
        <v>-9229968188</v>
      </c>
      <c r="N155" s="5">
        <v>-7124792456</v>
      </c>
      <c r="O155" s="5">
        <v>-4699484474</v>
      </c>
    </row>
    <row r="157" spans="2:15" ht="15.5" x14ac:dyDescent="0.35">
      <c r="B157" t="s">
        <v>160</v>
      </c>
      <c r="C157" t="s">
        <v>12</v>
      </c>
      <c r="D157" s="5">
        <v>2150000000</v>
      </c>
      <c r="E157" s="5">
        <v>2150000000</v>
      </c>
      <c r="F157" s="5">
        <v>2150000000</v>
      </c>
      <c r="G157" s="5">
        <v>2150000000</v>
      </c>
      <c r="I157" s="5">
        <v>2150000000</v>
      </c>
      <c r="J157" s="5">
        <v>2150000000</v>
      </c>
      <c r="K157" s="5">
        <v>2150000000</v>
      </c>
      <c r="L157" s="5">
        <v>1500000000</v>
      </c>
      <c r="M157" s="5">
        <v>0</v>
      </c>
      <c r="N157" s="5">
        <v>0</v>
      </c>
      <c r="O157" s="5">
        <v>0</v>
      </c>
    </row>
    <row r="158" spans="2:15" ht="15.5" x14ac:dyDescent="0.35">
      <c r="C158" t="s">
        <v>161</v>
      </c>
      <c r="D158" s="6">
        <v>1.27</v>
      </c>
      <c r="E158" s="6">
        <v>0.67</v>
      </c>
      <c r="F158" s="6">
        <v>2.34</v>
      </c>
      <c r="G158" s="6">
        <v>0.65</v>
      </c>
    </row>
    <row r="159" spans="2:15" ht="15.5" x14ac:dyDescent="0.35">
      <c r="C159" t="s">
        <v>162</v>
      </c>
      <c r="D159" s="6">
        <v>48.82</v>
      </c>
      <c r="E159" s="6">
        <v>113.43</v>
      </c>
      <c r="F159" s="6">
        <v>32.049999999999997</v>
      </c>
      <c r="G159" s="6">
        <v>110.77</v>
      </c>
    </row>
    <row r="160" spans="2:15" ht="15.5" x14ac:dyDescent="0.35">
      <c r="C160" t="s">
        <v>61</v>
      </c>
      <c r="D160" s="6">
        <v>2.59</v>
      </c>
      <c r="E160" s="6">
        <v>3.38</v>
      </c>
      <c r="F160" s="6">
        <v>2.87</v>
      </c>
      <c r="G160" s="6">
        <v>2.99</v>
      </c>
    </row>
    <row r="161" spans="3:7" ht="15.5" x14ac:dyDescent="0.35">
      <c r="C161" t="s">
        <v>163</v>
      </c>
      <c r="D161" s="5">
        <v>11520000000</v>
      </c>
      <c r="E161" s="5">
        <v>9940000000</v>
      </c>
      <c r="F161" s="5">
        <v>13480000000</v>
      </c>
      <c r="G161" s="5">
        <v>8500000000</v>
      </c>
    </row>
    <row r="162" spans="3:7" ht="15.5" x14ac:dyDescent="0.35">
      <c r="C162" t="s">
        <v>164</v>
      </c>
      <c r="D162" s="6">
        <v>1.09E-2</v>
      </c>
      <c r="E162" s="6">
        <v>5.8999999999999999E-3</v>
      </c>
      <c r="F162" s="6">
        <v>2.1000000000000001E-2</v>
      </c>
      <c r="G162" s="6">
        <v>5.7999999999999996E-3</v>
      </c>
    </row>
    <row r="163" spans="3:7" ht="15.5" x14ac:dyDescent="0.35">
      <c r="C163" t="s">
        <v>165</v>
      </c>
      <c r="D163" s="6">
        <v>1.9799999999999998E-2</v>
      </c>
      <c r="E163" s="6">
        <v>1.06E-2</v>
      </c>
      <c r="F163" s="6">
        <v>3.7400000000000003E-2</v>
      </c>
      <c r="G163" s="6">
        <v>1.0700000000000001E-2</v>
      </c>
    </row>
    <row r="164" spans="3:7" ht="15.5" x14ac:dyDescent="0.35">
      <c r="C164" t="s">
        <v>166</v>
      </c>
      <c r="D164" s="6">
        <v>3.2099999999999997E-2</v>
      </c>
      <c r="E164" s="6">
        <v>2.2799999999999997E-2</v>
      </c>
      <c r="F164" s="6">
        <v>4.3899999999999995E-2</v>
      </c>
      <c r="G164" s="6">
        <v>1.61E-2</v>
      </c>
    </row>
    <row r="165" spans="3:7" ht="15.5" x14ac:dyDescent="0.35">
      <c r="C165" t="s">
        <v>167</v>
      </c>
    </row>
    <row r="166" spans="3:7" ht="15.5" x14ac:dyDescent="0.35">
      <c r="C166" t="s">
        <v>168</v>
      </c>
      <c r="D166" s="5">
        <v>138000000000</v>
      </c>
      <c r="E166" s="5">
        <v>136000000000</v>
      </c>
      <c r="F166" s="5">
        <v>134000000000</v>
      </c>
      <c r="G166" s="5">
        <v>130000000000</v>
      </c>
    </row>
    <row r="167" spans="3:7" ht="15.5" x14ac:dyDescent="0.35">
      <c r="C167" t="s">
        <v>169</v>
      </c>
      <c r="D167" s="6">
        <v>0.96</v>
      </c>
      <c r="E167" s="6">
        <v>1.2</v>
      </c>
      <c r="F167" s="6">
        <v>1.2</v>
      </c>
      <c r="G167" s="6">
        <v>1.19</v>
      </c>
    </row>
    <row r="168" spans="3:7" ht="15.5" x14ac:dyDescent="0.35">
      <c r="C168" t="s">
        <v>170</v>
      </c>
      <c r="D168" s="6">
        <v>64.34</v>
      </c>
      <c r="E168" s="6">
        <v>63.1</v>
      </c>
      <c r="F168" s="6">
        <v>62.45</v>
      </c>
      <c r="G168" s="6">
        <v>60.3</v>
      </c>
    </row>
    <row r="169" spans="3:7" ht="15.5" x14ac:dyDescent="0.35">
      <c r="C169" t="s">
        <v>171</v>
      </c>
      <c r="D169" s="6">
        <v>0.96</v>
      </c>
      <c r="E169" s="6">
        <v>1.2</v>
      </c>
      <c r="F169" s="6">
        <v>1.2</v>
      </c>
      <c r="G169" s="6">
        <v>1.19</v>
      </c>
    </row>
    <row r="170" spans="3:7" ht="15.5" x14ac:dyDescent="0.35">
      <c r="C170" t="s">
        <v>172</v>
      </c>
      <c r="D170" s="6">
        <v>64.34</v>
      </c>
      <c r="E170" s="6">
        <v>63.1</v>
      </c>
      <c r="F170" s="6">
        <v>62.45</v>
      </c>
      <c r="G170" s="6">
        <v>60.3</v>
      </c>
    </row>
    <row r="171" spans="3:7" ht="15.5" x14ac:dyDescent="0.35">
      <c r="C171" t="s">
        <v>173</v>
      </c>
      <c r="D171" s="5">
        <v>70000000000</v>
      </c>
      <c r="E171" s="5">
        <v>50000000000</v>
      </c>
      <c r="F171" s="5">
        <v>47000000000</v>
      </c>
      <c r="G171" s="5">
        <v>51000000000</v>
      </c>
    </row>
    <row r="172" spans="3:7" ht="15.5" x14ac:dyDescent="0.35">
      <c r="C172" t="s">
        <v>174</v>
      </c>
      <c r="D172" s="5">
        <v>34000000000</v>
      </c>
      <c r="E172" s="5">
        <v>47000000000</v>
      </c>
      <c r="F172" s="5">
        <v>48000000000</v>
      </c>
      <c r="G172" s="5">
        <v>53000000000</v>
      </c>
    </row>
    <row r="173" spans="3:7" ht="15.5" x14ac:dyDescent="0.35">
      <c r="C173" t="s">
        <v>175</v>
      </c>
      <c r="D173" s="5">
        <v>138000000000</v>
      </c>
      <c r="E173" s="5">
        <v>136000000000</v>
      </c>
      <c r="F173" s="5">
        <v>134000000000</v>
      </c>
      <c r="G173" s="5">
        <v>130000000000</v>
      </c>
    </row>
    <row r="174" spans="3:7" ht="15.5" x14ac:dyDescent="0.35">
      <c r="C174" t="s">
        <v>24</v>
      </c>
      <c r="D174" s="5">
        <v>104000000000</v>
      </c>
      <c r="E174" s="5">
        <v>97000000000</v>
      </c>
      <c r="F174" s="5">
        <v>95000000000</v>
      </c>
      <c r="G174" s="5">
        <v>104000000000</v>
      </c>
    </row>
    <row r="175" spans="3:7" ht="15.5" x14ac:dyDescent="0.35">
      <c r="C175" t="s">
        <v>21</v>
      </c>
      <c r="D175" s="5">
        <v>56000000000</v>
      </c>
      <c r="E175" s="5">
        <v>41000000000</v>
      </c>
      <c r="F175" s="5">
        <v>45000000000</v>
      </c>
      <c r="G175" s="5">
        <v>60000000000</v>
      </c>
    </row>
    <row r="176" spans="3:7" ht="15.5" x14ac:dyDescent="0.35">
      <c r="C176" t="s">
        <v>176</v>
      </c>
      <c r="D176" s="5">
        <v>3000000000</v>
      </c>
      <c r="E176" s="5">
        <v>32000000000</v>
      </c>
      <c r="F176" s="5">
        <v>27000000000</v>
      </c>
      <c r="G176" s="5">
        <v>24000000000</v>
      </c>
    </row>
    <row r="177" spans="3:15" ht="15.5" x14ac:dyDescent="0.35">
      <c r="C177" t="s">
        <v>177</v>
      </c>
      <c r="D177" s="5">
        <v>-5000000000</v>
      </c>
      <c r="E177" s="5">
        <v>5000000000</v>
      </c>
      <c r="F177" s="5">
        <v>-5000000000</v>
      </c>
      <c r="G177" s="5">
        <v>11000000000</v>
      </c>
    </row>
    <row r="178" spans="3:15" ht="15.5" x14ac:dyDescent="0.35">
      <c r="C178" t="s">
        <v>178</v>
      </c>
      <c r="D178" s="5">
        <v>-25000000000</v>
      </c>
      <c r="E178" s="5">
        <v>-2000000000</v>
      </c>
      <c r="F178" s="5">
        <v>30000000000</v>
      </c>
      <c r="G178" s="5">
        <v>-2000000000</v>
      </c>
    </row>
    <row r="179" spans="3:15" ht="15.5" x14ac:dyDescent="0.35">
      <c r="C179" t="s">
        <v>13</v>
      </c>
      <c r="D179" s="5">
        <v>-29000000000</v>
      </c>
      <c r="E179" s="5">
        <v>3000000000</v>
      </c>
      <c r="F179" s="5">
        <v>24000000000</v>
      </c>
      <c r="G179" s="5">
        <v>8000000000</v>
      </c>
    </row>
    <row r="180" spans="3:15" ht="15.5" x14ac:dyDescent="0.35">
      <c r="C180" t="s">
        <v>16</v>
      </c>
      <c r="D180" s="6">
        <v>-13.69</v>
      </c>
      <c r="E180" s="6">
        <v>1.4</v>
      </c>
      <c r="F180" s="6">
        <v>11.33</v>
      </c>
      <c r="G180" s="6">
        <v>3.89</v>
      </c>
    </row>
    <row r="181" spans="3:15" ht="15.5" x14ac:dyDescent="0.35">
      <c r="C181" t="s">
        <v>46</v>
      </c>
      <c r="I181" s="6">
        <v>2.48</v>
      </c>
      <c r="J181" s="6">
        <v>0.88</v>
      </c>
      <c r="K181" s="6">
        <v>5.95</v>
      </c>
      <c r="L181" s="6">
        <v>8.15</v>
      </c>
      <c r="M181" s="6">
        <v>2782514.05</v>
      </c>
      <c r="N181" s="6">
        <v>1971952.88</v>
      </c>
      <c r="O181" s="6">
        <v>1868146.32</v>
      </c>
    </row>
    <row r="182" spans="3:15" ht="15.5" x14ac:dyDescent="0.35">
      <c r="C182" t="s">
        <v>60</v>
      </c>
      <c r="I182" s="6">
        <v>30.24</v>
      </c>
      <c r="J182" s="6">
        <v>56.82</v>
      </c>
      <c r="K182" s="6">
        <v>10.25</v>
      </c>
      <c r="L182" s="5">
        <v>0</v>
      </c>
      <c r="M182" s="5">
        <v>0</v>
      </c>
      <c r="N182" s="5">
        <v>0</v>
      </c>
      <c r="O182" s="5">
        <v>0</v>
      </c>
    </row>
    <row r="183" spans="3:15" ht="15.5" x14ac:dyDescent="0.35">
      <c r="C183" t="s">
        <v>63</v>
      </c>
      <c r="I183" s="6">
        <v>0.75</v>
      </c>
      <c r="J183" s="6">
        <v>0.56999999999999995</v>
      </c>
      <c r="K183" s="6">
        <v>0.79</v>
      </c>
      <c r="L183" s="5">
        <v>0</v>
      </c>
      <c r="M183" s="5">
        <v>0</v>
      </c>
      <c r="N183" s="5">
        <v>0</v>
      </c>
      <c r="O183" s="5">
        <v>0</v>
      </c>
    </row>
    <row r="184" spans="3:15" ht="15.5" x14ac:dyDescent="0.35">
      <c r="C184" t="s">
        <v>179</v>
      </c>
      <c r="I184" s="5">
        <v>34680000000</v>
      </c>
      <c r="J184" s="5">
        <v>24140000000</v>
      </c>
      <c r="K184" s="5">
        <v>37220000000</v>
      </c>
      <c r="L184" s="5">
        <v>36220000000</v>
      </c>
      <c r="M184" s="5">
        <v>29170000000</v>
      </c>
      <c r="N184" s="5">
        <v>20190000000</v>
      </c>
      <c r="O184" s="5">
        <v>11280000000</v>
      </c>
    </row>
    <row r="185" spans="3:15" ht="15.5" x14ac:dyDescent="0.35">
      <c r="C185" t="s">
        <v>180</v>
      </c>
      <c r="I185" s="6">
        <v>2.2400000000000003E-2</v>
      </c>
      <c r="J185" s="6">
        <v>8.1000000000000013E-3</v>
      </c>
      <c r="K185" s="6">
        <v>7.0499999999999993E-2</v>
      </c>
      <c r="L185" s="6">
        <v>0.1017</v>
      </c>
      <c r="M185" s="6">
        <v>7.9500000000000001E-2</v>
      </c>
      <c r="N185" s="6">
        <v>5.3899999999999997E-2</v>
      </c>
      <c r="O185" s="6">
        <v>8.3499999999999991E-2</v>
      </c>
    </row>
    <row r="186" spans="3:15" ht="15.5" x14ac:dyDescent="0.35">
      <c r="C186" t="s">
        <v>181</v>
      </c>
      <c r="I186" s="6">
        <v>3.9800000000000002E-2</v>
      </c>
      <c r="J186" s="6">
        <v>1.47E-2</v>
      </c>
      <c r="K186" s="6">
        <v>9.9100000000000008E-2</v>
      </c>
      <c r="L186" s="6">
        <v>0.21840000000000001</v>
      </c>
      <c r="M186" s="6">
        <v>0.19239999999999999</v>
      </c>
      <c r="N186" s="6">
        <v>0.16899999999999998</v>
      </c>
      <c r="O186" s="6">
        <v>0.1928</v>
      </c>
    </row>
    <row r="187" spans="3:15" ht="15.5" x14ac:dyDescent="0.35">
      <c r="C187" t="s">
        <v>182</v>
      </c>
      <c r="I187" s="6">
        <v>7.6299999999999993E-2</v>
      </c>
      <c r="J187" s="6">
        <v>4.2099999999999999E-2</v>
      </c>
      <c r="K187" s="6">
        <v>0.18359999999999999</v>
      </c>
      <c r="L187" s="6">
        <v>0.28910000000000002</v>
      </c>
      <c r="M187" s="6">
        <v>0.21190000000000001</v>
      </c>
      <c r="N187" s="6">
        <v>0.2036</v>
      </c>
      <c r="O187" s="6">
        <v>0.37030000000000002</v>
      </c>
    </row>
    <row r="188" spans="3:15" ht="15.5" x14ac:dyDescent="0.35">
      <c r="C188" t="s">
        <v>183</v>
      </c>
      <c r="K188" s="6">
        <v>3.34</v>
      </c>
      <c r="L188" s="6">
        <v>3.06</v>
      </c>
      <c r="M188" s="6">
        <v>2.5</v>
      </c>
      <c r="N188" s="6">
        <v>2.25</v>
      </c>
      <c r="O188" s="6">
        <v>2.4900000000000002</v>
      </c>
    </row>
    <row r="189" spans="3:15" ht="15.5" x14ac:dyDescent="0.35">
      <c r="C189" t="s">
        <v>57</v>
      </c>
      <c r="I189" s="6">
        <v>1.2</v>
      </c>
      <c r="J189" s="6">
        <v>0.83</v>
      </c>
      <c r="K189" s="6">
        <v>1.02</v>
      </c>
      <c r="L189" s="5">
        <v>0</v>
      </c>
      <c r="M189" s="5">
        <v>0</v>
      </c>
      <c r="N189" s="5">
        <v>0</v>
      </c>
      <c r="O189" s="5">
        <v>0</v>
      </c>
    </row>
    <row r="190" spans="3:15" ht="15.5" x14ac:dyDescent="0.35">
      <c r="C190" t="s">
        <v>54</v>
      </c>
      <c r="I190" s="6">
        <v>62.45</v>
      </c>
      <c r="J190" s="6">
        <v>60.18</v>
      </c>
      <c r="K190" s="6">
        <v>59.99</v>
      </c>
      <c r="L190" s="6">
        <v>37.31</v>
      </c>
      <c r="M190" s="6">
        <v>14463845.43</v>
      </c>
      <c r="N190" s="6">
        <v>11666134.93</v>
      </c>
      <c r="O190" s="6">
        <v>9692011.7899999991</v>
      </c>
    </row>
    <row r="191" spans="3:15" ht="15.5" x14ac:dyDescent="0.35">
      <c r="C191" t="s">
        <v>184</v>
      </c>
      <c r="I191" s="6">
        <v>1.2</v>
      </c>
      <c r="J191" s="6">
        <v>0.83</v>
      </c>
      <c r="K191" s="6">
        <v>1.02</v>
      </c>
      <c r="L191" s="5">
        <v>0</v>
      </c>
      <c r="M191" s="5">
        <v>0</v>
      </c>
      <c r="N191" s="5">
        <v>0</v>
      </c>
      <c r="O191" s="5">
        <v>0</v>
      </c>
    </row>
    <row r="192" spans="3:15" ht="15.5" x14ac:dyDescent="0.35">
      <c r="C192" t="s">
        <v>185</v>
      </c>
      <c r="I192" s="6">
        <v>62.45</v>
      </c>
      <c r="J192" s="6">
        <v>60.18</v>
      </c>
      <c r="K192" s="6">
        <v>59.99</v>
      </c>
      <c r="L192" s="6">
        <v>37.31</v>
      </c>
      <c r="M192" s="6">
        <v>14463845.43</v>
      </c>
      <c r="N192" s="6">
        <v>11666134.93</v>
      </c>
      <c r="O192" s="6">
        <v>9692011.7899999991</v>
      </c>
    </row>
    <row r="193" spans="2:15" ht="15.5" x14ac:dyDescent="0.35">
      <c r="C193" t="s">
        <v>186</v>
      </c>
      <c r="I193" s="5">
        <v>47000000000</v>
      </c>
      <c r="J193" s="5">
        <v>42000000000</v>
      </c>
      <c r="K193" s="5">
        <v>30000000000</v>
      </c>
      <c r="L193" s="5">
        <v>31000000000</v>
      </c>
      <c r="M193" s="5">
        <v>22000000000</v>
      </c>
      <c r="N193" s="5">
        <v>21000000000</v>
      </c>
      <c r="O193" s="5">
        <v>15000000000</v>
      </c>
    </row>
    <row r="194" spans="2:15" ht="15.5" x14ac:dyDescent="0.35">
      <c r="C194" t="s">
        <v>187</v>
      </c>
      <c r="I194" s="5">
        <v>48000000000</v>
      </c>
      <c r="J194" s="5">
        <v>54000000000</v>
      </c>
      <c r="K194" s="5">
        <v>17000000000</v>
      </c>
      <c r="L194" s="5">
        <v>27000000000</v>
      </c>
      <c r="M194" s="5">
        <v>36000000000</v>
      </c>
      <c r="N194" s="5">
        <v>51000000000</v>
      </c>
      <c r="O194" s="5">
        <v>22000000000</v>
      </c>
    </row>
    <row r="195" spans="2:15" ht="15.5" x14ac:dyDescent="0.35">
      <c r="C195" t="s">
        <v>26</v>
      </c>
      <c r="I195" s="5">
        <v>95000000000</v>
      </c>
      <c r="J195" s="5">
        <v>96000000000</v>
      </c>
      <c r="K195" s="5">
        <v>47000000000</v>
      </c>
      <c r="L195" s="5">
        <v>58000000000</v>
      </c>
      <c r="M195" s="5">
        <v>58000000000</v>
      </c>
      <c r="N195" s="5">
        <v>72000000000</v>
      </c>
      <c r="O195" s="5">
        <v>36000000000</v>
      </c>
    </row>
    <row r="196" spans="2:15" ht="15.5" x14ac:dyDescent="0.35">
      <c r="C196" t="s">
        <v>23</v>
      </c>
      <c r="I196" s="5">
        <v>45000000000</v>
      </c>
      <c r="J196" s="5">
        <v>45000000000</v>
      </c>
      <c r="K196" s="5">
        <v>-4000000000</v>
      </c>
      <c r="L196" s="5">
        <v>44000000000</v>
      </c>
      <c r="M196" s="5">
        <v>57000000000</v>
      </c>
      <c r="N196" s="5">
        <v>71000000000</v>
      </c>
      <c r="O196" s="5">
        <v>35000000000</v>
      </c>
    </row>
    <row r="197" spans="2:15" ht="15.5" x14ac:dyDescent="0.35">
      <c r="C197" t="s">
        <v>188</v>
      </c>
      <c r="I197" s="5">
        <v>27000000000</v>
      </c>
      <c r="J197" s="5">
        <v>38000000000</v>
      </c>
      <c r="K197" s="5">
        <v>45000000000</v>
      </c>
      <c r="L197" s="5">
        <v>0</v>
      </c>
      <c r="M197" s="5">
        <v>-10000000000</v>
      </c>
      <c r="N197" s="5">
        <v>-8000000000</v>
      </c>
      <c r="O197" s="5">
        <v>7000000000</v>
      </c>
    </row>
    <row r="198" spans="2:15" ht="15.5" x14ac:dyDescent="0.35">
      <c r="C198" t="s">
        <v>189</v>
      </c>
      <c r="I198" s="5">
        <v>14000000000</v>
      </c>
      <c r="J198" s="5">
        <v>15000000000</v>
      </c>
      <c r="K198" s="5">
        <v>20000000000</v>
      </c>
      <c r="L198" s="5">
        <v>20000000000</v>
      </c>
      <c r="M198" s="5">
        <v>20000000000</v>
      </c>
      <c r="N198" s="5">
        <v>21000000000</v>
      </c>
      <c r="O198" s="5">
        <v>-2000000000</v>
      </c>
    </row>
    <row r="199" spans="2:15" ht="15.5" x14ac:dyDescent="0.35">
      <c r="C199" t="s">
        <v>190</v>
      </c>
      <c r="I199" s="5">
        <v>-2000000000</v>
      </c>
      <c r="J199" s="5">
        <v>-3000000000</v>
      </c>
      <c r="K199" s="5">
        <v>-30000000000</v>
      </c>
      <c r="L199" s="5">
        <v>-4000000000</v>
      </c>
      <c r="M199" s="5">
        <v>-2000000000</v>
      </c>
      <c r="N199" s="5">
        <v>-7000000000</v>
      </c>
      <c r="O199" s="5">
        <v>-6000000000</v>
      </c>
    </row>
    <row r="200" spans="2:15" ht="15.5" x14ac:dyDescent="0.35">
      <c r="C200" t="s">
        <v>15</v>
      </c>
      <c r="I200" s="5">
        <v>12000000000</v>
      </c>
      <c r="J200" s="5">
        <v>12000000000</v>
      </c>
      <c r="K200" s="5">
        <v>-10000000000</v>
      </c>
      <c r="L200" s="5">
        <v>16000000000</v>
      </c>
      <c r="M200" s="5">
        <v>18000000000</v>
      </c>
      <c r="N200" s="5">
        <v>14000000000</v>
      </c>
      <c r="O200" s="5">
        <v>-8000000000</v>
      </c>
    </row>
    <row r="201" spans="2:15" ht="15.5" x14ac:dyDescent="0.35">
      <c r="C201" t="s">
        <v>17</v>
      </c>
      <c r="I201" s="6">
        <v>5.8</v>
      </c>
      <c r="J201" s="6">
        <v>5.76</v>
      </c>
      <c r="K201" s="6">
        <v>-4.49</v>
      </c>
      <c r="L201" s="6">
        <v>10.96</v>
      </c>
      <c r="M201" s="6">
        <v>5991281.4500000002</v>
      </c>
      <c r="N201" s="6">
        <v>4541015.97</v>
      </c>
      <c r="O201" s="6">
        <v>-2669309.19</v>
      </c>
    </row>
    <row r="203" spans="2:15" ht="15.5" x14ac:dyDescent="0.35">
      <c r="B203" t="s">
        <v>191</v>
      </c>
      <c r="C203" t="s">
        <v>192</v>
      </c>
      <c r="D203" s="5">
        <v>3000000000</v>
      </c>
      <c r="E203" s="5">
        <v>1000000000</v>
      </c>
      <c r="F203" s="5">
        <v>5000000000</v>
      </c>
      <c r="G203" s="5">
        <v>1000000000</v>
      </c>
      <c r="H203" s="5">
        <v>8000000000</v>
      </c>
      <c r="I203" s="5">
        <v>5000000000</v>
      </c>
      <c r="J203" s="5">
        <v>2000000000</v>
      </c>
      <c r="K203" s="5">
        <v>13000000000</v>
      </c>
      <c r="L203" s="5">
        <v>12000000000</v>
      </c>
      <c r="M203" s="5">
        <v>8000000000</v>
      </c>
      <c r="N203" s="5">
        <v>6000000000</v>
      </c>
      <c r="O203" s="5">
        <v>6000000000</v>
      </c>
    </row>
    <row r="204" spans="2:15" ht="15.5" x14ac:dyDescent="0.35">
      <c r="C204" t="s">
        <v>345</v>
      </c>
      <c r="H204" s="6">
        <v>0.15</v>
      </c>
      <c r="I204" s="6">
        <v>0.15</v>
      </c>
      <c r="J204" s="6">
        <v>0.13</v>
      </c>
      <c r="K204" s="6">
        <v>0.89</v>
      </c>
      <c r="L204" s="6">
        <v>0.85</v>
      </c>
    </row>
    <row r="205" spans="2:15" ht="15.5" x14ac:dyDescent="0.35">
      <c r="C205" t="s">
        <v>65</v>
      </c>
      <c r="H205" s="6">
        <v>3.8699999999999998E-2</v>
      </c>
      <c r="I205" s="6">
        <v>5.9900000000000002E-2</v>
      </c>
      <c r="J205" s="6">
        <v>0.14710000000000001</v>
      </c>
      <c r="K205" s="6">
        <v>0.1497</v>
      </c>
      <c r="L205" s="6">
        <v>0.14949999999999999</v>
      </c>
    </row>
    <row r="206" spans="2:15" ht="15.5" x14ac:dyDescent="0.35">
      <c r="C206" t="s">
        <v>346</v>
      </c>
      <c r="H206" s="6">
        <v>2.8999999999999998E-3</v>
      </c>
      <c r="I206" s="6">
        <v>2.3999999999999998E-3</v>
      </c>
      <c r="J206" s="6">
        <v>2.5999999999999999E-3</v>
      </c>
      <c r="K206" s="6">
        <v>1.78E-2</v>
      </c>
      <c r="L206" s="6">
        <v>9.300000000000001E-3</v>
      </c>
    </row>
    <row r="207" spans="2:15" ht="15.5" x14ac:dyDescent="0.35">
      <c r="C207" t="s">
        <v>45</v>
      </c>
      <c r="D207" s="6">
        <v>1.27</v>
      </c>
      <c r="E207" s="6">
        <v>0.67</v>
      </c>
      <c r="F207" s="6">
        <v>2.34</v>
      </c>
      <c r="G207" s="6">
        <v>0.65</v>
      </c>
      <c r="H207" s="6">
        <v>3.88</v>
      </c>
      <c r="I207" s="6">
        <v>2.48</v>
      </c>
      <c r="J207" s="6">
        <v>0.88</v>
      </c>
      <c r="K207" s="6">
        <v>5.95</v>
      </c>
      <c r="L207" s="6">
        <v>5.69</v>
      </c>
      <c r="M207" s="6">
        <v>3.88</v>
      </c>
      <c r="N207" s="6">
        <v>2.75</v>
      </c>
      <c r="O207" s="6">
        <v>2.61</v>
      </c>
    </row>
    <row r="208" spans="2:15" ht="15.5" x14ac:dyDescent="0.35">
      <c r="C208" t="s">
        <v>67</v>
      </c>
      <c r="H208" s="6">
        <v>0.15</v>
      </c>
      <c r="I208" s="6">
        <v>0.15</v>
      </c>
      <c r="J208" s="6">
        <v>0.13</v>
      </c>
      <c r="K208" s="6">
        <v>0.89</v>
      </c>
      <c r="L208" s="6">
        <v>0.85</v>
      </c>
    </row>
    <row r="209" spans="3:15" ht="15.5" x14ac:dyDescent="0.35">
      <c r="C209" t="s">
        <v>347</v>
      </c>
      <c r="H209" s="6">
        <v>3.8699999999999998E-2</v>
      </c>
      <c r="I209" s="6">
        <v>5.9900000000000002E-2</v>
      </c>
      <c r="J209" s="6">
        <v>0.14710000000000001</v>
      </c>
      <c r="K209" s="6">
        <v>0.1497</v>
      </c>
      <c r="L209" s="6">
        <v>0.14949999999999999</v>
      </c>
    </row>
    <row r="210" spans="3:15" ht="15.5" x14ac:dyDescent="0.35">
      <c r="C210" t="s">
        <v>348</v>
      </c>
      <c r="H210" s="6">
        <v>2.8999999999999998E-3</v>
      </c>
      <c r="I210" s="6">
        <v>2.3999999999999998E-3</v>
      </c>
      <c r="J210" s="6">
        <v>2.5999999999999999E-3</v>
      </c>
      <c r="K210" s="6">
        <v>1.78E-2</v>
      </c>
      <c r="L210" s="6">
        <v>9.300000000000001E-3</v>
      </c>
    </row>
    <row r="211" spans="3:15" ht="15.5" x14ac:dyDescent="0.35">
      <c r="C211" t="s">
        <v>193</v>
      </c>
      <c r="D211" s="5">
        <v>52000000000</v>
      </c>
      <c r="E211" s="5">
        <v>48000000000</v>
      </c>
      <c r="F211" s="5">
        <v>56000000000</v>
      </c>
      <c r="G211" s="5">
        <v>52000000000</v>
      </c>
      <c r="H211" s="5">
        <v>200000000000</v>
      </c>
      <c r="I211" s="5">
        <v>214000000000</v>
      </c>
      <c r="J211" s="5">
        <v>188000000000</v>
      </c>
      <c r="K211" s="5">
        <v>167000000000</v>
      </c>
      <c r="L211" s="5">
        <v>148000000000</v>
      </c>
      <c r="M211" s="5">
        <v>118000000000</v>
      </c>
      <c r="N211" s="5">
        <v>91000000000</v>
      </c>
      <c r="O211" s="5">
        <v>62000000000</v>
      </c>
    </row>
    <row r="212" spans="3:15" ht="15.5" x14ac:dyDescent="0.35">
      <c r="C212" t="s">
        <v>349</v>
      </c>
      <c r="H212" s="6">
        <v>0.15</v>
      </c>
      <c r="I212" s="6">
        <v>0.15</v>
      </c>
      <c r="J212" s="6">
        <v>0.13</v>
      </c>
      <c r="K212" s="6">
        <v>0.89</v>
      </c>
      <c r="L212" s="6">
        <v>0.85</v>
      </c>
    </row>
    <row r="213" spans="3:15" ht="15.5" x14ac:dyDescent="0.35">
      <c r="C213" t="s">
        <v>350</v>
      </c>
      <c r="H213" s="6">
        <v>3.8699999999999998E-2</v>
      </c>
      <c r="I213" s="6">
        <v>5.9900000000000002E-2</v>
      </c>
      <c r="J213" s="6">
        <v>0.14710000000000001</v>
      </c>
      <c r="K213" s="6">
        <v>0.1497</v>
      </c>
      <c r="L213" s="6">
        <v>0.14949999999999999</v>
      </c>
    </row>
    <row r="214" spans="3:15" ht="15.5" x14ac:dyDescent="0.35">
      <c r="C214" t="s">
        <v>351</v>
      </c>
      <c r="H214" s="6">
        <v>2.8999999999999998E-3</v>
      </c>
      <c r="I214" s="6">
        <v>2.3999999999999998E-3</v>
      </c>
      <c r="J214" s="6">
        <v>2.5999999999999999E-3</v>
      </c>
      <c r="K214" s="6">
        <v>1.78E-2</v>
      </c>
      <c r="L214" s="6">
        <v>9.300000000000001E-3</v>
      </c>
    </row>
    <row r="215" spans="3:15" ht="15.5" x14ac:dyDescent="0.35">
      <c r="C215" t="s">
        <v>194</v>
      </c>
      <c r="I215" s="6">
        <v>13.15</v>
      </c>
    </row>
    <row r="216" spans="3:15" ht="15.5" x14ac:dyDescent="0.35">
      <c r="C216" t="s">
        <v>292</v>
      </c>
      <c r="I216" s="6">
        <v>10.36</v>
      </c>
    </row>
    <row r="217" spans="3:15" ht="15.5" x14ac:dyDescent="0.35">
      <c r="C217" t="s">
        <v>195</v>
      </c>
      <c r="I217" s="6">
        <v>6.95</v>
      </c>
    </row>
    <row r="218" spans="3:15" ht="15.5" x14ac:dyDescent="0.35">
      <c r="C218" t="s">
        <v>293</v>
      </c>
      <c r="I218" s="6">
        <v>9.6500000000000002E-2</v>
      </c>
    </row>
    <row r="219" spans="3:15" ht="15.5" x14ac:dyDescent="0.35">
      <c r="C219" t="s">
        <v>294</v>
      </c>
      <c r="I219" s="6">
        <v>0.53</v>
      </c>
    </row>
    <row r="220" spans="3:15" ht="15.5" x14ac:dyDescent="0.35">
      <c r="C220" t="s">
        <v>196</v>
      </c>
      <c r="I220" s="6">
        <v>0.79</v>
      </c>
    </row>
    <row r="221" spans="3:15" ht="15.5" x14ac:dyDescent="0.35">
      <c r="C221" t="s">
        <v>295</v>
      </c>
      <c r="I221" s="6">
        <v>19.39</v>
      </c>
    </row>
    <row r="222" spans="3:15" ht="15.5" x14ac:dyDescent="0.35">
      <c r="C222" t="s">
        <v>296</v>
      </c>
      <c r="I222" s="6">
        <v>17.440000000000001</v>
      </c>
    </row>
    <row r="223" spans="3:15" ht="15.5" x14ac:dyDescent="0.35">
      <c r="C223" t="s">
        <v>297</v>
      </c>
      <c r="I223" s="6">
        <v>7.91</v>
      </c>
    </row>
    <row r="224" spans="3:15" ht="15.5" x14ac:dyDescent="0.35">
      <c r="C224" t="s">
        <v>298</v>
      </c>
      <c r="I224" s="6">
        <v>3.82</v>
      </c>
    </row>
    <row r="225" spans="3:9" ht="15.5" x14ac:dyDescent="0.35">
      <c r="C225" t="s">
        <v>299</v>
      </c>
      <c r="I225" s="6">
        <v>0.06</v>
      </c>
    </row>
    <row r="226" spans="3:9" ht="15.5" x14ac:dyDescent="0.35">
      <c r="C226" t="s">
        <v>300</v>
      </c>
      <c r="I226" s="6">
        <v>-0.32</v>
      </c>
    </row>
    <row r="227" spans="3:9" ht="15.5" x14ac:dyDescent="0.35">
      <c r="C227" t="s">
        <v>301</v>
      </c>
      <c r="I227" s="6">
        <v>4.92</v>
      </c>
    </row>
    <row r="228" spans="3:9" ht="15.5" x14ac:dyDescent="0.35">
      <c r="C228" t="s">
        <v>197</v>
      </c>
      <c r="I228" s="6">
        <v>3.88</v>
      </c>
    </row>
    <row r="229" spans="3:9" ht="15.5" x14ac:dyDescent="0.35">
      <c r="C229" t="s">
        <v>302</v>
      </c>
      <c r="I229" s="6">
        <v>96.68</v>
      </c>
    </row>
    <row r="230" spans="3:9" ht="15.5" x14ac:dyDescent="0.35">
      <c r="C230" t="s">
        <v>198</v>
      </c>
      <c r="D230" s="6">
        <v>22.17</v>
      </c>
    </row>
    <row r="231" spans="3:9" ht="15.5" x14ac:dyDescent="0.35">
      <c r="C231" t="s">
        <v>199</v>
      </c>
      <c r="I231" s="6">
        <v>64.34</v>
      </c>
    </row>
    <row r="232" spans="3:9" ht="15.5" x14ac:dyDescent="0.35">
      <c r="C232" t="s">
        <v>303</v>
      </c>
      <c r="I232" s="6">
        <v>2.92</v>
      </c>
    </row>
    <row r="233" spans="3:9" ht="15.5" x14ac:dyDescent="0.35">
      <c r="C233" t="s">
        <v>200</v>
      </c>
      <c r="D233" s="6">
        <v>1.04</v>
      </c>
    </row>
    <row r="234" spans="3:9" ht="15.5" x14ac:dyDescent="0.35">
      <c r="C234" t="s">
        <v>201</v>
      </c>
      <c r="D234" s="6">
        <v>1.04</v>
      </c>
    </row>
    <row r="235" spans="3:9" ht="15.5" x14ac:dyDescent="0.35">
      <c r="C235" t="s">
        <v>202</v>
      </c>
      <c r="D235" s="6">
        <v>0.75</v>
      </c>
    </row>
    <row r="236" spans="3:9" ht="15.5" x14ac:dyDescent="0.35">
      <c r="C236" t="s">
        <v>352</v>
      </c>
      <c r="D236" s="6">
        <v>0.24</v>
      </c>
    </row>
    <row r="237" spans="3:9" ht="15.5" x14ac:dyDescent="0.35">
      <c r="C237" t="s">
        <v>203</v>
      </c>
      <c r="D237" s="6">
        <v>0.81</v>
      </c>
    </row>
    <row r="238" spans="3:9" ht="15.5" x14ac:dyDescent="0.35">
      <c r="C238" t="s">
        <v>204</v>
      </c>
      <c r="D238" s="6">
        <v>0.41</v>
      </c>
    </row>
    <row r="239" spans="3:9" ht="15.5" x14ac:dyDescent="0.35">
      <c r="C239" t="s">
        <v>205</v>
      </c>
      <c r="D239" s="6">
        <v>1.81</v>
      </c>
    </row>
    <row r="240" spans="3:9" ht="15.5" x14ac:dyDescent="0.35">
      <c r="C240" t="s">
        <v>13</v>
      </c>
      <c r="D240" s="5">
        <v>-29000000000</v>
      </c>
    </row>
    <row r="241" spans="3:9" ht="15.5" x14ac:dyDescent="0.35">
      <c r="C241" t="s">
        <v>206</v>
      </c>
      <c r="I241" s="6">
        <v>2.4500000000000002</v>
      </c>
    </row>
    <row r="242" spans="3:9" ht="15.5" x14ac:dyDescent="0.35">
      <c r="C242" t="s">
        <v>207</v>
      </c>
      <c r="I242" s="6">
        <v>4.2199999999999994E-2</v>
      </c>
    </row>
    <row r="243" spans="3:9" ht="15.5" x14ac:dyDescent="0.35">
      <c r="C243" t="s">
        <v>208</v>
      </c>
      <c r="I243" s="6">
        <v>7.6499999999999999E-2</v>
      </c>
    </row>
    <row r="244" spans="3:9" ht="15.5" x14ac:dyDescent="0.35">
      <c r="C244" t="s">
        <v>209</v>
      </c>
      <c r="I244" s="6">
        <v>0.1174</v>
      </c>
    </row>
    <row r="245" spans="3:9" ht="15.5" x14ac:dyDescent="0.35">
      <c r="C245" t="s">
        <v>305</v>
      </c>
      <c r="I245" s="6">
        <v>7.4900000000000008E-2</v>
      </c>
    </row>
    <row r="246" spans="3:9" ht="15.5" x14ac:dyDescent="0.35">
      <c r="C246" t="s">
        <v>210</v>
      </c>
      <c r="D246" s="6">
        <v>32.869999999999997</v>
      </c>
    </row>
    <row r="247" spans="3:9" ht="15.5" x14ac:dyDescent="0.35">
      <c r="C247" t="s">
        <v>212</v>
      </c>
      <c r="D247" s="6">
        <v>11.63</v>
      </c>
    </row>
    <row r="248" spans="3:9" ht="15.5" x14ac:dyDescent="0.35">
      <c r="C248" t="s">
        <v>214</v>
      </c>
      <c r="D248" s="6">
        <v>2.77</v>
      </c>
    </row>
    <row r="249" spans="3:9" ht="15.5" x14ac:dyDescent="0.35">
      <c r="C249" t="s">
        <v>306</v>
      </c>
      <c r="I249" s="6">
        <v>0.84</v>
      </c>
    </row>
    <row r="250" spans="3:9" ht="15.5" x14ac:dyDescent="0.35">
      <c r="C250" t="s">
        <v>41</v>
      </c>
      <c r="I250" s="5">
        <v>110000000000</v>
      </c>
    </row>
    <row r="251" spans="3:9" ht="15.5" x14ac:dyDescent="0.35">
      <c r="C251" t="s">
        <v>215</v>
      </c>
      <c r="I251" s="5">
        <v>166000000000</v>
      </c>
    </row>
    <row r="252" spans="3:9" ht="15.5" x14ac:dyDescent="0.35">
      <c r="C252" t="s">
        <v>216</v>
      </c>
      <c r="I252" s="5">
        <v>2150000000</v>
      </c>
    </row>
    <row r="253" spans="3:9" ht="15.5" x14ac:dyDescent="0.35">
      <c r="C253" t="s">
        <v>217</v>
      </c>
      <c r="I253" s="6">
        <v>0.32539999999999997</v>
      </c>
    </row>
    <row r="254" spans="3:9" ht="15.5" x14ac:dyDescent="0.35">
      <c r="C254" t="s">
        <v>218</v>
      </c>
      <c r="D254" s="6">
        <v>0.22070000000000001</v>
      </c>
    </row>
    <row r="255" spans="3:9" ht="15.5" x14ac:dyDescent="0.35">
      <c r="C255" t="s">
        <v>219</v>
      </c>
      <c r="D255" s="6">
        <v>0.1115</v>
      </c>
    </row>
    <row r="256" spans="3:9" ht="15.5" x14ac:dyDescent="0.35">
      <c r="C256" t="s">
        <v>220</v>
      </c>
      <c r="D256" s="6">
        <v>5.3099999999999994E-2</v>
      </c>
    </row>
    <row r="257" spans="3:9" ht="15.5" x14ac:dyDescent="0.35">
      <c r="C257" t="s">
        <v>221</v>
      </c>
      <c r="D257" s="6">
        <v>-2.9500000000000002E-2</v>
      </c>
    </row>
    <row r="258" spans="3:9" ht="15.5" x14ac:dyDescent="0.35">
      <c r="C258" t="s">
        <v>222</v>
      </c>
      <c r="D258" s="6">
        <v>0.28199999999999997</v>
      </c>
    </row>
    <row r="259" spans="3:9" ht="15.5" x14ac:dyDescent="0.35">
      <c r="C259" t="s">
        <v>223</v>
      </c>
      <c r="D259" s="6">
        <v>1.9834000000000001</v>
      </c>
    </row>
    <row r="260" spans="3:9" ht="15.5" x14ac:dyDescent="0.35">
      <c r="C260" t="s">
        <v>353</v>
      </c>
      <c r="I260" s="6">
        <v>0.15</v>
      </c>
    </row>
    <row r="261" spans="3:9" ht="15.5" x14ac:dyDescent="0.35">
      <c r="C261" t="s">
        <v>354</v>
      </c>
      <c r="I261" s="6">
        <v>0.15</v>
      </c>
    </row>
    <row r="262" spans="3:9" ht="15.5" x14ac:dyDescent="0.35">
      <c r="C262" t="s">
        <v>355</v>
      </c>
      <c r="I262" s="6">
        <v>3.8699999999999998E-2</v>
      </c>
    </row>
    <row r="263" spans="3:9" ht="15.5" x14ac:dyDescent="0.35">
      <c r="C263" t="s">
        <v>356</v>
      </c>
      <c r="I263" s="6">
        <v>2.8999999999999998E-3</v>
      </c>
    </row>
    <row r="264" spans="3:9" ht="15.5" x14ac:dyDescent="0.35">
      <c r="C264" t="s">
        <v>357</v>
      </c>
      <c r="I264" t="s">
        <v>358</v>
      </c>
    </row>
    <row r="265" spans="3:9" ht="15.5" x14ac:dyDescent="0.35">
      <c r="C265" t="s">
        <v>224</v>
      </c>
      <c r="I265" s="5">
        <v>6</v>
      </c>
    </row>
    <row r="266" spans="3:9" ht="15.5" x14ac:dyDescent="0.35">
      <c r="C266" t="s">
        <v>225</v>
      </c>
      <c r="I266" s="6">
        <v>0.19</v>
      </c>
    </row>
    <row r="267" spans="3:9" ht="15.5" x14ac:dyDescent="0.35">
      <c r="C267" t="s">
        <v>226</v>
      </c>
      <c r="I267" s="6">
        <v>0.11</v>
      </c>
    </row>
    <row r="268" spans="3:9" ht="15.5" x14ac:dyDescent="0.35">
      <c r="C268" t="s">
        <v>308</v>
      </c>
      <c r="I268" s="6">
        <v>0.6</v>
      </c>
    </row>
    <row r="269" spans="3:9" ht="15.5" x14ac:dyDescent="0.35">
      <c r="C269" t="s">
        <v>227</v>
      </c>
      <c r="I269" s="6">
        <v>0.77</v>
      </c>
    </row>
    <row r="270" spans="3:9" ht="15.5" x14ac:dyDescent="0.35">
      <c r="C270" t="s">
        <v>228</v>
      </c>
      <c r="I270" s="6">
        <v>0.74</v>
      </c>
    </row>
    <row r="271" spans="3:9" ht="15.5" x14ac:dyDescent="0.35">
      <c r="C271" t="s">
        <v>229</v>
      </c>
      <c r="I271" s="6">
        <v>0.65</v>
      </c>
    </row>
    <row r="272" spans="3:9" ht="15.5" x14ac:dyDescent="0.35">
      <c r="C272" t="s">
        <v>230</v>
      </c>
      <c r="I272" s="6">
        <v>0.25</v>
      </c>
    </row>
    <row r="273" spans="3:9" ht="15.5" x14ac:dyDescent="0.35">
      <c r="C273" t="s">
        <v>309</v>
      </c>
      <c r="I273" s="5">
        <v>208000000000</v>
      </c>
    </row>
    <row r="274" spans="3:9" ht="15.5" x14ac:dyDescent="0.35">
      <c r="C274" t="s">
        <v>310</v>
      </c>
      <c r="I274" s="5">
        <v>43000000000</v>
      </c>
    </row>
    <row r="275" spans="3:9" ht="15.5" x14ac:dyDescent="0.35">
      <c r="C275" t="s">
        <v>311</v>
      </c>
      <c r="I275" s="5">
        <v>43000000000</v>
      </c>
    </row>
    <row r="276" spans="3:9" ht="15.5" x14ac:dyDescent="0.35">
      <c r="C276" t="s">
        <v>312</v>
      </c>
      <c r="I276" s="5">
        <v>11000000000</v>
      </c>
    </row>
    <row r="277" spans="3:9" ht="15.5" x14ac:dyDescent="0.35">
      <c r="C277" t="s">
        <v>231</v>
      </c>
      <c r="D277" s="5">
        <v>48000000000</v>
      </c>
    </row>
    <row r="278" spans="3:9" ht="15.5" x14ac:dyDescent="0.35">
      <c r="C278" t="s">
        <v>232</v>
      </c>
      <c r="D278" s="5">
        <v>251000000000</v>
      </c>
    </row>
    <row r="279" spans="3:9" ht="15.5" x14ac:dyDescent="0.35">
      <c r="C279" t="s">
        <v>233</v>
      </c>
      <c r="D279" s="5">
        <v>113000000000</v>
      </c>
    </row>
    <row r="280" spans="3:9" ht="15.5" x14ac:dyDescent="0.35">
      <c r="C280" t="s">
        <v>176</v>
      </c>
      <c r="D280" s="5">
        <v>3000000000</v>
      </c>
    </row>
    <row r="281" spans="3:9" ht="15.5" x14ac:dyDescent="0.35">
      <c r="C281" t="s">
        <v>175</v>
      </c>
      <c r="I281" s="5">
        <v>138000000000</v>
      </c>
    </row>
    <row r="282" spans="3:9" ht="15.5" x14ac:dyDescent="0.35">
      <c r="C282" t="s">
        <v>174</v>
      </c>
      <c r="D282" s="5">
        <v>34000000000</v>
      </c>
    </row>
    <row r="283" spans="3:9" ht="15.5" x14ac:dyDescent="0.35">
      <c r="C283" t="s">
        <v>173</v>
      </c>
      <c r="D283" s="5">
        <v>70000000000</v>
      </c>
    </row>
    <row r="284" spans="3:9" ht="15.5" x14ac:dyDescent="0.35">
      <c r="C284" t="s">
        <v>24</v>
      </c>
      <c r="D284" s="5">
        <v>104000000000</v>
      </c>
    </row>
    <row r="285" spans="3:9" ht="15.5" x14ac:dyDescent="0.35">
      <c r="C285" t="s">
        <v>21</v>
      </c>
      <c r="D285" s="5">
        <v>56000000000</v>
      </c>
    </row>
    <row r="286" spans="3:9" ht="15.5" x14ac:dyDescent="0.35">
      <c r="C286" t="s">
        <v>234</v>
      </c>
      <c r="I286" s="5">
        <v>138000000000</v>
      </c>
    </row>
    <row r="287" spans="3:9" ht="15.5" x14ac:dyDescent="0.35">
      <c r="C287" t="s">
        <v>313</v>
      </c>
      <c r="I287" s="5">
        <v>6000000000</v>
      </c>
    </row>
    <row r="288" spans="3:9" ht="15.5" x14ac:dyDescent="0.35">
      <c r="C288" t="s">
        <v>314</v>
      </c>
      <c r="I288" s="5">
        <v>4000000000</v>
      </c>
    </row>
    <row r="289" spans="3:9" ht="15.5" x14ac:dyDescent="0.35">
      <c r="C289" t="s">
        <v>315</v>
      </c>
      <c r="I289" s="5">
        <v>-15000000000</v>
      </c>
    </row>
    <row r="290" spans="3:9" ht="15.5" x14ac:dyDescent="0.35">
      <c r="C290" t="s">
        <v>316</v>
      </c>
      <c r="I290" s="5">
        <v>1000000000</v>
      </c>
    </row>
    <row r="291" spans="3:9" ht="15.5" x14ac:dyDescent="0.35">
      <c r="C291" t="s">
        <v>317</v>
      </c>
      <c r="I291" s="5">
        <v>6000000000</v>
      </c>
    </row>
  </sheetData>
  <pageMargins left="0.7" right="0.7" top="0.75" bottom="0.75" header="0.3" footer="0.3"/>
  <ignoredErrors>
    <ignoredError sqref="A1:O29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8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359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360</v>
      </c>
      <c r="D2" s="2" vm="16">
        <f ca="1">IFERROR(_xlfn.STOCKHISTORY("XIDX:" &amp; $C$1, D3, , 0, 0, 1), "Libur")</f>
        <v>126</v>
      </c>
      <c r="E2" s="2" vm="17">
        <f ca="1">IFERROR(_xlfn.STOCKHISTORY("XIDX:" &amp; $C$1, E3, , 0, 0, 1), "Libur")</f>
        <v>70</v>
      </c>
      <c r="H2" s="2" vm="17">
        <f ca="1">IFERROR(INDEX(D2:G2,COUNT(D2:G2)),"")</f>
        <v>70</v>
      </c>
      <c r="I2" s="2" vm="18">
        <f t="shared" ref="I2:O2" ca="1" si="0">IFERROR(_xlfn.STOCKHISTORY("XIDX:" &amp; $C$1, I1, , 0, 0, 1), "Libur")</f>
        <v>145</v>
      </c>
      <c r="J2" s="2" vm="19">
        <f t="shared" ca="1" si="0"/>
        <v>129</v>
      </c>
      <c r="K2" s="2" vm="13">
        <f t="shared" ca="1" si="0"/>
        <v>75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322377221664</v>
      </c>
      <c r="E4" s="2">
        <f>IFERROR(INDEX(E51:E500,MATCH($C$4,$C$51:$C$500,0)),"")</f>
        <v>120856162706</v>
      </c>
      <c r="H4" s="2">
        <f>IFERROR(SUM(D4:G4)*(4/MAX(1,COUNT(D4:G4))),"")</f>
        <v>886466768740</v>
      </c>
      <c r="I4" s="2">
        <f t="shared" ref="I4:O4" si="1">IFERROR(INDEX(I51:I500,MATCH($C$4,$C$51:$C$500,0)),"")</f>
        <v>1438687744418</v>
      </c>
      <c r="J4" s="2">
        <f t="shared" si="1"/>
        <v>1309648094727</v>
      </c>
      <c r="K4" s="2">
        <f t="shared" si="1"/>
        <v>948356153752</v>
      </c>
      <c r="L4" s="2">
        <f t="shared" si="1"/>
        <v>844975088362</v>
      </c>
      <c r="M4" s="2">
        <f t="shared" si="1"/>
        <v>667376739704</v>
      </c>
      <c r="N4" s="2">
        <f t="shared" si="1"/>
        <v>432608142344</v>
      </c>
      <c r="O4" s="2">
        <f t="shared" si="1"/>
        <v>330737498007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-4781837937</v>
      </c>
      <c r="E5" s="2">
        <f>IFERROR(INDEX(E51:E500,MATCH($C$5,$C$51:$C$500,0)),"")</f>
        <v>-20867725738</v>
      </c>
      <c r="H5" s="2">
        <f>IFERROR(SUM(D5:G5)*(4/MAX(1,COUNT(D5:G5))),"")</f>
        <v>-51299127350</v>
      </c>
      <c r="I5" s="2">
        <f t="shared" ref="I5:O5" si="2">IFERROR(INDEX(I51:I500,MATCH($C$5,$C$51:$C$500,0)),"")</f>
        <v>9283162718</v>
      </c>
      <c r="J5" s="2">
        <f t="shared" si="2"/>
        <v>69275221046</v>
      </c>
      <c r="K5" s="2">
        <f t="shared" si="2"/>
        <v>41344384365</v>
      </c>
      <c r="L5" s="2">
        <f t="shared" si="2"/>
        <v>14662596501</v>
      </c>
      <c r="M5" s="2">
        <f t="shared" si="2"/>
        <v>66185790909</v>
      </c>
      <c r="N5" s="2">
        <f t="shared" si="2"/>
        <v>31042379156</v>
      </c>
      <c r="O5" s="2">
        <f t="shared" si="2"/>
        <v>22334823368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320377594887</v>
      </c>
      <c r="E6" s="2">
        <f>IFERROR(INDEX(E51:E500,MATCH($C$6,$C$51:$C$500,0)),"")</f>
        <v>325156519782</v>
      </c>
      <c r="H6" s="2">
        <f>IFERROR(INDEX(D6:G6,COUNT(D6:G6)),"")</f>
        <v>325156519782</v>
      </c>
      <c r="I6" s="2">
        <f t="shared" ref="I6:O6" si="3">IFERROR(INDEX(I51:I500,MATCH($C$6,$C$51:$C$500,0)),"")</f>
        <v>346027728932</v>
      </c>
      <c r="J6" s="2">
        <f t="shared" si="3"/>
        <v>335039913205</v>
      </c>
      <c r="K6" s="2">
        <f t="shared" si="3"/>
        <v>284493920045</v>
      </c>
      <c r="L6" s="2">
        <f t="shared" si="3"/>
        <v>205432874423</v>
      </c>
      <c r="M6" s="2">
        <f t="shared" si="3"/>
        <v>190764932166</v>
      </c>
      <c r="N6" s="2">
        <f t="shared" si="3"/>
        <v>124571272732</v>
      </c>
      <c r="O6" s="2">
        <f t="shared" si="3"/>
        <v>93528893576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1.96</v>
      </c>
      <c r="E7" s="3">
        <f>IFERROR(INDEX(E51:E500,MATCH($C$7,$C$51:$C$500,0))/1000000000,"")</f>
        <v>1.96</v>
      </c>
      <c r="H7" s="3">
        <f>IFERROR(INDEX(D7:G7,COUNT(D7:G7)),"")</f>
        <v>1.96</v>
      </c>
      <c r="I7" s="3">
        <f t="shared" ref="I7:O7" si="4">IFERROR(INDEX(I51:I500,MATCH($C$7,$C$51:$C$500,0))/1000000000,"")</f>
        <v>1.96</v>
      </c>
      <c r="J7" s="3">
        <f t="shared" si="4"/>
        <v>1.88</v>
      </c>
      <c r="K7" s="3">
        <f t="shared" si="4"/>
        <v>1.88</v>
      </c>
      <c r="L7" s="3">
        <f t="shared" si="4"/>
        <v>1.5</v>
      </c>
      <c r="M7" s="3">
        <f t="shared" si="4"/>
        <v>0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10000000000</v>
      </c>
      <c r="E8" s="2">
        <f>IFERROR(INDEX(E51:E500,MATCH("Free cash flow (Quarter)",$C$51:$C$500,0)),"")</f>
        <v>-66000000000</v>
      </c>
      <c r="H8" s="2">
        <f>IFERROR(INDEX(D8:G8,COUNT(D8:G8)),"")</f>
        <v>-66000000000</v>
      </c>
      <c r="I8" s="2">
        <f t="shared" ref="I8:O8" si="5">IFERROR(INDEX(I51:I500,MATCH($C$8,$C$51:$C$500,0)),"")</f>
        <v>-102000000000</v>
      </c>
      <c r="J8" s="2">
        <f t="shared" si="5"/>
        <v>51000000000</v>
      </c>
      <c r="K8" s="2">
        <f t="shared" si="5"/>
        <v>-36000000000</v>
      </c>
      <c r="L8" s="2">
        <f t="shared" si="5"/>
        <v>-96000000000</v>
      </c>
      <c r="M8" s="2">
        <f t="shared" si="5"/>
        <v>-4000000000</v>
      </c>
      <c r="N8" s="2">
        <f t="shared" si="5"/>
        <v>6000000000</v>
      </c>
      <c r="O8" s="2">
        <f t="shared" si="5"/>
        <v>-50000000000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5.21</v>
      </c>
      <c r="E9" s="3">
        <f>IFERROR(INDEX(E51:E500,MATCH("Free cash flow per share (Quarter)",$C$51:$C$500,0)),"")</f>
        <v>-33.44</v>
      </c>
      <c r="H9" s="3">
        <f>IFERROR(INDEX(D9:G9,COUNT(D9:G9)),"")</f>
        <v>-33.44</v>
      </c>
      <c r="I9" s="3">
        <f t="shared" ref="I9:O9" si="6">IFERROR(INDEX(I51:I500,MATCH($C$9,$C$51:$C$500,0)),"")</f>
        <v>-51.74</v>
      </c>
      <c r="J9" s="3">
        <f t="shared" si="6"/>
        <v>27.35</v>
      </c>
      <c r="K9" s="3">
        <f t="shared" si="6"/>
        <v>-19.09</v>
      </c>
      <c r="L9" s="3">
        <f t="shared" si="6"/>
        <v>-63.92</v>
      </c>
      <c r="M9" s="3">
        <f t="shared" si="6"/>
        <v>-72374.27</v>
      </c>
      <c r="N9" s="3">
        <f t="shared" si="6"/>
        <v>106232.64</v>
      </c>
      <c r="O9" s="3">
        <f t="shared" si="6"/>
        <v>-839438.8</v>
      </c>
    </row>
    <row r="10" spans="1:15" ht="15.5" x14ac:dyDescent="0.35">
      <c r="C10" t="s">
        <v>18</v>
      </c>
      <c r="D10" s="3">
        <f ca="1">IFERROR(IF(D9=0,"",D2/D9),"")</f>
        <v>24.184261036468332</v>
      </c>
      <c r="E10" s="3">
        <f ca="1">IFERROR(IF(E9=0,"",E2/E9),"")</f>
        <v>-2.0933014354066986</v>
      </c>
      <c r="I10" s="3">
        <f t="shared" ref="I10:O10" ca="1" si="7">IFERROR(IF(I9=0,"",I2/I9),"")</f>
        <v>-2.8024739080015459</v>
      </c>
      <c r="J10" s="3">
        <f t="shared" ca="1" si="7"/>
        <v>4.716636197440585</v>
      </c>
      <c r="K10" s="3">
        <f t="shared" ca="1" si="7"/>
        <v>-3.9287585123101101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61106008416</v>
      </c>
      <c r="E11" s="2">
        <f>IFERROR(INDEX(E51:E500,MATCH($C$11,$C$51:$C$500,0)),"")</f>
        <v>101342720545</v>
      </c>
      <c r="H11" s="2">
        <f>IFERROR(INDEX(D11:G11,COUNT(D11:G11)),"")</f>
        <v>101342720545</v>
      </c>
      <c r="I11" s="2">
        <f t="shared" ref="I11:O11" si="8">IFERROR(INDEX(I51:I500,MATCH($C$11,$C$51:$C$500,0)),"")</f>
        <v>62050648116</v>
      </c>
      <c r="J11" s="2">
        <f t="shared" si="8"/>
        <v>103868260850</v>
      </c>
      <c r="K11" s="2">
        <f t="shared" si="8"/>
        <v>58852147242</v>
      </c>
      <c r="L11" s="2">
        <f t="shared" si="8"/>
        <v>31034938239</v>
      </c>
      <c r="M11" s="2">
        <f t="shared" si="8"/>
        <v>19968590171</v>
      </c>
      <c r="N11" s="2">
        <f t="shared" si="8"/>
        <v>19046830915</v>
      </c>
      <c r="O11" s="2">
        <f t="shared" si="8"/>
        <v>24937900366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285000000000</v>
      </c>
      <c r="E12" s="2">
        <f>IFERROR(INDEX(E51:E500,MATCH("Net Debt (Quarter)",$C$51:$C$500,0)),"")</f>
        <v>294000000000</v>
      </c>
      <c r="H12" s="2">
        <f>IFERROR(INDEX(D12:G12,COUNT(D12:G12)),"")</f>
        <v>294000000000</v>
      </c>
      <c r="I12" s="2">
        <f t="shared" ref="I12:O12" si="9">IFERROR(INDEX(I51:I500,MATCH($C$12,$C$51:$C$500,0)),"")</f>
        <v>227000000000</v>
      </c>
      <c r="J12" s="2">
        <f t="shared" si="9"/>
        <v>108000000000</v>
      </c>
      <c r="K12" s="2">
        <f t="shared" si="9"/>
        <v>139000000000</v>
      </c>
      <c r="L12" s="2">
        <f t="shared" si="9"/>
        <v>140000000000</v>
      </c>
      <c r="M12" s="2">
        <f t="shared" si="9"/>
        <v>54000000000</v>
      </c>
      <c r="N12" s="2">
        <f t="shared" si="9"/>
        <v>48000000000</v>
      </c>
      <c r="O12" s="2">
        <f t="shared" si="9"/>
        <v>57000000000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346000000000</v>
      </c>
      <c r="E13" s="2">
        <f>IFERROR(INDEX(E51:E500,MATCH("Total Debt (Quarter)",$C$51:$C$500,0)),"")</f>
        <v>395000000000</v>
      </c>
      <c r="H13" s="2">
        <f>IFERROR(INDEX(D13:G13,COUNT(D13:G13)),"")</f>
        <v>395000000000</v>
      </c>
      <c r="I13" s="2">
        <f t="shared" ref="I13:O13" si="10">IFERROR(INDEX(I51:I500,MATCH($C$13,$C$51:$C$500,0)),"")</f>
        <v>289000000000</v>
      </c>
      <c r="J13" s="2">
        <f t="shared" si="10"/>
        <v>212000000000</v>
      </c>
      <c r="K13" s="2">
        <f t="shared" si="10"/>
        <v>197000000000</v>
      </c>
      <c r="L13" s="2">
        <f t="shared" si="10"/>
        <v>171000000000</v>
      </c>
      <c r="M13" s="2">
        <f t="shared" si="10"/>
        <v>74000000000</v>
      </c>
      <c r="N13" s="2">
        <f t="shared" si="10"/>
        <v>67000000000</v>
      </c>
      <c r="O13" s="2">
        <f t="shared" si="10"/>
        <v>82000000000</v>
      </c>
    </row>
    <row r="14" spans="1:15" ht="15.5" x14ac:dyDescent="0.35">
      <c r="C14" t="s">
        <v>27</v>
      </c>
      <c r="D14" s="2">
        <f>IFERROR(INDEX(D51:D500,MATCH($C$14,$C$51:$C$500,0)),"")</f>
        <v>-8483719467</v>
      </c>
      <c r="E14" s="2">
        <f>IFERROR(INDEX(E51:E500,MATCH($C$14,$C$51:$C$500,0)),"")</f>
        <v>-5639262950</v>
      </c>
      <c r="H14" s="2">
        <f>IFERROR(SUM(D14:G14)*(4/MAX(1,COUNT(D14:G14))),"")</f>
        <v>-28245964834</v>
      </c>
      <c r="I14" s="2">
        <f t="shared" ref="I14:O14" si="11">IFERROR(INDEX(I51:I500,MATCH($C$14,$C$51:$C$500,0)),"")</f>
        <v>-20591649067</v>
      </c>
      <c r="J14" s="2">
        <f t="shared" si="11"/>
        <v>-18737571151</v>
      </c>
      <c r="K14" s="2">
        <f t="shared" si="11"/>
        <v>-17853969381</v>
      </c>
      <c r="L14" s="2">
        <f t="shared" si="11"/>
        <v>-11208467837</v>
      </c>
      <c r="M14" s="2">
        <f t="shared" si="11"/>
        <v>-5870196915</v>
      </c>
      <c r="N14" s="2">
        <f t="shared" si="11"/>
        <v>-7916883187</v>
      </c>
      <c r="O14" s="2">
        <f t="shared" si="11"/>
        <v>-6300703796</v>
      </c>
    </row>
    <row r="15" spans="1:15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O15" si="12">IFERROR(INDEX(I51:I500,MATCH($C$15,$C$51:$C$500,0)),"")</f>
        <v>-2671173267</v>
      </c>
      <c r="J15" s="2">
        <f t="shared" si="12"/>
        <v>-19587083325</v>
      </c>
      <c r="K15" s="2">
        <f t="shared" si="12"/>
        <v>-12090153333</v>
      </c>
      <c r="L15" s="2">
        <f t="shared" si="12"/>
        <v>-5912490716</v>
      </c>
      <c r="M15" s="2">
        <f t="shared" si="12"/>
        <v>-20140841511</v>
      </c>
      <c r="N15" s="2">
        <f t="shared" si="12"/>
        <v>-9302897765</v>
      </c>
      <c r="O15" s="2">
        <f t="shared" si="12"/>
        <v>-8271037837</v>
      </c>
    </row>
    <row r="16" spans="1:15" ht="15.5" x14ac:dyDescent="0.35">
      <c r="C16" t="s">
        <v>29</v>
      </c>
      <c r="D16" s="2">
        <f>IFERROR(INDEX(D51:D500,MATCH($C$16,$C$51:$C$500,0)),"")</f>
        <v>-4778924895</v>
      </c>
      <c r="E16" s="2">
        <f>IFERROR(INDEX(E51:E500,MATCH($C$16,$C$51:$C$500,0)),"")</f>
        <v>-20871209150</v>
      </c>
      <c r="H16" s="2">
        <f>IFERROR(SUM(D16:G16)*(4/MAX(1,COUNT(D16:G16))),"")</f>
        <v>-51300268090</v>
      </c>
      <c r="I16" s="2">
        <f t="shared" ref="I16:O16" si="13">IFERROR(INDEX(I51:I500,MATCH($C$16,$C$51:$C$500,0)),"")</f>
        <v>12288436910</v>
      </c>
      <c r="J16" s="2">
        <f t="shared" si="13"/>
        <v>89045272562</v>
      </c>
      <c r="K16" s="2">
        <f t="shared" si="13"/>
        <v>53552997130</v>
      </c>
      <c r="L16" s="2">
        <f t="shared" si="13"/>
        <v>20530983642</v>
      </c>
      <c r="M16" s="2">
        <f t="shared" si="13"/>
        <v>86193988287</v>
      </c>
      <c r="N16" s="2">
        <f t="shared" si="13"/>
        <v>40366682732</v>
      </c>
      <c r="O16" s="2">
        <f t="shared" si="13"/>
        <v>30579299103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237</v>
      </c>
    </row>
    <row r="19" spans="1:15" ht="15.5" x14ac:dyDescent="0.35">
      <c r="A19" t="s">
        <v>38</v>
      </c>
      <c r="C19" t="s">
        <v>39</v>
      </c>
    </row>
    <row r="20" spans="1:15" ht="15.5" x14ac:dyDescent="0.35">
      <c r="A20" t="s">
        <v>40</v>
      </c>
      <c r="C20" t="s">
        <v>41</v>
      </c>
      <c r="D20" s="2">
        <f ca="1">IFERROR(D21*D2,"")</f>
        <v>246960000000</v>
      </c>
      <c r="E20" s="2">
        <f ca="1">IFERROR(E21*E2,"")</f>
        <v>137200000000</v>
      </c>
      <c r="H20" s="2">
        <f t="shared" ref="H20:O20" ca="1" si="14">IFERROR(H21*H2,"")</f>
        <v>137200000000</v>
      </c>
      <c r="I20" s="2">
        <f t="shared" ca="1" si="14"/>
        <v>284200000000</v>
      </c>
      <c r="J20" s="2">
        <f t="shared" ca="1" si="14"/>
        <v>242520000000</v>
      </c>
      <c r="K20" s="2">
        <f t="shared" ca="1" si="14"/>
        <v>141000000000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1960000000</v>
      </c>
      <c r="E21" s="2">
        <f>IFERROR(INDEX(E51:E500,MATCH($C$7,$C$51:$C$500,0)),"")</f>
        <v>1960000000</v>
      </c>
      <c r="H21" s="2">
        <f>IFERROR(INDEX(D21:G21,COUNT(D21:G21)),"")</f>
        <v>1960000000</v>
      </c>
      <c r="I21" s="2">
        <f t="shared" ref="I21:O21" si="15">IFERROR(INDEX(I51:I500,MATCH($C$7,$C$51:$C$500,0)),"")</f>
        <v>1960000000</v>
      </c>
      <c r="J21" s="2">
        <f t="shared" si="15"/>
        <v>1880000000</v>
      </c>
      <c r="K21" s="2">
        <f t="shared" si="15"/>
        <v>1880000000</v>
      </c>
      <c r="L21" s="2">
        <f t="shared" si="15"/>
        <v>1500000000</v>
      </c>
      <c r="M21" s="2">
        <f t="shared" si="15"/>
        <v>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42</v>
      </c>
      <c r="C23" t="s">
        <v>43</v>
      </c>
      <c r="D23" s="3">
        <f>IFERROR(D5/D6*100,"")</f>
        <v>-1.4925631546383873</v>
      </c>
      <c r="E23" s="3">
        <f>IFERROR(E5/E6*100,"")</f>
        <v>-6.4177479055289099</v>
      </c>
      <c r="H23" s="3">
        <f t="shared" ref="H23:O23" si="16">IFERROR(H5/H6*100,"")</f>
        <v>-15.776748805281009</v>
      </c>
      <c r="I23" s="3">
        <f t="shared" si="16"/>
        <v>2.6827800033980198</v>
      </c>
      <c r="J23" s="3">
        <f t="shared" si="16"/>
        <v>20.676706958078977</v>
      </c>
      <c r="K23" s="3">
        <f t="shared" si="16"/>
        <v>14.532607360628418</v>
      </c>
      <c r="L23" s="3">
        <f t="shared" si="16"/>
        <v>7.1374148573751324</v>
      </c>
      <c r="M23" s="3">
        <f t="shared" si="16"/>
        <v>34.69494637064971</v>
      </c>
      <c r="N23" s="3">
        <f t="shared" si="16"/>
        <v>24.919372239845313</v>
      </c>
      <c r="O23" s="3">
        <f t="shared" si="16"/>
        <v>23.880132132484917</v>
      </c>
    </row>
    <row r="24" spans="1:15" ht="15.5" x14ac:dyDescent="0.35">
      <c r="C24" t="s">
        <v>44</v>
      </c>
      <c r="D24" s="4" t="str">
        <f>IFERROR(_xlfn.RRI(5,I23,D23),"")</f>
        <v/>
      </c>
      <c r="E24" s="4" t="str">
        <f>IFERROR(_xlfn.RRI(5,J23,E23),"")</f>
        <v/>
      </c>
      <c r="H24" s="4" t="str">
        <f t="shared" ref="H24:O24" si="17">IFERROR(_xlfn.RRI(5,M23,H23),"")</f>
        <v/>
      </c>
      <c r="I24" s="4">
        <f t="shared" si="17"/>
        <v>-0.35966153201691953</v>
      </c>
      <c r="J24" s="4">
        <f t="shared" si="17"/>
        <v>-2.8396815763891192E-2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45</v>
      </c>
      <c r="C25" t="s">
        <v>46</v>
      </c>
      <c r="D25" s="3">
        <f>IFERROR(INDEX(D51:D500,MATCH($A$25,$C$51:$C$500,0)),"")</f>
        <v>-2.44</v>
      </c>
      <c r="E25" s="3">
        <f>IFERROR(INDEX(E51:E500,MATCH($A$25,$C$51:$C$500,0)),"")</f>
        <v>-10.63</v>
      </c>
      <c r="H25" s="3">
        <f>IFERROR(INDEX(D25:G25,COUNT(D25:G25)),"")</f>
        <v>-10.63</v>
      </c>
      <c r="I25" s="3">
        <f t="shared" ref="I25:O25" si="18">IFERROR(INDEX(I51:I500,MATCH($C$25,$C$51:$C$500,0)),"")</f>
        <v>4.8899999999999997</v>
      </c>
      <c r="J25" s="3">
        <f t="shared" si="18"/>
        <v>37.03</v>
      </c>
      <c r="K25" s="3">
        <f t="shared" si="18"/>
        <v>22.11</v>
      </c>
      <c r="L25" s="3">
        <f t="shared" si="18"/>
        <v>9.74</v>
      </c>
      <c r="M25" s="3">
        <f t="shared" si="18"/>
        <v>1100796.3</v>
      </c>
      <c r="N25" s="3">
        <f t="shared" si="18"/>
        <v>517729.75</v>
      </c>
      <c r="O25" s="3">
        <f t="shared" si="18"/>
        <v>371804.35</v>
      </c>
    </row>
    <row r="26" spans="1:15" ht="15.5" x14ac:dyDescent="0.35">
      <c r="C26" t="s">
        <v>47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O26" si="19">IFERROR(_xlfn.RRI(5,M25,H25),"")</f>
        <v/>
      </c>
      <c r="I26" s="4">
        <f t="shared" si="19"/>
        <v>-0.90113532396858875</v>
      </c>
      <c r="J26" s="4">
        <f t="shared" si="19"/>
        <v>-0.84163914090712011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48</v>
      </c>
      <c r="D27" s="3">
        <f>IFERROR(D4/D21,"")</f>
        <v>164.47817431836734</v>
      </c>
      <c r="E27" s="3">
        <f>IFERROR(E4/E21,"")</f>
        <v>61.661307503061224</v>
      </c>
      <c r="H27" s="3">
        <f t="shared" ref="H27:O27" si="20">IFERROR(H4/H21,"")</f>
        <v>452.27896364285715</v>
      </c>
      <c r="I27" s="3">
        <f t="shared" si="20"/>
        <v>734.02435939693873</v>
      </c>
      <c r="J27" s="3">
        <f t="shared" si="20"/>
        <v>696.62132698244682</v>
      </c>
      <c r="K27" s="3">
        <f t="shared" si="20"/>
        <v>504.44476263404255</v>
      </c>
      <c r="L27" s="3">
        <f t="shared" si="20"/>
        <v>563.31672557466663</v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49</v>
      </c>
      <c r="D28" s="4">
        <f>IFERROR(_xlfn.RRI(5,I27,D27),"")</f>
        <v>-0.2585539415318997</v>
      </c>
      <c r="E28" s="4">
        <f>IFERROR(_xlfn.RRI(5,J27,E27),"")</f>
        <v>-0.38425174085838254</v>
      </c>
      <c r="H28" s="4" t="str">
        <f t="shared" ref="H28:O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50</v>
      </c>
      <c r="H29" s="4">
        <f t="shared" ref="H29:O29" si="22">IFERROR(((H25-I25)/I25)*100%,"")</f>
        <v>-3.1738241308793458</v>
      </c>
      <c r="I29" s="4">
        <f t="shared" si="22"/>
        <v>-0.86794490953281123</v>
      </c>
      <c r="J29" s="4">
        <f t="shared" si="22"/>
        <v>0.67480777928539137</v>
      </c>
      <c r="K29" s="4">
        <f t="shared" si="22"/>
        <v>1.2700205338809034</v>
      </c>
      <c r="L29" s="4">
        <f t="shared" si="22"/>
        <v>-0.99999115185979459</v>
      </c>
      <c r="M29" s="4">
        <f t="shared" si="22"/>
        <v>1.1261986586631347</v>
      </c>
      <c r="N29" s="4">
        <f t="shared" si="22"/>
        <v>0.39247900138876812</v>
      </c>
      <c r="O29" s="4" t="str">
        <f t="shared" si="22"/>
        <v/>
      </c>
    </row>
    <row r="30" spans="1:15" ht="15.5" x14ac:dyDescent="0.35">
      <c r="C30" t="s">
        <v>51</v>
      </c>
      <c r="H30" s="4">
        <f t="shared" ref="H30:O30" si="23">IFERROR(((H27-I27)/I27)*100%,"")</f>
        <v>-0.38383657455940368</v>
      </c>
      <c r="I30" s="4">
        <f t="shared" si="23"/>
        <v>5.369205760109378E-2</v>
      </c>
      <c r="J30" s="4">
        <f t="shared" si="23"/>
        <v>0.380966517215725</v>
      </c>
      <c r="K30" s="4">
        <f t="shared" si="23"/>
        <v>-0.10450952415901721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163.16999999999999</v>
      </c>
      <c r="E32" s="3">
        <f>IFERROR(INDEX(E51:E500,MATCH($A$32,$C$51:$C$500,0)),"")</f>
        <v>165.61</v>
      </c>
      <c r="H32" s="3">
        <f>IFERROR(INDEX(D32:G32,COUNT(D32:G32)),"")</f>
        <v>165.61</v>
      </c>
      <c r="I32" s="3">
        <f t="shared" ref="I32:O32" si="24">IFERROR(INDEX(I51:I500,MATCH($C$32,$C$51:$C$500,0)),"")</f>
        <v>176.24</v>
      </c>
      <c r="J32" s="3">
        <f t="shared" si="24"/>
        <v>178.67</v>
      </c>
      <c r="K32" s="3">
        <f t="shared" si="24"/>
        <v>151.72</v>
      </c>
      <c r="L32" s="3">
        <f t="shared" si="24"/>
        <v>136.94999999999999</v>
      </c>
      <c r="M32" s="3">
        <f t="shared" si="24"/>
        <v>3179284.39</v>
      </c>
      <c r="N32" s="3">
        <f t="shared" si="24"/>
        <v>2076187.88</v>
      </c>
      <c r="O32" s="3">
        <f t="shared" si="24"/>
        <v>1558814.89</v>
      </c>
    </row>
    <row r="33" spans="1:15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0.43</v>
      </c>
      <c r="E33" s="3">
        <f>IFERROR(INDEX(E51:E500,MATCH($A$33,$C$51:$C$500,0)),"")</f>
        <v>0.76</v>
      </c>
      <c r="H33" s="3">
        <f>IFERROR(INDEX(D33:G33,COUNT(D33:G33)),"")</f>
        <v>0.76</v>
      </c>
      <c r="I33" s="3">
        <f t="shared" ref="I33:O33" si="25">IFERROR(INDEX(I51:I500,MATCH($C$33,$C$51:$C$500,0)),"")</f>
        <v>0.82</v>
      </c>
      <c r="J33" s="3">
        <f t="shared" si="25"/>
        <v>0.72</v>
      </c>
      <c r="K33" s="3">
        <f t="shared" si="25"/>
        <v>0.49</v>
      </c>
      <c r="L33" s="3">
        <f t="shared" si="25"/>
        <v>0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-28.69</v>
      </c>
      <c r="E34" s="3">
        <f>IFERROR(INDEX(E51:E500,MATCH($A$34,$C$51:$C$500,0)),"")</f>
        <v>-11.85</v>
      </c>
      <c r="H34" s="3">
        <f>IFERROR(INDEX(D34:G34,COUNT(D34:G34)),"")</f>
        <v>-11.85</v>
      </c>
      <c r="I34" s="3">
        <f t="shared" ref="I34:O34" si="26">IFERROR(INDEX(I51:I500,MATCH($C$34,$C$51:$C$500,0)),"")</f>
        <v>29.65</v>
      </c>
      <c r="J34" s="3">
        <f t="shared" si="26"/>
        <v>3.48</v>
      </c>
      <c r="K34" s="3">
        <f t="shared" si="26"/>
        <v>3.39</v>
      </c>
      <c r="L34" s="3">
        <f t="shared" si="26"/>
        <v>0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0.43</v>
      </c>
      <c r="E35" s="3">
        <f>IFERROR(INDEX(E51:E500,MATCH($A$35,$C$51:$C$500,0)),"")</f>
        <v>2.0499999999999998</v>
      </c>
      <c r="H35" s="3">
        <f>IFERROR(INDEX(D35:G35,COUNT(D35:G35)),"")</f>
        <v>2.0499999999999998</v>
      </c>
      <c r="I35" s="3">
        <f t="shared" ref="I35:O35" si="27">IFERROR(INDEX(I51:I500,MATCH($C$35,$C$51:$C$500,0)),"")</f>
        <v>0.2</v>
      </c>
      <c r="J35" s="3">
        <f t="shared" si="27"/>
        <v>0.18</v>
      </c>
      <c r="K35" s="3">
        <f t="shared" si="27"/>
        <v>0.15</v>
      </c>
      <c r="L35" s="3">
        <f t="shared" si="27"/>
        <v>0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64</v>
      </c>
      <c r="C36" t="s">
        <v>65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O36" si="28">IFERROR(INDEX(H51:H500,MATCH($C$36,$C$51:$C$500,0)),"")</f>
        <v>-0.30609999999999998</v>
      </c>
      <c r="I36" s="4">
        <f t="shared" si="28"/>
        <v>1.6374000000000002</v>
      </c>
      <c r="J36" s="4">
        <f t="shared" si="28"/>
        <v>0.311</v>
      </c>
      <c r="K36" s="4">
        <f t="shared" si="28"/>
        <v>0.31659999999999999</v>
      </c>
      <c r="L36" s="4">
        <f t="shared" si="28"/>
        <v>0.25659999999999999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66</v>
      </c>
      <c r="C37" t="s">
        <v>67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O37" si="29">IFERROR(INDEX(H51:H500,MATCH($C$37,$C$51:$C$500,0)),"")</f>
        <v>8</v>
      </c>
      <c r="I37" s="3">
        <f t="shared" si="29"/>
        <v>8</v>
      </c>
      <c r="J37" s="3">
        <f t="shared" si="29"/>
        <v>11</v>
      </c>
      <c r="K37" s="3">
        <f t="shared" si="29"/>
        <v>7</v>
      </c>
      <c r="L37" s="3">
        <f t="shared" si="29"/>
        <v>2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237</v>
      </c>
    </row>
    <row r="51" spans="2:15" ht="15.5" x14ac:dyDescent="0.35">
      <c r="B51" t="s">
        <v>73</v>
      </c>
      <c r="C51" t="s">
        <v>6</v>
      </c>
      <c r="D51" s="5">
        <v>322377221664</v>
      </c>
      <c r="E51" s="5">
        <v>120856162706</v>
      </c>
      <c r="F51" s="5">
        <v>293940071820</v>
      </c>
      <c r="G51" s="5">
        <v>455778168157</v>
      </c>
      <c r="I51" s="5">
        <v>1438687744418</v>
      </c>
      <c r="J51" s="5">
        <v>1309648094727</v>
      </c>
      <c r="K51" s="5">
        <v>948356153752</v>
      </c>
      <c r="L51" s="5">
        <v>844975088362</v>
      </c>
      <c r="M51" s="5">
        <v>667376739704</v>
      </c>
      <c r="N51" s="5">
        <v>432608142344</v>
      </c>
      <c r="O51" s="5">
        <v>330737498007</v>
      </c>
    </row>
    <row r="52" spans="2:15" ht="15.5" x14ac:dyDescent="0.35">
      <c r="C52" t="s">
        <v>74</v>
      </c>
      <c r="D52" s="5">
        <v>-303812677152</v>
      </c>
      <c r="E52" s="5">
        <v>-116026766712</v>
      </c>
      <c r="F52" s="5">
        <v>-297174814757</v>
      </c>
      <c r="G52" s="5">
        <v>-406388443971</v>
      </c>
      <c r="I52" s="5">
        <v>-1302959072686</v>
      </c>
      <c r="J52" s="5">
        <v>-1108096106520</v>
      </c>
      <c r="K52" s="5">
        <v>-816357865918</v>
      </c>
      <c r="L52" s="5">
        <v>-765896547801</v>
      </c>
      <c r="M52" s="5">
        <v>-527835948577</v>
      </c>
      <c r="N52" s="5">
        <v>-355148642015</v>
      </c>
      <c r="O52" s="5">
        <v>-260463916635</v>
      </c>
    </row>
    <row r="53" spans="2:15" ht="15.5" x14ac:dyDescent="0.35">
      <c r="C53" t="s">
        <v>75</v>
      </c>
      <c r="D53" s="5">
        <v>18564544512</v>
      </c>
      <c r="E53" s="5">
        <v>4829395994</v>
      </c>
      <c r="F53" s="5">
        <v>-3234742937</v>
      </c>
      <c r="G53" s="5">
        <v>49389724186</v>
      </c>
      <c r="I53" s="5">
        <v>135728671732</v>
      </c>
      <c r="J53" s="5">
        <v>201551988207</v>
      </c>
      <c r="K53" s="5">
        <v>131998287834</v>
      </c>
      <c r="L53" s="5">
        <v>79078540561</v>
      </c>
      <c r="M53" s="5">
        <v>139540791127</v>
      </c>
      <c r="N53" s="5">
        <v>77459500329</v>
      </c>
      <c r="O53" s="5">
        <v>70273581372</v>
      </c>
    </row>
    <row r="54" spans="2:15" ht="15.5" x14ac:dyDescent="0.35">
      <c r="C54" t="s">
        <v>76</v>
      </c>
      <c r="D54" s="5">
        <v>-14859749940</v>
      </c>
      <c r="E54" s="5">
        <v>-20061342194</v>
      </c>
      <c r="F54" s="5">
        <v>-38004212183</v>
      </c>
      <c r="G54" s="5">
        <v>-22774008676</v>
      </c>
      <c r="I54" s="5">
        <v>-102848585755</v>
      </c>
      <c r="J54" s="5">
        <v>-93769144494</v>
      </c>
      <c r="K54" s="5">
        <v>-60591321323</v>
      </c>
      <c r="L54" s="5">
        <v>-47339089082</v>
      </c>
      <c r="M54" s="5">
        <v>-47476605925</v>
      </c>
      <c r="N54" s="5">
        <v>-29175934410</v>
      </c>
      <c r="O54" s="5">
        <v>-33393578473</v>
      </c>
    </row>
    <row r="55" spans="2:15" ht="15.5" x14ac:dyDescent="0.35">
      <c r="C55" t="s">
        <v>361</v>
      </c>
      <c r="D55" s="5">
        <v>-17434324986</v>
      </c>
      <c r="E55" s="5">
        <v>-19247474194</v>
      </c>
      <c r="F55" s="5">
        <v>-37910254670</v>
      </c>
      <c r="G55" s="5">
        <v>-25272127033</v>
      </c>
      <c r="I55" s="5">
        <v>-107423711852</v>
      </c>
      <c r="J55" s="5">
        <v>-96845476957</v>
      </c>
      <c r="K55" s="5">
        <v>-59795069162</v>
      </c>
      <c r="L55" s="5">
        <v>-58838987329</v>
      </c>
      <c r="M55" s="5">
        <v>-54127402670</v>
      </c>
      <c r="N55" s="5">
        <v>-39019225727</v>
      </c>
      <c r="O55" s="5">
        <v>-33334185043</v>
      </c>
    </row>
    <row r="56" spans="2:15" ht="15.5" x14ac:dyDescent="0.35">
      <c r="C56" t="s">
        <v>81</v>
      </c>
      <c r="D56" s="5">
        <v>2913042</v>
      </c>
      <c r="E56" s="5">
        <v>-3483412</v>
      </c>
      <c r="F56" s="5">
        <v>5333742</v>
      </c>
      <c r="G56" s="5">
        <v>6684576</v>
      </c>
      <c r="I56" s="5">
        <v>26653009</v>
      </c>
      <c r="J56" s="5">
        <v>20772114</v>
      </c>
      <c r="K56" s="5">
        <v>6536999</v>
      </c>
      <c r="L56" s="5">
        <v>5345756</v>
      </c>
      <c r="M56" s="5">
        <v>5368525</v>
      </c>
    </row>
    <row r="57" spans="2:15" ht="15.5" x14ac:dyDescent="0.35">
      <c r="C57" t="s">
        <v>78</v>
      </c>
      <c r="D57" s="5">
        <v>3704794572</v>
      </c>
      <c r="E57" s="5">
        <v>-15231946200</v>
      </c>
      <c r="F57" s="5">
        <v>-41238955120</v>
      </c>
      <c r="G57" s="5">
        <v>26615715510</v>
      </c>
      <c r="I57" s="5">
        <v>32880085977</v>
      </c>
      <c r="J57" s="5">
        <v>107782843713</v>
      </c>
      <c r="K57" s="5">
        <v>71406966511</v>
      </c>
      <c r="L57" s="5">
        <v>31739451479</v>
      </c>
      <c r="M57" s="5">
        <v>92064185202</v>
      </c>
      <c r="N57" s="5">
        <v>48283565919</v>
      </c>
      <c r="O57" s="5">
        <v>36880002899</v>
      </c>
    </row>
    <row r="58" spans="2:15" ht="15.5" x14ac:dyDescent="0.35">
      <c r="C58" t="s">
        <v>79</v>
      </c>
      <c r="D58" s="5">
        <v>-8483719467</v>
      </c>
      <c r="E58" s="5">
        <v>-5639262950</v>
      </c>
      <c r="F58" s="5">
        <v>-5449003837</v>
      </c>
      <c r="G58" s="5">
        <v>-5778429853</v>
      </c>
      <c r="I58" s="5">
        <v>-20591649067</v>
      </c>
      <c r="J58" s="5">
        <v>-18737571151</v>
      </c>
      <c r="K58" s="5">
        <v>-17853969381</v>
      </c>
      <c r="L58" s="5">
        <v>-11208467837</v>
      </c>
      <c r="M58" s="5">
        <v>-5870196915</v>
      </c>
      <c r="N58" s="5">
        <v>-7916883187</v>
      </c>
      <c r="O58" s="5">
        <v>-6300703796</v>
      </c>
    </row>
    <row r="59" spans="2:15" ht="15.5" x14ac:dyDescent="0.35">
      <c r="C59" t="s">
        <v>27</v>
      </c>
      <c r="D59" s="5">
        <v>-8483719467</v>
      </c>
      <c r="E59" s="5">
        <v>-5639262950</v>
      </c>
      <c r="F59" s="5">
        <v>-5449003837</v>
      </c>
      <c r="G59" s="5">
        <v>-5778429853</v>
      </c>
      <c r="I59" s="5">
        <v>-20591649067</v>
      </c>
      <c r="J59" s="5">
        <v>-18737571151</v>
      </c>
      <c r="K59" s="5">
        <v>-17853969381</v>
      </c>
      <c r="L59" s="5">
        <v>-11208467837</v>
      </c>
      <c r="M59" s="5">
        <v>-5870196915</v>
      </c>
      <c r="N59" s="5">
        <v>-7916883187</v>
      </c>
      <c r="O59" s="5">
        <v>-6300703796</v>
      </c>
    </row>
    <row r="60" spans="2:15" ht="15.5" x14ac:dyDescent="0.35">
      <c r="C60" t="s">
        <v>82</v>
      </c>
      <c r="D60" s="5">
        <v>-8483719467</v>
      </c>
      <c r="E60" s="5">
        <v>-5639262950</v>
      </c>
      <c r="F60" s="5">
        <v>-5449003837</v>
      </c>
      <c r="G60" s="5">
        <v>-5778429853</v>
      </c>
      <c r="I60" s="5">
        <v>-20591649067</v>
      </c>
      <c r="J60" s="5">
        <v>-18737571151</v>
      </c>
      <c r="K60" s="5">
        <v>-17853969381</v>
      </c>
      <c r="L60" s="5">
        <v>-11208467837</v>
      </c>
      <c r="M60" s="5">
        <v>-5870196915</v>
      </c>
      <c r="N60" s="5">
        <v>-7916883187</v>
      </c>
      <c r="O60" s="5">
        <v>-6300703796</v>
      </c>
    </row>
    <row r="61" spans="2:15" ht="15.5" x14ac:dyDescent="0.35">
      <c r="C61" t="s">
        <v>29</v>
      </c>
      <c r="D61" s="5">
        <v>-4778924895</v>
      </c>
      <c r="E61" s="5">
        <v>-20871209150</v>
      </c>
      <c r="F61" s="5">
        <v>-46687958957</v>
      </c>
      <c r="G61" s="5">
        <v>20837285657</v>
      </c>
      <c r="I61" s="5">
        <v>12288436910</v>
      </c>
      <c r="J61" s="5">
        <v>89045272562</v>
      </c>
      <c r="K61" s="5">
        <v>53552997130</v>
      </c>
      <c r="L61" s="5">
        <v>20530983642</v>
      </c>
      <c r="M61" s="5">
        <v>86193988287</v>
      </c>
      <c r="N61" s="5">
        <v>40366682732</v>
      </c>
      <c r="O61" s="5">
        <v>30579299103</v>
      </c>
    </row>
    <row r="62" spans="2:15" ht="15.5" x14ac:dyDescent="0.35">
      <c r="C62" t="s">
        <v>28</v>
      </c>
      <c r="F62" s="5">
        <v>10347568258</v>
      </c>
      <c r="G62" s="5">
        <v>-4552064009</v>
      </c>
      <c r="I62" s="5">
        <v>-2671173267</v>
      </c>
      <c r="J62" s="5">
        <v>-19587083325</v>
      </c>
      <c r="K62" s="5">
        <v>-12090153333</v>
      </c>
      <c r="L62" s="5">
        <v>-5912490716</v>
      </c>
      <c r="M62" s="5">
        <v>-20140841511</v>
      </c>
      <c r="N62" s="5">
        <v>-9302897765</v>
      </c>
      <c r="O62" s="5">
        <v>-8271037837</v>
      </c>
    </row>
    <row r="63" spans="2:15" ht="15.5" x14ac:dyDescent="0.35">
      <c r="C63" t="s">
        <v>83</v>
      </c>
      <c r="F63" s="5">
        <v>10942811072</v>
      </c>
      <c r="G63" s="5">
        <v>-4310598691</v>
      </c>
      <c r="I63" s="5">
        <v>-1581245230</v>
      </c>
      <c r="J63" s="5">
        <v>-18420667416</v>
      </c>
      <c r="K63" s="5">
        <v>-10612640331</v>
      </c>
      <c r="L63" s="5">
        <v>-4733068057</v>
      </c>
      <c r="M63" s="5">
        <v>-19683735529</v>
      </c>
      <c r="N63" s="5">
        <v>-8771181127</v>
      </c>
      <c r="O63" s="5">
        <v>-7138381500</v>
      </c>
    </row>
    <row r="64" spans="2:15" ht="15.5" x14ac:dyDescent="0.35">
      <c r="C64" t="s">
        <v>84</v>
      </c>
      <c r="F64" s="5">
        <v>-595242814</v>
      </c>
      <c r="G64" s="5">
        <v>-241465318</v>
      </c>
      <c r="I64" s="5">
        <v>-1089928037</v>
      </c>
      <c r="J64" s="5">
        <v>-1166415909</v>
      </c>
      <c r="K64" s="5">
        <v>-1477513002</v>
      </c>
      <c r="L64" s="5">
        <v>-1179422659</v>
      </c>
      <c r="M64" s="5">
        <v>-457105982</v>
      </c>
      <c r="N64" s="5">
        <v>-531716638</v>
      </c>
      <c r="O64" s="5">
        <v>-1132656337</v>
      </c>
    </row>
    <row r="65" spans="2:15" ht="15.5" x14ac:dyDescent="0.35">
      <c r="C65" t="s">
        <v>85</v>
      </c>
      <c r="F65" s="5">
        <v>10347568258</v>
      </c>
      <c r="G65" s="5">
        <v>-4552064009</v>
      </c>
      <c r="I65" s="5">
        <v>-2671173267</v>
      </c>
      <c r="J65" s="5">
        <v>-19587083325</v>
      </c>
      <c r="K65" s="5">
        <v>-12090153333</v>
      </c>
      <c r="L65" s="5">
        <v>-5912490716</v>
      </c>
      <c r="M65" s="5">
        <v>-20140841511</v>
      </c>
      <c r="N65" s="5">
        <v>-9302897765</v>
      </c>
      <c r="O65" s="5">
        <v>-8271037837</v>
      </c>
    </row>
    <row r="66" spans="2:15" ht="15.5" x14ac:dyDescent="0.35">
      <c r="C66" t="s">
        <v>87</v>
      </c>
      <c r="D66" s="5">
        <v>-4778924895</v>
      </c>
      <c r="E66" s="5">
        <v>-20871209150</v>
      </c>
      <c r="F66" s="5">
        <v>-36340390699</v>
      </c>
      <c r="G66" s="5">
        <v>16285221648</v>
      </c>
      <c r="I66" s="5">
        <v>9617263643</v>
      </c>
      <c r="J66" s="5">
        <v>69458189237</v>
      </c>
      <c r="K66" s="5">
        <v>41462843797</v>
      </c>
      <c r="L66" s="5">
        <v>14618492926</v>
      </c>
      <c r="M66" s="5">
        <v>66053146776</v>
      </c>
      <c r="N66" s="5">
        <v>31063784967</v>
      </c>
      <c r="O66" s="5">
        <v>22308261266</v>
      </c>
    </row>
    <row r="67" spans="2:15" ht="15.5" x14ac:dyDescent="0.35">
      <c r="C67" t="s">
        <v>88</v>
      </c>
      <c r="F67" s="5">
        <v>-107130090</v>
      </c>
      <c r="G67" s="5">
        <v>-66772606</v>
      </c>
      <c r="I67" s="5">
        <v>-307447916</v>
      </c>
      <c r="J67" s="5">
        <v>-162196077</v>
      </c>
      <c r="K67" s="5">
        <v>-111922433</v>
      </c>
      <c r="L67" s="5">
        <v>49449331</v>
      </c>
      <c r="M67" s="5">
        <v>138012658</v>
      </c>
      <c r="N67" s="5">
        <v>-21405811</v>
      </c>
      <c r="O67" s="5">
        <v>26562102</v>
      </c>
    </row>
    <row r="68" spans="2:15" ht="15.5" x14ac:dyDescent="0.35">
      <c r="C68" t="s">
        <v>89</v>
      </c>
      <c r="D68" s="5">
        <v>-4778924895</v>
      </c>
      <c r="E68" s="5">
        <v>-20871209150</v>
      </c>
      <c r="F68" s="5">
        <v>-36447520789</v>
      </c>
      <c r="G68" s="5">
        <v>16218449042</v>
      </c>
      <c r="I68" s="5">
        <v>9309815727</v>
      </c>
      <c r="J68" s="5">
        <v>69295993160</v>
      </c>
      <c r="K68" s="5">
        <v>41350921364</v>
      </c>
      <c r="L68" s="5">
        <v>14667942257</v>
      </c>
      <c r="M68" s="5">
        <v>66191159434</v>
      </c>
      <c r="N68" s="5">
        <v>31042379156</v>
      </c>
      <c r="O68" s="5">
        <v>22334823368</v>
      </c>
    </row>
    <row r="69" spans="2:15" ht="15.5" x14ac:dyDescent="0.35">
      <c r="C69" t="s">
        <v>90</v>
      </c>
      <c r="D69" s="5">
        <v>-4778924895</v>
      </c>
      <c r="E69" s="5">
        <v>-20871209150</v>
      </c>
      <c r="F69" s="5">
        <v>-36340390699</v>
      </c>
      <c r="G69" s="5">
        <v>16285221648</v>
      </c>
      <c r="I69" s="5">
        <v>9617263643</v>
      </c>
      <c r="J69" s="5">
        <v>69458189237</v>
      </c>
      <c r="K69" s="5">
        <v>41462843797</v>
      </c>
      <c r="L69" s="5">
        <v>14618492926</v>
      </c>
      <c r="M69" s="5">
        <v>66053146776</v>
      </c>
      <c r="N69" s="5">
        <v>31063784967</v>
      </c>
      <c r="O69" s="5">
        <v>22308261266</v>
      </c>
    </row>
    <row r="70" spans="2:15" ht="15.5" x14ac:dyDescent="0.35">
      <c r="C70" t="s">
        <v>8</v>
      </c>
      <c r="D70" s="5">
        <v>-4781837937</v>
      </c>
      <c r="E70" s="5">
        <v>-20867725738</v>
      </c>
      <c r="F70" s="5">
        <v>-36452854531</v>
      </c>
      <c r="G70" s="5">
        <v>16211764466</v>
      </c>
      <c r="I70" s="5">
        <v>9283162718</v>
      </c>
      <c r="J70" s="5">
        <v>69275221046</v>
      </c>
      <c r="K70" s="5">
        <v>41344384365</v>
      </c>
      <c r="L70" s="5">
        <v>14662596501</v>
      </c>
      <c r="M70" s="5">
        <v>66185790909</v>
      </c>
      <c r="N70" s="5">
        <v>31042379156</v>
      </c>
      <c r="O70" s="5">
        <v>22334823368</v>
      </c>
    </row>
    <row r="71" spans="2:15" ht="15.5" x14ac:dyDescent="0.35">
      <c r="C71" t="s">
        <v>92</v>
      </c>
      <c r="D71" s="5">
        <v>-4778924895</v>
      </c>
      <c r="E71" s="5">
        <v>-20871209150</v>
      </c>
      <c r="F71" s="5">
        <v>-36340390699</v>
      </c>
      <c r="G71" s="5">
        <v>16285221648</v>
      </c>
      <c r="I71" s="5">
        <v>9617263643</v>
      </c>
      <c r="J71" s="5">
        <v>69458189237</v>
      </c>
      <c r="K71" s="5">
        <v>41462843797</v>
      </c>
      <c r="L71" s="5">
        <v>14618492926</v>
      </c>
      <c r="M71" s="5">
        <v>66053146776</v>
      </c>
      <c r="N71" s="5">
        <v>31063784967</v>
      </c>
      <c r="O71" s="5">
        <v>22308261266</v>
      </c>
    </row>
    <row r="72" spans="2:15" ht="15.5" x14ac:dyDescent="0.35">
      <c r="C72" t="s">
        <v>93</v>
      </c>
      <c r="D72" s="5">
        <v>-4778924895</v>
      </c>
      <c r="E72" s="5">
        <v>-20871209150</v>
      </c>
      <c r="F72" s="5">
        <v>-36447520789</v>
      </c>
      <c r="G72" s="5">
        <v>16218449042</v>
      </c>
      <c r="I72" s="5">
        <v>9309815727</v>
      </c>
      <c r="J72" s="5">
        <v>69295993160</v>
      </c>
      <c r="K72" s="5">
        <v>41350921364</v>
      </c>
      <c r="L72" s="5">
        <v>14667942257</v>
      </c>
      <c r="M72" s="5">
        <v>66191159434</v>
      </c>
      <c r="N72" s="5">
        <v>31042379156</v>
      </c>
      <c r="O72" s="5">
        <v>22334823368</v>
      </c>
    </row>
    <row r="73" spans="2:15" ht="15.5" x14ac:dyDescent="0.35">
      <c r="C73" t="s">
        <v>94</v>
      </c>
      <c r="D73" s="5">
        <v>-4778924895</v>
      </c>
      <c r="E73" s="5">
        <v>-20871209150</v>
      </c>
      <c r="F73" s="5">
        <v>-36447520789</v>
      </c>
      <c r="G73" s="5">
        <v>16218449042</v>
      </c>
      <c r="I73" s="5">
        <v>9309815727</v>
      </c>
      <c r="J73" s="5">
        <v>69295993160</v>
      </c>
      <c r="K73" s="5">
        <v>41350921364</v>
      </c>
      <c r="L73" s="5">
        <v>14667942257</v>
      </c>
      <c r="M73" s="5">
        <v>66191159434</v>
      </c>
      <c r="N73" s="5">
        <v>31042379156</v>
      </c>
      <c r="O73" s="5">
        <v>22334823368</v>
      </c>
    </row>
    <row r="75" spans="2:15" ht="15.5" x14ac:dyDescent="0.35">
      <c r="B75" t="s">
        <v>95</v>
      </c>
      <c r="C75" t="s">
        <v>96</v>
      </c>
    </row>
    <row r="76" spans="2:15" ht="15.5" x14ac:dyDescent="0.35">
      <c r="C76" t="s">
        <v>97</v>
      </c>
    </row>
    <row r="77" spans="2:15" ht="15.5" x14ac:dyDescent="0.35">
      <c r="C77" t="s">
        <v>20</v>
      </c>
      <c r="D77" s="5">
        <v>61106008416</v>
      </c>
      <c r="E77" s="5">
        <v>101342720545</v>
      </c>
      <c r="F77" s="5">
        <v>62050648116</v>
      </c>
      <c r="G77" s="5">
        <v>93267397448</v>
      </c>
      <c r="I77" s="5">
        <v>62050648116</v>
      </c>
      <c r="J77" s="5">
        <v>103868260850</v>
      </c>
      <c r="K77" s="5">
        <v>58852147242</v>
      </c>
      <c r="L77" s="5">
        <v>31034938239</v>
      </c>
      <c r="M77" s="5">
        <v>19968590171</v>
      </c>
      <c r="N77" s="5">
        <v>19046830915</v>
      </c>
      <c r="O77" s="5">
        <v>24937900366</v>
      </c>
    </row>
    <row r="78" spans="2:15" ht="15.5" x14ac:dyDescent="0.35">
      <c r="C78" t="s">
        <v>98</v>
      </c>
      <c r="D78" s="5">
        <v>65394253030</v>
      </c>
      <c r="E78" s="5">
        <v>26961856602</v>
      </c>
      <c r="F78" s="5">
        <v>50643041386</v>
      </c>
      <c r="G78" s="5">
        <v>39167705068</v>
      </c>
      <c r="I78" s="5">
        <v>50643041386</v>
      </c>
      <c r="J78" s="5">
        <v>36877643021</v>
      </c>
      <c r="K78" s="5">
        <v>30616537761</v>
      </c>
      <c r="L78" s="5">
        <v>17300417793</v>
      </c>
      <c r="M78" s="5">
        <v>16752120908</v>
      </c>
      <c r="N78" s="5">
        <v>14345790725</v>
      </c>
      <c r="O78" s="5">
        <v>12998799682</v>
      </c>
    </row>
    <row r="79" spans="2:15" ht="15.5" x14ac:dyDescent="0.35">
      <c r="C79" t="s">
        <v>247</v>
      </c>
      <c r="D79" s="5">
        <v>4407819324</v>
      </c>
      <c r="E79" s="5">
        <v>1005360411</v>
      </c>
      <c r="F79" s="5">
        <v>7159148885</v>
      </c>
      <c r="I79" s="5">
        <v>7159148885</v>
      </c>
      <c r="J79" s="5">
        <v>8325795120</v>
      </c>
      <c r="K79" s="5">
        <v>13783128264</v>
      </c>
      <c r="L79" s="5">
        <v>23657708641</v>
      </c>
      <c r="M79" s="5">
        <v>8111180983</v>
      </c>
      <c r="N79" s="5">
        <v>2381612870</v>
      </c>
    </row>
    <row r="80" spans="2:15" ht="15.5" x14ac:dyDescent="0.35">
      <c r="C80" t="s">
        <v>99</v>
      </c>
      <c r="D80" s="5">
        <v>44628746568</v>
      </c>
      <c r="E80" s="5">
        <v>36680170947</v>
      </c>
      <c r="F80" s="5">
        <v>70008483438</v>
      </c>
      <c r="G80" s="5">
        <v>73413597403</v>
      </c>
      <c r="I80" s="5">
        <v>70008483438</v>
      </c>
      <c r="J80" s="5">
        <v>60066744454</v>
      </c>
      <c r="K80" s="5">
        <v>49309873544</v>
      </c>
      <c r="L80" s="5">
        <v>45625114765</v>
      </c>
      <c r="M80" s="5">
        <v>41079638038</v>
      </c>
      <c r="N80" s="5">
        <v>21214259357</v>
      </c>
      <c r="O80" s="5">
        <v>22039485635</v>
      </c>
    </row>
    <row r="81" spans="3:15" ht="15.5" x14ac:dyDescent="0.35">
      <c r="C81" t="s">
        <v>100</v>
      </c>
      <c r="D81" s="5">
        <v>65394253030</v>
      </c>
      <c r="E81" s="5">
        <v>26961856602</v>
      </c>
      <c r="F81" s="5">
        <v>50643041386</v>
      </c>
      <c r="G81" s="5">
        <v>39167705068</v>
      </c>
      <c r="I81" s="5">
        <v>50643041386</v>
      </c>
      <c r="J81" s="5">
        <v>36877643021</v>
      </c>
      <c r="K81" s="5">
        <v>30616537761</v>
      </c>
      <c r="L81" s="5">
        <v>17300417793</v>
      </c>
      <c r="M81" s="5">
        <v>16752120908</v>
      </c>
      <c r="N81" s="5">
        <v>14345790725</v>
      </c>
      <c r="O81" s="5">
        <v>12998799682</v>
      </c>
    </row>
    <row r="82" spans="3:15" ht="15.5" x14ac:dyDescent="0.35">
      <c r="C82" t="s">
        <v>101</v>
      </c>
      <c r="D82" s="5">
        <v>4000000</v>
      </c>
      <c r="E82" s="5">
        <v>3000000</v>
      </c>
      <c r="F82" s="5">
        <v>5000000</v>
      </c>
      <c r="G82" s="5">
        <v>4000000</v>
      </c>
      <c r="I82" s="5">
        <v>5000000</v>
      </c>
      <c r="J82" s="5">
        <v>4000000</v>
      </c>
      <c r="K82" s="5">
        <v>6767783</v>
      </c>
      <c r="L82" s="5">
        <v>4000000</v>
      </c>
    </row>
    <row r="83" spans="3:15" ht="15.5" x14ac:dyDescent="0.35">
      <c r="C83" t="s">
        <v>102</v>
      </c>
      <c r="D83" s="5">
        <v>4000000</v>
      </c>
      <c r="E83" s="5">
        <v>3000000</v>
      </c>
      <c r="F83" s="5">
        <v>5000000</v>
      </c>
      <c r="G83" s="5">
        <v>4000000</v>
      </c>
      <c r="I83" s="5">
        <v>5000000</v>
      </c>
      <c r="J83" s="5">
        <v>4000000</v>
      </c>
      <c r="K83" s="5">
        <v>6767783</v>
      </c>
      <c r="L83" s="5">
        <v>4000000</v>
      </c>
    </row>
    <row r="84" spans="3:15" ht="15.5" x14ac:dyDescent="0.35">
      <c r="C84" t="s">
        <v>103</v>
      </c>
      <c r="D84" s="5">
        <v>103881106904</v>
      </c>
      <c r="E84" s="5">
        <v>178246094777</v>
      </c>
      <c r="F84" s="5">
        <v>79546060346</v>
      </c>
      <c r="G84" s="5">
        <v>78924970050</v>
      </c>
      <c r="I84" s="5">
        <v>79546060346</v>
      </c>
      <c r="J84" s="5">
        <v>109252306735</v>
      </c>
      <c r="K84" s="5">
        <v>112025783176</v>
      </c>
      <c r="L84" s="5">
        <v>76782705094</v>
      </c>
      <c r="M84" s="5">
        <v>48948590275</v>
      </c>
      <c r="N84" s="5">
        <v>16572166800</v>
      </c>
      <c r="O84" s="5">
        <v>15729278490</v>
      </c>
    </row>
    <row r="85" spans="3:15" ht="15.5" x14ac:dyDescent="0.35">
      <c r="C85" t="s">
        <v>81</v>
      </c>
      <c r="D85" s="5">
        <v>5478387643</v>
      </c>
      <c r="E85" s="5">
        <v>5478387643</v>
      </c>
      <c r="F85" s="5">
        <v>4478387643</v>
      </c>
      <c r="G85" s="5">
        <v>4230402661</v>
      </c>
      <c r="I85" s="5">
        <v>4478387643</v>
      </c>
      <c r="J85" s="5">
        <v>5332440932</v>
      </c>
      <c r="K85" s="5">
        <v>4503347864</v>
      </c>
      <c r="L85" s="5">
        <v>3724420739</v>
      </c>
      <c r="M85" s="5">
        <v>3427769463</v>
      </c>
      <c r="N85" s="5">
        <v>3225889776</v>
      </c>
      <c r="O85" s="5">
        <v>7691148037</v>
      </c>
    </row>
    <row r="86" spans="3:15" ht="15.5" x14ac:dyDescent="0.35">
      <c r="C86" t="s">
        <v>104</v>
      </c>
      <c r="D86" s="5">
        <v>288597993225</v>
      </c>
      <c r="E86" s="5">
        <v>357732750124</v>
      </c>
      <c r="F86" s="5">
        <v>294065308232</v>
      </c>
      <c r="G86" s="5">
        <v>284101121527</v>
      </c>
      <c r="I86" s="5">
        <v>294065308232</v>
      </c>
      <c r="J86" s="5">
        <v>316331579317</v>
      </c>
      <c r="K86" s="5">
        <v>235323161533</v>
      </c>
      <c r="L86" s="5">
        <v>162096750084</v>
      </c>
      <c r="M86" s="5">
        <v>122722537699</v>
      </c>
      <c r="N86" s="5">
        <v>61720871335</v>
      </c>
      <c r="O86" s="5">
        <v>78730175668</v>
      </c>
    </row>
    <row r="87" spans="3:15" ht="15.5" x14ac:dyDescent="0.35">
      <c r="C87" t="s">
        <v>105</v>
      </c>
    </row>
    <row r="88" spans="3:15" ht="15.5" x14ac:dyDescent="0.35">
      <c r="C88" t="s">
        <v>106</v>
      </c>
      <c r="D88" s="5">
        <v>442938435343</v>
      </c>
      <c r="E88" s="5">
        <v>449392139615</v>
      </c>
      <c r="F88" s="5">
        <v>433409263439</v>
      </c>
      <c r="G88" s="5">
        <v>427506184884</v>
      </c>
      <c r="I88" s="5">
        <v>433409263439</v>
      </c>
      <c r="J88" s="5">
        <v>311045766604</v>
      </c>
      <c r="K88" s="5">
        <v>303783870521</v>
      </c>
      <c r="L88" s="5">
        <v>284737737994</v>
      </c>
      <c r="M88" s="5">
        <v>216717495537</v>
      </c>
      <c r="N88" s="5">
        <v>173022541034</v>
      </c>
      <c r="O88" s="5">
        <v>142440174035</v>
      </c>
    </row>
    <row r="89" spans="3:15" ht="15.5" x14ac:dyDescent="0.35">
      <c r="C89" t="s">
        <v>108</v>
      </c>
      <c r="G89" s="5">
        <v>19891866</v>
      </c>
      <c r="J89" s="5">
        <v>11817573</v>
      </c>
      <c r="K89" s="5">
        <v>5218112</v>
      </c>
      <c r="L89" s="5">
        <v>2084048</v>
      </c>
    </row>
    <row r="90" spans="3:15" ht="15.5" x14ac:dyDescent="0.35">
      <c r="C90" t="s">
        <v>109</v>
      </c>
      <c r="D90" s="5">
        <v>464781917226</v>
      </c>
      <c r="E90" s="5">
        <v>471235621498</v>
      </c>
      <c r="F90" s="5">
        <v>468247081848</v>
      </c>
      <c r="G90" s="5">
        <v>462148755300</v>
      </c>
      <c r="I90" s="5">
        <v>468247081848</v>
      </c>
      <c r="J90" s="5">
        <v>340596259427</v>
      </c>
      <c r="K90" s="5">
        <v>331999453233</v>
      </c>
      <c r="L90" s="5">
        <v>312808552042</v>
      </c>
      <c r="M90" s="5">
        <v>224779225537</v>
      </c>
      <c r="N90" s="5">
        <v>175122541034</v>
      </c>
      <c r="O90" s="5">
        <v>142440174035</v>
      </c>
    </row>
    <row r="91" spans="3:15" ht="15.5" x14ac:dyDescent="0.35">
      <c r="C91" t="s">
        <v>110</v>
      </c>
      <c r="D91" s="5">
        <v>753379910451</v>
      </c>
      <c r="E91" s="5">
        <v>828968371622</v>
      </c>
      <c r="F91" s="5">
        <v>762312390080</v>
      </c>
      <c r="G91" s="5">
        <v>746249876827</v>
      </c>
      <c r="I91" s="5">
        <v>762312390080</v>
      </c>
      <c r="J91" s="5">
        <v>656927838744</v>
      </c>
      <c r="K91" s="5">
        <v>567322614766</v>
      </c>
      <c r="L91" s="5">
        <v>474905302126</v>
      </c>
      <c r="M91" s="5">
        <v>347501763236</v>
      </c>
      <c r="N91" s="5">
        <v>236843412369</v>
      </c>
      <c r="O91" s="5">
        <v>221170349703</v>
      </c>
    </row>
    <row r="92" spans="3:15" ht="15.5" x14ac:dyDescent="0.35">
      <c r="C92" t="s">
        <v>111</v>
      </c>
    </row>
    <row r="93" spans="3:15" ht="15.5" x14ac:dyDescent="0.35">
      <c r="C93" t="s">
        <v>112</v>
      </c>
    </row>
    <row r="94" spans="3:15" ht="15.5" x14ac:dyDescent="0.35">
      <c r="C94" t="s">
        <v>113</v>
      </c>
      <c r="D94" s="5">
        <v>168107150126</v>
      </c>
      <c r="E94" s="5">
        <v>228864779065</v>
      </c>
      <c r="F94" s="5">
        <v>232605286419</v>
      </c>
      <c r="G94" s="5">
        <v>206897260601</v>
      </c>
      <c r="I94" s="5">
        <v>232605286419</v>
      </c>
      <c r="J94" s="5">
        <v>166205371568</v>
      </c>
      <c r="K94" s="5">
        <v>138527755365</v>
      </c>
      <c r="L94" s="5">
        <v>139249280962</v>
      </c>
      <c r="M94" s="5">
        <v>101824030876</v>
      </c>
      <c r="N94" s="5">
        <v>69222685146</v>
      </c>
      <c r="O94" s="5">
        <v>66913948287</v>
      </c>
    </row>
    <row r="95" spans="3:15" ht="15.5" x14ac:dyDescent="0.35">
      <c r="C95" t="s">
        <v>250</v>
      </c>
      <c r="D95" s="5">
        <v>58674552407</v>
      </c>
      <c r="E95" s="5">
        <v>98534538584</v>
      </c>
      <c r="F95" s="5">
        <v>95509529661</v>
      </c>
      <c r="G95" s="5">
        <v>80186237139</v>
      </c>
      <c r="I95" s="5">
        <v>95509529661</v>
      </c>
      <c r="J95" s="5">
        <v>41288809358</v>
      </c>
      <c r="K95" s="5">
        <v>40000000000</v>
      </c>
      <c r="L95" s="5">
        <v>23100000000</v>
      </c>
      <c r="M95" s="5">
        <v>11001804595</v>
      </c>
      <c r="N95" s="5">
        <v>15504838144</v>
      </c>
      <c r="O95" s="5">
        <v>20000000000</v>
      </c>
    </row>
    <row r="96" spans="3:15" ht="15.5" x14ac:dyDescent="0.35">
      <c r="C96" t="s">
        <v>114</v>
      </c>
    </row>
    <row r="97" spans="3:15" ht="15.5" x14ac:dyDescent="0.35">
      <c r="C97" t="s">
        <v>251</v>
      </c>
      <c r="D97" s="5">
        <v>49036565892</v>
      </c>
      <c r="E97" s="5">
        <v>37685531358</v>
      </c>
      <c r="F97" s="5">
        <v>77167632323</v>
      </c>
      <c r="G97" s="5">
        <v>73413597403</v>
      </c>
      <c r="I97" s="5">
        <v>77167632323</v>
      </c>
      <c r="J97" s="5">
        <v>68392539574</v>
      </c>
      <c r="K97" s="5">
        <v>63093001808</v>
      </c>
      <c r="L97" s="5">
        <v>69282823406</v>
      </c>
      <c r="M97" s="5">
        <v>49190819021</v>
      </c>
      <c r="N97" s="5">
        <v>23595872227</v>
      </c>
      <c r="O97" s="5">
        <v>22039485635</v>
      </c>
    </row>
    <row r="98" spans="3:15" ht="15.5" x14ac:dyDescent="0.35">
      <c r="C98" t="s">
        <v>116</v>
      </c>
      <c r="D98" s="5">
        <v>1429474567</v>
      </c>
      <c r="E98" s="5">
        <v>1240923403</v>
      </c>
      <c r="F98" s="5">
        <v>2278461332</v>
      </c>
      <c r="G98" s="5">
        <v>3424322282</v>
      </c>
      <c r="I98" s="5">
        <v>2278461332</v>
      </c>
      <c r="J98" s="5">
        <v>11143768130</v>
      </c>
      <c r="K98" s="5">
        <v>3573020371</v>
      </c>
      <c r="L98" s="5">
        <v>3241462905</v>
      </c>
      <c r="M98" s="5">
        <v>15028606507</v>
      </c>
      <c r="N98" s="5">
        <v>7417563466</v>
      </c>
      <c r="O98" s="5">
        <v>4110774428</v>
      </c>
    </row>
    <row r="99" spans="3:15" ht="15.5" x14ac:dyDescent="0.35">
      <c r="C99" t="s">
        <v>117</v>
      </c>
      <c r="D99" s="5">
        <v>13339313020</v>
      </c>
      <c r="E99" s="5">
        <v>14565898379</v>
      </c>
      <c r="F99" s="5">
        <v>15606796980</v>
      </c>
      <c r="G99" s="5">
        <v>16729048861</v>
      </c>
      <c r="I99" s="5">
        <v>15606796980</v>
      </c>
      <c r="J99" s="5">
        <v>17566476137</v>
      </c>
      <c r="K99" s="5">
        <v>5504805400</v>
      </c>
      <c r="L99" s="5">
        <v>14396844018</v>
      </c>
      <c r="M99" s="5">
        <v>4257540921</v>
      </c>
      <c r="N99" s="5">
        <v>7351123928</v>
      </c>
      <c r="O99" s="5">
        <v>6007154997</v>
      </c>
    </row>
    <row r="100" spans="3:15" ht="15.5" x14ac:dyDescent="0.35">
      <c r="C100" t="s">
        <v>322</v>
      </c>
    </row>
    <row r="101" spans="3:15" ht="15.5" x14ac:dyDescent="0.35">
      <c r="C101" t="s">
        <v>255</v>
      </c>
      <c r="D101" s="5">
        <v>181770982928</v>
      </c>
      <c r="E101" s="5">
        <v>190793937744</v>
      </c>
      <c r="F101" s="5">
        <v>90166940000</v>
      </c>
      <c r="G101" s="5">
        <v>74646920000</v>
      </c>
      <c r="I101" s="5">
        <v>90166940000</v>
      </c>
      <c r="J101" s="5">
        <v>97576860000</v>
      </c>
      <c r="K101" s="5">
        <v>87619751628</v>
      </c>
      <c r="L101" s="5">
        <v>110661975417</v>
      </c>
      <c r="M101" s="5">
        <v>22553250290</v>
      </c>
      <c r="N101" s="5">
        <v>37334594401</v>
      </c>
      <c r="O101" s="5">
        <v>51073534671</v>
      </c>
    </row>
    <row r="102" spans="3:15" ht="15.5" x14ac:dyDescent="0.35">
      <c r="C102" t="s">
        <v>323</v>
      </c>
      <c r="D102" s="5">
        <v>305087318</v>
      </c>
      <c r="E102" s="5">
        <v>190938179</v>
      </c>
      <c r="F102" s="5">
        <v>214035304</v>
      </c>
      <c r="G102" s="5">
        <v>225304669</v>
      </c>
      <c r="I102" s="5">
        <v>214035304</v>
      </c>
      <c r="J102" s="5">
        <v>278785921</v>
      </c>
      <c r="L102" s="5">
        <v>327613894</v>
      </c>
      <c r="M102" s="5">
        <v>771860833</v>
      </c>
      <c r="O102" s="5">
        <v>113333338</v>
      </c>
    </row>
    <row r="103" spans="3:15" ht="15.5" x14ac:dyDescent="0.35">
      <c r="C103" t="s">
        <v>325</v>
      </c>
      <c r="D103" s="5">
        <v>45411824516</v>
      </c>
      <c r="E103" s="5">
        <v>45776538217</v>
      </c>
      <c r="F103" s="5">
        <v>34127214681</v>
      </c>
      <c r="G103" s="5">
        <v>32795370215</v>
      </c>
      <c r="I103" s="5">
        <v>34127214681</v>
      </c>
      <c r="J103" s="5">
        <v>27666050599</v>
      </c>
      <c r="K103" s="5">
        <v>25737115356</v>
      </c>
      <c r="L103" s="5">
        <v>26769823359</v>
      </c>
      <c r="M103" s="5">
        <v>15595727861</v>
      </c>
      <c r="N103" s="5">
        <v>14201706352</v>
      </c>
      <c r="O103" s="5">
        <v>10980384295</v>
      </c>
    </row>
    <row r="104" spans="3:15" ht="15.5" x14ac:dyDescent="0.35">
      <c r="C104" t="s">
        <v>122</v>
      </c>
      <c r="D104" s="5">
        <v>264895165438</v>
      </c>
      <c r="E104" s="5">
        <v>274947072775</v>
      </c>
      <c r="F104" s="5">
        <v>183679374729</v>
      </c>
      <c r="G104" s="5">
        <v>156877366505</v>
      </c>
      <c r="I104" s="5">
        <v>183679374729</v>
      </c>
      <c r="J104" s="5">
        <v>155682553971</v>
      </c>
      <c r="K104" s="5">
        <v>144300939356</v>
      </c>
      <c r="L104" s="5">
        <v>130223146741</v>
      </c>
      <c r="M104" s="5">
        <v>54912800194</v>
      </c>
      <c r="N104" s="5">
        <v>43049454491</v>
      </c>
      <c r="O104" s="5">
        <v>60727507840</v>
      </c>
    </row>
    <row r="105" spans="3:15" ht="15.5" x14ac:dyDescent="0.35">
      <c r="C105" t="s">
        <v>123</v>
      </c>
      <c r="D105" s="5">
        <v>264895165438</v>
      </c>
      <c r="E105" s="5">
        <v>274947072775</v>
      </c>
      <c r="F105" s="5">
        <v>183679374729</v>
      </c>
      <c r="G105" s="5">
        <v>156877366505</v>
      </c>
      <c r="I105" s="5">
        <v>183679374729</v>
      </c>
      <c r="J105" s="5">
        <v>155682553971</v>
      </c>
      <c r="K105" s="5">
        <v>144300939356</v>
      </c>
      <c r="L105" s="5">
        <v>130223146741</v>
      </c>
      <c r="M105" s="5">
        <v>54912800194</v>
      </c>
      <c r="N105" s="5">
        <v>43049454491</v>
      </c>
      <c r="O105" s="5">
        <v>60727507840</v>
      </c>
    </row>
    <row r="106" spans="3:15" ht="15.5" x14ac:dyDescent="0.35">
      <c r="C106" t="s">
        <v>362</v>
      </c>
      <c r="D106" s="5">
        <v>64467514250</v>
      </c>
      <c r="E106" s="5">
        <v>64467514250</v>
      </c>
      <c r="F106" s="5">
        <v>72124839940</v>
      </c>
      <c r="G106" s="5">
        <v>65733662320</v>
      </c>
      <c r="I106" s="5">
        <v>72124839940</v>
      </c>
      <c r="J106" s="5">
        <v>45800000000</v>
      </c>
      <c r="K106" s="5">
        <v>45800000000</v>
      </c>
      <c r="L106" s="5">
        <v>10800000000</v>
      </c>
      <c r="M106" s="5">
        <v>24550555572</v>
      </c>
    </row>
    <row r="107" spans="3:15" ht="15.5" x14ac:dyDescent="0.35">
      <c r="C107" t="s">
        <v>119</v>
      </c>
    </row>
    <row r="108" spans="3:15" ht="15.5" x14ac:dyDescent="0.35">
      <c r="C108" t="s">
        <v>121</v>
      </c>
      <c r="D108" s="5">
        <v>187502965012</v>
      </c>
      <c r="E108" s="5">
        <v>197554872349</v>
      </c>
      <c r="F108" s="5">
        <v>99629848613</v>
      </c>
      <c r="G108" s="5">
        <v>80012137761</v>
      </c>
      <c r="I108" s="5">
        <v>99629848613</v>
      </c>
      <c r="J108" s="5">
        <v>98095208890</v>
      </c>
      <c r="K108" s="5">
        <v>88669955101</v>
      </c>
      <c r="L108" s="5">
        <v>111820168811</v>
      </c>
      <c r="M108" s="5">
        <v>24251371922</v>
      </c>
      <c r="N108" s="5">
        <v>37636494107</v>
      </c>
      <c r="O108" s="5">
        <v>51375654381</v>
      </c>
    </row>
    <row r="109" spans="3:15" ht="15.5" x14ac:dyDescent="0.35">
      <c r="C109" t="s">
        <v>256</v>
      </c>
      <c r="D109" s="5">
        <v>7446298533</v>
      </c>
      <c r="E109" s="5">
        <v>7446298533</v>
      </c>
      <c r="F109" s="5">
        <v>7446298533</v>
      </c>
      <c r="G109" s="5">
        <v>6901163763</v>
      </c>
      <c r="I109" s="5">
        <v>7446298533</v>
      </c>
      <c r="J109" s="5">
        <v>6454904149</v>
      </c>
      <c r="K109" s="5">
        <v>5327636391</v>
      </c>
      <c r="L109" s="5">
        <v>3878557191</v>
      </c>
      <c r="M109" s="5">
        <v>2683103237</v>
      </c>
      <c r="N109" s="5">
        <v>2187070608</v>
      </c>
      <c r="O109" s="5">
        <v>1660705422</v>
      </c>
    </row>
    <row r="110" spans="3:15" ht="15.5" x14ac:dyDescent="0.35">
      <c r="C110" t="s">
        <v>124</v>
      </c>
      <c r="D110" s="5">
        <v>433002315564</v>
      </c>
      <c r="E110" s="5">
        <v>503811851840</v>
      </c>
      <c r="F110" s="5">
        <v>416284661148</v>
      </c>
      <c r="G110" s="5">
        <v>363774627106</v>
      </c>
      <c r="I110" s="5">
        <v>416284661148</v>
      </c>
      <c r="J110" s="5">
        <v>321887925539</v>
      </c>
      <c r="K110" s="5">
        <v>282828694721</v>
      </c>
      <c r="L110" s="5">
        <v>269472427703</v>
      </c>
      <c r="M110" s="5">
        <v>156736831070</v>
      </c>
      <c r="N110" s="5">
        <v>112272139637</v>
      </c>
      <c r="O110" s="5">
        <v>127641456127</v>
      </c>
    </row>
    <row r="111" spans="3:15" ht="15.5" x14ac:dyDescent="0.35">
      <c r="C111" t="s">
        <v>125</v>
      </c>
    </row>
    <row r="112" spans="3:15" ht="15.5" x14ac:dyDescent="0.35">
      <c r="C112" t="s">
        <v>126</v>
      </c>
      <c r="D112" s="5">
        <v>196300000000</v>
      </c>
      <c r="E112" s="5">
        <v>196300000000</v>
      </c>
      <c r="F112" s="5">
        <v>196300000000</v>
      </c>
      <c r="G112" s="5">
        <v>196300000000</v>
      </c>
      <c r="I112" s="5">
        <v>196300000000</v>
      </c>
      <c r="J112" s="5">
        <v>187500000000</v>
      </c>
      <c r="K112" s="5">
        <v>187500000000</v>
      </c>
      <c r="L112" s="5">
        <v>150000000000</v>
      </c>
      <c r="M112" s="5">
        <v>60000000000</v>
      </c>
      <c r="N112" s="5">
        <v>60000000000</v>
      </c>
      <c r="O112" s="5">
        <v>60000000000</v>
      </c>
    </row>
    <row r="113" spans="2:15" ht="15.5" x14ac:dyDescent="0.35">
      <c r="C113" t="s">
        <v>127</v>
      </c>
      <c r="D113" s="5">
        <v>11838124258</v>
      </c>
      <c r="E113" s="5">
        <v>11838124258</v>
      </c>
      <c r="F113" s="5">
        <v>11838124258</v>
      </c>
      <c r="G113" s="5">
        <v>11838124258</v>
      </c>
      <c r="I113" s="5">
        <v>11838124258</v>
      </c>
      <c r="J113" s="5">
        <v>3960124258</v>
      </c>
      <c r="K113" s="5">
        <v>3960124258</v>
      </c>
    </row>
    <row r="114" spans="2:15" ht="15.5" x14ac:dyDescent="0.35">
      <c r="C114" t="s">
        <v>128</v>
      </c>
      <c r="D114" s="5">
        <v>112172864596</v>
      </c>
      <c r="E114" s="5">
        <v>116954702533</v>
      </c>
      <c r="F114" s="5">
        <v>137822428271</v>
      </c>
      <c r="G114" s="5">
        <v>174275282802</v>
      </c>
      <c r="I114" s="5">
        <v>137822428271</v>
      </c>
      <c r="J114" s="5">
        <v>143539265553</v>
      </c>
      <c r="K114" s="5">
        <v>93014044507</v>
      </c>
      <c r="L114" s="5">
        <v>55419660142</v>
      </c>
      <c r="M114" s="5">
        <v>130757063641</v>
      </c>
      <c r="N114" s="5">
        <v>64571272732</v>
      </c>
      <c r="O114" s="5">
        <v>33528893576</v>
      </c>
    </row>
    <row r="115" spans="2:15" ht="15.5" x14ac:dyDescent="0.35">
      <c r="C115" t="s">
        <v>257</v>
      </c>
    </row>
    <row r="116" spans="2:15" ht="15.5" x14ac:dyDescent="0.35">
      <c r="C116" t="s">
        <v>258</v>
      </c>
      <c r="M116" s="5">
        <v>130757063641</v>
      </c>
      <c r="N116" s="5">
        <v>64571272732</v>
      </c>
      <c r="O116" s="5">
        <v>33528893576</v>
      </c>
    </row>
    <row r="117" spans="2:15" ht="15.5" x14ac:dyDescent="0.35">
      <c r="C117" t="s">
        <v>259</v>
      </c>
      <c r="D117" s="5">
        <v>112172864596</v>
      </c>
      <c r="E117" s="5">
        <v>116954702533</v>
      </c>
      <c r="F117" s="5">
        <v>137822428271</v>
      </c>
      <c r="G117" s="5">
        <v>174275282802</v>
      </c>
      <c r="I117" s="5">
        <v>137822428271</v>
      </c>
      <c r="J117" s="5">
        <v>143539265553</v>
      </c>
      <c r="K117" s="5">
        <v>93014044507</v>
      </c>
      <c r="L117" s="5">
        <v>55419660142</v>
      </c>
      <c r="M117" s="5">
        <v>130757063641</v>
      </c>
      <c r="N117" s="5">
        <v>64571272732</v>
      </c>
      <c r="O117" s="5">
        <v>33528893576</v>
      </c>
    </row>
    <row r="118" spans="2:15" ht="15.5" x14ac:dyDescent="0.35">
      <c r="C118" t="s">
        <v>260</v>
      </c>
      <c r="D118" s="5">
        <v>66606033</v>
      </c>
      <c r="E118" s="5">
        <v>63692991</v>
      </c>
      <c r="F118" s="5">
        <v>67176403</v>
      </c>
      <c r="G118" s="5">
        <v>61842661</v>
      </c>
      <c r="I118" s="5">
        <v>67176403</v>
      </c>
      <c r="J118" s="5">
        <v>40523394</v>
      </c>
      <c r="K118" s="5">
        <v>19751280</v>
      </c>
      <c r="L118" s="5">
        <v>13214281</v>
      </c>
      <c r="M118" s="5">
        <v>7868525</v>
      </c>
    </row>
    <row r="119" spans="2:15" ht="15.5" x14ac:dyDescent="0.35">
      <c r="C119" t="s">
        <v>10</v>
      </c>
      <c r="D119" s="5">
        <v>320377594887</v>
      </c>
      <c r="E119" s="5">
        <v>325156519782</v>
      </c>
      <c r="F119" s="5">
        <v>346027728932</v>
      </c>
      <c r="G119" s="5">
        <v>382475249721</v>
      </c>
      <c r="I119" s="5">
        <v>346027728932</v>
      </c>
      <c r="J119" s="5">
        <v>335039913205</v>
      </c>
      <c r="K119" s="5">
        <v>284493920045</v>
      </c>
      <c r="L119" s="5">
        <v>205432874423</v>
      </c>
      <c r="M119" s="5">
        <v>190764932166</v>
      </c>
      <c r="N119" s="5">
        <v>124571272732</v>
      </c>
      <c r="O119" s="5">
        <v>93528893576</v>
      </c>
    </row>
    <row r="120" spans="2:15" ht="15.5" x14ac:dyDescent="0.35">
      <c r="C120" t="s">
        <v>129</v>
      </c>
      <c r="D120" s="5">
        <v>753379910451</v>
      </c>
      <c r="E120" s="5">
        <v>828968371622</v>
      </c>
      <c r="F120" s="5">
        <v>762312390080</v>
      </c>
      <c r="G120" s="5">
        <v>746249876827</v>
      </c>
      <c r="I120" s="5">
        <v>762312390080</v>
      </c>
      <c r="J120" s="5">
        <v>656927838744</v>
      </c>
      <c r="K120" s="5">
        <v>567322614766</v>
      </c>
      <c r="L120" s="5">
        <v>474905302126</v>
      </c>
      <c r="M120" s="5">
        <v>347501763236</v>
      </c>
      <c r="N120" s="5">
        <v>236843412369</v>
      </c>
      <c r="O120" s="5">
        <v>221170349703</v>
      </c>
    </row>
    <row r="121" spans="2:15" ht="15.5" x14ac:dyDescent="0.35">
      <c r="C121" t="s">
        <v>130</v>
      </c>
      <c r="D121" s="5">
        <v>1963000000</v>
      </c>
      <c r="E121" s="5">
        <v>1963000000</v>
      </c>
      <c r="F121" s="5">
        <v>1963000000</v>
      </c>
      <c r="G121" s="5">
        <v>1963000000</v>
      </c>
      <c r="I121" s="5">
        <v>1963000000</v>
      </c>
      <c r="J121" s="5">
        <v>1875000000</v>
      </c>
      <c r="K121" s="5">
        <v>1875000000</v>
      </c>
      <c r="L121" s="5">
        <v>1500000000</v>
      </c>
      <c r="M121" s="5">
        <v>60000</v>
      </c>
      <c r="N121" s="5">
        <v>60000</v>
      </c>
      <c r="O121" s="5">
        <v>60000</v>
      </c>
    </row>
    <row r="123" spans="2:15" ht="15.5" x14ac:dyDescent="0.35">
      <c r="B123" t="s">
        <v>131</v>
      </c>
      <c r="C123" t="s">
        <v>132</v>
      </c>
      <c r="D123" s="5">
        <v>12583314872</v>
      </c>
      <c r="E123" s="5">
        <v>-44070874080</v>
      </c>
      <c r="F123" s="5">
        <v>-57930611555</v>
      </c>
      <c r="G123" s="5">
        <v>119010494387</v>
      </c>
      <c r="I123" s="5">
        <v>17020028727</v>
      </c>
      <c r="J123" s="5">
        <v>87816803248</v>
      </c>
      <c r="K123" s="5">
        <v>-1082655534</v>
      </c>
      <c r="L123" s="5">
        <v>-19006319498</v>
      </c>
      <c r="M123" s="5">
        <v>63938984976</v>
      </c>
      <c r="N123" s="5">
        <v>34220680615</v>
      </c>
      <c r="O123" s="5">
        <v>29431702051</v>
      </c>
    </row>
    <row r="124" spans="2:15" ht="15.5" x14ac:dyDescent="0.35">
      <c r="C124" t="s">
        <v>363</v>
      </c>
      <c r="D124" s="5">
        <v>253098895836</v>
      </c>
      <c r="E124" s="5">
        <v>168683045172</v>
      </c>
      <c r="F124" s="5">
        <v>290031702243</v>
      </c>
      <c r="G124" s="5">
        <v>481959219781</v>
      </c>
      <c r="I124" s="5">
        <v>1430690269725</v>
      </c>
      <c r="J124" s="5">
        <v>1302914904807</v>
      </c>
      <c r="K124" s="5">
        <v>933201518940</v>
      </c>
      <c r="L124" s="5">
        <v>840135586780</v>
      </c>
      <c r="M124" s="5">
        <v>670568360463</v>
      </c>
      <c r="N124" s="5">
        <v>423636583398</v>
      </c>
      <c r="O124" s="5">
        <v>325511015863</v>
      </c>
    </row>
    <row r="125" spans="2:15" ht="15.5" x14ac:dyDescent="0.35">
      <c r="C125" t="s">
        <v>364</v>
      </c>
      <c r="D125" s="5">
        <v>-190413376484</v>
      </c>
      <c r="E125" s="5">
        <v>-149392700379</v>
      </c>
      <c r="F125" s="5">
        <v>-285990918241</v>
      </c>
      <c r="G125" s="5">
        <v>-302845544003</v>
      </c>
      <c r="I125" s="5">
        <v>-1156998772114</v>
      </c>
      <c r="J125" s="5">
        <v>-988580714956</v>
      </c>
      <c r="K125" s="5">
        <v>-736304233146</v>
      </c>
      <c r="L125" s="5">
        <v>-672703462185</v>
      </c>
      <c r="M125" s="5">
        <v>-467968179907</v>
      </c>
      <c r="N125" s="5">
        <v>-287961553299</v>
      </c>
      <c r="O125" s="5">
        <v>-217422275175</v>
      </c>
    </row>
    <row r="126" spans="2:15" ht="15.5" x14ac:dyDescent="0.35">
      <c r="C126" t="s">
        <v>365</v>
      </c>
      <c r="D126" s="5">
        <v>-40098548195</v>
      </c>
      <c r="E126" s="5">
        <v>-55372153294</v>
      </c>
      <c r="F126" s="5">
        <v>-53055416217</v>
      </c>
      <c r="G126" s="5">
        <v>-51847154463</v>
      </c>
      <c r="I126" s="5">
        <v>-217111921042</v>
      </c>
      <c r="J126" s="5">
        <v>-195299513445</v>
      </c>
      <c r="K126" s="5">
        <v>-182181050741</v>
      </c>
      <c r="L126" s="5">
        <v>-145069564661</v>
      </c>
      <c r="M126" s="5">
        <v>-119545452259</v>
      </c>
      <c r="N126" s="5">
        <v>-85589843109</v>
      </c>
      <c r="O126" s="5">
        <v>-61760217435</v>
      </c>
    </row>
    <row r="127" spans="2:15" ht="15.5" x14ac:dyDescent="0.35">
      <c r="C127" t="s">
        <v>137</v>
      </c>
      <c r="D127" s="5">
        <v>-30758942</v>
      </c>
      <c r="E127" s="5">
        <v>-2219129422</v>
      </c>
      <c r="F127" s="5">
        <v>-4072876621</v>
      </c>
      <c r="G127" s="5">
        <v>-3319958260</v>
      </c>
      <c r="I127" s="5">
        <v>-18083052773</v>
      </c>
      <c r="J127" s="5">
        <v>-13970049367</v>
      </c>
      <c r="K127" s="5">
        <v>-9845589870</v>
      </c>
      <c r="L127" s="5">
        <v>-30466564184</v>
      </c>
      <c r="M127" s="5">
        <v>-13227830469</v>
      </c>
      <c r="N127" s="5">
        <v>-8053864289</v>
      </c>
      <c r="O127" s="5">
        <v>-10594760739</v>
      </c>
    </row>
    <row r="128" spans="2:15" ht="15.5" x14ac:dyDescent="0.35">
      <c r="C128" t="s">
        <v>264</v>
      </c>
      <c r="K128" s="5">
        <v>11280125567</v>
      </c>
    </row>
    <row r="129" spans="3:15" ht="15.5" x14ac:dyDescent="0.35">
      <c r="C129" t="s">
        <v>366</v>
      </c>
      <c r="D129" s="5">
        <v>-10015449565</v>
      </c>
      <c r="E129" s="5">
        <v>-5893025169</v>
      </c>
      <c r="F129" s="5">
        <v>-4951901170</v>
      </c>
      <c r="G129" s="5">
        <v>-5067485551</v>
      </c>
      <c r="I129" s="5">
        <v>-21941949545</v>
      </c>
      <c r="J129" s="5">
        <v>-17413478314</v>
      </c>
      <c r="K129" s="5">
        <v>-17634601973</v>
      </c>
      <c r="L129" s="5">
        <v>-11007660172</v>
      </c>
      <c r="M129" s="5">
        <v>-5925904348</v>
      </c>
      <c r="N129" s="5">
        <v>-8021696214</v>
      </c>
      <c r="O129" s="5">
        <v>-6945360559</v>
      </c>
    </row>
    <row r="130" spans="3:15" ht="15.5" x14ac:dyDescent="0.35">
      <c r="C130" t="s">
        <v>367</v>
      </c>
      <c r="D130" s="5">
        <v>42552222</v>
      </c>
      <c r="E130" s="5">
        <v>123089012</v>
      </c>
      <c r="F130" s="5">
        <v>108798451</v>
      </c>
      <c r="G130" s="5">
        <v>131416883</v>
      </c>
      <c r="I130" s="5">
        <v>465454476</v>
      </c>
      <c r="J130" s="5">
        <v>165654523</v>
      </c>
      <c r="K130" s="5">
        <v>401175689</v>
      </c>
      <c r="L130" s="5">
        <v>105344924</v>
      </c>
      <c r="M130" s="5">
        <v>37991496</v>
      </c>
      <c r="N130" s="5">
        <v>211054128</v>
      </c>
      <c r="O130" s="5">
        <v>643300096</v>
      </c>
    </row>
    <row r="131" spans="3:15" ht="15.5" x14ac:dyDescent="0.35">
      <c r="C131" t="s">
        <v>139</v>
      </c>
      <c r="D131" s="5">
        <v>-50459281214</v>
      </c>
      <c r="E131" s="5">
        <v>104942030506</v>
      </c>
      <c r="F131" s="5">
        <v>37736525459</v>
      </c>
      <c r="G131" s="5">
        <v>-17229792817</v>
      </c>
      <c r="I131" s="5">
        <v>59753864048</v>
      </c>
      <c r="J131" s="5">
        <v>-6489705610</v>
      </c>
      <c r="K131" s="5">
        <v>63142762545</v>
      </c>
      <c r="L131" s="5">
        <v>95930212220</v>
      </c>
      <c r="M131" s="5">
        <v>5649964109</v>
      </c>
      <c r="N131" s="5">
        <v>-15496000073</v>
      </c>
      <c r="O131" s="5">
        <v>43544372010</v>
      </c>
    </row>
    <row r="132" spans="3:15" ht="15.5" x14ac:dyDescent="0.35">
      <c r="C132" t="s">
        <v>140</v>
      </c>
      <c r="D132" s="5">
        <v>-2360614737</v>
      </c>
      <c r="E132" s="5">
        <v>-21579045198</v>
      </c>
      <c r="F132" s="5">
        <v>-11022669901</v>
      </c>
      <c r="G132" s="5">
        <v>-19178722538</v>
      </c>
      <c r="I132" s="5">
        <v>-118591351542</v>
      </c>
      <c r="J132" s="5">
        <v>-36310834995</v>
      </c>
      <c r="K132" s="5">
        <v>-34242935450</v>
      </c>
      <c r="L132" s="5">
        <v>-65857300501</v>
      </c>
      <c r="M132" s="5">
        <v>-67605607991</v>
      </c>
      <c r="N132" s="5">
        <v>-25077223746</v>
      </c>
      <c r="O132" s="5">
        <v>-72598030345</v>
      </c>
    </row>
    <row r="133" spans="3:15" ht="15.5" x14ac:dyDescent="0.35">
      <c r="C133" t="s">
        <v>143</v>
      </c>
      <c r="D133" s="5">
        <v>-897834659</v>
      </c>
      <c r="E133" s="5">
        <v>-12586876852</v>
      </c>
      <c r="F133" s="5">
        <v>-8494199080</v>
      </c>
      <c r="G133" s="5">
        <v>-17387168180</v>
      </c>
      <c r="I133" s="5">
        <v>-107560731870</v>
      </c>
      <c r="J133" s="5">
        <v>-26562348689</v>
      </c>
      <c r="K133" s="5">
        <v>-32625770859</v>
      </c>
      <c r="L133" s="5">
        <v>-72230821163</v>
      </c>
      <c r="M133" s="5">
        <v>-46307079774</v>
      </c>
      <c r="N133" s="5">
        <v>-19645276851</v>
      </c>
      <c r="O133" s="5">
        <v>-56757999774</v>
      </c>
    </row>
    <row r="134" spans="3:15" ht="15.5" x14ac:dyDescent="0.35">
      <c r="C134" t="s">
        <v>333</v>
      </c>
      <c r="J134" s="5">
        <v>220000000</v>
      </c>
      <c r="K134" s="5">
        <v>475000000</v>
      </c>
      <c r="L134" s="5">
        <v>11014728080</v>
      </c>
      <c r="M134" s="5">
        <v>675832909</v>
      </c>
      <c r="N134" s="5">
        <v>2769498300</v>
      </c>
    </row>
    <row r="135" spans="3:15" ht="15.5" x14ac:dyDescent="0.35">
      <c r="C135" t="s">
        <v>368</v>
      </c>
      <c r="D135" s="5">
        <v>-1462780078</v>
      </c>
      <c r="E135" s="5">
        <v>-8992168346</v>
      </c>
      <c r="F135" s="5">
        <v>-2528470821</v>
      </c>
      <c r="G135" s="5">
        <v>-1791554358</v>
      </c>
      <c r="I135" s="5">
        <v>-11030619672</v>
      </c>
      <c r="J135" s="5">
        <v>-9968486306</v>
      </c>
      <c r="K135" s="5">
        <v>-2092164591</v>
      </c>
      <c r="L135" s="5">
        <v>-4641207418</v>
      </c>
      <c r="M135" s="5">
        <v>-21974361126</v>
      </c>
      <c r="N135" s="5">
        <v>-8201445195</v>
      </c>
      <c r="O135" s="5">
        <v>-23040030571</v>
      </c>
    </row>
    <row r="136" spans="3:15" ht="15.5" x14ac:dyDescent="0.35">
      <c r="C136" t="s">
        <v>369</v>
      </c>
      <c r="O136" s="5">
        <v>7200000000</v>
      </c>
    </row>
    <row r="137" spans="3:15" ht="15.5" x14ac:dyDescent="0.35">
      <c r="C137" t="s">
        <v>148</v>
      </c>
      <c r="D137" s="5">
        <v>-50459281214</v>
      </c>
      <c r="E137" s="5">
        <v>104942030506</v>
      </c>
      <c r="F137" s="5">
        <v>37736525459</v>
      </c>
      <c r="G137" s="5">
        <v>-17229792817</v>
      </c>
      <c r="I137" s="5">
        <v>59753864048</v>
      </c>
      <c r="J137" s="5">
        <v>-6489705610</v>
      </c>
      <c r="K137" s="5">
        <v>63142762545</v>
      </c>
      <c r="L137" s="5">
        <v>95930212220</v>
      </c>
      <c r="M137" s="5">
        <v>5649964109</v>
      </c>
      <c r="N137" s="5">
        <v>-15496000073</v>
      </c>
      <c r="O137" s="5">
        <v>43544372010</v>
      </c>
    </row>
    <row r="138" spans="3:15" ht="15.5" x14ac:dyDescent="0.35">
      <c r="C138" t="s">
        <v>370</v>
      </c>
      <c r="O138" s="5">
        <v>10000000000</v>
      </c>
    </row>
    <row r="139" spans="3:15" ht="15.5" x14ac:dyDescent="0.35">
      <c r="C139" t="s">
        <v>371</v>
      </c>
      <c r="E139" s="5">
        <v>210600000000</v>
      </c>
      <c r="F139" s="5">
        <v>23800000000</v>
      </c>
      <c r="I139" s="5">
        <v>23800000000</v>
      </c>
      <c r="J139" s="5">
        <v>46000000000</v>
      </c>
      <c r="K139" s="5">
        <v>700000000</v>
      </c>
      <c r="L139" s="5">
        <v>116300000000</v>
      </c>
      <c r="O139" s="5">
        <v>64919600000</v>
      </c>
    </row>
    <row r="140" spans="3:15" ht="15.5" x14ac:dyDescent="0.35">
      <c r="C140" t="s">
        <v>372</v>
      </c>
      <c r="D140" s="5">
        <v>-9420603140</v>
      </c>
      <c r="E140" s="5">
        <v>-99836910761</v>
      </c>
      <c r="F140" s="5">
        <v>-6799980000</v>
      </c>
      <c r="G140" s="5">
        <v>-6799980000</v>
      </c>
      <c r="I140" s="5">
        <v>-26919920000</v>
      </c>
      <c r="J140" s="5">
        <v>-32946617929</v>
      </c>
      <c r="K140" s="5">
        <v>-25488213220</v>
      </c>
      <c r="L140" s="5">
        <v>-17532983252</v>
      </c>
      <c r="M140" s="5">
        <v>-13740579412</v>
      </c>
      <c r="N140" s="5">
        <v>-10610247810</v>
      </c>
      <c r="O140" s="5">
        <v>-33183778376</v>
      </c>
    </row>
    <row r="141" spans="3:15" ht="15.5" x14ac:dyDescent="0.35">
      <c r="C141" t="s">
        <v>343</v>
      </c>
      <c r="D141" s="5">
        <v>-1145410049</v>
      </c>
      <c r="E141" s="5">
        <v>-1165644841</v>
      </c>
      <c r="F141" s="5">
        <v>-966695317</v>
      </c>
      <c r="G141" s="5">
        <v>-744122663</v>
      </c>
      <c r="I141" s="5">
        <v>-2612006426</v>
      </c>
      <c r="J141" s="5">
        <v>-1713656417</v>
      </c>
      <c r="K141" s="5">
        <v>-1341486123</v>
      </c>
      <c r="L141" s="5">
        <v>-858419008</v>
      </c>
      <c r="M141" s="5">
        <v>-512738537</v>
      </c>
      <c r="N141" s="5">
        <v>-254590410</v>
      </c>
      <c r="O141" s="5">
        <v>-56449619</v>
      </c>
    </row>
    <row r="142" spans="3:15" ht="15.5" x14ac:dyDescent="0.35">
      <c r="C142" t="s">
        <v>289</v>
      </c>
      <c r="D142" s="5">
        <v>-33281848</v>
      </c>
      <c r="E142" s="5">
        <v>-23097125</v>
      </c>
      <c r="F142" s="5">
        <v>-11269365</v>
      </c>
      <c r="G142" s="5">
        <v>-16563484</v>
      </c>
      <c r="I142" s="5">
        <v>-59769769</v>
      </c>
      <c r="J142" s="5">
        <v>-368240622</v>
      </c>
      <c r="K142" s="5">
        <v>-337662370</v>
      </c>
      <c r="L142" s="5">
        <v>-326025353</v>
      </c>
      <c r="M142" s="5">
        <v>-144239965</v>
      </c>
      <c r="N142" s="5">
        <v>-135999996</v>
      </c>
      <c r="O142" s="5">
        <v>-135999995</v>
      </c>
    </row>
    <row r="143" spans="3:15" ht="15.5" x14ac:dyDescent="0.35">
      <c r="C143" t="s">
        <v>373</v>
      </c>
      <c r="D143" s="5">
        <v>44992354190</v>
      </c>
      <c r="E143" s="5">
        <v>-26324839940</v>
      </c>
      <c r="F143" s="5">
        <v>6391177620</v>
      </c>
      <c r="G143" s="5">
        <v>12635183600</v>
      </c>
      <c r="I143" s="5">
        <v>26324839940</v>
      </c>
      <c r="K143" s="5">
        <v>35000000000</v>
      </c>
      <c r="L143" s="5">
        <v>46578378362</v>
      </c>
      <c r="M143" s="5">
        <v>24550555572</v>
      </c>
    </row>
    <row r="144" spans="3:15" ht="15.5" x14ac:dyDescent="0.35">
      <c r="C144" t="s">
        <v>374</v>
      </c>
      <c r="D144" s="5">
        <v>-44992354190</v>
      </c>
      <c r="E144" s="5">
        <v>18667514250</v>
      </c>
      <c r="L144" s="5">
        <v>-60328933934</v>
      </c>
    </row>
    <row r="145" spans="2:15" ht="15.5" x14ac:dyDescent="0.35">
      <c r="C145" t="s">
        <v>375</v>
      </c>
      <c r="G145" s="5">
        <v>-15000000000</v>
      </c>
      <c r="I145" s="5">
        <v>-15000000000</v>
      </c>
      <c r="J145" s="5">
        <v>-18750000000</v>
      </c>
      <c r="K145" s="5">
        <v>-3750000000</v>
      </c>
    </row>
    <row r="146" spans="2:15" ht="15.5" x14ac:dyDescent="0.35">
      <c r="C146" t="s">
        <v>376</v>
      </c>
      <c r="K146" s="5">
        <v>44250000000</v>
      </c>
    </row>
    <row r="147" spans="2:15" ht="15.5" x14ac:dyDescent="0.35">
      <c r="C147" t="s">
        <v>337</v>
      </c>
      <c r="K147" s="5">
        <v>-2789875742</v>
      </c>
    </row>
    <row r="148" spans="2:15" ht="15.5" x14ac:dyDescent="0.35">
      <c r="C148" t="s">
        <v>157</v>
      </c>
      <c r="D148" s="5">
        <v>-40236581079</v>
      </c>
      <c r="E148" s="5">
        <v>39292111228</v>
      </c>
      <c r="F148" s="5">
        <v>-31216755997</v>
      </c>
      <c r="G148" s="5">
        <v>82601979032</v>
      </c>
      <c r="I148" s="5">
        <v>-41817458767</v>
      </c>
      <c r="J148" s="5">
        <v>45016262643</v>
      </c>
      <c r="K148" s="5">
        <v>27817171561</v>
      </c>
      <c r="L148" s="5">
        <v>11066592221</v>
      </c>
      <c r="M148" s="5">
        <v>1983341094</v>
      </c>
      <c r="N148" s="5">
        <v>-6352543204</v>
      </c>
      <c r="O148" s="5">
        <v>378043716</v>
      </c>
    </row>
    <row r="149" spans="2:15" ht="15.5" x14ac:dyDescent="0.35">
      <c r="C149" t="s">
        <v>290</v>
      </c>
      <c r="D149" s="5">
        <v>-131050</v>
      </c>
      <c r="E149" s="5">
        <v>-38799</v>
      </c>
      <c r="F149" s="5">
        <v>6665</v>
      </c>
      <c r="G149" s="5">
        <v>-148405</v>
      </c>
      <c r="I149" s="5">
        <v>-153967</v>
      </c>
      <c r="J149" s="5">
        <v>-149035</v>
      </c>
      <c r="K149" s="5">
        <v>37442</v>
      </c>
      <c r="L149" s="5">
        <v>-244153</v>
      </c>
      <c r="M149" s="5">
        <v>148162</v>
      </c>
      <c r="N149" s="5">
        <v>461473753</v>
      </c>
      <c r="O149" s="5">
        <v>-59539122</v>
      </c>
    </row>
    <row r="150" spans="2:15" ht="15.5" x14ac:dyDescent="0.35">
      <c r="C150" t="s">
        <v>158</v>
      </c>
      <c r="E150" s="5">
        <v>62050648116</v>
      </c>
      <c r="I150" s="5">
        <v>103868260850</v>
      </c>
      <c r="J150" s="5">
        <v>58852147242</v>
      </c>
      <c r="K150" s="5">
        <v>31034938239</v>
      </c>
      <c r="L150" s="5">
        <v>19968590171</v>
      </c>
      <c r="M150" s="5">
        <v>19046830915</v>
      </c>
      <c r="N150" s="5">
        <v>24937900366</v>
      </c>
      <c r="O150" s="5">
        <v>24619395772</v>
      </c>
    </row>
    <row r="151" spans="2:15" ht="15.5" x14ac:dyDescent="0.35">
      <c r="C151" t="s">
        <v>159</v>
      </c>
      <c r="D151" s="5">
        <v>-40236712129</v>
      </c>
      <c r="E151" s="5">
        <v>101342720545</v>
      </c>
      <c r="F151" s="5">
        <v>-31216749332</v>
      </c>
      <c r="G151" s="5">
        <v>82601830627</v>
      </c>
      <c r="I151" s="5">
        <v>62050648116</v>
      </c>
      <c r="J151" s="5">
        <v>103868260850</v>
      </c>
      <c r="K151" s="5">
        <v>58852147242</v>
      </c>
      <c r="L151" s="5">
        <v>31034938239</v>
      </c>
      <c r="M151" s="5">
        <v>21030320171</v>
      </c>
      <c r="N151" s="5">
        <v>19046830915</v>
      </c>
      <c r="O151" s="5">
        <v>24937900366</v>
      </c>
    </row>
    <row r="153" spans="2:15" ht="15.5" x14ac:dyDescent="0.35">
      <c r="B153" t="s">
        <v>160</v>
      </c>
      <c r="C153" t="s">
        <v>12</v>
      </c>
      <c r="D153" s="5">
        <v>1960000000</v>
      </c>
      <c r="E153" s="5">
        <v>1960000000</v>
      </c>
      <c r="F153" s="5">
        <v>1960000000</v>
      </c>
      <c r="G153" s="5">
        <v>1960000000</v>
      </c>
      <c r="I153" s="5">
        <v>1960000000</v>
      </c>
      <c r="J153" s="5">
        <v>1880000000</v>
      </c>
      <c r="K153" s="5">
        <v>1880000000</v>
      </c>
      <c r="L153" s="5">
        <v>1500000000</v>
      </c>
      <c r="M153" s="5">
        <v>0</v>
      </c>
      <c r="N153" s="5">
        <v>0</v>
      </c>
      <c r="O153" s="5">
        <v>0</v>
      </c>
    </row>
    <row r="154" spans="2:15" ht="15.5" x14ac:dyDescent="0.35">
      <c r="C154" t="s">
        <v>161</v>
      </c>
      <c r="D154" s="6">
        <v>-2.44</v>
      </c>
      <c r="E154" s="6">
        <v>-10.63</v>
      </c>
      <c r="F154" s="6">
        <v>-18.52</v>
      </c>
      <c r="G154" s="6">
        <v>8.2899999999999991</v>
      </c>
    </row>
    <row r="155" spans="2:15" ht="15.5" x14ac:dyDescent="0.35">
      <c r="C155" t="s">
        <v>162</v>
      </c>
      <c r="D155" s="6">
        <v>-28.69</v>
      </c>
      <c r="E155" s="6">
        <v>-11.85</v>
      </c>
      <c r="F155" s="6">
        <v>-7.83</v>
      </c>
      <c r="G155" s="6">
        <v>19.18</v>
      </c>
    </row>
    <row r="156" spans="2:15" ht="15.5" x14ac:dyDescent="0.35">
      <c r="C156" t="s">
        <v>61</v>
      </c>
      <c r="D156" s="6">
        <v>0.43</v>
      </c>
      <c r="E156" s="6">
        <v>2.0499999999999998</v>
      </c>
      <c r="F156" s="6">
        <v>0.97</v>
      </c>
      <c r="G156" s="6">
        <v>0.68</v>
      </c>
    </row>
    <row r="157" spans="2:15" ht="15.5" x14ac:dyDescent="0.35">
      <c r="C157" t="s">
        <v>163</v>
      </c>
      <c r="D157" s="5">
        <v>11240000000</v>
      </c>
      <c r="E157" s="5">
        <v>-7600000000</v>
      </c>
      <c r="F157" s="5">
        <v>-33720000000</v>
      </c>
      <c r="G157" s="5">
        <v>33040000000</v>
      </c>
    </row>
    <row r="158" spans="2:15" ht="15.5" x14ac:dyDescent="0.35">
      <c r="C158" t="s">
        <v>164</v>
      </c>
      <c r="D158" s="6">
        <v>-6.3E-3</v>
      </c>
      <c r="E158" s="6">
        <v>-2.52E-2</v>
      </c>
      <c r="F158" s="6">
        <v>-4.7699999999999992E-2</v>
      </c>
      <c r="G158" s="6">
        <v>2.18E-2</v>
      </c>
    </row>
    <row r="159" spans="2:15" ht="15.5" x14ac:dyDescent="0.35">
      <c r="C159" t="s">
        <v>165</v>
      </c>
      <c r="D159" s="6">
        <v>-1.49E-2</v>
      </c>
      <c r="E159" s="6">
        <v>-6.4199999999999993E-2</v>
      </c>
      <c r="F159" s="6">
        <v>-0.1051</v>
      </c>
      <c r="G159" s="6">
        <v>4.2599999999999999E-2</v>
      </c>
    </row>
    <row r="160" spans="2:15" ht="15.5" x14ac:dyDescent="0.35">
      <c r="C160" t="s">
        <v>166</v>
      </c>
      <c r="D160" s="6">
        <v>6.3E-3</v>
      </c>
      <c r="E160" s="6">
        <v>-2.7000000000000003E-2</v>
      </c>
      <c r="F160" s="6">
        <v>-7.7100000000000002E-2</v>
      </c>
      <c r="G160" s="6">
        <v>5.0599999999999999E-2</v>
      </c>
    </row>
    <row r="161" spans="3:7" ht="15.5" x14ac:dyDescent="0.35">
      <c r="C161" t="s">
        <v>167</v>
      </c>
      <c r="D161" s="6">
        <v>0.44</v>
      </c>
      <c r="E161" s="6">
        <v>-2.7</v>
      </c>
      <c r="F161" s="6">
        <v>-7.57</v>
      </c>
      <c r="G161" s="6">
        <v>4.6100000000000003</v>
      </c>
    </row>
    <row r="162" spans="3:7" ht="15.5" x14ac:dyDescent="0.35">
      <c r="C162" t="s">
        <v>168</v>
      </c>
      <c r="D162" s="5">
        <v>320000000000</v>
      </c>
      <c r="E162" s="5">
        <v>325000000000</v>
      </c>
      <c r="F162" s="5">
        <v>346000000000</v>
      </c>
      <c r="G162" s="5">
        <v>382000000000</v>
      </c>
    </row>
    <row r="163" spans="3:7" ht="15.5" x14ac:dyDescent="0.35">
      <c r="C163" t="s">
        <v>169</v>
      </c>
      <c r="D163" s="6">
        <v>0.43</v>
      </c>
      <c r="E163" s="6">
        <v>0.76</v>
      </c>
      <c r="F163" s="6">
        <v>0.82</v>
      </c>
      <c r="G163" s="6">
        <v>0.82</v>
      </c>
    </row>
    <row r="164" spans="3:7" ht="15.5" x14ac:dyDescent="0.35">
      <c r="C164" t="s">
        <v>170</v>
      </c>
      <c r="D164" s="6">
        <v>163.16999999999999</v>
      </c>
      <c r="E164" s="6">
        <v>165.61</v>
      </c>
      <c r="F164" s="6">
        <v>176.24</v>
      </c>
      <c r="G164" s="6">
        <v>194.81</v>
      </c>
    </row>
    <row r="165" spans="3:7" ht="15.5" x14ac:dyDescent="0.35">
      <c r="C165" t="s">
        <v>171</v>
      </c>
      <c r="D165" s="6">
        <v>0.43</v>
      </c>
      <c r="E165" s="6">
        <v>0.76</v>
      </c>
      <c r="F165" s="6">
        <v>0.82</v>
      </c>
      <c r="G165" s="6">
        <v>0.82</v>
      </c>
    </row>
    <row r="166" spans="3:7" ht="15.5" x14ac:dyDescent="0.35">
      <c r="C166" t="s">
        <v>172</v>
      </c>
      <c r="D166" s="6">
        <v>163.16999999999999</v>
      </c>
      <c r="E166" s="6">
        <v>165.61</v>
      </c>
      <c r="F166" s="6">
        <v>176.24</v>
      </c>
      <c r="G166" s="6">
        <v>194.81</v>
      </c>
    </row>
    <row r="167" spans="3:7" ht="15.5" x14ac:dyDescent="0.35">
      <c r="C167" t="s">
        <v>173</v>
      </c>
      <c r="D167" s="5">
        <v>100000000000</v>
      </c>
      <c r="E167" s="5">
        <v>140000000000</v>
      </c>
      <c r="F167" s="5">
        <v>127000000000</v>
      </c>
      <c r="G167" s="5">
        <v>110000000000</v>
      </c>
    </row>
    <row r="168" spans="3:7" ht="15.5" x14ac:dyDescent="0.35">
      <c r="C168" t="s">
        <v>174</v>
      </c>
      <c r="D168" s="5">
        <v>247000000000</v>
      </c>
      <c r="E168" s="5">
        <v>255000000000</v>
      </c>
      <c r="F168" s="5">
        <v>163000000000</v>
      </c>
      <c r="G168" s="5">
        <v>141000000000</v>
      </c>
    </row>
    <row r="169" spans="3:7" ht="15.5" x14ac:dyDescent="0.35">
      <c r="C169" t="s">
        <v>175</v>
      </c>
      <c r="D169" s="5">
        <v>320000000000</v>
      </c>
      <c r="E169" s="5">
        <v>325000000000</v>
      </c>
      <c r="F169" s="5">
        <v>346000000000</v>
      </c>
      <c r="G169" s="5">
        <v>382000000000</v>
      </c>
    </row>
    <row r="170" spans="3:7" ht="15.5" x14ac:dyDescent="0.35">
      <c r="C170" t="s">
        <v>24</v>
      </c>
      <c r="D170" s="5">
        <v>346000000000</v>
      </c>
      <c r="E170" s="5">
        <v>395000000000</v>
      </c>
      <c r="F170" s="5">
        <v>289000000000</v>
      </c>
      <c r="G170" s="5">
        <v>250000000000</v>
      </c>
    </row>
    <row r="171" spans="3:7" ht="15.5" x14ac:dyDescent="0.35">
      <c r="C171" t="s">
        <v>21</v>
      </c>
      <c r="D171" s="5">
        <v>285000000000</v>
      </c>
      <c r="E171" s="5">
        <v>294000000000</v>
      </c>
      <c r="F171" s="5">
        <v>227000000000</v>
      </c>
      <c r="G171" s="5">
        <v>157000000000</v>
      </c>
    </row>
    <row r="172" spans="3:7" ht="15.5" x14ac:dyDescent="0.35">
      <c r="C172" t="s">
        <v>176</v>
      </c>
      <c r="D172" s="5">
        <v>120000000000</v>
      </c>
      <c r="E172" s="5">
        <v>129000000000</v>
      </c>
      <c r="F172" s="5">
        <v>61000000000</v>
      </c>
      <c r="G172" s="5">
        <v>77000000000</v>
      </c>
    </row>
    <row r="173" spans="3:7" ht="15.5" x14ac:dyDescent="0.35">
      <c r="C173" t="s">
        <v>177</v>
      </c>
      <c r="D173" s="5">
        <v>13000000000</v>
      </c>
      <c r="E173" s="5">
        <v>-44000000000</v>
      </c>
      <c r="F173" s="5">
        <v>-58000000000</v>
      </c>
      <c r="G173" s="5">
        <v>119000000000</v>
      </c>
    </row>
    <row r="174" spans="3:7" ht="15.5" x14ac:dyDescent="0.35">
      <c r="C174" t="s">
        <v>178</v>
      </c>
      <c r="D174" s="5">
        <v>-2000000000</v>
      </c>
      <c r="E174" s="5">
        <v>-22000000000</v>
      </c>
      <c r="F174" s="5">
        <v>-11000000000</v>
      </c>
      <c r="G174" s="5">
        <v>-19000000000</v>
      </c>
    </row>
    <row r="175" spans="3:7" ht="15.5" x14ac:dyDescent="0.35">
      <c r="C175" t="s">
        <v>13</v>
      </c>
      <c r="D175" s="5">
        <v>10000000000</v>
      </c>
      <c r="E175" s="5">
        <v>-66000000000</v>
      </c>
      <c r="F175" s="5">
        <v>-69000000000</v>
      </c>
      <c r="G175" s="5">
        <v>100000000000</v>
      </c>
    </row>
    <row r="176" spans="3:7" ht="15.5" x14ac:dyDescent="0.35">
      <c r="C176" t="s">
        <v>16</v>
      </c>
      <c r="D176" s="6">
        <v>5.21</v>
      </c>
      <c r="E176" s="6">
        <v>-33.44</v>
      </c>
      <c r="F176" s="6">
        <v>-35.130000000000003</v>
      </c>
      <c r="G176" s="6">
        <v>50.86</v>
      </c>
    </row>
    <row r="177" spans="3:15" ht="15.5" x14ac:dyDescent="0.35">
      <c r="C177" t="s">
        <v>46</v>
      </c>
      <c r="I177" s="6">
        <v>4.8899999999999997</v>
      </c>
      <c r="J177" s="6">
        <v>37.03</v>
      </c>
      <c r="K177" s="6">
        <v>22.11</v>
      </c>
      <c r="L177" s="6">
        <v>9.74</v>
      </c>
      <c r="M177" s="6">
        <v>1100796.3</v>
      </c>
      <c r="N177" s="6">
        <v>517729.75</v>
      </c>
      <c r="O177" s="6">
        <v>371804.35</v>
      </c>
    </row>
    <row r="178" spans="3:15" ht="15.5" x14ac:dyDescent="0.35">
      <c r="C178" t="s">
        <v>60</v>
      </c>
      <c r="I178" s="6">
        <v>29.65</v>
      </c>
      <c r="J178" s="6">
        <v>3.48</v>
      </c>
      <c r="K178" s="6">
        <v>3.39</v>
      </c>
      <c r="L178" s="5">
        <v>0</v>
      </c>
      <c r="M178" s="5">
        <v>0</v>
      </c>
      <c r="N178" s="5">
        <v>0</v>
      </c>
      <c r="O178" s="5">
        <v>0</v>
      </c>
    </row>
    <row r="179" spans="3:15" ht="15.5" x14ac:dyDescent="0.35">
      <c r="C179" t="s">
        <v>63</v>
      </c>
      <c r="I179" s="6">
        <v>0.2</v>
      </c>
      <c r="J179" s="6">
        <v>0.18</v>
      </c>
      <c r="K179" s="6">
        <v>0.15</v>
      </c>
      <c r="L179" s="5">
        <v>0</v>
      </c>
      <c r="M179" s="5">
        <v>0</v>
      </c>
      <c r="N179" s="5">
        <v>0</v>
      </c>
      <c r="O179" s="5">
        <v>0</v>
      </c>
    </row>
    <row r="180" spans="3:15" ht="15.5" x14ac:dyDescent="0.35">
      <c r="C180" t="s">
        <v>179</v>
      </c>
      <c r="I180" s="5">
        <v>58510000000</v>
      </c>
      <c r="J180" s="6">
        <v>129009999999.99998</v>
      </c>
      <c r="K180" s="5">
        <v>89690000000</v>
      </c>
      <c r="L180" s="5">
        <v>48350000000</v>
      </c>
      <c r="M180" s="5">
        <v>104720000000</v>
      </c>
      <c r="N180" s="5">
        <v>58430000000</v>
      </c>
      <c r="O180" s="5">
        <v>43980000000</v>
      </c>
    </row>
    <row r="181" spans="3:15" ht="15.5" x14ac:dyDescent="0.35">
      <c r="C181" t="s">
        <v>180</v>
      </c>
      <c r="I181" s="6">
        <v>1.26E-2</v>
      </c>
      <c r="J181" s="6">
        <v>0.1057</v>
      </c>
      <c r="K181" s="6">
        <v>7.3099999999999998E-2</v>
      </c>
      <c r="L181" s="6">
        <v>3.0800000000000001E-2</v>
      </c>
      <c r="M181" s="6">
        <v>0.19010000000000002</v>
      </c>
      <c r="N181" s="6">
        <v>0.13119999999999998</v>
      </c>
      <c r="O181" s="6">
        <v>0.1009</v>
      </c>
    </row>
    <row r="182" spans="3:15" ht="15.5" x14ac:dyDescent="0.35">
      <c r="C182" t="s">
        <v>181</v>
      </c>
      <c r="I182" s="6">
        <v>2.7699999999999999E-2</v>
      </c>
      <c r="J182" s="6">
        <v>0.20730000000000001</v>
      </c>
      <c r="K182" s="6">
        <v>0.1457</v>
      </c>
      <c r="L182" s="6">
        <v>7.1099999999999997E-2</v>
      </c>
      <c r="M182" s="6">
        <v>0.34619999999999995</v>
      </c>
      <c r="N182" s="6">
        <v>0.24940000000000001</v>
      </c>
      <c r="O182" s="6">
        <v>0.23850000000000002</v>
      </c>
    </row>
    <row r="183" spans="3:15" ht="15.5" x14ac:dyDescent="0.35">
      <c r="C183" t="s">
        <v>182</v>
      </c>
      <c r="I183" s="6">
        <v>6.4399999999999999E-2</v>
      </c>
      <c r="J183" s="6">
        <v>0.23440000000000003</v>
      </c>
      <c r="K183" s="6">
        <v>0.18679999999999999</v>
      </c>
      <c r="L183" s="6">
        <v>0.10920000000000001</v>
      </c>
      <c r="M183" s="6">
        <v>0.44549999999999995</v>
      </c>
      <c r="N183" s="6">
        <v>0.3</v>
      </c>
      <c r="O183" s="6">
        <v>0.47820000000000001</v>
      </c>
    </row>
    <row r="184" spans="3:15" ht="15.5" x14ac:dyDescent="0.35">
      <c r="C184" t="s">
        <v>183</v>
      </c>
      <c r="I184" s="6">
        <v>1.6</v>
      </c>
      <c r="J184" s="6">
        <v>5.75</v>
      </c>
      <c r="K184" s="5">
        <v>4</v>
      </c>
      <c r="L184" s="6">
        <v>2.83</v>
      </c>
      <c r="M184" s="6">
        <v>15.68</v>
      </c>
      <c r="N184" s="6">
        <v>6.1</v>
      </c>
      <c r="O184" s="6">
        <v>5.85</v>
      </c>
    </row>
    <row r="185" spans="3:15" ht="15.5" x14ac:dyDescent="0.35">
      <c r="C185" t="s">
        <v>57</v>
      </c>
      <c r="I185" s="6">
        <v>0.82</v>
      </c>
      <c r="J185" s="6">
        <v>0.72</v>
      </c>
      <c r="K185" s="6">
        <v>0.49</v>
      </c>
      <c r="L185" s="5">
        <v>0</v>
      </c>
      <c r="M185" s="5">
        <v>0</v>
      </c>
      <c r="N185" s="5">
        <v>0</v>
      </c>
      <c r="O185" s="5">
        <v>0</v>
      </c>
    </row>
    <row r="186" spans="3:15" ht="15.5" x14ac:dyDescent="0.35">
      <c r="C186" t="s">
        <v>54</v>
      </c>
      <c r="I186" s="6">
        <v>176.24</v>
      </c>
      <c r="J186" s="6">
        <v>178.67</v>
      </c>
      <c r="K186" s="6">
        <v>151.72</v>
      </c>
      <c r="L186" s="6">
        <v>136.94999999999999</v>
      </c>
      <c r="M186" s="6">
        <v>3179284.39</v>
      </c>
      <c r="N186" s="6">
        <v>2076187.88</v>
      </c>
      <c r="O186" s="6">
        <v>1558814.89</v>
      </c>
    </row>
    <row r="187" spans="3:15" ht="15.5" x14ac:dyDescent="0.35">
      <c r="C187" t="s">
        <v>184</v>
      </c>
      <c r="I187" s="6">
        <v>0.82</v>
      </c>
      <c r="J187" s="6">
        <v>0.72</v>
      </c>
      <c r="K187" s="6">
        <v>0.49</v>
      </c>
      <c r="L187" s="5">
        <v>0</v>
      </c>
      <c r="M187" s="5">
        <v>0</v>
      </c>
      <c r="N187" s="5">
        <v>0</v>
      </c>
      <c r="O187" s="5">
        <v>0</v>
      </c>
    </row>
    <row r="188" spans="3:15" ht="15.5" x14ac:dyDescent="0.35">
      <c r="C188" t="s">
        <v>185</v>
      </c>
      <c r="I188" s="6">
        <v>176.24</v>
      </c>
      <c r="J188" s="6">
        <v>178.67</v>
      </c>
      <c r="K188" s="6">
        <v>151.72</v>
      </c>
      <c r="L188" s="6">
        <v>136.94999999999999</v>
      </c>
      <c r="M188" s="6">
        <v>3179284.39</v>
      </c>
      <c r="N188" s="6">
        <v>2076187.88</v>
      </c>
      <c r="O188" s="6">
        <v>1558814.89</v>
      </c>
    </row>
    <row r="189" spans="3:15" ht="15.5" x14ac:dyDescent="0.35">
      <c r="C189" t="s">
        <v>186</v>
      </c>
      <c r="I189" s="5">
        <v>127000000000</v>
      </c>
      <c r="J189" s="5">
        <v>68000000000</v>
      </c>
      <c r="K189" s="5">
        <v>64000000000</v>
      </c>
      <c r="L189" s="5">
        <v>49000000000</v>
      </c>
      <c r="M189" s="5">
        <v>26000000000</v>
      </c>
      <c r="N189" s="5">
        <v>29000000000</v>
      </c>
      <c r="O189" s="5">
        <v>31000000000</v>
      </c>
    </row>
    <row r="190" spans="3:15" ht="15.5" x14ac:dyDescent="0.35">
      <c r="C190" t="s">
        <v>187</v>
      </c>
      <c r="I190" s="5">
        <v>163000000000</v>
      </c>
      <c r="J190" s="5">
        <v>144000000000</v>
      </c>
      <c r="K190" s="5">
        <v>133000000000</v>
      </c>
      <c r="L190" s="5">
        <v>122000000000</v>
      </c>
      <c r="M190" s="5">
        <v>48000000000</v>
      </c>
      <c r="N190" s="5">
        <v>37000000000</v>
      </c>
      <c r="O190" s="5">
        <v>51000000000</v>
      </c>
    </row>
    <row r="191" spans="3:15" ht="15.5" x14ac:dyDescent="0.35">
      <c r="C191" t="s">
        <v>26</v>
      </c>
      <c r="I191" s="5">
        <v>289000000000</v>
      </c>
      <c r="J191" s="5">
        <v>212000000000</v>
      </c>
      <c r="K191" s="5">
        <v>197000000000</v>
      </c>
      <c r="L191" s="5">
        <v>171000000000</v>
      </c>
      <c r="M191" s="5">
        <v>74000000000</v>
      </c>
      <c r="N191" s="5">
        <v>67000000000</v>
      </c>
      <c r="O191" s="5">
        <v>82000000000</v>
      </c>
    </row>
    <row r="192" spans="3:15" ht="15.5" x14ac:dyDescent="0.35">
      <c r="C192" t="s">
        <v>23</v>
      </c>
      <c r="I192" s="5">
        <v>227000000000</v>
      </c>
      <c r="J192" s="5">
        <v>108000000000</v>
      </c>
      <c r="K192" s="5">
        <v>139000000000</v>
      </c>
      <c r="L192" s="5">
        <v>140000000000</v>
      </c>
      <c r="M192" s="5">
        <v>54000000000</v>
      </c>
      <c r="N192" s="5">
        <v>48000000000</v>
      </c>
      <c r="O192" s="5">
        <v>57000000000</v>
      </c>
    </row>
    <row r="193" spans="2:15" ht="15.5" x14ac:dyDescent="0.35">
      <c r="C193" t="s">
        <v>188</v>
      </c>
      <c r="I193" s="5">
        <v>61000000000</v>
      </c>
      <c r="J193" s="5">
        <v>150000000000</v>
      </c>
      <c r="K193" s="5">
        <v>97000000000</v>
      </c>
      <c r="L193" s="5">
        <v>23000000000</v>
      </c>
      <c r="M193" s="5">
        <v>21000000000</v>
      </c>
      <c r="N193" s="5">
        <v>-8000000000</v>
      </c>
      <c r="O193" s="5">
        <v>12000000000</v>
      </c>
    </row>
    <row r="194" spans="2:15" ht="15.5" x14ac:dyDescent="0.35">
      <c r="C194" t="s">
        <v>189</v>
      </c>
      <c r="I194" s="5">
        <v>17000000000</v>
      </c>
      <c r="J194" s="5">
        <v>88000000000</v>
      </c>
      <c r="K194" s="5">
        <v>-1000000000</v>
      </c>
      <c r="L194" s="5">
        <v>-19000000000</v>
      </c>
      <c r="M194" s="5">
        <v>64000000000</v>
      </c>
      <c r="N194" s="5">
        <v>34000000000</v>
      </c>
      <c r="O194" s="5">
        <v>29000000000</v>
      </c>
    </row>
    <row r="195" spans="2:15" ht="15.5" x14ac:dyDescent="0.35">
      <c r="C195" t="s">
        <v>190</v>
      </c>
      <c r="I195" s="5">
        <v>-119000000000</v>
      </c>
      <c r="J195" s="5">
        <v>-37000000000</v>
      </c>
      <c r="K195" s="5">
        <v>-35000000000</v>
      </c>
      <c r="L195" s="5">
        <v>-77000000000</v>
      </c>
      <c r="M195" s="5">
        <v>-68000000000</v>
      </c>
      <c r="N195" s="5">
        <v>-28000000000</v>
      </c>
      <c r="O195" s="5">
        <v>-80000000000</v>
      </c>
    </row>
    <row r="196" spans="2:15" ht="15.5" x14ac:dyDescent="0.35">
      <c r="C196" t="s">
        <v>15</v>
      </c>
      <c r="I196" s="5">
        <v>-102000000000</v>
      </c>
      <c r="J196" s="5">
        <v>51000000000</v>
      </c>
      <c r="K196" s="5">
        <v>-36000000000</v>
      </c>
      <c r="L196" s="5">
        <v>-96000000000</v>
      </c>
      <c r="M196" s="5">
        <v>-4000000000</v>
      </c>
      <c r="N196" s="5">
        <v>6000000000</v>
      </c>
      <c r="O196" s="5">
        <v>-50000000000</v>
      </c>
    </row>
    <row r="197" spans="2:15" ht="15.5" x14ac:dyDescent="0.35">
      <c r="C197" t="s">
        <v>17</v>
      </c>
      <c r="I197" s="6">
        <v>-51.74</v>
      </c>
      <c r="J197" s="6">
        <v>27.35</v>
      </c>
      <c r="K197" s="6">
        <v>-19.09</v>
      </c>
      <c r="L197" s="6">
        <v>-63.92</v>
      </c>
      <c r="M197" s="6">
        <v>-72374.27</v>
      </c>
      <c r="N197" s="6">
        <v>106232.64</v>
      </c>
      <c r="O197" s="6">
        <v>-839438.8</v>
      </c>
    </row>
    <row r="199" spans="2:15" ht="15.5" x14ac:dyDescent="0.35">
      <c r="B199" t="s">
        <v>191</v>
      </c>
      <c r="C199" t="s">
        <v>192</v>
      </c>
      <c r="D199" s="5">
        <v>-5000000000</v>
      </c>
      <c r="E199" s="5">
        <v>-21000000000</v>
      </c>
      <c r="F199" s="5">
        <v>-36000000000</v>
      </c>
      <c r="G199" s="5">
        <v>16000000000</v>
      </c>
      <c r="H199" s="5">
        <v>-51000000000</v>
      </c>
      <c r="I199" s="5">
        <v>10000000000</v>
      </c>
      <c r="J199" s="5">
        <v>69000000000</v>
      </c>
      <c r="K199" s="5">
        <v>41000000000</v>
      </c>
      <c r="L199" s="5">
        <v>15000000000</v>
      </c>
      <c r="M199" s="5">
        <v>66000000000</v>
      </c>
      <c r="N199" s="5">
        <v>31000000000</v>
      </c>
      <c r="O199" s="5">
        <v>22000000000</v>
      </c>
    </row>
    <row r="200" spans="2:15" ht="15.5" x14ac:dyDescent="0.35">
      <c r="C200" t="s">
        <v>345</v>
      </c>
      <c r="H200" s="5">
        <v>8</v>
      </c>
      <c r="I200" s="5">
        <v>8</v>
      </c>
      <c r="J200" s="5">
        <v>11</v>
      </c>
      <c r="K200" s="5">
        <v>7</v>
      </c>
      <c r="L200" s="5">
        <v>2</v>
      </c>
    </row>
    <row r="201" spans="2:15" ht="15.5" x14ac:dyDescent="0.35">
      <c r="C201" t="s">
        <v>65</v>
      </c>
      <c r="H201" s="6">
        <v>-0.30609999999999998</v>
      </c>
      <c r="I201" s="6">
        <v>1.6374000000000002</v>
      </c>
      <c r="J201" s="6">
        <v>0.311</v>
      </c>
      <c r="K201" s="6">
        <v>0.31659999999999999</v>
      </c>
      <c r="L201" s="6">
        <v>0.25659999999999999</v>
      </c>
    </row>
    <row r="202" spans="2:15" ht="15.5" x14ac:dyDescent="0.35">
      <c r="C202" t="s">
        <v>346</v>
      </c>
      <c r="H202" s="6">
        <v>0.1013</v>
      </c>
      <c r="I202" s="6">
        <v>5.2300000000000006E-2</v>
      </c>
      <c r="J202" s="6">
        <v>7.1900000000000006E-2</v>
      </c>
      <c r="K202" s="6">
        <v>5.04E-2</v>
      </c>
      <c r="L202" s="6">
        <v>3.3300000000000003E-2</v>
      </c>
    </row>
    <row r="203" spans="2:15" ht="15.5" x14ac:dyDescent="0.35">
      <c r="C203" t="s">
        <v>45</v>
      </c>
      <c r="D203" s="6">
        <v>-2.44</v>
      </c>
      <c r="E203" s="6">
        <v>-10.63</v>
      </c>
      <c r="F203" s="6">
        <v>-18.52</v>
      </c>
      <c r="G203" s="6">
        <v>8.2899999999999991</v>
      </c>
      <c r="H203" s="6">
        <v>-26.13</v>
      </c>
      <c r="I203" s="6">
        <v>4.8899999999999997</v>
      </c>
      <c r="J203" s="6">
        <v>35.369999999999997</v>
      </c>
      <c r="K203" s="6">
        <v>21.12</v>
      </c>
      <c r="L203" s="6">
        <v>7.44</v>
      </c>
      <c r="M203" s="6">
        <v>33.65</v>
      </c>
      <c r="N203" s="6">
        <v>15.82</v>
      </c>
      <c r="O203" s="6">
        <v>11.36</v>
      </c>
    </row>
    <row r="204" spans="2:15" ht="15.5" x14ac:dyDescent="0.35">
      <c r="C204" t="s">
        <v>67</v>
      </c>
      <c r="H204" s="5">
        <v>8</v>
      </c>
      <c r="I204" s="5">
        <v>8</v>
      </c>
      <c r="J204" s="5">
        <v>11</v>
      </c>
      <c r="K204" s="5">
        <v>7</v>
      </c>
      <c r="L204" s="5">
        <v>2</v>
      </c>
    </row>
    <row r="205" spans="2:15" ht="15.5" x14ac:dyDescent="0.35">
      <c r="C205" t="s">
        <v>347</v>
      </c>
      <c r="H205" s="6">
        <v>-0.30609999999999998</v>
      </c>
      <c r="I205" s="6">
        <v>1.6374000000000002</v>
      </c>
      <c r="J205" s="6">
        <v>0.311</v>
      </c>
      <c r="K205" s="6">
        <v>0.31659999999999999</v>
      </c>
      <c r="L205" s="6">
        <v>0.25659999999999999</v>
      </c>
    </row>
    <row r="206" spans="2:15" ht="15.5" x14ac:dyDescent="0.35">
      <c r="C206" t="s">
        <v>348</v>
      </c>
      <c r="H206" s="6">
        <v>0.1013</v>
      </c>
      <c r="I206" s="6">
        <v>5.2300000000000006E-2</v>
      </c>
      <c r="J206" s="6">
        <v>7.1900000000000006E-2</v>
      </c>
      <c r="K206" s="6">
        <v>5.04E-2</v>
      </c>
      <c r="L206" s="6">
        <v>3.3300000000000003E-2</v>
      </c>
    </row>
    <row r="207" spans="2:15" ht="15.5" x14ac:dyDescent="0.35">
      <c r="C207" t="s">
        <v>193</v>
      </c>
      <c r="D207" s="5">
        <v>322000000000</v>
      </c>
      <c r="E207" s="5">
        <v>121000000000</v>
      </c>
      <c r="F207" s="5">
        <v>294000000000</v>
      </c>
      <c r="G207" s="5">
        <v>456000000000</v>
      </c>
      <c r="H207" s="5">
        <v>886000000000</v>
      </c>
      <c r="I207" s="5">
        <v>1439000000000</v>
      </c>
      <c r="J207" s="5">
        <v>1310000000000</v>
      </c>
      <c r="K207" s="5">
        <v>948000000000</v>
      </c>
      <c r="L207" s="5">
        <v>845000000000</v>
      </c>
      <c r="M207" s="5">
        <v>667000000000</v>
      </c>
      <c r="N207" s="5">
        <v>433000000000</v>
      </c>
      <c r="O207" s="5">
        <v>331000000000</v>
      </c>
    </row>
    <row r="208" spans="2:15" ht="15.5" x14ac:dyDescent="0.35">
      <c r="C208" t="s">
        <v>349</v>
      </c>
      <c r="H208" s="5">
        <v>8</v>
      </c>
      <c r="I208" s="5">
        <v>8</v>
      </c>
      <c r="J208" s="5">
        <v>11</v>
      </c>
      <c r="K208" s="5">
        <v>7</v>
      </c>
      <c r="L208" s="5">
        <v>2</v>
      </c>
    </row>
    <row r="209" spans="3:12" ht="15.5" x14ac:dyDescent="0.35">
      <c r="C209" t="s">
        <v>350</v>
      </c>
      <c r="H209" s="6">
        <v>-0.30609999999999998</v>
      </c>
      <c r="I209" s="6">
        <v>1.6374000000000002</v>
      </c>
      <c r="J209" s="6">
        <v>0.311</v>
      </c>
      <c r="K209" s="6">
        <v>0.31659999999999999</v>
      </c>
      <c r="L209" s="6">
        <v>0.25659999999999999</v>
      </c>
    </row>
    <row r="210" spans="3:12" ht="15.5" x14ac:dyDescent="0.35">
      <c r="C210" t="s">
        <v>351</v>
      </c>
      <c r="H210" s="6">
        <v>0.1013</v>
      </c>
      <c r="I210" s="6">
        <v>5.2300000000000006E-2</v>
      </c>
      <c r="J210" s="6">
        <v>7.1900000000000006E-2</v>
      </c>
      <c r="K210" s="6">
        <v>5.04E-2</v>
      </c>
      <c r="L210" s="6">
        <v>3.3300000000000003E-2</v>
      </c>
    </row>
    <row r="211" spans="3:12" ht="15.5" x14ac:dyDescent="0.35">
      <c r="C211" t="s">
        <v>194</v>
      </c>
      <c r="I211" s="6">
        <v>-3.02</v>
      </c>
    </row>
    <row r="212" spans="3:12" ht="15.5" x14ac:dyDescent="0.35">
      <c r="C212" t="s">
        <v>292</v>
      </c>
      <c r="I212" s="6">
        <v>-3.39</v>
      </c>
    </row>
    <row r="213" spans="3:12" ht="15.5" x14ac:dyDescent="0.35">
      <c r="C213" t="s">
        <v>195</v>
      </c>
      <c r="I213" s="6">
        <v>6.95</v>
      </c>
    </row>
    <row r="214" spans="3:12" ht="15.5" x14ac:dyDescent="0.35">
      <c r="C214" t="s">
        <v>293</v>
      </c>
      <c r="I214" s="6">
        <v>-0.29480000000000001</v>
      </c>
    </row>
    <row r="215" spans="3:12" ht="15.5" x14ac:dyDescent="0.35">
      <c r="C215" t="s">
        <v>294</v>
      </c>
      <c r="I215" s="6">
        <v>0.13</v>
      </c>
    </row>
    <row r="216" spans="3:12" ht="15.5" x14ac:dyDescent="0.35">
      <c r="C216" t="s">
        <v>196</v>
      </c>
      <c r="I216" s="6">
        <v>0.48</v>
      </c>
    </row>
    <row r="217" spans="3:12" ht="15.5" x14ac:dyDescent="0.35">
      <c r="C217" t="s">
        <v>295</v>
      </c>
      <c r="I217" s="6">
        <v>5.24</v>
      </c>
    </row>
    <row r="218" spans="3:12" ht="15.5" x14ac:dyDescent="0.35">
      <c r="C218" t="s">
        <v>296</v>
      </c>
      <c r="I218" s="6">
        <v>-6.32</v>
      </c>
    </row>
    <row r="219" spans="3:12" ht="15.5" x14ac:dyDescent="0.35">
      <c r="C219" t="s">
        <v>297</v>
      </c>
      <c r="I219" s="6">
        <v>-16.829999999999998</v>
      </c>
    </row>
    <row r="220" spans="3:12" ht="15.5" x14ac:dyDescent="0.35">
      <c r="C220" t="s">
        <v>298</v>
      </c>
      <c r="I220" s="6">
        <v>148.79</v>
      </c>
    </row>
    <row r="221" spans="3:12" ht="15.5" x14ac:dyDescent="0.35">
      <c r="C221" t="s">
        <v>301</v>
      </c>
      <c r="I221" s="6">
        <v>-23.29</v>
      </c>
    </row>
    <row r="222" spans="3:12" ht="15.5" x14ac:dyDescent="0.35">
      <c r="C222" t="s">
        <v>197</v>
      </c>
      <c r="I222" s="6">
        <v>-26.13</v>
      </c>
    </row>
    <row r="223" spans="3:12" ht="15.5" x14ac:dyDescent="0.35">
      <c r="C223" t="s">
        <v>302</v>
      </c>
      <c r="I223" s="6">
        <v>607.72</v>
      </c>
    </row>
    <row r="224" spans="3:12" ht="15.5" x14ac:dyDescent="0.35">
      <c r="C224" t="s">
        <v>198</v>
      </c>
      <c r="D224" s="6">
        <v>31.13</v>
      </c>
    </row>
    <row r="225" spans="3:9" ht="15.5" x14ac:dyDescent="0.35">
      <c r="C225" t="s">
        <v>199</v>
      </c>
      <c r="I225" s="6">
        <v>163.16999999999999</v>
      </c>
    </row>
    <row r="226" spans="3:9" ht="15.5" x14ac:dyDescent="0.35">
      <c r="C226" t="s">
        <v>303</v>
      </c>
      <c r="I226" s="6">
        <v>-12.51</v>
      </c>
    </row>
    <row r="227" spans="3:9" ht="15.5" x14ac:dyDescent="0.35">
      <c r="C227" t="s">
        <v>200</v>
      </c>
      <c r="D227" s="6">
        <v>1.72</v>
      </c>
    </row>
    <row r="228" spans="3:9" ht="15.5" x14ac:dyDescent="0.35">
      <c r="C228" t="s">
        <v>201</v>
      </c>
      <c r="D228" s="6">
        <v>1.1000000000000001</v>
      </c>
    </row>
    <row r="229" spans="3:9" ht="15.5" x14ac:dyDescent="0.35">
      <c r="C229" t="s">
        <v>202</v>
      </c>
      <c r="D229" s="6">
        <v>1.08</v>
      </c>
    </row>
    <row r="230" spans="3:9" ht="15.5" x14ac:dyDescent="0.35">
      <c r="C230" t="s">
        <v>352</v>
      </c>
      <c r="D230" s="6">
        <v>0.77</v>
      </c>
    </row>
    <row r="231" spans="3:9" ht="15.5" x14ac:dyDescent="0.35">
      <c r="C231" t="s">
        <v>203</v>
      </c>
      <c r="D231" s="6">
        <v>1.35</v>
      </c>
    </row>
    <row r="232" spans="3:9" ht="15.5" x14ac:dyDescent="0.35">
      <c r="C232" t="s">
        <v>204</v>
      </c>
      <c r="D232" s="6">
        <v>0.46</v>
      </c>
    </row>
    <row r="233" spans="3:9" ht="15.5" x14ac:dyDescent="0.35">
      <c r="C233" t="s">
        <v>205</v>
      </c>
      <c r="D233" s="6">
        <v>2.35</v>
      </c>
    </row>
    <row r="234" spans="3:9" ht="15.5" x14ac:dyDescent="0.35">
      <c r="C234" t="s">
        <v>304</v>
      </c>
      <c r="I234" s="6">
        <v>-1.03</v>
      </c>
    </row>
    <row r="235" spans="3:9" ht="15.5" x14ac:dyDescent="0.35">
      <c r="C235" t="s">
        <v>13</v>
      </c>
      <c r="D235" s="5">
        <v>10000000000</v>
      </c>
    </row>
    <row r="236" spans="3:9" ht="15.5" x14ac:dyDescent="0.35">
      <c r="C236" t="s">
        <v>206</v>
      </c>
      <c r="I236" s="6">
        <v>2.08</v>
      </c>
    </row>
    <row r="237" spans="3:9" ht="15.5" x14ac:dyDescent="0.35">
      <c r="C237" t="s">
        <v>207</v>
      </c>
      <c r="I237" s="6">
        <v>-6.0700000000000004E-2</v>
      </c>
    </row>
    <row r="238" spans="3:9" ht="15.5" x14ac:dyDescent="0.35">
      <c r="C238" t="s">
        <v>208</v>
      </c>
      <c r="I238" s="6">
        <v>-0.14269999999999999</v>
      </c>
    </row>
    <row r="239" spans="3:9" ht="15.5" x14ac:dyDescent="0.35">
      <c r="C239" t="s">
        <v>209</v>
      </c>
      <c r="I239" s="6">
        <v>-4.41E-2</v>
      </c>
    </row>
    <row r="240" spans="3:9" ht="15.5" x14ac:dyDescent="0.35">
      <c r="C240" t="s">
        <v>305</v>
      </c>
      <c r="I240" s="6">
        <v>-4.2000000000000003E-2</v>
      </c>
    </row>
    <row r="241" spans="3:9" ht="15.5" x14ac:dyDescent="0.35">
      <c r="C241" t="s">
        <v>210</v>
      </c>
      <c r="D241" s="6">
        <v>13.04</v>
      </c>
    </row>
    <row r="242" spans="3:9" ht="15.5" x14ac:dyDescent="0.35">
      <c r="C242" t="s">
        <v>211</v>
      </c>
      <c r="D242" s="6">
        <v>42.25</v>
      </c>
    </row>
    <row r="243" spans="3:9" ht="15.5" x14ac:dyDescent="0.35">
      <c r="C243" t="s">
        <v>212</v>
      </c>
      <c r="D243" s="6">
        <v>12.99</v>
      </c>
    </row>
    <row r="244" spans="3:9" ht="15.5" x14ac:dyDescent="0.35">
      <c r="C244" t="s">
        <v>213</v>
      </c>
      <c r="D244" s="6">
        <v>42.3</v>
      </c>
    </row>
    <row r="245" spans="3:9" ht="15.5" x14ac:dyDescent="0.35">
      <c r="C245" t="s">
        <v>214</v>
      </c>
      <c r="D245" s="6">
        <v>6.98</v>
      </c>
    </row>
    <row r="246" spans="3:9" ht="15.5" x14ac:dyDescent="0.35">
      <c r="C246" t="s">
        <v>306</v>
      </c>
      <c r="I246" s="6">
        <v>1.51</v>
      </c>
    </row>
    <row r="247" spans="3:9" ht="15.5" x14ac:dyDescent="0.35">
      <c r="C247" t="s">
        <v>307</v>
      </c>
      <c r="I247" s="6">
        <v>7.96</v>
      </c>
    </row>
    <row r="248" spans="3:9" ht="15.5" x14ac:dyDescent="0.35">
      <c r="C248" t="s">
        <v>41</v>
      </c>
      <c r="I248" s="5">
        <v>155000000000</v>
      </c>
    </row>
    <row r="249" spans="3:9" ht="15.5" x14ac:dyDescent="0.35">
      <c r="C249" t="s">
        <v>215</v>
      </c>
      <c r="I249" s="5">
        <v>440000000000</v>
      </c>
    </row>
    <row r="250" spans="3:9" ht="15.5" x14ac:dyDescent="0.35">
      <c r="C250" t="s">
        <v>216</v>
      </c>
      <c r="I250" s="5">
        <v>1960000000</v>
      </c>
    </row>
    <row r="251" spans="3:9" ht="15.5" x14ac:dyDescent="0.35">
      <c r="C251" t="s">
        <v>217</v>
      </c>
      <c r="I251" s="6">
        <v>0.18030000000000002</v>
      </c>
    </row>
    <row r="252" spans="3:9" ht="15.5" x14ac:dyDescent="0.35">
      <c r="C252" t="s">
        <v>218</v>
      </c>
      <c r="D252" s="6">
        <v>5.7599999999999998E-2</v>
      </c>
    </row>
    <row r="253" spans="3:9" ht="15.5" x14ac:dyDescent="0.35">
      <c r="C253" t="s">
        <v>219</v>
      </c>
      <c r="D253" s="6">
        <v>1.15E-2</v>
      </c>
    </row>
    <row r="254" spans="3:9" ht="15.5" x14ac:dyDescent="0.35">
      <c r="C254" t="s">
        <v>220</v>
      </c>
      <c r="D254" s="6">
        <v>-1.4800000000000001E-2</v>
      </c>
    </row>
    <row r="255" spans="3:9" ht="15.5" x14ac:dyDescent="0.35">
      <c r="C255" t="s">
        <v>221</v>
      </c>
      <c r="D255" s="6">
        <v>-8.3999999999999995E-3</v>
      </c>
    </row>
    <row r="256" spans="3:9" ht="15.5" x14ac:dyDescent="0.35">
      <c r="C256" t="s">
        <v>222</v>
      </c>
      <c r="D256" s="6">
        <v>-0.6542</v>
      </c>
    </row>
    <row r="257" spans="3:9" ht="15.5" x14ac:dyDescent="0.35">
      <c r="C257" t="s">
        <v>223</v>
      </c>
      <c r="D257" s="6">
        <v>-1.2375</v>
      </c>
    </row>
    <row r="258" spans="3:9" ht="15.5" x14ac:dyDescent="0.35">
      <c r="C258" t="s">
        <v>353</v>
      </c>
      <c r="I258" s="5">
        <v>8</v>
      </c>
    </row>
    <row r="259" spans="3:9" ht="15.5" x14ac:dyDescent="0.35">
      <c r="C259" t="s">
        <v>354</v>
      </c>
      <c r="I259" s="5">
        <v>8</v>
      </c>
    </row>
    <row r="260" spans="3:9" ht="15.5" x14ac:dyDescent="0.35">
      <c r="C260" t="s">
        <v>355</v>
      </c>
      <c r="I260" s="6">
        <v>-0.30609999999999998</v>
      </c>
    </row>
    <row r="261" spans="3:9" ht="15.5" x14ac:dyDescent="0.35">
      <c r="C261" t="s">
        <v>356</v>
      </c>
      <c r="I261" s="6">
        <v>0.1013</v>
      </c>
    </row>
    <row r="262" spans="3:9" ht="15.5" x14ac:dyDescent="0.35">
      <c r="C262" t="s">
        <v>357</v>
      </c>
      <c r="I262" t="s">
        <v>377</v>
      </c>
    </row>
    <row r="263" spans="3:9" ht="15.5" x14ac:dyDescent="0.35">
      <c r="C263" t="s">
        <v>224</v>
      </c>
      <c r="I263" s="5">
        <v>4</v>
      </c>
    </row>
    <row r="264" spans="3:9" ht="15.5" x14ac:dyDescent="0.35">
      <c r="C264" t="s">
        <v>225</v>
      </c>
      <c r="I264" s="6">
        <v>0.23</v>
      </c>
    </row>
    <row r="265" spans="3:9" ht="15.5" x14ac:dyDescent="0.35">
      <c r="C265" t="s">
        <v>226</v>
      </c>
      <c r="I265" s="6">
        <v>0.17</v>
      </c>
    </row>
    <row r="266" spans="3:9" ht="15.5" x14ac:dyDescent="0.35">
      <c r="C266" t="s">
        <v>308</v>
      </c>
      <c r="I266" s="6">
        <v>0.45</v>
      </c>
    </row>
    <row r="267" spans="3:9" ht="15.5" x14ac:dyDescent="0.35">
      <c r="C267" t="s">
        <v>227</v>
      </c>
      <c r="I267" s="6">
        <v>0.46</v>
      </c>
    </row>
    <row r="268" spans="3:9" ht="15.5" x14ac:dyDescent="0.35">
      <c r="C268" t="s">
        <v>228</v>
      </c>
      <c r="I268" s="6">
        <v>0.96</v>
      </c>
    </row>
    <row r="269" spans="3:9" ht="15.5" x14ac:dyDescent="0.35">
      <c r="C269" t="s">
        <v>229</v>
      </c>
      <c r="I269" s="6">
        <v>0.82</v>
      </c>
    </row>
    <row r="270" spans="3:9" ht="15.5" x14ac:dyDescent="0.35">
      <c r="C270" t="s">
        <v>230</v>
      </c>
      <c r="I270" s="6">
        <v>0.38</v>
      </c>
    </row>
    <row r="271" spans="3:9" ht="15.5" x14ac:dyDescent="0.35">
      <c r="C271" t="s">
        <v>309</v>
      </c>
      <c r="I271" s="5">
        <v>1193000000000</v>
      </c>
    </row>
    <row r="272" spans="3:9" ht="15.5" x14ac:dyDescent="0.35">
      <c r="C272" t="s">
        <v>310</v>
      </c>
      <c r="I272" s="5">
        <v>70000000000</v>
      </c>
    </row>
    <row r="273" spans="3:9" ht="15.5" x14ac:dyDescent="0.35">
      <c r="C273" t="s">
        <v>311</v>
      </c>
      <c r="I273" s="5">
        <v>3000000000</v>
      </c>
    </row>
    <row r="274" spans="3:9" ht="15.5" x14ac:dyDescent="0.35">
      <c r="C274" t="s">
        <v>312</v>
      </c>
      <c r="I274" s="5">
        <v>-46000000000</v>
      </c>
    </row>
    <row r="275" spans="3:9" ht="15.5" x14ac:dyDescent="0.35">
      <c r="C275" t="s">
        <v>231</v>
      </c>
      <c r="D275" s="5">
        <v>61000000000</v>
      </c>
    </row>
    <row r="276" spans="3:9" ht="15.5" x14ac:dyDescent="0.35">
      <c r="C276" t="s">
        <v>232</v>
      </c>
      <c r="D276" s="5">
        <v>753000000000</v>
      </c>
    </row>
    <row r="277" spans="3:9" ht="15.5" x14ac:dyDescent="0.35">
      <c r="C277" t="s">
        <v>233</v>
      </c>
      <c r="D277" s="5">
        <v>433000000000</v>
      </c>
    </row>
    <row r="278" spans="3:9" ht="15.5" x14ac:dyDescent="0.35">
      <c r="C278" t="s">
        <v>176</v>
      </c>
      <c r="D278" s="5">
        <v>120000000000</v>
      </c>
    </row>
    <row r="279" spans="3:9" ht="15.5" x14ac:dyDescent="0.35">
      <c r="C279" t="s">
        <v>175</v>
      </c>
      <c r="I279" s="5">
        <v>320000000000</v>
      </c>
    </row>
    <row r="280" spans="3:9" ht="15.5" x14ac:dyDescent="0.35">
      <c r="C280" t="s">
        <v>174</v>
      </c>
      <c r="D280" s="5">
        <v>247000000000</v>
      </c>
    </row>
    <row r="281" spans="3:9" ht="15.5" x14ac:dyDescent="0.35">
      <c r="C281" t="s">
        <v>173</v>
      </c>
      <c r="D281" s="5">
        <v>100000000000</v>
      </c>
    </row>
    <row r="282" spans="3:9" ht="15.5" x14ac:dyDescent="0.35">
      <c r="C282" t="s">
        <v>24</v>
      </c>
      <c r="D282" s="5">
        <v>346000000000</v>
      </c>
    </row>
    <row r="283" spans="3:9" ht="15.5" x14ac:dyDescent="0.35">
      <c r="C283" t="s">
        <v>21</v>
      </c>
      <c r="D283" s="5">
        <v>285000000000</v>
      </c>
    </row>
    <row r="284" spans="3:9" ht="15.5" x14ac:dyDescent="0.35">
      <c r="C284" t="s">
        <v>234</v>
      </c>
      <c r="I284" s="5">
        <v>320000000000</v>
      </c>
    </row>
    <row r="285" spans="3:9" ht="15.5" x14ac:dyDescent="0.35">
      <c r="C285" t="s">
        <v>313</v>
      </c>
      <c r="I285" s="5">
        <v>30000000000</v>
      </c>
    </row>
    <row r="286" spans="3:9" ht="15.5" x14ac:dyDescent="0.35">
      <c r="C286" t="s">
        <v>314</v>
      </c>
      <c r="I286" s="5">
        <v>-54000000000</v>
      </c>
    </row>
    <row r="287" spans="3:9" ht="15.5" x14ac:dyDescent="0.35">
      <c r="C287" t="s">
        <v>315</v>
      </c>
      <c r="I287" s="5">
        <v>75000000000</v>
      </c>
    </row>
    <row r="288" spans="3:9" ht="15.5" x14ac:dyDescent="0.35">
      <c r="C288" t="s">
        <v>316</v>
      </c>
      <c r="I288" s="5">
        <v>-54000000000</v>
      </c>
    </row>
    <row r="289" spans="3:9" ht="15.5" x14ac:dyDescent="0.35">
      <c r="C289" t="s">
        <v>317</v>
      </c>
      <c r="I289" s="5">
        <v>-25000000000</v>
      </c>
    </row>
  </sheetData>
  <pageMargins left="0.7" right="0.7" top="0.75" bottom="0.75" header="0.3" footer="0.3"/>
  <ignoredErrors>
    <ignoredError sqref="A1:O290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5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378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379</v>
      </c>
      <c r="D2" s="2" vm="20">
        <f ca="1">IFERROR(_xlfn.STOCKHISTORY("XIDX:" &amp; $C$1, D3, , 0, 0, 1), "Libur")</f>
        <v>65</v>
      </c>
      <c r="E2" s="2" vm="21">
        <f ca="1">IFERROR(_xlfn.STOCKHISTORY("XIDX:" &amp; $C$1, E3, , 0, 0, 1), "Libur")</f>
        <v>56</v>
      </c>
      <c r="H2" s="2" vm="21">
        <f ca="1">IFERROR(INDEX(D2:G2,COUNT(D2:G2)),"")</f>
        <v>56</v>
      </c>
      <c r="I2" s="2" vm="21">
        <f t="shared" ref="I2:N2" ca="1" si="0">IFERROR(_xlfn.STOCKHISTORY("XIDX:" &amp; $C$1, I1, , 0, 0, 1), "Libur")</f>
        <v>56</v>
      </c>
      <c r="J2" s="2" vm="22">
        <f t="shared" ca="1" si="0"/>
        <v>57</v>
      </c>
      <c r="K2" s="2" vm="23">
        <f t="shared" ca="1" si="0"/>
        <v>20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3647365418</v>
      </c>
      <c r="E4" s="2">
        <f>IFERROR(INDEX(E51:E500,MATCH($C$4,$C$51:$C$500,0)),"")</f>
        <v>6054517608</v>
      </c>
      <c r="H4" s="2">
        <f>IFERROR(SUM(D4:G4)*(4/MAX(1,COUNT(D4:G4))),"")</f>
        <v>19403766052</v>
      </c>
      <c r="I4" s="2">
        <f t="shared" ref="I4:N4" si="1">IFERROR(INDEX(I51:I500,MATCH($C$4,$C$51:$C$500,0)),"")</f>
        <v>23863696726</v>
      </c>
      <c r="J4" s="2">
        <f t="shared" si="1"/>
        <v>35026119215</v>
      </c>
      <c r="K4" s="2">
        <f t="shared" si="1"/>
        <v>48004920268</v>
      </c>
      <c r="L4" s="2">
        <f t="shared" si="1"/>
        <v>42236350827</v>
      </c>
      <c r="M4" s="2">
        <f t="shared" si="1"/>
        <v>25038111786</v>
      </c>
      <c r="N4" s="2">
        <f t="shared" si="1"/>
        <v>21112387933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-2973647977</v>
      </c>
      <c r="E5" s="2">
        <f>IFERROR(INDEX(E51:E500,MATCH($C$5,$C$51:$C$500,0)),"")</f>
        <v>-3122987107</v>
      </c>
      <c r="H5" s="2">
        <f>IFERROR(SUM(D5:G5)*(4/MAX(1,COUNT(D5:G5))),"")</f>
        <v>-12193270168</v>
      </c>
      <c r="I5" s="2">
        <f t="shared" ref="I5:N5" si="2">IFERROR(INDEX(I51:I500,MATCH($C$5,$C$51:$C$500,0)),"")</f>
        <v>-4291691567</v>
      </c>
      <c r="J5" s="2">
        <f t="shared" si="2"/>
        <v>135606091</v>
      </c>
      <c r="K5" s="2">
        <f t="shared" si="2"/>
        <v>319295186</v>
      </c>
      <c r="L5" s="2">
        <f t="shared" si="2"/>
        <v>2121803083</v>
      </c>
      <c r="M5" s="2">
        <f t="shared" si="2"/>
        <v>926653795</v>
      </c>
      <c r="N5" s="2">
        <f t="shared" si="2"/>
        <v>1414846663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62911490233</v>
      </c>
      <c r="E6" s="2">
        <f>IFERROR(INDEX(E51:E500,MATCH($C$6,$C$51:$C$500,0)),"")</f>
        <v>65885162648</v>
      </c>
      <c r="H6" s="2">
        <f>IFERROR(INDEX(D6:G6,COUNT(D6:G6)),"")</f>
        <v>65885162648</v>
      </c>
      <c r="I6" s="2">
        <f t="shared" ref="I6:N6" si="3">IFERROR(INDEX(I51:I500,MATCH($C$6,$C$51:$C$500,0)),"")</f>
        <v>65885162648</v>
      </c>
      <c r="J6" s="2">
        <f t="shared" si="3"/>
        <v>70176915050</v>
      </c>
      <c r="K6" s="2">
        <f t="shared" si="3"/>
        <v>70346766898</v>
      </c>
      <c r="L6" s="2">
        <f t="shared" si="3"/>
        <v>24558389683</v>
      </c>
      <c r="M6" s="2">
        <f t="shared" si="3"/>
        <v>21840987653</v>
      </c>
      <c r="N6" s="2">
        <f t="shared" si="3"/>
        <v>942774954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2.5499999999999998</v>
      </c>
      <c r="E7" s="3">
        <f>IFERROR(INDEX(E51:E500,MATCH($C$7,$C$51:$C$500,0))/1000000000,"")</f>
        <v>2.5499999999999998</v>
      </c>
      <c r="H7" s="3">
        <f>IFERROR(INDEX(D7:G7,COUNT(D7:G7)),"")</f>
        <v>2.5499999999999998</v>
      </c>
      <c r="I7" s="3">
        <f t="shared" ref="I7:N7" si="4">IFERROR(INDEX(I51:I500,MATCH($C$7,$C$51:$C$500,0))/1000000000,"")</f>
        <v>2.5499999999999998</v>
      </c>
      <c r="J7" s="3">
        <f t="shared" si="4"/>
        <v>2.5499999999999998</v>
      </c>
      <c r="K7" s="3">
        <f t="shared" si="4"/>
        <v>2.5499999999999998</v>
      </c>
      <c r="L7" s="3">
        <f t="shared" si="4"/>
        <v>2.5499999999999998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-13000000000</v>
      </c>
      <c r="E8" s="2">
        <f>IFERROR(INDEX(E51:E500,MATCH("Free cash flow (Quarter)",$C$51:$C$500,0)),"")</f>
        <v>9000000000</v>
      </c>
      <c r="H8" s="2">
        <f>IFERROR(INDEX(D8:G8,COUNT(D8:G8)),"")</f>
        <v>9000000000</v>
      </c>
      <c r="I8" s="2">
        <f t="shared" ref="I8:N8" si="5">IFERROR(INDEX(I51:I500,MATCH($C$8,$C$51:$C$500,0)),"")</f>
        <v>6000000000</v>
      </c>
      <c r="J8" s="2">
        <f t="shared" si="5"/>
        <v>-7000000000</v>
      </c>
      <c r="K8" s="2">
        <f t="shared" si="5"/>
        <v>-20000000000</v>
      </c>
      <c r="L8" s="2">
        <f t="shared" si="5"/>
        <v>-21000000000</v>
      </c>
      <c r="M8" s="2">
        <f t="shared" si="5"/>
        <v>0</v>
      </c>
      <c r="N8" s="2">
        <f t="shared" si="5"/>
        <v>2000000000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-5.25</v>
      </c>
      <c r="E9" s="3">
        <f>IFERROR(INDEX(E51:E500,MATCH("Free cash flow per share (Quarter)",$C$51:$C$500,0)),"")</f>
        <v>3.55</v>
      </c>
      <c r="H9" s="3">
        <f>IFERROR(INDEX(D9:G9,COUNT(D9:G9)),"")</f>
        <v>3.55</v>
      </c>
      <c r="I9" s="3">
        <f t="shared" ref="I9:N9" si="6">IFERROR(INDEX(I51:I500,MATCH($C$9,$C$51:$C$500,0)),"")</f>
        <v>2.38</v>
      </c>
      <c r="J9" s="3">
        <f t="shared" si="6"/>
        <v>-2.56</v>
      </c>
      <c r="K9" s="3">
        <f t="shared" si="6"/>
        <v>-8.0299999999999994</v>
      </c>
      <c r="L9" s="3">
        <f t="shared" si="6"/>
        <v>-8.34</v>
      </c>
      <c r="M9" s="3">
        <f t="shared" si="6"/>
        <v>-2335.1799999999998</v>
      </c>
      <c r="N9" s="3">
        <f t="shared" si="6"/>
        <v>0</v>
      </c>
    </row>
    <row r="10" spans="1:14" ht="15.5" x14ac:dyDescent="0.35">
      <c r="C10" t="s">
        <v>18</v>
      </c>
      <c r="D10" s="3">
        <f ca="1">IFERROR(IF(D9=0,"",D2/D9),"")</f>
        <v>-12.380952380952381</v>
      </c>
      <c r="E10" s="3">
        <f ca="1">IFERROR(IF(E9=0,"",E2/E9),"")</f>
        <v>15.774647887323944</v>
      </c>
      <c r="I10" s="3">
        <f t="shared" ref="I10:N10" ca="1" si="7">IFERROR(IF(I9=0,"",I2/I9),"")</f>
        <v>23.529411764705884</v>
      </c>
      <c r="J10" s="3">
        <f t="shared" ca="1" si="7"/>
        <v>-22.265625</v>
      </c>
      <c r="K10" s="3">
        <f t="shared" ca="1" si="7"/>
        <v>-2.4906600249066004</v>
      </c>
      <c r="L10" s="3" t="str">
        <f t="shared" ca="1" si="7"/>
        <v/>
      </c>
      <c r="M10" s="3" t="str">
        <f t="shared" ca="1" si="7"/>
        <v/>
      </c>
      <c r="N10" s="3" t="str">
        <f t="shared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6092356281</v>
      </c>
      <c r="E11" s="2">
        <f>IFERROR(INDEX(E51:E500,MATCH($C$11,$C$51:$C$500,0)),"")</f>
        <v>19703801064</v>
      </c>
      <c r="H11" s="2">
        <f>IFERROR(INDEX(D11:G11,COUNT(D11:G11)),"")</f>
        <v>19703801064</v>
      </c>
      <c r="I11" s="2">
        <f t="shared" ref="I11:N11" si="8">IFERROR(INDEX(I51:I500,MATCH($C$11,$C$51:$C$500,0)),"")</f>
        <v>19703801064</v>
      </c>
      <c r="J11" s="2">
        <f t="shared" si="8"/>
        <v>14218940596</v>
      </c>
      <c r="K11" s="2">
        <f t="shared" si="8"/>
        <v>22107886243</v>
      </c>
      <c r="L11" s="2">
        <f t="shared" si="8"/>
        <v>429704133</v>
      </c>
      <c r="M11" s="2">
        <f t="shared" si="8"/>
        <v>17700949961</v>
      </c>
      <c r="N11" s="2">
        <f t="shared" si="8"/>
        <v>303366139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-6000000000</v>
      </c>
      <c r="E12" s="2">
        <f>IFERROR(INDEX(E51:E500,MATCH("Net Debt (Quarter)",$C$51:$C$500,0)),"")</f>
        <v>-20000000000</v>
      </c>
      <c r="H12" s="2">
        <f>IFERROR(INDEX(D12:G12,COUNT(D12:G12)),"")</f>
        <v>-20000000000</v>
      </c>
      <c r="I12" s="2">
        <f t="shared" ref="I12:N12" si="9">IFERROR(INDEX(I51:I500,MATCH($C$12,$C$51:$C$500,0)),"")</f>
        <v>-20000000000</v>
      </c>
      <c r="J12" s="2">
        <f t="shared" si="9"/>
        <v>-14000000000</v>
      </c>
      <c r="K12" s="2">
        <f t="shared" si="9"/>
        <v>-22000000000</v>
      </c>
      <c r="L12" s="2">
        <f t="shared" si="9"/>
        <v>3000000000</v>
      </c>
      <c r="M12" s="2">
        <f t="shared" si="9"/>
        <v>-17000000000</v>
      </c>
      <c r="N12" s="2">
        <f t="shared" si="9"/>
        <v>1000000000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N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4000000000</v>
      </c>
      <c r="M13" s="2">
        <f t="shared" si="10"/>
        <v>1000000000</v>
      </c>
      <c r="N13" s="2">
        <f t="shared" si="10"/>
        <v>1000000000</v>
      </c>
    </row>
    <row r="14" spans="1:14" ht="15.5" x14ac:dyDescent="0.35">
      <c r="C14" t="s">
        <v>27</v>
      </c>
      <c r="D14" s="2">
        <f>IFERROR(INDEX(D51:D500,MATCH($C$14,$C$51:$C$500,0)),"")</f>
        <v>-40172164</v>
      </c>
      <c r="E14" s="2">
        <f>IFERROR(INDEX(E51:E500,MATCH($C$14,$C$51:$C$500,0)),"")</f>
        <v>-14226556</v>
      </c>
      <c r="H14" s="2">
        <f>IFERROR(SUM(D14:G14)*(4/MAX(1,COUNT(D14:G14))),"")</f>
        <v>-108797440</v>
      </c>
      <c r="I14" s="2">
        <f t="shared" ref="I14:N14" si="11">IFERROR(INDEX(I51:I500,MATCH($C$14,$C$51:$C$500,0)),"")</f>
        <v>-44289699</v>
      </c>
      <c r="J14" s="2">
        <f t="shared" si="11"/>
        <v>-59575298</v>
      </c>
      <c r="K14" s="2">
        <f t="shared" si="11"/>
        <v>-519708539</v>
      </c>
      <c r="L14" s="2">
        <f t="shared" si="11"/>
        <v>-160344907</v>
      </c>
      <c r="M14" s="2">
        <f t="shared" si="11"/>
        <v>-188421452</v>
      </c>
      <c r="N14" s="2">
        <f t="shared" si="11"/>
        <v>-229119994</v>
      </c>
    </row>
    <row r="15" spans="1:14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87276662</v>
      </c>
      <c r="H15" s="2">
        <f>IFERROR(SUM(D15:G15)*(4/MAX(1,COUNT(D15:G15))),"")</f>
        <v>174553324</v>
      </c>
      <c r="I15" s="2">
        <f t="shared" ref="I15:N15" si="12">IFERROR(INDEX(I51:I500,MATCH($C$15,$C$51:$C$500,0)),"")</f>
        <v>87276662</v>
      </c>
      <c r="J15" s="2">
        <f t="shared" si="12"/>
        <v>27190076</v>
      </c>
      <c r="K15" s="2">
        <f t="shared" si="12"/>
        <v>-765166324</v>
      </c>
      <c r="L15" s="2">
        <f t="shared" si="12"/>
        <v>-1188169516</v>
      </c>
      <c r="M15" s="2">
        <f t="shared" si="12"/>
        <v>-564905610</v>
      </c>
      <c r="N15" s="2">
        <f t="shared" si="12"/>
        <v>-604867291</v>
      </c>
    </row>
    <row r="16" spans="1:14" ht="15.5" x14ac:dyDescent="0.35">
      <c r="C16" t="s">
        <v>29</v>
      </c>
      <c r="D16" s="2">
        <f>IFERROR(INDEX(D51:D500,MATCH($C$16,$C$51:$C$500,0)),"")</f>
        <v>-2973672416</v>
      </c>
      <c r="E16" s="2">
        <f>IFERROR(INDEX(E51:E500,MATCH($C$16,$C$51:$C$500,0)),"")</f>
        <v>-3209247425</v>
      </c>
      <c r="H16" s="2">
        <f>IFERROR(SUM(D16:G16)*(4/MAX(1,COUNT(D16:G16))),"")</f>
        <v>-12365839682</v>
      </c>
      <c r="I16" s="2">
        <f t="shared" ref="I16:N16" si="13">IFERROR(INDEX(I51:I500,MATCH($C$16,$C$51:$C$500,0)),"")</f>
        <v>-4377984577</v>
      </c>
      <c r="J16" s="2">
        <f t="shared" si="13"/>
        <v>107199420</v>
      </c>
      <c r="K16" s="2">
        <f t="shared" si="13"/>
        <v>1072403763</v>
      </c>
      <c r="L16" s="2">
        <f t="shared" si="13"/>
        <v>3454843336</v>
      </c>
      <c r="M16" s="2">
        <f t="shared" si="13"/>
        <v>1465486357</v>
      </c>
      <c r="N16" s="2">
        <f t="shared" si="13"/>
        <v>1988036842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38</v>
      </c>
      <c r="C19" t="s">
        <v>39</v>
      </c>
    </row>
    <row r="20" spans="1:14" ht="15.5" x14ac:dyDescent="0.35">
      <c r="A20" t="s">
        <v>40</v>
      </c>
      <c r="C20" t="s">
        <v>41</v>
      </c>
      <c r="D20" s="2">
        <f ca="1">IFERROR(D21*D2,"")</f>
        <v>165750000000</v>
      </c>
      <c r="E20" s="2">
        <f ca="1">IFERROR(E21*E2,"")</f>
        <v>142800000000</v>
      </c>
      <c r="H20" s="2">
        <f t="shared" ref="H20:N20" ca="1" si="14">IFERROR(H21*H2,"")</f>
        <v>142800000000</v>
      </c>
      <c r="I20" s="2">
        <f t="shared" ca="1" si="14"/>
        <v>142800000000</v>
      </c>
      <c r="J20" s="2">
        <f t="shared" ca="1" si="14"/>
        <v>145350000000</v>
      </c>
      <c r="K20" s="2">
        <f t="shared" ca="1" si="14"/>
        <v>51000000000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2550000000</v>
      </c>
      <c r="E21" s="2">
        <f>IFERROR(INDEX(E51:E500,MATCH($C$7,$C$51:$C$500,0)),"")</f>
        <v>2550000000</v>
      </c>
      <c r="H21" s="2">
        <f>IFERROR(INDEX(D21:G21,COUNT(D21:G21)),"")</f>
        <v>2550000000</v>
      </c>
      <c r="I21" s="2">
        <f t="shared" ref="I21:N21" si="15">IFERROR(INDEX(I51:I500,MATCH($C$7,$C$51:$C$500,0)),"")</f>
        <v>2550000000</v>
      </c>
      <c r="J21" s="2">
        <f t="shared" si="15"/>
        <v>2550000000</v>
      </c>
      <c r="K21" s="2">
        <f t="shared" si="15"/>
        <v>2550000000</v>
      </c>
      <c r="L21" s="2">
        <f t="shared" si="15"/>
        <v>2550000000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42</v>
      </c>
      <c r="C23" t="s">
        <v>43</v>
      </c>
      <c r="D23" s="3">
        <f>IFERROR(D5/D6*100,"")</f>
        <v>-4.7267167984524763</v>
      </c>
      <c r="E23" s="3">
        <f>IFERROR(E5/E6*100,"")</f>
        <v>-4.740046137071805</v>
      </c>
      <c r="H23" s="3">
        <f t="shared" ref="H23:N23" si="16">IFERROR(H5/H6*100,"")</f>
        <v>-18.506852951314883</v>
      </c>
      <c r="I23" s="3">
        <f t="shared" si="16"/>
        <v>-6.5138968995628304</v>
      </c>
      <c r="J23" s="3">
        <f t="shared" si="16"/>
        <v>0.19323461412258247</v>
      </c>
      <c r="K23" s="3">
        <f t="shared" si="16"/>
        <v>0.45388750624881635</v>
      </c>
      <c r="L23" s="3">
        <f t="shared" si="16"/>
        <v>8.6398298519905445</v>
      </c>
      <c r="M23" s="3">
        <f t="shared" si="16"/>
        <v>4.2427284412329129</v>
      </c>
      <c r="N23" s="3">
        <f t="shared" si="16"/>
        <v>150.07257638708973</v>
      </c>
    </row>
    <row r="24" spans="1:14" ht="15.5" x14ac:dyDescent="0.35">
      <c r="C24" t="s">
        <v>44</v>
      </c>
      <c r="D24" s="4">
        <f>IFERROR(_xlfn.RRI(5,I23,D23),"")</f>
        <v>-6.21276326286202E-2</v>
      </c>
      <c r="E24" s="4" t="str">
        <f>IFERROR(_xlfn.RRI(5,J23,E23),"")</f>
        <v/>
      </c>
      <c r="H24" s="4" t="str">
        <f t="shared" ref="H24:N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45</v>
      </c>
      <c r="C25" t="s">
        <v>46</v>
      </c>
      <c r="D25" s="3">
        <f>IFERROR(INDEX(D51:D500,MATCH($A$25,$C$51:$C$500,0)),"")</f>
        <v>-1.17</v>
      </c>
      <c r="E25" s="3">
        <f>IFERROR(INDEX(E51:E500,MATCH($A$25,$C$51:$C$500,0)),"")</f>
        <v>-1.22</v>
      </c>
      <c r="H25" s="3">
        <f>IFERROR(INDEX(D25:G25,COUNT(D25:G25)),"")</f>
        <v>-1.22</v>
      </c>
      <c r="I25" s="3">
        <f t="shared" ref="I25:N25" si="18">IFERROR(INDEX(I51:I500,MATCH($C$25,$C$51:$C$500,0)),"")</f>
        <v>-1.68</v>
      </c>
      <c r="J25" s="3">
        <f t="shared" si="18"/>
        <v>0.05</v>
      </c>
      <c r="K25" s="3">
        <f t="shared" si="18"/>
        <v>0.12</v>
      </c>
      <c r="L25" s="3">
        <f t="shared" si="18"/>
        <v>0.88</v>
      </c>
      <c r="M25" s="3">
        <f t="shared" si="18"/>
        <v>4645.1000000000004</v>
      </c>
      <c r="N25" s="3">
        <f t="shared" si="18"/>
        <v>0</v>
      </c>
    </row>
    <row r="26" spans="1:14" ht="15.5" x14ac:dyDescent="0.35">
      <c r="C26" t="s">
        <v>47</v>
      </c>
      <c r="D26" s="4">
        <f>IFERROR(_xlfn.RRI(5,I25,D25),"")</f>
        <v>-6.9802182924717404E-2</v>
      </c>
      <c r="E26" s="4" t="str">
        <f>IFERROR(_xlfn.RRI(5,J25,E25),"")</f>
        <v/>
      </c>
      <c r="H26" s="4" t="str">
        <f t="shared" ref="H26:N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>
        <f t="shared" si="19"/>
        <v>0</v>
      </c>
    </row>
    <row r="27" spans="1:14" ht="15.5" x14ac:dyDescent="0.35">
      <c r="C27" t="s">
        <v>48</v>
      </c>
      <c r="D27" s="3">
        <f>IFERROR(D4/D21,"")</f>
        <v>1.4303393796078432</v>
      </c>
      <c r="E27" s="3">
        <f>IFERROR(E4/E21,"")</f>
        <v>2.3743206305882354</v>
      </c>
      <c r="H27" s="3">
        <f t="shared" ref="H27:N27" si="20">IFERROR(H4/H21,"")</f>
        <v>7.6093200203921567</v>
      </c>
      <c r="I27" s="3">
        <f t="shared" si="20"/>
        <v>9.3583124415686267</v>
      </c>
      <c r="J27" s="3">
        <f t="shared" si="20"/>
        <v>13.735733025490196</v>
      </c>
      <c r="K27" s="3">
        <f t="shared" si="20"/>
        <v>18.825458928627452</v>
      </c>
      <c r="L27" s="3">
        <f t="shared" si="20"/>
        <v>16.563274834117646</v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49</v>
      </c>
      <c r="D28" s="4">
        <f>IFERROR(_xlfn.RRI(5,I27,D27),"")</f>
        <v>-0.31317149517901866</v>
      </c>
      <c r="E28" s="4">
        <f>IFERROR(_xlfn.RRI(5,J27,E27),"")</f>
        <v>-0.29605698323848528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50</v>
      </c>
      <c r="H29" s="4">
        <f t="shared" ref="H29:N29" si="22">IFERROR(((H25-I25)/I25)*100%,"")</f>
        <v>-0.27380952380952378</v>
      </c>
      <c r="I29" s="4">
        <f t="shared" si="22"/>
        <v>-34.599999999999994</v>
      </c>
      <c r="J29" s="4">
        <f t="shared" si="22"/>
        <v>-0.58333333333333326</v>
      </c>
      <c r="K29" s="4">
        <f t="shared" si="22"/>
        <v>-0.86363636363636365</v>
      </c>
      <c r="L29" s="4">
        <f t="shared" si="22"/>
        <v>-0.99981055305590838</v>
      </c>
      <c r="M29" s="4" t="str">
        <f t="shared" si="22"/>
        <v/>
      </c>
      <c r="N29" s="4" t="str">
        <f t="shared" si="22"/>
        <v/>
      </c>
    </row>
    <row r="30" spans="1:14" ht="15.5" x14ac:dyDescent="0.35">
      <c r="C30" t="s">
        <v>51</v>
      </c>
      <c r="H30" s="4">
        <f t="shared" ref="H30:N30" si="23">IFERROR(((H27-I27)/I27)*100%,"")</f>
        <v>-0.18689186026827145</v>
      </c>
      <c r="I30" s="4">
        <f t="shared" si="23"/>
        <v>-0.31868853127810043</v>
      </c>
      <c r="J30" s="4">
        <f t="shared" si="23"/>
        <v>-0.2703639747872188</v>
      </c>
      <c r="K30" s="4">
        <f t="shared" si="23"/>
        <v>0.13657831057962494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24.67</v>
      </c>
      <c r="E32" s="3">
        <f>IFERROR(INDEX(E51:E500,MATCH($A$32,$C$51:$C$500,0)),"")</f>
        <v>25.84</v>
      </c>
      <c r="H32" s="3">
        <f>IFERROR(INDEX(D32:G32,COUNT(D32:G32)),"")</f>
        <v>25.84</v>
      </c>
      <c r="I32" s="3">
        <f t="shared" ref="I32:N32" si="24">IFERROR(INDEX(I51:I500,MATCH($C$32,$C$51:$C$500,0)),"")</f>
        <v>25.84</v>
      </c>
      <c r="J32" s="3">
        <f t="shared" si="24"/>
        <v>27.52</v>
      </c>
      <c r="K32" s="3">
        <f t="shared" si="24"/>
        <v>27.59</v>
      </c>
      <c r="L32" s="3">
        <f t="shared" si="24"/>
        <v>9.58</v>
      </c>
      <c r="M32" s="3">
        <f t="shared" si="24"/>
        <v>109180.65</v>
      </c>
      <c r="N32" s="3">
        <f t="shared" si="24"/>
        <v>0</v>
      </c>
    </row>
    <row r="33" spans="1:14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2.27</v>
      </c>
      <c r="E33" s="3">
        <f>IFERROR(INDEX(E51:E500,MATCH($A$33,$C$51:$C$500,0)),"")</f>
        <v>2.17</v>
      </c>
      <c r="H33" s="3">
        <f>IFERROR(INDEX(D33:G33,COUNT(D33:G33)),"")</f>
        <v>2.17</v>
      </c>
      <c r="I33" s="3">
        <f t="shared" ref="I33:N33" si="25">IFERROR(INDEX(I51:I500,MATCH($C$33,$C$51:$C$500,0)),"")</f>
        <v>2.17</v>
      </c>
      <c r="J33" s="3">
        <f t="shared" si="25"/>
        <v>2.0699999999999998</v>
      </c>
      <c r="K33" s="3">
        <f t="shared" si="25"/>
        <v>0.72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-47.86</v>
      </c>
      <c r="E34" s="3">
        <f>IFERROR(INDEX(E51:E500,MATCH($A$34,$C$51:$C$500,0)),"")</f>
        <v>-45.9</v>
      </c>
      <c r="H34" s="3">
        <f>IFERROR(INDEX(D34:G34,COUNT(D34:G34)),"")</f>
        <v>-45.9</v>
      </c>
      <c r="I34" s="3">
        <f t="shared" ref="I34:N34" si="26">IFERROR(INDEX(I51:I500,MATCH($C$34,$C$51:$C$500,0)),"")</f>
        <v>-33.33</v>
      </c>
      <c r="J34" s="3">
        <f t="shared" si="26"/>
        <v>1140</v>
      </c>
      <c r="K34" s="3">
        <f t="shared" si="26"/>
        <v>166.67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39.15</v>
      </c>
      <c r="E35" s="3">
        <f>IFERROR(INDEX(E51:E500,MATCH($A$35,$C$51:$C$500,0)),"")</f>
        <v>23.59</v>
      </c>
      <c r="H35" s="3">
        <f>IFERROR(INDEX(D35:G35,COUNT(D35:G35)),"")</f>
        <v>23.59</v>
      </c>
      <c r="I35" s="3">
        <f t="shared" ref="I35:N35" si="27">IFERROR(INDEX(I51:I500,MATCH($C$35,$C$51:$C$500,0)),"")</f>
        <v>5.98</v>
      </c>
      <c r="J35" s="3">
        <f t="shared" si="27"/>
        <v>4.1500000000000004</v>
      </c>
      <c r="K35" s="3">
        <f t="shared" si="27"/>
        <v>1.06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64</v>
      </c>
      <c r="C36" t="s">
        <v>65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N36" si="28">IFERROR(INDEX(H51:H500,MATCH($C$36,$C$51:$C$500,0)),"")</f>
        <v>0</v>
      </c>
      <c r="I36" s="4">
        <f t="shared" si="28"/>
        <v>2.2772999999999999</v>
      </c>
      <c r="J36" s="4">
        <f t="shared" si="28"/>
        <v>0</v>
      </c>
      <c r="K36" s="4">
        <f t="shared" si="28"/>
        <v>0.995</v>
      </c>
      <c r="L36" s="4">
        <f t="shared" si="28"/>
        <v>1.1393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66</v>
      </c>
      <c r="C37" t="s">
        <v>67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N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0.12</v>
      </c>
      <c r="L37" s="3">
        <f t="shared" si="29"/>
        <v>1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68</v>
      </c>
      <c r="E50" t="s">
        <v>69</v>
      </c>
      <c r="F50" t="s">
        <v>70</v>
      </c>
      <c r="G50" t="s">
        <v>71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73</v>
      </c>
      <c r="C51" t="s">
        <v>6</v>
      </c>
      <c r="D51" s="5">
        <v>3647365418</v>
      </c>
      <c r="E51" s="5">
        <v>6054517608</v>
      </c>
      <c r="F51" s="5">
        <v>17809179118</v>
      </c>
      <c r="G51" s="5">
        <v>9630970657</v>
      </c>
      <c r="I51" s="5">
        <v>23863696726</v>
      </c>
      <c r="J51" s="5">
        <v>35026119215</v>
      </c>
      <c r="K51" s="5">
        <v>48004920268</v>
      </c>
      <c r="L51" s="5">
        <v>42236350827</v>
      </c>
      <c r="M51" s="5">
        <v>25038111786</v>
      </c>
      <c r="N51" s="5">
        <v>21112387933</v>
      </c>
    </row>
    <row r="52" spans="2:14" ht="15.5" x14ac:dyDescent="0.35">
      <c r="C52" t="s">
        <v>74</v>
      </c>
      <c r="D52" s="5">
        <v>-2419415562</v>
      </c>
      <c r="E52" s="5">
        <v>-3502809981</v>
      </c>
      <c r="F52" s="5">
        <v>-13677732365</v>
      </c>
      <c r="G52" s="5">
        <v>-5433427274</v>
      </c>
      <c r="I52" s="5">
        <v>-17180542346</v>
      </c>
      <c r="J52" s="5">
        <v>-24190967900</v>
      </c>
      <c r="K52" s="5">
        <v>-28756426573</v>
      </c>
      <c r="L52" s="5">
        <v>-23358363107</v>
      </c>
      <c r="M52" s="5">
        <v>-15193922728</v>
      </c>
      <c r="N52" s="5">
        <v>-12357306182</v>
      </c>
    </row>
    <row r="53" spans="2:14" ht="15.5" x14ac:dyDescent="0.35">
      <c r="C53" t="s">
        <v>75</v>
      </c>
      <c r="D53" s="5">
        <v>1227949856</v>
      </c>
      <c r="E53" s="5">
        <v>2551707627</v>
      </c>
      <c r="F53" s="5">
        <v>4131446753</v>
      </c>
      <c r="G53" s="5">
        <v>4197543383</v>
      </c>
      <c r="I53" s="5">
        <v>6683154380</v>
      </c>
      <c r="J53" s="5">
        <v>10835151315</v>
      </c>
      <c r="K53" s="5">
        <v>19248493695</v>
      </c>
      <c r="L53" s="5">
        <v>18877987720</v>
      </c>
      <c r="M53" s="5">
        <v>9844189058</v>
      </c>
      <c r="N53" s="5">
        <v>8755081751</v>
      </c>
    </row>
    <row r="54" spans="2:14" ht="15.5" x14ac:dyDescent="0.35">
      <c r="C54" t="s">
        <v>76</v>
      </c>
      <c r="D54" s="5">
        <v>-4444723991</v>
      </c>
      <c r="E54" s="5">
        <v>-5992281606</v>
      </c>
      <c r="F54" s="5">
        <v>-5269880576</v>
      </c>
      <c r="G54" s="5">
        <v>-5629175357</v>
      </c>
      <c r="I54" s="5">
        <v>-11262162182</v>
      </c>
      <c r="J54" s="5">
        <v>-10753918530</v>
      </c>
      <c r="K54" s="5">
        <v>-17784274292</v>
      </c>
      <c r="L54" s="5">
        <v>-15899776624</v>
      </c>
      <c r="M54" s="5">
        <v>-7637057495</v>
      </c>
      <c r="N54" s="5">
        <v>-5608752760</v>
      </c>
    </row>
    <row r="55" spans="2:14" ht="15.5" x14ac:dyDescent="0.35">
      <c r="C55" t="s">
        <v>240</v>
      </c>
      <c r="D55" s="5">
        <v>-698554117</v>
      </c>
      <c r="E55" s="5">
        <v>-1306714340</v>
      </c>
      <c r="F55" s="5">
        <v>-1321195734</v>
      </c>
      <c r="G55" s="5">
        <v>-1689786303</v>
      </c>
      <c r="I55" s="5">
        <v>-2627910074</v>
      </c>
      <c r="J55" s="5">
        <v>-2971696005</v>
      </c>
      <c r="K55" s="5">
        <v>-6551321310</v>
      </c>
      <c r="L55" s="5">
        <v>-7661061486</v>
      </c>
      <c r="M55" s="5">
        <v>-3211739579</v>
      </c>
      <c r="N55" s="5">
        <v>-2034301556</v>
      </c>
    </row>
    <row r="56" spans="2:14" ht="15.5" x14ac:dyDescent="0.35">
      <c r="C56" t="s">
        <v>77</v>
      </c>
      <c r="D56" s="5">
        <v>-3746169874</v>
      </c>
      <c r="E56" s="5">
        <v>-4685567266</v>
      </c>
      <c r="F56" s="5">
        <v>-3948684842</v>
      </c>
      <c r="G56" s="5">
        <v>-3939389054</v>
      </c>
      <c r="I56" s="5">
        <v>-8634252108</v>
      </c>
      <c r="J56" s="5">
        <v>-7782222525</v>
      </c>
      <c r="K56" s="5">
        <v>-11232952982</v>
      </c>
      <c r="L56" s="5">
        <v>-8238715138</v>
      </c>
      <c r="M56" s="5">
        <v>-4425317916</v>
      </c>
      <c r="N56" s="5">
        <v>-3574451204</v>
      </c>
    </row>
    <row r="57" spans="2:14" ht="15.5" x14ac:dyDescent="0.35">
      <c r="C57" t="s">
        <v>78</v>
      </c>
      <c r="D57" s="5">
        <v>-3216774135</v>
      </c>
      <c r="E57" s="5">
        <v>-3440573979</v>
      </c>
      <c r="F57" s="5">
        <v>-1138433823</v>
      </c>
      <c r="G57" s="5">
        <v>-1431631974</v>
      </c>
      <c r="I57" s="5">
        <v>-4579007802</v>
      </c>
      <c r="J57" s="5">
        <v>81232785</v>
      </c>
      <c r="K57" s="5">
        <v>1464219403</v>
      </c>
      <c r="L57" s="5">
        <v>2978211096</v>
      </c>
      <c r="M57" s="5">
        <v>2207131563</v>
      </c>
      <c r="N57" s="5">
        <v>3146328991</v>
      </c>
    </row>
    <row r="58" spans="2:14" ht="15.5" x14ac:dyDescent="0.35">
      <c r="C58" t="s">
        <v>79</v>
      </c>
      <c r="D58" s="5">
        <v>243101719</v>
      </c>
      <c r="E58" s="5">
        <v>231326554</v>
      </c>
      <c r="F58" s="5">
        <v>-30303329</v>
      </c>
      <c r="G58" s="5">
        <v>4094430</v>
      </c>
      <c r="I58" s="5">
        <v>201023225</v>
      </c>
      <c r="J58" s="5">
        <v>25966635</v>
      </c>
      <c r="K58" s="5">
        <v>-391815640</v>
      </c>
      <c r="L58" s="5">
        <v>476632240</v>
      </c>
      <c r="M58" s="5">
        <v>-741645206</v>
      </c>
      <c r="N58" s="5">
        <v>-1158292149</v>
      </c>
    </row>
    <row r="59" spans="2:14" ht="15.5" x14ac:dyDescent="0.35">
      <c r="C59" t="s">
        <v>80</v>
      </c>
      <c r="D59" s="5">
        <v>171202944</v>
      </c>
      <c r="E59" s="5">
        <v>190092953</v>
      </c>
      <c r="F59" s="5">
        <v>1960482</v>
      </c>
      <c r="G59" s="5">
        <v>1146345</v>
      </c>
      <c r="I59" s="5">
        <v>192053435</v>
      </c>
      <c r="J59" s="5">
        <v>1474110</v>
      </c>
      <c r="K59" s="5">
        <v>65420433</v>
      </c>
      <c r="L59" s="5">
        <v>2458672</v>
      </c>
      <c r="M59" s="5">
        <v>303475</v>
      </c>
      <c r="N59" s="5">
        <v>188956</v>
      </c>
    </row>
    <row r="60" spans="2:14" ht="15.5" x14ac:dyDescent="0.35">
      <c r="C60" t="s">
        <v>27</v>
      </c>
      <c r="D60" s="5">
        <v>-40172164</v>
      </c>
      <c r="E60" s="5">
        <v>-14226556</v>
      </c>
      <c r="F60" s="5">
        <v>-30063143</v>
      </c>
      <c r="G60" s="5">
        <v>-28295987</v>
      </c>
      <c r="I60" s="5">
        <v>-44289699</v>
      </c>
      <c r="J60" s="5">
        <v>-59575298</v>
      </c>
      <c r="K60" s="5">
        <v>-519708539</v>
      </c>
      <c r="L60" s="5">
        <v>-160344907</v>
      </c>
      <c r="M60" s="5">
        <v>-188421452</v>
      </c>
      <c r="N60" s="5">
        <v>-229119994</v>
      </c>
    </row>
    <row r="61" spans="2:14" ht="15.5" x14ac:dyDescent="0.35">
      <c r="C61" t="s">
        <v>81</v>
      </c>
      <c r="E61" s="5">
        <v>-1044488</v>
      </c>
      <c r="G61" s="5">
        <v>1234033</v>
      </c>
      <c r="I61" s="5">
        <v>-1044488</v>
      </c>
      <c r="J61" s="5">
        <v>1234033</v>
      </c>
      <c r="K61" s="5">
        <v>11745694</v>
      </c>
      <c r="L61" s="5">
        <v>-116787805</v>
      </c>
      <c r="M61" s="5">
        <v>-2368048</v>
      </c>
    </row>
    <row r="62" spans="2:14" ht="15.5" x14ac:dyDescent="0.35">
      <c r="C62" t="s">
        <v>82</v>
      </c>
      <c r="D62" s="5">
        <v>243101719</v>
      </c>
      <c r="E62" s="5">
        <v>231326554</v>
      </c>
      <c r="F62" s="5">
        <v>-30303329</v>
      </c>
      <c r="G62" s="5">
        <v>4094430</v>
      </c>
      <c r="I62" s="5">
        <v>201023225</v>
      </c>
      <c r="J62" s="5">
        <v>25966635</v>
      </c>
      <c r="K62" s="5">
        <v>-391815640</v>
      </c>
      <c r="L62" s="5">
        <v>476632240</v>
      </c>
      <c r="M62" s="5">
        <v>-741645206</v>
      </c>
      <c r="N62" s="5">
        <v>-1158292149</v>
      </c>
    </row>
    <row r="63" spans="2:14" ht="15.5" x14ac:dyDescent="0.35">
      <c r="C63" t="s">
        <v>29</v>
      </c>
      <c r="D63" s="5">
        <v>-2973672416</v>
      </c>
      <c r="E63" s="5">
        <v>-3209247425</v>
      </c>
      <c r="F63" s="5">
        <v>-1168737152</v>
      </c>
      <c r="G63" s="5">
        <v>-1427537544</v>
      </c>
      <c r="I63" s="5">
        <v>-4377984577</v>
      </c>
      <c r="J63" s="5">
        <v>107199420</v>
      </c>
      <c r="K63" s="5">
        <v>1072403763</v>
      </c>
      <c r="L63" s="5">
        <v>3454843336</v>
      </c>
      <c r="M63" s="5">
        <v>1465486357</v>
      </c>
      <c r="N63" s="5">
        <v>1988036842</v>
      </c>
    </row>
    <row r="64" spans="2:14" ht="15.5" x14ac:dyDescent="0.35">
      <c r="C64" t="s">
        <v>28</v>
      </c>
      <c r="E64" s="5">
        <v>87276662</v>
      </c>
      <c r="G64" s="5">
        <v>372702806</v>
      </c>
      <c r="I64" s="5">
        <v>87276662</v>
      </c>
      <c r="J64" s="5">
        <v>27190076</v>
      </c>
      <c r="K64" s="5">
        <v>-765166324</v>
      </c>
      <c r="L64" s="5">
        <v>-1188169516</v>
      </c>
      <c r="M64" s="5">
        <v>-564905610</v>
      </c>
      <c r="N64" s="5">
        <v>-604867291</v>
      </c>
    </row>
    <row r="65" spans="2:14" ht="15.5" x14ac:dyDescent="0.35">
      <c r="C65" t="s">
        <v>83</v>
      </c>
      <c r="G65" s="5">
        <v>302225032</v>
      </c>
      <c r="J65" s="5">
        <v>-43287698</v>
      </c>
      <c r="K65" s="5">
        <v>-695298023</v>
      </c>
      <c r="L65" s="5">
        <v>-1126408404</v>
      </c>
      <c r="M65" s="5">
        <v>-520604571</v>
      </c>
      <c r="N65" s="5">
        <v>-567894738</v>
      </c>
    </row>
    <row r="66" spans="2:14" ht="15.5" x14ac:dyDescent="0.35">
      <c r="C66" t="s">
        <v>84</v>
      </c>
      <c r="E66" s="5">
        <v>87276662</v>
      </c>
      <c r="G66" s="5">
        <v>70477774</v>
      </c>
      <c r="I66" s="5">
        <v>87276662</v>
      </c>
      <c r="J66" s="5">
        <v>70477774</v>
      </c>
      <c r="K66" s="5">
        <v>-69868301</v>
      </c>
      <c r="L66" s="5">
        <v>-61761112</v>
      </c>
      <c r="M66" s="5">
        <v>-31674386</v>
      </c>
      <c r="N66" s="5">
        <v>19484597</v>
      </c>
    </row>
    <row r="67" spans="2:14" ht="15.5" x14ac:dyDescent="0.35">
      <c r="C67" t="s">
        <v>85</v>
      </c>
      <c r="E67" s="5">
        <v>87276662</v>
      </c>
      <c r="G67" s="5">
        <v>372702806</v>
      </c>
      <c r="I67" s="5">
        <v>87276662</v>
      </c>
      <c r="J67" s="5">
        <v>27190076</v>
      </c>
      <c r="K67" s="5">
        <v>-765166324</v>
      </c>
      <c r="L67" s="5">
        <v>-1188169516</v>
      </c>
      <c r="M67" s="5">
        <v>-564905610</v>
      </c>
      <c r="N67" s="5">
        <v>-604867291</v>
      </c>
    </row>
    <row r="68" spans="2:14" ht="15.5" x14ac:dyDescent="0.35">
      <c r="C68" t="s">
        <v>87</v>
      </c>
      <c r="D68" s="5">
        <v>-2973672416</v>
      </c>
      <c r="E68" s="5">
        <v>-3121970763</v>
      </c>
      <c r="F68" s="5">
        <v>-1168737152</v>
      </c>
      <c r="G68" s="5">
        <v>-1054834738</v>
      </c>
      <c r="I68" s="5">
        <v>-4290707915</v>
      </c>
      <c r="J68" s="5">
        <v>134389496</v>
      </c>
      <c r="K68" s="5">
        <v>307237439</v>
      </c>
      <c r="L68" s="5">
        <v>2266673820</v>
      </c>
      <c r="M68" s="5">
        <v>900580747</v>
      </c>
      <c r="N68" s="5">
        <v>1383169551</v>
      </c>
    </row>
    <row r="69" spans="2:14" ht="15.5" x14ac:dyDescent="0.35">
      <c r="C69" t="s">
        <v>88</v>
      </c>
      <c r="E69" s="5">
        <v>-1044488</v>
      </c>
      <c r="G69" s="5">
        <v>1234033</v>
      </c>
      <c r="I69" s="5">
        <v>-1044488</v>
      </c>
      <c r="J69" s="5">
        <v>1234033</v>
      </c>
      <c r="K69" s="5">
        <v>11745694</v>
      </c>
      <c r="L69" s="5">
        <v>-116787805</v>
      </c>
      <c r="M69" s="5">
        <v>-2368048</v>
      </c>
    </row>
    <row r="70" spans="2:14" ht="15.5" x14ac:dyDescent="0.35">
      <c r="C70" t="s">
        <v>320</v>
      </c>
      <c r="E70" s="5">
        <v>-1044488</v>
      </c>
      <c r="G70" s="5">
        <v>1234033</v>
      </c>
      <c r="I70" s="5">
        <v>-1044488</v>
      </c>
      <c r="J70" s="5">
        <v>1234033</v>
      </c>
      <c r="K70" s="5">
        <v>11745694</v>
      </c>
      <c r="L70" s="5">
        <v>-116787805</v>
      </c>
      <c r="M70" s="5">
        <v>-2368048</v>
      </c>
    </row>
    <row r="71" spans="2:14" ht="15.5" x14ac:dyDescent="0.35">
      <c r="C71" t="s">
        <v>89</v>
      </c>
      <c r="D71" s="5">
        <v>-2973672416</v>
      </c>
      <c r="E71" s="5">
        <v>-3123015251</v>
      </c>
      <c r="F71" s="5">
        <v>-1168737152</v>
      </c>
      <c r="G71" s="5">
        <v>-1053600705</v>
      </c>
      <c r="I71" s="5">
        <v>-4291752403</v>
      </c>
      <c r="J71" s="5">
        <v>135623529</v>
      </c>
      <c r="K71" s="5">
        <v>318983133</v>
      </c>
      <c r="L71" s="5">
        <v>2149886015</v>
      </c>
      <c r="M71" s="5">
        <v>898212699</v>
      </c>
      <c r="N71" s="5">
        <v>1383169551</v>
      </c>
    </row>
    <row r="72" spans="2:14" ht="15.5" x14ac:dyDescent="0.35">
      <c r="C72" t="s">
        <v>90</v>
      </c>
      <c r="D72" s="5">
        <v>-2973672416</v>
      </c>
      <c r="E72" s="5">
        <v>-3121970763</v>
      </c>
      <c r="F72" s="5">
        <v>-1168737152</v>
      </c>
      <c r="G72" s="5">
        <v>-1054834739</v>
      </c>
      <c r="I72" s="5">
        <v>-4290707915</v>
      </c>
      <c r="J72" s="5">
        <v>134389496</v>
      </c>
      <c r="K72" s="5">
        <v>307237439</v>
      </c>
      <c r="L72" s="5">
        <v>2266673820</v>
      </c>
      <c r="M72" s="5">
        <v>900580747</v>
      </c>
      <c r="N72" s="5">
        <v>1383169551</v>
      </c>
    </row>
    <row r="73" spans="2:14" ht="15.5" x14ac:dyDescent="0.35">
      <c r="C73" t="s">
        <v>8</v>
      </c>
      <c r="D73" s="5">
        <v>-2973647977</v>
      </c>
      <c r="E73" s="5">
        <v>-3122987107</v>
      </c>
      <c r="F73" s="5">
        <v>-1168704460</v>
      </c>
      <c r="G73" s="5">
        <v>-1053596883</v>
      </c>
      <c r="I73" s="5">
        <v>-4291691567</v>
      </c>
      <c r="J73" s="5">
        <v>135606091</v>
      </c>
      <c r="K73" s="5">
        <v>319295186</v>
      </c>
      <c r="L73" s="5">
        <v>2121803083</v>
      </c>
      <c r="M73" s="5">
        <v>926653795</v>
      </c>
      <c r="N73" s="5">
        <v>1414846663</v>
      </c>
    </row>
    <row r="74" spans="2:14" ht="15.5" x14ac:dyDescent="0.35">
      <c r="C74" t="s">
        <v>91</v>
      </c>
      <c r="D74" s="5">
        <v>-24439</v>
      </c>
      <c r="E74" s="5">
        <v>-28142</v>
      </c>
      <c r="F74" s="5">
        <v>-32692</v>
      </c>
      <c r="G74" s="5">
        <v>-3823</v>
      </c>
      <c r="I74" s="5">
        <v>-60834</v>
      </c>
      <c r="J74" s="5">
        <v>17438</v>
      </c>
      <c r="K74" s="5">
        <v>-312053</v>
      </c>
      <c r="L74" s="5">
        <v>28082932</v>
      </c>
      <c r="M74" s="5">
        <v>-28441096</v>
      </c>
      <c r="N74" s="5">
        <v>-31677112</v>
      </c>
    </row>
    <row r="75" spans="2:14" ht="15.5" x14ac:dyDescent="0.35">
      <c r="C75" t="s">
        <v>92</v>
      </c>
      <c r="D75" s="5">
        <v>-2973672416</v>
      </c>
      <c r="E75" s="5">
        <v>-3121970763</v>
      </c>
      <c r="F75" s="5">
        <v>-1168737152</v>
      </c>
      <c r="G75" s="5">
        <v>-1054834739</v>
      </c>
      <c r="I75" s="5">
        <v>-4290707915</v>
      </c>
      <c r="J75" s="5">
        <v>134389496</v>
      </c>
      <c r="K75" s="5">
        <v>307237439</v>
      </c>
      <c r="L75" s="5">
        <v>2266673820</v>
      </c>
      <c r="M75" s="5">
        <v>900580747</v>
      </c>
      <c r="N75" s="5">
        <v>1383169551</v>
      </c>
    </row>
    <row r="76" spans="2:14" ht="15.5" x14ac:dyDescent="0.35">
      <c r="C76" t="s">
        <v>93</v>
      </c>
      <c r="D76" s="5">
        <v>-2973672416</v>
      </c>
      <c r="E76" s="5">
        <v>-3123015249</v>
      </c>
      <c r="F76" s="5">
        <v>-1168737152</v>
      </c>
      <c r="G76" s="5">
        <v>-1053600706</v>
      </c>
      <c r="I76" s="5">
        <v>-4291752401</v>
      </c>
      <c r="J76" s="5">
        <v>135623529</v>
      </c>
      <c r="K76" s="5">
        <v>318983133</v>
      </c>
      <c r="L76" s="5">
        <v>2149886015</v>
      </c>
      <c r="M76" s="5">
        <v>898212699</v>
      </c>
      <c r="N76" s="5">
        <v>1383169551</v>
      </c>
    </row>
    <row r="77" spans="2:14" ht="15.5" x14ac:dyDescent="0.35">
      <c r="C77" t="s">
        <v>94</v>
      </c>
      <c r="D77" s="5">
        <v>-2973672416</v>
      </c>
      <c r="E77" s="5">
        <v>-3123015249</v>
      </c>
      <c r="F77" s="5">
        <v>-1168737152</v>
      </c>
      <c r="G77" s="5">
        <v>-1053600706</v>
      </c>
      <c r="I77" s="5">
        <v>-4291752401</v>
      </c>
      <c r="J77" s="5">
        <v>135623529</v>
      </c>
      <c r="K77" s="5">
        <v>318983133</v>
      </c>
      <c r="L77" s="5">
        <v>2149886015</v>
      </c>
      <c r="M77" s="5">
        <v>898212699</v>
      </c>
      <c r="N77" s="5">
        <v>1383169551</v>
      </c>
    </row>
    <row r="79" spans="2:14" ht="15.5" x14ac:dyDescent="0.35">
      <c r="B79" t="s">
        <v>95</v>
      </c>
      <c r="C79" t="s">
        <v>96</v>
      </c>
    </row>
    <row r="80" spans="2:14" ht="15.5" x14ac:dyDescent="0.35">
      <c r="C80" t="s">
        <v>97</v>
      </c>
    </row>
    <row r="81" spans="3:14" ht="15.5" x14ac:dyDescent="0.35">
      <c r="C81" t="s">
        <v>20</v>
      </c>
      <c r="D81" s="5">
        <v>6092356281</v>
      </c>
      <c r="E81" s="5">
        <v>19703801064</v>
      </c>
      <c r="F81" s="5">
        <v>11122749412</v>
      </c>
      <c r="G81" s="5">
        <v>14218940596</v>
      </c>
      <c r="I81" s="5">
        <v>19703801064</v>
      </c>
      <c r="J81" s="5">
        <v>14218940596</v>
      </c>
      <c r="K81" s="5">
        <v>22107886243</v>
      </c>
      <c r="L81" s="5">
        <v>429704133</v>
      </c>
      <c r="M81" s="5">
        <v>17700949961</v>
      </c>
      <c r="N81" s="5">
        <v>303366139</v>
      </c>
    </row>
    <row r="82" spans="3:14" ht="15.5" x14ac:dyDescent="0.35">
      <c r="C82" t="s">
        <v>98</v>
      </c>
      <c r="D82" s="5">
        <v>382510827</v>
      </c>
      <c r="E82" s="5">
        <v>267727149</v>
      </c>
      <c r="F82" s="5">
        <v>395619778</v>
      </c>
      <c r="G82" s="5">
        <v>4161262547</v>
      </c>
      <c r="I82" s="5">
        <v>267727149</v>
      </c>
      <c r="J82" s="5">
        <v>4161262547</v>
      </c>
      <c r="K82" s="5">
        <v>12337292380</v>
      </c>
      <c r="L82" s="5">
        <v>15688201656</v>
      </c>
      <c r="M82" s="5">
        <v>702255442</v>
      </c>
      <c r="N82" s="5">
        <v>279796845</v>
      </c>
    </row>
    <row r="83" spans="3:14" ht="15.5" x14ac:dyDescent="0.35">
      <c r="C83" t="s">
        <v>99</v>
      </c>
      <c r="D83" s="5">
        <v>52396934</v>
      </c>
      <c r="E83" s="5">
        <v>52396934</v>
      </c>
      <c r="G83" s="5">
        <v>1725000</v>
      </c>
      <c r="I83" s="5">
        <v>52396934</v>
      </c>
      <c r="J83" s="5">
        <v>1725000</v>
      </c>
      <c r="K83" s="5">
        <v>1225000</v>
      </c>
      <c r="L83" s="5">
        <v>153873500</v>
      </c>
      <c r="M83" s="5">
        <v>1399531389</v>
      </c>
    </row>
    <row r="84" spans="3:14" ht="15.5" x14ac:dyDescent="0.35">
      <c r="C84" t="s">
        <v>247</v>
      </c>
      <c r="K84" s="5">
        <v>186000000</v>
      </c>
    </row>
    <row r="85" spans="3:14" ht="15.5" x14ac:dyDescent="0.35">
      <c r="C85" t="s">
        <v>100</v>
      </c>
      <c r="D85" s="5">
        <v>382510827</v>
      </c>
      <c r="E85" s="5">
        <v>267727149</v>
      </c>
      <c r="F85" s="5">
        <v>395619778</v>
      </c>
      <c r="G85" s="5">
        <v>4161262547</v>
      </c>
      <c r="I85" s="5">
        <v>267727149</v>
      </c>
      <c r="J85" s="5">
        <v>4161262547</v>
      </c>
      <c r="K85" s="5">
        <v>12337292380</v>
      </c>
      <c r="L85" s="5">
        <v>15688201656</v>
      </c>
      <c r="M85" s="5">
        <v>702255442</v>
      </c>
      <c r="N85" s="5">
        <v>279796845</v>
      </c>
    </row>
    <row r="86" spans="3:14" ht="15.5" x14ac:dyDescent="0.35">
      <c r="C86" t="s">
        <v>101</v>
      </c>
      <c r="D86" s="5">
        <v>3827031</v>
      </c>
      <c r="E86" s="5">
        <v>2170777</v>
      </c>
      <c r="I86" s="5">
        <v>2170777</v>
      </c>
      <c r="K86" s="5">
        <v>5332500</v>
      </c>
      <c r="L86" s="5">
        <v>265316975</v>
      </c>
      <c r="M86" s="5">
        <v>2306028606</v>
      </c>
      <c r="N86" s="5">
        <v>734209120</v>
      </c>
    </row>
    <row r="87" spans="3:14" ht="15.5" x14ac:dyDescent="0.35">
      <c r="C87" t="s">
        <v>102</v>
      </c>
      <c r="D87" s="5">
        <v>3827031</v>
      </c>
      <c r="E87" s="5">
        <v>2170777</v>
      </c>
      <c r="I87" s="5">
        <v>2170777</v>
      </c>
      <c r="K87" s="5">
        <v>5332500</v>
      </c>
      <c r="L87" s="5">
        <v>265316975</v>
      </c>
      <c r="M87" s="5">
        <v>2306028606</v>
      </c>
      <c r="N87" s="5">
        <v>734209120</v>
      </c>
    </row>
    <row r="88" spans="3:14" ht="15.5" x14ac:dyDescent="0.35">
      <c r="C88" t="s">
        <v>103</v>
      </c>
      <c r="D88" s="5">
        <v>2449312222</v>
      </c>
      <c r="E88" s="5">
        <v>2335078540</v>
      </c>
      <c r="F88" s="5">
        <v>2732978993</v>
      </c>
      <c r="G88" s="5">
        <v>2780029543</v>
      </c>
      <c r="I88" s="5">
        <v>2335078540</v>
      </c>
      <c r="J88" s="5">
        <v>2780029543</v>
      </c>
      <c r="K88" s="5">
        <v>3026879933</v>
      </c>
      <c r="L88" s="5">
        <v>2604215894</v>
      </c>
      <c r="M88" s="5">
        <v>2537292182</v>
      </c>
      <c r="N88" s="5">
        <v>1962832916</v>
      </c>
    </row>
    <row r="89" spans="3:14" ht="15.5" x14ac:dyDescent="0.35">
      <c r="C89" t="s">
        <v>81</v>
      </c>
      <c r="D89" s="5">
        <v>-33071993</v>
      </c>
      <c r="E89" s="5">
        <v>-33071993</v>
      </c>
      <c r="F89" s="5">
        <v>-32027500</v>
      </c>
      <c r="G89" s="5">
        <v>-32027506</v>
      </c>
      <c r="I89" s="5">
        <v>-33071993</v>
      </c>
      <c r="J89" s="5">
        <v>-32027506</v>
      </c>
      <c r="K89" s="5">
        <v>-33261599</v>
      </c>
      <c r="L89" s="5">
        <v>-44547421</v>
      </c>
      <c r="M89" s="5">
        <v>-15375699</v>
      </c>
    </row>
    <row r="90" spans="3:14" ht="15.5" x14ac:dyDescent="0.35">
      <c r="C90" t="s">
        <v>104</v>
      </c>
      <c r="D90" s="5">
        <v>9376096708</v>
      </c>
      <c r="E90" s="5">
        <v>22373096901</v>
      </c>
      <c r="F90" s="5">
        <v>39205169808</v>
      </c>
      <c r="G90" s="5">
        <v>43951060476</v>
      </c>
      <c r="I90" s="5">
        <v>22373096901</v>
      </c>
      <c r="J90" s="5">
        <v>43951060476</v>
      </c>
      <c r="K90" s="5">
        <v>45809709195</v>
      </c>
      <c r="L90" s="5">
        <v>19093904948</v>
      </c>
      <c r="M90" s="5">
        <v>23312073399</v>
      </c>
      <c r="N90" s="5">
        <v>3300205020</v>
      </c>
    </row>
    <row r="91" spans="3:14" ht="15.5" x14ac:dyDescent="0.35">
      <c r="C91" t="s">
        <v>105</v>
      </c>
    </row>
    <row r="92" spans="3:14" ht="15.5" x14ac:dyDescent="0.35">
      <c r="C92" t="s">
        <v>106</v>
      </c>
      <c r="D92" s="5">
        <v>55141518473</v>
      </c>
      <c r="E92" s="5">
        <v>45638799066</v>
      </c>
      <c r="F92" s="5">
        <v>32896737181</v>
      </c>
      <c r="G92" s="5">
        <v>28362988162</v>
      </c>
      <c r="I92" s="5">
        <v>45638799066</v>
      </c>
      <c r="J92" s="5">
        <v>28362988162</v>
      </c>
      <c r="K92" s="5">
        <v>28213028123</v>
      </c>
      <c r="L92" s="5">
        <v>15880261827</v>
      </c>
      <c r="M92" s="5">
        <v>5477437086</v>
      </c>
      <c r="N92" s="5">
        <v>419820328</v>
      </c>
    </row>
    <row r="93" spans="3:14" ht="15.5" x14ac:dyDescent="0.35">
      <c r="C93" t="s">
        <v>108</v>
      </c>
      <c r="D93" s="5">
        <v>23263688</v>
      </c>
      <c r="E93" s="5">
        <v>23263688</v>
      </c>
      <c r="F93" s="5">
        <v>18331316</v>
      </c>
      <c r="G93" s="5">
        <v>18331316</v>
      </c>
      <c r="I93" s="5">
        <v>23263688</v>
      </c>
      <c r="J93" s="5">
        <v>18331316</v>
      </c>
      <c r="K93" s="5">
        <v>26177845</v>
      </c>
      <c r="L93" s="5">
        <v>23788048</v>
      </c>
      <c r="M93" s="5">
        <v>14831601</v>
      </c>
      <c r="N93" s="5">
        <v>19484597</v>
      </c>
    </row>
    <row r="94" spans="3:14" ht="15.5" x14ac:dyDescent="0.35">
      <c r="C94" t="s">
        <v>109</v>
      </c>
      <c r="D94" s="5">
        <v>55249522906</v>
      </c>
      <c r="E94" s="5">
        <v>45950507199</v>
      </c>
      <c r="F94" s="5">
        <v>33436322151</v>
      </c>
      <c r="G94" s="5">
        <v>29101953614</v>
      </c>
      <c r="I94" s="5">
        <v>45950507199</v>
      </c>
      <c r="J94" s="5">
        <v>29101953614</v>
      </c>
      <c r="K94" s="5">
        <v>28963838831</v>
      </c>
      <c r="L94" s="5">
        <v>19673290667</v>
      </c>
      <c r="M94" s="5">
        <v>5997364218</v>
      </c>
      <c r="N94" s="5">
        <v>860452213</v>
      </c>
    </row>
    <row r="95" spans="3:14" ht="15.5" x14ac:dyDescent="0.35">
      <c r="C95" t="s">
        <v>110</v>
      </c>
      <c r="D95" s="5">
        <v>64625619614</v>
      </c>
      <c r="E95" s="5">
        <v>68323604100</v>
      </c>
      <c r="F95" s="5">
        <v>72641491959</v>
      </c>
      <c r="G95" s="5">
        <v>73053014090</v>
      </c>
      <c r="I95" s="5">
        <v>68323604100</v>
      </c>
      <c r="J95" s="5">
        <v>73053014090</v>
      </c>
      <c r="K95" s="5">
        <v>74773548026</v>
      </c>
      <c r="L95" s="5">
        <v>38767195615</v>
      </c>
      <c r="M95" s="5">
        <v>29309437617</v>
      </c>
      <c r="N95" s="5">
        <v>4160657233</v>
      </c>
    </row>
    <row r="96" spans="3:14" ht="15.5" x14ac:dyDescent="0.35">
      <c r="C96" t="s">
        <v>111</v>
      </c>
    </row>
    <row r="97" spans="3:14" ht="15.5" x14ac:dyDescent="0.35">
      <c r="C97" t="s">
        <v>112</v>
      </c>
    </row>
    <row r="98" spans="3:14" ht="15.5" x14ac:dyDescent="0.35">
      <c r="C98" t="s">
        <v>113</v>
      </c>
      <c r="D98" s="5">
        <v>1601930154</v>
      </c>
      <c r="E98" s="5">
        <v>2256377132</v>
      </c>
      <c r="F98" s="5">
        <v>3398934309</v>
      </c>
      <c r="G98" s="5">
        <v>2533208250</v>
      </c>
      <c r="I98" s="5">
        <v>2256377132</v>
      </c>
      <c r="J98" s="5">
        <v>2533208250</v>
      </c>
      <c r="K98" s="5">
        <v>3923952115</v>
      </c>
      <c r="L98" s="5">
        <v>13451951521</v>
      </c>
      <c r="M98" s="5">
        <v>7341192894</v>
      </c>
      <c r="N98" s="5">
        <v>3040686961</v>
      </c>
    </row>
    <row r="99" spans="3:14" ht="15.5" x14ac:dyDescent="0.35">
      <c r="C99" t="s">
        <v>250</v>
      </c>
      <c r="L99" s="5">
        <v>3201836882</v>
      </c>
      <c r="M99" s="5">
        <v>840000000</v>
      </c>
      <c r="N99" s="5">
        <v>840000000</v>
      </c>
    </row>
    <row r="100" spans="3:14" ht="15.5" x14ac:dyDescent="0.35">
      <c r="C100" t="s">
        <v>114</v>
      </c>
    </row>
    <row r="101" spans="3:14" ht="15.5" x14ac:dyDescent="0.35">
      <c r="C101" t="s">
        <v>251</v>
      </c>
      <c r="D101" s="5">
        <v>445117758</v>
      </c>
      <c r="E101" s="5">
        <v>1381741151</v>
      </c>
      <c r="F101" s="5">
        <v>1504423349</v>
      </c>
      <c r="G101" s="5">
        <v>1127304069</v>
      </c>
      <c r="I101" s="5">
        <v>1381741151</v>
      </c>
      <c r="J101" s="5">
        <v>1127304069</v>
      </c>
      <c r="K101" s="5">
        <v>1857414965</v>
      </c>
      <c r="L101" s="5">
        <v>7273700409</v>
      </c>
      <c r="M101" s="5">
        <v>1578738600</v>
      </c>
      <c r="N101" s="5">
        <v>1374906395</v>
      </c>
    </row>
    <row r="102" spans="3:14" ht="15.5" x14ac:dyDescent="0.35">
      <c r="C102" t="s">
        <v>115</v>
      </c>
    </row>
    <row r="103" spans="3:14" ht="15.5" x14ac:dyDescent="0.35">
      <c r="C103" t="s">
        <v>252</v>
      </c>
      <c r="D103" s="5">
        <v>52396934</v>
      </c>
      <c r="E103" s="5">
        <v>52396934</v>
      </c>
      <c r="G103" s="5">
        <v>1725000</v>
      </c>
      <c r="I103" s="5">
        <v>52396934</v>
      </c>
      <c r="J103" s="5">
        <v>1725000</v>
      </c>
      <c r="K103" s="5">
        <v>187225000</v>
      </c>
      <c r="L103" s="5">
        <v>153873500</v>
      </c>
      <c r="M103" s="5">
        <v>1399531389</v>
      </c>
    </row>
    <row r="104" spans="3:14" ht="15.5" x14ac:dyDescent="0.35">
      <c r="C104" t="s">
        <v>117</v>
      </c>
      <c r="D104" s="5">
        <v>928775801</v>
      </c>
      <c r="E104" s="5">
        <v>336822749</v>
      </c>
      <c r="F104" s="5">
        <v>286597092</v>
      </c>
      <c r="G104" s="5">
        <v>219201340</v>
      </c>
      <c r="I104" s="5">
        <v>336822749</v>
      </c>
      <c r="J104" s="5">
        <v>219201340</v>
      </c>
      <c r="K104" s="5">
        <v>593654980</v>
      </c>
      <c r="L104" s="5">
        <v>332595000</v>
      </c>
      <c r="M104" s="5">
        <v>256900380</v>
      </c>
      <c r="N104" s="5">
        <v>119917989</v>
      </c>
    </row>
    <row r="105" spans="3:14" ht="15.5" x14ac:dyDescent="0.35">
      <c r="C105" t="s">
        <v>116</v>
      </c>
      <c r="D105" s="5">
        <v>28846980</v>
      </c>
      <c r="E105" s="5">
        <v>300964806</v>
      </c>
      <c r="F105" s="5">
        <v>1141472348</v>
      </c>
      <c r="G105" s="5">
        <v>880469135</v>
      </c>
      <c r="I105" s="5">
        <v>300964806</v>
      </c>
      <c r="J105" s="5">
        <v>880469135</v>
      </c>
      <c r="K105" s="5">
        <v>931993925</v>
      </c>
      <c r="L105" s="5">
        <v>2124589415</v>
      </c>
      <c r="M105" s="5">
        <v>3198958448</v>
      </c>
      <c r="N105" s="5">
        <v>653449388</v>
      </c>
    </row>
    <row r="106" spans="3:14" ht="15.5" x14ac:dyDescent="0.35">
      <c r="C106" t="s">
        <v>322</v>
      </c>
    </row>
    <row r="107" spans="3:14" ht="15.5" x14ac:dyDescent="0.35">
      <c r="C107" t="s">
        <v>324</v>
      </c>
      <c r="E107" s="5">
        <v>69865093</v>
      </c>
      <c r="F107" s="5">
        <v>71592655</v>
      </c>
      <c r="G107" s="5">
        <v>180103693</v>
      </c>
      <c r="I107" s="5">
        <v>69865093</v>
      </c>
      <c r="J107" s="5">
        <v>180103693</v>
      </c>
      <c r="K107" s="5">
        <v>220795001</v>
      </c>
      <c r="L107" s="5">
        <v>472451026</v>
      </c>
      <c r="M107" s="5">
        <v>29366627</v>
      </c>
      <c r="N107" s="5">
        <v>91735374</v>
      </c>
    </row>
    <row r="108" spans="3:14" ht="15.5" x14ac:dyDescent="0.35">
      <c r="C108" t="s">
        <v>325</v>
      </c>
      <c r="E108" s="5">
        <v>110238600</v>
      </c>
      <c r="F108" s="5">
        <v>299658938</v>
      </c>
      <c r="G108" s="5">
        <v>299658938</v>
      </c>
      <c r="I108" s="5">
        <v>110238600</v>
      </c>
      <c r="J108" s="5">
        <v>299658938</v>
      </c>
      <c r="K108" s="5">
        <v>205389773</v>
      </c>
      <c r="L108" s="5">
        <v>299904202</v>
      </c>
      <c r="M108" s="5">
        <v>67064077</v>
      </c>
      <c r="N108" s="5">
        <v>52413189</v>
      </c>
    </row>
    <row r="109" spans="3:14" ht="15.5" x14ac:dyDescent="0.35">
      <c r="C109" t="s">
        <v>122</v>
      </c>
      <c r="D109" s="5">
        <v>112199227</v>
      </c>
      <c r="E109" s="5">
        <v>182064320</v>
      </c>
      <c r="F109" s="5">
        <v>234379752</v>
      </c>
      <c r="G109" s="5">
        <v>342890790</v>
      </c>
      <c r="I109" s="5">
        <v>182064320</v>
      </c>
      <c r="J109" s="5">
        <v>342890790</v>
      </c>
      <c r="K109" s="5">
        <v>502829013</v>
      </c>
      <c r="L109" s="5">
        <v>756854411</v>
      </c>
      <c r="M109" s="5">
        <v>127257070</v>
      </c>
      <c r="N109" s="5">
        <v>177195318</v>
      </c>
    </row>
    <row r="110" spans="3:14" ht="15.5" x14ac:dyDescent="0.35">
      <c r="C110" t="s">
        <v>123</v>
      </c>
      <c r="D110" s="5">
        <v>112199227</v>
      </c>
      <c r="E110" s="5">
        <v>182064320</v>
      </c>
      <c r="F110" s="5">
        <v>234379752</v>
      </c>
      <c r="G110" s="5">
        <v>342890790</v>
      </c>
      <c r="I110" s="5">
        <v>182064320</v>
      </c>
      <c r="J110" s="5">
        <v>342890790</v>
      </c>
      <c r="K110" s="5">
        <v>502829013</v>
      </c>
      <c r="L110" s="5">
        <v>756854411</v>
      </c>
      <c r="M110" s="5">
        <v>127257070</v>
      </c>
      <c r="N110" s="5">
        <v>177195318</v>
      </c>
    </row>
    <row r="111" spans="3:14" ht="15.5" x14ac:dyDescent="0.35">
      <c r="C111" t="s">
        <v>119</v>
      </c>
    </row>
    <row r="112" spans="3:14" ht="15.5" x14ac:dyDescent="0.35">
      <c r="C112" t="s">
        <v>121</v>
      </c>
      <c r="E112" s="5">
        <v>69865093</v>
      </c>
      <c r="F112" s="5">
        <v>75545096</v>
      </c>
      <c r="G112" s="5">
        <v>184056134</v>
      </c>
      <c r="I112" s="5">
        <v>69865093</v>
      </c>
      <c r="J112" s="5">
        <v>184056134</v>
      </c>
      <c r="K112" s="5">
        <v>244128037</v>
      </c>
      <c r="L112" s="5">
        <v>549694920</v>
      </c>
      <c r="M112" s="5">
        <v>29366627</v>
      </c>
      <c r="N112" s="5">
        <v>91735374</v>
      </c>
    </row>
    <row r="113" spans="2:14" ht="15.5" x14ac:dyDescent="0.35">
      <c r="C113" t="s">
        <v>256</v>
      </c>
      <c r="F113" s="5">
        <v>82638889</v>
      </c>
      <c r="G113" s="5">
        <v>82638889</v>
      </c>
      <c r="J113" s="5">
        <v>82638889</v>
      </c>
      <c r="K113" s="5">
        <v>160615131</v>
      </c>
      <c r="L113" s="5">
        <v>85044146</v>
      </c>
      <c r="M113" s="5">
        <v>26353479</v>
      </c>
    </row>
    <row r="114" spans="2:14" ht="15.5" x14ac:dyDescent="0.35">
      <c r="C114" t="s">
        <v>124</v>
      </c>
      <c r="D114" s="5">
        <v>1714129381</v>
      </c>
      <c r="E114" s="5">
        <v>2438441452</v>
      </c>
      <c r="F114" s="5">
        <v>3633314061</v>
      </c>
      <c r="G114" s="5">
        <v>2876099040</v>
      </c>
      <c r="I114" s="5">
        <v>2438441452</v>
      </c>
      <c r="J114" s="5">
        <v>2876099040</v>
      </c>
      <c r="K114" s="5">
        <v>4426781128</v>
      </c>
      <c r="L114" s="5">
        <v>14208805932</v>
      </c>
      <c r="M114" s="5">
        <v>7468449964</v>
      </c>
      <c r="N114" s="5">
        <v>3217882279</v>
      </c>
    </row>
    <row r="115" spans="2:14" ht="15.5" x14ac:dyDescent="0.35">
      <c r="C115" t="s">
        <v>125</v>
      </c>
    </row>
    <row r="116" spans="2:14" ht="15.5" x14ac:dyDescent="0.35">
      <c r="C116" t="s">
        <v>126</v>
      </c>
      <c r="D116" s="5">
        <v>25500114720</v>
      </c>
      <c r="E116" s="5">
        <v>25500114720</v>
      </c>
      <c r="F116" s="5">
        <v>25500114720</v>
      </c>
      <c r="G116" s="5">
        <v>25500114720</v>
      </c>
      <c r="I116" s="5">
        <v>25500114720</v>
      </c>
      <c r="J116" s="5">
        <v>25500114720</v>
      </c>
      <c r="K116" s="5">
        <v>25500072640</v>
      </c>
      <c r="L116" s="5">
        <v>20400000000</v>
      </c>
      <c r="M116" s="5">
        <v>20000000000</v>
      </c>
    </row>
    <row r="117" spans="2:14" ht="15.5" x14ac:dyDescent="0.35">
      <c r="C117" t="s">
        <v>127</v>
      </c>
      <c r="D117" s="5">
        <v>42952844891</v>
      </c>
      <c r="E117" s="5">
        <v>42952844891</v>
      </c>
      <c r="F117" s="5">
        <v>42952844891</v>
      </c>
      <c r="G117" s="5">
        <v>42952844891</v>
      </c>
      <c r="I117" s="5">
        <v>42952844891</v>
      </c>
      <c r="J117" s="5">
        <v>42952844891</v>
      </c>
      <c r="K117" s="5">
        <v>42952360971</v>
      </c>
      <c r="L117" s="5">
        <v>-66917307</v>
      </c>
    </row>
    <row r="118" spans="2:14" ht="15.5" x14ac:dyDescent="0.35">
      <c r="C118" t="s">
        <v>128</v>
      </c>
      <c r="D118" s="5">
        <v>-5507885431</v>
      </c>
      <c r="E118" s="5">
        <v>-2534237454</v>
      </c>
      <c r="F118" s="5">
        <v>587705168</v>
      </c>
      <c r="G118" s="5">
        <v>1756409626</v>
      </c>
      <c r="I118" s="5">
        <v>-2534237454</v>
      </c>
      <c r="J118" s="5">
        <v>1756409626</v>
      </c>
      <c r="K118" s="5">
        <v>1928039005</v>
      </c>
      <c r="L118" s="5">
        <v>4143224090</v>
      </c>
      <c r="M118" s="5">
        <v>1851505296</v>
      </c>
      <c r="N118" s="5">
        <v>909475802</v>
      </c>
    </row>
    <row r="119" spans="2:14" ht="15.5" x14ac:dyDescent="0.35">
      <c r="C119" t="s">
        <v>257</v>
      </c>
      <c r="D119" s="5">
        <v>260000000</v>
      </c>
      <c r="E119" s="5">
        <v>260000000</v>
      </c>
      <c r="F119" s="5">
        <v>300000000</v>
      </c>
      <c r="G119" s="5">
        <v>250000000</v>
      </c>
      <c r="I119" s="5">
        <v>260000000</v>
      </c>
      <c r="J119" s="5">
        <v>250000000</v>
      </c>
      <c r="K119" s="5">
        <v>200000000</v>
      </c>
      <c r="L119" s="5">
        <v>100000000</v>
      </c>
    </row>
    <row r="120" spans="2:14" ht="15.5" x14ac:dyDescent="0.35">
      <c r="C120" t="s">
        <v>258</v>
      </c>
      <c r="D120" s="5">
        <v>-5767885431</v>
      </c>
      <c r="E120" s="5">
        <v>-2794237454</v>
      </c>
      <c r="F120" s="5">
        <v>287705168</v>
      </c>
      <c r="G120" s="5">
        <v>1506409626</v>
      </c>
      <c r="I120" s="5">
        <v>-2794237454</v>
      </c>
      <c r="J120" s="5">
        <v>1506409626</v>
      </c>
      <c r="K120" s="5">
        <v>1728039005</v>
      </c>
      <c r="L120" s="5">
        <v>4043224090</v>
      </c>
      <c r="M120" s="5">
        <v>1851505296</v>
      </c>
      <c r="N120" s="5">
        <v>909475802</v>
      </c>
    </row>
    <row r="121" spans="2:14" ht="15.5" x14ac:dyDescent="0.35">
      <c r="C121" t="s">
        <v>259</v>
      </c>
      <c r="D121" s="5">
        <v>-5507885431</v>
      </c>
      <c r="E121" s="5">
        <v>-2534237454</v>
      </c>
      <c r="F121" s="5">
        <v>587705168</v>
      </c>
      <c r="G121" s="5">
        <v>1756409626</v>
      </c>
      <c r="I121" s="5">
        <v>-2534237454</v>
      </c>
      <c r="J121" s="5">
        <v>1756409626</v>
      </c>
      <c r="K121" s="5">
        <v>1928039005</v>
      </c>
      <c r="L121" s="5">
        <v>4143224090</v>
      </c>
      <c r="M121" s="5">
        <v>1851505296</v>
      </c>
      <c r="N121" s="5">
        <v>909475802</v>
      </c>
    </row>
    <row r="122" spans="2:14" ht="15.5" x14ac:dyDescent="0.35">
      <c r="C122" t="s">
        <v>260</v>
      </c>
      <c r="D122" s="5">
        <v>-511954</v>
      </c>
      <c r="E122" s="5">
        <v>-487516</v>
      </c>
      <c r="F122" s="5">
        <v>-459381</v>
      </c>
      <c r="G122" s="5">
        <v>-426681</v>
      </c>
      <c r="I122" s="5">
        <v>-487516</v>
      </c>
      <c r="J122" s="5">
        <v>-426681</v>
      </c>
      <c r="K122" s="5">
        <v>-444119</v>
      </c>
      <c r="L122" s="5">
        <v>126630321</v>
      </c>
      <c r="M122" s="5">
        <v>4858056</v>
      </c>
      <c r="N122" s="5">
        <v>33299152</v>
      </c>
    </row>
    <row r="123" spans="2:14" ht="15.5" x14ac:dyDescent="0.35">
      <c r="C123" t="s">
        <v>10</v>
      </c>
      <c r="D123" s="5">
        <v>62911490233</v>
      </c>
      <c r="E123" s="5">
        <v>65885162648</v>
      </c>
      <c r="F123" s="5">
        <v>69008177898</v>
      </c>
      <c r="G123" s="5">
        <v>70176915050</v>
      </c>
      <c r="I123" s="5">
        <v>65885162648</v>
      </c>
      <c r="J123" s="5">
        <v>70176915050</v>
      </c>
      <c r="K123" s="5">
        <v>70346766898</v>
      </c>
      <c r="L123" s="5">
        <v>24558389683</v>
      </c>
      <c r="M123" s="5">
        <v>21840987653</v>
      </c>
      <c r="N123" s="5">
        <v>942774954</v>
      </c>
    </row>
    <row r="124" spans="2:14" ht="15.5" x14ac:dyDescent="0.35">
      <c r="C124" t="s">
        <v>129</v>
      </c>
      <c r="D124" s="5">
        <v>64625619614</v>
      </c>
      <c r="E124" s="5">
        <v>68323604100</v>
      </c>
      <c r="F124" s="5">
        <v>72641491959</v>
      </c>
      <c r="G124" s="5">
        <v>73053014090</v>
      </c>
      <c r="I124" s="5">
        <v>68323604100</v>
      </c>
      <c r="J124" s="5">
        <v>73053014090</v>
      </c>
      <c r="K124" s="5">
        <v>74773548026</v>
      </c>
      <c r="L124" s="5">
        <v>38767195615</v>
      </c>
      <c r="M124" s="5">
        <v>29309437617</v>
      </c>
      <c r="N124" s="5">
        <v>4160657233</v>
      </c>
    </row>
    <row r="125" spans="2:14" ht="15.5" x14ac:dyDescent="0.35">
      <c r="C125" t="s">
        <v>130</v>
      </c>
      <c r="D125" s="5">
        <v>2550011472</v>
      </c>
      <c r="E125" s="5">
        <v>2550011472</v>
      </c>
      <c r="F125" s="5">
        <v>2550011472</v>
      </c>
      <c r="G125" s="5">
        <v>2550011472</v>
      </c>
      <c r="I125" s="5">
        <v>2550011472</v>
      </c>
      <c r="J125" s="5">
        <v>2550011472</v>
      </c>
      <c r="K125" s="5">
        <v>2550007264</v>
      </c>
      <c r="L125" s="5">
        <v>2550000000</v>
      </c>
      <c r="M125" s="5">
        <v>200000</v>
      </c>
    </row>
    <row r="127" spans="2:14" ht="15.5" x14ac:dyDescent="0.35">
      <c r="B127" t="s">
        <v>131</v>
      </c>
      <c r="C127" t="s">
        <v>132</v>
      </c>
      <c r="D127" s="5">
        <v>-4217456426</v>
      </c>
      <c r="E127" s="5">
        <v>10442176061</v>
      </c>
      <c r="F127" s="5">
        <v>1737985287</v>
      </c>
      <c r="G127" s="5">
        <v>-3218604900</v>
      </c>
      <c r="I127" s="5">
        <v>12180161348</v>
      </c>
      <c r="J127" s="5">
        <v>-2696422796</v>
      </c>
      <c r="K127" s="5">
        <v>-6417227185</v>
      </c>
      <c r="L127" s="5">
        <v>-10378135260</v>
      </c>
      <c r="M127" s="5">
        <v>3515742363</v>
      </c>
      <c r="N127" s="5">
        <v>1912723658</v>
      </c>
    </row>
    <row r="128" spans="2:14" ht="15.5" x14ac:dyDescent="0.35">
      <c r="C128" t="s">
        <v>133</v>
      </c>
      <c r="D128" s="5">
        <v>3350767407</v>
      </c>
      <c r="E128" s="5">
        <v>6116097059</v>
      </c>
      <c r="F128" s="5">
        <v>21736754699</v>
      </c>
      <c r="G128" s="5">
        <v>9339558155</v>
      </c>
      <c r="I128" s="5">
        <v>27852851758</v>
      </c>
      <c r="J128" s="5">
        <v>43068166105</v>
      </c>
      <c r="K128" s="5">
        <v>51360161441</v>
      </c>
      <c r="L128" s="5">
        <v>27693007371</v>
      </c>
      <c r="M128" s="5">
        <v>24598167815</v>
      </c>
      <c r="N128" s="5">
        <v>20860452293</v>
      </c>
    </row>
    <row r="129" spans="3:14" ht="15.5" x14ac:dyDescent="0.35">
      <c r="C129" t="s">
        <v>134</v>
      </c>
      <c r="D129" s="5">
        <v>-4578743786</v>
      </c>
      <c r="E129" s="5">
        <v>6848858630</v>
      </c>
      <c r="F129" s="5">
        <v>-15459108078</v>
      </c>
      <c r="G129" s="5">
        <v>-9634203527</v>
      </c>
      <c r="I129" s="5">
        <v>-8610249448</v>
      </c>
      <c r="J129" s="5">
        <v>-38362820162</v>
      </c>
      <c r="K129" s="5">
        <v>-44956516028</v>
      </c>
      <c r="L129" s="5">
        <v>-27171994700</v>
      </c>
      <c r="M129" s="5">
        <v>-15518251592</v>
      </c>
      <c r="N129" s="5">
        <v>-14583393401</v>
      </c>
    </row>
    <row r="130" spans="3:14" ht="15.5" x14ac:dyDescent="0.35">
      <c r="C130" t="s">
        <v>135</v>
      </c>
      <c r="D130" s="5">
        <v>-2603409253</v>
      </c>
      <c r="E130" s="5">
        <v>-3007482987</v>
      </c>
      <c r="F130" s="5">
        <v>-3637061919</v>
      </c>
      <c r="G130" s="5">
        <v>-3337230118</v>
      </c>
      <c r="I130" s="5">
        <v>-6644544906</v>
      </c>
      <c r="J130" s="5">
        <v>-7264461495</v>
      </c>
      <c r="K130" s="5">
        <v>-10426265441</v>
      </c>
      <c r="L130" s="5">
        <v>-9496522324</v>
      </c>
      <c r="M130" s="5">
        <v>-5320341847</v>
      </c>
      <c r="N130" s="5">
        <v>-4140130168</v>
      </c>
    </row>
    <row r="131" spans="3:14" ht="15.5" x14ac:dyDescent="0.35">
      <c r="C131" t="s">
        <v>261</v>
      </c>
      <c r="D131" s="5">
        <v>-523253369</v>
      </c>
      <c r="E131" s="5">
        <v>1072522570</v>
      </c>
      <c r="F131" s="5">
        <v>-880469135</v>
      </c>
      <c r="G131" s="5">
        <v>521100398</v>
      </c>
      <c r="I131" s="5">
        <v>192053435</v>
      </c>
      <c r="J131" s="5">
        <v>1474110</v>
      </c>
      <c r="K131" s="5">
        <v>65420433</v>
      </c>
      <c r="L131" s="5">
        <v>2458672</v>
      </c>
      <c r="M131" s="5">
        <v>303478</v>
      </c>
      <c r="N131" s="5">
        <v>188956</v>
      </c>
    </row>
    <row r="132" spans="3:14" ht="15.5" x14ac:dyDescent="0.35">
      <c r="C132" t="s">
        <v>380</v>
      </c>
      <c r="D132" s="5">
        <v>-34020369</v>
      </c>
      <c r="E132" s="5">
        <v>-555413567</v>
      </c>
      <c r="F132" s="5">
        <v>-24090762</v>
      </c>
      <c r="G132" s="5">
        <v>-63533177</v>
      </c>
      <c r="I132" s="5">
        <v>-579504329</v>
      </c>
      <c r="J132" s="5">
        <v>-94812488</v>
      </c>
      <c r="K132" s="5">
        <v>-1940319051</v>
      </c>
      <c r="L132" s="5">
        <v>-1244739372</v>
      </c>
      <c r="M132" s="5">
        <v>-56813067</v>
      </c>
    </row>
    <row r="133" spans="3:14" ht="15.5" x14ac:dyDescent="0.35">
      <c r="C133" t="s">
        <v>366</v>
      </c>
      <c r="D133" s="5">
        <v>171202944</v>
      </c>
      <c r="E133" s="5">
        <v>-32405644</v>
      </c>
      <c r="F133" s="5">
        <v>1960482</v>
      </c>
      <c r="G133" s="5">
        <v>-44296631</v>
      </c>
      <c r="I133" s="5">
        <v>-30445162</v>
      </c>
      <c r="J133" s="5">
        <v>-43968866</v>
      </c>
      <c r="K133" s="5">
        <v>-519708539</v>
      </c>
      <c r="L133" s="5">
        <v>-160344907</v>
      </c>
      <c r="M133" s="5">
        <v>-187322424</v>
      </c>
      <c r="N133" s="5">
        <v>-224394022</v>
      </c>
    </row>
    <row r="134" spans="3:14" ht="15.5" x14ac:dyDescent="0.35">
      <c r="C134" t="s">
        <v>139</v>
      </c>
      <c r="D134" s="5">
        <v>-181759948</v>
      </c>
      <c r="E134" s="5">
        <v>-125763480</v>
      </c>
      <c r="F134" s="5">
        <v>-108511038</v>
      </c>
      <c r="G134" s="5">
        <v>-733790857</v>
      </c>
      <c r="I134" s="5">
        <v>-234274518</v>
      </c>
      <c r="J134" s="5">
        <v>-809928101</v>
      </c>
      <c r="K134" s="5">
        <v>42153432724</v>
      </c>
      <c r="L134" s="5">
        <v>3515005300</v>
      </c>
      <c r="M134" s="5">
        <v>19444948869</v>
      </c>
      <c r="N134" s="5">
        <v>-799183620</v>
      </c>
    </row>
    <row r="135" spans="3:14" ht="15.5" x14ac:dyDescent="0.35">
      <c r="C135" t="s">
        <v>140</v>
      </c>
      <c r="D135" s="5">
        <v>-9212228409</v>
      </c>
      <c r="E135" s="5">
        <v>-1735360929</v>
      </c>
      <c r="F135" s="5">
        <v>-4725665433</v>
      </c>
      <c r="G135" s="5">
        <v>6713572225</v>
      </c>
      <c r="I135" s="5">
        <v>-6461026362</v>
      </c>
      <c r="J135" s="5">
        <v>-4382594750</v>
      </c>
      <c r="K135" s="5">
        <v>-14058023429</v>
      </c>
      <c r="L135" s="5">
        <v>-10408115868</v>
      </c>
      <c r="M135" s="5">
        <v>-5563107409</v>
      </c>
      <c r="N135" s="5">
        <v>-889805619</v>
      </c>
    </row>
    <row r="136" spans="3:14" ht="15.5" x14ac:dyDescent="0.35">
      <c r="C136" t="s">
        <v>143</v>
      </c>
      <c r="D136" s="5">
        <v>-9181689995</v>
      </c>
      <c r="E136" s="5">
        <v>-1381507166</v>
      </c>
      <c r="F136" s="5">
        <v>-4735074751</v>
      </c>
      <c r="G136" s="5">
        <v>7669832785</v>
      </c>
      <c r="I136" s="5">
        <v>-6116581917</v>
      </c>
      <c r="J136" s="5">
        <v>-3825284194</v>
      </c>
      <c r="K136" s="5">
        <v>-14050306092</v>
      </c>
      <c r="L136" s="5">
        <v>-10890376719</v>
      </c>
      <c r="M136" s="5">
        <v>-3982778803</v>
      </c>
      <c r="N136" s="5">
        <v>-197900619</v>
      </c>
    </row>
    <row r="137" spans="3:14" ht="15.5" x14ac:dyDescent="0.35">
      <c r="C137" t="s">
        <v>381</v>
      </c>
      <c r="D137" s="5">
        <v>-92538414</v>
      </c>
      <c r="E137" s="5">
        <v>-344444445</v>
      </c>
      <c r="G137" s="5">
        <v>-755555556</v>
      </c>
      <c r="I137" s="5">
        <v>-344444445</v>
      </c>
      <c r="J137" s="5">
        <v>-755555556</v>
      </c>
      <c r="K137" s="5">
        <v>-669717337</v>
      </c>
      <c r="L137" s="5">
        <v>-1590279030</v>
      </c>
    </row>
    <row r="138" spans="3:14" ht="15.5" x14ac:dyDescent="0.35">
      <c r="C138" t="s">
        <v>382</v>
      </c>
      <c r="L138" s="5">
        <v>2072539881</v>
      </c>
    </row>
    <row r="139" spans="3:14" ht="15.5" x14ac:dyDescent="0.35">
      <c r="C139" t="s">
        <v>383</v>
      </c>
      <c r="M139" s="5">
        <v>-1580328606</v>
      </c>
      <c r="N139" s="5">
        <v>-700000000</v>
      </c>
    </row>
    <row r="140" spans="3:14" ht="15.5" x14ac:dyDescent="0.35">
      <c r="C140" t="s">
        <v>333</v>
      </c>
      <c r="D140" s="5">
        <v>62000000</v>
      </c>
      <c r="E140" s="5">
        <v>-9409318</v>
      </c>
      <c r="F140" s="5">
        <v>9409318</v>
      </c>
      <c r="G140" s="5">
        <v>-200705004</v>
      </c>
      <c r="J140" s="5">
        <v>198245000</v>
      </c>
      <c r="K140" s="5">
        <v>662000000</v>
      </c>
      <c r="N140" s="5">
        <v>8095000</v>
      </c>
    </row>
    <row r="141" spans="3:14" ht="15.5" x14ac:dyDescent="0.35">
      <c r="C141" t="s">
        <v>148</v>
      </c>
      <c r="D141" s="5">
        <v>-181759948</v>
      </c>
      <c r="E141" s="5">
        <v>-125763480</v>
      </c>
      <c r="F141" s="5">
        <v>-108511038</v>
      </c>
      <c r="G141" s="5">
        <v>-733790857</v>
      </c>
      <c r="I141" s="5">
        <v>-234274518</v>
      </c>
      <c r="J141" s="5">
        <v>-809928101</v>
      </c>
      <c r="K141" s="5">
        <v>42153432724</v>
      </c>
      <c r="L141" s="5">
        <v>3515005300</v>
      </c>
      <c r="M141" s="5">
        <v>19444948869</v>
      </c>
      <c r="N141" s="5">
        <v>-799183620</v>
      </c>
    </row>
    <row r="142" spans="3:14" ht="15.5" x14ac:dyDescent="0.35">
      <c r="C142" t="s">
        <v>127</v>
      </c>
      <c r="E142" s="5">
        <v>483920</v>
      </c>
      <c r="G142" s="5">
        <v>483920</v>
      </c>
      <c r="I142" s="5">
        <v>483920</v>
      </c>
      <c r="J142" s="5">
        <v>483920</v>
      </c>
      <c r="K142" s="5">
        <v>43019278278</v>
      </c>
    </row>
    <row r="143" spans="3:14" ht="15.5" x14ac:dyDescent="0.35">
      <c r="C143" t="s">
        <v>289</v>
      </c>
      <c r="D143" s="5">
        <v>-180103693</v>
      </c>
      <c r="E143" s="5">
        <v>-126247400</v>
      </c>
      <c r="F143" s="5">
        <v>-108511038</v>
      </c>
      <c r="G143" s="5">
        <v>-241694694</v>
      </c>
      <c r="I143" s="5">
        <v>-234758438</v>
      </c>
      <c r="J143" s="5">
        <v>-318452738</v>
      </c>
      <c r="K143" s="5">
        <v>-176300404</v>
      </c>
      <c r="L143" s="5">
        <v>460534569</v>
      </c>
      <c r="M143" s="5">
        <v>-47717859</v>
      </c>
      <c r="N143" s="5">
        <v>-43960558</v>
      </c>
    </row>
    <row r="144" spans="3:14" ht="15.5" x14ac:dyDescent="0.35">
      <c r="C144" t="s">
        <v>343</v>
      </c>
      <c r="K144" s="5">
        <v>-223780908</v>
      </c>
      <c r="L144" s="5">
        <v>292633849</v>
      </c>
      <c r="M144" s="5">
        <v>-507333272</v>
      </c>
      <c r="N144" s="5">
        <v>-755223062</v>
      </c>
    </row>
    <row r="145" spans="2:14" ht="15.5" x14ac:dyDescent="0.35">
      <c r="C145" t="s">
        <v>370</v>
      </c>
      <c r="G145" s="5">
        <v>-578720</v>
      </c>
      <c r="J145" s="5">
        <v>42080</v>
      </c>
      <c r="K145" s="5">
        <v>5100072640</v>
      </c>
      <c r="L145" s="5">
        <v>400000000</v>
      </c>
      <c r="M145" s="5">
        <v>20000000000</v>
      </c>
    </row>
    <row r="146" spans="2:14" ht="15.5" x14ac:dyDescent="0.35">
      <c r="C146" t="s">
        <v>384</v>
      </c>
      <c r="K146" s="5">
        <v>-3201836882</v>
      </c>
      <c r="L146" s="5">
        <v>2361836882</v>
      </c>
    </row>
    <row r="147" spans="2:14" ht="15.5" x14ac:dyDescent="0.35">
      <c r="C147" t="s">
        <v>338</v>
      </c>
      <c r="G147" s="5">
        <v>-306001363</v>
      </c>
      <c r="J147" s="5">
        <v>-306001363</v>
      </c>
      <c r="K147" s="5">
        <v>-2550000000</v>
      </c>
    </row>
    <row r="148" spans="2:14" ht="15.5" x14ac:dyDescent="0.35">
      <c r="C148" t="s">
        <v>385</v>
      </c>
      <c r="D148" s="5">
        <v>-1656255</v>
      </c>
      <c r="G148" s="5">
        <v>-186000000</v>
      </c>
      <c r="J148" s="5">
        <v>-186000000</v>
      </c>
      <c r="K148" s="5">
        <v>186000000</v>
      </c>
    </row>
    <row r="149" spans="2:14" ht="15.5" x14ac:dyDescent="0.35">
      <c r="C149" t="s">
        <v>245</v>
      </c>
    </row>
    <row r="150" spans="2:14" ht="15.5" x14ac:dyDescent="0.35">
      <c r="C150" t="s">
        <v>157</v>
      </c>
      <c r="D150" s="5">
        <v>-13611444783</v>
      </c>
      <c r="E150" s="5">
        <v>8581051652</v>
      </c>
      <c r="F150" s="5">
        <v>-3096191184</v>
      </c>
      <c r="G150" s="5">
        <v>2761176468</v>
      </c>
      <c r="I150" s="5">
        <v>5484860468</v>
      </c>
      <c r="J150" s="5">
        <v>-7888945647</v>
      </c>
      <c r="K150" s="5">
        <v>21678182110</v>
      </c>
      <c r="L150" s="5">
        <v>-17271245828</v>
      </c>
      <c r="M150" s="5">
        <v>17397583823</v>
      </c>
      <c r="N150" s="5">
        <v>223734419</v>
      </c>
    </row>
    <row r="151" spans="2:14" ht="15.5" x14ac:dyDescent="0.35">
      <c r="C151" t="s">
        <v>290</v>
      </c>
    </row>
    <row r="152" spans="2:14" ht="15.5" x14ac:dyDescent="0.35">
      <c r="C152" t="s">
        <v>158</v>
      </c>
      <c r="D152" s="5">
        <v>19703801064</v>
      </c>
      <c r="F152" s="5">
        <v>14218940596</v>
      </c>
      <c r="I152" s="5">
        <v>14218940596</v>
      </c>
      <c r="J152" s="5">
        <v>22107886243</v>
      </c>
      <c r="K152" s="5">
        <v>429704133</v>
      </c>
      <c r="L152" s="5">
        <v>17700949961</v>
      </c>
      <c r="M152" s="5">
        <v>303366139</v>
      </c>
      <c r="N152" s="5">
        <v>79631720</v>
      </c>
    </row>
    <row r="153" spans="2:14" ht="15.5" x14ac:dyDescent="0.35">
      <c r="C153" t="s">
        <v>159</v>
      </c>
      <c r="D153" s="5">
        <v>6092356281</v>
      </c>
      <c r="E153" s="5">
        <v>8581051652</v>
      </c>
      <c r="F153" s="5">
        <v>11122749412</v>
      </c>
      <c r="G153" s="5">
        <v>2761176468</v>
      </c>
      <c r="I153" s="5">
        <v>19703801064</v>
      </c>
      <c r="J153" s="5">
        <v>14218940596</v>
      </c>
      <c r="K153" s="5">
        <v>22107886243</v>
      </c>
      <c r="L153" s="5">
        <v>429704133</v>
      </c>
      <c r="M153" s="5">
        <v>17700949962</v>
      </c>
      <c r="N153" s="5">
        <v>303366139</v>
      </c>
    </row>
    <row r="155" spans="2:14" ht="15.5" x14ac:dyDescent="0.35">
      <c r="B155" t="s">
        <v>160</v>
      </c>
      <c r="C155" t="s">
        <v>12</v>
      </c>
      <c r="D155" s="5">
        <v>2550000000</v>
      </c>
      <c r="E155" s="5">
        <v>2550000000</v>
      </c>
      <c r="F155" s="5">
        <v>2550000000</v>
      </c>
      <c r="G155" s="5">
        <v>2550000000</v>
      </c>
      <c r="I155" s="5">
        <v>2550000000</v>
      </c>
      <c r="J155" s="5">
        <v>2550000000</v>
      </c>
      <c r="K155" s="5">
        <v>2550000000</v>
      </c>
      <c r="L155" s="5">
        <v>2550000000</v>
      </c>
      <c r="M155" s="5">
        <v>0</v>
      </c>
    </row>
    <row r="156" spans="2:14" ht="15.5" x14ac:dyDescent="0.35">
      <c r="C156" t="s">
        <v>161</v>
      </c>
      <c r="D156" s="6">
        <v>-1.17</v>
      </c>
      <c r="E156" s="6">
        <v>-1.22</v>
      </c>
      <c r="F156" s="6">
        <v>-0.46</v>
      </c>
      <c r="G156" s="6">
        <v>-0.41</v>
      </c>
    </row>
    <row r="157" spans="2:14" ht="15.5" x14ac:dyDescent="0.35">
      <c r="C157" t="s">
        <v>162</v>
      </c>
      <c r="D157" s="6">
        <v>-47.86</v>
      </c>
      <c r="E157" s="6">
        <v>-45.9</v>
      </c>
      <c r="F157" s="6">
        <v>-86.96</v>
      </c>
      <c r="G157" s="6">
        <v>-139.02000000000001</v>
      </c>
    </row>
    <row r="158" spans="2:14" ht="15.5" x14ac:dyDescent="0.35">
      <c r="C158" t="s">
        <v>61</v>
      </c>
      <c r="D158" s="6">
        <v>39.15</v>
      </c>
      <c r="E158" s="6">
        <v>23.59</v>
      </c>
      <c r="F158" s="6">
        <v>5.73</v>
      </c>
      <c r="G158" s="6">
        <v>15.09</v>
      </c>
    </row>
    <row r="159" spans="2:14" ht="15.5" x14ac:dyDescent="0.35">
      <c r="C159" t="s">
        <v>163</v>
      </c>
    </row>
    <row r="160" spans="2:14" ht="15.5" x14ac:dyDescent="0.35">
      <c r="C160" t="s">
        <v>164</v>
      </c>
      <c r="D160" s="6">
        <v>-4.5999999999999999E-2</v>
      </c>
      <c r="E160" s="6">
        <v>-4.5700000000000005E-2</v>
      </c>
      <c r="F160" s="6">
        <v>-1.61E-2</v>
      </c>
      <c r="G160" s="6">
        <v>-1.44E-2</v>
      </c>
    </row>
    <row r="161" spans="3:7" ht="15.5" x14ac:dyDescent="0.35">
      <c r="C161" t="s">
        <v>165</v>
      </c>
      <c r="D161" s="6">
        <v>-4.7300000000000002E-2</v>
      </c>
      <c r="E161" s="6">
        <v>-4.7400000000000005E-2</v>
      </c>
      <c r="F161" s="6">
        <v>-1.6899999999999998E-2</v>
      </c>
      <c r="G161" s="6">
        <v>-1.4999999999999999E-2</v>
      </c>
    </row>
    <row r="162" spans="3:7" ht="15.5" x14ac:dyDescent="0.35">
      <c r="C162" t="s">
        <v>166</v>
      </c>
      <c r="D162" s="6">
        <v>-0.10210000000000001</v>
      </c>
      <c r="E162" s="6">
        <v>-0.1042</v>
      </c>
      <c r="F162" s="6">
        <v>-3.2899999999999999E-2</v>
      </c>
      <c r="G162" s="6">
        <v>-4.0599999999999997E-2</v>
      </c>
    </row>
    <row r="163" spans="3:7" ht="15.5" x14ac:dyDescent="0.35">
      <c r="C163" t="s">
        <v>167</v>
      </c>
      <c r="D163" s="6">
        <v>-80.069999999999993</v>
      </c>
      <c r="E163" s="6">
        <v>-241.84</v>
      </c>
      <c r="F163" s="6">
        <v>-37.869999999999997</v>
      </c>
      <c r="G163" s="6">
        <v>-50.59</v>
      </c>
    </row>
    <row r="164" spans="3:7" ht="15.5" x14ac:dyDescent="0.35">
      <c r="C164" t="s">
        <v>168</v>
      </c>
      <c r="D164" s="5">
        <v>63000000000</v>
      </c>
      <c r="E164" s="5">
        <v>66000000000</v>
      </c>
      <c r="F164" s="5">
        <v>69000000000</v>
      </c>
      <c r="G164" s="5">
        <v>70000000000</v>
      </c>
    </row>
    <row r="165" spans="3:7" ht="15.5" x14ac:dyDescent="0.35">
      <c r="C165" t="s">
        <v>169</v>
      </c>
      <c r="D165" s="6">
        <v>2.27</v>
      </c>
      <c r="E165" s="6">
        <v>2.17</v>
      </c>
      <c r="F165" s="6">
        <v>1.48</v>
      </c>
      <c r="G165" s="6">
        <v>2.0699999999999998</v>
      </c>
    </row>
    <row r="166" spans="3:7" ht="15.5" x14ac:dyDescent="0.35">
      <c r="C166" t="s">
        <v>170</v>
      </c>
      <c r="D166" s="6">
        <v>24.67</v>
      </c>
      <c r="E166" s="6">
        <v>25.84</v>
      </c>
      <c r="F166" s="6">
        <v>27.06</v>
      </c>
      <c r="G166" s="6">
        <v>27.52</v>
      </c>
    </row>
    <row r="167" spans="3:7" ht="15.5" x14ac:dyDescent="0.35">
      <c r="C167" t="s">
        <v>171</v>
      </c>
      <c r="D167" s="6">
        <v>2.27</v>
      </c>
      <c r="E167" s="6">
        <v>2.17</v>
      </c>
      <c r="F167" s="6">
        <v>1.48</v>
      </c>
      <c r="G167" s="6">
        <v>2.0699999999999998</v>
      </c>
    </row>
    <row r="168" spans="3:7" ht="15.5" x14ac:dyDescent="0.35">
      <c r="C168" t="s">
        <v>172</v>
      </c>
      <c r="D168" s="6">
        <v>24.67</v>
      </c>
      <c r="E168" s="6">
        <v>25.84</v>
      </c>
      <c r="F168" s="6">
        <v>27.06</v>
      </c>
      <c r="G168" s="6">
        <v>27.52</v>
      </c>
    </row>
    <row r="169" spans="3:7" ht="15.5" x14ac:dyDescent="0.35">
      <c r="C169" t="s">
        <v>173</v>
      </c>
      <c r="E169" s="5">
        <v>0</v>
      </c>
      <c r="F169" s="5">
        <v>0</v>
      </c>
      <c r="G169" s="5">
        <v>0</v>
      </c>
    </row>
    <row r="170" spans="3:7" ht="15.5" x14ac:dyDescent="0.35">
      <c r="C170" t="s">
        <v>174</v>
      </c>
      <c r="E170" s="5">
        <v>0</v>
      </c>
      <c r="F170" s="5">
        <v>0</v>
      </c>
      <c r="G170" s="5">
        <v>0</v>
      </c>
    </row>
    <row r="171" spans="3:7" ht="15.5" x14ac:dyDescent="0.35">
      <c r="C171" t="s">
        <v>175</v>
      </c>
      <c r="D171" s="5">
        <v>63000000000</v>
      </c>
      <c r="E171" s="5">
        <v>66000000000</v>
      </c>
      <c r="F171" s="5">
        <v>69000000000</v>
      </c>
      <c r="G171" s="5">
        <v>70000000000</v>
      </c>
    </row>
    <row r="172" spans="3:7" ht="15.5" x14ac:dyDescent="0.35">
      <c r="C172" t="s">
        <v>24</v>
      </c>
      <c r="E172" s="5">
        <v>0</v>
      </c>
      <c r="F172" s="5">
        <v>0</v>
      </c>
      <c r="G172" s="5">
        <v>0</v>
      </c>
    </row>
    <row r="173" spans="3:7" ht="15.5" x14ac:dyDescent="0.35">
      <c r="C173" t="s">
        <v>21</v>
      </c>
      <c r="D173" s="5">
        <v>-6000000000</v>
      </c>
      <c r="E173" s="5">
        <v>-20000000000</v>
      </c>
      <c r="F173" s="5">
        <v>-11000000000</v>
      </c>
      <c r="G173" s="5">
        <v>-14000000000</v>
      </c>
    </row>
    <row r="174" spans="3:7" ht="15.5" x14ac:dyDescent="0.35">
      <c r="C174" t="s">
        <v>176</v>
      </c>
      <c r="D174" s="5">
        <v>8000000000</v>
      </c>
      <c r="E174" s="5">
        <v>20000000000</v>
      </c>
      <c r="F174" s="5">
        <v>36000000000</v>
      </c>
      <c r="G174" s="5">
        <v>41000000000</v>
      </c>
    </row>
    <row r="175" spans="3:7" ht="15.5" x14ac:dyDescent="0.35">
      <c r="C175" t="s">
        <v>177</v>
      </c>
      <c r="D175" s="5">
        <v>-4000000000</v>
      </c>
      <c r="E175" s="5">
        <v>10000000000</v>
      </c>
      <c r="F175" s="5">
        <v>2000000000</v>
      </c>
      <c r="G175" s="5">
        <v>-3000000000</v>
      </c>
    </row>
    <row r="176" spans="3:7" ht="15.5" x14ac:dyDescent="0.35">
      <c r="C176" t="s">
        <v>178</v>
      </c>
      <c r="D176" s="5">
        <v>-9000000000</v>
      </c>
      <c r="E176" s="5">
        <v>-1000000000</v>
      </c>
      <c r="F176" s="5">
        <v>-5000000000</v>
      </c>
      <c r="G176" s="5">
        <v>8000000000</v>
      </c>
    </row>
    <row r="177" spans="3:14" ht="15.5" x14ac:dyDescent="0.35">
      <c r="C177" t="s">
        <v>13</v>
      </c>
      <c r="D177" s="5">
        <v>-13000000000</v>
      </c>
      <c r="E177" s="5">
        <v>9000000000</v>
      </c>
      <c r="F177" s="5">
        <v>-3000000000</v>
      </c>
      <c r="G177" s="5">
        <v>4000000000</v>
      </c>
    </row>
    <row r="178" spans="3:14" ht="15.5" x14ac:dyDescent="0.35">
      <c r="C178" t="s">
        <v>16</v>
      </c>
      <c r="D178" s="6">
        <v>-5.25</v>
      </c>
      <c r="E178" s="6">
        <v>3.55</v>
      </c>
      <c r="F178" s="6">
        <v>-1.18</v>
      </c>
      <c r="G178" s="6">
        <v>1.75</v>
      </c>
    </row>
    <row r="179" spans="3:14" ht="15.5" x14ac:dyDescent="0.35">
      <c r="C179" t="s">
        <v>46</v>
      </c>
      <c r="I179" s="6">
        <v>-1.68</v>
      </c>
      <c r="J179" s="6">
        <v>0.05</v>
      </c>
      <c r="K179" s="6">
        <v>0.12</v>
      </c>
      <c r="L179" s="6">
        <v>0.88</v>
      </c>
      <c r="M179" s="6">
        <v>4645.1000000000004</v>
      </c>
    </row>
    <row r="180" spans="3:14" ht="15.5" x14ac:dyDescent="0.35">
      <c r="C180" t="s">
        <v>60</v>
      </c>
      <c r="I180" s="6">
        <v>-33.33</v>
      </c>
      <c r="J180" s="5">
        <v>1140</v>
      </c>
      <c r="K180" s="6">
        <v>166.67</v>
      </c>
      <c r="L180" s="5">
        <v>0</v>
      </c>
      <c r="M180" s="5">
        <v>0</v>
      </c>
      <c r="N180" s="5">
        <v>0</v>
      </c>
    </row>
    <row r="181" spans="3:14" ht="15.5" x14ac:dyDescent="0.35">
      <c r="C181" t="s">
        <v>63</v>
      </c>
      <c r="I181" s="6">
        <v>5.98</v>
      </c>
      <c r="J181" s="6">
        <v>4.1500000000000004</v>
      </c>
      <c r="K181" s="6">
        <v>1.06</v>
      </c>
      <c r="L181" s="5">
        <v>0</v>
      </c>
      <c r="M181" s="5">
        <v>0</v>
      </c>
      <c r="N181" s="5">
        <v>0</v>
      </c>
    </row>
    <row r="182" spans="3:14" ht="15.5" x14ac:dyDescent="0.35">
      <c r="C182" t="s">
        <v>179</v>
      </c>
    </row>
    <row r="183" spans="3:14" ht="15.5" x14ac:dyDescent="0.35">
      <c r="C183" t="s">
        <v>180</v>
      </c>
      <c r="I183" s="6">
        <v>-6.2800000000000009E-2</v>
      </c>
      <c r="J183" s="6">
        <v>1.8E-3</v>
      </c>
      <c r="K183" s="6">
        <v>4.0999999999999995E-3</v>
      </c>
      <c r="L183" s="6">
        <v>5.7699999999999994E-2</v>
      </c>
      <c r="M183" s="6">
        <v>3.1699999999999999E-2</v>
      </c>
      <c r="N183" s="6">
        <v>0.34009999999999996</v>
      </c>
    </row>
    <row r="184" spans="3:14" ht="15.5" x14ac:dyDescent="0.35">
      <c r="C184" t="s">
        <v>181</v>
      </c>
      <c r="I184" s="6">
        <v>-6.5099999999999991E-2</v>
      </c>
      <c r="J184" s="6">
        <v>1.9E-3</v>
      </c>
      <c r="K184" s="6">
        <v>4.4000000000000003E-3</v>
      </c>
      <c r="L184" s="6">
        <v>9.1600000000000001E-2</v>
      </c>
      <c r="M184" s="6">
        <v>4.2500000000000003E-2</v>
      </c>
      <c r="N184" s="6">
        <v>1.5556999999999999</v>
      </c>
    </row>
    <row r="185" spans="3:14" ht="15.5" x14ac:dyDescent="0.35">
      <c r="C185" t="s">
        <v>182</v>
      </c>
      <c r="I185" s="6">
        <v>-6.7000000000000004E-2</v>
      </c>
      <c r="J185" s="6">
        <v>1.1000000000000001E-3</v>
      </c>
      <c r="K185" s="6">
        <v>3.0499999999999999E-2</v>
      </c>
      <c r="L185" s="6">
        <v>0.126</v>
      </c>
      <c r="M185" s="6">
        <v>0.19120000000000001</v>
      </c>
      <c r="N185" s="6">
        <v>5.6185999999999998</v>
      </c>
    </row>
    <row r="186" spans="3:14" ht="15.5" x14ac:dyDescent="0.35">
      <c r="C186" t="s">
        <v>183</v>
      </c>
      <c r="I186" s="6">
        <v>-103.39</v>
      </c>
      <c r="J186" s="6">
        <v>1.36</v>
      </c>
      <c r="K186" s="6">
        <v>2.82</v>
      </c>
      <c r="L186" s="6">
        <v>18.57</v>
      </c>
      <c r="M186" s="6">
        <v>11.71</v>
      </c>
      <c r="N186" s="6">
        <v>13.73</v>
      </c>
    </row>
    <row r="187" spans="3:14" ht="15.5" x14ac:dyDescent="0.35">
      <c r="C187" t="s">
        <v>57</v>
      </c>
      <c r="I187" s="6">
        <v>2.17</v>
      </c>
      <c r="J187" s="6">
        <v>2.0699999999999998</v>
      </c>
      <c r="K187" s="6">
        <v>0.72</v>
      </c>
      <c r="L187" s="5">
        <v>0</v>
      </c>
      <c r="M187" s="5">
        <v>0</v>
      </c>
      <c r="N187" s="5">
        <v>0</v>
      </c>
    </row>
    <row r="188" spans="3:14" ht="15.5" x14ac:dyDescent="0.35">
      <c r="C188" t="s">
        <v>54</v>
      </c>
      <c r="I188" s="6">
        <v>25.84</v>
      </c>
      <c r="J188" s="6">
        <v>27.52</v>
      </c>
      <c r="K188" s="6">
        <v>27.59</v>
      </c>
      <c r="L188" s="6">
        <v>9.58</v>
      </c>
      <c r="M188" s="6">
        <v>109180.65</v>
      </c>
      <c r="N188" s="5">
        <v>0</v>
      </c>
    </row>
    <row r="189" spans="3:14" ht="15.5" x14ac:dyDescent="0.35">
      <c r="C189" t="s">
        <v>184</v>
      </c>
      <c r="I189" s="6">
        <v>2.17</v>
      </c>
      <c r="J189" s="6">
        <v>2.0699999999999998</v>
      </c>
      <c r="K189" s="6">
        <v>0.72</v>
      </c>
      <c r="L189" s="5">
        <v>0</v>
      </c>
      <c r="M189" s="5">
        <v>0</v>
      </c>
      <c r="N189" s="5">
        <v>0</v>
      </c>
    </row>
    <row r="190" spans="3:14" ht="15.5" x14ac:dyDescent="0.35">
      <c r="C190" t="s">
        <v>185</v>
      </c>
      <c r="I190" s="6">
        <v>25.84</v>
      </c>
      <c r="J190" s="6">
        <v>27.52</v>
      </c>
      <c r="K190" s="6">
        <v>27.59</v>
      </c>
      <c r="L190" s="6">
        <v>9.58</v>
      </c>
      <c r="M190" s="6">
        <v>109180.65</v>
      </c>
      <c r="N190" s="5">
        <v>0</v>
      </c>
    </row>
    <row r="191" spans="3:14" ht="15.5" x14ac:dyDescent="0.35">
      <c r="C191" t="s">
        <v>186</v>
      </c>
      <c r="I191" s="5">
        <v>0</v>
      </c>
      <c r="J191" s="5">
        <v>0</v>
      </c>
      <c r="K191" s="5">
        <v>0</v>
      </c>
      <c r="L191" s="5">
        <v>3000000000</v>
      </c>
      <c r="M191" s="5">
        <v>1000000000</v>
      </c>
      <c r="N191" s="5">
        <v>1000000000</v>
      </c>
    </row>
    <row r="192" spans="3:14" ht="15.5" x14ac:dyDescent="0.35">
      <c r="C192" t="s">
        <v>187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</row>
    <row r="193" spans="2:14" ht="15.5" x14ac:dyDescent="0.35">
      <c r="C193" t="s">
        <v>26</v>
      </c>
      <c r="I193" s="5">
        <v>0</v>
      </c>
      <c r="J193" s="5">
        <v>0</v>
      </c>
      <c r="K193" s="5">
        <v>0</v>
      </c>
      <c r="L193" s="5">
        <v>4000000000</v>
      </c>
      <c r="M193" s="5">
        <v>1000000000</v>
      </c>
      <c r="N193" s="5">
        <v>1000000000</v>
      </c>
    </row>
    <row r="194" spans="2:14" ht="15.5" x14ac:dyDescent="0.35">
      <c r="C194" t="s">
        <v>23</v>
      </c>
      <c r="I194" s="5">
        <v>-20000000000</v>
      </c>
      <c r="J194" s="5">
        <v>-14000000000</v>
      </c>
      <c r="K194" s="5">
        <v>-22000000000</v>
      </c>
      <c r="L194" s="5">
        <v>3000000000</v>
      </c>
      <c r="M194" s="5">
        <v>-17000000000</v>
      </c>
      <c r="N194" s="5">
        <v>1000000000</v>
      </c>
    </row>
    <row r="195" spans="2:14" ht="15.5" x14ac:dyDescent="0.35">
      <c r="C195" t="s">
        <v>188</v>
      </c>
      <c r="I195" s="5">
        <v>20000000000</v>
      </c>
      <c r="J195" s="5">
        <v>41000000000</v>
      </c>
      <c r="K195" s="5">
        <v>42000000000</v>
      </c>
      <c r="L195" s="5">
        <v>6000000000</v>
      </c>
      <c r="M195" s="5">
        <v>16000000000</v>
      </c>
      <c r="N195" s="5">
        <v>0</v>
      </c>
    </row>
    <row r="196" spans="2:14" ht="15.5" x14ac:dyDescent="0.35">
      <c r="C196" t="s">
        <v>189</v>
      </c>
      <c r="I196" s="5">
        <v>12000000000</v>
      </c>
      <c r="J196" s="5">
        <v>-3000000000</v>
      </c>
      <c r="K196" s="5">
        <v>-6000000000</v>
      </c>
      <c r="L196" s="5">
        <v>-10000000000</v>
      </c>
      <c r="M196" s="5">
        <v>4000000000</v>
      </c>
      <c r="N196" s="5">
        <v>2000000000</v>
      </c>
    </row>
    <row r="197" spans="2:14" ht="15.5" x14ac:dyDescent="0.35">
      <c r="C197" t="s">
        <v>190</v>
      </c>
      <c r="I197" s="5">
        <v>-6000000000</v>
      </c>
      <c r="J197" s="5">
        <v>-4000000000</v>
      </c>
      <c r="K197" s="5">
        <v>-14000000000</v>
      </c>
      <c r="L197" s="5">
        <v>-11000000000</v>
      </c>
      <c r="M197" s="5">
        <v>-4000000000</v>
      </c>
      <c r="N197" s="5">
        <v>0</v>
      </c>
    </row>
    <row r="198" spans="2:14" ht="15.5" x14ac:dyDescent="0.35">
      <c r="C198" t="s">
        <v>15</v>
      </c>
      <c r="I198" s="5">
        <v>6000000000</v>
      </c>
      <c r="J198" s="5">
        <v>-7000000000</v>
      </c>
      <c r="K198" s="5">
        <v>-20000000000</v>
      </c>
      <c r="L198" s="5">
        <v>-21000000000</v>
      </c>
      <c r="M198" s="5">
        <v>0</v>
      </c>
      <c r="N198" s="5">
        <v>2000000000</v>
      </c>
    </row>
    <row r="199" spans="2:14" ht="15.5" x14ac:dyDescent="0.35">
      <c r="C199" t="s">
        <v>17</v>
      </c>
      <c r="I199" s="6">
        <v>2.38</v>
      </c>
      <c r="J199" s="6">
        <v>-2.56</v>
      </c>
      <c r="K199" s="6">
        <v>-8.0299999999999994</v>
      </c>
      <c r="L199" s="6">
        <v>-8.34</v>
      </c>
      <c r="M199" s="6">
        <v>-2335.1799999999998</v>
      </c>
      <c r="N199" s="5">
        <v>0</v>
      </c>
    </row>
    <row r="201" spans="2:14" ht="15.5" x14ac:dyDescent="0.35">
      <c r="B201" t="s">
        <v>191</v>
      </c>
      <c r="C201" t="s">
        <v>192</v>
      </c>
      <c r="D201" s="5">
        <v>-3000000000</v>
      </c>
      <c r="E201" s="5">
        <v>-3000000000</v>
      </c>
      <c r="F201" s="5">
        <v>-1000000000</v>
      </c>
      <c r="G201" s="5">
        <v>-1000000000</v>
      </c>
      <c r="H201" s="5">
        <v>-6000000000</v>
      </c>
      <c r="I201" s="5">
        <v>-4000000000</v>
      </c>
      <c r="J201" s="5">
        <v>134000000</v>
      </c>
      <c r="K201" s="5">
        <v>308000000</v>
      </c>
      <c r="L201" s="5">
        <v>2000000000</v>
      </c>
      <c r="M201" s="5">
        <v>929000000</v>
      </c>
      <c r="N201" s="5">
        <v>1000000000</v>
      </c>
    </row>
    <row r="202" spans="2:14" ht="15.5" x14ac:dyDescent="0.35">
      <c r="C202" t="s">
        <v>345</v>
      </c>
      <c r="K202" s="6">
        <v>0.12</v>
      </c>
      <c r="L202" s="5">
        <v>1</v>
      </c>
    </row>
    <row r="203" spans="2:14" ht="15.5" x14ac:dyDescent="0.35">
      <c r="C203" t="s">
        <v>65</v>
      </c>
      <c r="I203" s="6">
        <v>2.2772999999999999</v>
      </c>
      <c r="K203" s="6">
        <v>0.995</v>
      </c>
      <c r="L203" s="6">
        <v>1.1393</v>
      </c>
    </row>
    <row r="204" spans="2:14" ht="15.5" x14ac:dyDescent="0.35">
      <c r="C204" t="s">
        <v>346</v>
      </c>
      <c r="I204" s="6">
        <v>5.6999999999999993E-3</v>
      </c>
      <c r="K204" s="6">
        <v>5.6999999999999993E-3</v>
      </c>
      <c r="L204" s="6">
        <v>8.5000000000000006E-3</v>
      </c>
    </row>
    <row r="205" spans="2:14" ht="15.5" x14ac:dyDescent="0.35">
      <c r="C205" t="s">
        <v>45</v>
      </c>
      <c r="D205" s="6">
        <v>-1.17</v>
      </c>
      <c r="E205" s="6">
        <v>-1.22</v>
      </c>
      <c r="F205" s="6">
        <v>-0.46</v>
      </c>
      <c r="G205" s="6">
        <v>-0.41</v>
      </c>
      <c r="H205" s="6">
        <v>-2.33</v>
      </c>
      <c r="I205" s="6">
        <v>-1.68</v>
      </c>
      <c r="J205" s="6">
        <v>0.05</v>
      </c>
      <c r="K205" s="6">
        <v>0.12</v>
      </c>
      <c r="L205" s="6">
        <v>0.88</v>
      </c>
      <c r="M205" s="6">
        <v>0.36</v>
      </c>
      <c r="N205" s="6">
        <v>0.55000000000000004</v>
      </c>
    </row>
    <row r="206" spans="2:14" ht="15.5" x14ac:dyDescent="0.35">
      <c r="C206" t="s">
        <v>67</v>
      </c>
      <c r="K206" s="6">
        <v>0.12</v>
      </c>
      <c r="L206" s="5">
        <v>1</v>
      </c>
    </row>
    <row r="207" spans="2:14" ht="15.5" x14ac:dyDescent="0.35">
      <c r="C207" t="s">
        <v>347</v>
      </c>
      <c r="I207" s="6">
        <v>2.2772999999999999</v>
      </c>
      <c r="K207" s="6">
        <v>0.995</v>
      </c>
      <c r="L207" s="6">
        <v>1.1393</v>
      </c>
    </row>
    <row r="208" spans="2:14" ht="15.5" x14ac:dyDescent="0.35">
      <c r="C208" t="s">
        <v>348</v>
      </c>
      <c r="I208" s="6">
        <v>5.6999999999999993E-3</v>
      </c>
      <c r="K208" s="6">
        <v>5.6999999999999993E-3</v>
      </c>
      <c r="L208" s="6">
        <v>8.5000000000000006E-3</v>
      </c>
    </row>
    <row r="209" spans="3:14" ht="15.5" x14ac:dyDescent="0.35">
      <c r="C209" t="s">
        <v>193</v>
      </c>
      <c r="D209" s="5">
        <v>4000000000</v>
      </c>
      <c r="E209" s="5">
        <v>6000000000</v>
      </c>
      <c r="F209" s="5">
        <v>18000000000</v>
      </c>
      <c r="G209" s="5">
        <v>10000000000</v>
      </c>
      <c r="H209" s="5">
        <v>7000000000</v>
      </c>
      <c r="I209" s="5">
        <v>24000000000</v>
      </c>
      <c r="J209" s="5">
        <v>35000000000</v>
      </c>
      <c r="K209" s="5">
        <v>48000000000</v>
      </c>
      <c r="L209" s="5">
        <v>42000000000</v>
      </c>
      <c r="M209" s="5">
        <v>25000000000</v>
      </c>
      <c r="N209" s="5">
        <v>21000000000</v>
      </c>
    </row>
    <row r="210" spans="3:14" ht="15.5" x14ac:dyDescent="0.35">
      <c r="C210" t="s">
        <v>349</v>
      </c>
      <c r="K210" s="6">
        <v>0.12</v>
      </c>
      <c r="L210" s="5">
        <v>1</v>
      </c>
    </row>
    <row r="211" spans="3:14" ht="15.5" x14ac:dyDescent="0.35">
      <c r="C211" t="s">
        <v>350</v>
      </c>
      <c r="I211" s="6">
        <v>2.2772999999999999</v>
      </c>
      <c r="K211" s="6">
        <v>0.995</v>
      </c>
      <c r="L211" s="6">
        <v>1.1393</v>
      </c>
    </row>
    <row r="212" spans="3:14" ht="15.5" x14ac:dyDescent="0.35">
      <c r="C212" t="s">
        <v>351</v>
      </c>
      <c r="I212" s="6">
        <v>5.6999999999999993E-3</v>
      </c>
      <c r="K212" s="6">
        <v>5.6999999999999993E-3</v>
      </c>
      <c r="L212" s="6">
        <v>8.5000000000000006E-3</v>
      </c>
    </row>
    <row r="213" spans="3:14" ht="15.5" x14ac:dyDescent="0.35">
      <c r="C213" t="s">
        <v>194</v>
      </c>
      <c r="I213" s="6">
        <v>-33.869999999999997</v>
      </c>
    </row>
    <row r="214" spans="3:14" ht="15.5" x14ac:dyDescent="0.35">
      <c r="C214" t="s">
        <v>195</v>
      </c>
      <c r="I214" s="6">
        <v>6.95</v>
      </c>
    </row>
    <row r="215" spans="3:14" ht="15.5" x14ac:dyDescent="0.35">
      <c r="C215" t="s">
        <v>196</v>
      </c>
      <c r="I215" s="6">
        <v>3.2</v>
      </c>
    </row>
    <row r="216" spans="3:14" ht="15.5" x14ac:dyDescent="0.35">
      <c r="C216" t="s">
        <v>197</v>
      </c>
      <c r="I216" s="6">
        <v>-2.33</v>
      </c>
    </row>
    <row r="217" spans="3:14" ht="15.5" x14ac:dyDescent="0.35">
      <c r="C217" t="s">
        <v>198</v>
      </c>
      <c r="D217" s="6">
        <v>2.39</v>
      </c>
    </row>
    <row r="218" spans="3:14" ht="15.5" x14ac:dyDescent="0.35">
      <c r="C218" t="s">
        <v>199</v>
      </c>
      <c r="I218" s="6">
        <v>24.67</v>
      </c>
    </row>
    <row r="219" spans="3:14" ht="15.5" x14ac:dyDescent="0.35">
      <c r="C219" t="s">
        <v>200</v>
      </c>
      <c r="D219" s="6">
        <v>5.85</v>
      </c>
    </row>
    <row r="220" spans="3:14" ht="15.5" x14ac:dyDescent="0.35">
      <c r="C220" t="s">
        <v>201</v>
      </c>
      <c r="D220" s="6">
        <v>4.32</v>
      </c>
    </row>
    <row r="221" spans="3:14" ht="15.5" x14ac:dyDescent="0.35">
      <c r="C221" t="s">
        <v>203</v>
      </c>
      <c r="D221" s="6">
        <v>0.03</v>
      </c>
    </row>
    <row r="222" spans="3:14" ht="15.5" x14ac:dyDescent="0.35">
      <c r="C222" t="s">
        <v>205</v>
      </c>
      <c r="D222" s="6">
        <v>1.03</v>
      </c>
    </row>
    <row r="223" spans="3:14" ht="15.5" x14ac:dyDescent="0.35">
      <c r="C223" t="s">
        <v>13</v>
      </c>
      <c r="D223" s="5">
        <v>-13000000000</v>
      </c>
    </row>
    <row r="224" spans="3:14" ht="15.5" x14ac:dyDescent="0.35">
      <c r="C224" t="s">
        <v>206</v>
      </c>
      <c r="I224" s="6">
        <v>39.049999999999997</v>
      </c>
    </row>
    <row r="225" spans="3:9" ht="15.5" x14ac:dyDescent="0.35">
      <c r="C225" t="s">
        <v>207</v>
      </c>
      <c r="I225" s="5">
        <v>0</v>
      </c>
    </row>
    <row r="226" spans="3:9" ht="15.5" x14ac:dyDescent="0.35">
      <c r="C226" t="s">
        <v>208</v>
      </c>
      <c r="I226" s="5">
        <v>0</v>
      </c>
    </row>
    <row r="227" spans="3:9" ht="15.5" x14ac:dyDescent="0.35">
      <c r="C227" t="s">
        <v>209</v>
      </c>
      <c r="I227" s="5">
        <v>0</v>
      </c>
    </row>
    <row r="228" spans="3:9" ht="15.5" x14ac:dyDescent="0.35">
      <c r="C228" t="s">
        <v>210</v>
      </c>
      <c r="D228" s="6">
        <v>4.7699999999999996</v>
      </c>
    </row>
    <row r="229" spans="3:9" ht="15.5" x14ac:dyDescent="0.35">
      <c r="C229" t="s">
        <v>211</v>
      </c>
      <c r="D229" s="6">
        <v>46.06</v>
      </c>
    </row>
    <row r="230" spans="3:9" ht="15.5" x14ac:dyDescent="0.35">
      <c r="C230" t="s">
        <v>212</v>
      </c>
      <c r="D230" s="6">
        <v>8.3699999999999992</v>
      </c>
    </row>
    <row r="231" spans="3:9" ht="15.5" x14ac:dyDescent="0.35">
      <c r="C231" t="s">
        <v>213</v>
      </c>
      <c r="D231" s="6">
        <v>42.46</v>
      </c>
    </row>
    <row r="232" spans="3:9" ht="15.5" x14ac:dyDescent="0.35">
      <c r="C232" t="s">
        <v>214</v>
      </c>
      <c r="D232" s="6">
        <v>19.07</v>
      </c>
    </row>
    <row r="233" spans="3:9" ht="15.5" x14ac:dyDescent="0.35">
      <c r="C233" t="s">
        <v>41</v>
      </c>
      <c r="I233" s="5">
        <v>201000000000</v>
      </c>
    </row>
    <row r="234" spans="3:9" ht="15.5" x14ac:dyDescent="0.35">
      <c r="C234" t="s">
        <v>215</v>
      </c>
      <c r="I234" s="5">
        <v>195000000000</v>
      </c>
    </row>
    <row r="235" spans="3:9" ht="15.5" x14ac:dyDescent="0.35">
      <c r="C235" t="s">
        <v>216</v>
      </c>
      <c r="I235" s="5">
        <v>2550000000</v>
      </c>
    </row>
    <row r="236" spans="3:9" ht="15.5" x14ac:dyDescent="0.35">
      <c r="C236" t="s">
        <v>217</v>
      </c>
      <c r="I236" s="6">
        <v>0.32880000000000004</v>
      </c>
    </row>
    <row r="237" spans="3:9" ht="15.5" x14ac:dyDescent="0.35">
      <c r="C237" t="s">
        <v>218</v>
      </c>
      <c r="D237" s="6">
        <v>0.3367</v>
      </c>
    </row>
    <row r="238" spans="3:9" ht="15.5" x14ac:dyDescent="0.35">
      <c r="C238" t="s">
        <v>219</v>
      </c>
      <c r="D238" s="6">
        <v>-0.88190000000000002</v>
      </c>
    </row>
    <row r="239" spans="3:9" ht="15.5" x14ac:dyDescent="0.35">
      <c r="C239" t="s">
        <v>220</v>
      </c>
      <c r="D239" s="6">
        <v>-0.81530000000000002</v>
      </c>
    </row>
    <row r="240" spans="3:9" ht="15.5" x14ac:dyDescent="0.35">
      <c r="C240" t="s">
        <v>221</v>
      </c>
      <c r="D240" s="6">
        <v>-0.79519999999999991</v>
      </c>
    </row>
    <row r="241" spans="3:9" ht="15.5" x14ac:dyDescent="0.35">
      <c r="C241" t="s">
        <v>222</v>
      </c>
      <c r="D241" s="6">
        <v>-0.70279999999999998</v>
      </c>
    </row>
    <row r="242" spans="3:9" ht="15.5" x14ac:dyDescent="0.35">
      <c r="C242" t="s">
        <v>223</v>
      </c>
      <c r="D242" s="6">
        <v>-1.5444</v>
      </c>
    </row>
    <row r="243" spans="3:9" ht="15.5" x14ac:dyDescent="0.35">
      <c r="C243" t="s">
        <v>353</v>
      </c>
      <c r="I243" s="6">
        <v>0.12</v>
      </c>
    </row>
    <row r="244" spans="3:9" ht="15.5" x14ac:dyDescent="0.35">
      <c r="C244" t="s">
        <v>357</v>
      </c>
      <c r="I244" t="s">
        <v>386</v>
      </c>
    </row>
    <row r="245" spans="3:9" ht="15.5" x14ac:dyDescent="0.35">
      <c r="C245" t="s">
        <v>224</v>
      </c>
      <c r="I245" s="5">
        <v>2</v>
      </c>
    </row>
    <row r="246" spans="3:9" ht="15.5" x14ac:dyDescent="0.35">
      <c r="C246" t="s">
        <v>225</v>
      </c>
      <c r="I246" s="6">
        <v>0.8</v>
      </c>
    </row>
    <row r="247" spans="3:9" ht="15.5" x14ac:dyDescent="0.35">
      <c r="C247" t="s">
        <v>226</v>
      </c>
      <c r="I247" s="6">
        <v>0.21</v>
      </c>
    </row>
    <row r="248" spans="3:9" ht="15.5" x14ac:dyDescent="0.35">
      <c r="C248" t="s">
        <v>308</v>
      </c>
      <c r="I248" s="6">
        <v>0.01</v>
      </c>
    </row>
    <row r="249" spans="3:9" ht="15.5" x14ac:dyDescent="0.35">
      <c r="C249" t="s">
        <v>227</v>
      </c>
      <c r="I249" s="6">
        <v>0.51</v>
      </c>
    </row>
    <row r="250" spans="3:9" ht="15.5" x14ac:dyDescent="0.35">
      <c r="C250" t="s">
        <v>228</v>
      </c>
      <c r="I250" s="6">
        <v>0.11</v>
      </c>
    </row>
    <row r="251" spans="3:9" ht="15.5" x14ac:dyDescent="0.35">
      <c r="C251" t="s">
        <v>229</v>
      </c>
      <c r="I251" s="6">
        <v>0.2</v>
      </c>
    </row>
    <row r="252" spans="3:9" ht="15.5" x14ac:dyDescent="0.35">
      <c r="C252" t="s">
        <v>230</v>
      </c>
      <c r="I252" s="6">
        <v>0.26</v>
      </c>
    </row>
    <row r="253" spans="3:9" ht="15.5" x14ac:dyDescent="0.35">
      <c r="C253" t="s">
        <v>231</v>
      </c>
      <c r="D253" s="5">
        <v>6000000000</v>
      </c>
    </row>
    <row r="254" spans="3:9" ht="15.5" x14ac:dyDescent="0.35">
      <c r="C254" t="s">
        <v>232</v>
      </c>
      <c r="D254" s="5">
        <v>65000000000</v>
      </c>
    </row>
    <row r="255" spans="3:9" ht="15.5" x14ac:dyDescent="0.35">
      <c r="C255" t="s">
        <v>233</v>
      </c>
      <c r="D255" s="5">
        <v>2000000000</v>
      </c>
    </row>
    <row r="256" spans="3:9" ht="15.5" x14ac:dyDescent="0.35">
      <c r="C256" t="s">
        <v>176</v>
      </c>
      <c r="D256" s="5">
        <v>8000000000</v>
      </c>
    </row>
    <row r="257" spans="3:9" ht="15.5" x14ac:dyDescent="0.35">
      <c r="C257" t="s">
        <v>175</v>
      </c>
      <c r="I257" s="5">
        <v>63000000000</v>
      </c>
    </row>
    <row r="258" spans="3:9" ht="15.5" x14ac:dyDescent="0.35">
      <c r="C258" t="s">
        <v>21</v>
      </c>
      <c r="D258" s="5">
        <v>-6000000000</v>
      </c>
    </row>
    <row r="259" spans="3:9" ht="15.5" x14ac:dyDescent="0.35">
      <c r="C259" t="s">
        <v>234</v>
      </c>
      <c r="I259" s="5">
        <v>63000000000</v>
      </c>
    </row>
  </sheetData>
  <pageMargins left="0.7" right="0.7" top="0.75" bottom="0.75" header="0.3" footer="0.3"/>
  <ignoredErrors>
    <ignoredError sqref="A1:N260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9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387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388</v>
      </c>
      <c r="D2" s="2" vm="24">
        <f ca="1">IFERROR(_xlfn.STOCKHISTORY("XIDX:" &amp; $C$1, D3, , 0, 0, 1), "Libur")</f>
        <v>414</v>
      </c>
      <c r="E2" s="2" vm="25">
        <f ca="1">IFERROR(_xlfn.STOCKHISTORY("XIDX:" &amp; $C$1, E3, , 0, 0, 1), "Libur")</f>
        <v>264</v>
      </c>
      <c r="H2" s="2" vm="25">
        <f ca="1">IFERROR(INDEX(D2:G2,COUNT(D2:G2)),"")</f>
        <v>264</v>
      </c>
      <c r="I2" s="2" vm="26">
        <f t="shared" ref="I2:O2" ca="1" si="0">IFERROR(_xlfn.STOCKHISTORY("XIDX:" &amp; $C$1, I1, , 0, 0, 1), "Libur")</f>
        <v>625</v>
      </c>
      <c r="J2" s="2" vm="1">
        <f t="shared" ca="1" si="0"/>
        <v>31</v>
      </c>
      <c r="K2" s="2" vm="14">
        <f t="shared" ca="1" si="0"/>
        <v>50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104354343114</v>
      </c>
      <c r="E4" s="2">
        <f>IFERROR(INDEX(E51:E500,MATCH($C$4,$C$51:$C$500,0)),"")</f>
        <v>170734078319</v>
      </c>
      <c r="H4" s="2">
        <f>IFERROR(SUM(D4:G4)*(4/MAX(1,COUNT(D4:G4))),"")</f>
        <v>550176842866</v>
      </c>
      <c r="I4" s="2">
        <f t="shared" ref="I4:O4" si="1">IFERROR(INDEX(I51:I500,MATCH($C$4,$C$51:$C$500,0)),"")</f>
        <v>410110515167</v>
      </c>
      <c r="J4" s="2">
        <f t="shared" si="1"/>
        <v>841598245742</v>
      </c>
      <c r="K4" s="2">
        <f t="shared" si="1"/>
        <v>248810884330</v>
      </c>
      <c r="L4" s="2">
        <f t="shared" si="1"/>
        <v>161800639510</v>
      </c>
      <c r="M4" s="2">
        <f t="shared" si="1"/>
        <v>7598434701</v>
      </c>
      <c r="N4" s="2">
        <f t="shared" si="1"/>
        <v>7379407762</v>
      </c>
      <c r="O4" s="2">
        <f t="shared" si="1"/>
        <v>5869644168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4421134379</v>
      </c>
      <c r="E5" s="2">
        <f>IFERROR(INDEX(E51:E500,MATCH($C$5,$C$51:$C$500,0)),"")</f>
        <v>3303642370</v>
      </c>
      <c r="H5" s="2">
        <f>IFERROR(SUM(D5:G5)*(4/MAX(1,COUNT(D5:G5))),"")</f>
        <v>15449553498</v>
      </c>
      <c r="I5" s="2">
        <f t="shared" ref="I5:O5" si="2">IFERROR(INDEX(I51:I500,MATCH($C$5,$C$51:$C$500,0)),"")</f>
        <v>25308684942</v>
      </c>
      <c r="J5" s="2">
        <f t="shared" si="2"/>
        <v>-465963937</v>
      </c>
      <c r="K5" s="2">
        <f t="shared" si="2"/>
        <v>-2454782404</v>
      </c>
      <c r="L5" s="2">
        <f t="shared" si="2"/>
        <v>3916443878</v>
      </c>
      <c r="M5" s="2">
        <f t="shared" si="2"/>
        <v>599854620</v>
      </c>
      <c r="N5" s="2">
        <f t="shared" si="2"/>
        <v>341065960</v>
      </c>
      <c r="O5" s="2">
        <f t="shared" si="2"/>
        <v>238501703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317279138148</v>
      </c>
      <c r="E6" s="2">
        <f>IFERROR(INDEX(E51:E500,MATCH($C$6,$C$51:$C$500,0)),"")</f>
        <v>316880688407</v>
      </c>
      <c r="H6" s="2">
        <f>IFERROR(INDEX(D6:G6,COUNT(D6:G6)),"")</f>
        <v>316880688407</v>
      </c>
      <c r="I6" s="2">
        <f t="shared" ref="I6:O6" si="3">IFERROR(INDEX(I51:I500,MATCH($C$6,$C$51:$C$500,0)),"")</f>
        <v>315356531975</v>
      </c>
      <c r="J6" s="2">
        <f t="shared" si="3"/>
        <v>163581885375</v>
      </c>
      <c r="K6" s="2">
        <f t="shared" si="3"/>
        <v>164045811867</v>
      </c>
      <c r="L6" s="2">
        <f t="shared" si="3"/>
        <v>68171931237</v>
      </c>
      <c r="M6" s="2">
        <f t="shared" si="3"/>
        <v>5279923575</v>
      </c>
      <c r="N6" s="2">
        <f t="shared" si="3"/>
        <v>4680068955</v>
      </c>
      <c r="O6" s="2">
        <f t="shared" si="3"/>
        <v>4349436573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6.2</v>
      </c>
      <c r="E7" s="3">
        <f>IFERROR(INDEX(E51:E500,MATCH($C$7,$C$51:$C$500,0))/1000000000,"")</f>
        <v>6.2</v>
      </c>
      <c r="H7" s="3">
        <f>IFERROR(INDEX(D7:G7,COUNT(D7:G7)),"")</f>
        <v>6.2</v>
      </c>
      <c r="I7" s="3">
        <f t="shared" ref="I7:O7" si="4">IFERROR(INDEX(I51:I500,MATCH($C$7,$C$51:$C$500,0))/1000000000,"")</f>
        <v>6.2</v>
      </c>
      <c r="J7" s="3">
        <f t="shared" si="4"/>
        <v>5</v>
      </c>
      <c r="K7" s="3">
        <f t="shared" si="4"/>
        <v>5</v>
      </c>
      <c r="L7" s="3">
        <f t="shared" si="4"/>
        <v>4</v>
      </c>
      <c r="M7" s="3">
        <f t="shared" si="4"/>
        <v>0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27000000000</v>
      </c>
      <c r="E8" s="2">
        <f>IFERROR(INDEX(E51:E500,MATCH("Free cash flow (Quarter)",$C$51:$C$500,0)),"")</f>
        <v>5000000000</v>
      </c>
      <c r="H8" s="2">
        <f>IFERROR(INDEX(D8:G8,COUNT(D8:G8)),"")</f>
        <v>5000000000</v>
      </c>
      <c r="I8" s="2">
        <f t="shared" ref="I8:O8" si="5">IFERROR(INDEX(I51:I500,MATCH($C$8,$C$51:$C$500,0)),"")</f>
        <v>28000000000</v>
      </c>
      <c r="J8" s="2">
        <f t="shared" si="5"/>
        <v>0</v>
      </c>
      <c r="K8" s="2">
        <f t="shared" si="5"/>
        <v>-76000000000</v>
      </c>
      <c r="L8" s="2">
        <f t="shared" si="5"/>
        <v>-25000000000</v>
      </c>
      <c r="M8" s="2">
        <f t="shared" si="5"/>
        <v>0</v>
      </c>
      <c r="N8" s="2">
        <f t="shared" si="5"/>
        <v>0</v>
      </c>
      <c r="O8" s="2">
        <f t="shared" si="5"/>
        <v>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4.32</v>
      </c>
      <c r="E9" s="3">
        <f>IFERROR(INDEX(E51:E500,MATCH("Free cash flow per share (Quarter)",$C$51:$C$500,0)),"")</f>
        <v>0.85</v>
      </c>
      <c r="H9" s="3">
        <f>IFERROR(INDEX(D9:G9,COUNT(D9:G9)),"")</f>
        <v>0.85</v>
      </c>
      <c r="I9" s="3">
        <f t="shared" ref="I9:O9" si="6">IFERROR(INDEX(I51:I500,MATCH($C$9,$C$51:$C$500,0)),"")</f>
        <v>4.5999999999999996</v>
      </c>
      <c r="J9" s="3">
        <f t="shared" si="6"/>
        <v>0.02</v>
      </c>
      <c r="K9" s="3">
        <f t="shared" si="6"/>
        <v>-15.26</v>
      </c>
      <c r="L9" s="3">
        <f t="shared" si="6"/>
        <v>-6.36</v>
      </c>
      <c r="M9" s="3">
        <f t="shared" si="6"/>
        <v>-41429.15</v>
      </c>
      <c r="N9" s="3">
        <f t="shared" si="6"/>
        <v>48790.44</v>
      </c>
      <c r="O9" s="3">
        <f t="shared" si="6"/>
        <v>29080.53</v>
      </c>
    </row>
    <row r="10" spans="1:15" ht="15.5" x14ac:dyDescent="0.35">
      <c r="C10" t="s">
        <v>18</v>
      </c>
      <c r="D10" s="3">
        <f ca="1">IFERROR(IF(D9=0,"",D2/D9),"")</f>
        <v>95.833333333333329</v>
      </c>
      <c r="E10" s="3">
        <f ca="1">IFERROR(IF(E9=0,"",E2/E9),"")</f>
        <v>310.58823529411768</v>
      </c>
      <c r="I10" s="3">
        <f t="shared" ref="I10:O10" ca="1" si="7">IFERROR(IF(I9=0,"",I2/I9),"")</f>
        <v>135.86956521739131</v>
      </c>
      <c r="J10" s="3">
        <f t="shared" ca="1" si="7"/>
        <v>1550</v>
      </c>
      <c r="K10" s="3">
        <f t="shared" ca="1" si="7"/>
        <v>-3.2765399737876804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57376392479</v>
      </c>
      <c r="E11" s="2">
        <f>IFERROR(INDEX(E51:E500,MATCH($C$11,$C$51:$C$500,0)),"")</f>
        <v>99487728080</v>
      </c>
      <c r="H11" s="2">
        <f>IFERROR(INDEX(D11:G11,COUNT(D11:G11)),"")</f>
        <v>99487728080</v>
      </c>
      <c r="I11" s="2">
        <f t="shared" ref="I11:O11" si="8">IFERROR(INDEX(I51:I500,MATCH($C$11,$C$51:$C$500,0)),"")</f>
        <v>110147424910</v>
      </c>
      <c r="J11" s="2">
        <f t="shared" si="8"/>
        <v>2719353643</v>
      </c>
      <c r="K11" s="2">
        <f t="shared" si="8"/>
        <v>2817439650</v>
      </c>
      <c r="L11" s="2">
        <f t="shared" si="8"/>
        <v>6888199837</v>
      </c>
      <c r="M11" s="2">
        <f t="shared" si="8"/>
        <v>3573208112</v>
      </c>
      <c r="N11" s="2">
        <f t="shared" si="8"/>
        <v>4047775056</v>
      </c>
      <c r="O11" s="2">
        <f t="shared" si="8"/>
        <v>2960601212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-56000000000</v>
      </c>
      <c r="E12" s="2">
        <f>IFERROR(INDEX(E51:E500,MATCH("Net Debt (Quarter)",$C$51:$C$500,0)),"")</f>
        <v>-88000000000</v>
      </c>
      <c r="H12" s="2">
        <f>IFERROR(INDEX(D12:G12,COUNT(D12:G12)),"")</f>
        <v>-88000000000</v>
      </c>
      <c r="I12" s="2">
        <f t="shared" ref="I12:O12" si="9">IFERROR(INDEX(I51:I500,MATCH($C$12,$C$51:$C$500,0)),"")</f>
        <v>-109000000000</v>
      </c>
      <c r="J12" s="2">
        <f t="shared" si="9"/>
        <v>-3000000000</v>
      </c>
      <c r="K12" s="2">
        <f t="shared" si="9"/>
        <v>-3000000000</v>
      </c>
      <c r="L12" s="2">
        <f t="shared" si="9"/>
        <v>-7000000000</v>
      </c>
      <c r="M12" s="2">
        <f t="shared" si="9"/>
        <v>-3000000000</v>
      </c>
      <c r="N12" s="2">
        <f t="shared" si="9"/>
        <v>-4000000000</v>
      </c>
      <c r="O12" s="2">
        <f t="shared" si="9"/>
        <v>-3000000000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2000000000</v>
      </c>
      <c r="E13" s="2">
        <f>IFERROR(INDEX(E51:E500,MATCH("Total Debt (Quarter)",$C$51:$C$500,0)),"")</f>
        <v>12000000000</v>
      </c>
      <c r="H13" s="2">
        <f>IFERROR(INDEX(D13:G13,COUNT(D13:G13)),"")</f>
        <v>12000000000</v>
      </c>
      <c r="I13" s="2">
        <f t="shared" ref="I13:O13" si="10">IFERROR(INDEX(I51:I500,MATCH($C$13,$C$51:$C$500,0)),"")</f>
        <v>1000000000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</row>
    <row r="14" spans="1:15" ht="15.5" x14ac:dyDescent="0.35">
      <c r="C14" t="s">
        <v>27</v>
      </c>
      <c r="D14" s="2">
        <f>IFERROR(INDEX(D51:D500,MATCH($C$14,$C$51:$C$500,0)),"")</f>
        <v>-140847398</v>
      </c>
      <c r="E14" s="2">
        <f>IFERROR(INDEX(E51:E500,MATCH($C$14,$C$51:$C$500,0)),"")</f>
        <v>0</v>
      </c>
      <c r="H14" s="2">
        <f>IFERROR(SUM(D14:G14)*(4/MAX(1,COUNT(D14:G14))),"")</f>
        <v>-281694796</v>
      </c>
      <c r="I14" s="2">
        <f t="shared" ref="I14:O14" si="11">IFERROR(INDEX(I51:I500,MATCH($C$14,$C$51:$C$500,0)),"")</f>
        <v>-42909584</v>
      </c>
      <c r="J14" s="2">
        <f t="shared" si="11"/>
        <v>-7792983</v>
      </c>
      <c r="K14" s="2">
        <f t="shared" si="11"/>
        <v>-14399319</v>
      </c>
      <c r="L14" s="2">
        <f t="shared" si="11"/>
        <v>-5838620</v>
      </c>
      <c r="M14" s="2">
        <f t="shared" si="11"/>
        <v>-14528090</v>
      </c>
      <c r="N14" s="2">
        <f t="shared" si="11"/>
        <v>-21829571</v>
      </c>
      <c r="O14" s="2">
        <f t="shared" si="11"/>
        <v>0</v>
      </c>
    </row>
    <row r="15" spans="1:15" ht="15.5" x14ac:dyDescent="0.35">
      <c r="C15" t="s">
        <v>28</v>
      </c>
      <c r="D15" s="2">
        <f>IFERROR(INDEX(D51:D500,MATCH($C$15,$C$51:$C$500,0)),"")</f>
        <v>-4623470721</v>
      </c>
      <c r="E15" s="2">
        <f>IFERROR(INDEX(E51:E500,MATCH($C$15,$C$51:$C$500,0)),"")</f>
        <v>-3467741518</v>
      </c>
      <c r="H15" s="2">
        <f>IFERROR(SUM(D15:G15)*(4/MAX(1,COUNT(D15:G15))),"")</f>
        <v>-16182424478</v>
      </c>
      <c r="I15" s="2">
        <f t="shared" ref="I15:O15" si="12">IFERROR(INDEX(I51:I500,MATCH($C$15,$C$51:$C$500,0)),"")</f>
        <v>1317542335</v>
      </c>
      <c r="J15" s="2">
        <f t="shared" si="12"/>
        <v>36588062</v>
      </c>
      <c r="K15" s="2">
        <f t="shared" si="12"/>
        <v>319507741</v>
      </c>
      <c r="L15" s="2">
        <f t="shared" si="12"/>
        <v>-526776432</v>
      </c>
      <c r="M15" s="2">
        <f t="shared" si="12"/>
        <v>-99140217</v>
      </c>
      <c r="N15" s="2">
        <f t="shared" si="12"/>
        <v>-33427354</v>
      </c>
      <c r="O15" s="2">
        <f t="shared" si="12"/>
        <v>-26767648</v>
      </c>
    </row>
    <row r="16" spans="1:15" ht="15.5" x14ac:dyDescent="0.35">
      <c r="C16" t="s">
        <v>29</v>
      </c>
      <c r="D16" s="2">
        <f>IFERROR(INDEX(D51:D500,MATCH($C$16,$C$51:$C$500,0)),"")</f>
        <v>9304129042</v>
      </c>
      <c r="E16" s="2">
        <f>IFERROR(INDEX(E51:E500,MATCH($C$16,$C$51:$C$500,0)),"")</f>
        <v>6759542684</v>
      </c>
      <c r="H16" s="2">
        <f>IFERROR(SUM(D16:G16)*(4/MAX(1,COUNT(D16:G16))),"")</f>
        <v>32127343452</v>
      </c>
      <c r="I16" s="2">
        <f t="shared" ref="I16:O16" si="13">IFERROR(INDEX(I51:I500,MATCH($C$16,$C$51:$C$500,0)),"")</f>
        <v>35454091962</v>
      </c>
      <c r="J16" s="2">
        <f t="shared" si="13"/>
        <v>-576596561</v>
      </c>
      <c r="K16" s="2">
        <f t="shared" si="13"/>
        <v>-2640684211</v>
      </c>
      <c r="L16" s="2">
        <f t="shared" si="13"/>
        <v>4588911767</v>
      </c>
      <c r="M16" s="2">
        <f t="shared" si="13"/>
        <v>638266524</v>
      </c>
      <c r="N16" s="2">
        <f t="shared" si="13"/>
        <v>219180778</v>
      </c>
      <c r="O16" s="2">
        <f t="shared" si="13"/>
        <v>270191704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237</v>
      </c>
    </row>
    <row r="19" spans="1:15" ht="15.5" x14ac:dyDescent="0.35">
      <c r="A19" t="s">
        <v>38</v>
      </c>
      <c r="C19" t="s">
        <v>39</v>
      </c>
    </row>
    <row r="20" spans="1:15" ht="15.5" x14ac:dyDescent="0.35">
      <c r="A20" t="s">
        <v>40</v>
      </c>
      <c r="C20" t="s">
        <v>41</v>
      </c>
      <c r="D20" s="2">
        <f ca="1">IFERROR(D21*D2,"")</f>
        <v>2566800000000</v>
      </c>
      <c r="E20" s="2">
        <f ca="1">IFERROR(E21*E2,"")</f>
        <v>1636800000000</v>
      </c>
      <c r="H20" s="2">
        <f t="shared" ref="H20:O20" ca="1" si="14">IFERROR(H21*H2,"")</f>
        <v>1636800000000</v>
      </c>
      <c r="I20" s="2">
        <f t="shared" ca="1" si="14"/>
        <v>3875000000000</v>
      </c>
      <c r="J20" s="2">
        <f t="shared" ca="1" si="14"/>
        <v>155000000000</v>
      </c>
      <c r="K20" s="2">
        <f t="shared" ca="1" si="14"/>
        <v>250000000000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6200000000</v>
      </c>
      <c r="E21" s="2">
        <f>IFERROR(INDEX(E51:E500,MATCH($C$7,$C$51:$C$500,0)),"")</f>
        <v>6200000000</v>
      </c>
      <c r="H21" s="2">
        <f>IFERROR(INDEX(D21:G21,COUNT(D21:G21)),"")</f>
        <v>6200000000</v>
      </c>
      <c r="I21" s="2">
        <f t="shared" ref="I21:O21" si="15">IFERROR(INDEX(I51:I500,MATCH($C$7,$C$51:$C$500,0)),"")</f>
        <v>6200000000</v>
      </c>
      <c r="J21" s="2">
        <f t="shared" si="15"/>
        <v>5000000000</v>
      </c>
      <c r="K21" s="2">
        <f t="shared" si="15"/>
        <v>5000000000</v>
      </c>
      <c r="L21" s="2">
        <f t="shared" si="15"/>
        <v>4000000000</v>
      </c>
      <c r="M21" s="2">
        <f t="shared" si="15"/>
        <v>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42</v>
      </c>
      <c r="C23" t="s">
        <v>43</v>
      </c>
      <c r="D23" s="3">
        <f>IFERROR(D5/D6*100,"")</f>
        <v>1.3934525934502791</v>
      </c>
      <c r="E23" s="3">
        <f>IFERROR(E5/E6*100,"")</f>
        <v>1.0425508687852942</v>
      </c>
      <c r="H23" s="3">
        <f t="shared" ref="H23:O23" si="16">IFERROR(H5/H6*100,"")</f>
        <v>4.8755112139104764</v>
      </c>
      <c r="I23" s="3">
        <f t="shared" si="16"/>
        <v>8.0254196047559141</v>
      </c>
      <c r="J23" s="3">
        <f t="shared" si="16"/>
        <v>-0.28485057250184542</v>
      </c>
      <c r="K23" s="3">
        <f t="shared" si="16"/>
        <v>-1.4964005335230459</v>
      </c>
      <c r="L23" s="3">
        <f t="shared" si="16"/>
        <v>5.744950754562705</v>
      </c>
      <c r="M23" s="3">
        <f t="shared" si="16"/>
        <v>11.361047399251419</v>
      </c>
      <c r="N23" s="3">
        <f t="shared" si="16"/>
        <v>7.2876268123275985</v>
      </c>
      <c r="O23" s="3">
        <f t="shared" si="16"/>
        <v>5.4835080129814324</v>
      </c>
    </row>
    <row r="24" spans="1:15" ht="15.5" x14ac:dyDescent="0.35">
      <c r="C24" t="s">
        <v>44</v>
      </c>
      <c r="D24" s="4">
        <f>IFERROR(_xlfn.RRI(5,I23,D23),"")</f>
        <v>-0.29542879526933641</v>
      </c>
      <c r="E24" s="4" t="str">
        <f>IFERROR(_xlfn.RRI(5,J23,E23),"")</f>
        <v/>
      </c>
      <c r="H24" s="4">
        <f t="shared" ref="H24:O24" si="17">IFERROR(_xlfn.RRI(5,M23,H23),"")</f>
        <v>-0.15565418025122146</v>
      </c>
      <c r="I24" s="4">
        <f t="shared" si="17"/>
        <v>1.9474400026082472E-2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45</v>
      </c>
      <c r="C25" t="s">
        <v>46</v>
      </c>
      <c r="D25" s="3">
        <f>IFERROR(INDEX(D51:D500,MATCH($A$25,$C$51:$C$500,0)),"")</f>
        <v>0.71</v>
      </c>
      <c r="E25" s="3">
        <f>IFERROR(INDEX(E51:E500,MATCH($A$25,$C$51:$C$500,0)),"")</f>
        <v>0.53</v>
      </c>
      <c r="H25" s="3">
        <f>IFERROR(INDEX(D25:G25,COUNT(D25:G25)),"")</f>
        <v>0.53</v>
      </c>
      <c r="I25" s="3">
        <f t="shared" ref="I25:O25" si="18">IFERROR(INDEX(I51:I500,MATCH($C$25,$C$51:$C$500,0)),"")</f>
        <v>4.08</v>
      </c>
      <c r="J25" s="3">
        <f t="shared" si="18"/>
        <v>-0.11</v>
      </c>
      <c r="K25" s="3">
        <f t="shared" si="18"/>
        <v>-0.46</v>
      </c>
      <c r="L25" s="3">
        <f t="shared" si="18"/>
        <v>1.02</v>
      </c>
      <c r="M25" s="3">
        <f t="shared" si="18"/>
        <v>53912.63</v>
      </c>
      <c r="N25" s="3">
        <f t="shared" si="18"/>
        <v>18575.34</v>
      </c>
      <c r="O25" s="3">
        <f t="shared" si="18"/>
        <v>24342.41</v>
      </c>
    </row>
    <row r="26" spans="1:15" ht="15.5" x14ac:dyDescent="0.35">
      <c r="C26" t="s">
        <v>47</v>
      </c>
      <c r="D26" s="4">
        <f>IFERROR(_xlfn.RRI(5,I25,D25),"")</f>
        <v>-0.29511277920676859</v>
      </c>
      <c r="E26" s="4" t="str">
        <f>IFERROR(_xlfn.RRI(5,J25,E25),"")</f>
        <v/>
      </c>
      <c r="H26" s="4">
        <f t="shared" ref="H26:O26" si="19">IFERROR(_xlfn.RRI(5,M25,H25),"")</f>
        <v>-0.90034087489255166</v>
      </c>
      <c r="I26" s="4">
        <f t="shared" si="19"/>
        <v>-0.81449967353831498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48</v>
      </c>
      <c r="D27" s="3">
        <f>IFERROR(D4/D21,"")</f>
        <v>16.831345663548387</v>
      </c>
      <c r="E27" s="3">
        <f>IFERROR(E4/E21,"")</f>
        <v>27.537754567580645</v>
      </c>
      <c r="H27" s="3">
        <f t="shared" ref="H27:O27" si="20">IFERROR(H4/H21,"")</f>
        <v>88.738200462258064</v>
      </c>
      <c r="I27" s="3">
        <f t="shared" si="20"/>
        <v>66.146857284999996</v>
      </c>
      <c r="J27" s="3">
        <f t="shared" si="20"/>
        <v>168.3196491484</v>
      </c>
      <c r="K27" s="3">
        <f t="shared" si="20"/>
        <v>49.762176865999997</v>
      </c>
      <c r="L27" s="3">
        <f t="shared" si="20"/>
        <v>40.450159877499999</v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49</v>
      </c>
      <c r="D28" s="4">
        <f>IFERROR(_xlfn.RRI(5,I27,D27),"")</f>
        <v>-0.2394602374122129</v>
      </c>
      <c r="E28" s="4">
        <f>IFERROR(_xlfn.RRI(5,J27,E27),"")</f>
        <v>-0.3037603670754655</v>
      </c>
      <c r="H28" s="4" t="str">
        <f t="shared" ref="H28:O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50</v>
      </c>
      <c r="H29" s="4">
        <f t="shared" ref="H29:O29" si="22">IFERROR(((H25-I25)/I25)*100%,"")</f>
        <v>-0.87009803921568618</v>
      </c>
      <c r="I29" s="4">
        <f t="shared" si="22"/>
        <v>-38.090909090909093</v>
      </c>
      <c r="J29" s="4">
        <f t="shared" si="22"/>
        <v>-0.76086956521739135</v>
      </c>
      <c r="K29" s="4">
        <f t="shared" si="22"/>
        <v>-1.4509803921568627</v>
      </c>
      <c r="L29" s="4">
        <f t="shared" si="22"/>
        <v>-0.99998108050006096</v>
      </c>
      <c r="M29" s="4">
        <f t="shared" si="22"/>
        <v>1.9023764840912734</v>
      </c>
      <c r="N29" s="4">
        <f t="shared" si="22"/>
        <v>-0.2369145043567995</v>
      </c>
      <c r="O29" s="4" t="str">
        <f t="shared" si="22"/>
        <v/>
      </c>
    </row>
    <row r="30" spans="1:15" ht="15.5" x14ac:dyDescent="0.35">
      <c r="C30" t="s">
        <v>51</v>
      </c>
      <c r="H30" s="4">
        <f t="shared" ref="H30:O30" si="23">IFERROR(((H27-I27)/I27)*100%,"")</f>
        <v>0.34153312953208231</v>
      </c>
      <c r="I30" s="4">
        <f t="shared" si="23"/>
        <v>-0.60701642606989259</v>
      </c>
      <c r="J30" s="4">
        <f t="shared" si="23"/>
        <v>2.3824816306097811</v>
      </c>
      <c r="K30" s="4">
        <f t="shared" si="23"/>
        <v>0.23020964606074934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50.98</v>
      </c>
      <c r="E32" s="3">
        <f>IFERROR(INDEX(E51:E500,MATCH($A$32,$C$51:$C$500,0)),"")</f>
        <v>48.8</v>
      </c>
      <c r="H32" s="3">
        <f>IFERROR(INDEX(D32:G32,COUNT(D32:G32)),"")</f>
        <v>48.8</v>
      </c>
      <c r="I32" s="3">
        <f t="shared" ref="I32:O32" si="24">IFERROR(INDEX(I51:I500,MATCH($C$32,$C$51:$C$500,0)),"")</f>
        <v>48.55</v>
      </c>
      <c r="J32" s="3">
        <f t="shared" si="24"/>
        <v>32.69</v>
      </c>
      <c r="K32" s="3">
        <f t="shared" si="24"/>
        <v>32.79</v>
      </c>
      <c r="L32" s="3">
        <f t="shared" si="24"/>
        <v>17.02</v>
      </c>
      <c r="M32" s="3">
        <f t="shared" si="24"/>
        <v>515742.36</v>
      </c>
      <c r="N32" s="3">
        <f t="shared" si="24"/>
        <v>455756.9</v>
      </c>
      <c r="O32" s="3">
        <f t="shared" si="24"/>
        <v>422693.66</v>
      </c>
    </row>
    <row r="33" spans="1:15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5.18</v>
      </c>
      <c r="E33" s="3">
        <f>IFERROR(INDEX(E51:E500,MATCH($A$33,$C$51:$C$500,0)),"")</f>
        <v>8.36</v>
      </c>
      <c r="H33" s="3">
        <f>IFERROR(INDEX(D33:G33,COUNT(D33:G33)),"")</f>
        <v>8.36</v>
      </c>
      <c r="I33" s="3">
        <f t="shared" ref="I33:O33" si="25">IFERROR(INDEX(I51:I500,MATCH($C$33,$C$51:$C$500,0)),"")</f>
        <v>12.87</v>
      </c>
      <c r="J33" s="3">
        <f t="shared" si="25"/>
        <v>0.95</v>
      </c>
      <c r="K33" s="3">
        <f t="shared" si="25"/>
        <v>1.52</v>
      </c>
      <c r="L33" s="3">
        <f t="shared" si="25"/>
        <v>0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371.83</v>
      </c>
      <c r="E34" s="3">
        <f>IFERROR(INDEX(E51:E500,MATCH($A$34,$C$51:$C$500,0)),"")</f>
        <v>769.81</v>
      </c>
      <c r="H34" s="3">
        <f>IFERROR(INDEX(D34:G34,COUNT(D34:G34)),"")</f>
        <v>769.81</v>
      </c>
      <c r="I34" s="3">
        <f t="shared" ref="I34:O34" si="26">IFERROR(INDEX(I51:I500,MATCH($C$34,$C$51:$C$500,0)),"")</f>
        <v>153.19</v>
      </c>
      <c r="J34" s="3">
        <f t="shared" si="26"/>
        <v>-281.82</v>
      </c>
      <c r="K34" s="3">
        <f t="shared" si="26"/>
        <v>-108.7</v>
      </c>
      <c r="L34" s="3">
        <f t="shared" si="26"/>
        <v>0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15.67</v>
      </c>
      <c r="E35" s="3">
        <f>IFERROR(INDEX(E51:E500,MATCH($A$35,$C$51:$C$500,0)),"")</f>
        <v>14.8</v>
      </c>
      <c r="H35" s="3">
        <f>IFERROR(INDEX(D35:G35,COUNT(D35:G35)),"")</f>
        <v>14.8</v>
      </c>
      <c r="I35" s="3">
        <f t="shared" ref="I35:O35" si="27">IFERROR(INDEX(I51:I500,MATCH($C$35,$C$51:$C$500,0)),"")</f>
        <v>9.44</v>
      </c>
      <c r="J35" s="3">
        <f t="shared" si="27"/>
        <v>0.18</v>
      </c>
      <c r="K35" s="3">
        <f t="shared" si="27"/>
        <v>1</v>
      </c>
      <c r="L35" s="3">
        <f t="shared" si="27"/>
        <v>0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64</v>
      </c>
      <c r="C36" t="s">
        <v>65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O36" si="28">IFERROR(INDEX(H51:H500,MATCH($C$36,$C$51:$C$500,0)),"")</f>
        <v>6.8199999999999997E-2</v>
      </c>
      <c r="I36" s="4">
        <f t="shared" si="28"/>
        <v>4.1700000000000001E-2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66</v>
      </c>
      <c r="C37" t="s">
        <v>67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O37" si="29">IFERROR(INDEX(H51:H500,MATCH($C$37,$C$51:$C$500,0)),"")</f>
        <v>0.17</v>
      </c>
      <c r="I37" s="3">
        <f t="shared" si="29"/>
        <v>0.17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237</v>
      </c>
    </row>
    <row r="51" spans="2:15" ht="15.5" x14ac:dyDescent="0.35">
      <c r="B51" t="s">
        <v>73</v>
      </c>
      <c r="C51" t="s">
        <v>6</v>
      </c>
      <c r="D51" s="5">
        <v>104354343114</v>
      </c>
      <c r="E51" s="5">
        <v>170734078319</v>
      </c>
      <c r="F51" s="5">
        <v>202808745440</v>
      </c>
      <c r="G51" s="5">
        <v>106873378250</v>
      </c>
      <c r="I51" s="5">
        <v>410110515167</v>
      </c>
      <c r="J51" s="5">
        <v>841598245742</v>
      </c>
      <c r="K51" s="5">
        <v>248810884330</v>
      </c>
      <c r="L51" s="5">
        <v>161800639510</v>
      </c>
      <c r="M51" s="5">
        <v>7598434701</v>
      </c>
      <c r="N51" s="5">
        <v>7379407762</v>
      </c>
      <c r="O51" s="5">
        <v>5869644168</v>
      </c>
    </row>
    <row r="52" spans="2:15" ht="15.5" x14ac:dyDescent="0.35">
      <c r="C52" t="s">
        <v>74</v>
      </c>
      <c r="D52" s="5">
        <v>-78736754579</v>
      </c>
      <c r="E52" s="5">
        <v>-152128264818</v>
      </c>
      <c r="F52" s="5">
        <v>-191595777106</v>
      </c>
      <c r="G52" s="5">
        <v>-65033369886</v>
      </c>
      <c r="I52" s="5">
        <v>-355877935274</v>
      </c>
      <c r="J52" s="5">
        <v>-836702402623</v>
      </c>
      <c r="K52" s="5">
        <v>-244843281720</v>
      </c>
      <c r="L52" s="5">
        <v>-155449464915</v>
      </c>
      <c r="M52" s="5">
        <v>-4293195695</v>
      </c>
      <c r="N52" s="5">
        <v>-4740071903</v>
      </c>
      <c r="O52" s="5">
        <v>-3323490226</v>
      </c>
    </row>
    <row r="53" spans="2:15" ht="15.5" x14ac:dyDescent="0.35">
      <c r="C53" t="s">
        <v>75</v>
      </c>
      <c r="D53" s="5">
        <v>25617588535</v>
      </c>
      <c r="E53" s="5">
        <v>18605813501</v>
      </c>
      <c r="F53" s="5">
        <v>11212968334</v>
      </c>
      <c r="G53" s="5">
        <v>41840008364</v>
      </c>
      <c r="I53" s="5">
        <v>54232579893</v>
      </c>
      <c r="J53" s="5">
        <v>4895843119</v>
      </c>
      <c r="K53" s="5">
        <v>3967602610</v>
      </c>
      <c r="L53" s="5">
        <v>6351174595</v>
      </c>
      <c r="M53" s="5">
        <v>3305239006</v>
      </c>
      <c r="N53" s="5">
        <v>2639335859</v>
      </c>
      <c r="O53" s="5">
        <v>2546153942</v>
      </c>
    </row>
    <row r="54" spans="2:15" ht="15.5" x14ac:dyDescent="0.35">
      <c r="C54" t="s">
        <v>76</v>
      </c>
      <c r="D54" s="5">
        <v>-12009632294</v>
      </c>
      <c r="E54" s="5">
        <v>-12864063224</v>
      </c>
      <c r="F54" s="5">
        <v>-8407966449</v>
      </c>
      <c r="G54" s="5">
        <v>-7521312303</v>
      </c>
      <c r="I54" s="5">
        <v>-18573449738</v>
      </c>
      <c r="J54" s="5">
        <v>-4942206136</v>
      </c>
      <c r="K54" s="5">
        <v>-6575554817</v>
      </c>
      <c r="L54" s="5">
        <v>-4014556751</v>
      </c>
      <c r="M54" s="5">
        <v>-2634721105</v>
      </c>
      <c r="N54" s="5">
        <v>-2363702506</v>
      </c>
      <c r="O54" s="5">
        <v>-2276345992</v>
      </c>
    </row>
    <row r="55" spans="2:15" ht="15.5" x14ac:dyDescent="0.35">
      <c r="C55" t="s">
        <v>77</v>
      </c>
      <c r="D55" s="5">
        <v>-12009632294</v>
      </c>
      <c r="E55" s="5">
        <v>-12864063224</v>
      </c>
      <c r="F55" s="5">
        <v>-8407966449</v>
      </c>
      <c r="G55" s="5">
        <v>-7521312303</v>
      </c>
      <c r="I55" s="5">
        <v>-18573449738</v>
      </c>
      <c r="J55" s="5">
        <v>-4942206136</v>
      </c>
      <c r="K55" s="5">
        <v>-6575554817</v>
      </c>
      <c r="L55" s="5">
        <v>-4014556751</v>
      </c>
      <c r="M55" s="5">
        <v>-2634721105</v>
      </c>
      <c r="N55" s="5">
        <v>-2363702506</v>
      </c>
      <c r="O55" s="5">
        <v>-2276345992</v>
      </c>
    </row>
    <row r="56" spans="2:15" ht="15.5" x14ac:dyDescent="0.35">
      <c r="C56" t="s">
        <v>78</v>
      </c>
      <c r="D56" s="5">
        <v>13607956241</v>
      </c>
      <c r="E56" s="5">
        <v>5741750277</v>
      </c>
      <c r="F56" s="5">
        <v>2805001885</v>
      </c>
      <c r="G56" s="5">
        <v>34318696061</v>
      </c>
      <c r="I56" s="5">
        <v>35659130155</v>
      </c>
      <c r="J56" s="5">
        <v>-46363017</v>
      </c>
      <c r="K56" s="5">
        <v>-2607952207</v>
      </c>
      <c r="L56" s="5">
        <v>2336617844</v>
      </c>
      <c r="M56" s="5">
        <v>670517901</v>
      </c>
      <c r="N56" s="5">
        <v>275633353</v>
      </c>
      <c r="O56" s="5">
        <v>269807950</v>
      </c>
    </row>
    <row r="57" spans="2:15" ht="15.5" x14ac:dyDescent="0.35">
      <c r="C57" t="s">
        <v>79</v>
      </c>
      <c r="D57" s="5">
        <v>-4303827199</v>
      </c>
      <c r="E57" s="5">
        <v>1017792407</v>
      </c>
      <c r="F57" s="5">
        <v>-358010397</v>
      </c>
      <c r="G57" s="5">
        <v>72752737</v>
      </c>
      <c r="I57" s="5">
        <v>-205038193</v>
      </c>
      <c r="J57" s="5">
        <v>-530233544</v>
      </c>
      <c r="K57" s="5">
        <v>-32732004</v>
      </c>
      <c r="L57" s="5">
        <v>2252293923</v>
      </c>
      <c r="M57" s="5">
        <v>-32251377</v>
      </c>
      <c r="N57" s="5">
        <v>-56452575</v>
      </c>
      <c r="O57" s="5">
        <v>383754</v>
      </c>
    </row>
    <row r="58" spans="2:15" ht="15.5" x14ac:dyDescent="0.35">
      <c r="C58" t="s">
        <v>80</v>
      </c>
      <c r="D58" s="5">
        <v>245589155</v>
      </c>
      <c r="E58" s="5">
        <v>105105654</v>
      </c>
      <c r="F58" s="5">
        <v>130072996</v>
      </c>
      <c r="G58" s="5">
        <v>173199956</v>
      </c>
      <c r="I58" s="5">
        <v>635724196</v>
      </c>
      <c r="J58" s="5">
        <v>675829825</v>
      </c>
      <c r="K58" s="5">
        <v>312751920</v>
      </c>
      <c r="L58" s="5">
        <v>47799451</v>
      </c>
      <c r="M58" s="5">
        <v>36110362</v>
      </c>
      <c r="N58" s="5">
        <v>11754223</v>
      </c>
      <c r="O58" s="5">
        <v>4766436</v>
      </c>
    </row>
    <row r="59" spans="2:15" ht="15.5" x14ac:dyDescent="0.35">
      <c r="C59" t="s">
        <v>27</v>
      </c>
      <c r="D59" s="5">
        <v>-140847398</v>
      </c>
      <c r="F59" s="5">
        <v>-36689792</v>
      </c>
      <c r="G59" s="5">
        <v>-6219792</v>
      </c>
      <c r="I59" s="5">
        <v>-42909584</v>
      </c>
      <c r="J59" s="5">
        <v>-7792983</v>
      </c>
      <c r="K59" s="5">
        <v>-14399319</v>
      </c>
      <c r="L59" s="5">
        <v>-5838620</v>
      </c>
      <c r="M59" s="5">
        <v>-14528090</v>
      </c>
      <c r="N59" s="5">
        <v>-21829571</v>
      </c>
    </row>
    <row r="60" spans="2:15" ht="15.5" x14ac:dyDescent="0.35">
      <c r="C60" t="s">
        <v>81</v>
      </c>
      <c r="D60" s="5">
        <v>268291111</v>
      </c>
      <c r="E60" s="5">
        <v>-11910938</v>
      </c>
      <c r="F60" s="5">
        <v>758085354</v>
      </c>
      <c r="G60" s="5">
        <v>7231643447</v>
      </c>
      <c r="I60" s="5">
        <v>7990354225</v>
      </c>
      <c r="J60" s="5">
        <v>1058740</v>
      </c>
      <c r="K60" s="5">
        <v>834923</v>
      </c>
      <c r="L60" s="5">
        <v>-5639153</v>
      </c>
    </row>
    <row r="61" spans="2:15" ht="15.5" x14ac:dyDescent="0.35">
      <c r="C61" t="s">
        <v>82</v>
      </c>
      <c r="D61" s="5">
        <v>-4303827199</v>
      </c>
      <c r="E61" s="5">
        <v>1017792407</v>
      </c>
      <c r="F61" s="5">
        <v>-358010397</v>
      </c>
      <c r="G61" s="5">
        <v>72752737</v>
      </c>
      <c r="I61" s="5">
        <v>-205038193</v>
      </c>
      <c r="J61" s="5">
        <v>-530233544</v>
      </c>
      <c r="K61" s="5">
        <v>-32732004</v>
      </c>
      <c r="L61" s="5">
        <v>2252293923</v>
      </c>
      <c r="M61" s="5">
        <v>-32251377</v>
      </c>
      <c r="N61" s="5">
        <v>-56452575</v>
      </c>
      <c r="O61" s="5">
        <v>383754</v>
      </c>
    </row>
    <row r="62" spans="2:15" ht="15.5" x14ac:dyDescent="0.35">
      <c r="C62" t="s">
        <v>29</v>
      </c>
      <c r="D62" s="5">
        <v>9304129042</v>
      </c>
      <c r="E62" s="5">
        <v>6759542684</v>
      </c>
      <c r="F62" s="5">
        <v>2446991488</v>
      </c>
      <c r="G62" s="5">
        <v>34391448798</v>
      </c>
      <c r="I62" s="5">
        <v>35454091962</v>
      </c>
      <c r="J62" s="5">
        <v>-576596561</v>
      </c>
      <c r="K62" s="5">
        <v>-2640684211</v>
      </c>
      <c r="L62" s="5">
        <v>4588911767</v>
      </c>
      <c r="M62" s="5">
        <v>638266524</v>
      </c>
      <c r="N62" s="5">
        <v>219180778</v>
      </c>
      <c r="O62" s="5">
        <v>270191704</v>
      </c>
    </row>
    <row r="63" spans="2:15" ht="15.5" x14ac:dyDescent="0.35">
      <c r="C63" t="s">
        <v>28</v>
      </c>
      <c r="D63" s="5">
        <v>-4623470721</v>
      </c>
      <c r="E63" s="5">
        <v>-3467741518</v>
      </c>
      <c r="F63" s="5">
        <v>169417404</v>
      </c>
      <c r="G63" s="5">
        <v>1349849396</v>
      </c>
      <c r="I63" s="5">
        <v>1317542335</v>
      </c>
      <c r="J63" s="5">
        <v>36588062</v>
      </c>
      <c r="K63" s="5">
        <v>319507741</v>
      </c>
      <c r="L63" s="5">
        <v>-526776432</v>
      </c>
      <c r="M63" s="5">
        <v>-99140217</v>
      </c>
      <c r="N63" s="5">
        <v>-33427354</v>
      </c>
      <c r="O63" s="5">
        <v>-26767648</v>
      </c>
    </row>
    <row r="64" spans="2:15" ht="15.5" x14ac:dyDescent="0.35">
      <c r="C64" t="s">
        <v>83</v>
      </c>
      <c r="E64" s="5">
        <v>-3472342690</v>
      </c>
      <c r="J64" s="5">
        <v>-385798820</v>
      </c>
      <c r="K64" s="5">
        <v>-378780160</v>
      </c>
      <c r="L64" s="5">
        <v>-504440858</v>
      </c>
      <c r="M64" s="5">
        <v>-108616837</v>
      </c>
      <c r="N64" s="5">
        <v>-54965967</v>
      </c>
      <c r="O64" s="5">
        <v>-78417825</v>
      </c>
    </row>
    <row r="65" spans="2:15" ht="15.5" x14ac:dyDescent="0.35">
      <c r="C65" t="s">
        <v>84</v>
      </c>
      <c r="E65" s="5">
        <v>4601172</v>
      </c>
      <c r="J65" s="5">
        <v>422386882</v>
      </c>
      <c r="K65" s="5">
        <v>698287901</v>
      </c>
      <c r="L65" s="5">
        <v>-22335574</v>
      </c>
      <c r="M65" s="5">
        <v>9476620</v>
      </c>
      <c r="N65" s="5">
        <v>21538613</v>
      </c>
      <c r="O65" s="5">
        <v>51650177</v>
      </c>
    </row>
    <row r="66" spans="2:15" ht="15.5" x14ac:dyDescent="0.35">
      <c r="C66" t="s">
        <v>85</v>
      </c>
      <c r="D66" s="5">
        <v>-4623470721</v>
      </c>
      <c r="E66" s="5">
        <v>-3467741518</v>
      </c>
      <c r="F66" s="5">
        <v>169417404</v>
      </c>
      <c r="G66" s="5">
        <v>1349849396</v>
      </c>
      <c r="I66" s="5">
        <v>1317542335</v>
      </c>
      <c r="J66" s="5">
        <v>36588062</v>
      </c>
      <c r="K66" s="5">
        <v>319507741</v>
      </c>
      <c r="L66" s="5">
        <v>-526776432</v>
      </c>
      <c r="M66" s="5">
        <v>-99140217</v>
      </c>
      <c r="N66" s="5">
        <v>-33427354</v>
      </c>
      <c r="O66" s="5">
        <v>-26767648</v>
      </c>
    </row>
    <row r="67" spans="2:15" ht="15.5" x14ac:dyDescent="0.35">
      <c r="C67" t="s">
        <v>87</v>
      </c>
      <c r="D67" s="5">
        <v>4680658321</v>
      </c>
      <c r="E67" s="5">
        <v>3291801166</v>
      </c>
      <c r="F67" s="5">
        <v>2616408892</v>
      </c>
      <c r="G67" s="5">
        <v>32216558837</v>
      </c>
      <c r="I67" s="5">
        <v>33246894940</v>
      </c>
      <c r="J67" s="5">
        <v>-540008499</v>
      </c>
      <c r="K67" s="5">
        <v>-2321176470</v>
      </c>
      <c r="L67" s="5">
        <v>4062135335</v>
      </c>
      <c r="M67" s="5">
        <v>539126307</v>
      </c>
      <c r="N67" s="5">
        <v>185753424</v>
      </c>
      <c r="O67" s="5">
        <v>243424056</v>
      </c>
    </row>
    <row r="68" spans="2:15" ht="15.5" x14ac:dyDescent="0.35">
      <c r="C68" t="s">
        <v>88</v>
      </c>
      <c r="D68" s="5">
        <v>8767169</v>
      </c>
      <c r="E68" s="5">
        <v>-69734</v>
      </c>
      <c r="F68" s="5">
        <v>4856740</v>
      </c>
      <c r="G68" s="5">
        <v>47287487</v>
      </c>
      <c r="I68" s="5">
        <v>52144227</v>
      </c>
      <c r="J68" s="5">
        <v>75103302</v>
      </c>
      <c r="K68" s="5">
        <v>-132771011</v>
      </c>
      <c r="L68" s="5">
        <v>-151330610</v>
      </c>
      <c r="M68" s="5">
        <v>60728313</v>
      </c>
      <c r="N68" s="5">
        <v>155312536</v>
      </c>
      <c r="O68" s="5">
        <v>-4922353</v>
      </c>
    </row>
    <row r="69" spans="2:15" ht="15.5" x14ac:dyDescent="0.35">
      <c r="C69" t="s">
        <v>320</v>
      </c>
      <c r="D69" s="5">
        <v>8767169</v>
      </c>
      <c r="E69" s="5">
        <v>-69734</v>
      </c>
      <c r="F69" s="5">
        <v>4856740</v>
      </c>
      <c r="G69" s="5">
        <v>47287487</v>
      </c>
      <c r="I69" s="5">
        <v>52144227</v>
      </c>
      <c r="J69" s="5">
        <v>75103302</v>
      </c>
      <c r="K69" s="5">
        <v>-132771011</v>
      </c>
      <c r="L69" s="5">
        <v>-151330610</v>
      </c>
      <c r="M69" s="5">
        <v>60728313</v>
      </c>
      <c r="N69" s="5">
        <v>155312536</v>
      </c>
      <c r="O69" s="5">
        <v>-4922353</v>
      </c>
    </row>
    <row r="70" spans="2:15" ht="15.5" x14ac:dyDescent="0.35">
      <c r="C70" t="s">
        <v>89</v>
      </c>
      <c r="D70" s="5">
        <v>4689425490</v>
      </c>
      <c r="E70" s="5">
        <v>3291731432</v>
      </c>
      <c r="F70" s="5">
        <v>2621265632</v>
      </c>
      <c r="G70" s="5">
        <v>32263846324</v>
      </c>
      <c r="I70" s="5">
        <v>33299039167</v>
      </c>
      <c r="J70" s="5">
        <v>-464905197</v>
      </c>
      <c r="K70" s="5">
        <v>-2453947481</v>
      </c>
      <c r="L70" s="5">
        <v>3910804725</v>
      </c>
      <c r="M70" s="5">
        <v>599854620</v>
      </c>
      <c r="N70" s="5">
        <v>341065960</v>
      </c>
      <c r="O70" s="5">
        <v>238501703</v>
      </c>
    </row>
    <row r="71" spans="2:15" ht="15.5" x14ac:dyDescent="0.35">
      <c r="C71" t="s">
        <v>90</v>
      </c>
      <c r="D71" s="5">
        <v>4680658321</v>
      </c>
      <c r="E71" s="5">
        <v>3291801166</v>
      </c>
      <c r="F71" s="5">
        <v>2616408892</v>
      </c>
      <c r="G71" s="5">
        <v>32216558837</v>
      </c>
      <c r="I71" s="5">
        <v>33246894940</v>
      </c>
      <c r="J71" s="5">
        <v>-540008499</v>
      </c>
      <c r="K71" s="5">
        <v>-2321176470</v>
      </c>
      <c r="L71" s="5">
        <v>4062135335</v>
      </c>
      <c r="M71" s="5">
        <v>539126307</v>
      </c>
      <c r="N71" s="5">
        <v>185753424</v>
      </c>
      <c r="O71" s="5">
        <v>243424056</v>
      </c>
    </row>
    <row r="72" spans="2:15" ht="15.5" x14ac:dyDescent="0.35">
      <c r="C72" t="s">
        <v>8</v>
      </c>
      <c r="D72" s="5">
        <v>4421134379</v>
      </c>
      <c r="E72" s="5">
        <v>3303642370</v>
      </c>
      <c r="F72" s="5">
        <v>1863180278</v>
      </c>
      <c r="G72" s="5">
        <v>25032202877</v>
      </c>
      <c r="I72" s="5">
        <v>25308684942</v>
      </c>
      <c r="J72" s="5">
        <v>-465963937</v>
      </c>
      <c r="K72" s="5">
        <v>-2454782404</v>
      </c>
      <c r="L72" s="5">
        <v>3916443878</v>
      </c>
      <c r="M72" s="5">
        <v>599854620</v>
      </c>
      <c r="N72" s="5">
        <v>341065960</v>
      </c>
      <c r="O72" s="5">
        <v>238501703</v>
      </c>
    </row>
    <row r="73" spans="2:15" ht="15.5" x14ac:dyDescent="0.35">
      <c r="C73" t="s">
        <v>92</v>
      </c>
      <c r="D73" s="5">
        <v>4680658321</v>
      </c>
      <c r="E73" s="5">
        <v>3291801166</v>
      </c>
      <c r="F73" s="5">
        <v>2616408892</v>
      </c>
      <c r="G73" s="5">
        <v>32216558837</v>
      </c>
      <c r="I73" s="5">
        <v>33246894940</v>
      </c>
      <c r="J73" s="5">
        <v>-540008499</v>
      </c>
      <c r="K73" s="5">
        <v>-2321176470</v>
      </c>
      <c r="L73" s="5">
        <v>4062135335</v>
      </c>
      <c r="M73" s="5">
        <v>539126307</v>
      </c>
      <c r="N73" s="5">
        <v>185753424</v>
      </c>
      <c r="O73" s="5">
        <v>243424056</v>
      </c>
    </row>
    <row r="74" spans="2:15" ht="15.5" x14ac:dyDescent="0.35">
      <c r="C74" t="s">
        <v>93</v>
      </c>
      <c r="D74" s="5">
        <v>4689425490</v>
      </c>
      <c r="E74" s="5">
        <v>3291731432</v>
      </c>
      <c r="F74" s="5">
        <v>2621265632</v>
      </c>
      <c r="G74" s="5">
        <v>32263846324</v>
      </c>
      <c r="I74" s="5">
        <v>33299039167</v>
      </c>
      <c r="J74" s="5">
        <v>-464905197</v>
      </c>
      <c r="K74" s="5">
        <v>-2453947481</v>
      </c>
      <c r="L74" s="5">
        <v>3910804725</v>
      </c>
      <c r="M74" s="5">
        <v>599854620</v>
      </c>
      <c r="N74" s="5">
        <v>341065960</v>
      </c>
      <c r="O74" s="5">
        <v>238501703</v>
      </c>
    </row>
    <row r="75" spans="2:15" ht="15.5" x14ac:dyDescent="0.35">
      <c r="C75" t="s">
        <v>94</v>
      </c>
      <c r="D75" s="5">
        <v>4689425490</v>
      </c>
      <c r="E75" s="5">
        <v>3291731432</v>
      </c>
      <c r="F75" s="5">
        <v>2621265632</v>
      </c>
      <c r="G75" s="5">
        <v>32263846324</v>
      </c>
      <c r="I75" s="5">
        <v>33299039167</v>
      </c>
      <c r="J75" s="5">
        <v>-464905197</v>
      </c>
      <c r="K75" s="5">
        <v>-2453947481</v>
      </c>
      <c r="L75" s="5">
        <v>3910804725</v>
      </c>
      <c r="M75" s="5">
        <v>599854620</v>
      </c>
      <c r="N75" s="5">
        <v>341065960</v>
      </c>
      <c r="O75" s="5">
        <v>238501703</v>
      </c>
    </row>
    <row r="77" spans="2:15" ht="15.5" x14ac:dyDescent="0.35">
      <c r="B77" t="s">
        <v>95</v>
      </c>
      <c r="C77" t="s">
        <v>96</v>
      </c>
    </row>
    <row r="78" spans="2:15" ht="15.5" x14ac:dyDescent="0.35">
      <c r="C78" t="s">
        <v>97</v>
      </c>
    </row>
    <row r="79" spans="2:15" ht="15.5" x14ac:dyDescent="0.35">
      <c r="C79" t="s">
        <v>20</v>
      </c>
      <c r="D79" s="5">
        <v>57376392479</v>
      </c>
      <c r="E79" s="5">
        <v>99487728080</v>
      </c>
      <c r="F79" s="5">
        <v>110147424910</v>
      </c>
      <c r="G79" s="5">
        <v>113265279627</v>
      </c>
      <c r="I79" s="5">
        <v>110147424910</v>
      </c>
      <c r="J79" s="5">
        <v>2719353643</v>
      </c>
      <c r="K79" s="5">
        <v>2817439650</v>
      </c>
      <c r="L79" s="5">
        <v>6888199837</v>
      </c>
      <c r="M79" s="5">
        <v>3573208112</v>
      </c>
      <c r="N79" s="5">
        <v>4047775056</v>
      </c>
      <c r="O79" s="5">
        <v>2960601212</v>
      </c>
    </row>
    <row r="80" spans="2:15" ht="15.5" x14ac:dyDescent="0.35">
      <c r="C80" t="s">
        <v>246</v>
      </c>
      <c r="D80" s="5">
        <v>79416331507</v>
      </c>
      <c r="E80" s="5">
        <v>27500000000</v>
      </c>
      <c r="F80" s="5">
        <v>26000000000</v>
      </c>
      <c r="G80" s="5">
        <v>26000000000</v>
      </c>
      <c r="I80" s="5">
        <v>26000000000</v>
      </c>
      <c r="J80" s="5">
        <v>26000000000</v>
      </c>
      <c r="K80" s="5">
        <v>26000000000</v>
      </c>
    </row>
    <row r="81" spans="3:15" ht="15.5" x14ac:dyDescent="0.35">
      <c r="C81" t="s">
        <v>98</v>
      </c>
      <c r="D81" s="5">
        <v>219842713155</v>
      </c>
      <c r="E81" s="5">
        <v>153131836484</v>
      </c>
      <c r="F81" s="5">
        <v>37183370782</v>
      </c>
      <c r="G81" s="5">
        <v>56997629294</v>
      </c>
      <c r="I81" s="5">
        <v>37183370782</v>
      </c>
      <c r="J81" s="5">
        <v>92829800</v>
      </c>
      <c r="K81" s="5">
        <v>276813972</v>
      </c>
    </row>
    <row r="82" spans="3:15" ht="15.5" x14ac:dyDescent="0.35">
      <c r="C82" t="s">
        <v>247</v>
      </c>
      <c r="K82" s="5">
        <v>8060623</v>
      </c>
    </row>
    <row r="83" spans="3:15" ht="15.5" x14ac:dyDescent="0.35">
      <c r="C83" t="s">
        <v>99</v>
      </c>
      <c r="D83" s="5">
        <v>44551839892</v>
      </c>
      <c r="E83" s="5">
        <v>22525717757</v>
      </c>
      <c r="F83" s="5">
        <v>32685424358</v>
      </c>
      <c r="I83" s="5">
        <v>32685424358</v>
      </c>
    </row>
    <row r="84" spans="3:15" ht="15.5" x14ac:dyDescent="0.35">
      <c r="C84" t="s">
        <v>100</v>
      </c>
      <c r="D84" s="5">
        <v>219842713155</v>
      </c>
      <c r="E84" s="5">
        <v>153131836484</v>
      </c>
      <c r="F84" s="5">
        <v>37183370782</v>
      </c>
      <c r="G84" s="5">
        <v>56997629294</v>
      </c>
      <c r="I84" s="5">
        <v>37183370782</v>
      </c>
      <c r="J84" s="5">
        <v>92829800</v>
      </c>
      <c r="K84" s="5">
        <v>276813972</v>
      </c>
    </row>
    <row r="85" spans="3:15" ht="15.5" x14ac:dyDescent="0.35">
      <c r="C85" t="s">
        <v>101</v>
      </c>
      <c r="D85" s="5">
        <v>12281604613</v>
      </c>
      <c r="E85" s="5">
        <v>517980662</v>
      </c>
      <c r="F85" s="5">
        <v>5246410230</v>
      </c>
      <c r="G85" s="5">
        <v>81589660</v>
      </c>
      <c r="I85" s="5">
        <v>5246410230</v>
      </c>
      <c r="J85" s="5">
        <v>16767741</v>
      </c>
      <c r="K85" s="5">
        <v>53251759</v>
      </c>
      <c r="L85" s="5">
        <v>13300000</v>
      </c>
      <c r="M85" s="5">
        <v>9074985</v>
      </c>
      <c r="N85" s="5">
        <v>138749994</v>
      </c>
      <c r="O85" s="5">
        <v>811704059</v>
      </c>
    </row>
    <row r="86" spans="3:15" ht="15.5" x14ac:dyDescent="0.35">
      <c r="C86" t="s">
        <v>103</v>
      </c>
      <c r="E86" s="5">
        <v>4481551544</v>
      </c>
      <c r="F86" s="5">
        <v>116661285204</v>
      </c>
      <c r="G86" s="5">
        <v>116126913838</v>
      </c>
      <c r="I86" s="5">
        <v>116661285204</v>
      </c>
      <c r="J86" s="5">
        <v>114885834983</v>
      </c>
      <c r="K86" s="5">
        <v>118016549754</v>
      </c>
      <c r="L86" s="5">
        <v>58416126157</v>
      </c>
    </row>
    <row r="87" spans="3:15" ht="15.5" x14ac:dyDescent="0.35">
      <c r="C87" t="s">
        <v>81</v>
      </c>
      <c r="D87" s="5">
        <v>8386851379</v>
      </c>
      <c r="E87" s="5">
        <v>25167636</v>
      </c>
      <c r="F87" s="5">
        <v>25179211</v>
      </c>
      <c r="G87" s="5">
        <v>21327487</v>
      </c>
      <c r="I87" s="5">
        <v>25179211</v>
      </c>
      <c r="J87" s="5">
        <v>-26965080</v>
      </c>
      <c r="K87" s="5">
        <v>-102068371</v>
      </c>
      <c r="L87" s="5">
        <v>30702305</v>
      </c>
      <c r="M87" s="5">
        <v>182031048</v>
      </c>
      <c r="N87" s="5">
        <v>121302735</v>
      </c>
      <c r="O87" s="5">
        <v>-34009801</v>
      </c>
    </row>
    <row r="88" spans="3:15" ht="15.5" x14ac:dyDescent="0.35">
      <c r="C88" t="s">
        <v>104</v>
      </c>
      <c r="D88" s="5">
        <v>439206864930</v>
      </c>
      <c r="E88" s="5">
        <v>298754478574</v>
      </c>
      <c r="F88" s="5">
        <v>311554245073</v>
      </c>
      <c r="G88" s="5">
        <v>328280877071</v>
      </c>
      <c r="I88" s="5">
        <v>311554245073</v>
      </c>
      <c r="J88" s="5">
        <v>157903746458</v>
      </c>
      <c r="K88" s="5">
        <v>158032490539</v>
      </c>
      <c r="L88" s="5">
        <v>73334442311</v>
      </c>
      <c r="M88" s="5">
        <v>4771032483</v>
      </c>
      <c r="N88" s="5">
        <v>4586833669</v>
      </c>
      <c r="O88" s="5">
        <v>4045983654</v>
      </c>
    </row>
    <row r="89" spans="3:15" ht="15.5" x14ac:dyDescent="0.35">
      <c r="C89" t="s">
        <v>105</v>
      </c>
    </row>
    <row r="90" spans="3:15" ht="15.5" x14ac:dyDescent="0.35">
      <c r="C90" t="s">
        <v>108</v>
      </c>
      <c r="D90" s="5">
        <v>1553668227</v>
      </c>
      <c r="E90" s="5">
        <v>2748240734</v>
      </c>
      <c r="F90" s="5">
        <v>2535639665</v>
      </c>
      <c r="G90" s="5">
        <v>2368471493</v>
      </c>
      <c r="I90" s="5">
        <v>2535639665</v>
      </c>
      <c r="J90" s="5">
        <v>1232804676</v>
      </c>
      <c r="K90" s="5">
        <v>831600776</v>
      </c>
      <c r="L90" s="5">
        <v>95864641</v>
      </c>
      <c r="M90" s="5">
        <v>75033981</v>
      </c>
      <c r="N90" s="5">
        <v>82685860</v>
      </c>
      <c r="O90" s="5">
        <v>106697439</v>
      </c>
    </row>
    <row r="91" spans="3:15" ht="15.5" x14ac:dyDescent="0.35">
      <c r="C91" t="s">
        <v>106</v>
      </c>
      <c r="D91" s="5">
        <v>1602186497</v>
      </c>
      <c r="E91" s="5">
        <v>1433777038</v>
      </c>
      <c r="F91" s="5">
        <v>878957738</v>
      </c>
      <c r="G91" s="5">
        <v>738524094</v>
      </c>
      <c r="I91" s="5">
        <v>878957738</v>
      </c>
      <c r="J91" s="5">
        <v>128719021</v>
      </c>
      <c r="K91" s="5">
        <v>220428473</v>
      </c>
      <c r="L91" s="5">
        <v>216229813</v>
      </c>
      <c r="M91" s="5">
        <v>248069278</v>
      </c>
      <c r="N91" s="5">
        <v>255680433</v>
      </c>
      <c r="O91" s="5">
        <v>195809406</v>
      </c>
    </row>
    <row r="92" spans="3:15" ht="15.5" x14ac:dyDescent="0.35">
      <c r="C92" t="s">
        <v>107</v>
      </c>
      <c r="D92" s="5">
        <v>19828281320</v>
      </c>
      <c r="E92" s="5">
        <v>31116127083</v>
      </c>
      <c r="F92" s="5">
        <v>9042239406</v>
      </c>
      <c r="G92" s="5">
        <v>5282174259</v>
      </c>
      <c r="I92" s="5">
        <v>9042239406</v>
      </c>
      <c r="J92" s="5">
        <v>8113978814</v>
      </c>
      <c r="K92" s="5">
        <v>8740853814</v>
      </c>
      <c r="L92" s="5">
        <v>889943035</v>
      </c>
      <c r="M92" s="5">
        <v>1088918035</v>
      </c>
      <c r="N92" s="5">
        <v>420175000</v>
      </c>
      <c r="O92" s="5">
        <v>624775000</v>
      </c>
    </row>
    <row r="93" spans="3:15" ht="15.5" x14ac:dyDescent="0.35">
      <c r="C93" t="s">
        <v>109</v>
      </c>
      <c r="D93" s="5">
        <v>78565295296</v>
      </c>
      <c r="E93" s="5">
        <v>70719172858</v>
      </c>
      <c r="F93" s="5">
        <v>48674057367</v>
      </c>
      <c r="G93" s="5">
        <v>9906577841</v>
      </c>
      <c r="I93" s="5">
        <v>48674057367</v>
      </c>
      <c r="J93" s="5">
        <v>9496317499</v>
      </c>
      <c r="K93" s="5">
        <v>9968118215</v>
      </c>
      <c r="L93" s="5">
        <v>1214490665</v>
      </c>
      <c r="M93" s="5">
        <v>1499193525</v>
      </c>
      <c r="N93" s="5">
        <v>920432579</v>
      </c>
      <c r="O93" s="5">
        <v>927281845</v>
      </c>
    </row>
    <row r="94" spans="3:15" ht="15.5" x14ac:dyDescent="0.35">
      <c r="C94" t="s">
        <v>110</v>
      </c>
      <c r="D94" s="5">
        <v>517772160226</v>
      </c>
      <c r="E94" s="5">
        <v>369473651432</v>
      </c>
      <c r="F94" s="5">
        <v>360228302440</v>
      </c>
      <c r="G94" s="5">
        <v>338187454912</v>
      </c>
      <c r="I94" s="5">
        <v>360228302440</v>
      </c>
      <c r="J94" s="5">
        <v>167400063957</v>
      </c>
      <c r="K94" s="5">
        <v>168000608754</v>
      </c>
      <c r="L94" s="5">
        <v>74548932976</v>
      </c>
      <c r="M94" s="5">
        <v>6270226008</v>
      </c>
      <c r="N94" s="5">
        <v>5507266248</v>
      </c>
      <c r="O94" s="5">
        <v>4973265499</v>
      </c>
    </row>
    <row r="95" spans="3:15" ht="15.5" x14ac:dyDescent="0.35">
      <c r="C95" t="s">
        <v>111</v>
      </c>
    </row>
    <row r="96" spans="3:15" ht="15.5" x14ac:dyDescent="0.35">
      <c r="C96" t="s">
        <v>112</v>
      </c>
    </row>
    <row r="97" spans="3:15" ht="15.5" x14ac:dyDescent="0.35">
      <c r="C97" t="s">
        <v>113</v>
      </c>
      <c r="D97" s="5">
        <v>199735909949</v>
      </c>
      <c r="E97" s="5">
        <v>52236239718</v>
      </c>
      <c r="F97" s="5">
        <v>43834922739</v>
      </c>
      <c r="G97" s="5">
        <v>28951978101</v>
      </c>
      <c r="I97" s="5">
        <v>43834922739</v>
      </c>
      <c r="J97" s="5">
        <v>3141203732</v>
      </c>
      <c r="K97" s="5">
        <v>3202282607</v>
      </c>
      <c r="L97" s="5">
        <v>5953734698</v>
      </c>
      <c r="M97" s="5">
        <v>680900532</v>
      </c>
      <c r="N97" s="5">
        <v>374671100</v>
      </c>
      <c r="O97" s="5">
        <v>197039172</v>
      </c>
    </row>
    <row r="98" spans="3:15" ht="15.5" x14ac:dyDescent="0.35">
      <c r="C98" t="s">
        <v>114</v>
      </c>
      <c r="G98" s="5">
        <v>19206106357</v>
      </c>
    </row>
    <row r="99" spans="3:15" ht="15.5" x14ac:dyDescent="0.35">
      <c r="C99" t="s">
        <v>251</v>
      </c>
      <c r="D99" s="5">
        <v>44551839892</v>
      </c>
      <c r="E99" s="5">
        <v>22525717757</v>
      </c>
      <c r="F99" s="5">
        <v>32685424358</v>
      </c>
      <c r="G99" s="5">
        <v>19206106357</v>
      </c>
      <c r="I99" s="5">
        <v>32685424358</v>
      </c>
    </row>
    <row r="100" spans="3:15" ht="15.5" x14ac:dyDescent="0.35">
      <c r="C100" t="s">
        <v>115</v>
      </c>
      <c r="D100" s="5">
        <v>10127618531</v>
      </c>
      <c r="E100" s="5">
        <v>7819523152</v>
      </c>
      <c r="F100" s="5">
        <v>3712549700</v>
      </c>
      <c r="G100" s="5">
        <v>1111784603</v>
      </c>
      <c r="I100" s="5">
        <v>3712549700</v>
      </c>
      <c r="J100" s="5">
        <v>201516201</v>
      </c>
    </row>
    <row r="101" spans="3:15" ht="15.5" x14ac:dyDescent="0.35">
      <c r="C101" t="s">
        <v>116</v>
      </c>
      <c r="D101" s="5">
        <v>13260242219</v>
      </c>
      <c r="E101" s="5">
        <v>5054991083</v>
      </c>
      <c r="F101" s="5">
        <v>1064153996</v>
      </c>
      <c r="G101" s="5">
        <v>1336262547</v>
      </c>
      <c r="I101" s="5">
        <v>1064153996</v>
      </c>
      <c r="J101" s="5">
        <v>287524644</v>
      </c>
      <c r="K101" s="5">
        <v>79387706</v>
      </c>
      <c r="L101" s="5">
        <v>644257356</v>
      </c>
      <c r="M101" s="5">
        <v>562066652</v>
      </c>
      <c r="N101" s="5">
        <v>289461190</v>
      </c>
      <c r="O101" s="5">
        <v>197039172</v>
      </c>
    </row>
    <row r="102" spans="3:15" ht="15.5" x14ac:dyDescent="0.35">
      <c r="C102" t="s">
        <v>389</v>
      </c>
      <c r="D102" s="5">
        <v>898000000</v>
      </c>
      <c r="E102" s="5">
        <v>10133743947</v>
      </c>
      <c r="F102" s="5">
        <v>550000000</v>
      </c>
      <c r="G102" s="5">
        <v>798000000</v>
      </c>
      <c r="I102" s="5">
        <v>550000000</v>
      </c>
    </row>
    <row r="103" spans="3:15" ht="15.5" x14ac:dyDescent="0.35">
      <c r="C103" t="s">
        <v>117</v>
      </c>
      <c r="D103" s="5">
        <v>3244332834</v>
      </c>
      <c r="E103" s="5">
        <v>4197501355</v>
      </c>
      <c r="F103" s="5">
        <v>3312085636</v>
      </c>
      <c r="G103" s="5">
        <v>2487540079</v>
      </c>
      <c r="I103" s="5">
        <v>3312085636</v>
      </c>
      <c r="J103" s="5">
        <v>190000000</v>
      </c>
      <c r="K103" s="5">
        <v>225000000</v>
      </c>
      <c r="L103" s="5">
        <v>1275463462</v>
      </c>
    </row>
    <row r="104" spans="3:15" ht="15.5" x14ac:dyDescent="0.35">
      <c r="C104" t="s">
        <v>322</v>
      </c>
    </row>
    <row r="105" spans="3:15" ht="15.5" x14ac:dyDescent="0.35">
      <c r="C105" t="s">
        <v>324</v>
      </c>
      <c r="D105" s="5">
        <v>905882609</v>
      </c>
      <c r="E105" s="5">
        <v>1578324439</v>
      </c>
      <c r="F105" s="5">
        <v>897939110</v>
      </c>
      <c r="G105" s="5">
        <v>176393835</v>
      </c>
      <c r="I105" s="5">
        <v>897939110</v>
      </c>
      <c r="J105" s="5">
        <v>30354099</v>
      </c>
      <c r="K105" s="5">
        <v>208143147</v>
      </c>
      <c r="M105" s="5">
        <v>118833880</v>
      </c>
      <c r="N105" s="5">
        <v>85209910</v>
      </c>
    </row>
    <row r="106" spans="3:15" ht="15.5" x14ac:dyDescent="0.35">
      <c r="C106" t="s">
        <v>325</v>
      </c>
      <c r="D106" s="5">
        <v>905882609</v>
      </c>
      <c r="E106" s="5">
        <v>1578324439</v>
      </c>
      <c r="F106" s="5">
        <v>897939110</v>
      </c>
      <c r="G106" s="5">
        <v>176393835</v>
      </c>
      <c r="I106" s="5">
        <v>897939110</v>
      </c>
      <c r="J106" s="5">
        <v>30354099</v>
      </c>
      <c r="K106" s="5">
        <v>208143147</v>
      </c>
      <c r="M106" s="5">
        <v>118833880</v>
      </c>
      <c r="N106" s="5">
        <v>85209910</v>
      </c>
    </row>
    <row r="107" spans="3:15" ht="15.5" x14ac:dyDescent="0.35">
      <c r="C107" t="s">
        <v>122</v>
      </c>
      <c r="D107" s="5">
        <v>757112129</v>
      </c>
      <c r="E107" s="5">
        <v>356723307</v>
      </c>
      <c r="F107" s="5">
        <v>1036847726</v>
      </c>
      <c r="G107" s="5">
        <v>1400210468</v>
      </c>
      <c r="I107" s="5">
        <v>1036847726</v>
      </c>
      <c r="J107" s="5">
        <v>676974850</v>
      </c>
      <c r="K107" s="5">
        <v>752514280</v>
      </c>
      <c r="L107" s="5">
        <v>423267041</v>
      </c>
      <c r="M107" s="5">
        <v>309401901</v>
      </c>
      <c r="N107" s="5">
        <v>452526193</v>
      </c>
      <c r="O107" s="5">
        <v>426789754</v>
      </c>
    </row>
    <row r="108" spans="3:15" ht="15.5" x14ac:dyDescent="0.35">
      <c r="C108" t="s">
        <v>123</v>
      </c>
      <c r="D108" s="5">
        <v>757112129</v>
      </c>
      <c r="E108" s="5">
        <v>356723307</v>
      </c>
      <c r="F108" s="5">
        <v>1036847726</v>
      </c>
      <c r="G108" s="5">
        <v>1400210468</v>
      </c>
      <c r="I108" s="5">
        <v>1036847726</v>
      </c>
      <c r="J108" s="5">
        <v>676974850</v>
      </c>
      <c r="K108" s="5">
        <v>752514280</v>
      </c>
      <c r="L108" s="5">
        <v>423267041</v>
      </c>
      <c r="M108" s="5">
        <v>309401901</v>
      </c>
      <c r="N108" s="5">
        <v>452526193</v>
      </c>
      <c r="O108" s="5">
        <v>426789754</v>
      </c>
    </row>
    <row r="109" spans="3:15" ht="15.5" x14ac:dyDescent="0.35">
      <c r="C109" t="s">
        <v>119</v>
      </c>
    </row>
    <row r="110" spans="3:15" ht="15.5" x14ac:dyDescent="0.35">
      <c r="C110" t="s">
        <v>121</v>
      </c>
      <c r="E110" s="5">
        <v>227444025</v>
      </c>
      <c r="F110" s="5">
        <v>907829355</v>
      </c>
      <c r="G110" s="5">
        <v>489374068</v>
      </c>
      <c r="I110" s="5">
        <v>907829355</v>
      </c>
      <c r="N110" s="5">
        <v>93899380</v>
      </c>
    </row>
    <row r="111" spans="3:15" ht="15.5" x14ac:dyDescent="0.35">
      <c r="C111" t="s">
        <v>124</v>
      </c>
      <c r="D111" s="5">
        <v>200493022078</v>
      </c>
      <c r="E111" s="5">
        <v>52592963025</v>
      </c>
      <c r="F111" s="5">
        <v>44871770465</v>
      </c>
      <c r="G111" s="5">
        <v>30352188569</v>
      </c>
      <c r="I111" s="5">
        <v>44871770465</v>
      </c>
      <c r="J111" s="5">
        <v>3818178582</v>
      </c>
      <c r="K111" s="5">
        <v>3954796887</v>
      </c>
      <c r="L111" s="5">
        <v>6377001739</v>
      </c>
      <c r="M111" s="5">
        <v>990302433</v>
      </c>
      <c r="N111" s="5">
        <v>827197293</v>
      </c>
      <c r="O111" s="5">
        <v>623828926</v>
      </c>
    </row>
    <row r="112" spans="3:15" ht="15.5" x14ac:dyDescent="0.35">
      <c r="C112" t="s">
        <v>125</v>
      </c>
    </row>
    <row r="113" spans="2:15" ht="15.5" x14ac:dyDescent="0.35">
      <c r="C113" t="s">
        <v>126</v>
      </c>
      <c r="D113" s="5">
        <v>92925710655</v>
      </c>
      <c r="E113" s="5">
        <v>92925710655</v>
      </c>
      <c r="F113" s="5">
        <v>92925710655</v>
      </c>
      <c r="G113" s="5">
        <v>92925710655</v>
      </c>
      <c r="I113" s="5">
        <v>92925710655</v>
      </c>
      <c r="J113" s="5">
        <v>75005309640</v>
      </c>
      <c r="K113" s="5">
        <v>75005148315</v>
      </c>
      <c r="L113" s="5">
        <v>60000000000</v>
      </c>
      <c r="M113" s="5">
        <v>1000000000</v>
      </c>
      <c r="N113" s="5">
        <v>1000000000</v>
      </c>
      <c r="O113" s="5">
        <v>1000000000</v>
      </c>
    </row>
    <row r="114" spans="2:15" ht="15.5" x14ac:dyDescent="0.35">
      <c r="C114" t="s">
        <v>127</v>
      </c>
      <c r="D114" s="5">
        <v>177384478692</v>
      </c>
      <c r="E114" s="5">
        <v>175616903692</v>
      </c>
      <c r="F114" s="5">
        <v>177384478692</v>
      </c>
      <c r="G114" s="5">
        <v>177384478692</v>
      </c>
      <c r="I114" s="5">
        <v>177384478692</v>
      </c>
      <c r="J114" s="5">
        <v>83323497176</v>
      </c>
      <c r="K114" s="5">
        <v>83322679796</v>
      </c>
    </row>
    <row r="115" spans="2:15" ht="15.5" x14ac:dyDescent="0.35">
      <c r="C115" t="s">
        <v>128</v>
      </c>
      <c r="D115" s="5">
        <v>37099608860</v>
      </c>
      <c r="E115" s="5">
        <v>33740280788</v>
      </c>
      <c r="F115" s="5">
        <v>30436626843</v>
      </c>
      <c r="G115" s="5">
        <v>28577298289</v>
      </c>
      <c r="I115" s="5">
        <v>30436626843</v>
      </c>
      <c r="J115" s="5">
        <v>5180086192</v>
      </c>
      <c r="K115" s="5">
        <v>5721153420</v>
      </c>
      <c r="L115" s="5">
        <v>8043165148</v>
      </c>
      <c r="M115" s="5">
        <v>3975392527</v>
      </c>
      <c r="N115" s="5">
        <v>3436266220</v>
      </c>
      <c r="O115" s="5">
        <v>3260946374</v>
      </c>
    </row>
    <row r="116" spans="2:15" ht="15.5" x14ac:dyDescent="0.35">
      <c r="C116" t="s">
        <v>257</v>
      </c>
      <c r="D116" s="5">
        <v>3800000000</v>
      </c>
      <c r="E116" s="5">
        <v>3500000000</v>
      </c>
      <c r="F116" s="5">
        <v>3500000000</v>
      </c>
      <c r="G116" s="5">
        <v>3500000000</v>
      </c>
      <c r="I116" s="5">
        <v>3500000000</v>
      </c>
      <c r="J116" s="5">
        <v>3500000000</v>
      </c>
      <c r="K116" s="5">
        <v>3500000000</v>
      </c>
      <c r="L116" s="5">
        <v>1000000000</v>
      </c>
    </row>
    <row r="117" spans="2:15" ht="15.5" x14ac:dyDescent="0.35">
      <c r="C117" t="s">
        <v>258</v>
      </c>
      <c r="D117" s="5">
        <v>33299608860</v>
      </c>
      <c r="E117" s="5">
        <v>30240280788</v>
      </c>
      <c r="F117" s="5">
        <v>26936626843</v>
      </c>
      <c r="G117" s="5">
        <v>25077298289</v>
      </c>
      <c r="I117" s="5">
        <v>26936626843</v>
      </c>
      <c r="J117" s="5">
        <v>1680086192</v>
      </c>
      <c r="K117" s="5">
        <v>2221153420</v>
      </c>
      <c r="L117" s="5">
        <v>7043165148</v>
      </c>
    </row>
    <row r="118" spans="2:15" ht="15.5" x14ac:dyDescent="0.35">
      <c r="C118" t="s">
        <v>259</v>
      </c>
      <c r="D118" s="5">
        <v>37099608860</v>
      </c>
      <c r="E118" s="5">
        <v>33740280788</v>
      </c>
      <c r="F118" s="5">
        <v>30436626843</v>
      </c>
      <c r="G118" s="5">
        <v>28577298289</v>
      </c>
      <c r="I118" s="5">
        <v>30436626843</v>
      </c>
      <c r="J118" s="5">
        <v>5180086192</v>
      </c>
      <c r="K118" s="5">
        <v>5721153420</v>
      </c>
      <c r="L118" s="5">
        <v>8043165148</v>
      </c>
      <c r="M118" s="5">
        <v>3975392527</v>
      </c>
      <c r="N118" s="5">
        <v>3436266220</v>
      </c>
      <c r="O118" s="5">
        <v>3260946374</v>
      </c>
    </row>
    <row r="119" spans="2:15" ht="15.5" x14ac:dyDescent="0.35">
      <c r="C119" t="s">
        <v>260</v>
      </c>
      <c r="D119" s="5">
        <v>1482488562</v>
      </c>
      <c r="E119" s="5">
        <v>14572625636</v>
      </c>
      <c r="F119" s="5">
        <v>14584536574</v>
      </c>
      <c r="G119" s="5">
        <v>8926451220</v>
      </c>
      <c r="I119" s="5">
        <v>14584536574</v>
      </c>
      <c r="J119" s="5">
        <v>99957447</v>
      </c>
      <c r="K119" s="5">
        <v>98898707</v>
      </c>
      <c r="L119" s="5">
        <v>98063784</v>
      </c>
      <c r="M119" s="5">
        <v>122500000</v>
      </c>
      <c r="N119" s="5">
        <v>122500000</v>
      </c>
      <c r="O119" s="5">
        <v>122500000</v>
      </c>
    </row>
    <row r="120" spans="2:15" ht="15.5" x14ac:dyDescent="0.35">
      <c r="C120" t="s">
        <v>10</v>
      </c>
      <c r="D120" s="5">
        <v>317279138148</v>
      </c>
      <c r="E120" s="5">
        <v>316880688407</v>
      </c>
      <c r="F120" s="5">
        <v>315356531975</v>
      </c>
      <c r="G120" s="5">
        <v>307835266343</v>
      </c>
      <c r="I120" s="5">
        <v>315356531975</v>
      </c>
      <c r="J120" s="5">
        <v>163581885375</v>
      </c>
      <c r="K120" s="5">
        <v>164045811867</v>
      </c>
      <c r="L120" s="5">
        <v>68171931237</v>
      </c>
      <c r="M120" s="5">
        <v>5279923575</v>
      </c>
      <c r="N120" s="5">
        <v>4680068955</v>
      </c>
      <c r="O120" s="5">
        <v>4349436573</v>
      </c>
    </row>
    <row r="121" spans="2:15" ht="15.5" x14ac:dyDescent="0.35">
      <c r="C121" t="s">
        <v>129</v>
      </c>
      <c r="D121" s="5">
        <v>517772160226</v>
      </c>
      <c r="E121" s="5">
        <v>369473651432</v>
      </c>
      <c r="F121" s="5">
        <v>360228302440</v>
      </c>
      <c r="G121" s="5">
        <v>338187454912</v>
      </c>
      <c r="I121" s="5">
        <v>360228302440</v>
      </c>
      <c r="J121" s="5">
        <v>167400063957</v>
      </c>
      <c r="K121" s="5">
        <v>168000608754</v>
      </c>
      <c r="L121" s="5">
        <v>74548932976</v>
      </c>
      <c r="M121" s="5">
        <v>6270226008</v>
      </c>
      <c r="N121" s="5">
        <v>5507266248</v>
      </c>
      <c r="O121" s="5">
        <v>4973265499</v>
      </c>
    </row>
    <row r="122" spans="2:15" ht="15.5" x14ac:dyDescent="0.35">
      <c r="C122" t="s">
        <v>130</v>
      </c>
      <c r="D122" s="5">
        <v>6195047377</v>
      </c>
      <c r="E122" s="5">
        <v>6195047377</v>
      </c>
      <c r="F122" s="5">
        <v>6195047377</v>
      </c>
      <c r="G122" s="5">
        <v>6195047377</v>
      </c>
      <c r="I122" s="5">
        <v>6195047377</v>
      </c>
      <c r="J122" s="5">
        <v>5000353976</v>
      </c>
      <c r="K122" s="5">
        <v>5000343221</v>
      </c>
      <c r="L122" s="5">
        <v>4000000000</v>
      </c>
      <c r="M122" s="5">
        <v>10000</v>
      </c>
      <c r="N122" s="5">
        <v>10000</v>
      </c>
      <c r="O122" s="5">
        <v>10000</v>
      </c>
    </row>
    <row r="124" spans="2:15" ht="15.5" x14ac:dyDescent="0.35">
      <c r="B124" t="s">
        <v>131</v>
      </c>
      <c r="C124" t="s">
        <v>132</v>
      </c>
      <c r="D124" s="5">
        <v>41020332334</v>
      </c>
      <c r="E124" s="5">
        <v>5901588956</v>
      </c>
      <c r="F124" s="5">
        <v>32872423499</v>
      </c>
      <c r="G124" s="5">
        <v>-3155867245</v>
      </c>
      <c r="I124" s="5">
        <v>28767760390</v>
      </c>
      <c r="J124" s="5">
        <v>78724336</v>
      </c>
      <c r="K124" s="5">
        <v>-68001401338</v>
      </c>
      <c r="L124" s="5">
        <v>-25369982732</v>
      </c>
      <c r="M124" s="5">
        <v>537024501</v>
      </c>
      <c r="N124" s="5">
        <v>627932869</v>
      </c>
      <c r="O124" s="5">
        <v>1174356327</v>
      </c>
    </row>
    <row r="125" spans="2:15" ht="15.5" x14ac:dyDescent="0.35">
      <c r="C125" t="s">
        <v>363</v>
      </c>
      <c r="D125" s="5">
        <v>163405252793</v>
      </c>
      <c r="E125" s="5">
        <v>54099280663</v>
      </c>
      <c r="F125" s="5">
        <v>220399883211</v>
      </c>
      <c r="G125" s="5">
        <v>35030411959</v>
      </c>
      <c r="I125" s="5">
        <v>355492197764</v>
      </c>
      <c r="J125" s="5">
        <v>841524286948</v>
      </c>
      <c r="K125" s="5">
        <v>247166911032</v>
      </c>
      <c r="L125" s="5">
        <v>163860448858</v>
      </c>
      <c r="M125" s="5">
        <v>7598434701</v>
      </c>
      <c r="N125" s="5">
        <v>7379407762</v>
      </c>
      <c r="O125" s="5">
        <v>5869644168</v>
      </c>
    </row>
    <row r="126" spans="2:15" ht="15.5" x14ac:dyDescent="0.35">
      <c r="C126" t="s">
        <v>134</v>
      </c>
      <c r="D126" s="5">
        <v>-84767418406</v>
      </c>
      <c r="E126" s="5">
        <v>-16844636647</v>
      </c>
      <c r="F126" s="5">
        <v>-179736710372</v>
      </c>
      <c r="G126" s="5">
        <v>-35863395390</v>
      </c>
      <c r="I126" s="5">
        <v>-314081817824</v>
      </c>
      <c r="J126" s="5">
        <v>-832227975644</v>
      </c>
      <c r="K126" s="5">
        <v>-302917827365</v>
      </c>
      <c r="L126" s="5">
        <v>-182944083480</v>
      </c>
      <c r="M126" s="5">
        <v>-3458923431</v>
      </c>
      <c r="N126" s="5">
        <v>-2238425712</v>
      </c>
      <c r="O126" s="5">
        <v>-1796151253</v>
      </c>
    </row>
    <row r="127" spans="2:15" ht="15.5" x14ac:dyDescent="0.35">
      <c r="C127" t="s">
        <v>365</v>
      </c>
      <c r="D127" s="5">
        <v>-5074830149</v>
      </c>
      <c r="E127" s="5">
        <v>-6893955246</v>
      </c>
      <c r="F127" s="5">
        <v>-4865648438</v>
      </c>
      <c r="G127" s="5">
        <v>-1295677278</v>
      </c>
      <c r="I127" s="5">
        <v>-7568502400</v>
      </c>
      <c r="J127" s="5">
        <v>-2983933934</v>
      </c>
      <c r="K127" s="5">
        <v>-4771954583</v>
      </c>
      <c r="L127" s="5">
        <v>-3030023554</v>
      </c>
      <c r="M127" s="5">
        <v>-2707346048</v>
      </c>
      <c r="N127" s="5">
        <v>-3751271029</v>
      </c>
      <c r="O127" s="5">
        <v>-1616999181</v>
      </c>
    </row>
    <row r="128" spans="2:15" ht="15.5" x14ac:dyDescent="0.35">
      <c r="C128" t="s">
        <v>390</v>
      </c>
      <c r="G128" s="5">
        <v>1575800248</v>
      </c>
      <c r="L128" s="5">
        <v>-1798160970</v>
      </c>
      <c r="M128" s="5">
        <v>-1093013479</v>
      </c>
      <c r="N128" s="5">
        <v>-659435038</v>
      </c>
      <c r="O128" s="5">
        <v>-1235361181</v>
      </c>
    </row>
    <row r="129" spans="3:15" ht="15.5" x14ac:dyDescent="0.35">
      <c r="C129" t="s">
        <v>391</v>
      </c>
      <c r="D129" s="5">
        <v>-35376683151</v>
      </c>
      <c r="E129" s="5">
        <v>-21091862774</v>
      </c>
      <c r="F129" s="5">
        <v>-3055173898</v>
      </c>
      <c r="G129" s="5">
        <v>-2776206740</v>
      </c>
      <c r="I129" s="5">
        <v>-5709841346</v>
      </c>
      <c r="J129" s="5">
        <v>-6712731469</v>
      </c>
      <c r="K129" s="5">
        <v>-7057727093</v>
      </c>
      <c r="L129" s="5">
        <v>-1134473149</v>
      </c>
      <c r="M129" s="5">
        <v>176290486</v>
      </c>
      <c r="N129" s="5">
        <v>-83726722</v>
      </c>
      <c r="O129" s="5">
        <v>1384025</v>
      </c>
    </row>
    <row r="130" spans="3:15" ht="15.5" x14ac:dyDescent="0.35">
      <c r="C130" t="s">
        <v>137</v>
      </c>
      <c r="D130" s="5">
        <v>2722937160</v>
      </c>
      <c r="E130" s="5">
        <v>-3472342694</v>
      </c>
      <c r="J130" s="5">
        <v>-197993210</v>
      </c>
      <c r="K130" s="5">
        <v>-763558200</v>
      </c>
      <c r="L130" s="5">
        <v>-365651268</v>
      </c>
      <c r="N130" s="5">
        <v>-8541044</v>
      </c>
      <c r="O130" s="5">
        <v>-52926687</v>
      </c>
    </row>
    <row r="131" spans="3:15" ht="15.5" x14ac:dyDescent="0.35">
      <c r="C131" t="s">
        <v>261</v>
      </c>
      <c r="D131" s="5">
        <v>111074087</v>
      </c>
      <c r="E131" s="5">
        <v>105105654</v>
      </c>
      <c r="F131" s="5">
        <v>130072996</v>
      </c>
      <c r="G131" s="5">
        <v>173199956</v>
      </c>
      <c r="I131" s="5">
        <v>635724196</v>
      </c>
      <c r="J131" s="5">
        <v>677071645</v>
      </c>
      <c r="K131" s="5">
        <v>342754871</v>
      </c>
      <c r="L131" s="5">
        <v>47799451</v>
      </c>
      <c r="M131" s="5">
        <v>36110362</v>
      </c>
      <c r="N131" s="5">
        <v>11754223</v>
      </c>
      <c r="O131" s="5">
        <v>4766436</v>
      </c>
    </row>
    <row r="132" spans="3:15" ht="15.5" x14ac:dyDescent="0.35">
      <c r="C132" t="s">
        <v>392</v>
      </c>
      <c r="L132" s="5">
        <v>-5838620</v>
      </c>
      <c r="M132" s="5">
        <v>-14528090</v>
      </c>
      <c r="N132" s="5">
        <v>-21829571</v>
      </c>
    </row>
    <row r="133" spans="3:15" ht="15.5" x14ac:dyDescent="0.35">
      <c r="C133" t="s">
        <v>139</v>
      </c>
      <c r="D133" s="5">
        <v>-4678420586</v>
      </c>
      <c r="E133" s="5">
        <v>7816168947</v>
      </c>
      <c r="F133" s="5">
        <v>-550564198</v>
      </c>
      <c r="G133" s="5">
        <v>109421441063</v>
      </c>
      <c r="I133" s="5">
        <v>108872508586</v>
      </c>
      <c r="J133" s="5">
        <v>-176810343</v>
      </c>
      <c r="K133" s="5">
        <v>98227130930</v>
      </c>
      <c r="L133" s="5">
        <v>58881166120</v>
      </c>
      <c r="M133" s="5">
        <v>-60275410</v>
      </c>
      <c r="N133" s="5">
        <v>599269430</v>
      </c>
      <c r="O133" s="5">
        <v>-667204059</v>
      </c>
    </row>
    <row r="134" spans="3:15" ht="15.5" x14ac:dyDescent="0.35">
      <c r="C134" t="s">
        <v>140</v>
      </c>
      <c r="D134" s="5">
        <v>-78453247349</v>
      </c>
      <c r="E134" s="5">
        <v>-24377454733</v>
      </c>
      <c r="F134" s="5">
        <v>-35439714019</v>
      </c>
      <c r="G134" s="5">
        <v>5227516310</v>
      </c>
      <c r="I134" s="5">
        <v>-30212197709</v>
      </c>
      <c r="K134" s="5">
        <v>-34296489779</v>
      </c>
      <c r="L134" s="5">
        <v>-59147298082</v>
      </c>
      <c r="M134" s="5">
        <v>-951316035</v>
      </c>
      <c r="N134" s="5">
        <v>-140028455</v>
      </c>
      <c r="O134" s="5">
        <v>-883551000</v>
      </c>
    </row>
    <row r="135" spans="3:15" ht="15.5" x14ac:dyDescent="0.35">
      <c r="C135" t="s">
        <v>393</v>
      </c>
      <c r="F135" s="5">
        <v>5295159930</v>
      </c>
      <c r="I135" s="5">
        <v>5295159930</v>
      </c>
    </row>
    <row r="136" spans="3:15" ht="15.5" x14ac:dyDescent="0.35">
      <c r="C136" t="s">
        <v>394</v>
      </c>
      <c r="D136" s="5">
        <v>-11000000000</v>
      </c>
      <c r="F136" s="5">
        <v>-33200000000</v>
      </c>
      <c r="I136" s="5">
        <v>-33200000000</v>
      </c>
    </row>
    <row r="137" spans="3:15" ht="15.5" x14ac:dyDescent="0.35">
      <c r="C137" t="s">
        <v>395</v>
      </c>
      <c r="D137" s="5">
        <v>22230137678</v>
      </c>
      <c r="E137" s="5">
        <v>-22230137678</v>
      </c>
      <c r="F137" s="5">
        <v>-1623620000</v>
      </c>
      <c r="I137" s="5">
        <v>-1623620000</v>
      </c>
    </row>
    <row r="138" spans="3:15" ht="15.5" x14ac:dyDescent="0.35">
      <c r="C138" t="s">
        <v>396</v>
      </c>
      <c r="D138" s="5">
        <v>-25015609</v>
      </c>
    </row>
    <row r="139" spans="3:15" ht="15.5" x14ac:dyDescent="0.35">
      <c r="C139" t="s">
        <v>397</v>
      </c>
      <c r="D139" s="5">
        <v>-4900000000</v>
      </c>
    </row>
    <row r="140" spans="3:15" ht="15.5" x14ac:dyDescent="0.35">
      <c r="C140" t="s">
        <v>398</v>
      </c>
      <c r="D140" s="5">
        <v>-8600000000</v>
      </c>
    </row>
    <row r="141" spans="3:15" ht="15.5" x14ac:dyDescent="0.35">
      <c r="C141" t="s">
        <v>399</v>
      </c>
      <c r="D141" s="5">
        <v>-96416331507</v>
      </c>
      <c r="E141" s="5">
        <v>-1500000000</v>
      </c>
    </row>
    <row r="142" spans="3:15" ht="15.5" x14ac:dyDescent="0.35">
      <c r="C142" t="s">
        <v>400</v>
      </c>
      <c r="D142" s="5">
        <v>34500000000</v>
      </c>
    </row>
    <row r="143" spans="3:15" ht="15.5" x14ac:dyDescent="0.35">
      <c r="C143" t="s">
        <v>333</v>
      </c>
      <c r="L143" s="5">
        <v>63063063</v>
      </c>
    </row>
    <row r="144" spans="3:15" ht="15.5" x14ac:dyDescent="0.35">
      <c r="C144" t="s">
        <v>401</v>
      </c>
      <c r="F144" s="5">
        <v>-5295159930</v>
      </c>
      <c r="G144" s="5">
        <v>5295159930</v>
      </c>
      <c r="L144" s="5">
        <v>-59000000000</v>
      </c>
    </row>
    <row r="145" spans="3:15" ht="15.5" x14ac:dyDescent="0.35">
      <c r="C145" t="s">
        <v>402</v>
      </c>
      <c r="L145" s="5">
        <v>-122400000</v>
      </c>
    </row>
    <row r="146" spans="3:15" ht="15.5" x14ac:dyDescent="0.35">
      <c r="C146" t="s">
        <v>274</v>
      </c>
      <c r="K146" s="5">
        <v>-26000000000</v>
      </c>
    </row>
    <row r="147" spans="3:15" ht="15.5" x14ac:dyDescent="0.35">
      <c r="C147" t="s">
        <v>143</v>
      </c>
      <c r="D147" s="5">
        <v>-316509653</v>
      </c>
      <c r="E147" s="5">
        <v>-647317055</v>
      </c>
      <c r="F147" s="5">
        <v>-216094019</v>
      </c>
      <c r="G147" s="5">
        <v>-67643620</v>
      </c>
      <c r="I147" s="5">
        <v>-283737639</v>
      </c>
      <c r="K147" s="5">
        <v>-118354000</v>
      </c>
      <c r="L147" s="5">
        <v>-87961145</v>
      </c>
      <c r="M147" s="5">
        <v>-77973000</v>
      </c>
      <c r="N147" s="5">
        <v>-140028455</v>
      </c>
      <c r="O147" s="5">
        <v>-65151000</v>
      </c>
    </row>
    <row r="148" spans="3:15" ht="15.5" x14ac:dyDescent="0.35">
      <c r="C148" t="s">
        <v>268</v>
      </c>
      <c r="F148" s="5">
        <v>-400000000</v>
      </c>
      <c r="I148" s="5">
        <v>-400000000</v>
      </c>
    </row>
    <row r="149" spans="3:15" ht="15.5" x14ac:dyDescent="0.35">
      <c r="C149" t="s">
        <v>144</v>
      </c>
      <c r="D149" s="5">
        <v>-13925528258</v>
      </c>
      <c r="K149" s="5">
        <v>-8178135779</v>
      </c>
      <c r="M149" s="5">
        <v>-873343035</v>
      </c>
      <c r="O149" s="5">
        <v>-818400000</v>
      </c>
    </row>
    <row r="150" spans="3:15" ht="15.5" x14ac:dyDescent="0.35">
      <c r="C150" t="s">
        <v>148</v>
      </c>
      <c r="D150" s="5">
        <v>-4678420586</v>
      </c>
      <c r="E150" s="5">
        <v>7816168947</v>
      </c>
      <c r="F150" s="5">
        <v>-550564198</v>
      </c>
      <c r="G150" s="5">
        <v>109421441063</v>
      </c>
      <c r="I150" s="5">
        <v>108872508586</v>
      </c>
      <c r="J150" s="5">
        <v>-176810343</v>
      </c>
      <c r="K150" s="5">
        <v>98227130930</v>
      </c>
      <c r="L150" s="5">
        <v>58881166120</v>
      </c>
      <c r="M150" s="5">
        <v>-60275410</v>
      </c>
      <c r="N150" s="5">
        <v>599269430</v>
      </c>
      <c r="O150" s="5">
        <v>-667204059</v>
      </c>
    </row>
    <row r="151" spans="3:15" ht="15.5" x14ac:dyDescent="0.35">
      <c r="C151" t="s">
        <v>403</v>
      </c>
      <c r="D151" s="5">
        <v>4900000000</v>
      </c>
      <c r="G151" s="5">
        <v>2000000</v>
      </c>
      <c r="I151" s="5">
        <v>2000000</v>
      </c>
      <c r="L151" s="5">
        <v>59000000000</v>
      </c>
    </row>
    <row r="152" spans="3:15" ht="15.5" x14ac:dyDescent="0.35">
      <c r="C152" t="s">
        <v>404</v>
      </c>
      <c r="G152" s="5">
        <v>108715467770</v>
      </c>
      <c r="I152" s="5">
        <v>108717099491</v>
      </c>
      <c r="J152" s="5">
        <v>978705</v>
      </c>
      <c r="K152" s="5">
        <v>31233111</v>
      </c>
    </row>
    <row r="153" spans="3:15" ht="15.5" x14ac:dyDescent="0.35">
      <c r="C153" t="s">
        <v>405</v>
      </c>
      <c r="D153" s="5">
        <v>-9235743947</v>
      </c>
      <c r="E153" s="5">
        <v>9583743947</v>
      </c>
      <c r="F153" s="5">
        <v>-248000000</v>
      </c>
      <c r="G153" s="5">
        <v>798000000</v>
      </c>
      <c r="I153" s="5">
        <v>550000000</v>
      </c>
    </row>
    <row r="154" spans="3:15" ht="15.5" x14ac:dyDescent="0.35">
      <c r="C154" t="s">
        <v>406</v>
      </c>
      <c r="D154" s="5">
        <v>-198000000</v>
      </c>
    </row>
    <row r="155" spans="3:15" ht="15.5" x14ac:dyDescent="0.35">
      <c r="C155" t="s">
        <v>287</v>
      </c>
      <c r="D155" s="5">
        <v>-1053099037</v>
      </c>
    </row>
    <row r="156" spans="3:15" ht="15.5" x14ac:dyDescent="0.35">
      <c r="C156" t="s">
        <v>407</v>
      </c>
      <c r="D156" s="5">
        <v>1767575000</v>
      </c>
      <c r="E156" s="5">
        <v>-1767575000</v>
      </c>
      <c r="K156" s="5">
        <v>-2703405000</v>
      </c>
    </row>
    <row r="157" spans="3:15" ht="15.5" x14ac:dyDescent="0.35">
      <c r="C157" t="s">
        <v>408</v>
      </c>
      <c r="D157" s="5">
        <v>-859152602</v>
      </c>
      <c r="F157" s="5">
        <v>-302564198</v>
      </c>
      <c r="G157" s="5">
        <v>-94026707</v>
      </c>
      <c r="I157" s="5">
        <v>-396590905</v>
      </c>
      <c r="J157" s="5">
        <v>-177789048</v>
      </c>
      <c r="K157" s="5">
        <v>-100697181</v>
      </c>
      <c r="L157" s="5">
        <v>-118833880</v>
      </c>
      <c r="M157" s="5">
        <v>-60275410</v>
      </c>
      <c r="N157" s="5">
        <v>-67934629</v>
      </c>
    </row>
    <row r="158" spans="3:15" ht="15.5" x14ac:dyDescent="0.35">
      <c r="C158" t="s">
        <v>409</v>
      </c>
      <c r="N158" s="5">
        <v>667204059</v>
      </c>
      <c r="O158" s="5">
        <v>-667204059</v>
      </c>
    </row>
    <row r="159" spans="3:15" ht="15.5" x14ac:dyDescent="0.35">
      <c r="C159" t="s">
        <v>157</v>
      </c>
      <c r="D159" s="5">
        <v>-42111335601</v>
      </c>
      <c r="E159" s="5">
        <v>-10659696830</v>
      </c>
      <c r="F159" s="5">
        <v>-3117854718</v>
      </c>
      <c r="G159" s="5">
        <v>111493090128</v>
      </c>
      <c r="I159" s="5">
        <v>107428071267</v>
      </c>
      <c r="J159" s="5">
        <v>-98086007</v>
      </c>
      <c r="K159" s="5">
        <v>-4070760187</v>
      </c>
      <c r="L159" s="5">
        <v>-25636114694</v>
      </c>
      <c r="M159" s="5">
        <v>-474566944</v>
      </c>
      <c r="N159" s="5">
        <v>1087173844</v>
      </c>
      <c r="O159" s="5">
        <v>-376398732</v>
      </c>
    </row>
    <row r="160" spans="3:15" ht="15.5" x14ac:dyDescent="0.35">
      <c r="C160" t="s">
        <v>410</v>
      </c>
      <c r="L160" s="5">
        <v>28951106419</v>
      </c>
    </row>
    <row r="161" spans="2:15" ht="15.5" x14ac:dyDescent="0.35">
      <c r="C161" t="s">
        <v>158</v>
      </c>
      <c r="E161" s="5">
        <v>110147424910</v>
      </c>
      <c r="I161" s="5">
        <v>2719353643</v>
      </c>
      <c r="J161" s="5">
        <v>2817439650</v>
      </c>
      <c r="K161" s="5">
        <v>6888199837</v>
      </c>
      <c r="L161" s="5">
        <v>3573208112</v>
      </c>
      <c r="M161" s="5">
        <v>4047775056</v>
      </c>
      <c r="N161" s="5">
        <v>2960601212</v>
      </c>
      <c r="O161" s="5">
        <v>3336999944</v>
      </c>
    </row>
    <row r="162" spans="2:15" ht="15.5" x14ac:dyDescent="0.35">
      <c r="C162" t="s">
        <v>159</v>
      </c>
      <c r="D162" s="5">
        <v>-42111335601</v>
      </c>
      <c r="E162" s="5">
        <v>99487728080</v>
      </c>
      <c r="F162" s="5">
        <v>-3117854718</v>
      </c>
      <c r="G162" s="5">
        <v>111493090128</v>
      </c>
      <c r="I162" s="5">
        <v>110147424910</v>
      </c>
      <c r="J162" s="5">
        <v>2719353643</v>
      </c>
      <c r="K162" s="5">
        <v>2817439650</v>
      </c>
      <c r="L162" s="5">
        <v>6888199837</v>
      </c>
      <c r="M162" s="5">
        <v>3573208112</v>
      </c>
      <c r="N162" s="5">
        <v>4047775056</v>
      </c>
      <c r="O162" s="5">
        <v>2960601212</v>
      </c>
    </row>
    <row r="164" spans="2:15" ht="15.5" x14ac:dyDescent="0.35">
      <c r="B164" t="s">
        <v>160</v>
      </c>
      <c r="C164" t="s">
        <v>12</v>
      </c>
      <c r="D164" s="5">
        <v>6200000000</v>
      </c>
      <c r="E164" s="5">
        <v>6200000000</v>
      </c>
      <c r="F164" s="5">
        <v>6200000000</v>
      </c>
      <c r="G164" s="5">
        <v>6200000000</v>
      </c>
      <c r="I164" s="5">
        <v>6200000000</v>
      </c>
      <c r="J164" s="5">
        <v>5000000000</v>
      </c>
      <c r="K164" s="5">
        <v>5000000000</v>
      </c>
      <c r="L164" s="5">
        <v>4000000000</v>
      </c>
      <c r="M164" s="5">
        <v>0</v>
      </c>
      <c r="N164" s="5">
        <v>0</v>
      </c>
      <c r="O164" s="5">
        <v>0</v>
      </c>
    </row>
    <row r="165" spans="2:15" ht="15.5" x14ac:dyDescent="0.35">
      <c r="C165" t="s">
        <v>161</v>
      </c>
      <c r="D165" s="6">
        <v>0.71</v>
      </c>
      <c r="E165" s="6">
        <v>0.53</v>
      </c>
      <c r="F165" s="6">
        <v>0.3</v>
      </c>
      <c r="G165" s="6">
        <v>4.03</v>
      </c>
    </row>
    <row r="166" spans="2:15" ht="15.5" x14ac:dyDescent="0.35">
      <c r="C166" t="s">
        <v>162</v>
      </c>
      <c r="D166" s="6">
        <v>371.83</v>
      </c>
      <c r="E166" s="6">
        <v>769.81</v>
      </c>
      <c r="F166" s="6">
        <v>2083.33</v>
      </c>
      <c r="G166" s="6">
        <v>71.959999999999994</v>
      </c>
    </row>
    <row r="167" spans="2:15" ht="15.5" x14ac:dyDescent="0.35">
      <c r="C167" t="s">
        <v>61</v>
      </c>
      <c r="D167" s="6">
        <v>15.67</v>
      </c>
      <c r="E167" s="6">
        <v>14.8</v>
      </c>
      <c r="F167" s="6">
        <v>19.09</v>
      </c>
      <c r="G167" s="6">
        <v>16.809999999999999</v>
      </c>
    </row>
    <row r="168" spans="2:15" ht="15.5" x14ac:dyDescent="0.35">
      <c r="C168" t="s">
        <v>163</v>
      </c>
      <c r="E168" s="5">
        <v>6050000000</v>
      </c>
      <c r="F168" s="5">
        <v>4050000000</v>
      </c>
      <c r="G168" s="5">
        <v>36800000000</v>
      </c>
    </row>
    <row r="169" spans="2:15" ht="15.5" x14ac:dyDescent="0.35">
      <c r="C169" t="s">
        <v>164</v>
      </c>
      <c r="D169" s="6">
        <v>8.5000000000000006E-3</v>
      </c>
      <c r="E169" s="6">
        <v>8.8999999999999999E-3</v>
      </c>
      <c r="F169" s="6">
        <v>5.1999999999999998E-3</v>
      </c>
      <c r="G169" s="6">
        <v>7.3899999999999993E-2</v>
      </c>
    </row>
    <row r="170" spans="2:15" ht="15.5" x14ac:dyDescent="0.35">
      <c r="C170" t="s">
        <v>165</v>
      </c>
      <c r="D170" s="6">
        <v>1.3999999999999999E-2</v>
      </c>
      <c r="E170" s="6">
        <v>1.09E-2</v>
      </c>
      <c r="F170" s="6">
        <v>6.1999999999999998E-3</v>
      </c>
      <c r="G170" s="6">
        <v>8.3599999999999994E-2</v>
      </c>
    </row>
    <row r="171" spans="2:15" ht="15.5" x14ac:dyDescent="0.35">
      <c r="C171" t="s">
        <v>166</v>
      </c>
      <c r="D171" s="6">
        <v>4.2800000000000005E-2</v>
      </c>
      <c r="E171" s="6">
        <v>1.8100000000000002E-2</v>
      </c>
      <c r="F171" s="6">
        <v>9.0000000000000011E-3</v>
      </c>
      <c r="G171" s="6">
        <v>0.1454</v>
      </c>
    </row>
    <row r="172" spans="2:15" ht="15.5" x14ac:dyDescent="0.35">
      <c r="C172" t="s">
        <v>167</v>
      </c>
      <c r="D172" s="6">
        <v>96.61</v>
      </c>
      <c r="F172" s="6">
        <v>76.45</v>
      </c>
      <c r="G172" s="6">
        <v>5517.66</v>
      </c>
    </row>
    <row r="173" spans="2:15" ht="15.5" x14ac:dyDescent="0.35">
      <c r="C173" t="s">
        <v>168</v>
      </c>
      <c r="D173" s="5">
        <v>317000000000</v>
      </c>
      <c r="E173" s="5">
        <v>317000000000</v>
      </c>
      <c r="F173" s="5">
        <v>315000000000</v>
      </c>
      <c r="G173" s="5">
        <v>308000000000</v>
      </c>
    </row>
    <row r="174" spans="2:15" ht="15.5" x14ac:dyDescent="0.35">
      <c r="C174" t="s">
        <v>169</v>
      </c>
      <c r="D174" s="6">
        <v>5.18</v>
      </c>
      <c r="E174" s="6">
        <v>8.36</v>
      </c>
      <c r="F174" s="6">
        <v>12.87</v>
      </c>
      <c r="G174" s="6">
        <v>6.01</v>
      </c>
    </row>
    <row r="175" spans="2:15" ht="15.5" x14ac:dyDescent="0.35">
      <c r="C175" t="s">
        <v>170</v>
      </c>
      <c r="D175" s="6">
        <v>50.98</v>
      </c>
      <c r="E175" s="6">
        <v>48.8</v>
      </c>
      <c r="F175" s="6">
        <v>48.55</v>
      </c>
      <c r="G175" s="6">
        <v>48.25</v>
      </c>
    </row>
    <row r="176" spans="2:15" ht="15.5" x14ac:dyDescent="0.35">
      <c r="C176" t="s">
        <v>171</v>
      </c>
      <c r="D176" s="6">
        <v>5.53</v>
      </c>
      <c r="E176" s="6">
        <v>9.32</v>
      </c>
      <c r="F176" s="6">
        <v>13.27</v>
      </c>
      <c r="G176" s="6">
        <v>6.12</v>
      </c>
    </row>
    <row r="177" spans="3:15" ht="15.5" x14ac:dyDescent="0.35">
      <c r="C177" t="s">
        <v>172</v>
      </c>
      <c r="D177" s="6">
        <v>47.77</v>
      </c>
      <c r="E177" s="6">
        <v>43.78</v>
      </c>
      <c r="F177" s="6">
        <v>47.09</v>
      </c>
      <c r="G177" s="6">
        <v>47.4</v>
      </c>
    </row>
    <row r="178" spans="3:15" ht="15.5" x14ac:dyDescent="0.35">
      <c r="C178" t="s">
        <v>173</v>
      </c>
      <c r="D178" s="5">
        <v>2000000000</v>
      </c>
      <c r="E178" s="5">
        <v>12000000000</v>
      </c>
      <c r="F178" s="5">
        <v>1000000000</v>
      </c>
      <c r="G178" s="5">
        <v>1000000000</v>
      </c>
    </row>
    <row r="179" spans="3:15" ht="15.5" x14ac:dyDescent="0.35">
      <c r="C179" t="s">
        <v>174</v>
      </c>
    </row>
    <row r="180" spans="3:15" ht="15.5" x14ac:dyDescent="0.35">
      <c r="C180" t="s">
        <v>175</v>
      </c>
      <c r="D180" s="5">
        <v>316000000000</v>
      </c>
      <c r="E180" s="5">
        <v>302000000000</v>
      </c>
      <c r="F180" s="5">
        <v>301000000000</v>
      </c>
      <c r="G180" s="5">
        <v>299000000000</v>
      </c>
    </row>
    <row r="181" spans="3:15" ht="15.5" x14ac:dyDescent="0.35">
      <c r="C181" t="s">
        <v>24</v>
      </c>
      <c r="D181" s="5">
        <v>2000000000</v>
      </c>
      <c r="E181" s="5">
        <v>12000000000</v>
      </c>
      <c r="F181" s="5">
        <v>1000000000</v>
      </c>
      <c r="G181" s="5">
        <v>1000000000</v>
      </c>
    </row>
    <row r="182" spans="3:15" ht="15.5" x14ac:dyDescent="0.35">
      <c r="C182" t="s">
        <v>21</v>
      </c>
      <c r="D182" s="5">
        <v>-56000000000</v>
      </c>
      <c r="E182" s="5">
        <v>-88000000000</v>
      </c>
      <c r="F182" s="5">
        <v>-109000000000</v>
      </c>
      <c r="G182" s="5">
        <v>-112000000000</v>
      </c>
    </row>
    <row r="183" spans="3:15" ht="15.5" x14ac:dyDescent="0.35">
      <c r="C183" t="s">
        <v>176</v>
      </c>
      <c r="D183" s="5">
        <v>239000000000</v>
      </c>
      <c r="E183" s="5">
        <v>247000000000</v>
      </c>
      <c r="F183" s="5">
        <v>268000000000</v>
      </c>
      <c r="G183" s="5">
        <v>299000000000</v>
      </c>
    </row>
    <row r="184" spans="3:15" ht="15.5" x14ac:dyDescent="0.35">
      <c r="C184" t="s">
        <v>177</v>
      </c>
      <c r="D184" s="5">
        <v>41000000000</v>
      </c>
      <c r="E184" s="5">
        <v>6000000000</v>
      </c>
      <c r="F184" s="5">
        <v>33000000000</v>
      </c>
      <c r="G184" s="5">
        <v>-3000000000</v>
      </c>
    </row>
    <row r="185" spans="3:15" ht="15.5" x14ac:dyDescent="0.35">
      <c r="C185" t="s">
        <v>178</v>
      </c>
      <c r="D185" s="5">
        <v>-14000000000</v>
      </c>
      <c r="E185" s="5">
        <v>-1000000000</v>
      </c>
      <c r="F185" s="5">
        <v>0</v>
      </c>
      <c r="G185" s="5">
        <v>0</v>
      </c>
    </row>
    <row r="186" spans="3:15" ht="15.5" x14ac:dyDescent="0.35">
      <c r="C186" t="s">
        <v>13</v>
      </c>
      <c r="D186" s="5">
        <v>27000000000</v>
      </c>
      <c r="E186" s="5">
        <v>5000000000</v>
      </c>
      <c r="F186" s="5">
        <v>33000000000</v>
      </c>
      <c r="G186" s="5">
        <v>-3000000000</v>
      </c>
    </row>
    <row r="187" spans="3:15" ht="15.5" x14ac:dyDescent="0.35">
      <c r="C187" t="s">
        <v>16</v>
      </c>
      <c r="D187" s="6">
        <v>4.32</v>
      </c>
      <c r="E187" s="6">
        <v>0.85</v>
      </c>
      <c r="F187" s="6">
        <v>5.27</v>
      </c>
      <c r="G187" s="6">
        <v>-0.52</v>
      </c>
    </row>
    <row r="188" spans="3:15" ht="15.5" x14ac:dyDescent="0.35">
      <c r="C188" t="s">
        <v>46</v>
      </c>
      <c r="I188" s="6">
        <v>4.08</v>
      </c>
      <c r="J188" s="6">
        <v>-0.11</v>
      </c>
      <c r="K188" s="6">
        <v>-0.46</v>
      </c>
      <c r="L188" s="6">
        <v>1.02</v>
      </c>
      <c r="M188" s="6">
        <v>53912.63</v>
      </c>
      <c r="N188" s="6">
        <v>18575.34</v>
      </c>
      <c r="O188" s="6">
        <v>24342.41</v>
      </c>
    </row>
    <row r="189" spans="3:15" ht="15.5" x14ac:dyDescent="0.35">
      <c r="C189" t="s">
        <v>60</v>
      </c>
      <c r="I189" s="6">
        <v>153.19</v>
      </c>
      <c r="J189" s="6">
        <v>-281.82</v>
      </c>
      <c r="K189" s="6">
        <v>-108.7</v>
      </c>
      <c r="L189" s="5">
        <v>0</v>
      </c>
      <c r="M189" s="5">
        <v>0</v>
      </c>
      <c r="N189" s="5">
        <v>0</v>
      </c>
      <c r="O189" s="5">
        <v>0</v>
      </c>
    </row>
    <row r="190" spans="3:15" ht="15.5" x14ac:dyDescent="0.35">
      <c r="C190" t="s">
        <v>63</v>
      </c>
      <c r="I190" s="6">
        <v>9.44</v>
      </c>
      <c r="J190" s="6">
        <v>0.18</v>
      </c>
      <c r="K190" s="5">
        <v>1</v>
      </c>
      <c r="L190" s="5">
        <v>0</v>
      </c>
      <c r="M190" s="5">
        <v>0</v>
      </c>
      <c r="N190" s="5">
        <v>0</v>
      </c>
      <c r="O190" s="5">
        <v>0</v>
      </c>
    </row>
    <row r="191" spans="3:15" ht="15.5" x14ac:dyDescent="0.35">
      <c r="C191" t="s">
        <v>179</v>
      </c>
      <c r="I191" s="5">
        <v>39960000000</v>
      </c>
      <c r="J191" s="5">
        <v>830000000</v>
      </c>
      <c r="K191" s="5">
        <v>-2020000000</v>
      </c>
      <c r="L191" s="5">
        <v>2720000000</v>
      </c>
      <c r="M191" s="5">
        <v>1040000000</v>
      </c>
      <c r="N191" s="5">
        <v>640000000</v>
      </c>
      <c r="O191" s="5">
        <v>520000000</v>
      </c>
    </row>
    <row r="192" spans="3:15" ht="15.5" x14ac:dyDescent="0.35">
      <c r="C192" t="s">
        <v>180</v>
      </c>
      <c r="I192" s="6">
        <v>7.0099999999999996E-2</v>
      </c>
      <c r="J192" s="6">
        <v>-3.2000000000000002E-3</v>
      </c>
      <c r="K192" s="6">
        <v>-1.38E-2</v>
      </c>
      <c r="L192" s="6">
        <v>5.4600000000000003E-2</v>
      </c>
      <c r="M192" s="6">
        <v>8.5999999999999993E-2</v>
      </c>
      <c r="N192" s="6">
        <v>3.3700000000000001E-2</v>
      </c>
      <c r="O192" s="6">
        <v>4.8899999999999999E-2</v>
      </c>
    </row>
    <row r="193" spans="3:15" ht="15.5" x14ac:dyDescent="0.35">
      <c r="C193" t="s">
        <v>181</v>
      </c>
      <c r="I193" s="6">
        <v>8.4000000000000005E-2</v>
      </c>
      <c r="J193" s="6">
        <v>-3.3E-3</v>
      </c>
      <c r="K193" s="6">
        <v>-1.4199999999999999E-2</v>
      </c>
      <c r="L193" s="6">
        <v>5.9800000000000006E-2</v>
      </c>
      <c r="M193" s="6">
        <v>0.1045</v>
      </c>
      <c r="N193" s="6">
        <v>4.0800000000000003E-2</v>
      </c>
      <c r="O193" s="6">
        <v>5.7599999999999998E-2</v>
      </c>
    </row>
    <row r="194" spans="3:15" ht="15.5" x14ac:dyDescent="0.35">
      <c r="C194" t="s">
        <v>182</v>
      </c>
      <c r="I194" s="6">
        <v>0.1484</v>
      </c>
      <c r="J194" s="6">
        <v>-2.9999999999999997E-4</v>
      </c>
      <c r="K194" s="6">
        <v>-2.23E-2</v>
      </c>
      <c r="L194" s="6">
        <v>6.3E-2</v>
      </c>
      <c r="M194" s="6">
        <v>0.12509999999999999</v>
      </c>
      <c r="N194" s="6">
        <v>5.5599999999999997E-2</v>
      </c>
      <c r="O194" s="6">
        <v>0.113</v>
      </c>
    </row>
    <row r="195" spans="3:15" ht="15.5" x14ac:dyDescent="0.35">
      <c r="C195" t="s">
        <v>183</v>
      </c>
      <c r="I195" s="6">
        <v>831.03</v>
      </c>
      <c r="J195" s="6">
        <v>-5.95</v>
      </c>
      <c r="K195" s="6">
        <v>-181.12</v>
      </c>
      <c r="L195" s="6">
        <v>400.2</v>
      </c>
      <c r="M195" s="6">
        <v>46.15</v>
      </c>
      <c r="N195" s="6">
        <v>12.63</v>
      </c>
    </row>
    <row r="196" spans="3:15" ht="15.5" x14ac:dyDescent="0.35">
      <c r="C196" t="s">
        <v>57</v>
      </c>
      <c r="I196" s="6">
        <v>12.87</v>
      </c>
      <c r="J196" s="6">
        <v>0.95</v>
      </c>
      <c r="K196" s="6">
        <v>1.52</v>
      </c>
      <c r="L196" s="5">
        <v>0</v>
      </c>
      <c r="M196" s="5">
        <v>0</v>
      </c>
      <c r="N196" s="5">
        <v>0</v>
      </c>
      <c r="O196" s="5">
        <v>0</v>
      </c>
    </row>
    <row r="197" spans="3:15" ht="15.5" x14ac:dyDescent="0.35">
      <c r="C197" t="s">
        <v>54</v>
      </c>
      <c r="I197" s="6">
        <v>48.55</v>
      </c>
      <c r="J197" s="6">
        <v>32.69</v>
      </c>
      <c r="K197" s="6">
        <v>32.79</v>
      </c>
      <c r="L197" s="6">
        <v>17.02</v>
      </c>
      <c r="M197" s="6">
        <v>515742.36</v>
      </c>
      <c r="N197" s="6">
        <v>455756.9</v>
      </c>
      <c r="O197" s="6">
        <v>422693.66</v>
      </c>
    </row>
    <row r="198" spans="3:15" ht="15.5" x14ac:dyDescent="0.35">
      <c r="C198" t="s">
        <v>184</v>
      </c>
      <c r="I198" s="6">
        <v>13.27</v>
      </c>
      <c r="J198" s="5">
        <v>1</v>
      </c>
      <c r="K198" s="6">
        <v>1.61</v>
      </c>
      <c r="L198" s="5">
        <v>0</v>
      </c>
      <c r="M198" s="5">
        <v>0</v>
      </c>
      <c r="N198" s="5">
        <v>0</v>
      </c>
      <c r="O198" s="5">
        <v>0</v>
      </c>
    </row>
    <row r="199" spans="3:15" ht="15.5" x14ac:dyDescent="0.35">
      <c r="C199" t="s">
        <v>185</v>
      </c>
      <c r="I199" s="6">
        <v>47.09</v>
      </c>
      <c r="J199" s="6">
        <v>31.07</v>
      </c>
      <c r="K199" s="6">
        <v>31.04</v>
      </c>
      <c r="L199" s="6">
        <v>16.8</v>
      </c>
      <c r="M199" s="6">
        <v>406850.55</v>
      </c>
      <c r="N199" s="6">
        <v>413739.4</v>
      </c>
      <c r="O199" s="6">
        <v>360216.16</v>
      </c>
    </row>
    <row r="200" spans="3:15" ht="15.5" x14ac:dyDescent="0.35">
      <c r="C200" t="s">
        <v>186</v>
      </c>
      <c r="I200" s="5">
        <v>1000000000</v>
      </c>
      <c r="J200" s="5">
        <v>0</v>
      </c>
      <c r="K200" s="5">
        <v>0</v>
      </c>
      <c r="M200" s="5">
        <v>0</v>
      </c>
      <c r="N200" s="5">
        <v>0</v>
      </c>
    </row>
    <row r="201" spans="3:15" ht="15.5" x14ac:dyDescent="0.35">
      <c r="C201" t="s">
        <v>187</v>
      </c>
    </row>
    <row r="202" spans="3:15" ht="15.5" x14ac:dyDescent="0.35">
      <c r="C202" t="s">
        <v>26</v>
      </c>
      <c r="I202" s="5">
        <v>1000000000</v>
      </c>
      <c r="J202" s="5">
        <v>0</v>
      </c>
      <c r="K202" s="5">
        <v>0</v>
      </c>
      <c r="M202" s="5">
        <v>0</v>
      </c>
      <c r="N202" s="5">
        <v>0</v>
      </c>
    </row>
    <row r="203" spans="3:15" ht="15.5" x14ac:dyDescent="0.35">
      <c r="C203" t="s">
        <v>23</v>
      </c>
      <c r="I203" s="5">
        <v>-109000000000</v>
      </c>
      <c r="J203" s="5">
        <v>-3000000000</v>
      </c>
      <c r="K203" s="5">
        <v>-3000000000</v>
      </c>
      <c r="L203" s="5">
        <v>-7000000000</v>
      </c>
      <c r="M203" s="5">
        <v>-3000000000</v>
      </c>
      <c r="N203" s="5">
        <v>-4000000000</v>
      </c>
      <c r="O203" s="5">
        <v>-3000000000</v>
      </c>
    </row>
    <row r="204" spans="3:15" ht="15.5" x14ac:dyDescent="0.35">
      <c r="C204" t="s">
        <v>188</v>
      </c>
      <c r="I204" s="5">
        <v>268000000000</v>
      </c>
      <c r="J204" s="5">
        <v>155000000000</v>
      </c>
      <c r="K204" s="5">
        <v>155000000000</v>
      </c>
      <c r="L204" s="5">
        <v>67000000000</v>
      </c>
      <c r="M204" s="5">
        <v>4000000000</v>
      </c>
      <c r="N204" s="5">
        <v>4000000000</v>
      </c>
      <c r="O204" s="5">
        <v>4000000000</v>
      </c>
    </row>
    <row r="205" spans="3:15" ht="15.5" x14ac:dyDescent="0.35">
      <c r="C205" t="s">
        <v>189</v>
      </c>
      <c r="I205" s="5">
        <v>29000000000</v>
      </c>
      <c r="J205" s="5">
        <v>0</v>
      </c>
      <c r="K205" s="5">
        <v>-68000000000</v>
      </c>
      <c r="L205" s="5">
        <v>-25000000000</v>
      </c>
      <c r="M205" s="5">
        <v>1000000000</v>
      </c>
      <c r="N205" s="5">
        <v>1000000000</v>
      </c>
      <c r="O205" s="5">
        <v>1000000000</v>
      </c>
    </row>
    <row r="206" spans="3:15" ht="15.5" x14ac:dyDescent="0.35">
      <c r="C206" t="s">
        <v>190</v>
      </c>
      <c r="I206" s="5">
        <v>0</v>
      </c>
      <c r="K206" s="5">
        <v>-8000000000</v>
      </c>
      <c r="L206" s="5">
        <v>0</v>
      </c>
      <c r="M206" s="5">
        <v>-1000000000</v>
      </c>
      <c r="N206" s="5">
        <v>0</v>
      </c>
      <c r="O206" s="5">
        <v>-1000000000</v>
      </c>
    </row>
    <row r="207" spans="3:15" ht="15.5" x14ac:dyDescent="0.35">
      <c r="C207" t="s">
        <v>15</v>
      </c>
      <c r="I207" s="5">
        <v>28000000000</v>
      </c>
      <c r="J207" s="5">
        <v>0</v>
      </c>
      <c r="K207" s="5">
        <v>-76000000000</v>
      </c>
      <c r="L207" s="5">
        <v>-25000000000</v>
      </c>
      <c r="M207" s="5">
        <v>0</v>
      </c>
      <c r="N207" s="5">
        <v>0</v>
      </c>
      <c r="O207" s="5">
        <v>0</v>
      </c>
    </row>
    <row r="208" spans="3:15" ht="15.5" x14ac:dyDescent="0.35">
      <c r="C208" t="s">
        <v>17</v>
      </c>
      <c r="I208" s="6">
        <v>4.5999999999999996</v>
      </c>
      <c r="J208" s="6">
        <v>0.02</v>
      </c>
      <c r="K208" s="6">
        <v>-15.26</v>
      </c>
      <c r="L208" s="6">
        <v>-6.36</v>
      </c>
      <c r="M208" s="6">
        <v>-41429.15</v>
      </c>
      <c r="N208" s="6">
        <v>48790.44</v>
      </c>
      <c r="O208" s="6">
        <v>29080.53</v>
      </c>
    </row>
    <row r="210" spans="2:15" ht="15.5" x14ac:dyDescent="0.35">
      <c r="B210" t="s">
        <v>191</v>
      </c>
      <c r="C210" t="s">
        <v>192</v>
      </c>
      <c r="D210" s="5">
        <v>4000000000</v>
      </c>
      <c r="E210" s="5">
        <v>3000000000</v>
      </c>
      <c r="F210" s="5">
        <v>2000000000</v>
      </c>
      <c r="G210" s="5">
        <v>25000000000</v>
      </c>
      <c r="H210" s="5">
        <v>15000000000</v>
      </c>
      <c r="I210" s="5">
        <v>25000000000</v>
      </c>
      <c r="J210" s="5">
        <v>-541000000</v>
      </c>
      <c r="K210" s="5">
        <v>-2000000000</v>
      </c>
      <c r="L210" s="5">
        <v>4000000000</v>
      </c>
      <c r="M210" s="5">
        <v>539000000</v>
      </c>
      <c r="N210" s="5">
        <v>186000000</v>
      </c>
      <c r="O210" s="5">
        <v>243000000</v>
      </c>
    </row>
    <row r="211" spans="2:15" ht="15.5" x14ac:dyDescent="0.35">
      <c r="C211" t="s">
        <v>345</v>
      </c>
      <c r="H211" s="6">
        <v>0.17</v>
      </c>
      <c r="I211" s="6">
        <v>0.17</v>
      </c>
    </row>
    <row r="212" spans="2:15" ht="15.5" x14ac:dyDescent="0.35">
      <c r="C212" t="s">
        <v>65</v>
      </c>
      <c r="H212" s="6">
        <v>6.8199999999999997E-2</v>
      </c>
      <c r="I212" s="6">
        <v>4.1700000000000001E-2</v>
      </c>
    </row>
    <row r="213" spans="2:15" ht="15.5" x14ac:dyDescent="0.35">
      <c r="C213" t="s">
        <v>346</v>
      </c>
      <c r="H213" s="6">
        <v>5.9999999999999995E-4</v>
      </c>
      <c r="I213" s="6">
        <v>5.0000000000000001E-4</v>
      </c>
    </row>
    <row r="214" spans="2:15" ht="15.5" x14ac:dyDescent="0.35">
      <c r="C214" t="s">
        <v>45</v>
      </c>
      <c r="D214" s="6">
        <v>0.71</v>
      </c>
      <c r="E214" s="6">
        <v>0.53</v>
      </c>
      <c r="F214" s="6">
        <v>0.3</v>
      </c>
      <c r="G214" s="6">
        <v>4.03</v>
      </c>
      <c r="H214" s="6">
        <v>2.4900000000000002</v>
      </c>
      <c r="I214" s="6">
        <v>4.08</v>
      </c>
      <c r="J214" s="6">
        <v>-0.09</v>
      </c>
      <c r="K214" s="6">
        <v>-0.37</v>
      </c>
      <c r="L214" s="6">
        <v>0.66</v>
      </c>
      <c r="M214" s="6">
        <v>0.09</v>
      </c>
      <c r="N214" s="6">
        <v>0.03</v>
      </c>
      <c r="O214" s="6">
        <v>0.04</v>
      </c>
    </row>
    <row r="215" spans="2:15" ht="15.5" x14ac:dyDescent="0.35">
      <c r="C215" t="s">
        <v>67</v>
      </c>
      <c r="H215" s="6">
        <v>0.17</v>
      </c>
      <c r="I215" s="6">
        <v>0.17</v>
      </c>
    </row>
    <row r="216" spans="2:15" ht="15.5" x14ac:dyDescent="0.35">
      <c r="C216" t="s">
        <v>347</v>
      </c>
      <c r="H216" s="6">
        <v>6.8199999999999997E-2</v>
      </c>
      <c r="I216" s="6">
        <v>4.1700000000000001E-2</v>
      </c>
    </row>
    <row r="217" spans="2:15" ht="15.5" x14ac:dyDescent="0.35">
      <c r="C217" t="s">
        <v>348</v>
      </c>
      <c r="H217" s="6">
        <v>5.9999999999999995E-4</v>
      </c>
      <c r="I217" s="6">
        <v>5.0000000000000001E-4</v>
      </c>
    </row>
    <row r="218" spans="2:15" ht="15.5" x14ac:dyDescent="0.35">
      <c r="C218" t="s">
        <v>193</v>
      </c>
      <c r="D218" s="5">
        <v>104000000000</v>
      </c>
      <c r="E218" s="5">
        <v>171000000000</v>
      </c>
      <c r="F218" s="5">
        <v>203000000000</v>
      </c>
      <c r="G218" s="5">
        <v>107000000000</v>
      </c>
      <c r="H218" s="5">
        <v>550000000000</v>
      </c>
      <c r="I218" s="5">
        <v>410000000000</v>
      </c>
      <c r="J218" s="5">
        <v>842000000000</v>
      </c>
      <c r="K218" s="5">
        <v>249000000000</v>
      </c>
      <c r="L218" s="5">
        <v>162000000000</v>
      </c>
      <c r="M218" s="5">
        <v>8000000000</v>
      </c>
      <c r="N218" s="5">
        <v>7000000000</v>
      </c>
      <c r="O218" s="5">
        <v>6000000000</v>
      </c>
    </row>
    <row r="219" spans="2:15" ht="15.5" x14ac:dyDescent="0.35">
      <c r="C219" t="s">
        <v>349</v>
      </c>
      <c r="H219" s="6">
        <v>0.17</v>
      </c>
      <c r="I219" s="6">
        <v>0.17</v>
      </c>
    </row>
    <row r="220" spans="2:15" ht="15.5" x14ac:dyDescent="0.35">
      <c r="C220" t="s">
        <v>350</v>
      </c>
      <c r="H220" s="6">
        <v>6.8199999999999997E-2</v>
      </c>
      <c r="I220" s="6">
        <v>4.1700000000000001E-2</v>
      </c>
    </row>
    <row r="221" spans="2:15" ht="15.5" x14ac:dyDescent="0.35">
      <c r="C221" t="s">
        <v>351</v>
      </c>
      <c r="H221" s="6">
        <v>5.9999999999999995E-4</v>
      </c>
      <c r="I221" s="6">
        <v>5.0000000000000001E-4</v>
      </c>
    </row>
    <row r="222" spans="2:15" ht="15.5" x14ac:dyDescent="0.35">
      <c r="C222" t="s">
        <v>194</v>
      </c>
      <c r="I222" s="6">
        <v>109.19</v>
      </c>
    </row>
    <row r="223" spans="2:15" ht="15.5" x14ac:dyDescent="0.35">
      <c r="C223" t="s">
        <v>292</v>
      </c>
      <c r="I223" s="6">
        <v>48.76</v>
      </c>
    </row>
    <row r="224" spans="2:15" ht="15.5" x14ac:dyDescent="0.35">
      <c r="C224" t="s">
        <v>195</v>
      </c>
      <c r="I224" s="6">
        <v>6.95</v>
      </c>
    </row>
    <row r="225" spans="3:9" ht="15.5" x14ac:dyDescent="0.35">
      <c r="C225" t="s">
        <v>293</v>
      </c>
      <c r="I225" s="6">
        <v>2.0499999999999997E-2</v>
      </c>
    </row>
    <row r="226" spans="3:9" ht="15.5" x14ac:dyDescent="0.35">
      <c r="C226" t="s">
        <v>294</v>
      </c>
      <c r="I226" s="6">
        <v>2.88</v>
      </c>
    </row>
    <row r="227" spans="3:9" ht="15.5" x14ac:dyDescent="0.35">
      <c r="C227" t="s">
        <v>196</v>
      </c>
      <c r="I227" s="6">
        <v>5.34</v>
      </c>
    </row>
    <row r="228" spans="3:9" ht="15.5" x14ac:dyDescent="0.35">
      <c r="C228" t="s">
        <v>295</v>
      </c>
      <c r="I228" s="6">
        <v>21.99</v>
      </c>
    </row>
    <row r="229" spans="3:9" ht="15.5" x14ac:dyDescent="0.35">
      <c r="C229" t="s">
        <v>296</v>
      </c>
      <c r="I229" s="6">
        <v>27.41</v>
      </c>
    </row>
    <row r="230" spans="3:9" ht="15.5" x14ac:dyDescent="0.35">
      <c r="C230" t="s">
        <v>297</v>
      </c>
      <c r="I230" s="6">
        <v>28.88</v>
      </c>
    </row>
    <row r="231" spans="3:9" ht="15.5" x14ac:dyDescent="0.35">
      <c r="C231" t="s">
        <v>298</v>
      </c>
      <c r="I231" s="6">
        <v>35.19</v>
      </c>
    </row>
    <row r="232" spans="3:9" ht="15.5" x14ac:dyDescent="0.35">
      <c r="C232" t="s">
        <v>299</v>
      </c>
      <c r="I232" s="6">
        <v>0.01</v>
      </c>
    </row>
    <row r="233" spans="3:9" ht="15.5" x14ac:dyDescent="0.35">
      <c r="C233" t="s">
        <v>300</v>
      </c>
      <c r="I233" s="6">
        <v>0.83</v>
      </c>
    </row>
    <row r="234" spans="3:9" ht="15.5" x14ac:dyDescent="0.35">
      <c r="C234" t="s">
        <v>301</v>
      </c>
      <c r="I234" s="6">
        <v>5.58</v>
      </c>
    </row>
    <row r="235" spans="3:9" ht="15.5" x14ac:dyDescent="0.35">
      <c r="C235" t="s">
        <v>197</v>
      </c>
      <c r="I235" s="6">
        <v>2.4900000000000002</v>
      </c>
    </row>
    <row r="236" spans="3:9" ht="15.5" x14ac:dyDescent="0.35">
      <c r="C236" t="s">
        <v>302</v>
      </c>
      <c r="I236" s="6">
        <v>94.39</v>
      </c>
    </row>
    <row r="237" spans="3:9" ht="15.5" x14ac:dyDescent="0.35">
      <c r="C237" t="s">
        <v>198</v>
      </c>
      <c r="D237" s="6">
        <v>9.26</v>
      </c>
    </row>
    <row r="238" spans="3:9" ht="15.5" x14ac:dyDescent="0.35">
      <c r="C238" t="s">
        <v>199</v>
      </c>
      <c r="I238" s="6">
        <v>50.98</v>
      </c>
    </row>
    <row r="239" spans="3:9" ht="15.5" x14ac:dyDescent="0.35">
      <c r="C239" t="s">
        <v>303</v>
      </c>
      <c r="I239" s="6">
        <v>9.92</v>
      </c>
    </row>
    <row r="240" spans="3:9" ht="15.5" x14ac:dyDescent="0.35">
      <c r="C240" t="s">
        <v>200</v>
      </c>
      <c r="D240" s="6">
        <v>2.2000000000000002</v>
      </c>
    </row>
    <row r="241" spans="3:9" ht="15.5" x14ac:dyDescent="0.35">
      <c r="C241" t="s">
        <v>201</v>
      </c>
      <c r="D241" s="6">
        <v>2.2000000000000002</v>
      </c>
    </row>
    <row r="242" spans="3:9" ht="15.5" x14ac:dyDescent="0.35">
      <c r="C242" t="s">
        <v>202</v>
      </c>
      <c r="D242" s="6">
        <v>0.01</v>
      </c>
    </row>
    <row r="243" spans="3:9" ht="15.5" x14ac:dyDescent="0.35">
      <c r="C243" t="s">
        <v>203</v>
      </c>
      <c r="D243" s="6">
        <v>0.63</v>
      </c>
    </row>
    <row r="244" spans="3:9" ht="15.5" x14ac:dyDescent="0.35">
      <c r="C244" t="s">
        <v>205</v>
      </c>
      <c r="D244" s="6">
        <v>1.64</v>
      </c>
    </row>
    <row r="245" spans="3:9" ht="15.5" x14ac:dyDescent="0.35">
      <c r="C245" t="s">
        <v>304</v>
      </c>
      <c r="I245" s="6">
        <v>307.33</v>
      </c>
    </row>
    <row r="246" spans="3:9" ht="15.5" x14ac:dyDescent="0.35">
      <c r="C246" t="s">
        <v>13</v>
      </c>
      <c r="D246" s="5">
        <v>27000000000</v>
      </c>
    </row>
    <row r="247" spans="3:9" ht="15.5" x14ac:dyDescent="0.35">
      <c r="C247" t="s">
        <v>206</v>
      </c>
      <c r="I247" s="6">
        <v>5.65</v>
      </c>
    </row>
    <row r="248" spans="3:9" ht="15.5" x14ac:dyDescent="0.35">
      <c r="C248" t="s">
        <v>207</v>
      </c>
      <c r="I248" s="6">
        <v>6.6699999999999995E-2</v>
      </c>
    </row>
    <row r="249" spans="3:9" ht="15.5" x14ac:dyDescent="0.35">
      <c r="C249" t="s">
        <v>208</v>
      </c>
      <c r="I249" s="6">
        <v>0.1094</v>
      </c>
    </row>
    <row r="250" spans="3:9" ht="15.5" x14ac:dyDescent="0.35">
      <c r="C250" t="s">
        <v>209</v>
      </c>
      <c r="I250" s="6">
        <v>0.17780000000000001</v>
      </c>
    </row>
    <row r="251" spans="3:9" ht="15.5" x14ac:dyDescent="0.35">
      <c r="C251" t="s">
        <v>305</v>
      </c>
      <c r="I251" s="6">
        <v>0.1527</v>
      </c>
    </row>
    <row r="252" spans="3:9" ht="15.5" x14ac:dyDescent="0.35">
      <c r="C252" t="s">
        <v>210</v>
      </c>
      <c r="D252" s="6">
        <v>162.62</v>
      </c>
    </row>
    <row r="253" spans="3:9" ht="15.5" x14ac:dyDescent="0.35">
      <c r="C253" t="s">
        <v>211</v>
      </c>
      <c r="D253" s="6">
        <v>2.59</v>
      </c>
    </row>
    <row r="254" spans="3:9" ht="15.5" x14ac:dyDescent="0.35">
      <c r="C254" t="s">
        <v>212</v>
      </c>
      <c r="D254" s="6">
        <v>38.76</v>
      </c>
    </row>
    <row r="255" spans="3:9" ht="15.5" x14ac:dyDescent="0.35">
      <c r="C255" t="s">
        <v>213</v>
      </c>
      <c r="D255" s="6">
        <v>126.45</v>
      </c>
    </row>
    <row r="256" spans="3:9" ht="15.5" x14ac:dyDescent="0.35">
      <c r="C256" t="s">
        <v>214</v>
      </c>
      <c r="D256" s="6">
        <v>0.56000000000000005</v>
      </c>
    </row>
    <row r="257" spans="3:9" ht="15.5" x14ac:dyDescent="0.35">
      <c r="C257" t="s">
        <v>306</v>
      </c>
      <c r="I257" s="6">
        <v>1.32</v>
      </c>
    </row>
    <row r="258" spans="3:9" ht="15.5" x14ac:dyDescent="0.35">
      <c r="C258" t="s">
        <v>307</v>
      </c>
      <c r="I258" s="6">
        <v>217.56</v>
      </c>
    </row>
    <row r="259" spans="3:9" ht="15.5" x14ac:dyDescent="0.35">
      <c r="C259" t="s">
        <v>41</v>
      </c>
      <c r="I259" s="5">
        <v>1685000000000</v>
      </c>
    </row>
    <row r="260" spans="3:9" ht="15.5" x14ac:dyDescent="0.35">
      <c r="C260" t="s">
        <v>215</v>
      </c>
      <c r="I260" s="5">
        <v>1631000000000</v>
      </c>
    </row>
    <row r="261" spans="3:9" ht="15.5" x14ac:dyDescent="0.35">
      <c r="C261" t="s">
        <v>216</v>
      </c>
      <c r="I261" s="5">
        <v>6200000000</v>
      </c>
    </row>
    <row r="262" spans="3:9" ht="15.5" x14ac:dyDescent="0.35">
      <c r="C262" t="s">
        <v>217</v>
      </c>
      <c r="I262" s="6">
        <v>0.35969999999999996</v>
      </c>
    </row>
    <row r="263" spans="3:9" ht="15.5" x14ac:dyDescent="0.35">
      <c r="C263" t="s">
        <v>218</v>
      </c>
      <c r="D263" s="6">
        <v>0.2455</v>
      </c>
    </row>
    <row r="264" spans="3:9" ht="15.5" x14ac:dyDescent="0.35">
      <c r="C264" t="s">
        <v>219</v>
      </c>
      <c r="D264" s="6">
        <v>0.13039999999999999</v>
      </c>
    </row>
    <row r="265" spans="3:9" ht="15.5" x14ac:dyDescent="0.35">
      <c r="C265" t="s">
        <v>220</v>
      </c>
      <c r="D265" s="6">
        <v>4.2300000000000004E-2</v>
      </c>
    </row>
    <row r="266" spans="3:9" ht="15.5" x14ac:dyDescent="0.35">
      <c r="C266" t="s">
        <v>221</v>
      </c>
      <c r="D266" s="6">
        <v>1.1200000000000001</v>
      </c>
    </row>
    <row r="267" spans="3:9" ht="15.5" x14ac:dyDescent="0.35">
      <c r="C267" t="s">
        <v>222</v>
      </c>
      <c r="D267" s="6">
        <v>78.401700000000005</v>
      </c>
    </row>
    <row r="268" spans="3:9" ht="15.5" x14ac:dyDescent="0.35">
      <c r="C268" t="s">
        <v>223</v>
      </c>
      <c r="D268" s="6">
        <v>5.6111000000000004</v>
      </c>
    </row>
    <row r="269" spans="3:9" ht="15.5" x14ac:dyDescent="0.35">
      <c r="C269" t="s">
        <v>353</v>
      </c>
      <c r="I269" s="6">
        <v>0.17</v>
      </c>
    </row>
    <row r="270" spans="3:9" ht="15.5" x14ac:dyDescent="0.35">
      <c r="C270" t="s">
        <v>354</v>
      </c>
      <c r="I270" s="6">
        <v>0.17</v>
      </c>
    </row>
    <row r="271" spans="3:9" ht="15.5" x14ac:dyDescent="0.35">
      <c r="C271" t="s">
        <v>355</v>
      </c>
      <c r="I271" s="6">
        <v>6.8199999999999997E-2</v>
      </c>
    </row>
    <row r="272" spans="3:9" ht="15.5" x14ac:dyDescent="0.35">
      <c r="C272" t="s">
        <v>356</v>
      </c>
      <c r="I272" s="6">
        <v>5.9999999999999995E-4</v>
      </c>
    </row>
    <row r="273" spans="3:9" ht="15.5" x14ac:dyDescent="0.35">
      <c r="C273" t="s">
        <v>357</v>
      </c>
      <c r="I273" t="s">
        <v>411</v>
      </c>
    </row>
    <row r="274" spans="3:9" ht="15.5" x14ac:dyDescent="0.35">
      <c r="C274" t="s">
        <v>224</v>
      </c>
      <c r="I274" s="5">
        <v>7</v>
      </c>
    </row>
    <row r="275" spans="3:9" ht="15.5" x14ac:dyDescent="0.35">
      <c r="C275" t="s">
        <v>225</v>
      </c>
      <c r="I275" s="6">
        <v>0.3</v>
      </c>
    </row>
    <row r="276" spans="3:9" ht="15.5" x14ac:dyDescent="0.35">
      <c r="C276" t="s">
        <v>226</v>
      </c>
      <c r="I276" s="6">
        <v>0.6</v>
      </c>
    </row>
    <row r="277" spans="3:9" ht="15.5" x14ac:dyDescent="0.35">
      <c r="C277" t="s">
        <v>308</v>
      </c>
      <c r="I277" s="6">
        <v>0.19</v>
      </c>
    </row>
    <row r="278" spans="3:9" ht="15.5" x14ac:dyDescent="0.35">
      <c r="C278" t="s">
        <v>227</v>
      </c>
      <c r="I278" s="6">
        <v>0.44</v>
      </c>
    </row>
    <row r="279" spans="3:9" ht="15.5" x14ac:dyDescent="0.35">
      <c r="C279" t="s">
        <v>228</v>
      </c>
      <c r="I279" s="6">
        <v>0.31</v>
      </c>
    </row>
    <row r="280" spans="3:9" ht="15.5" x14ac:dyDescent="0.35">
      <c r="C280" t="s">
        <v>229</v>
      </c>
      <c r="I280" s="6">
        <v>0.13</v>
      </c>
    </row>
    <row r="281" spans="3:9" ht="15.5" x14ac:dyDescent="0.35">
      <c r="C281" t="s">
        <v>230</v>
      </c>
      <c r="I281" s="6">
        <v>0.14000000000000001</v>
      </c>
    </row>
    <row r="282" spans="3:9" ht="15.5" x14ac:dyDescent="0.35">
      <c r="C282" t="s">
        <v>309</v>
      </c>
      <c r="I282" s="5">
        <v>585000000000</v>
      </c>
    </row>
    <row r="283" spans="3:9" ht="15.5" x14ac:dyDescent="0.35">
      <c r="C283" t="s">
        <v>310</v>
      </c>
      <c r="I283" s="5">
        <v>97000000000</v>
      </c>
    </row>
    <row r="284" spans="3:9" ht="15.5" x14ac:dyDescent="0.35">
      <c r="C284" t="s">
        <v>311</v>
      </c>
      <c r="I284" s="5">
        <v>46000000000</v>
      </c>
    </row>
    <row r="285" spans="3:9" ht="15.5" x14ac:dyDescent="0.35">
      <c r="C285" t="s">
        <v>312</v>
      </c>
      <c r="I285" s="5">
        <v>35000000000</v>
      </c>
    </row>
    <row r="286" spans="3:9" ht="15.5" x14ac:dyDescent="0.35">
      <c r="C286" t="s">
        <v>231</v>
      </c>
      <c r="D286" s="5">
        <v>57000000000</v>
      </c>
    </row>
    <row r="287" spans="3:9" ht="15.5" x14ac:dyDescent="0.35">
      <c r="C287" t="s">
        <v>232</v>
      </c>
      <c r="D287" s="5">
        <v>518000000000</v>
      </c>
    </row>
    <row r="288" spans="3:9" ht="15.5" x14ac:dyDescent="0.35">
      <c r="C288" t="s">
        <v>233</v>
      </c>
      <c r="D288" s="5">
        <v>200000000000</v>
      </c>
    </row>
    <row r="289" spans="3:9" ht="15.5" x14ac:dyDescent="0.35">
      <c r="C289" t="s">
        <v>176</v>
      </c>
      <c r="D289" s="5">
        <v>239000000000</v>
      </c>
    </row>
    <row r="290" spans="3:9" ht="15.5" x14ac:dyDescent="0.35">
      <c r="C290" t="s">
        <v>175</v>
      </c>
      <c r="I290" s="5">
        <v>316000000000</v>
      </c>
    </row>
    <row r="291" spans="3:9" ht="15.5" x14ac:dyDescent="0.35">
      <c r="C291" t="s">
        <v>173</v>
      </c>
      <c r="D291" s="5">
        <v>2000000000</v>
      </c>
    </row>
    <row r="292" spans="3:9" ht="15.5" x14ac:dyDescent="0.35">
      <c r="C292" t="s">
        <v>24</v>
      </c>
      <c r="D292" s="5">
        <v>2000000000</v>
      </c>
    </row>
    <row r="293" spans="3:9" ht="15.5" x14ac:dyDescent="0.35">
      <c r="C293" t="s">
        <v>21</v>
      </c>
      <c r="D293" s="5">
        <v>-56000000000</v>
      </c>
    </row>
    <row r="294" spans="3:9" ht="15.5" x14ac:dyDescent="0.35">
      <c r="C294" t="s">
        <v>234</v>
      </c>
      <c r="I294" s="5">
        <v>317000000000</v>
      </c>
    </row>
    <row r="295" spans="3:9" ht="15.5" x14ac:dyDescent="0.35">
      <c r="C295" t="s">
        <v>313</v>
      </c>
      <c r="I295" s="5">
        <v>77000000000</v>
      </c>
    </row>
    <row r="296" spans="3:9" ht="15.5" x14ac:dyDescent="0.35">
      <c r="C296" t="s">
        <v>314</v>
      </c>
      <c r="I296" s="5">
        <v>-133000000000</v>
      </c>
    </row>
    <row r="297" spans="3:9" ht="15.5" x14ac:dyDescent="0.35">
      <c r="C297" t="s">
        <v>315</v>
      </c>
      <c r="I297" s="5">
        <v>112000000000</v>
      </c>
    </row>
    <row r="298" spans="3:9" ht="15.5" x14ac:dyDescent="0.35">
      <c r="C298" t="s">
        <v>316</v>
      </c>
      <c r="I298" s="5">
        <v>-15000000000</v>
      </c>
    </row>
    <row r="299" spans="3:9" ht="15.5" x14ac:dyDescent="0.35">
      <c r="C299" t="s">
        <v>317</v>
      </c>
      <c r="I299" s="5">
        <v>61000000000</v>
      </c>
    </row>
  </sheetData>
  <pageMargins left="0.7" right="0.7" top="0.75" bottom="0.75" header="0.3" footer="0.3"/>
  <ignoredErrors>
    <ignoredError sqref="A1:O300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5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412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413</v>
      </c>
      <c r="D2" s="2" vm="27">
        <f ca="1">IFERROR(_xlfn.STOCKHISTORY("XIDX:" &amp; $C$1, D3, , 0, 0, 1), "Libur")</f>
        <v>179</v>
      </c>
      <c r="E2" s="2" vm="28">
        <f ca="1">IFERROR(_xlfn.STOCKHISTORY("XIDX:" &amp; $C$1, E3, , 0, 0, 1), "Libur")</f>
        <v>226</v>
      </c>
      <c r="H2" s="2" vm="28">
        <f ca="1">IFERROR(INDEX(D2:G2,COUNT(D2:G2)),"")</f>
        <v>226</v>
      </c>
      <c r="I2" s="2" vm="29">
        <f t="shared" ref="I2:N2" ca="1" si="0">IFERROR(_xlfn.STOCKHISTORY("XIDX:" &amp; $C$1, I1, , 0, 0, 1), "Libur")</f>
        <v>1880</v>
      </c>
      <c r="J2" s="2" vm="30">
        <f t="shared" ca="1" si="0"/>
        <v>615</v>
      </c>
      <c r="K2" s="2" vm="31">
        <f t="shared" ca="1" si="0"/>
        <v>36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213000183733</v>
      </c>
      <c r="E4" s="2">
        <f>IFERROR(INDEX(E51:E500,MATCH($C$4,$C$51:$C$500,0)),"")</f>
        <v>196038520925</v>
      </c>
      <c r="H4" s="2">
        <f>IFERROR(SUM(D4:G4)*(4/MAX(1,COUNT(D4:G4))),"")</f>
        <v>818077409316</v>
      </c>
      <c r="I4" s="2">
        <f t="shared" ref="I4:N4" si="1">IFERROR(INDEX(I51:I500,MATCH($C$4,$C$51:$C$500,0)),"")</f>
        <v>216588323439</v>
      </c>
      <c r="J4" s="2">
        <f t="shared" si="1"/>
        <v>54702368426</v>
      </c>
      <c r="K4" s="2">
        <f t="shared" si="1"/>
        <v>52931736227</v>
      </c>
      <c r="L4" s="2">
        <f t="shared" si="1"/>
        <v>44150213935</v>
      </c>
      <c r="M4" s="2">
        <f t="shared" si="1"/>
        <v>36215902965</v>
      </c>
      <c r="N4" s="2">
        <f t="shared" si="1"/>
        <v>0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190931230244</v>
      </c>
      <c r="E5" s="2">
        <f>IFERROR(INDEX(E51:E500,MATCH($C$5,$C$51:$C$500,0)),"")</f>
        <v>42983690186</v>
      </c>
      <c r="H5" s="2">
        <f>IFERROR(SUM(D5:G5)*(4/MAX(1,COUNT(D5:G5))),"")</f>
        <v>467829840860</v>
      </c>
      <c r="I5" s="2">
        <f t="shared" ref="I5:N5" si="2">IFERROR(INDEX(I51:I500,MATCH($C$5,$C$51:$C$500,0)),"")</f>
        <v>28654962562</v>
      </c>
      <c r="J5" s="2">
        <f t="shared" si="2"/>
        <v>1029555155</v>
      </c>
      <c r="K5" s="2">
        <f t="shared" si="2"/>
        <v>2320255122</v>
      </c>
      <c r="L5" s="2">
        <f t="shared" si="2"/>
        <v>2107139741</v>
      </c>
      <c r="M5" s="2">
        <f t="shared" si="2"/>
        <v>-4690515974</v>
      </c>
      <c r="N5" s="2">
        <f t="shared" si="2"/>
        <v>0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5194540056633</v>
      </c>
      <c r="E6" s="2">
        <f>IFERROR(INDEX(E51:E500,MATCH($C$6,$C$51:$C$500,0)),"")</f>
        <v>105500217192</v>
      </c>
      <c r="H6" s="2">
        <f>IFERROR(INDEX(D6:G6,COUNT(D6:G6)),"")</f>
        <v>105500217192</v>
      </c>
      <c r="I6" s="2">
        <f t="shared" ref="I6:N6" si="3">IFERROR(INDEX(I51:I500,MATCH($C$6,$C$51:$C$500,0)),"")</f>
        <v>105500217192</v>
      </c>
      <c r="J6" s="2">
        <f t="shared" si="3"/>
        <v>57786636437</v>
      </c>
      <c r="K6" s="2">
        <f t="shared" si="3"/>
        <v>54733468482</v>
      </c>
      <c r="L6" s="2">
        <f t="shared" si="3"/>
        <v>5757344100</v>
      </c>
      <c r="M6" s="2">
        <f t="shared" si="3"/>
        <v>2763061501</v>
      </c>
      <c r="N6" s="2">
        <f t="shared" si="3"/>
        <v>0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1.6</v>
      </c>
      <c r="E7" s="3">
        <f>IFERROR(INDEX(E51:E500,MATCH($C$7,$C$51:$C$500,0))/1000000000,"")</f>
        <v>1.6</v>
      </c>
      <c r="H7" s="3">
        <f>IFERROR(INDEX(D7:G7,COUNT(D7:G7)),"")</f>
        <v>1.6</v>
      </c>
      <c r="I7" s="3">
        <f t="shared" ref="I7:N7" si="4">IFERROR(INDEX(I51:I500,MATCH($C$7,$C$51:$C$500,0))/1000000000,"")</f>
        <v>1.6</v>
      </c>
      <c r="J7" s="3">
        <f t="shared" si="4"/>
        <v>1.54</v>
      </c>
      <c r="K7" s="3">
        <f t="shared" si="4"/>
        <v>1.54</v>
      </c>
      <c r="L7" s="3">
        <f t="shared" si="4"/>
        <v>1.23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-155000000000</v>
      </c>
      <c r="E8" s="2">
        <f>IFERROR(INDEX(E51:E500,MATCH("Free cash flow (Quarter)",$C$51:$C$500,0)),"")</f>
        <v>-8000000000</v>
      </c>
      <c r="H8" s="2">
        <f>IFERROR(INDEX(D8:G8,COUNT(D8:G8)),"")</f>
        <v>-8000000000</v>
      </c>
      <c r="I8" s="2">
        <f t="shared" ref="I8:N8" si="5">IFERROR(INDEX(I51:I500,MATCH($C$8,$C$51:$C$500,0)),"")</f>
        <v>-23000000000</v>
      </c>
      <c r="J8" s="2">
        <f t="shared" si="5"/>
        <v>3000000000</v>
      </c>
      <c r="K8" s="2">
        <f t="shared" si="5"/>
        <v>-34000000000</v>
      </c>
      <c r="L8" s="2">
        <f t="shared" si="5"/>
        <v>2000000000</v>
      </c>
      <c r="M8" s="2">
        <f t="shared" si="5"/>
        <v>-1000000000</v>
      </c>
      <c r="N8" s="2">
        <f t="shared" si="5"/>
        <v>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-97.17</v>
      </c>
      <c r="E9" s="3">
        <f>IFERROR(INDEX(E51:E500,MATCH("Free cash flow per share (Quarter)",$C$51:$C$500,0)),"")</f>
        <v>-4.72</v>
      </c>
      <c r="H9" s="3">
        <f>IFERROR(INDEX(D9:G9,COUNT(D9:G9)),"")</f>
        <v>-4.72</v>
      </c>
      <c r="I9" s="3">
        <f t="shared" ref="I9:N9" si="6">IFERROR(INDEX(I51:I500,MATCH($C$9,$C$51:$C$500,0)),"")</f>
        <v>-14.67</v>
      </c>
      <c r="J9" s="3">
        <f t="shared" si="6"/>
        <v>1.7</v>
      </c>
      <c r="K9" s="3">
        <f t="shared" si="6"/>
        <v>-22.23</v>
      </c>
      <c r="L9" s="3">
        <f t="shared" si="6"/>
        <v>1.78</v>
      </c>
      <c r="M9" s="3">
        <f t="shared" si="6"/>
        <v>-202529.94</v>
      </c>
      <c r="N9" s="3">
        <f t="shared" si="6"/>
        <v>0</v>
      </c>
    </row>
    <row r="10" spans="1:14" ht="15.5" x14ac:dyDescent="0.35">
      <c r="C10" t="s">
        <v>18</v>
      </c>
      <c r="D10" s="3">
        <f ca="1">IFERROR(IF(D9=0,"",D2/D9),"")</f>
        <v>-1.8421323453740865</v>
      </c>
      <c r="E10" s="3">
        <f ca="1">IFERROR(IF(E9=0,"",E2/E9),"")</f>
        <v>-47.881355932203391</v>
      </c>
      <c r="I10" s="3">
        <f t="shared" ref="I10:N10" ca="1" si="7">IFERROR(IF(I9=0,"",I2/I9),"")</f>
        <v>-128.15269256987048</v>
      </c>
      <c r="J10" s="3">
        <f t="shared" ca="1" si="7"/>
        <v>361.76470588235293</v>
      </c>
      <c r="K10" s="3">
        <f t="shared" ca="1" si="7"/>
        <v>-1.6194331983805668</v>
      </c>
      <c r="L10" s="3" t="str">
        <f t="shared" ca="1" si="7"/>
        <v/>
      </c>
      <c r="M10" s="3" t="str">
        <f t="shared" ca="1" si="7"/>
        <v/>
      </c>
      <c r="N10" s="3" t="str">
        <f t="shared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805917199686</v>
      </c>
      <c r="E11" s="2">
        <f>IFERROR(INDEX(E51:E500,MATCH($C$11,$C$51:$C$500,0)),"")</f>
        <v>65361870398</v>
      </c>
      <c r="H11" s="2">
        <f>IFERROR(INDEX(D11:G11,COUNT(D11:G11)),"")</f>
        <v>65361870398</v>
      </c>
      <c r="I11" s="2">
        <f t="shared" ref="I11:N11" si="8">IFERROR(INDEX(I51:I500,MATCH($C$11,$C$51:$C$500,0)),"")</f>
        <v>65361870398</v>
      </c>
      <c r="J11" s="2">
        <f t="shared" si="8"/>
        <v>4249361630</v>
      </c>
      <c r="K11" s="2">
        <f t="shared" si="8"/>
        <v>6520485540</v>
      </c>
      <c r="L11" s="2">
        <f t="shared" si="8"/>
        <v>573837983</v>
      </c>
      <c r="M11" s="2">
        <f t="shared" si="8"/>
        <v>34721516</v>
      </c>
      <c r="N11" s="2">
        <f t="shared" si="8"/>
        <v>0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-800000000000</v>
      </c>
      <c r="E12" s="2">
        <f>IFERROR(INDEX(E51:E500,MATCH("Net Debt (Quarter)",$C$51:$C$500,0)),"")</f>
        <v>-64000000000</v>
      </c>
      <c r="H12" s="2">
        <f>IFERROR(INDEX(D12:G12,COUNT(D12:G12)),"")</f>
        <v>-64000000000</v>
      </c>
      <c r="I12" s="2">
        <f t="shared" ref="I12:N12" si="9">IFERROR(INDEX(I51:I500,MATCH($C$12,$C$51:$C$500,0)),"")</f>
        <v>-64000000000</v>
      </c>
      <c r="J12" s="2">
        <f t="shared" si="9"/>
        <v>-2000000000</v>
      </c>
      <c r="K12" s="2">
        <f t="shared" si="9"/>
        <v>2000000000</v>
      </c>
      <c r="L12" s="2">
        <f t="shared" si="9"/>
        <v>13000000000</v>
      </c>
      <c r="M12" s="2">
        <f t="shared" si="9"/>
        <v>16000000000</v>
      </c>
      <c r="N12" s="2">
        <f t="shared" si="9"/>
        <v>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6000000000</v>
      </c>
      <c r="E13" s="2">
        <f>IFERROR(INDEX(E51:E500,MATCH("Total Debt (Quarter)",$C$51:$C$500,0)),"")</f>
        <v>1000000000</v>
      </c>
      <c r="H13" s="2">
        <f>IFERROR(INDEX(D13:G13,COUNT(D13:G13)),"")</f>
        <v>1000000000</v>
      </c>
      <c r="I13" s="2">
        <f t="shared" ref="I13:N13" si="10">IFERROR(INDEX(I51:I500,MATCH($C$13,$C$51:$C$500,0)),"")</f>
        <v>1000000000</v>
      </c>
      <c r="J13" s="2">
        <f t="shared" si="10"/>
        <v>2000000000</v>
      </c>
      <c r="K13" s="2">
        <f t="shared" si="10"/>
        <v>9000000000</v>
      </c>
      <c r="L13" s="2">
        <f t="shared" si="10"/>
        <v>14000000000</v>
      </c>
      <c r="M13" s="2">
        <f t="shared" si="10"/>
        <v>16000000000</v>
      </c>
      <c r="N13" s="2">
        <f t="shared" si="10"/>
        <v>0</v>
      </c>
    </row>
    <row r="14" spans="1:14" ht="15.5" x14ac:dyDescent="0.35">
      <c r="C14" t="s">
        <v>27</v>
      </c>
      <c r="D14" s="2">
        <f>IFERROR(INDEX(D51:D500,MATCH($C$14,$C$51:$C$500,0)),"")</f>
        <v>-63142587</v>
      </c>
      <c r="E14" s="2">
        <f>IFERROR(INDEX(E51:E500,MATCH($C$14,$C$51:$C$500,0)),"")</f>
        <v>-26105115</v>
      </c>
      <c r="H14" s="2">
        <f>IFERROR(SUM(D14:G14)*(4/MAX(1,COUNT(D14:G14))),"")</f>
        <v>-178495404</v>
      </c>
      <c r="I14" s="2">
        <f t="shared" ref="I14:N14" si="11">IFERROR(INDEX(I51:I500,MATCH($C$14,$C$51:$C$500,0)),"")</f>
        <v>-26205115</v>
      </c>
      <c r="J14" s="2">
        <f t="shared" si="11"/>
        <v>-1489814891</v>
      </c>
      <c r="K14" s="2">
        <f t="shared" si="11"/>
        <v>-2200658706</v>
      </c>
      <c r="L14" s="2">
        <f t="shared" si="11"/>
        <v>-1371543527</v>
      </c>
      <c r="M14" s="2">
        <f t="shared" si="11"/>
        <v>-1433540972</v>
      </c>
      <c r="N14" s="2">
        <f t="shared" si="11"/>
        <v>0</v>
      </c>
    </row>
    <row r="15" spans="1:14" ht="15.5" x14ac:dyDescent="0.35">
      <c r="C15" t="s">
        <v>28</v>
      </c>
      <c r="D15" s="2">
        <f>IFERROR(INDEX(D51:D500,MATCH($C$15,$C$51:$C$500,0)),"")</f>
        <v>-2359130714</v>
      </c>
      <c r="E15" s="2">
        <f>IFERROR(INDEX(E51:E500,MATCH($C$15,$C$51:$C$500,0)),"")</f>
        <v>-145153980</v>
      </c>
      <c r="H15" s="2">
        <f>IFERROR(SUM(D15:G15)*(4/MAX(1,COUNT(D15:G15))),"")</f>
        <v>-5008569388</v>
      </c>
      <c r="I15" s="2">
        <f t="shared" ref="I15:N15" si="12">IFERROR(INDEX(I51:I500,MATCH($C$15,$C$51:$C$500,0)),"")</f>
        <v>-884738540</v>
      </c>
      <c r="J15" s="2">
        <f t="shared" si="12"/>
        <v>-271670969</v>
      </c>
      <c r="K15" s="2">
        <f t="shared" si="12"/>
        <v>-614355646</v>
      </c>
      <c r="L15" s="2">
        <f t="shared" si="12"/>
        <v>-524212771</v>
      </c>
      <c r="M15" s="2">
        <f t="shared" si="12"/>
        <v>1480827784</v>
      </c>
      <c r="N15" s="2">
        <f t="shared" si="12"/>
        <v>0</v>
      </c>
    </row>
    <row r="16" spans="1:14" ht="15.5" x14ac:dyDescent="0.35">
      <c r="C16" t="s">
        <v>29</v>
      </c>
      <c r="D16" s="2">
        <f>IFERROR(INDEX(D51:D500,MATCH($C$16,$C$51:$C$500,0)),"")</f>
        <v>195828629007</v>
      </c>
      <c r="E16" s="2">
        <f>IFERROR(INDEX(E51:E500,MATCH($C$16,$C$51:$C$500,0)),"")</f>
        <v>-6553820084</v>
      </c>
      <c r="H16" s="2">
        <f>IFERROR(SUM(D16:G16)*(4/MAX(1,COUNT(D16:G16))),"")</f>
        <v>378549617846</v>
      </c>
      <c r="I16" s="2">
        <f t="shared" ref="I16:N16" si="13">IFERROR(INDEX(I51:I500,MATCH($C$16,$C$51:$C$500,0)),"")</f>
        <v>-3191252021</v>
      </c>
      <c r="J16" s="2">
        <f t="shared" si="13"/>
        <v>1171428664</v>
      </c>
      <c r="K16" s="2">
        <f t="shared" si="13"/>
        <v>2903147908</v>
      </c>
      <c r="L16" s="2">
        <f t="shared" si="13"/>
        <v>2577006012</v>
      </c>
      <c r="M16" s="2">
        <f t="shared" si="13"/>
        <v>-6171343758</v>
      </c>
      <c r="N16" s="2">
        <f t="shared" si="13"/>
        <v>0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38</v>
      </c>
      <c r="C19" t="s">
        <v>39</v>
      </c>
    </row>
    <row r="20" spans="1:14" ht="15.5" x14ac:dyDescent="0.35">
      <c r="A20" t="s">
        <v>40</v>
      </c>
      <c r="C20" t="s">
        <v>41</v>
      </c>
      <c r="D20" s="2">
        <f ca="1">IFERROR(D21*D2,"")</f>
        <v>286400000000</v>
      </c>
      <c r="E20" s="2">
        <f ca="1">IFERROR(E21*E2,"")</f>
        <v>361600000000</v>
      </c>
      <c r="H20" s="2">
        <f t="shared" ref="H20:N20" ca="1" si="14">IFERROR(H21*H2,"")</f>
        <v>361600000000</v>
      </c>
      <c r="I20" s="2">
        <f t="shared" ca="1" si="14"/>
        <v>3008000000000</v>
      </c>
      <c r="J20" s="2">
        <f t="shared" ca="1" si="14"/>
        <v>947100000000</v>
      </c>
      <c r="K20" s="2">
        <f t="shared" ca="1" si="14"/>
        <v>55440000000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1600000000</v>
      </c>
      <c r="E21" s="2">
        <f>IFERROR(INDEX(E51:E500,MATCH($C$7,$C$51:$C$500,0)),"")</f>
        <v>1600000000</v>
      </c>
      <c r="H21" s="2">
        <f>IFERROR(INDEX(D21:G21,COUNT(D21:G21)),"")</f>
        <v>1600000000</v>
      </c>
      <c r="I21" s="2">
        <f t="shared" ref="I21:N21" si="15">IFERROR(INDEX(I51:I500,MATCH($C$7,$C$51:$C$500,0)),"")</f>
        <v>1600000000</v>
      </c>
      <c r="J21" s="2">
        <f t="shared" si="15"/>
        <v>1540000000</v>
      </c>
      <c r="K21" s="2">
        <f t="shared" si="15"/>
        <v>1540000000</v>
      </c>
      <c r="L21" s="2">
        <f t="shared" si="15"/>
        <v>1230000000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42</v>
      </c>
      <c r="C23" t="s">
        <v>43</v>
      </c>
      <c r="D23" s="3">
        <f>IFERROR(D5/D6*100,"")</f>
        <v>3.6756137822095822</v>
      </c>
      <c r="E23" s="3">
        <f>IFERROR(E5/E6*100,"")</f>
        <v>40.742750422754028</v>
      </c>
      <c r="H23" s="3">
        <f t="shared" ref="H23:N23" si="16">IFERROR(H5/H6*100,"")</f>
        <v>443.43969454451059</v>
      </c>
      <c r="I23" s="3">
        <f t="shared" si="16"/>
        <v>27.161046038275721</v>
      </c>
      <c r="J23" s="3">
        <f t="shared" si="16"/>
        <v>1.7816492159436186</v>
      </c>
      <c r="K23" s="3">
        <f t="shared" si="16"/>
        <v>4.239188902788162</v>
      </c>
      <c r="L23" s="3">
        <f t="shared" si="16"/>
        <v>36.599162815368288</v>
      </c>
      <c r="M23" s="3">
        <f t="shared" si="16"/>
        <v>-169.7579287432589</v>
      </c>
      <c r="N23" s="3" t="str">
        <f t="shared" si="16"/>
        <v/>
      </c>
    </row>
    <row r="24" spans="1:14" ht="15.5" x14ac:dyDescent="0.35">
      <c r="C24" t="s">
        <v>44</v>
      </c>
      <c r="D24" s="4">
        <f>IFERROR(_xlfn.RRI(5,I23,D23),"")</f>
        <v>-0.32968849131926736</v>
      </c>
      <c r="E24" s="4">
        <f>IFERROR(_xlfn.RRI(5,J23,E23),"")</f>
        <v>0.87001731801429139</v>
      </c>
      <c r="H24" s="4" t="str">
        <f t="shared" ref="H24:N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45</v>
      </c>
      <c r="C25" t="s">
        <v>46</v>
      </c>
      <c r="D25" s="3">
        <f>IFERROR(INDEX(D51:D500,MATCH($A$25,$C$51:$C$500,0)),"")</f>
        <v>5.59</v>
      </c>
      <c r="E25" s="3">
        <f>IFERROR(INDEX(E51:E500,MATCH($A$25,$C$51:$C$500,0)),"")</f>
        <v>0.76</v>
      </c>
      <c r="H25" s="3">
        <f>IFERROR(INDEX(D25:G25,COUNT(D25:G25)),"")</f>
        <v>0.76</v>
      </c>
      <c r="I25" s="3">
        <f t="shared" ref="I25:N25" si="18">IFERROR(INDEX(I51:I500,MATCH($C$25,$C$51:$C$500,0)),"")</f>
        <v>17.89</v>
      </c>
      <c r="J25" s="3">
        <f t="shared" si="18"/>
        <v>0.59</v>
      </c>
      <c r="K25" s="3">
        <f t="shared" si="18"/>
        <v>1.49</v>
      </c>
      <c r="L25" s="3">
        <f t="shared" si="18"/>
        <v>1.67</v>
      </c>
      <c r="M25" s="3">
        <f t="shared" si="18"/>
        <v>-820881.34</v>
      </c>
      <c r="N25" s="3">
        <f t="shared" si="18"/>
        <v>0</v>
      </c>
    </row>
    <row r="26" spans="1:14" ht="15.5" x14ac:dyDescent="0.35">
      <c r="C26" t="s">
        <v>47</v>
      </c>
      <c r="D26" s="4">
        <f>IFERROR(_xlfn.RRI(5,I25,D25),"")</f>
        <v>-0.20757112276407741</v>
      </c>
      <c r="E26" s="4">
        <f>IFERROR(_xlfn.RRI(5,J25,E25),"")</f>
        <v>5.1943261868656165E-2</v>
      </c>
      <c r="H26" s="4" t="str">
        <f t="shared" ref="H26:N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>
        <f t="shared" si="19"/>
        <v>0</v>
      </c>
    </row>
    <row r="27" spans="1:14" ht="15.5" x14ac:dyDescent="0.35">
      <c r="C27" t="s">
        <v>48</v>
      </c>
      <c r="D27" s="3">
        <f>IFERROR(D4/D21,"")</f>
        <v>133.125114833125</v>
      </c>
      <c r="E27" s="3">
        <f>IFERROR(E4/E21,"")</f>
        <v>122.52407557812499</v>
      </c>
      <c r="H27" s="3">
        <f t="shared" ref="H27:N27" si="20">IFERROR(H4/H21,"")</f>
        <v>511.29838082250001</v>
      </c>
      <c r="I27" s="3">
        <f t="shared" si="20"/>
        <v>135.36770214937499</v>
      </c>
      <c r="J27" s="3">
        <f t="shared" si="20"/>
        <v>35.52101845844156</v>
      </c>
      <c r="K27" s="3">
        <f t="shared" si="20"/>
        <v>34.371257290259742</v>
      </c>
      <c r="L27" s="3">
        <f t="shared" si="20"/>
        <v>35.89448287398374</v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49</v>
      </c>
      <c r="D28" s="4">
        <f>IFERROR(_xlfn.RRI(5,I27,D27),"")</f>
        <v>-3.3355040856616336E-3</v>
      </c>
      <c r="E28" s="4">
        <f>IFERROR(_xlfn.RRI(5,J27,E27),"")</f>
        <v>0.28099432285205483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50</v>
      </c>
      <c r="H29" s="4">
        <f t="shared" ref="H29:N29" si="22">IFERROR(((H25-I25)/I25)*100%,"")</f>
        <v>-0.95751816657350464</v>
      </c>
      <c r="I29" s="4">
        <f t="shared" si="22"/>
        <v>29.322033898305087</v>
      </c>
      <c r="J29" s="4">
        <f t="shared" si="22"/>
        <v>-0.60402684563758391</v>
      </c>
      <c r="K29" s="4">
        <f t="shared" si="22"/>
        <v>-0.10778443113772451</v>
      </c>
      <c r="L29" s="4">
        <f t="shared" si="22"/>
        <v>-1.0000020343987841</v>
      </c>
      <c r="M29" s="4" t="str">
        <f t="shared" si="22"/>
        <v/>
      </c>
      <c r="N29" s="4" t="str">
        <f t="shared" si="22"/>
        <v/>
      </c>
    </row>
    <row r="30" spans="1:14" ht="15.5" x14ac:dyDescent="0.35">
      <c r="C30" t="s">
        <v>51</v>
      </c>
      <c r="H30" s="4">
        <f t="shared" ref="H30:N30" si="23">IFERROR(((H27-I27)/I27)*100%,"")</f>
        <v>2.7771076313188403</v>
      </c>
      <c r="I30" s="4">
        <f t="shared" si="23"/>
        <v>2.8109183808383991</v>
      </c>
      <c r="J30" s="4">
        <f t="shared" si="23"/>
        <v>3.3451239751641042E-2</v>
      </c>
      <c r="K30" s="4">
        <f t="shared" si="23"/>
        <v>-4.2436203610221955E-2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3251.76</v>
      </c>
      <c r="E32" s="3">
        <f>IFERROR(INDEX(E51:E500,MATCH($A$32,$C$51:$C$500,0)),"")</f>
        <v>65.959999999999994</v>
      </c>
      <c r="H32" s="3">
        <f>IFERROR(INDEX(D32:G32,COUNT(D32:G32)),"")</f>
        <v>65.959999999999994</v>
      </c>
      <c r="I32" s="3">
        <f t="shared" ref="I32:N32" si="24">IFERROR(INDEX(I51:I500,MATCH($C$32,$C$51:$C$500,0)),"")</f>
        <v>65.959999999999994</v>
      </c>
      <c r="J32" s="3">
        <f t="shared" si="24"/>
        <v>37.520000000000003</v>
      </c>
      <c r="K32" s="3">
        <f t="shared" si="24"/>
        <v>35.6</v>
      </c>
      <c r="L32" s="3">
        <f t="shared" si="24"/>
        <v>4.68</v>
      </c>
      <c r="M32" s="3">
        <f t="shared" si="24"/>
        <v>483559.94</v>
      </c>
      <c r="N32" s="3">
        <f t="shared" si="24"/>
        <v>0</v>
      </c>
    </row>
    <row r="33" spans="1:14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7.0000000000000007E-2</v>
      </c>
      <c r="E33" s="3">
        <f>IFERROR(INDEX(E51:E500,MATCH($A$33,$C$51:$C$500,0)),"")</f>
        <v>28.5</v>
      </c>
      <c r="H33" s="3">
        <f>IFERROR(INDEX(D33:G33,COUNT(D33:G33)),"")</f>
        <v>28.5</v>
      </c>
      <c r="I33" s="3">
        <f t="shared" ref="I33:N33" si="25">IFERROR(INDEX(I51:I500,MATCH($C$33,$C$51:$C$500,0)),"")</f>
        <v>28.5</v>
      </c>
      <c r="J33" s="3">
        <f t="shared" si="25"/>
        <v>16.39</v>
      </c>
      <c r="K33" s="3">
        <f t="shared" si="25"/>
        <v>1.01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1.89</v>
      </c>
      <c r="E34" s="3">
        <f>IFERROR(INDEX(E51:E500,MATCH($A$34,$C$51:$C$500,0)),"")</f>
        <v>115.69</v>
      </c>
      <c r="H34" s="3">
        <f>IFERROR(INDEX(D34:G34,COUNT(D34:G34)),"")</f>
        <v>115.69</v>
      </c>
      <c r="I34" s="3">
        <f t="shared" ref="I34:N34" si="26">IFERROR(INDEX(I51:I500,MATCH($C$34,$C$51:$C$500,0)),"")</f>
        <v>105.09</v>
      </c>
      <c r="J34" s="3">
        <f t="shared" si="26"/>
        <v>1042.3699999999999</v>
      </c>
      <c r="K34" s="3">
        <f t="shared" si="26"/>
        <v>24.16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1.69</v>
      </c>
      <c r="E35" s="3">
        <f>IFERROR(INDEX(E51:E500,MATCH($A$35,$C$51:$C$500,0)),"")</f>
        <v>15.32</v>
      </c>
      <c r="H35" s="3">
        <f>IFERROR(INDEX(D35:G35,COUNT(D35:G35)),"")</f>
        <v>15.32</v>
      </c>
      <c r="I35" s="3">
        <f t="shared" ref="I35:N35" si="27">IFERROR(INDEX(I51:I500,MATCH($C$35,$C$51:$C$500,0)),"")</f>
        <v>13.87</v>
      </c>
      <c r="J35" s="3">
        <f t="shared" si="27"/>
        <v>17.29</v>
      </c>
      <c r="K35" s="3">
        <f t="shared" si="27"/>
        <v>1.05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64</v>
      </c>
      <c r="C36" t="s">
        <v>65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66</v>
      </c>
      <c r="C37" t="s">
        <v>67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68</v>
      </c>
      <c r="E50" t="s">
        <v>69</v>
      </c>
      <c r="F50" t="s">
        <v>70</v>
      </c>
      <c r="G50" t="s">
        <v>71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73</v>
      </c>
      <c r="C51" t="s">
        <v>6</v>
      </c>
      <c r="D51" s="5">
        <v>213000183733</v>
      </c>
      <c r="E51" s="5">
        <v>196038520925</v>
      </c>
      <c r="F51" s="5">
        <v>20549802514</v>
      </c>
      <c r="G51" s="5">
        <v>25151499066</v>
      </c>
      <c r="I51" s="5">
        <v>216588323439</v>
      </c>
      <c r="J51" s="5">
        <v>54702368426</v>
      </c>
      <c r="K51" s="5">
        <v>52931736227</v>
      </c>
      <c r="L51" s="5">
        <v>44150213935</v>
      </c>
      <c r="M51" s="5">
        <v>36215902965</v>
      </c>
    </row>
    <row r="52" spans="2:14" ht="15.5" x14ac:dyDescent="0.35">
      <c r="C52" t="s">
        <v>74</v>
      </c>
      <c r="D52" s="5">
        <v>-206650325666</v>
      </c>
      <c r="E52" s="5">
        <v>-194988901231</v>
      </c>
      <c r="F52" s="5">
        <v>-17188053975</v>
      </c>
      <c r="G52" s="5">
        <v>-19163090412</v>
      </c>
      <c r="I52" s="5">
        <v>-212176955206</v>
      </c>
      <c r="J52" s="5">
        <v>-40843331481</v>
      </c>
      <c r="K52" s="5">
        <v>-37002120141</v>
      </c>
      <c r="L52" s="5">
        <v>-32303664341</v>
      </c>
      <c r="M52" s="5">
        <v>-30325180720</v>
      </c>
    </row>
    <row r="53" spans="2:14" ht="15.5" x14ac:dyDescent="0.35">
      <c r="C53" t="s">
        <v>75</v>
      </c>
      <c r="D53" s="5">
        <v>6349858067</v>
      </c>
      <c r="E53" s="5">
        <v>1049619694</v>
      </c>
      <c r="F53" s="5">
        <v>3361748539</v>
      </c>
      <c r="G53" s="5">
        <v>5988408654</v>
      </c>
      <c r="I53" s="5">
        <v>4411368233</v>
      </c>
      <c r="J53" s="5">
        <v>13859036945</v>
      </c>
      <c r="K53" s="5">
        <v>15929616086</v>
      </c>
      <c r="L53" s="5">
        <v>11846549594</v>
      </c>
      <c r="M53" s="5">
        <v>5890722245</v>
      </c>
    </row>
    <row r="54" spans="2:14" ht="15.5" x14ac:dyDescent="0.35">
      <c r="C54" t="s">
        <v>76</v>
      </c>
      <c r="D54" s="5">
        <v>-18699670686</v>
      </c>
      <c r="E54" s="5">
        <v>-7885315280</v>
      </c>
      <c r="G54" s="5">
        <v>-5621223570</v>
      </c>
      <c r="I54" s="5">
        <v>-7885315280</v>
      </c>
      <c r="J54" s="5">
        <v>-11229875052</v>
      </c>
      <c r="K54" s="5">
        <v>-10848182817</v>
      </c>
      <c r="L54" s="5">
        <v>-7898508617</v>
      </c>
      <c r="M54" s="5">
        <v>-10628957156</v>
      </c>
    </row>
    <row r="55" spans="2:14" ht="15.5" x14ac:dyDescent="0.35">
      <c r="C55" t="s">
        <v>240</v>
      </c>
      <c r="G55" s="5">
        <v>-1337981151</v>
      </c>
      <c r="J55" s="5">
        <v>-2465907070</v>
      </c>
      <c r="K55" s="5">
        <v>-2281260602</v>
      </c>
      <c r="L55" s="5">
        <v>-1178103298</v>
      </c>
      <c r="M55" s="5">
        <v>-1597026959</v>
      </c>
    </row>
    <row r="56" spans="2:14" ht="15.5" x14ac:dyDescent="0.35">
      <c r="C56" t="s">
        <v>77</v>
      </c>
      <c r="D56" s="5">
        <v>-5872181803</v>
      </c>
      <c r="E56" s="5">
        <v>-2314961900</v>
      </c>
      <c r="G56" s="5">
        <v>-4284683784</v>
      </c>
      <c r="I56" s="5">
        <v>-2314961900</v>
      </c>
      <c r="J56" s="5">
        <v>-8817216174</v>
      </c>
      <c r="K56" s="5">
        <v>-8616532746</v>
      </c>
      <c r="L56" s="5">
        <v>-6784164969</v>
      </c>
      <c r="M56" s="5">
        <v>-9068712142</v>
      </c>
    </row>
    <row r="57" spans="2:14" ht="15.5" x14ac:dyDescent="0.35">
      <c r="C57" t="s">
        <v>81</v>
      </c>
      <c r="I57" s="5">
        <v>-2681629742</v>
      </c>
    </row>
    <row r="58" spans="2:14" ht="15.5" x14ac:dyDescent="0.35">
      <c r="C58" t="s">
        <v>78</v>
      </c>
      <c r="D58" s="5">
        <v>-12349812619</v>
      </c>
      <c r="E58" s="5">
        <v>-6835695586</v>
      </c>
      <c r="F58" s="5">
        <v>3361748539</v>
      </c>
      <c r="G58" s="5">
        <v>367185084</v>
      </c>
      <c r="I58" s="5">
        <v>-3473947047</v>
      </c>
      <c r="J58" s="5">
        <v>2629161893</v>
      </c>
      <c r="K58" s="5">
        <v>5081433269</v>
      </c>
      <c r="L58" s="5">
        <v>3948040977</v>
      </c>
      <c r="M58" s="5">
        <v>-4738234911</v>
      </c>
    </row>
    <row r="59" spans="2:14" ht="15.5" x14ac:dyDescent="0.35">
      <c r="C59" t="s">
        <v>79</v>
      </c>
      <c r="D59" s="5">
        <v>208178441626</v>
      </c>
      <c r="E59" s="5">
        <v>35652571438</v>
      </c>
      <c r="F59" s="5">
        <v>819524</v>
      </c>
      <c r="G59" s="5">
        <v>-838460158</v>
      </c>
      <c r="I59" s="5">
        <v>35653390962</v>
      </c>
      <c r="J59" s="5">
        <v>-1457733229</v>
      </c>
      <c r="K59" s="5">
        <v>-2178285361</v>
      </c>
      <c r="L59" s="5">
        <v>-1371034965</v>
      </c>
      <c r="M59" s="5">
        <v>-1433108847</v>
      </c>
    </row>
    <row r="60" spans="2:14" ht="15.5" x14ac:dyDescent="0.35">
      <c r="C60" t="s">
        <v>27</v>
      </c>
      <c r="D60" s="5">
        <v>-63142587</v>
      </c>
      <c r="E60" s="5">
        <v>-26105115</v>
      </c>
      <c r="F60" s="5">
        <v>-100000</v>
      </c>
      <c r="G60" s="5">
        <v>-852424063</v>
      </c>
      <c r="I60" s="5">
        <v>-26205115</v>
      </c>
      <c r="J60" s="5">
        <v>-1489814891</v>
      </c>
      <c r="K60" s="5">
        <v>-2200658706</v>
      </c>
      <c r="L60" s="5">
        <v>-1371543527</v>
      </c>
      <c r="M60" s="5">
        <v>-1433540972</v>
      </c>
    </row>
    <row r="61" spans="2:14" ht="15.5" x14ac:dyDescent="0.35">
      <c r="C61" t="s">
        <v>80</v>
      </c>
      <c r="D61" s="5">
        <v>5401540906</v>
      </c>
      <c r="E61" s="5">
        <v>307980617</v>
      </c>
      <c r="F61" s="5">
        <v>919524</v>
      </c>
      <c r="G61" s="5">
        <v>13963905</v>
      </c>
      <c r="I61" s="5">
        <v>308900141</v>
      </c>
      <c r="J61" s="5">
        <v>32081662</v>
      </c>
      <c r="K61" s="5">
        <v>22373345</v>
      </c>
      <c r="L61" s="5">
        <v>508562</v>
      </c>
      <c r="M61" s="5">
        <v>432125</v>
      </c>
    </row>
    <row r="62" spans="2:14" ht="15.5" x14ac:dyDescent="0.35">
      <c r="C62" t="s">
        <v>82</v>
      </c>
      <c r="D62" s="5">
        <v>208178441626</v>
      </c>
      <c r="E62" s="5">
        <v>35652571438</v>
      </c>
      <c r="F62" s="5">
        <v>819524</v>
      </c>
      <c r="G62" s="5">
        <v>-838460158</v>
      </c>
      <c r="I62" s="5">
        <v>35653390962</v>
      </c>
      <c r="J62" s="5">
        <v>-1457733229</v>
      </c>
      <c r="K62" s="5">
        <v>-2178285361</v>
      </c>
      <c r="L62" s="5">
        <v>-1371034965</v>
      </c>
      <c r="M62" s="5">
        <v>-1433108847</v>
      </c>
    </row>
    <row r="63" spans="2:14" ht="15.5" x14ac:dyDescent="0.35">
      <c r="C63" t="s">
        <v>29</v>
      </c>
      <c r="D63" s="5">
        <v>195828629007</v>
      </c>
      <c r="E63" s="5">
        <v>-6553820084</v>
      </c>
      <c r="F63" s="5">
        <v>3362568063</v>
      </c>
      <c r="G63" s="5">
        <v>-471275074</v>
      </c>
      <c r="I63" s="5">
        <v>-3191252021</v>
      </c>
      <c r="J63" s="5">
        <v>1171428664</v>
      </c>
      <c r="K63" s="5">
        <v>2903147908</v>
      </c>
      <c r="L63" s="5">
        <v>2577006012</v>
      </c>
      <c r="M63" s="5">
        <v>-6171343758</v>
      </c>
    </row>
    <row r="64" spans="2:14" ht="15.5" x14ac:dyDescent="0.35">
      <c r="C64" t="s">
        <v>28</v>
      </c>
      <c r="D64" s="5">
        <v>-2359130714</v>
      </c>
      <c r="E64" s="5">
        <v>-145153980</v>
      </c>
      <c r="F64" s="5">
        <v>-739584560</v>
      </c>
      <c r="G64" s="5">
        <v>76667740</v>
      </c>
      <c r="I64" s="5">
        <v>-884738540</v>
      </c>
      <c r="J64" s="5">
        <v>-271670969</v>
      </c>
      <c r="K64" s="5">
        <v>-614355646</v>
      </c>
      <c r="L64" s="5">
        <v>-524212771</v>
      </c>
      <c r="M64" s="5">
        <v>1480827784</v>
      </c>
    </row>
    <row r="65" spans="2:13" ht="15.5" x14ac:dyDescent="0.35">
      <c r="C65" t="s">
        <v>85</v>
      </c>
      <c r="D65" s="5">
        <v>-2359130714</v>
      </c>
      <c r="E65" s="5">
        <v>-145153980</v>
      </c>
      <c r="F65" s="5">
        <v>-739584560</v>
      </c>
      <c r="G65" s="5">
        <v>76667740</v>
      </c>
      <c r="I65" s="5">
        <v>-884738540</v>
      </c>
      <c r="J65" s="5">
        <v>-271670969</v>
      </c>
      <c r="K65" s="5">
        <v>-614355646</v>
      </c>
      <c r="L65" s="5">
        <v>-524212771</v>
      </c>
      <c r="M65" s="5">
        <v>1480827784</v>
      </c>
    </row>
    <row r="66" spans="2:13" ht="15.5" x14ac:dyDescent="0.35">
      <c r="C66" t="s">
        <v>87</v>
      </c>
      <c r="D66" s="5">
        <v>190787868551</v>
      </c>
      <c r="E66" s="5">
        <v>-9380603806</v>
      </c>
      <c r="F66" s="5">
        <v>2622983503</v>
      </c>
      <c r="G66" s="5">
        <v>-394607334</v>
      </c>
      <c r="I66" s="5">
        <v>-6757620303</v>
      </c>
      <c r="J66" s="5">
        <v>899757695</v>
      </c>
      <c r="K66" s="5">
        <v>2288792262</v>
      </c>
      <c r="L66" s="5">
        <v>2052793241</v>
      </c>
      <c r="M66" s="5">
        <v>-4690515974</v>
      </c>
    </row>
    <row r="67" spans="2:13" ht="15.5" x14ac:dyDescent="0.35">
      <c r="C67" t="s">
        <v>88</v>
      </c>
      <c r="D67" s="5">
        <v>143361693</v>
      </c>
      <c r="E67" s="5">
        <v>17027908848</v>
      </c>
      <c r="F67" s="5">
        <v>-16951711126</v>
      </c>
      <c r="G67" s="5">
        <v>106063035</v>
      </c>
      <c r="I67" s="5">
        <v>76197722</v>
      </c>
      <c r="J67" s="5">
        <v>129797460</v>
      </c>
      <c r="K67" s="5">
        <v>31462860</v>
      </c>
      <c r="L67" s="5">
        <v>54346500</v>
      </c>
    </row>
    <row r="68" spans="2:13" ht="15.5" x14ac:dyDescent="0.35">
      <c r="C68" t="s">
        <v>89</v>
      </c>
      <c r="D68" s="5">
        <v>190931230244</v>
      </c>
      <c r="E68" s="5">
        <v>7647305042</v>
      </c>
      <c r="F68" s="5">
        <v>-14328727623</v>
      </c>
      <c r="G68" s="5">
        <v>-288544299</v>
      </c>
      <c r="I68" s="5">
        <v>-6681422581</v>
      </c>
      <c r="J68" s="5">
        <v>1029555155</v>
      </c>
      <c r="K68" s="5">
        <v>2320255122</v>
      </c>
      <c r="L68" s="5">
        <v>2107139741</v>
      </c>
      <c r="M68" s="5">
        <v>-4690515974</v>
      </c>
    </row>
    <row r="69" spans="2:13" ht="15.5" x14ac:dyDescent="0.35">
      <c r="C69" t="s">
        <v>90</v>
      </c>
      <c r="D69" s="5">
        <v>190787868551</v>
      </c>
      <c r="E69" s="5">
        <v>25990092130</v>
      </c>
      <c r="F69" s="5">
        <v>2622983503</v>
      </c>
      <c r="G69" s="5">
        <v>-394607334</v>
      </c>
      <c r="I69" s="5">
        <v>28613075633</v>
      </c>
      <c r="J69" s="5">
        <v>899757695</v>
      </c>
      <c r="K69" s="5">
        <v>2288792262</v>
      </c>
      <c r="L69" s="5">
        <v>2052793241</v>
      </c>
      <c r="M69" s="5">
        <v>-4690515974</v>
      </c>
    </row>
    <row r="70" spans="2:13" ht="15.5" x14ac:dyDescent="0.35">
      <c r="C70" t="s">
        <v>8</v>
      </c>
      <c r="D70" s="5">
        <v>190931230244</v>
      </c>
      <c r="E70" s="5">
        <v>42983690186</v>
      </c>
      <c r="F70" s="5">
        <v>-14328727624</v>
      </c>
      <c r="G70" s="5">
        <v>-288544299</v>
      </c>
      <c r="I70" s="5">
        <v>28654962562</v>
      </c>
      <c r="J70" s="5">
        <v>1029555155</v>
      </c>
      <c r="K70" s="5">
        <v>2320255122</v>
      </c>
      <c r="L70" s="5">
        <v>2107139741</v>
      </c>
      <c r="M70" s="5">
        <v>-4690515974</v>
      </c>
    </row>
    <row r="71" spans="2:13" ht="15.5" x14ac:dyDescent="0.35">
      <c r="C71" t="s">
        <v>91</v>
      </c>
      <c r="E71" s="5">
        <v>34310793</v>
      </c>
      <c r="I71" s="5">
        <v>34310793</v>
      </c>
    </row>
    <row r="72" spans="2:13" ht="15.5" x14ac:dyDescent="0.35">
      <c r="C72" t="s">
        <v>92</v>
      </c>
      <c r="D72" s="5">
        <v>190787868551</v>
      </c>
      <c r="E72" s="5">
        <v>25990092130</v>
      </c>
      <c r="F72" s="5">
        <v>2622983503</v>
      </c>
      <c r="G72" s="5">
        <v>-394607334</v>
      </c>
      <c r="I72" s="5">
        <v>28613075633</v>
      </c>
      <c r="J72" s="5">
        <v>899757695</v>
      </c>
      <c r="K72" s="5">
        <v>2288792262</v>
      </c>
      <c r="L72" s="5">
        <v>2052793241</v>
      </c>
      <c r="M72" s="5">
        <v>-4690515974</v>
      </c>
    </row>
    <row r="73" spans="2:13" ht="15.5" x14ac:dyDescent="0.35">
      <c r="C73" t="s">
        <v>93</v>
      </c>
      <c r="D73" s="5">
        <v>190931230244</v>
      </c>
      <c r="E73" s="5">
        <v>43018000979</v>
      </c>
      <c r="F73" s="5">
        <v>-14328727624</v>
      </c>
      <c r="G73" s="5">
        <v>-288544299</v>
      </c>
      <c r="I73" s="5">
        <v>28689273355</v>
      </c>
      <c r="J73" s="5">
        <v>1029555155</v>
      </c>
      <c r="K73" s="5">
        <v>2320255122</v>
      </c>
      <c r="L73" s="5">
        <v>2107139741</v>
      </c>
      <c r="M73" s="5">
        <v>-4690515974</v>
      </c>
    </row>
    <row r="74" spans="2:13" ht="15.5" x14ac:dyDescent="0.35">
      <c r="C74" t="s">
        <v>94</v>
      </c>
      <c r="D74" s="5">
        <v>190931230244</v>
      </c>
      <c r="E74" s="5">
        <v>43018000979</v>
      </c>
      <c r="F74" s="5">
        <v>-14328727624</v>
      </c>
      <c r="G74" s="5">
        <v>-288544299</v>
      </c>
      <c r="I74" s="5">
        <v>28689273355</v>
      </c>
      <c r="J74" s="5">
        <v>1029555155</v>
      </c>
      <c r="K74" s="5">
        <v>2320255122</v>
      </c>
      <c r="L74" s="5">
        <v>2107139741</v>
      </c>
      <c r="M74" s="5">
        <v>-4690515974</v>
      </c>
    </row>
    <row r="76" spans="2:13" ht="15.5" x14ac:dyDescent="0.35">
      <c r="B76" t="s">
        <v>95</v>
      </c>
      <c r="C76" t="s">
        <v>96</v>
      </c>
    </row>
    <row r="77" spans="2:13" ht="15.5" x14ac:dyDescent="0.35">
      <c r="C77" t="s">
        <v>97</v>
      </c>
    </row>
    <row r="78" spans="2:13" ht="15.5" x14ac:dyDescent="0.35">
      <c r="C78" t="s">
        <v>20</v>
      </c>
      <c r="D78" s="5">
        <v>805917199686</v>
      </c>
      <c r="E78" s="5">
        <v>65361870398</v>
      </c>
      <c r="F78" s="5">
        <v>4782546810</v>
      </c>
      <c r="G78" s="5">
        <v>4249361630</v>
      </c>
      <c r="I78" s="5">
        <v>65361870398</v>
      </c>
      <c r="J78" s="5">
        <v>4249361630</v>
      </c>
      <c r="K78" s="5">
        <v>6520485540</v>
      </c>
      <c r="L78" s="5">
        <v>573837983</v>
      </c>
      <c r="M78" s="5">
        <v>34721516</v>
      </c>
    </row>
    <row r="79" spans="2:13" ht="15.5" x14ac:dyDescent="0.35">
      <c r="C79" t="s">
        <v>98</v>
      </c>
      <c r="D79" s="5">
        <v>65757272486</v>
      </c>
      <c r="E79" s="5">
        <v>69720286564</v>
      </c>
      <c r="F79" s="5">
        <v>8543009312</v>
      </c>
      <c r="G79" s="5">
        <v>17173360628</v>
      </c>
      <c r="I79" s="5">
        <v>69720286564</v>
      </c>
      <c r="J79" s="5">
        <v>17173360628</v>
      </c>
      <c r="K79" s="5">
        <v>10412813368</v>
      </c>
      <c r="L79" s="5">
        <v>6181125508</v>
      </c>
      <c r="M79" s="5">
        <v>2206239639</v>
      </c>
    </row>
    <row r="80" spans="2:13" ht="15.5" x14ac:dyDescent="0.35">
      <c r="C80" t="s">
        <v>247</v>
      </c>
    </row>
    <row r="81" spans="3:13" ht="15.5" x14ac:dyDescent="0.35">
      <c r="C81" t="s">
        <v>99</v>
      </c>
      <c r="D81" s="5">
        <v>1005000</v>
      </c>
      <c r="E81" s="5">
        <v>2690697681950</v>
      </c>
      <c r="I81" s="5">
        <v>2690697681950</v>
      </c>
      <c r="K81" s="5">
        <v>31746290</v>
      </c>
      <c r="L81" s="5">
        <v>318031500</v>
      </c>
      <c r="M81" s="5">
        <v>110269612</v>
      </c>
    </row>
    <row r="82" spans="3:13" ht="15.5" x14ac:dyDescent="0.35">
      <c r="C82" t="s">
        <v>100</v>
      </c>
      <c r="D82" s="5">
        <v>65757272486</v>
      </c>
      <c r="E82" s="5">
        <v>69720286564</v>
      </c>
      <c r="F82" s="5">
        <v>8543009312</v>
      </c>
      <c r="G82" s="5">
        <v>17173360628</v>
      </c>
      <c r="I82" s="5">
        <v>69720286564</v>
      </c>
      <c r="J82" s="5">
        <v>17173360628</v>
      </c>
      <c r="K82" s="5">
        <v>10412813368</v>
      </c>
      <c r="L82" s="5">
        <v>6181125508</v>
      </c>
      <c r="M82" s="5">
        <v>2206239639</v>
      </c>
    </row>
    <row r="83" spans="3:13" ht="15.5" x14ac:dyDescent="0.35">
      <c r="C83" t="s">
        <v>101</v>
      </c>
      <c r="D83" s="5">
        <v>4000</v>
      </c>
      <c r="E83" s="5">
        <v>4000</v>
      </c>
      <c r="F83" s="5">
        <v>101004000</v>
      </c>
      <c r="G83" s="5">
        <v>121816500</v>
      </c>
      <c r="I83" s="5">
        <v>4000</v>
      </c>
      <c r="J83" s="5">
        <v>121816500</v>
      </c>
      <c r="K83" s="5">
        <v>17150000</v>
      </c>
      <c r="L83" s="5">
        <v>6500000</v>
      </c>
      <c r="M83" s="5">
        <v>3805606</v>
      </c>
    </row>
    <row r="84" spans="3:13" ht="15.5" x14ac:dyDescent="0.35">
      <c r="C84" t="s">
        <v>102</v>
      </c>
      <c r="D84" s="5">
        <v>4000</v>
      </c>
      <c r="E84" s="5">
        <v>4000</v>
      </c>
      <c r="F84" s="5">
        <v>101004000</v>
      </c>
      <c r="G84" s="5">
        <v>121816500</v>
      </c>
      <c r="I84" s="5">
        <v>4000</v>
      </c>
      <c r="J84" s="5">
        <v>121816500</v>
      </c>
      <c r="K84" s="5">
        <v>17150000</v>
      </c>
      <c r="L84" s="5">
        <v>6500000</v>
      </c>
      <c r="M84" s="5">
        <v>3805606</v>
      </c>
    </row>
    <row r="85" spans="3:13" ht="15.5" x14ac:dyDescent="0.35">
      <c r="C85" t="s">
        <v>103</v>
      </c>
      <c r="G85" s="5">
        <v>5217790857</v>
      </c>
      <c r="J85" s="5">
        <v>5217790857</v>
      </c>
      <c r="K85" s="5">
        <v>6588265324</v>
      </c>
      <c r="L85" s="5">
        <v>2078459102</v>
      </c>
      <c r="M85" s="5">
        <v>943110334</v>
      </c>
    </row>
    <row r="86" spans="3:13" ht="15.5" x14ac:dyDescent="0.35">
      <c r="C86" t="s">
        <v>81</v>
      </c>
      <c r="D86" s="5">
        <v>1805827698808</v>
      </c>
      <c r="E86" s="5">
        <v>291803018</v>
      </c>
      <c r="I86" s="5">
        <v>291803018</v>
      </c>
    </row>
    <row r="87" spans="3:13" ht="15.5" x14ac:dyDescent="0.35">
      <c r="C87" t="s">
        <v>104</v>
      </c>
      <c r="D87" s="5">
        <v>872820850279</v>
      </c>
      <c r="E87" s="5">
        <v>137464162906</v>
      </c>
      <c r="F87" s="5">
        <v>70465925662</v>
      </c>
      <c r="G87" s="5">
        <v>26979387200</v>
      </c>
      <c r="I87" s="5">
        <v>137464162906</v>
      </c>
      <c r="J87" s="5">
        <v>26979387200</v>
      </c>
      <c r="K87" s="5">
        <v>35187194101</v>
      </c>
      <c r="L87" s="5">
        <v>10379496268</v>
      </c>
      <c r="M87" s="5">
        <v>5381326911</v>
      </c>
    </row>
    <row r="88" spans="3:13" ht="15.5" x14ac:dyDescent="0.35">
      <c r="C88" t="s">
        <v>105</v>
      </c>
    </row>
    <row r="89" spans="3:13" ht="15.5" x14ac:dyDescent="0.35">
      <c r="C89" t="s">
        <v>108</v>
      </c>
      <c r="D89" s="5">
        <v>44667879</v>
      </c>
      <c r="E89" s="5">
        <v>72494695</v>
      </c>
      <c r="G89" s="5">
        <v>83183838</v>
      </c>
      <c r="I89" s="5">
        <v>72494695</v>
      </c>
      <c r="J89" s="5">
        <v>83183838</v>
      </c>
      <c r="K89" s="5">
        <v>318056727</v>
      </c>
      <c r="L89" s="5">
        <v>941286513</v>
      </c>
      <c r="M89" s="5">
        <v>1480827784</v>
      </c>
    </row>
    <row r="90" spans="3:13" ht="15.5" x14ac:dyDescent="0.35">
      <c r="C90" t="s">
        <v>106</v>
      </c>
      <c r="D90" s="5">
        <v>564577628</v>
      </c>
      <c r="E90" s="5">
        <v>594822858</v>
      </c>
      <c r="G90" s="5">
        <v>29813794211</v>
      </c>
      <c r="I90" s="5">
        <v>594822858</v>
      </c>
      <c r="J90" s="5">
        <v>29813794211</v>
      </c>
      <c r="K90" s="5">
        <v>27877646635</v>
      </c>
      <c r="L90" s="5">
        <v>26738756543</v>
      </c>
      <c r="M90" s="5">
        <v>25626325663</v>
      </c>
    </row>
    <row r="91" spans="3:13" ht="15.5" x14ac:dyDescent="0.35">
      <c r="C91" t="s">
        <v>107</v>
      </c>
      <c r="G91" s="5">
        <v>10041785859</v>
      </c>
      <c r="J91" s="5">
        <v>10041785859</v>
      </c>
      <c r="K91" s="5">
        <v>9556734587</v>
      </c>
      <c r="L91" s="5">
        <v>5626786530</v>
      </c>
      <c r="M91" s="5">
        <v>4095607714</v>
      </c>
    </row>
    <row r="92" spans="3:13" ht="15.5" x14ac:dyDescent="0.35">
      <c r="C92" t="s">
        <v>248</v>
      </c>
      <c r="D92" s="5">
        <v>3063211778418</v>
      </c>
      <c r="E92" s="5">
        <v>2860228373418</v>
      </c>
      <c r="I92" s="5">
        <v>2860228373418</v>
      </c>
    </row>
    <row r="93" spans="3:13" ht="15.5" x14ac:dyDescent="0.35">
      <c r="C93" t="s">
        <v>109</v>
      </c>
      <c r="D93" s="5">
        <v>4395632044883</v>
      </c>
      <c r="E93" s="5">
        <v>2862162529933</v>
      </c>
      <c r="G93" s="5">
        <v>39938763908</v>
      </c>
      <c r="I93" s="5">
        <v>2862162529933</v>
      </c>
      <c r="J93" s="5">
        <v>39938763908</v>
      </c>
      <c r="K93" s="5">
        <v>41942270360</v>
      </c>
      <c r="L93" s="5">
        <v>33306829586</v>
      </c>
      <c r="M93" s="5">
        <v>31202761161</v>
      </c>
    </row>
    <row r="94" spans="3:13" ht="15.5" x14ac:dyDescent="0.35">
      <c r="C94" t="s">
        <v>110</v>
      </c>
      <c r="D94" s="5">
        <v>5268452895162</v>
      </c>
      <c r="E94" s="5">
        <v>2999626692839</v>
      </c>
      <c r="F94" s="5">
        <v>70465925662</v>
      </c>
      <c r="G94" s="5">
        <v>66918151108</v>
      </c>
      <c r="I94" s="5">
        <v>2999626692839</v>
      </c>
      <c r="J94" s="5">
        <v>66918151108</v>
      </c>
      <c r="K94" s="5">
        <v>77129464461</v>
      </c>
      <c r="L94" s="5">
        <v>43686325854</v>
      </c>
      <c r="M94" s="5">
        <v>36584088072</v>
      </c>
    </row>
    <row r="95" spans="3:13" ht="15.5" x14ac:dyDescent="0.35">
      <c r="C95" t="s">
        <v>111</v>
      </c>
    </row>
    <row r="96" spans="3:13" ht="15.5" x14ac:dyDescent="0.35">
      <c r="C96" t="s">
        <v>112</v>
      </c>
    </row>
    <row r="97" spans="3:13" ht="15.5" x14ac:dyDescent="0.35">
      <c r="C97" t="s">
        <v>113</v>
      </c>
      <c r="D97" s="5">
        <v>73493877151</v>
      </c>
      <c r="E97" s="5">
        <v>2893367850002</v>
      </c>
      <c r="F97" s="5">
        <v>7983709448</v>
      </c>
      <c r="G97" s="5">
        <v>8508478671</v>
      </c>
      <c r="I97" s="5">
        <v>2893367850002</v>
      </c>
      <c r="J97" s="5">
        <v>8508478671</v>
      </c>
      <c r="K97" s="5">
        <v>19027146366</v>
      </c>
      <c r="L97" s="5">
        <v>26127727446</v>
      </c>
      <c r="M97" s="5">
        <v>19290304246</v>
      </c>
    </row>
    <row r="98" spans="3:13" ht="15.5" x14ac:dyDescent="0.35">
      <c r="C98" t="s">
        <v>114</v>
      </c>
      <c r="D98" s="5">
        <v>18519282336</v>
      </c>
      <c r="E98" s="5">
        <v>82970477966</v>
      </c>
      <c r="F98" s="5">
        <v>6288941324</v>
      </c>
      <c r="G98" s="5">
        <v>3169386737</v>
      </c>
      <c r="I98" s="5">
        <v>82970477966</v>
      </c>
      <c r="J98" s="5">
        <v>3169386737</v>
      </c>
      <c r="K98" s="5">
        <v>4660707927</v>
      </c>
      <c r="L98" s="5">
        <v>16671186117</v>
      </c>
      <c r="M98" s="5">
        <v>12805151270</v>
      </c>
    </row>
    <row r="99" spans="3:13" ht="15.5" x14ac:dyDescent="0.35">
      <c r="C99" t="s">
        <v>251</v>
      </c>
      <c r="D99" s="5">
        <v>18519282336</v>
      </c>
      <c r="E99" s="5">
        <v>82970477966</v>
      </c>
      <c r="F99" s="5">
        <v>6288941324</v>
      </c>
      <c r="G99" s="5">
        <v>3169386737</v>
      </c>
      <c r="I99" s="5">
        <v>82970477966</v>
      </c>
      <c r="J99" s="5">
        <v>3169386737</v>
      </c>
      <c r="K99" s="5">
        <v>4660707927</v>
      </c>
      <c r="L99" s="5">
        <v>16671186117</v>
      </c>
      <c r="M99" s="5">
        <v>12805151270</v>
      </c>
    </row>
    <row r="100" spans="3:13" ht="15.5" x14ac:dyDescent="0.35">
      <c r="C100" t="s">
        <v>115</v>
      </c>
    </row>
    <row r="101" spans="3:13" ht="15.5" x14ac:dyDescent="0.35">
      <c r="C101" t="s">
        <v>252</v>
      </c>
      <c r="D101" s="5">
        <v>1005000</v>
      </c>
      <c r="E101" s="5">
        <v>2690697681950</v>
      </c>
      <c r="I101" s="5">
        <v>2690697681950</v>
      </c>
      <c r="K101" s="5">
        <v>31746290</v>
      </c>
      <c r="L101" s="5">
        <v>318031500</v>
      </c>
      <c r="M101" s="5">
        <v>110269612</v>
      </c>
    </row>
    <row r="102" spans="3:13" ht="15.5" x14ac:dyDescent="0.35">
      <c r="C102" t="s">
        <v>116</v>
      </c>
      <c r="F102" s="5">
        <v>679539698</v>
      </c>
      <c r="G102" s="5">
        <v>923335779</v>
      </c>
      <c r="J102" s="5">
        <v>923335779</v>
      </c>
      <c r="K102" s="5">
        <v>529470639</v>
      </c>
      <c r="L102" s="5">
        <v>350130522</v>
      </c>
      <c r="M102" s="5">
        <v>20095324</v>
      </c>
    </row>
    <row r="103" spans="3:13" ht="15.5" x14ac:dyDescent="0.35">
      <c r="C103" t="s">
        <v>117</v>
      </c>
      <c r="D103" s="5">
        <v>371384862</v>
      </c>
      <c r="E103" s="5">
        <v>1359813795</v>
      </c>
      <c r="G103" s="5">
        <v>738638992</v>
      </c>
      <c r="I103" s="5">
        <v>1359813795</v>
      </c>
      <c r="J103" s="5">
        <v>738638992</v>
      </c>
      <c r="K103" s="5">
        <v>2532243577</v>
      </c>
      <c r="L103" s="5">
        <v>3174445538</v>
      </c>
      <c r="M103" s="5">
        <v>1696129415</v>
      </c>
    </row>
    <row r="104" spans="3:13" ht="15.5" x14ac:dyDescent="0.35">
      <c r="C104" t="s">
        <v>322</v>
      </c>
    </row>
    <row r="105" spans="3:13" ht="15.5" x14ac:dyDescent="0.35">
      <c r="C105" t="s">
        <v>323</v>
      </c>
      <c r="K105" s="5">
        <v>1714889980</v>
      </c>
      <c r="L105" s="5">
        <v>10275831104</v>
      </c>
      <c r="M105" s="5">
        <v>12593810120</v>
      </c>
    </row>
    <row r="106" spans="3:13" ht="15.5" x14ac:dyDescent="0.35">
      <c r="C106" t="s">
        <v>325</v>
      </c>
      <c r="D106" s="5">
        <v>5843930655</v>
      </c>
      <c r="E106" s="5">
        <v>1127452205</v>
      </c>
      <c r="G106" s="5">
        <v>2835577461</v>
      </c>
      <c r="I106" s="5">
        <v>1127452205</v>
      </c>
      <c r="J106" s="5">
        <v>2835577461</v>
      </c>
      <c r="K106" s="5">
        <v>7459023839</v>
      </c>
      <c r="L106" s="5">
        <v>4207160261</v>
      </c>
      <c r="M106" s="5">
        <v>4015955993</v>
      </c>
    </row>
    <row r="107" spans="3:13" ht="15.5" x14ac:dyDescent="0.35">
      <c r="C107" t="s">
        <v>122</v>
      </c>
      <c r="D107" s="5">
        <v>418961378</v>
      </c>
      <c r="E107" s="5">
        <v>758625645</v>
      </c>
      <c r="G107" s="5">
        <v>623036000</v>
      </c>
      <c r="I107" s="5">
        <v>758625645</v>
      </c>
      <c r="J107" s="5">
        <v>623036000</v>
      </c>
      <c r="K107" s="5">
        <v>3368849613</v>
      </c>
      <c r="L107" s="5">
        <v>11801254308</v>
      </c>
      <c r="M107" s="5">
        <v>14530722325</v>
      </c>
    </row>
    <row r="108" spans="3:13" ht="15.5" x14ac:dyDescent="0.35">
      <c r="C108" t="s">
        <v>123</v>
      </c>
      <c r="D108" s="5">
        <v>418961378</v>
      </c>
      <c r="E108" s="5">
        <v>758625645</v>
      </c>
      <c r="G108" s="5">
        <v>623036000</v>
      </c>
      <c r="I108" s="5">
        <v>758625645</v>
      </c>
      <c r="J108" s="5">
        <v>623036000</v>
      </c>
      <c r="K108" s="5">
        <v>3368849613</v>
      </c>
      <c r="L108" s="5">
        <v>11801254308</v>
      </c>
      <c r="M108" s="5">
        <v>14530722325</v>
      </c>
    </row>
    <row r="109" spans="3:13" ht="15.5" x14ac:dyDescent="0.35">
      <c r="C109" t="s">
        <v>362</v>
      </c>
    </row>
    <row r="110" spans="3:13" ht="15.5" x14ac:dyDescent="0.35">
      <c r="C110" t="s">
        <v>119</v>
      </c>
      <c r="D110" s="5">
        <v>371950542</v>
      </c>
      <c r="E110" s="5">
        <v>727285088</v>
      </c>
      <c r="I110" s="5">
        <v>727285088</v>
      </c>
    </row>
    <row r="111" spans="3:13" ht="15.5" x14ac:dyDescent="0.35">
      <c r="C111" t="s">
        <v>121</v>
      </c>
      <c r="D111" s="5">
        <v>371950542</v>
      </c>
      <c r="E111" s="5">
        <v>727285088</v>
      </c>
      <c r="I111" s="5">
        <v>727285088</v>
      </c>
      <c r="K111" s="5">
        <v>2136635613</v>
      </c>
      <c r="L111" s="5">
        <v>11222421308</v>
      </c>
      <c r="M111" s="5">
        <v>13845400325</v>
      </c>
    </row>
    <row r="112" spans="3:13" ht="15.5" x14ac:dyDescent="0.35">
      <c r="C112" t="s">
        <v>124</v>
      </c>
      <c r="D112" s="5">
        <v>73912838529</v>
      </c>
      <c r="E112" s="5">
        <v>2894126475647</v>
      </c>
      <c r="F112" s="5">
        <v>7983709448</v>
      </c>
      <c r="G112" s="5">
        <v>9131514671</v>
      </c>
      <c r="I112" s="5">
        <v>2894126475647</v>
      </c>
      <c r="J112" s="5">
        <v>9131514671</v>
      </c>
      <c r="K112" s="5">
        <v>22395995979</v>
      </c>
      <c r="L112" s="5">
        <v>37928981754</v>
      </c>
      <c r="M112" s="5">
        <v>33821026571</v>
      </c>
    </row>
    <row r="113" spans="2:13" ht="15.5" x14ac:dyDescent="0.35">
      <c r="C113" t="s">
        <v>125</v>
      </c>
    </row>
    <row r="114" spans="2:13" ht="15.5" x14ac:dyDescent="0.35">
      <c r="C114" t="s">
        <v>126</v>
      </c>
      <c r="D114" s="5">
        <v>323792536950</v>
      </c>
      <c r="E114" s="5">
        <v>15973989880</v>
      </c>
      <c r="F114" s="5">
        <v>15973989880</v>
      </c>
      <c r="G114" s="5">
        <v>15430438240</v>
      </c>
      <c r="I114" s="5">
        <v>15973989880</v>
      </c>
      <c r="J114" s="5">
        <v>15430438240</v>
      </c>
      <c r="K114" s="5">
        <v>15375493700</v>
      </c>
      <c r="L114" s="5">
        <v>12295460000</v>
      </c>
      <c r="M114" s="5">
        <v>5714000000</v>
      </c>
    </row>
    <row r="115" spans="2:13" ht="15.5" x14ac:dyDescent="0.35">
      <c r="C115" t="s">
        <v>127</v>
      </c>
      <c r="D115" s="5">
        <v>2848821855545</v>
      </c>
      <c r="E115" s="5">
        <v>63924327515</v>
      </c>
      <c r="F115" s="5">
        <v>63924327515</v>
      </c>
      <c r="G115" s="5">
        <v>45443571755</v>
      </c>
      <c r="I115" s="5">
        <v>63924327515</v>
      </c>
      <c r="J115" s="5">
        <v>45443571755</v>
      </c>
      <c r="K115" s="5">
        <v>43575907495</v>
      </c>
      <c r="L115" s="5">
        <v>71935</v>
      </c>
      <c r="M115" s="5">
        <v>5694389077</v>
      </c>
    </row>
    <row r="116" spans="2:13" ht="15.5" x14ac:dyDescent="0.35">
      <c r="C116" t="s">
        <v>128</v>
      </c>
      <c r="D116" s="5">
        <v>215910022016</v>
      </c>
      <c r="E116" s="5">
        <v>25174781986</v>
      </c>
      <c r="F116" s="5">
        <v>-17543335016</v>
      </c>
      <c r="G116" s="5">
        <v>-3188377558</v>
      </c>
      <c r="I116" s="5">
        <v>25174781986</v>
      </c>
      <c r="J116" s="5">
        <v>-3188377558</v>
      </c>
      <c r="K116" s="5">
        <v>-4217932713</v>
      </c>
      <c r="L116" s="5">
        <v>-6538187835</v>
      </c>
      <c r="M116" s="5">
        <v>-8645327576</v>
      </c>
    </row>
    <row r="117" spans="2:13" ht="15.5" x14ac:dyDescent="0.35">
      <c r="C117" t="s">
        <v>260</v>
      </c>
      <c r="D117" s="5">
        <v>187943314</v>
      </c>
      <c r="E117" s="5">
        <v>135314793</v>
      </c>
      <c r="F117" s="5">
        <v>127233835</v>
      </c>
      <c r="G117" s="5">
        <v>101004000</v>
      </c>
      <c r="I117" s="5">
        <v>135314793</v>
      </c>
      <c r="J117" s="5">
        <v>101004000</v>
      </c>
    </row>
    <row r="118" spans="2:13" ht="15.5" x14ac:dyDescent="0.35">
      <c r="C118" t="s">
        <v>10</v>
      </c>
      <c r="D118" s="5">
        <v>5194540056633</v>
      </c>
      <c r="E118" s="5">
        <v>105500217192</v>
      </c>
      <c r="F118" s="5">
        <v>62482216214</v>
      </c>
      <c r="G118" s="5">
        <v>57786636437</v>
      </c>
      <c r="I118" s="5">
        <v>105500217192</v>
      </c>
      <c r="J118" s="5">
        <v>57786636437</v>
      </c>
      <c r="K118" s="5">
        <v>54733468482</v>
      </c>
      <c r="L118" s="5">
        <v>5757344100</v>
      </c>
      <c r="M118" s="5">
        <v>2763061501</v>
      </c>
    </row>
    <row r="119" spans="2:13" ht="15.5" x14ac:dyDescent="0.35">
      <c r="C119" t="s">
        <v>129</v>
      </c>
      <c r="D119" s="5">
        <v>5268452895162</v>
      </c>
      <c r="E119" s="5">
        <v>2999626692839</v>
      </c>
      <c r="F119" s="5">
        <v>70465925662</v>
      </c>
      <c r="G119" s="5">
        <v>66918151108</v>
      </c>
      <c r="I119" s="5">
        <v>2999626692839</v>
      </c>
      <c r="J119" s="5">
        <v>66918151108</v>
      </c>
      <c r="K119" s="5">
        <v>77129464461</v>
      </c>
      <c r="L119" s="5">
        <v>43686325854</v>
      </c>
      <c r="M119" s="5">
        <v>36584088072</v>
      </c>
    </row>
    <row r="120" spans="2:13" ht="15.5" x14ac:dyDescent="0.35">
      <c r="C120" t="s">
        <v>130</v>
      </c>
      <c r="D120" s="5">
        <v>1597398988</v>
      </c>
      <c r="E120" s="5">
        <v>1597398988</v>
      </c>
      <c r="F120" s="5">
        <v>1597398988</v>
      </c>
      <c r="G120" s="5">
        <v>1537549370</v>
      </c>
      <c r="I120" s="5">
        <v>1597398988</v>
      </c>
      <c r="J120" s="5">
        <v>1537549370</v>
      </c>
      <c r="K120" s="5">
        <v>1537549370</v>
      </c>
      <c r="L120" s="5">
        <v>1229546000</v>
      </c>
      <c r="M120" s="5">
        <v>5714</v>
      </c>
    </row>
    <row r="122" spans="2:13" ht="15.5" x14ac:dyDescent="0.35">
      <c r="B122" t="s">
        <v>131</v>
      </c>
      <c r="C122" t="s">
        <v>132</v>
      </c>
      <c r="D122" s="5">
        <v>-155225342079</v>
      </c>
      <c r="E122" s="5">
        <v>-6933123859</v>
      </c>
      <c r="F122" s="5">
        <v>-15538813308</v>
      </c>
      <c r="G122" s="5">
        <v>5450446465</v>
      </c>
      <c r="I122" s="5">
        <v>-22471937167</v>
      </c>
      <c r="J122" s="5">
        <v>8343774627</v>
      </c>
      <c r="K122" s="5">
        <v>-26767823321</v>
      </c>
      <c r="L122" s="5">
        <v>7568440915</v>
      </c>
      <c r="M122" s="5">
        <v>1967909946</v>
      </c>
    </row>
    <row r="123" spans="2:13" ht="15.5" x14ac:dyDescent="0.35">
      <c r="C123" t="s">
        <v>363</v>
      </c>
      <c r="D123" s="5">
        <v>148509048023</v>
      </c>
      <c r="E123" s="5">
        <v>257765112246</v>
      </c>
      <c r="F123" s="5">
        <v>35078598194</v>
      </c>
      <c r="G123" s="5">
        <v>11283192520</v>
      </c>
      <c r="I123" s="5">
        <v>292843710440</v>
      </c>
      <c r="J123" s="5">
        <v>44850001259</v>
      </c>
      <c r="K123" s="5">
        <v>51085348649</v>
      </c>
      <c r="L123" s="5">
        <v>40939398942</v>
      </c>
      <c r="M123" s="5">
        <v>35906739746</v>
      </c>
    </row>
    <row r="124" spans="2:13" ht="15.5" x14ac:dyDescent="0.35">
      <c r="C124" t="s">
        <v>134</v>
      </c>
      <c r="D124" s="5">
        <v>-270213234116</v>
      </c>
      <c r="E124" s="5">
        <v>-123547713413</v>
      </c>
      <c r="F124" s="5">
        <v>-41343207152</v>
      </c>
      <c r="G124" s="5">
        <v>1412830397</v>
      </c>
      <c r="I124" s="5">
        <v>-164890920565</v>
      </c>
      <c r="J124" s="5">
        <v>-25251990444</v>
      </c>
      <c r="K124" s="5">
        <v>-68093068353</v>
      </c>
      <c r="L124" s="5">
        <v>-29437252126</v>
      </c>
      <c r="M124" s="5">
        <v>-26351292266</v>
      </c>
    </row>
    <row r="125" spans="2:13" ht="15.5" x14ac:dyDescent="0.35">
      <c r="C125" t="s">
        <v>414</v>
      </c>
      <c r="D125" s="5">
        <v>-446337056</v>
      </c>
      <c r="E125" s="5">
        <v>-145257846418</v>
      </c>
      <c r="F125" s="5">
        <v>-8950448052</v>
      </c>
      <c r="G125" s="5">
        <v>-6450985255</v>
      </c>
      <c r="I125" s="5">
        <v>-154208294470</v>
      </c>
      <c r="J125" s="5">
        <v>-9840371920</v>
      </c>
      <c r="K125" s="5">
        <v>-7651973684</v>
      </c>
      <c r="L125" s="5">
        <v>-2664906391</v>
      </c>
      <c r="M125" s="5">
        <v>-6301805715</v>
      </c>
    </row>
    <row r="126" spans="2:13" ht="15.5" x14ac:dyDescent="0.35">
      <c r="C126" t="s">
        <v>135</v>
      </c>
      <c r="D126" s="5">
        <v>-2295892756</v>
      </c>
      <c r="E126" s="5">
        <v>-2400597559</v>
      </c>
      <c r="I126" s="5">
        <v>-2400597559</v>
      </c>
    </row>
    <row r="127" spans="2:13" ht="15.5" x14ac:dyDescent="0.35">
      <c r="C127" t="s">
        <v>415</v>
      </c>
      <c r="D127" s="5">
        <v>5401540906</v>
      </c>
      <c r="E127" s="5">
        <v>-970214780</v>
      </c>
      <c r="F127" s="5">
        <v>12981545</v>
      </c>
      <c r="G127" s="5">
        <v>13963905</v>
      </c>
      <c r="I127" s="5">
        <v>-957233235</v>
      </c>
      <c r="J127" s="5">
        <v>32081662</v>
      </c>
      <c r="K127" s="5">
        <v>22373345</v>
      </c>
      <c r="L127" s="5">
        <v>508562</v>
      </c>
      <c r="M127" s="5">
        <v>432125</v>
      </c>
    </row>
    <row r="128" spans="2:13" ht="15.5" x14ac:dyDescent="0.35">
      <c r="C128" t="s">
        <v>137</v>
      </c>
      <c r="D128" s="5">
        <v>-5012933640</v>
      </c>
      <c r="E128" s="5">
        <v>462157879</v>
      </c>
      <c r="F128" s="5">
        <v>-142993125</v>
      </c>
      <c r="I128" s="5">
        <v>319164754</v>
      </c>
    </row>
    <row r="129" spans="3:13" ht="15.5" x14ac:dyDescent="0.35">
      <c r="C129" t="s">
        <v>366</v>
      </c>
      <c r="D129" s="5">
        <v>-63142587</v>
      </c>
      <c r="E129" s="5">
        <v>-43553128</v>
      </c>
      <c r="F129" s="5">
        <v>-193744718</v>
      </c>
      <c r="G129" s="5">
        <v>-808555102</v>
      </c>
      <c r="I129" s="5">
        <v>-237297846</v>
      </c>
      <c r="J129" s="5">
        <v>-1445945930</v>
      </c>
      <c r="K129" s="5">
        <v>-2130503278</v>
      </c>
      <c r="L129" s="5">
        <v>-1269308072</v>
      </c>
      <c r="M129" s="5">
        <v>-1286163944</v>
      </c>
    </row>
    <row r="130" spans="3:13" ht="15.5" x14ac:dyDescent="0.35">
      <c r="C130" t="s">
        <v>416</v>
      </c>
      <c r="D130" s="5">
        <v>-31104390853</v>
      </c>
      <c r="E130" s="5">
        <v>7059531314</v>
      </c>
      <c r="I130" s="5">
        <v>7059531314</v>
      </c>
    </row>
    <row r="131" spans="3:13" ht="15.5" x14ac:dyDescent="0.35">
      <c r="C131" t="s">
        <v>139</v>
      </c>
      <c r="D131" s="5">
        <v>4897732409197</v>
      </c>
      <c r="E131" s="5">
        <v>-500641812</v>
      </c>
      <c r="F131" s="5">
        <v>16434344533</v>
      </c>
      <c r="G131" s="5">
        <v>-2458993362</v>
      </c>
      <c r="I131" s="5">
        <v>15933702721</v>
      </c>
      <c r="J131" s="5">
        <v>-4881342152</v>
      </c>
      <c r="K131" s="5">
        <v>40128400003</v>
      </c>
      <c r="L131" s="5">
        <v>-1646867345</v>
      </c>
      <c r="M131" s="5">
        <v>1124412235</v>
      </c>
    </row>
    <row r="132" spans="3:13" ht="15.5" x14ac:dyDescent="0.35">
      <c r="C132" t="s">
        <v>140</v>
      </c>
      <c r="D132" s="5">
        <v>-1329531962850</v>
      </c>
      <c r="E132" s="5">
        <v>-604904601</v>
      </c>
      <c r="F132" s="5">
        <v>-362346045</v>
      </c>
      <c r="G132" s="5">
        <v>-3877977033</v>
      </c>
      <c r="I132" s="5">
        <v>-967250646</v>
      </c>
      <c r="J132" s="5">
        <v>-3961285142</v>
      </c>
      <c r="K132" s="5">
        <v>-2596033848</v>
      </c>
      <c r="L132" s="5">
        <v>-3261069573</v>
      </c>
      <c r="M132" s="5">
        <v>-365339358</v>
      </c>
    </row>
    <row r="133" spans="3:13" ht="15.5" x14ac:dyDescent="0.35">
      <c r="C133" t="s">
        <v>143</v>
      </c>
      <c r="E133" s="5">
        <v>-604904601</v>
      </c>
      <c r="F133" s="5">
        <v>-362346045</v>
      </c>
      <c r="G133" s="5">
        <v>-3877977033</v>
      </c>
      <c r="I133" s="5">
        <v>-967250646</v>
      </c>
      <c r="J133" s="5">
        <v>-3961285142</v>
      </c>
      <c r="K133" s="5">
        <v>-2596033848</v>
      </c>
      <c r="L133" s="5">
        <v>-3261069573</v>
      </c>
      <c r="M133" s="5">
        <v>-365339358</v>
      </c>
    </row>
    <row r="134" spans="3:13" ht="15.5" x14ac:dyDescent="0.35">
      <c r="C134" t="s">
        <v>417</v>
      </c>
      <c r="D134" s="5">
        <v>-1329531962850</v>
      </c>
    </row>
    <row r="135" spans="3:13" ht="15.5" x14ac:dyDescent="0.35">
      <c r="C135" t="s">
        <v>418</v>
      </c>
      <c r="D135" s="5">
        <v>-1329531962850</v>
      </c>
    </row>
    <row r="136" spans="3:13" ht="15.5" x14ac:dyDescent="0.35">
      <c r="C136" t="s">
        <v>419</v>
      </c>
    </row>
    <row r="137" spans="3:13" ht="15.5" x14ac:dyDescent="0.35">
      <c r="C137" t="s">
        <v>420</v>
      </c>
      <c r="D137" s="5">
        <v>-1329531962850</v>
      </c>
    </row>
    <row r="138" spans="3:13" ht="15.5" x14ac:dyDescent="0.35">
      <c r="C138" t="s">
        <v>421</v>
      </c>
      <c r="D138" s="5">
        <v>-2741037768840</v>
      </c>
      <c r="E138" s="5">
        <v>68617993860</v>
      </c>
      <c r="G138" s="5">
        <v>4300406</v>
      </c>
      <c r="I138" s="5">
        <v>68617993860</v>
      </c>
      <c r="J138" s="5">
        <v>-1772271243</v>
      </c>
      <c r="K138" s="5">
        <v>-4817895277</v>
      </c>
      <c r="L138" s="5">
        <v>-2121387530</v>
      </c>
      <c r="M138" s="5">
        <v>-2759826688</v>
      </c>
    </row>
    <row r="139" spans="3:13" ht="15.5" x14ac:dyDescent="0.35">
      <c r="C139" t="s">
        <v>381</v>
      </c>
      <c r="E139" s="5">
        <v>-1382006140</v>
      </c>
      <c r="I139" s="5">
        <v>-1382006140</v>
      </c>
    </row>
    <row r="140" spans="3:13" ht="15.5" x14ac:dyDescent="0.35">
      <c r="C140" t="s">
        <v>422</v>
      </c>
    </row>
    <row r="141" spans="3:13" ht="15.5" x14ac:dyDescent="0.35">
      <c r="C141" t="s">
        <v>144</v>
      </c>
      <c r="G141" s="5">
        <v>4300406</v>
      </c>
      <c r="J141" s="5">
        <v>-1772271243</v>
      </c>
      <c r="K141" s="5">
        <v>-4817895277</v>
      </c>
      <c r="L141" s="5">
        <v>-2121387530</v>
      </c>
      <c r="M141" s="5">
        <v>-2759826688</v>
      </c>
    </row>
    <row r="142" spans="3:13" ht="15.5" x14ac:dyDescent="0.35">
      <c r="C142" t="s">
        <v>423</v>
      </c>
      <c r="E142" s="5">
        <v>70000000000</v>
      </c>
      <c r="I142" s="5">
        <v>70000000000</v>
      </c>
    </row>
    <row r="143" spans="3:13" ht="15.5" x14ac:dyDescent="0.35">
      <c r="C143" t="s">
        <v>424</v>
      </c>
      <c r="D143" s="5">
        <v>-2741037768840</v>
      </c>
      <c r="E143" s="5">
        <v>68617993860</v>
      </c>
      <c r="G143" s="5">
        <v>4300406</v>
      </c>
      <c r="I143" s="5">
        <v>68617993860</v>
      </c>
      <c r="J143" s="5">
        <v>-1772271243</v>
      </c>
      <c r="K143" s="5">
        <v>-4817895277</v>
      </c>
      <c r="L143" s="5">
        <v>-2121387530</v>
      </c>
      <c r="M143" s="5">
        <v>-2759826688</v>
      </c>
    </row>
    <row r="144" spans="3:13" ht="15.5" x14ac:dyDescent="0.35">
      <c r="C144" t="s">
        <v>148</v>
      </c>
      <c r="D144" s="5">
        <v>4897732409197</v>
      </c>
      <c r="E144" s="5">
        <v>-500641812</v>
      </c>
      <c r="F144" s="5">
        <v>16434344533</v>
      </c>
      <c r="G144" s="5">
        <v>-2458993362</v>
      </c>
      <c r="I144" s="5">
        <v>15933702721</v>
      </c>
      <c r="J144" s="5">
        <v>-4881342152</v>
      </c>
      <c r="K144" s="5">
        <v>40128400003</v>
      </c>
      <c r="L144" s="5">
        <v>-1646867345</v>
      </c>
      <c r="M144" s="5">
        <v>1124412235</v>
      </c>
    </row>
    <row r="145" spans="2:13" ht="15.5" x14ac:dyDescent="0.35">
      <c r="C145" t="s">
        <v>343</v>
      </c>
      <c r="D145" s="5">
        <v>-376200000</v>
      </c>
      <c r="E145" s="5">
        <v>-438900000</v>
      </c>
      <c r="F145" s="5">
        <v>-240000000</v>
      </c>
      <c r="G145" s="5">
        <v>-242845995</v>
      </c>
      <c r="I145" s="5">
        <v>-678900000</v>
      </c>
      <c r="J145" s="5">
        <v>-440000000</v>
      </c>
      <c r="K145" s="5">
        <v>-574999999</v>
      </c>
      <c r="L145" s="5">
        <v>-678100000</v>
      </c>
      <c r="M145" s="5">
        <v>-653100000</v>
      </c>
    </row>
    <row r="146" spans="2:13" ht="15.5" x14ac:dyDescent="0.35">
      <c r="C146" t="s">
        <v>289</v>
      </c>
      <c r="E146" s="5">
        <v>-162741812</v>
      </c>
      <c r="F146" s="5">
        <v>-2349962867</v>
      </c>
      <c r="G146" s="5">
        <v>-4138756167</v>
      </c>
      <c r="I146" s="5">
        <v>-2512704679</v>
      </c>
      <c r="J146" s="5">
        <v>-6363950952</v>
      </c>
      <c r="K146" s="5">
        <v>-5952469258</v>
      </c>
      <c r="L146" s="5">
        <v>-1855910203</v>
      </c>
      <c r="M146" s="5">
        <v>-1916059197</v>
      </c>
    </row>
    <row r="147" spans="2:13" ht="15.5" x14ac:dyDescent="0.35">
      <c r="C147" t="s">
        <v>127</v>
      </c>
      <c r="F147" s="5">
        <v>18480755760</v>
      </c>
      <c r="G147" s="5">
        <v>1867664260</v>
      </c>
      <c r="I147" s="5">
        <v>18480755760</v>
      </c>
      <c r="J147" s="5">
        <v>1867664260</v>
      </c>
      <c r="K147" s="5">
        <v>43575835560</v>
      </c>
      <c r="L147" s="5">
        <v>887142858</v>
      </c>
      <c r="M147" s="5">
        <v>3693571432</v>
      </c>
    </row>
    <row r="148" spans="2:13" ht="15.5" x14ac:dyDescent="0.35">
      <c r="C148" t="s">
        <v>425</v>
      </c>
      <c r="D148" s="5">
        <v>-6455709403</v>
      </c>
    </row>
    <row r="149" spans="2:13" ht="15.5" x14ac:dyDescent="0.35">
      <c r="C149" t="s">
        <v>426</v>
      </c>
      <c r="D149" s="5">
        <v>3258693935600</v>
      </c>
    </row>
    <row r="150" spans="2:13" ht="15.5" x14ac:dyDescent="0.35">
      <c r="C150" t="s">
        <v>427</v>
      </c>
      <c r="D150" s="5">
        <v>1645870383000</v>
      </c>
    </row>
    <row r="151" spans="2:13" ht="15.5" x14ac:dyDescent="0.35">
      <c r="C151" t="s">
        <v>428</v>
      </c>
      <c r="F151" s="5">
        <v>543551640</v>
      </c>
      <c r="G151" s="5">
        <v>54944540</v>
      </c>
      <c r="I151" s="5">
        <v>543551640</v>
      </c>
      <c r="J151" s="5">
        <v>54944540</v>
      </c>
    </row>
    <row r="152" spans="2:13" ht="15.5" x14ac:dyDescent="0.35">
      <c r="C152" t="s">
        <v>429</v>
      </c>
      <c r="E152" s="5">
        <v>101000000</v>
      </c>
      <c r="I152" s="5">
        <v>101000000</v>
      </c>
      <c r="K152" s="5">
        <v>3080033700</v>
      </c>
    </row>
    <row r="153" spans="2:13" ht="15.5" x14ac:dyDescent="0.35">
      <c r="C153" t="s">
        <v>430</v>
      </c>
    </row>
    <row r="154" spans="2:13" ht="15.5" x14ac:dyDescent="0.35">
      <c r="C154" t="s">
        <v>157</v>
      </c>
      <c r="D154" s="5">
        <v>740555329288</v>
      </c>
      <c r="E154" s="5">
        <v>60579323588</v>
      </c>
      <c r="F154" s="5">
        <v>533185180</v>
      </c>
      <c r="G154" s="5">
        <v>-882223524</v>
      </c>
      <c r="I154" s="5">
        <v>61112508768</v>
      </c>
      <c r="J154" s="5">
        <v>-2271123910</v>
      </c>
      <c r="K154" s="5">
        <v>5946647557</v>
      </c>
      <c r="L154" s="5">
        <v>539116467</v>
      </c>
      <c r="M154" s="5">
        <v>-32843865</v>
      </c>
    </row>
    <row r="155" spans="2:13" ht="15.5" x14ac:dyDescent="0.35">
      <c r="C155" t="s">
        <v>158</v>
      </c>
      <c r="D155" s="5">
        <v>65361870398</v>
      </c>
      <c r="F155" s="5">
        <v>4249361630</v>
      </c>
      <c r="I155" s="5">
        <v>4249361630</v>
      </c>
      <c r="J155" s="5">
        <v>6520485540</v>
      </c>
      <c r="K155" s="5">
        <v>573837983</v>
      </c>
      <c r="L155" s="5">
        <v>34721516</v>
      </c>
      <c r="M155" s="5">
        <v>67565381</v>
      </c>
    </row>
    <row r="156" spans="2:13" ht="15.5" x14ac:dyDescent="0.35">
      <c r="C156" t="s">
        <v>159</v>
      </c>
      <c r="D156" s="5">
        <v>805917199686</v>
      </c>
      <c r="E156" s="5">
        <v>60579323588</v>
      </c>
      <c r="F156" s="5">
        <v>4782546810</v>
      </c>
      <c r="G156" s="5">
        <v>-882223524</v>
      </c>
      <c r="I156" s="5">
        <v>65361870398</v>
      </c>
      <c r="J156" s="5">
        <v>4249361630</v>
      </c>
      <c r="K156" s="5">
        <v>6520485540</v>
      </c>
      <c r="L156" s="5">
        <v>573837983</v>
      </c>
      <c r="M156" s="5">
        <v>34721516</v>
      </c>
    </row>
    <row r="158" spans="2:13" ht="15.5" x14ac:dyDescent="0.35">
      <c r="B158" t="s">
        <v>160</v>
      </c>
      <c r="C158" t="s">
        <v>12</v>
      </c>
      <c r="D158" s="5">
        <v>1600000000</v>
      </c>
      <c r="E158" s="5">
        <v>1600000000</v>
      </c>
      <c r="F158" s="5">
        <v>1600000000</v>
      </c>
      <c r="G158" s="5">
        <v>1540000000</v>
      </c>
      <c r="I158" s="5">
        <v>1600000000</v>
      </c>
      <c r="J158" s="5">
        <v>1540000000</v>
      </c>
      <c r="K158" s="5">
        <v>1540000000</v>
      </c>
      <c r="L158" s="5">
        <v>1230000000</v>
      </c>
      <c r="M158" s="5">
        <v>0</v>
      </c>
    </row>
    <row r="159" spans="2:13" ht="15.5" x14ac:dyDescent="0.35">
      <c r="C159" t="s">
        <v>161</v>
      </c>
      <c r="D159" s="6">
        <v>119.44</v>
      </c>
      <c r="E159" s="6">
        <v>16.25</v>
      </c>
      <c r="F159" s="6">
        <v>1.64</v>
      </c>
      <c r="G159" s="6">
        <v>-0.26</v>
      </c>
    </row>
    <row r="160" spans="2:13" ht="15.5" x14ac:dyDescent="0.35">
      <c r="C160" t="s">
        <v>162</v>
      </c>
      <c r="D160" s="6">
        <v>1.89</v>
      </c>
      <c r="E160" s="6">
        <v>115.69</v>
      </c>
      <c r="F160" s="6">
        <v>2731.71</v>
      </c>
      <c r="G160" s="6">
        <v>-2365.38</v>
      </c>
    </row>
    <row r="161" spans="3:7" ht="15.5" x14ac:dyDescent="0.35">
      <c r="C161" t="s">
        <v>61</v>
      </c>
      <c r="D161" s="6">
        <v>1.69</v>
      </c>
      <c r="E161" s="6">
        <v>15.32</v>
      </c>
      <c r="F161" s="6">
        <v>348.24</v>
      </c>
      <c r="G161" s="6">
        <v>37.6</v>
      </c>
    </row>
    <row r="162" spans="3:7" ht="15.5" x14ac:dyDescent="0.35">
      <c r="C162" t="s">
        <v>163</v>
      </c>
    </row>
    <row r="163" spans="3:7" ht="15.5" x14ac:dyDescent="0.35">
      <c r="C163" t="s">
        <v>164</v>
      </c>
      <c r="D163" s="6">
        <v>3.6200000000000003E-2</v>
      </c>
      <c r="E163" s="6">
        <v>8.6999999999999994E-3</v>
      </c>
      <c r="F163" s="6">
        <v>3.7200000000000004E-2</v>
      </c>
      <c r="G163" s="6">
        <v>-5.8999999999999999E-3</v>
      </c>
    </row>
    <row r="164" spans="3:7" ht="15.5" x14ac:dyDescent="0.35">
      <c r="C164" t="s">
        <v>165</v>
      </c>
      <c r="D164" s="6">
        <v>3.6699999999999997E-2</v>
      </c>
      <c r="E164" s="6">
        <v>0.24629999999999999</v>
      </c>
      <c r="F164" s="6">
        <v>4.2099999999999999E-2</v>
      </c>
      <c r="G164" s="6">
        <v>-6.8000000000000005E-3</v>
      </c>
    </row>
    <row r="165" spans="3:7" ht="15.5" x14ac:dyDescent="0.35">
      <c r="C165" t="s">
        <v>166</v>
      </c>
      <c r="D165" s="6">
        <v>-4.7999999999999996E-3</v>
      </c>
      <c r="E165" s="6">
        <v>-0.12869999999999998</v>
      </c>
      <c r="F165" s="6">
        <v>0.1076</v>
      </c>
      <c r="G165" s="6">
        <v>1.26E-2</v>
      </c>
    </row>
    <row r="166" spans="3:7" ht="15.5" x14ac:dyDescent="0.35">
      <c r="C166" t="s">
        <v>167</v>
      </c>
      <c r="D166" s="6">
        <v>-195.59</v>
      </c>
      <c r="E166" s="6">
        <v>-261.85000000000002</v>
      </c>
      <c r="F166" s="6">
        <v>33617.49</v>
      </c>
      <c r="G166" s="6">
        <v>0.43</v>
      </c>
    </row>
    <row r="167" spans="3:7" ht="15.5" x14ac:dyDescent="0.35">
      <c r="C167" t="s">
        <v>168</v>
      </c>
      <c r="D167" s="5">
        <v>5195000000000</v>
      </c>
      <c r="E167" s="5">
        <v>106000000000</v>
      </c>
      <c r="F167" s="5">
        <v>62000000000</v>
      </c>
      <c r="G167" s="5">
        <v>58000000000</v>
      </c>
    </row>
    <row r="168" spans="3:7" ht="15.5" x14ac:dyDescent="0.35">
      <c r="C168" t="s">
        <v>169</v>
      </c>
      <c r="D168" s="6">
        <v>7.0000000000000007E-2</v>
      </c>
      <c r="E168" s="6">
        <v>28.5</v>
      </c>
      <c r="F168" s="6">
        <v>114.75</v>
      </c>
      <c r="G168" s="6">
        <v>16.39</v>
      </c>
    </row>
    <row r="169" spans="3:7" ht="15.5" x14ac:dyDescent="0.35">
      <c r="C169" t="s">
        <v>170</v>
      </c>
      <c r="D169" s="6">
        <v>3251.76</v>
      </c>
      <c r="E169" s="6">
        <v>65.959999999999994</v>
      </c>
      <c r="F169" s="6">
        <v>39.04</v>
      </c>
      <c r="G169" s="6">
        <v>37.520000000000003</v>
      </c>
    </row>
    <row r="170" spans="3:7" ht="15.5" x14ac:dyDescent="0.35">
      <c r="C170" t="s">
        <v>171</v>
      </c>
      <c r="D170" s="6">
        <v>7.0000000000000007E-2</v>
      </c>
      <c r="E170" s="6">
        <v>28.5</v>
      </c>
      <c r="F170" s="6">
        <v>114.75</v>
      </c>
      <c r="G170" s="6">
        <v>19.850000000000001</v>
      </c>
    </row>
    <row r="171" spans="3:7" ht="15.5" x14ac:dyDescent="0.35">
      <c r="C171" t="s">
        <v>172</v>
      </c>
      <c r="D171" s="6">
        <v>3251.76</v>
      </c>
      <c r="E171" s="6">
        <v>65.959999999999994</v>
      </c>
      <c r="F171" s="6">
        <v>39.04</v>
      </c>
      <c r="G171" s="6">
        <v>30.99</v>
      </c>
    </row>
    <row r="172" spans="3:7" ht="15.5" x14ac:dyDescent="0.35">
      <c r="C172" t="s">
        <v>173</v>
      </c>
      <c r="D172" s="5">
        <v>5000000000</v>
      </c>
      <c r="E172" s="5">
        <v>1000000000</v>
      </c>
      <c r="G172" s="5">
        <v>2000000000</v>
      </c>
    </row>
    <row r="173" spans="3:7" ht="15.5" x14ac:dyDescent="0.35">
      <c r="C173" t="s">
        <v>174</v>
      </c>
      <c r="D173" s="5">
        <v>0</v>
      </c>
      <c r="E173" s="5">
        <v>1000000000</v>
      </c>
    </row>
    <row r="174" spans="3:7" ht="15.5" x14ac:dyDescent="0.35">
      <c r="C174" t="s">
        <v>175</v>
      </c>
      <c r="D174" s="5">
        <v>5194000000000</v>
      </c>
      <c r="E174" s="5">
        <v>105000000000</v>
      </c>
      <c r="F174" s="5">
        <v>62000000000</v>
      </c>
      <c r="G174" s="5">
        <v>58000000000</v>
      </c>
    </row>
    <row r="175" spans="3:7" ht="15.5" x14ac:dyDescent="0.35">
      <c r="C175" t="s">
        <v>24</v>
      </c>
      <c r="D175" s="5">
        <v>6000000000</v>
      </c>
      <c r="E175" s="5">
        <v>1000000000</v>
      </c>
      <c r="G175" s="5">
        <v>2000000000</v>
      </c>
    </row>
    <row r="176" spans="3:7" ht="15.5" x14ac:dyDescent="0.35">
      <c r="C176" t="s">
        <v>21</v>
      </c>
      <c r="D176" s="5">
        <v>-800000000000</v>
      </c>
      <c r="E176" s="5">
        <v>-64000000000</v>
      </c>
      <c r="F176" s="5">
        <v>-5000000000</v>
      </c>
      <c r="G176" s="5">
        <v>-2000000000</v>
      </c>
    </row>
    <row r="177" spans="3:14" ht="15.5" x14ac:dyDescent="0.35">
      <c r="C177" t="s">
        <v>176</v>
      </c>
      <c r="D177" s="5">
        <v>799000000000</v>
      </c>
      <c r="E177" s="5">
        <v>-2756000000000</v>
      </c>
      <c r="F177" s="5">
        <v>62000000000</v>
      </c>
      <c r="G177" s="5">
        <v>18000000000</v>
      </c>
    </row>
    <row r="178" spans="3:14" ht="15.5" x14ac:dyDescent="0.35">
      <c r="C178" t="s">
        <v>177</v>
      </c>
      <c r="D178" s="5">
        <v>-155000000000</v>
      </c>
      <c r="E178" s="5">
        <v>-7000000000</v>
      </c>
      <c r="F178" s="5">
        <v>-16000000000</v>
      </c>
      <c r="G178" s="5">
        <v>5000000000</v>
      </c>
    </row>
    <row r="179" spans="3:14" ht="15.5" x14ac:dyDescent="0.35">
      <c r="C179" t="s">
        <v>178</v>
      </c>
      <c r="E179" s="5">
        <v>-1000000000</v>
      </c>
      <c r="F179" s="5">
        <v>0</v>
      </c>
      <c r="G179" s="5">
        <v>-4000000000</v>
      </c>
    </row>
    <row r="180" spans="3:14" ht="15.5" x14ac:dyDescent="0.35">
      <c r="C180" t="s">
        <v>13</v>
      </c>
      <c r="D180" s="5">
        <v>-155000000000</v>
      </c>
      <c r="E180" s="5">
        <v>-8000000000</v>
      </c>
      <c r="F180" s="5">
        <v>-16000000000</v>
      </c>
      <c r="G180" s="5">
        <v>2000000000</v>
      </c>
    </row>
    <row r="181" spans="3:14" ht="15.5" x14ac:dyDescent="0.35">
      <c r="C181" t="s">
        <v>16</v>
      </c>
      <c r="D181" s="6">
        <v>-97.17</v>
      </c>
      <c r="E181" s="6">
        <v>-4.72</v>
      </c>
      <c r="F181" s="6">
        <v>-9.9499999999999993</v>
      </c>
      <c r="G181" s="6">
        <v>1.03</v>
      </c>
    </row>
    <row r="182" spans="3:14" ht="15.5" x14ac:dyDescent="0.35">
      <c r="C182" t="s">
        <v>46</v>
      </c>
      <c r="I182" s="6">
        <v>17.89</v>
      </c>
      <c r="J182" s="6">
        <v>0.59</v>
      </c>
      <c r="K182" s="6">
        <v>1.49</v>
      </c>
      <c r="L182" s="6">
        <v>1.67</v>
      </c>
      <c r="M182" s="6">
        <v>-820881.34</v>
      </c>
    </row>
    <row r="183" spans="3:14" ht="15.5" x14ac:dyDescent="0.35">
      <c r="C183" t="s">
        <v>60</v>
      </c>
      <c r="I183" s="6">
        <v>105.09</v>
      </c>
      <c r="J183" s="6">
        <v>1042.3699999999999</v>
      </c>
      <c r="K183" s="6">
        <v>24.16</v>
      </c>
      <c r="L183" s="5">
        <v>0</v>
      </c>
      <c r="M183" s="5">
        <v>0</v>
      </c>
      <c r="N183" s="5">
        <v>0</v>
      </c>
    </row>
    <row r="184" spans="3:14" ht="15.5" x14ac:dyDescent="0.35">
      <c r="C184" t="s">
        <v>63</v>
      </c>
      <c r="I184" s="6">
        <v>13.87</v>
      </c>
      <c r="J184" s="6">
        <v>17.29</v>
      </c>
      <c r="K184" s="6">
        <v>1.05</v>
      </c>
      <c r="L184" s="5">
        <v>0</v>
      </c>
      <c r="M184" s="5">
        <v>0</v>
      </c>
      <c r="N184" s="5">
        <v>0</v>
      </c>
    </row>
    <row r="185" spans="3:14" ht="15.5" x14ac:dyDescent="0.35">
      <c r="C185" t="s">
        <v>179</v>
      </c>
    </row>
    <row r="186" spans="3:14" ht="15.5" x14ac:dyDescent="0.35">
      <c r="C186" t="s">
        <v>180</v>
      </c>
      <c r="I186" s="6">
        <v>9.4999999999999998E-3</v>
      </c>
      <c r="J186" s="6">
        <v>1.34E-2</v>
      </c>
      <c r="K186" s="6">
        <v>2.9700000000000001E-2</v>
      </c>
      <c r="L186" s="6">
        <v>4.7E-2</v>
      </c>
      <c r="M186" s="6">
        <v>-0.12820000000000001</v>
      </c>
      <c r="N186" s="5">
        <v>0</v>
      </c>
    </row>
    <row r="187" spans="3:14" ht="15.5" x14ac:dyDescent="0.35">
      <c r="C187" t="s">
        <v>181</v>
      </c>
      <c r="I187" s="6">
        <v>0.2712</v>
      </c>
      <c r="J187" s="6">
        <v>1.5600000000000001E-2</v>
      </c>
      <c r="K187" s="6">
        <v>4.1799999999999997E-2</v>
      </c>
      <c r="L187" s="6">
        <v>0.35659999999999997</v>
      </c>
      <c r="M187" s="6">
        <v>-1.6976</v>
      </c>
      <c r="N187" s="5">
        <v>0</v>
      </c>
    </row>
    <row r="188" spans="3:14" ht="15.5" x14ac:dyDescent="0.35">
      <c r="C188" t="s">
        <v>182</v>
      </c>
      <c r="I188" s="6">
        <v>-4.2199999999999994E-2</v>
      </c>
      <c r="J188" s="6">
        <v>4.5100000000000001E-2</v>
      </c>
      <c r="K188" s="6">
        <v>0.1343</v>
      </c>
      <c r="L188" s="6">
        <v>0.2266</v>
      </c>
      <c r="M188" s="6">
        <v>-0.54799999999999993</v>
      </c>
      <c r="N188" s="5">
        <v>0</v>
      </c>
    </row>
    <row r="189" spans="3:14" ht="15.5" x14ac:dyDescent="0.35">
      <c r="C189" t="s">
        <v>183</v>
      </c>
      <c r="I189" s="6">
        <v>-132.57</v>
      </c>
      <c r="J189" s="6">
        <v>1.76</v>
      </c>
      <c r="K189" s="6">
        <v>2.31</v>
      </c>
      <c r="L189" s="6">
        <v>2.88</v>
      </c>
      <c r="M189" s="6">
        <v>-3.31</v>
      </c>
    </row>
    <row r="190" spans="3:14" ht="15.5" x14ac:dyDescent="0.35">
      <c r="C190" t="s">
        <v>57</v>
      </c>
      <c r="I190" s="6">
        <v>28.5</v>
      </c>
      <c r="J190" s="6">
        <v>16.39</v>
      </c>
      <c r="K190" s="6">
        <v>1.01</v>
      </c>
      <c r="L190" s="5">
        <v>0</v>
      </c>
      <c r="M190" s="5">
        <v>0</v>
      </c>
    </row>
    <row r="191" spans="3:14" ht="15.5" x14ac:dyDescent="0.35">
      <c r="C191" t="s">
        <v>54</v>
      </c>
      <c r="I191" s="6">
        <v>65.959999999999994</v>
      </c>
      <c r="J191" s="6">
        <v>37.520000000000003</v>
      </c>
      <c r="K191" s="6">
        <v>35.6</v>
      </c>
      <c r="L191" s="6">
        <v>4.68</v>
      </c>
      <c r="M191" s="6">
        <v>483559.94</v>
      </c>
    </row>
    <row r="192" spans="3:14" ht="15.5" x14ac:dyDescent="0.35">
      <c r="C192" t="s">
        <v>184</v>
      </c>
      <c r="I192" s="6">
        <v>28.5</v>
      </c>
      <c r="J192" s="6">
        <v>19.850000000000001</v>
      </c>
      <c r="K192" s="6">
        <v>1.23</v>
      </c>
      <c r="L192" s="5">
        <v>0</v>
      </c>
      <c r="M192" s="5">
        <v>0</v>
      </c>
    </row>
    <row r="193" spans="2:14" ht="15.5" x14ac:dyDescent="0.35">
      <c r="C193" t="s">
        <v>185</v>
      </c>
      <c r="I193" s="6">
        <v>65.959999999999994</v>
      </c>
      <c r="J193" s="6">
        <v>30.99</v>
      </c>
      <c r="K193" s="6">
        <v>29.38</v>
      </c>
      <c r="L193" s="6">
        <v>0.11</v>
      </c>
      <c r="M193" s="6">
        <v>-233207.25</v>
      </c>
    </row>
    <row r="194" spans="2:14" ht="15.5" x14ac:dyDescent="0.35">
      <c r="C194" t="s">
        <v>186</v>
      </c>
      <c r="I194" s="5">
        <v>1000000000</v>
      </c>
      <c r="J194" s="5">
        <v>2000000000</v>
      </c>
      <c r="K194" s="5">
        <v>7000000000</v>
      </c>
      <c r="L194" s="5">
        <v>4000000000</v>
      </c>
      <c r="M194" s="5">
        <v>3000000000</v>
      </c>
    </row>
    <row r="195" spans="2:14" ht="15.5" x14ac:dyDescent="0.35">
      <c r="C195" t="s">
        <v>187</v>
      </c>
      <c r="I195" s="5">
        <v>1000000000</v>
      </c>
      <c r="K195" s="5">
        <v>2000000000</v>
      </c>
      <c r="L195" s="5">
        <v>10000000000</v>
      </c>
      <c r="M195" s="5">
        <v>13000000000</v>
      </c>
    </row>
    <row r="196" spans="2:14" ht="15.5" x14ac:dyDescent="0.35">
      <c r="C196" t="s">
        <v>26</v>
      </c>
      <c r="I196" s="5">
        <v>1000000000</v>
      </c>
      <c r="J196" s="5">
        <v>2000000000</v>
      </c>
      <c r="K196" s="5">
        <v>9000000000</v>
      </c>
      <c r="L196" s="5">
        <v>14000000000</v>
      </c>
      <c r="M196" s="5">
        <v>16000000000</v>
      </c>
    </row>
    <row r="197" spans="2:14" ht="15.5" x14ac:dyDescent="0.35">
      <c r="C197" t="s">
        <v>23</v>
      </c>
      <c r="I197" s="5">
        <v>-64000000000</v>
      </c>
      <c r="J197" s="5">
        <v>-2000000000</v>
      </c>
      <c r="K197" s="5">
        <v>2000000000</v>
      </c>
      <c r="L197" s="5">
        <v>13000000000</v>
      </c>
      <c r="M197" s="5">
        <v>16000000000</v>
      </c>
    </row>
    <row r="198" spans="2:14" ht="15.5" x14ac:dyDescent="0.35">
      <c r="C198" t="s">
        <v>188</v>
      </c>
      <c r="I198" s="5">
        <v>-2756000000000</v>
      </c>
      <c r="J198" s="5">
        <v>18000000000</v>
      </c>
      <c r="K198" s="5">
        <v>16000000000</v>
      </c>
      <c r="L198" s="5">
        <v>-16000000000</v>
      </c>
      <c r="M198" s="5">
        <v>-14000000000</v>
      </c>
    </row>
    <row r="199" spans="2:14" ht="15.5" x14ac:dyDescent="0.35">
      <c r="C199" t="s">
        <v>189</v>
      </c>
      <c r="I199" s="5">
        <v>-22000000000</v>
      </c>
      <c r="J199" s="5">
        <v>8000000000</v>
      </c>
      <c r="K199" s="5">
        <v>-27000000000</v>
      </c>
      <c r="L199" s="5">
        <v>8000000000</v>
      </c>
      <c r="M199" s="5">
        <v>2000000000</v>
      </c>
    </row>
    <row r="200" spans="2:14" ht="15.5" x14ac:dyDescent="0.35">
      <c r="C200" t="s">
        <v>190</v>
      </c>
      <c r="I200" s="5">
        <v>-1000000000</v>
      </c>
      <c r="J200" s="5">
        <v>-6000000000</v>
      </c>
      <c r="K200" s="5">
        <v>-7000000000</v>
      </c>
      <c r="L200" s="5">
        <v>-5000000000</v>
      </c>
      <c r="M200" s="5">
        <v>-3000000000</v>
      </c>
    </row>
    <row r="201" spans="2:14" ht="15.5" x14ac:dyDescent="0.35">
      <c r="C201" t="s">
        <v>15</v>
      </c>
      <c r="I201" s="5">
        <v>-23000000000</v>
      </c>
      <c r="J201" s="5">
        <v>3000000000</v>
      </c>
      <c r="K201" s="5">
        <v>-34000000000</v>
      </c>
      <c r="L201" s="5">
        <v>2000000000</v>
      </c>
      <c r="M201" s="5">
        <v>-1000000000</v>
      </c>
    </row>
    <row r="202" spans="2:14" ht="15.5" x14ac:dyDescent="0.35">
      <c r="C202" t="s">
        <v>17</v>
      </c>
      <c r="I202" s="6">
        <v>-14.67</v>
      </c>
      <c r="J202" s="6">
        <v>1.7</v>
      </c>
      <c r="K202" s="6">
        <v>-22.23</v>
      </c>
      <c r="L202" s="6">
        <v>1.78</v>
      </c>
      <c r="M202" s="6">
        <v>-202529.94</v>
      </c>
      <c r="N202" s="5">
        <v>0</v>
      </c>
    </row>
    <row r="204" spans="2:14" ht="15.5" x14ac:dyDescent="0.35">
      <c r="B204" t="s">
        <v>191</v>
      </c>
      <c r="C204" t="s">
        <v>192</v>
      </c>
      <c r="D204" s="5">
        <v>191000000000</v>
      </c>
      <c r="E204" s="5">
        <v>26000000000</v>
      </c>
      <c r="F204" s="5">
        <v>3000000000</v>
      </c>
      <c r="G204" s="5">
        <v>-395000000</v>
      </c>
      <c r="H204" s="5">
        <v>382000000000</v>
      </c>
      <c r="I204" s="5">
        <v>29000000000</v>
      </c>
      <c r="J204" s="5">
        <v>900000000</v>
      </c>
      <c r="K204" s="5">
        <v>2000000000</v>
      </c>
      <c r="L204" s="5">
        <v>2000000000</v>
      </c>
      <c r="M204" s="5">
        <v>-5000000000</v>
      </c>
    </row>
    <row r="205" spans="2:14" ht="15.5" x14ac:dyDescent="0.35">
      <c r="C205" t="s">
        <v>45</v>
      </c>
      <c r="D205" s="6">
        <v>5.59</v>
      </c>
      <c r="E205" s="6">
        <v>0.76</v>
      </c>
      <c r="F205" s="6">
        <v>0.08</v>
      </c>
      <c r="G205" s="6">
        <v>-0.01</v>
      </c>
      <c r="H205" s="6">
        <v>11.18</v>
      </c>
      <c r="I205" s="6">
        <v>0.84</v>
      </c>
      <c r="J205" s="6">
        <v>0.03</v>
      </c>
      <c r="K205" s="6">
        <v>7.0000000000000007E-2</v>
      </c>
      <c r="L205" s="6">
        <v>0.06</v>
      </c>
      <c r="M205" s="6">
        <v>-0.14000000000000001</v>
      </c>
    </row>
    <row r="206" spans="2:14" ht="15.5" x14ac:dyDescent="0.35">
      <c r="C206" t="s">
        <v>193</v>
      </c>
      <c r="D206" s="5">
        <v>213000000000</v>
      </c>
      <c r="E206" s="5">
        <v>196000000000</v>
      </c>
      <c r="F206" s="5">
        <v>21000000000</v>
      </c>
      <c r="G206" s="5">
        <v>25000000000</v>
      </c>
      <c r="H206" s="5">
        <v>426000000000</v>
      </c>
      <c r="I206" s="5">
        <v>217000000000</v>
      </c>
      <c r="J206" s="5">
        <v>55000000000</v>
      </c>
      <c r="K206" s="5">
        <v>53000000000</v>
      </c>
      <c r="L206" s="5">
        <v>44000000000</v>
      </c>
      <c r="M206" s="5">
        <v>36000000000</v>
      </c>
    </row>
    <row r="207" spans="2:14" ht="15.5" x14ac:dyDescent="0.35">
      <c r="C207" t="s">
        <v>194</v>
      </c>
      <c r="I207" s="6">
        <v>36.130000000000003</v>
      </c>
    </row>
    <row r="208" spans="2:14" ht="15.5" x14ac:dyDescent="0.35">
      <c r="C208" t="s">
        <v>195</v>
      </c>
      <c r="I208" s="6">
        <v>6.95</v>
      </c>
    </row>
    <row r="209" spans="3:9" ht="15.5" x14ac:dyDescent="0.35">
      <c r="C209" t="s">
        <v>196</v>
      </c>
      <c r="I209" s="6">
        <v>2.65</v>
      </c>
    </row>
    <row r="210" spans="3:9" ht="15.5" x14ac:dyDescent="0.35">
      <c r="C210" t="s">
        <v>197</v>
      </c>
      <c r="I210" s="6">
        <v>11.18</v>
      </c>
    </row>
    <row r="211" spans="3:9" ht="15.5" x14ac:dyDescent="0.35">
      <c r="C211" t="s">
        <v>198</v>
      </c>
      <c r="D211" s="6">
        <v>23.62</v>
      </c>
    </row>
    <row r="212" spans="3:9" ht="15.5" x14ac:dyDescent="0.35">
      <c r="C212" t="s">
        <v>199</v>
      </c>
      <c r="I212" s="6">
        <v>152.22999999999999</v>
      </c>
    </row>
    <row r="213" spans="3:9" ht="15.5" x14ac:dyDescent="0.35">
      <c r="C213" t="s">
        <v>200</v>
      </c>
      <c r="D213" s="6">
        <v>11.88</v>
      </c>
    </row>
    <row r="214" spans="3:9" ht="15.5" x14ac:dyDescent="0.35">
      <c r="C214" t="s">
        <v>201</v>
      </c>
      <c r="D214" s="6">
        <v>11.88</v>
      </c>
    </row>
    <row r="215" spans="3:9" ht="15.5" x14ac:dyDescent="0.35">
      <c r="C215" t="s">
        <v>203</v>
      </c>
      <c r="D215" s="6">
        <v>0.01</v>
      </c>
    </row>
    <row r="216" spans="3:9" ht="15.5" x14ac:dyDescent="0.35">
      <c r="C216" t="s">
        <v>205</v>
      </c>
      <c r="D216" s="6">
        <v>1.01</v>
      </c>
    </row>
    <row r="217" spans="3:9" ht="15.5" x14ac:dyDescent="0.35">
      <c r="C217" t="s">
        <v>13</v>
      </c>
      <c r="D217" s="5">
        <v>-155000000000</v>
      </c>
    </row>
    <row r="218" spans="3:9" ht="15.5" x14ac:dyDescent="0.35">
      <c r="C218" t="s">
        <v>206</v>
      </c>
      <c r="I218" s="6">
        <v>74.92</v>
      </c>
    </row>
    <row r="219" spans="3:9" ht="15.5" x14ac:dyDescent="0.35">
      <c r="C219" t="s">
        <v>207</v>
      </c>
      <c r="I219" s="5">
        <v>0</v>
      </c>
    </row>
    <row r="220" spans="3:9" ht="15.5" x14ac:dyDescent="0.35">
      <c r="C220" t="s">
        <v>208</v>
      </c>
      <c r="I220" s="5">
        <v>0</v>
      </c>
    </row>
    <row r="221" spans="3:9" ht="15.5" x14ac:dyDescent="0.35">
      <c r="C221" t="s">
        <v>209</v>
      </c>
      <c r="I221" s="5">
        <v>0</v>
      </c>
    </row>
    <row r="222" spans="3:9" ht="15.5" x14ac:dyDescent="0.35">
      <c r="C222" t="s">
        <v>210</v>
      </c>
      <c r="D222" s="6">
        <v>14.05</v>
      </c>
    </row>
    <row r="223" spans="3:9" ht="15.5" x14ac:dyDescent="0.35">
      <c r="C223" t="s">
        <v>212</v>
      </c>
      <c r="D223" s="6">
        <v>4.08</v>
      </c>
    </row>
    <row r="224" spans="3:9" ht="15.5" x14ac:dyDescent="0.35">
      <c r="C224" t="s">
        <v>213</v>
      </c>
      <c r="D224" s="6">
        <v>9.9700000000000006</v>
      </c>
    </row>
    <row r="225" spans="3:9" ht="15.5" x14ac:dyDescent="0.35">
      <c r="C225" t="s">
        <v>214</v>
      </c>
      <c r="D225" s="6">
        <v>6.48</v>
      </c>
    </row>
    <row r="226" spans="3:9" ht="15.5" x14ac:dyDescent="0.35">
      <c r="C226" t="s">
        <v>41</v>
      </c>
      <c r="I226" s="5">
        <v>13785000000000</v>
      </c>
    </row>
    <row r="227" spans="3:9" ht="15.5" x14ac:dyDescent="0.35">
      <c r="C227" t="s">
        <v>215</v>
      </c>
      <c r="I227" s="5">
        <v>12985000000000</v>
      </c>
    </row>
    <row r="228" spans="3:9" ht="15.5" x14ac:dyDescent="0.35">
      <c r="C228" t="s">
        <v>216</v>
      </c>
      <c r="I228" s="6">
        <v>34119999999.999996</v>
      </c>
    </row>
    <row r="229" spans="3:9" ht="15.5" x14ac:dyDescent="0.35">
      <c r="C229" t="s">
        <v>217</v>
      </c>
      <c r="I229" s="6">
        <v>0.41100000000000003</v>
      </c>
    </row>
    <row r="230" spans="3:9" ht="15.5" x14ac:dyDescent="0.35">
      <c r="C230" t="s">
        <v>218</v>
      </c>
      <c r="D230" s="6">
        <v>2.98E-2</v>
      </c>
    </row>
    <row r="231" spans="3:9" ht="15.5" x14ac:dyDescent="0.35">
      <c r="C231" t="s">
        <v>219</v>
      </c>
      <c r="D231" s="6">
        <v>-5.7999999999999996E-2</v>
      </c>
    </row>
    <row r="232" spans="3:9" ht="15.5" x14ac:dyDescent="0.35">
      <c r="C232" t="s">
        <v>220</v>
      </c>
      <c r="D232" s="6">
        <v>0.89569999999999994</v>
      </c>
    </row>
    <row r="233" spans="3:9" ht="15.5" x14ac:dyDescent="0.35">
      <c r="C233" t="s">
        <v>221</v>
      </c>
      <c r="D233" s="6">
        <v>9.3651</v>
      </c>
    </row>
    <row r="234" spans="3:9" ht="15.5" x14ac:dyDescent="0.35">
      <c r="C234" t="s">
        <v>222</v>
      </c>
      <c r="D234" s="6">
        <v>0.88890000000000002</v>
      </c>
    </row>
    <row r="235" spans="3:9" ht="15.5" x14ac:dyDescent="0.35">
      <c r="C235" t="s">
        <v>223</v>
      </c>
      <c r="D235" s="6">
        <v>71.736999999999995</v>
      </c>
    </row>
    <row r="236" spans="3:9" ht="15.5" x14ac:dyDescent="0.35">
      <c r="C236" t="s">
        <v>224</v>
      </c>
      <c r="I236" s="5">
        <v>3</v>
      </c>
    </row>
    <row r="237" spans="3:9" ht="15.5" x14ac:dyDescent="0.35">
      <c r="C237" t="s">
        <v>225</v>
      </c>
      <c r="I237" s="6">
        <v>0.93</v>
      </c>
    </row>
    <row r="238" spans="3:9" ht="15.5" x14ac:dyDescent="0.35">
      <c r="C238" t="s">
        <v>226</v>
      </c>
      <c r="I238" s="6">
        <v>0.89</v>
      </c>
    </row>
    <row r="239" spans="3:9" ht="15.5" x14ac:dyDescent="0.35">
      <c r="C239" t="s">
        <v>308</v>
      </c>
      <c r="I239" s="6">
        <v>0.16</v>
      </c>
    </row>
    <row r="240" spans="3:9" ht="15.5" x14ac:dyDescent="0.35">
      <c r="C240" t="s">
        <v>227</v>
      </c>
      <c r="I240" s="6">
        <v>0.41</v>
      </c>
    </row>
    <row r="241" spans="3:9" ht="15.5" x14ac:dyDescent="0.35">
      <c r="C241" t="s">
        <v>228</v>
      </c>
      <c r="I241" s="6">
        <v>0.05</v>
      </c>
    </row>
    <row r="242" spans="3:9" ht="15.5" x14ac:dyDescent="0.35">
      <c r="C242" t="s">
        <v>229</v>
      </c>
      <c r="I242" s="6">
        <v>0.25</v>
      </c>
    </row>
    <row r="243" spans="3:9" ht="15.5" x14ac:dyDescent="0.35">
      <c r="C243" t="s">
        <v>230</v>
      </c>
      <c r="I243" s="6">
        <v>0.55000000000000004</v>
      </c>
    </row>
    <row r="244" spans="3:9" ht="15.5" x14ac:dyDescent="0.35">
      <c r="C244" t="s">
        <v>231</v>
      </c>
      <c r="D244" s="5">
        <v>806000000000</v>
      </c>
    </row>
    <row r="245" spans="3:9" ht="15.5" x14ac:dyDescent="0.35">
      <c r="C245" t="s">
        <v>232</v>
      </c>
      <c r="D245" s="5">
        <v>5268000000000</v>
      </c>
    </row>
    <row r="246" spans="3:9" ht="15.5" x14ac:dyDescent="0.35">
      <c r="C246" t="s">
        <v>233</v>
      </c>
      <c r="D246" s="5">
        <v>74000000000</v>
      </c>
    </row>
    <row r="247" spans="3:9" ht="15.5" x14ac:dyDescent="0.35">
      <c r="C247" t="s">
        <v>176</v>
      </c>
      <c r="D247" s="5">
        <v>799000000000</v>
      </c>
    </row>
    <row r="248" spans="3:9" ht="15.5" x14ac:dyDescent="0.35">
      <c r="C248" t="s">
        <v>175</v>
      </c>
      <c r="I248" s="5">
        <v>5194000000000</v>
      </c>
    </row>
    <row r="249" spans="3:9" ht="15.5" x14ac:dyDescent="0.35">
      <c r="C249" t="s">
        <v>174</v>
      </c>
      <c r="D249" s="5">
        <v>0</v>
      </c>
    </row>
    <row r="250" spans="3:9" ht="15.5" x14ac:dyDescent="0.35">
      <c r="C250" t="s">
        <v>173</v>
      </c>
      <c r="D250" s="5">
        <v>5000000000</v>
      </c>
    </row>
    <row r="251" spans="3:9" ht="15.5" x14ac:dyDescent="0.35">
      <c r="C251" t="s">
        <v>24</v>
      </c>
      <c r="D251" s="5">
        <v>6000000000</v>
      </c>
    </row>
    <row r="252" spans="3:9" ht="15.5" x14ac:dyDescent="0.35">
      <c r="C252" t="s">
        <v>21</v>
      </c>
      <c r="D252" s="5">
        <v>-800000000000</v>
      </c>
    </row>
    <row r="253" spans="3:9" ht="15.5" x14ac:dyDescent="0.35">
      <c r="C253" t="s">
        <v>234</v>
      </c>
      <c r="I253" s="5">
        <v>5195000000000</v>
      </c>
    </row>
  </sheetData>
  <pageMargins left="0.7" right="0.7" top="0.75" bottom="0.75" header="0.3" footer="0.3"/>
  <ignoredErrors>
    <ignoredError sqref="A1:N254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9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431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432</v>
      </c>
      <c r="D2" s="2" vm="32">
        <f ca="1">IFERROR(_xlfn.STOCKHISTORY("XIDX:" &amp; $C$1, D3, , 0, 0, 1), "Libur")</f>
        <v>116</v>
      </c>
      <c r="E2" s="2" vm="33">
        <f ca="1">IFERROR(_xlfn.STOCKHISTORY("XIDX:" &amp; $C$1, E3, , 0, 0, 1), "Libur")</f>
        <v>114</v>
      </c>
      <c r="H2" s="2" vm="33">
        <f ca="1">IFERROR(INDEX(D2:G2,COUNT(D2:G2)),"")</f>
        <v>114</v>
      </c>
      <c r="I2" s="2" vm="34">
        <f t="shared" ref="I2:O2" ca="1" si="0">IFERROR(_xlfn.STOCKHISTORY("XIDX:" &amp; $C$1, I1, , 0, 0, 1), "Libur")</f>
        <v>165</v>
      </c>
      <c r="J2" s="2" vm="35">
        <f t="shared" ca="1" si="0"/>
        <v>69</v>
      </c>
      <c r="K2" s="2" vm="15">
        <f t="shared" ca="1" si="0"/>
        <v>61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10434793647</v>
      </c>
      <c r="E4" s="2">
        <f>IFERROR(INDEX(E51:E500,MATCH($C$4,$C$51:$C$500,0)),"")</f>
        <v>10031057176</v>
      </c>
      <c r="H4" s="2">
        <f>IFERROR(SUM(D4:G4)*(4/MAX(1,COUNT(D4:G4))),"")</f>
        <v>40931701646</v>
      </c>
      <c r="I4" s="2">
        <f t="shared" ref="I4:O4" si="1">IFERROR(INDEX(I51:I500,MATCH($C$4,$C$51:$C$500,0)),"")</f>
        <v>39632731330</v>
      </c>
      <c r="J4" s="2">
        <f t="shared" si="1"/>
        <v>38112417791</v>
      </c>
      <c r="K4" s="2">
        <f t="shared" si="1"/>
        <v>25685236163</v>
      </c>
      <c r="L4" s="2">
        <f t="shared" si="1"/>
        <v>23761241363</v>
      </c>
      <c r="M4" s="2">
        <f t="shared" si="1"/>
        <v>21900321887</v>
      </c>
      <c r="N4" s="2">
        <f t="shared" si="1"/>
        <v>18902543070</v>
      </c>
      <c r="O4" s="2">
        <f t="shared" si="1"/>
        <v>17332926067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4560860083</v>
      </c>
      <c r="E5" s="2">
        <f>IFERROR(INDEX(E51:E500,MATCH($C$5,$C$51:$C$500,0)),"")</f>
        <v>3573311183</v>
      </c>
      <c r="H5" s="2">
        <f>IFERROR(SUM(D5:G5)*(4/MAX(1,COUNT(D5:G5))),"")</f>
        <v>16268342532</v>
      </c>
      <c r="I5" s="2">
        <f t="shared" ref="I5:O5" si="2">IFERROR(INDEX(I51:I500,MATCH($C$5,$C$51:$C$500,0)),"")</f>
        <v>16969735587</v>
      </c>
      <c r="J5" s="2">
        <f t="shared" si="2"/>
        <v>14810124247</v>
      </c>
      <c r="K5" s="2">
        <f t="shared" si="2"/>
        <v>98911322618</v>
      </c>
      <c r="L5" s="2">
        <f t="shared" si="2"/>
        <v>16571074450</v>
      </c>
      <c r="M5" s="2">
        <f t="shared" si="2"/>
        <v>114658179730</v>
      </c>
      <c r="N5" s="2">
        <f t="shared" si="2"/>
        <v>1852661082</v>
      </c>
      <c r="O5" s="2">
        <f t="shared" si="2"/>
        <v>1447626621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404667957870</v>
      </c>
      <c r="E6" s="2">
        <f>IFERROR(INDEX(E51:E500,MATCH($C$6,$C$51:$C$500,0)),"")</f>
        <v>400107097787</v>
      </c>
      <c r="H6" s="2">
        <f>IFERROR(INDEX(D6:G6,COUNT(D6:G6)),"")</f>
        <v>400107097787</v>
      </c>
      <c r="I6" s="2">
        <f t="shared" ref="I6:O6" si="3">IFERROR(INDEX(I51:I500,MATCH($C$6,$C$51:$C$500,0)),"")</f>
        <v>396528928530</v>
      </c>
      <c r="J6" s="2">
        <f t="shared" si="3"/>
        <v>379556200629</v>
      </c>
      <c r="K6" s="2">
        <f t="shared" si="3"/>
        <v>364743921294</v>
      </c>
      <c r="L6" s="2">
        <f t="shared" si="3"/>
        <v>198610831590</v>
      </c>
      <c r="M6" s="2">
        <f t="shared" si="3"/>
        <v>182039757140</v>
      </c>
      <c r="N6" s="2">
        <f t="shared" si="3"/>
        <v>47381577410</v>
      </c>
      <c r="O6" s="2">
        <f t="shared" si="3"/>
        <v>45528916328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0</v>
      </c>
      <c r="E7" s="3">
        <f>IFERROR(INDEX(E51:E500,MATCH($C$7,$C$51:$C$500,0))/1000000000,"")</f>
        <v>0</v>
      </c>
      <c r="H7" s="3">
        <f>IFERROR(INDEX(D7:G7,COUNT(D7:G7)),"")</f>
        <v>0</v>
      </c>
      <c r="I7" s="3">
        <f t="shared" ref="I7:O7" si="4">IFERROR(INDEX(I51:I500,MATCH($C$7,$C$51:$C$500,0))/1000000000,"")</f>
        <v>0</v>
      </c>
      <c r="J7" s="3">
        <f t="shared" si="4"/>
        <v>3.06</v>
      </c>
      <c r="K7" s="3">
        <f t="shared" si="4"/>
        <v>3.06</v>
      </c>
      <c r="L7" s="3">
        <f t="shared" si="4"/>
        <v>2.41</v>
      </c>
      <c r="M7" s="3">
        <f t="shared" si="4"/>
        <v>0.55000000000000004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12000000000</v>
      </c>
      <c r="E8" s="2">
        <f>IFERROR(INDEX(E51:E500,MATCH("Free cash flow (Quarter)",$C$51:$C$500,0)),"")</f>
        <v>1000000000</v>
      </c>
      <c r="H8" s="2">
        <f>IFERROR(INDEX(D8:G8,COUNT(D8:G8)),"")</f>
        <v>1000000000</v>
      </c>
      <c r="I8" s="2">
        <f t="shared" ref="I8:O8" si="5">IFERROR(INDEX(I51:I500,MATCH($C$8,$C$51:$C$500,0)),"")</f>
        <v>37000000000</v>
      </c>
      <c r="J8" s="2">
        <f t="shared" si="5"/>
        <v>0</v>
      </c>
      <c r="K8" s="2">
        <f t="shared" si="5"/>
        <v>14000000000</v>
      </c>
      <c r="L8" s="2">
        <f t="shared" si="5"/>
        <v>6000000000</v>
      </c>
      <c r="M8" s="2">
        <f t="shared" si="5"/>
        <v>13000000000</v>
      </c>
      <c r="N8" s="2">
        <f t="shared" si="5"/>
        <v>21000000000</v>
      </c>
      <c r="O8" s="2">
        <f t="shared" si="5"/>
        <v>11000000000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0</v>
      </c>
      <c r="E9" s="3">
        <f>IFERROR(INDEX(E51:E500,MATCH("Free cash flow per share (Quarter)",$C$51:$C$500,0)),"")</f>
        <v>0</v>
      </c>
      <c r="H9" s="3">
        <f>IFERROR(INDEX(D9:G9,COUNT(D9:G9)),"")</f>
        <v>0</v>
      </c>
      <c r="I9" s="3">
        <f t="shared" ref="I9:O9" si="6">IFERROR(INDEX(I51:I500,MATCH($C$9,$C$51:$C$500,0)),"")</f>
        <v>0</v>
      </c>
      <c r="J9" s="3">
        <f t="shared" si="6"/>
        <v>-0.13</v>
      </c>
      <c r="K9" s="3">
        <f t="shared" si="6"/>
        <v>4.51</v>
      </c>
      <c r="L9" s="3">
        <f t="shared" si="6"/>
        <v>2.4700000000000002</v>
      </c>
      <c r="M9" s="3">
        <f t="shared" si="6"/>
        <v>24.26</v>
      </c>
      <c r="N9" s="3">
        <f t="shared" si="6"/>
        <v>85615534.159999996</v>
      </c>
      <c r="O9" s="3">
        <f t="shared" si="6"/>
        <v>44960546.530000001</v>
      </c>
    </row>
    <row r="10" spans="1:15" ht="15.5" x14ac:dyDescent="0.35">
      <c r="C10" t="s">
        <v>18</v>
      </c>
      <c r="D10" s="3" t="str">
        <f>IFERROR(IF(D9=0,"",D2/D9),"")</f>
        <v/>
      </c>
      <c r="E10" s="3" t="str">
        <f>IFERROR(IF(E9=0,"",E2/E9),"")</f>
        <v/>
      </c>
      <c r="I10" s="3" t="str">
        <f t="shared" ref="I10:O10" si="7">IFERROR(IF(I9=0,"",I2/I9),"")</f>
        <v/>
      </c>
      <c r="J10" s="3">
        <f t="shared" ca="1" si="7"/>
        <v>-530.76923076923072</v>
      </c>
      <c r="K10" s="3">
        <f t="shared" ca="1" si="7"/>
        <v>13.52549889135255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10568245425</v>
      </c>
      <c r="E11" s="2">
        <f>IFERROR(INDEX(E51:E500,MATCH($C$11,$C$51:$C$500,0)),"")</f>
        <v>1935511717</v>
      </c>
      <c r="H11" s="2">
        <f>IFERROR(INDEX(D11:G11,COUNT(D11:G11)),"")</f>
        <v>1935511717</v>
      </c>
      <c r="I11" s="2">
        <f t="shared" ref="I11:O11" si="8">IFERROR(INDEX(I51:I500,MATCH($C$11,$C$51:$C$500,0)),"")</f>
        <v>732617183</v>
      </c>
      <c r="J11" s="2">
        <f t="shared" si="8"/>
        <v>8107488524</v>
      </c>
      <c r="K11" s="2">
        <f t="shared" si="8"/>
        <v>11281059725</v>
      </c>
      <c r="L11" s="2">
        <f t="shared" si="8"/>
        <v>846321112</v>
      </c>
      <c r="M11" s="2">
        <f t="shared" si="8"/>
        <v>2375742567</v>
      </c>
      <c r="N11" s="2">
        <f t="shared" si="8"/>
        <v>693781784</v>
      </c>
      <c r="O11" s="2">
        <f t="shared" si="8"/>
        <v>500108844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45000000000</v>
      </c>
      <c r="E12" s="2">
        <f>IFERROR(INDEX(E51:E500,MATCH("Net Debt (Quarter)",$C$51:$C$500,0)),"")</f>
        <v>56000000000</v>
      </c>
      <c r="H12" s="2">
        <f>IFERROR(INDEX(D12:G12,COUNT(D12:G12)),"")</f>
        <v>56000000000</v>
      </c>
      <c r="I12" s="2">
        <f t="shared" ref="I12:O12" si="9">IFERROR(INDEX(I51:I500,MATCH($C$12,$C$51:$C$500,0)),"")</f>
        <v>55000000000</v>
      </c>
      <c r="J12" s="2">
        <f t="shared" si="9"/>
        <v>88000000000</v>
      </c>
      <c r="K12" s="2">
        <f t="shared" si="9"/>
        <v>63000000000</v>
      </c>
      <c r="L12" s="2">
        <f t="shared" si="9"/>
        <v>21000000000</v>
      </c>
      <c r="M12" s="2">
        <f t="shared" si="9"/>
        <v>24000000000</v>
      </c>
      <c r="N12" s="2">
        <f t="shared" si="9"/>
        <v>34000000000</v>
      </c>
      <c r="O12" s="2">
        <f t="shared" si="9"/>
        <v>48000000000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56000000000</v>
      </c>
      <c r="E13" s="2">
        <f>IFERROR(INDEX(E51:E500,MATCH("Total Debt (Quarter)",$C$51:$C$500,0)),"")</f>
        <v>58000000000</v>
      </c>
      <c r="H13" s="2">
        <f>IFERROR(INDEX(D13:G13,COUNT(D13:G13)),"")</f>
        <v>58000000000</v>
      </c>
      <c r="I13" s="2">
        <f t="shared" ref="I13:O13" si="10">IFERROR(INDEX(I51:I500,MATCH($C$13,$C$51:$C$500,0)),"")</f>
        <v>56000000000</v>
      </c>
      <c r="J13" s="2">
        <f t="shared" si="10"/>
        <v>96000000000</v>
      </c>
      <c r="K13" s="2">
        <f t="shared" si="10"/>
        <v>74000000000</v>
      </c>
      <c r="L13" s="2">
        <f t="shared" si="10"/>
        <v>22000000000</v>
      </c>
      <c r="M13" s="2">
        <f t="shared" si="10"/>
        <v>26000000000</v>
      </c>
      <c r="N13" s="2">
        <f t="shared" si="10"/>
        <v>35000000000</v>
      </c>
      <c r="O13" s="2">
        <f t="shared" si="10"/>
        <v>49000000000</v>
      </c>
    </row>
    <row r="14" spans="1:15" ht="15.5" x14ac:dyDescent="0.35">
      <c r="C14" t="s">
        <v>27</v>
      </c>
      <c r="D14" s="2">
        <f>IFERROR(INDEX(D51:D500,MATCH($C$14,$C$51:$C$500,0)),"")</f>
        <v>-1184098908</v>
      </c>
      <c r="E14" s="2">
        <f>IFERROR(INDEX(E51:E500,MATCH($C$14,$C$51:$C$500,0)),"")</f>
        <v>-1194605673</v>
      </c>
      <c r="H14" s="2">
        <f>IFERROR(SUM(D14:G14)*(4/MAX(1,COUNT(D14:G14))),"")</f>
        <v>-4757409162</v>
      </c>
      <c r="I14" s="2">
        <f t="shared" ref="I14:O14" si="11">IFERROR(INDEX(I51:I500,MATCH($C$14,$C$51:$C$500,0)),"")</f>
        <v>-6799558430</v>
      </c>
      <c r="J14" s="2">
        <f t="shared" si="11"/>
        <v>-6439111016</v>
      </c>
      <c r="K14" s="2">
        <f t="shared" si="11"/>
        <v>-1633744001</v>
      </c>
      <c r="L14" s="2">
        <f t="shared" si="11"/>
        <v>-2724419439</v>
      </c>
      <c r="M14" s="2">
        <f t="shared" si="11"/>
        <v>-3005996665</v>
      </c>
      <c r="N14" s="2">
        <f t="shared" si="11"/>
        <v>-2367967166</v>
      </c>
      <c r="O14" s="2">
        <f t="shared" si="11"/>
        <v>-3400254304</v>
      </c>
    </row>
    <row r="15" spans="1:15" ht="15.5" x14ac:dyDescent="0.35">
      <c r="C15" t="s">
        <v>28</v>
      </c>
      <c r="D15" s="2">
        <f>IFERROR(INDEX(D51:D500,MATCH($C$15,$C$51:$C$500,0)),"")</f>
        <v>-6100829</v>
      </c>
      <c r="E15" s="2">
        <f>IFERROR(INDEX(E51:E500,MATCH($C$15,$C$51:$C$500,0)),"")</f>
        <v>-5798160</v>
      </c>
      <c r="H15" s="2">
        <f>IFERROR(SUM(D15:G15)*(4/MAX(1,COUNT(D15:G15))),"")</f>
        <v>-23797978</v>
      </c>
      <c r="I15" s="2">
        <f t="shared" ref="I15:O15" si="12">IFERROR(INDEX(I51:I500,MATCH($C$15,$C$51:$C$500,0)),"")</f>
        <v>-23235444</v>
      </c>
      <c r="J15" s="2">
        <f t="shared" si="12"/>
        <v>-23827119</v>
      </c>
      <c r="K15" s="2">
        <f t="shared" si="12"/>
        <v>-28494917</v>
      </c>
      <c r="L15" s="2">
        <f t="shared" si="12"/>
        <v>-22032574</v>
      </c>
      <c r="M15" s="2">
        <f t="shared" si="12"/>
        <v>-27476422</v>
      </c>
      <c r="N15" s="2">
        <f t="shared" si="12"/>
        <v>-15953298</v>
      </c>
      <c r="O15" s="2">
        <f t="shared" si="12"/>
        <v>-15806802</v>
      </c>
    </row>
    <row r="16" spans="1:15" ht="15.5" x14ac:dyDescent="0.35">
      <c r="C16" t="s">
        <v>29</v>
      </c>
      <c r="D16" s="2">
        <f>IFERROR(INDEX(D51:D500,MATCH($C$16,$C$51:$C$500,0)),"")</f>
        <v>4566960912</v>
      </c>
      <c r="E16" s="2">
        <f>IFERROR(INDEX(E51:E500,MATCH($C$16,$C$51:$C$500,0)),"")</f>
        <v>3579109343</v>
      </c>
      <c r="H16" s="2">
        <f>IFERROR(SUM(D16:G16)*(4/MAX(1,COUNT(D16:G16))),"")</f>
        <v>16292140510</v>
      </c>
      <c r="I16" s="2">
        <f t="shared" ref="I16:O16" si="13">IFERROR(INDEX(I51:I500,MATCH($C$16,$C$51:$C$500,0)),"")</f>
        <v>17016106168</v>
      </c>
      <c r="J16" s="2">
        <f t="shared" si="13"/>
        <v>14810251549</v>
      </c>
      <c r="K16" s="2">
        <f t="shared" si="13"/>
        <v>98823785765</v>
      </c>
      <c r="L16" s="2">
        <f t="shared" si="13"/>
        <v>16609560203</v>
      </c>
      <c r="M16" s="2">
        <f t="shared" si="13"/>
        <v>114687440292</v>
      </c>
      <c r="N16" s="2">
        <f t="shared" si="13"/>
        <v>1873560777</v>
      </c>
      <c r="O16" s="2">
        <f t="shared" si="13"/>
        <v>1464289536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237</v>
      </c>
    </row>
    <row r="19" spans="1:15" ht="15.5" x14ac:dyDescent="0.35">
      <c r="A19" t="s">
        <v>38</v>
      </c>
      <c r="C19" t="s">
        <v>39</v>
      </c>
    </row>
    <row r="20" spans="1:15" ht="15.5" x14ac:dyDescent="0.35">
      <c r="A20" t="s">
        <v>40</v>
      </c>
      <c r="C20" t="s">
        <v>41</v>
      </c>
      <c r="D20" s="2">
        <f ca="1">IFERROR(D21*D2,"")</f>
        <v>0</v>
      </c>
      <c r="E20" s="2">
        <f ca="1">IFERROR(E21*E2,"")</f>
        <v>0</v>
      </c>
      <c r="H20" s="2">
        <f t="shared" ref="H20:O20" ca="1" si="14">IFERROR(H21*H2,"")</f>
        <v>0</v>
      </c>
      <c r="I20" s="2">
        <f t="shared" ca="1" si="14"/>
        <v>0</v>
      </c>
      <c r="J20" s="2">
        <f t="shared" ca="1" si="14"/>
        <v>211140000000</v>
      </c>
      <c r="K20" s="2">
        <f t="shared" ca="1" si="14"/>
        <v>186660000000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0</v>
      </c>
      <c r="E21" s="2">
        <f>IFERROR(INDEX(E51:E500,MATCH($C$7,$C$51:$C$500,0)),"")</f>
        <v>0</v>
      </c>
      <c r="H21" s="2">
        <f>IFERROR(INDEX(D21:G21,COUNT(D21:G21)),"")</f>
        <v>0</v>
      </c>
      <c r="I21" s="2">
        <f t="shared" ref="I21:O21" si="15">IFERROR(INDEX(I51:I500,MATCH($C$7,$C$51:$C$500,0)),"")</f>
        <v>0</v>
      </c>
      <c r="J21" s="2">
        <f t="shared" si="15"/>
        <v>3060000000</v>
      </c>
      <c r="K21" s="2">
        <f t="shared" si="15"/>
        <v>3060000000</v>
      </c>
      <c r="L21" s="2">
        <f t="shared" si="15"/>
        <v>2410000000</v>
      </c>
      <c r="M21" s="2">
        <f t="shared" si="15"/>
        <v>550000000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42</v>
      </c>
      <c r="C23" t="s">
        <v>43</v>
      </c>
      <c r="D23" s="3">
        <f>IFERROR(D5/D6*100,"")</f>
        <v>1.1270623221582523</v>
      </c>
      <c r="E23" s="3">
        <f>IFERROR(E5/E6*100,"")</f>
        <v>0.89308867619796106</v>
      </c>
      <c r="H23" s="3">
        <f t="shared" ref="H23:O23" si="16">IFERROR(H5/H6*100,"")</f>
        <v>4.0659969848024478</v>
      </c>
      <c r="I23" s="3">
        <f t="shared" si="16"/>
        <v>4.2795706355926377</v>
      </c>
      <c r="J23" s="3">
        <f t="shared" si="16"/>
        <v>3.9019581876034914</v>
      </c>
      <c r="K23" s="3">
        <f t="shared" si="16"/>
        <v>27.118018106262838</v>
      </c>
      <c r="L23" s="3">
        <f t="shared" si="16"/>
        <v>8.3434897872077336</v>
      </c>
      <c r="M23" s="3">
        <f t="shared" si="16"/>
        <v>62.98524098876964</v>
      </c>
      <c r="N23" s="3">
        <f t="shared" si="16"/>
        <v>3.9100873868521546</v>
      </c>
      <c r="O23" s="3">
        <f t="shared" si="16"/>
        <v>3.1795762731776653</v>
      </c>
    </row>
    <row r="24" spans="1:15" ht="15.5" x14ac:dyDescent="0.35">
      <c r="C24" t="s">
        <v>44</v>
      </c>
      <c r="D24" s="4">
        <f>IFERROR(_xlfn.RRI(5,I23,D23),"")</f>
        <v>-0.23421025451207766</v>
      </c>
      <c r="E24" s="4">
        <f>IFERROR(_xlfn.RRI(5,J23,E23),"")</f>
        <v>-0.25540109312799264</v>
      </c>
      <c r="H24" s="4">
        <f t="shared" ref="H24:O24" si="17">IFERROR(_xlfn.RRI(5,M23,H23),"")</f>
        <v>-0.42192305195029312</v>
      </c>
      <c r="I24" s="4">
        <f t="shared" si="17"/>
        <v>1.8222634841270624E-2</v>
      </c>
      <c r="J24" s="4">
        <f t="shared" si="17"/>
        <v>4.1795969154658774E-2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45</v>
      </c>
      <c r="C25" t="s">
        <v>46</v>
      </c>
      <c r="D25" s="3">
        <f>IFERROR(INDEX(D51:D500,MATCH($A$25,$C$51:$C$500,0)),"")</f>
        <v>1.49</v>
      </c>
      <c r="E25" s="3">
        <f>IFERROR(INDEX(E51:E500,MATCH($A$25,$C$51:$C$500,0)),"")</f>
        <v>1.17</v>
      </c>
      <c r="H25" s="3">
        <f>IFERROR(INDEX(D25:G25,COUNT(D25:G25)),"")</f>
        <v>1.17</v>
      </c>
      <c r="I25" s="3">
        <f t="shared" ref="I25:O25" si="18">IFERROR(INDEX(I51:I500,MATCH($C$25,$C$51:$C$500,0)),"")</f>
        <v>0</v>
      </c>
      <c r="J25" s="3">
        <f t="shared" si="18"/>
        <v>4.84</v>
      </c>
      <c r="K25" s="3">
        <f t="shared" si="18"/>
        <v>32.33</v>
      </c>
      <c r="L25" s="3">
        <f t="shared" si="18"/>
        <v>6.9</v>
      </c>
      <c r="M25" s="3">
        <f t="shared" si="18"/>
        <v>209.71</v>
      </c>
      <c r="N25" s="3">
        <f t="shared" si="18"/>
        <v>7430429.9199999999</v>
      </c>
      <c r="O25" s="3">
        <f t="shared" si="18"/>
        <v>5793930.9400000004</v>
      </c>
    </row>
    <row r="26" spans="1:15" ht="15.5" x14ac:dyDescent="0.35">
      <c r="C26" t="s">
        <v>47</v>
      </c>
      <c r="D26" s="4" t="str">
        <f>IFERROR(_xlfn.RRI(5,I25,D25),"")</f>
        <v/>
      </c>
      <c r="E26" s="4">
        <f>IFERROR(_xlfn.RRI(5,J25,E25),"")</f>
        <v>-0.24721995170049205</v>
      </c>
      <c r="H26" s="4">
        <f t="shared" ref="H26:O26" si="19">IFERROR(_xlfn.RRI(5,M25,H25),"")</f>
        <v>-0.64574715699607088</v>
      </c>
      <c r="I26" s="4">
        <f t="shared" si="19"/>
        <v>-1</v>
      </c>
      <c r="J26" s="4">
        <f t="shared" si="19"/>
        <v>-0.93913404936261846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48</v>
      </c>
      <c r="D27" s="3" t="str">
        <f>IFERROR(D4/D21,"")</f>
        <v/>
      </c>
      <c r="E27" s="3" t="str">
        <f>IFERROR(E4/E21,"")</f>
        <v/>
      </c>
      <c r="H27" s="3" t="str">
        <f t="shared" ref="H27:O27" si="20">IFERROR(H4/H21,"")</f>
        <v/>
      </c>
      <c r="I27" s="3" t="str">
        <f t="shared" si="20"/>
        <v/>
      </c>
      <c r="J27" s="3">
        <f t="shared" si="20"/>
        <v>12.45503849379085</v>
      </c>
      <c r="K27" s="3">
        <f t="shared" si="20"/>
        <v>8.3938680271241832</v>
      </c>
      <c r="L27" s="3">
        <f t="shared" si="20"/>
        <v>9.8594362502074695</v>
      </c>
      <c r="M27" s="3">
        <f t="shared" si="20"/>
        <v>39.818767067272731</v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49</v>
      </c>
      <c r="D28" s="4" t="str">
        <f>IFERROR(_xlfn.RRI(5,I27,D27),"")</f>
        <v/>
      </c>
      <c r="E28" s="4" t="str">
        <f>IFERROR(_xlfn.RRI(5,J27,E27),"")</f>
        <v/>
      </c>
      <c r="H28" s="4" t="str">
        <f t="shared" ref="H28:O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50</v>
      </c>
      <c r="H29" s="4" t="str">
        <f t="shared" ref="H29:O29" si="22">IFERROR(((H25-I25)/I25)*100%,"")</f>
        <v/>
      </c>
      <c r="I29" s="4">
        <f t="shared" si="22"/>
        <v>-1</v>
      </c>
      <c r="J29" s="4">
        <f t="shared" si="22"/>
        <v>-0.85029384472626046</v>
      </c>
      <c r="K29" s="4">
        <f t="shared" si="22"/>
        <v>3.6855072463768113</v>
      </c>
      <c r="L29" s="4">
        <f t="shared" si="22"/>
        <v>-0.96709742024700773</v>
      </c>
      <c r="M29" s="4">
        <f t="shared" si="22"/>
        <v>-0.99997177686859873</v>
      </c>
      <c r="N29" s="4">
        <f t="shared" si="22"/>
        <v>0.28245054988522167</v>
      </c>
      <c r="O29" s="4" t="str">
        <f t="shared" si="22"/>
        <v/>
      </c>
    </row>
    <row r="30" spans="1:15" ht="15.5" x14ac:dyDescent="0.35">
      <c r="C30" t="s">
        <v>51</v>
      </c>
      <c r="H30" s="4" t="str">
        <f t="shared" ref="H30:O30" si="23">IFERROR(((H27-I27)/I27)*100%,"")</f>
        <v/>
      </c>
      <c r="I30" s="4" t="str">
        <f t="shared" si="23"/>
        <v/>
      </c>
      <c r="J30" s="4">
        <f t="shared" si="23"/>
        <v>0.48382586592299109</v>
      </c>
      <c r="K30" s="4">
        <f t="shared" si="23"/>
        <v>-0.14864624973384727</v>
      </c>
      <c r="L30" s="4">
        <f t="shared" si="23"/>
        <v>-0.75239222667165417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0</v>
      </c>
      <c r="E32" s="3">
        <f>IFERROR(INDEX(E51:E500,MATCH($A$32,$C$51:$C$500,0)),"")</f>
        <v>0</v>
      </c>
      <c r="H32" s="3">
        <f>IFERROR(INDEX(D32:G32,COUNT(D32:G32)),"")</f>
        <v>0</v>
      </c>
      <c r="I32" s="3">
        <f t="shared" ref="I32:O32" si="24">IFERROR(INDEX(I51:I500,MATCH($C$32,$C$51:$C$500,0)),"")</f>
        <v>0</v>
      </c>
      <c r="J32" s="3">
        <f t="shared" si="24"/>
        <v>124.21</v>
      </c>
      <c r="K32" s="3">
        <f t="shared" si="24"/>
        <v>119.36</v>
      </c>
      <c r="L32" s="3">
        <f t="shared" si="24"/>
        <v>82.56</v>
      </c>
      <c r="M32" s="3">
        <f t="shared" si="24"/>
        <v>332.95</v>
      </c>
      <c r="N32" s="3">
        <f t="shared" si="24"/>
        <v>189526309.63999999</v>
      </c>
      <c r="O32" s="3">
        <f t="shared" si="24"/>
        <v>182115665.31</v>
      </c>
    </row>
    <row r="33" spans="1:15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0</v>
      </c>
      <c r="E33" s="3">
        <f>IFERROR(INDEX(E51:E500,MATCH($A$33,$C$51:$C$500,0)),"")</f>
        <v>0</v>
      </c>
      <c r="H33" s="3">
        <f>IFERROR(INDEX(D33:G33,COUNT(D33:G33)),"")</f>
        <v>0</v>
      </c>
      <c r="I33" s="3">
        <f t="shared" ref="I33:O33" si="25">IFERROR(INDEX(I51:I500,MATCH($C$33,$C$51:$C$500,0)),"")</f>
        <v>0</v>
      </c>
      <c r="J33" s="3">
        <f t="shared" si="25"/>
        <v>0.56000000000000005</v>
      </c>
      <c r="K33" s="3">
        <f t="shared" si="25"/>
        <v>0.51</v>
      </c>
      <c r="L33" s="3">
        <f t="shared" si="25"/>
        <v>0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0</v>
      </c>
      <c r="E34" s="3">
        <f>IFERROR(INDEX(E51:E500,MATCH($A$34,$C$51:$C$500,0)),"")</f>
        <v>0</v>
      </c>
      <c r="H34" s="3">
        <f>IFERROR(INDEX(D34:G34,COUNT(D34:G34)),"")</f>
        <v>0</v>
      </c>
      <c r="I34" s="3">
        <f t="shared" ref="I34:O34" si="26">IFERROR(INDEX(I51:I500,MATCH($C$34,$C$51:$C$500,0)),"")</f>
        <v>0</v>
      </c>
      <c r="J34" s="3">
        <f t="shared" si="26"/>
        <v>14.26</v>
      </c>
      <c r="K34" s="3">
        <f t="shared" si="26"/>
        <v>1.89</v>
      </c>
      <c r="L34" s="3">
        <f t="shared" si="26"/>
        <v>0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0</v>
      </c>
      <c r="E35" s="3">
        <f>IFERROR(INDEX(E51:E500,MATCH($A$35,$C$51:$C$500,0)),"")</f>
        <v>0</v>
      </c>
      <c r="H35" s="3">
        <f>IFERROR(INDEX(D35:G35,COUNT(D35:G35)),"")</f>
        <v>0</v>
      </c>
      <c r="I35" s="3">
        <f t="shared" ref="I35:O35" si="27">IFERROR(INDEX(I51:I500,MATCH($C$35,$C$51:$C$500,0)),"")</f>
        <v>0</v>
      </c>
      <c r="J35" s="3">
        <f t="shared" si="27"/>
        <v>5.53</v>
      </c>
      <c r="K35" s="3">
        <f t="shared" si="27"/>
        <v>7.26</v>
      </c>
      <c r="L35" s="3">
        <f t="shared" si="27"/>
        <v>0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64</v>
      </c>
      <c r="C36" t="s">
        <v>65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ht="15.5" x14ac:dyDescent="0.35">
      <c r="B37" t="s">
        <v>66</v>
      </c>
      <c r="C37" t="s">
        <v>67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237</v>
      </c>
    </row>
    <row r="51" spans="2:15" ht="15.5" x14ac:dyDescent="0.35">
      <c r="B51" t="s">
        <v>73</v>
      </c>
      <c r="C51" t="s">
        <v>6</v>
      </c>
      <c r="D51" s="5">
        <v>10434793647</v>
      </c>
      <c r="E51" s="5">
        <v>10031057176</v>
      </c>
      <c r="F51" s="5">
        <v>10381403375</v>
      </c>
      <c r="G51" s="5">
        <v>10063753198</v>
      </c>
      <c r="I51" s="5">
        <v>39632731330</v>
      </c>
      <c r="J51" s="5">
        <v>38112417791</v>
      </c>
      <c r="K51" s="5">
        <v>25685236163</v>
      </c>
      <c r="L51" s="5">
        <v>23761241363</v>
      </c>
      <c r="M51" s="5">
        <v>21900321887</v>
      </c>
      <c r="N51" s="5">
        <v>18902543070</v>
      </c>
      <c r="O51" s="5">
        <v>17332926067</v>
      </c>
    </row>
    <row r="52" spans="2:15" ht="15.5" x14ac:dyDescent="0.35">
      <c r="C52" t="s">
        <v>74</v>
      </c>
      <c r="D52" s="5">
        <v>-1789374147</v>
      </c>
      <c r="E52" s="5">
        <v>-2274123160</v>
      </c>
      <c r="F52" s="5">
        <v>-1198051721</v>
      </c>
      <c r="G52" s="5">
        <v>-2342679262</v>
      </c>
      <c r="I52" s="5">
        <v>-5822442599</v>
      </c>
      <c r="J52" s="5">
        <v>-5461240634</v>
      </c>
      <c r="K52" s="5">
        <v>-3213231115</v>
      </c>
      <c r="L52" s="5">
        <v>-1481319363</v>
      </c>
      <c r="M52" s="5">
        <v>-1438247173</v>
      </c>
      <c r="N52" s="5">
        <v>-7224300374</v>
      </c>
      <c r="O52" s="5">
        <v>-6110624738</v>
      </c>
    </row>
    <row r="53" spans="2:15" ht="15.5" x14ac:dyDescent="0.35">
      <c r="C53" t="s">
        <v>75</v>
      </c>
      <c r="D53" s="5">
        <v>8645419500</v>
      </c>
      <c r="E53" s="5">
        <v>7756934016</v>
      </c>
      <c r="F53" s="5">
        <v>9183351654</v>
      </c>
      <c r="G53" s="5">
        <v>7721073936</v>
      </c>
      <c r="I53" s="5">
        <v>33810288731</v>
      </c>
      <c r="J53" s="5">
        <v>32651177157</v>
      </c>
      <c r="K53" s="5">
        <v>22472005048</v>
      </c>
      <c r="L53" s="5">
        <v>22279922000</v>
      </c>
      <c r="M53" s="5">
        <v>20462074714</v>
      </c>
      <c r="N53" s="5">
        <v>11678242696</v>
      </c>
      <c r="O53" s="5">
        <v>11222301329</v>
      </c>
    </row>
    <row r="54" spans="2:15" ht="15.5" x14ac:dyDescent="0.35">
      <c r="C54" t="s">
        <v>76</v>
      </c>
      <c r="D54" s="5">
        <v>-2904296597</v>
      </c>
      <c r="E54" s="5">
        <v>-3024859590</v>
      </c>
      <c r="F54" s="5">
        <v>-2507439695</v>
      </c>
      <c r="G54" s="5">
        <v>-2013474950</v>
      </c>
      <c r="I54" s="5">
        <v>-9988529565</v>
      </c>
      <c r="J54" s="5">
        <v>-11792473367</v>
      </c>
      <c r="K54" s="5">
        <v>-9322077799</v>
      </c>
      <c r="L54" s="5">
        <v>-6924938428</v>
      </c>
      <c r="M54" s="5">
        <v>-6228420350</v>
      </c>
      <c r="N54" s="5">
        <v>-7494171514</v>
      </c>
      <c r="O54" s="5">
        <v>-6360071109</v>
      </c>
    </row>
    <row r="55" spans="2:15" ht="15.5" x14ac:dyDescent="0.35">
      <c r="C55" t="s">
        <v>77</v>
      </c>
      <c r="D55" s="5">
        <v>-2904296597</v>
      </c>
      <c r="E55" s="5">
        <v>-3024859590</v>
      </c>
      <c r="F55" s="5">
        <v>-2507439695</v>
      </c>
      <c r="G55" s="5">
        <v>-2013474950</v>
      </c>
      <c r="I55" s="5">
        <v>-9988529565</v>
      </c>
      <c r="J55" s="5">
        <v>-11792473367</v>
      </c>
      <c r="K55" s="5">
        <v>-9322077799</v>
      </c>
      <c r="L55" s="5">
        <v>-6924938428</v>
      </c>
      <c r="M55" s="5">
        <v>-6228420350</v>
      </c>
      <c r="N55" s="5">
        <v>-7494171514</v>
      </c>
      <c r="O55" s="5">
        <v>-6360071109</v>
      </c>
    </row>
    <row r="56" spans="2:15" ht="15.5" x14ac:dyDescent="0.35">
      <c r="C56" t="s">
        <v>78</v>
      </c>
      <c r="D56" s="5">
        <v>5741122903</v>
      </c>
      <c r="E56" s="5">
        <v>4732074426</v>
      </c>
      <c r="F56" s="5">
        <v>6675911959</v>
      </c>
      <c r="G56" s="5">
        <v>5707598986</v>
      </c>
      <c r="I56" s="5">
        <v>23821759166</v>
      </c>
      <c r="J56" s="5">
        <v>20858703790</v>
      </c>
      <c r="K56" s="5">
        <v>13149927249</v>
      </c>
      <c r="L56" s="5">
        <v>15354983572</v>
      </c>
      <c r="M56" s="5">
        <v>14233654364</v>
      </c>
      <c r="N56" s="5">
        <v>4184071182</v>
      </c>
      <c r="O56" s="5">
        <v>4862230220</v>
      </c>
    </row>
    <row r="57" spans="2:15" ht="15.5" x14ac:dyDescent="0.35">
      <c r="C57" t="s">
        <v>79</v>
      </c>
      <c r="D57" s="5">
        <v>-1174161991</v>
      </c>
      <c r="E57" s="5">
        <v>-1152965083</v>
      </c>
      <c r="F57" s="5">
        <v>-1331087412</v>
      </c>
      <c r="G57" s="5">
        <v>-1434048189</v>
      </c>
      <c r="I57" s="5">
        <v>-6805652998</v>
      </c>
      <c r="J57" s="5">
        <v>-6048452241</v>
      </c>
      <c r="K57" s="5">
        <v>85673858516</v>
      </c>
      <c r="L57" s="5">
        <v>1254576631</v>
      </c>
      <c r="M57" s="5">
        <v>100453785928</v>
      </c>
      <c r="N57" s="5">
        <v>-2310510405</v>
      </c>
      <c r="O57" s="5">
        <v>-3397940684</v>
      </c>
    </row>
    <row r="58" spans="2:15" ht="15.5" x14ac:dyDescent="0.35">
      <c r="C58" t="s">
        <v>80</v>
      </c>
      <c r="D58" s="5">
        <v>4166917</v>
      </c>
      <c r="E58" s="5">
        <v>36003090</v>
      </c>
      <c r="F58" s="5">
        <v>18983119</v>
      </c>
      <c r="G58" s="5">
        <v>109441790</v>
      </c>
      <c r="I58" s="5">
        <v>172405085</v>
      </c>
      <c r="J58" s="5">
        <v>244281670</v>
      </c>
      <c r="K58" s="5">
        <v>312929415</v>
      </c>
      <c r="L58" s="5">
        <v>3886070</v>
      </c>
      <c r="M58" s="5">
        <v>2905852</v>
      </c>
      <c r="N58" s="5">
        <v>3621532</v>
      </c>
      <c r="O58" s="5">
        <v>2313620</v>
      </c>
    </row>
    <row r="59" spans="2:15" ht="15.5" x14ac:dyDescent="0.35">
      <c r="C59" t="s">
        <v>27</v>
      </c>
      <c r="D59" s="5">
        <v>-1184098908</v>
      </c>
      <c r="E59" s="5">
        <v>-1194605673</v>
      </c>
      <c r="F59" s="5">
        <v>-1353888031</v>
      </c>
      <c r="G59" s="5">
        <v>-1573504979</v>
      </c>
      <c r="I59" s="5">
        <v>-6799558430</v>
      </c>
      <c r="J59" s="5">
        <v>-6439111016</v>
      </c>
      <c r="K59" s="5">
        <v>-1633744001</v>
      </c>
      <c r="L59" s="5">
        <v>-2724419439</v>
      </c>
      <c r="M59" s="5">
        <v>-3005996665</v>
      </c>
      <c r="N59" s="5">
        <v>-2367967166</v>
      </c>
      <c r="O59" s="5">
        <v>-3400254304</v>
      </c>
    </row>
    <row r="60" spans="2:15" ht="15.5" x14ac:dyDescent="0.35">
      <c r="C60" t="s">
        <v>81</v>
      </c>
      <c r="D60" s="5">
        <v>5770000</v>
      </c>
      <c r="E60" s="5">
        <v>5637500</v>
      </c>
      <c r="F60" s="5">
        <v>3817500</v>
      </c>
      <c r="G60" s="5">
        <v>30015000</v>
      </c>
      <c r="I60" s="5">
        <v>-178499653</v>
      </c>
      <c r="J60" s="5">
        <v>146377105</v>
      </c>
      <c r="K60" s="5">
        <v>86994673102</v>
      </c>
      <c r="L60" s="5">
        <v>3975110000</v>
      </c>
      <c r="M60" s="5">
        <v>103456876741</v>
      </c>
      <c r="N60" s="5">
        <v>53835229</v>
      </c>
    </row>
    <row r="61" spans="2:15" ht="15.5" x14ac:dyDescent="0.35">
      <c r="C61" t="s">
        <v>82</v>
      </c>
      <c r="D61" s="5">
        <v>-1174161991</v>
      </c>
      <c r="E61" s="5">
        <v>-1152965083</v>
      </c>
      <c r="F61" s="5">
        <v>-1331087412</v>
      </c>
      <c r="G61" s="5">
        <v>-1434048189</v>
      </c>
      <c r="I61" s="5">
        <v>-6805652998</v>
      </c>
      <c r="J61" s="5">
        <v>-6048452241</v>
      </c>
      <c r="K61" s="5">
        <v>85673858516</v>
      </c>
      <c r="L61" s="5">
        <v>1254576631</v>
      </c>
      <c r="M61" s="5">
        <v>100453785928</v>
      </c>
      <c r="N61" s="5">
        <v>-2310510405</v>
      </c>
      <c r="O61" s="5">
        <v>-3397940684</v>
      </c>
    </row>
    <row r="62" spans="2:15" ht="15.5" x14ac:dyDescent="0.35">
      <c r="C62" t="s">
        <v>29</v>
      </c>
      <c r="D62" s="5">
        <v>4566960912</v>
      </c>
      <c r="E62" s="5">
        <v>3579109343</v>
      </c>
      <c r="F62" s="5">
        <v>5344824547</v>
      </c>
      <c r="G62" s="5">
        <v>4273550797</v>
      </c>
      <c r="I62" s="5">
        <v>17016106168</v>
      </c>
      <c r="J62" s="5">
        <v>14810251549</v>
      </c>
      <c r="K62" s="5">
        <v>98823785765</v>
      </c>
      <c r="L62" s="5">
        <v>16609560203</v>
      </c>
      <c r="M62" s="5">
        <v>114687440292</v>
      </c>
      <c r="N62" s="5">
        <v>1873560777</v>
      </c>
      <c r="O62" s="5">
        <v>1464289536</v>
      </c>
    </row>
    <row r="63" spans="2:15" ht="15.5" x14ac:dyDescent="0.35">
      <c r="C63" t="s">
        <v>28</v>
      </c>
      <c r="D63" s="5">
        <v>-6100829</v>
      </c>
      <c r="E63" s="5">
        <v>-5798160</v>
      </c>
      <c r="F63" s="5">
        <v>-6145624</v>
      </c>
      <c r="G63" s="5">
        <v>-6220977</v>
      </c>
      <c r="I63" s="5">
        <v>-23235444</v>
      </c>
      <c r="J63" s="5">
        <v>-23827119</v>
      </c>
      <c r="K63" s="5">
        <v>-28494917</v>
      </c>
      <c r="L63" s="5">
        <v>-22032574</v>
      </c>
      <c r="M63" s="5">
        <v>-27476422</v>
      </c>
      <c r="N63" s="5">
        <v>-15953298</v>
      </c>
      <c r="O63" s="5">
        <v>-15806802</v>
      </c>
    </row>
    <row r="64" spans="2:15" ht="15.5" x14ac:dyDescent="0.35">
      <c r="C64" t="s">
        <v>433</v>
      </c>
      <c r="D64" s="5">
        <v>-6100829</v>
      </c>
      <c r="E64" s="5">
        <v>-5798160</v>
      </c>
      <c r="F64" s="5">
        <v>-6145624</v>
      </c>
      <c r="G64" s="5">
        <v>-6220977</v>
      </c>
      <c r="I64" s="5">
        <v>-23235444</v>
      </c>
      <c r="J64" s="5">
        <v>-23827119</v>
      </c>
      <c r="K64" s="5">
        <v>-28494917</v>
      </c>
      <c r="L64" s="5">
        <v>-22032574</v>
      </c>
      <c r="M64" s="5">
        <v>-27476422</v>
      </c>
      <c r="N64" s="5">
        <v>-15953298</v>
      </c>
      <c r="O64" s="5">
        <v>-15806802</v>
      </c>
    </row>
    <row r="65" spans="2:15" ht="15.5" x14ac:dyDescent="0.35">
      <c r="C65" t="s">
        <v>85</v>
      </c>
      <c r="D65" s="5">
        <v>-6100829</v>
      </c>
      <c r="E65" s="5">
        <v>-5798160</v>
      </c>
      <c r="F65" s="5">
        <v>-6145624</v>
      </c>
      <c r="G65" s="5">
        <v>-6220977</v>
      </c>
      <c r="I65" s="5">
        <v>-23235444</v>
      </c>
      <c r="J65" s="5">
        <v>-23827119</v>
      </c>
      <c r="K65" s="5">
        <v>-28494917</v>
      </c>
      <c r="L65" s="5">
        <v>-22032574</v>
      </c>
      <c r="M65" s="5">
        <v>-27476422</v>
      </c>
      <c r="N65" s="5">
        <v>-15953298</v>
      </c>
      <c r="O65" s="5">
        <v>-15806802</v>
      </c>
    </row>
    <row r="66" spans="2:15" ht="15.5" x14ac:dyDescent="0.35">
      <c r="C66" t="s">
        <v>86</v>
      </c>
      <c r="D66" s="5">
        <v>4560860083</v>
      </c>
      <c r="E66" s="5">
        <v>3573311183</v>
      </c>
      <c r="F66" s="5">
        <v>5338678923</v>
      </c>
      <c r="G66" s="5">
        <v>4267329820</v>
      </c>
      <c r="I66" s="5">
        <v>16992870724</v>
      </c>
      <c r="J66" s="5">
        <v>14786424430</v>
      </c>
      <c r="K66" s="5">
        <v>98795290848</v>
      </c>
      <c r="L66" s="5">
        <v>16587527629</v>
      </c>
      <c r="M66" s="5">
        <v>114659963870</v>
      </c>
      <c r="N66" s="5">
        <v>1857607479</v>
      </c>
      <c r="O66" s="5">
        <v>1448482734</v>
      </c>
    </row>
    <row r="67" spans="2:15" ht="15.5" x14ac:dyDescent="0.35">
      <c r="C67" t="s">
        <v>244</v>
      </c>
    </row>
    <row r="68" spans="2:15" ht="15.5" x14ac:dyDescent="0.35">
      <c r="C68" t="s">
        <v>87</v>
      </c>
      <c r="D68" s="5">
        <v>4560860083</v>
      </c>
      <c r="E68" s="5">
        <v>3573311183</v>
      </c>
      <c r="F68" s="5">
        <v>5338678923</v>
      </c>
      <c r="G68" s="5">
        <v>4267329820</v>
      </c>
      <c r="I68" s="5">
        <v>16992870724</v>
      </c>
      <c r="J68" s="5">
        <v>14786424430</v>
      </c>
      <c r="K68" s="5">
        <v>98795290848</v>
      </c>
      <c r="L68" s="5">
        <v>16587527629</v>
      </c>
      <c r="M68" s="5">
        <v>114659963870</v>
      </c>
      <c r="N68" s="5">
        <v>1857607479</v>
      </c>
      <c r="O68" s="5">
        <v>1448482734</v>
      </c>
    </row>
    <row r="69" spans="2:15" ht="15.5" x14ac:dyDescent="0.35">
      <c r="C69" t="s">
        <v>88</v>
      </c>
      <c r="F69" s="5">
        <v>-23135137</v>
      </c>
      <c r="I69" s="5">
        <v>-23135137</v>
      </c>
      <c r="J69" s="5">
        <v>23699817</v>
      </c>
      <c r="K69" s="5">
        <v>116031770</v>
      </c>
      <c r="L69" s="5">
        <v>-16453179</v>
      </c>
      <c r="M69" s="5">
        <v>-1784140</v>
      </c>
      <c r="N69" s="5">
        <v>-4946397</v>
      </c>
      <c r="O69" s="5">
        <v>-856113</v>
      </c>
    </row>
    <row r="70" spans="2:15" ht="15.5" x14ac:dyDescent="0.35">
      <c r="C70" t="s">
        <v>89</v>
      </c>
      <c r="D70" s="5">
        <v>4560860083</v>
      </c>
      <c r="E70" s="5">
        <v>3573311183</v>
      </c>
      <c r="F70" s="5">
        <v>5315543786</v>
      </c>
      <c r="G70" s="5">
        <v>4267329820</v>
      </c>
      <c r="I70" s="5">
        <v>16969735587</v>
      </c>
      <c r="J70" s="5">
        <v>14810124247</v>
      </c>
      <c r="K70" s="5">
        <v>98911322618</v>
      </c>
      <c r="L70" s="5">
        <v>16571074450</v>
      </c>
      <c r="M70" s="5">
        <v>114658179730</v>
      </c>
      <c r="N70" s="5">
        <v>1852661082</v>
      </c>
      <c r="O70" s="5">
        <v>1447626621</v>
      </c>
    </row>
    <row r="71" spans="2:15" ht="15.5" x14ac:dyDescent="0.35">
      <c r="C71" t="s">
        <v>90</v>
      </c>
      <c r="D71" s="5">
        <v>4560860083</v>
      </c>
      <c r="E71" s="5">
        <v>3573311183</v>
      </c>
      <c r="F71" s="5">
        <v>5338678923</v>
      </c>
      <c r="G71" s="5">
        <v>4267329820</v>
      </c>
      <c r="I71" s="5">
        <v>16992870724</v>
      </c>
      <c r="J71" s="5">
        <v>14786424430</v>
      </c>
      <c r="K71" s="5">
        <v>98795290848</v>
      </c>
      <c r="L71" s="5">
        <v>16587527629</v>
      </c>
      <c r="M71" s="5">
        <v>114659963870</v>
      </c>
      <c r="N71" s="5">
        <v>1857607479</v>
      </c>
      <c r="O71" s="5">
        <v>1448482734</v>
      </c>
    </row>
    <row r="72" spans="2:15" ht="15.5" x14ac:dyDescent="0.35">
      <c r="C72" t="s">
        <v>8</v>
      </c>
      <c r="D72" s="5">
        <v>4560860083</v>
      </c>
      <c r="E72" s="5">
        <v>3573311183</v>
      </c>
      <c r="F72" s="5">
        <v>5315543786</v>
      </c>
      <c r="G72" s="5">
        <v>4267329820</v>
      </c>
      <c r="I72" s="5">
        <v>16969735587</v>
      </c>
      <c r="J72" s="5">
        <v>14810124247</v>
      </c>
      <c r="K72" s="5">
        <v>98911322618</v>
      </c>
      <c r="L72" s="5">
        <v>16571074450</v>
      </c>
      <c r="M72" s="5">
        <v>114658179730</v>
      </c>
      <c r="N72" s="5">
        <v>1852661082</v>
      </c>
      <c r="O72" s="5">
        <v>1447626621</v>
      </c>
    </row>
    <row r="73" spans="2:15" ht="15.5" x14ac:dyDescent="0.35">
      <c r="C73" t="s">
        <v>91</v>
      </c>
    </row>
    <row r="74" spans="2:15" ht="15.5" x14ac:dyDescent="0.35">
      <c r="C74" t="s">
        <v>92</v>
      </c>
      <c r="D74" s="5">
        <v>4560860083</v>
      </c>
      <c r="E74" s="5">
        <v>3573311183</v>
      </c>
      <c r="F74" s="5">
        <v>5338678923</v>
      </c>
      <c r="G74" s="5">
        <v>4267329820</v>
      </c>
      <c r="I74" s="5">
        <v>16992870724</v>
      </c>
      <c r="J74" s="5">
        <v>14786424430</v>
      </c>
      <c r="K74" s="5">
        <v>98795290848</v>
      </c>
      <c r="L74" s="5">
        <v>16587527629</v>
      </c>
      <c r="M74" s="5">
        <v>114659963870</v>
      </c>
      <c r="N74" s="5">
        <v>1857607479</v>
      </c>
      <c r="O74" s="5">
        <v>1448482734</v>
      </c>
    </row>
    <row r="75" spans="2:15" ht="15.5" x14ac:dyDescent="0.35">
      <c r="C75" t="s">
        <v>93</v>
      </c>
      <c r="D75" s="5">
        <v>4560860083</v>
      </c>
      <c r="E75" s="5">
        <v>3573311183</v>
      </c>
      <c r="F75" s="5">
        <v>5315543786</v>
      </c>
      <c r="G75" s="5">
        <v>4267329820</v>
      </c>
      <c r="I75" s="5">
        <v>16969735587</v>
      </c>
      <c r="J75" s="5">
        <v>14810124247</v>
      </c>
      <c r="K75" s="5">
        <v>98911322618</v>
      </c>
      <c r="L75" s="5">
        <v>16571074450</v>
      </c>
      <c r="M75" s="5">
        <v>114658179730</v>
      </c>
      <c r="N75" s="5">
        <v>1852661082</v>
      </c>
      <c r="O75" s="5">
        <v>1447626621</v>
      </c>
    </row>
    <row r="76" spans="2:15" ht="15.5" x14ac:dyDescent="0.35">
      <c r="C76" t="s">
        <v>94</v>
      </c>
      <c r="D76" s="5">
        <v>4560860083</v>
      </c>
      <c r="E76" s="5">
        <v>3573311183</v>
      </c>
      <c r="F76" s="5">
        <v>5315543786</v>
      </c>
      <c r="G76" s="5">
        <v>4267329820</v>
      </c>
      <c r="I76" s="5">
        <v>16969735587</v>
      </c>
      <c r="J76" s="5">
        <v>14810124247</v>
      </c>
      <c r="K76" s="5">
        <v>98911322618</v>
      </c>
      <c r="L76" s="5">
        <v>16571074450</v>
      </c>
      <c r="M76" s="5">
        <v>114658179730</v>
      </c>
      <c r="N76" s="5">
        <v>1852661082</v>
      </c>
      <c r="O76" s="5">
        <v>1447626621</v>
      </c>
    </row>
    <row r="78" spans="2:15" ht="15.5" x14ac:dyDescent="0.35">
      <c r="B78" t="s">
        <v>95</v>
      </c>
      <c r="C78" t="s">
        <v>96</v>
      </c>
    </row>
    <row r="79" spans="2:15" ht="15.5" x14ac:dyDescent="0.35">
      <c r="C79" t="s">
        <v>97</v>
      </c>
    </row>
    <row r="80" spans="2:15" ht="15.5" x14ac:dyDescent="0.35">
      <c r="C80" t="s">
        <v>20</v>
      </c>
      <c r="D80" s="5">
        <v>10568245425</v>
      </c>
      <c r="E80" s="5">
        <v>1935511717</v>
      </c>
      <c r="F80" s="5">
        <v>732617183</v>
      </c>
      <c r="G80" s="5">
        <v>32986670577</v>
      </c>
      <c r="I80" s="5">
        <v>732617183</v>
      </c>
      <c r="J80" s="5">
        <v>8107488524</v>
      </c>
      <c r="K80" s="5">
        <v>11281059725</v>
      </c>
      <c r="L80" s="5">
        <v>846321112</v>
      </c>
      <c r="M80" s="5">
        <v>2375742567</v>
      </c>
      <c r="N80" s="5">
        <v>693781784</v>
      </c>
      <c r="O80" s="5">
        <v>500108844</v>
      </c>
    </row>
    <row r="81" spans="3:15" ht="15.5" x14ac:dyDescent="0.35">
      <c r="C81" t="s">
        <v>246</v>
      </c>
    </row>
    <row r="82" spans="3:15" ht="15.5" x14ac:dyDescent="0.35">
      <c r="C82" t="s">
        <v>98</v>
      </c>
      <c r="D82" s="5">
        <v>268096566</v>
      </c>
      <c r="E82" s="5">
        <v>397094409</v>
      </c>
      <c r="F82" s="5">
        <v>231872179</v>
      </c>
      <c r="G82" s="5">
        <v>582142253</v>
      </c>
      <c r="I82" s="5">
        <v>231872179</v>
      </c>
      <c r="J82" s="5">
        <v>286906921</v>
      </c>
      <c r="K82" s="5">
        <v>376711317</v>
      </c>
      <c r="L82" s="5">
        <v>61014281</v>
      </c>
      <c r="M82" s="5">
        <v>85181706</v>
      </c>
      <c r="N82" s="5">
        <v>161512673</v>
      </c>
      <c r="O82" s="5">
        <v>480821323</v>
      </c>
    </row>
    <row r="83" spans="3:15" ht="15.5" x14ac:dyDescent="0.35">
      <c r="C83" t="s">
        <v>99</v>
      </c>
      <c r="D83" s="5">
        <v>4209137</v>
      </c>
      <c r="E83" s="5">
        <v>4209137</v>
      </c>
      <c r="F83" s="5">
        <v>6585450</v>
      </c>
      <c r="G83" s="5">
        <v>51014015</v>
      </c>
      <c r="I83" s="5">
        <v>6585450</v>
      </c>
      <c r="J83" s="5">
        <v>5000000000</v>
      </c>
      <c r="K83" s="5">
        <v>40730963977</v>
      </c>
      <c r="L83" s="5">
        <v>9629055</v>
      </c>
      <c r="M83" s="5">
        <v>2000000</v>
      </c>
      <c r="N83" s="5">
        <v>20630000</v>
      </c>
      <c r="O83" s="5">
        <v>19025509</v>
      </c>
    </row>
    <row r="84" spans="3:15" ht="15.5" x14ac:dyDescent="0.35">
      <c r="C84" t="s">
        <v>100</v>
      </c>
      <c r="D84" s="5">
        <v>268096566</v>
      </c>
      <c r="E84" s="5">
        <v>397094409</v>
      </c>
      <c r="F84" s="5">
        <v>231872179</v>
      </c>
      <c r="G84" s="5">
        <v>582142253</v>
      </c>
      <c r="I84" s="5">
        <v>231872179</v>
      </c>
      <c r="J84" s="5">
        <v>286906921</v>
      </c>
      <c r="K84" s="5">
        <v>376711317</v>
      </c>
      <c r="L84" s="5">
        <v>61014281</v>
      </c>
      <c r="M84" s="5">
        <v>85181706</v>
      </c>
      <c r="N84" s="5">
        <v>161512673</v>
      </c>
      <c r="O84" s="5">
        <v>480821323</v>
      </c>
    </row>
    <row r="85" spans="3:15" ht="15.5" x14ac:dyDescent="0.35">
      <c r="C85" t="s">
        <v>101</v>
      </c>
      <c r="D85" s="5">
        <v>30200948</v>
      </c>
      <c r="E85" s="5">
        <v>32124302</v>
      </c>
      <c r="F85" s="5">
        <v>20692190</v>
      </c>
      <c r="G85" s="5">
        <v>6371505</v>
      </c>
      <c r="I85" s="5">
        <v>20692190</v>
      </c>
      <c r="J85" s="5">
        <v>4368935</v>
      </c>
      <c r="K85" s="5">
        <v>43995644</v>
      </c>
      <c r="L85" s="5">
        <v>50241980</v>
      </c>
      <c r="M85" s="5">
        <v>34848710</v>
      </c>
      <c r="N85" s="5">
        <v>220965907</v>
      </c>
      <c r="O85" s="5">
        <v>125801320</v>
      </c>
    </row>
    <row r="86" spans="3:15" ht="15.5" x14ac:dyDescent="0.35">
      <c r="C86" t="s">
        <v>102</v>
      </c>
      <c r="D86" s="5">
        <v>30200948</v>
      </c>
      <c r="E86" s="5">
        <v>32124302</v>
      </c>
      <c r="F86" s="5">
        <v>20692190</v>
      </c>
      <c r="G86" s="5">
        <v>6371505</v>
      </c>
      <c r="I86" s="5">
        <v>20692190</v>
      </c>
      <c r="J86" s="5">
        <v>4368935</v>
      </c>
      <c r="K86" s="5">
        <v>43995644</v>
      </c>
      <c r="L86" s="5">
        <v>50241980</v>
      </c>
      <c r="M86" s="5">
        <v>34848710</v>
      </c>
      <c r="N86" s="5">
        <v>220965907</v>
      </c>
      <c r="O86" s="5">
        <v>125801320</v>
      </c>
    </row>
    <row r="87" spans="3:15" ht="15.5" x14ac:dyDescent="0.35">
      <c r="C87" t="s">
        <v>103</v>
      </c>
      <c r="O87" s="5">
        <v>9041449</v>
      </c>
    </row>
    <row r="88" spans="3:15" ht="15.5" x14ac:dyDescent="0.35">
      <c r="C88" t="s">
        <v>81</v>
      </c>
      <c r="D88" s="5">
        <v>92556321</v>
      </c>
      <c r="E88" s="5">
        <v>92556321</v>
      </c>
      <c r="F88" s="5">
        <v>92556321</v>
      </c>
      <c r="G88" s="5">
        <v>115691458</v>
      </c>
      <c r="I88" s="5">
        <v>92556321</v>
      </c>
      <c r="J88" s="5">
        <v>115691458</v>
      </c>
      <c r="K88" s="5">
        <v>91991641</v>
      </c>
      <c r="L88" s="5">
        <v>-24040129</v>
      </c>
      <c r="M88" s="5">
        <v>-7586950</v>
      </c>
      <c r="N88" s="5">
        <v>-5802810</v>
      </c>
      <c r="O88" s="5">
        <v>-856413</v>
      </c>
    </row>
    <row r="89" spans="3:15" ht="15.5" x14ac:dyDescent="0.35">
      <c r="C89" t="s">
        <v>104</v>
      </c>
      <c r="D89" s="5">
        <v>18250159353</v>
      </c>
      <c r="E89" s="5">
        <v>11276468354</v>
      </c>
      <c r="F89" s="5">
        <v>10728736369</v>
      </c>
      <c r="G89" s="5">
        <v>44537820311</v>
      </c>
      <c r="I89" s="5">
        <v>10728736369</v>
      </c>
      <c r="J89" s="5">
        <v>25109575224</v>
      </c>
      <c r="K89" s="5">
        <v>30087035264</v>
      </c>
      <c r="L89" s="5">
        <v>7282256084</v>
      </c>
      <c r="M89" s="5">
        <v>4106710263</v>
      </c>
      <c r="N89" s="5">
        <v>2772257472</v>
      </c>
      <c r="O89" s="5">
        <v>2174097419</v>
      </c>
    </row>
    <row r="90" spans="3:15" ht="15.5" x14ac:dyDescent="0.35">
      <c r="C90" t="s">
        <v>105</v>
      </c>
    </row>
    <row r="91" spans="3:15" ht="15.5" x14ac:dyDescent="0.35">
      <c r="C91" t="s">
        <v>434</v>
      </c>
      <c r="D91" s="5">
        <v>491191728445</v>
      </c>
      <c r="E91" s="5">
        <v>489277040500</v>
      </c>
      <c r="F91" s="5">
        <v>485019366652</v>
      </c>
      <c r="G91" s="5">
        <v>486172855543</v>
      </c>
      <c r="I91" s="5">
        <v>485019366652</v>
      </c>
      <c r="J91" s="5">
        <v>485231698805</v>
      </c>
      <c r="K91" s="5">
        <v>485401900000</v>
      </c>
      <c r="L91" s="5">
        <v>260795981110</v>
      </c>
      <c r="M91" s="5">
        <v>239709081110</v>
      </c>
      <c r="N91" s="5">
        <v>134181389199</v>
      </c>
      <c r="O91" s="5">
        <v>126442990807</v>
      </c>
    </row>
    <row r="92" spans="3:15" ht="15.5" x14ac:dyDescent="0.35">
      <c r="C92" t="s">
        <v>106</v>
      </c>
      <c r="D92" s="5">
        <v>675217692</v>
      </c>
      <c r="E92" s="5">
        <v>685285994</v>
      </c>
      <c r="F92" s="5">
        <v>3394425659</v>
      </c>
      <c r="G92" s="5">
        <v>488495938</v>
      </c>
      <c r="I92" s="5">
        <v>3394425659</v>
      </c>
      <c r="J92" s="5">
        <v>505296567</v>
      </c>
      <c r="K92" s="5">
        <v>282031389</v>
      </c>
      <c r="L92" s="5">
        <v>429140512</v>
      </c>
      <c r="M92" s="5">
        <v>620136696</v>
      </c>
      <c r="N92" s="5">
        <v>2233305693</v>
      </c>
      <c r="O92" s="5">
        <v>2761145466</v>
      </c>
    </row>
    <row r="93" spans="3:15" ht="15.5" x14ac:dyDescent="0.35">
      <c r="C93" t="s">
        <v>109</v>
      </c>
      <c r="D93" s="5">
        <v>499134553845</v>
      </c>
      <c r="E93" s="5">
        <v>497128111834</v>
      </c>
      <c r="F93" s="5">
        <v>495189049670</v>
      </c>
      <c r="G93" s="5">
        <v>493591162598</v>
      </c>
      <c r="I93" s="5">
        <v>495189049670</v>
      </c>
      <c r="J93" s="5">
        <v>490726396949</v>
      </c>
      <c r="K93" s="5">
        <v>491373006733</v>
      </c>
      <c r="L93" s="5">
        <v>269296053864</v>
      </c>
      <c r="M93" s="5">
        <v>244693029944</v>
      </c>
      <c r="N93" s="5">
        <v>139001249992</v>
      </c>
      <c r="O93" s="5">
        <v>131059137532</v>
      </c>
    </row>
    <row r="94" spans="3:15" ht="15.5" x14ac:dyDescent="0.35">
      <c r="C94" t="s">
        <v>110</v>
      </c>
      <c r="D94" s="5">
        <v>517384713198</v>
      </c>
      <c r="E94" s="5">
        <v>508404580188</v>
      </c>
      <c r="F94" s="5">
        <v>505917786039</v>
      </c>
      <c r="G94" s="5">
        <v>538128982909</v>
      </c>
      <c r="I94" s="5">
        <v>505917786039</v>
      </c>
      <c r="J94" s="5">
        <v>515835972173</v>
      </c>
      <c r="K94" s="5">
        <v>521460041997</v>
      </c>
      <c r="L94" s="5">
        <v>276578309948</v>
      </c>
      <c r="M94" s="5">
        <v>248799740207</v>
      </c>
      <c r="N94" s="5">
        <v>141773507464</v>
      </c>
      <c r="O94" s="5">
        <v>133233234951</v>
      </c>
    </row>
    <row r="95" spans="3:15" ht="15.5" x14ac:dyDescent="0.35">
      <c r="C95" t="s">
        <v>111</v>
      </c>
    </row>
    <row r="96" spans="3:15" ht="15.5" x14ac:dyDescent="0.35">
      <c r="C96" t="s">
        <v>112</v>
      </c>
    </row>
    <row r="97" spans="3:15" ht="15.5" x14ac:dyDescent="0.35">
      <c r="C97" t="s">
        <v>113</v>
      </c>
      <c r="D97" s="5">
        <v>34618542536</v>
      </c>
      <c r="E97" s="5">
        <v>32052431084</v>
      </c>
      <c r="F97" s="5">
        <v>34640334045</v>
      </c>
      <c r="G97" s="5">
        <v>69354876763</v>
      </c>
      <c r="I97" s="5">
        <v>34640334045</v>
      </c>
      <c r="J97" s="5">
        <v>72538328412</v>
      </c>
      <c r="K97" s="5">
        <v>74576092564</v>
      </c>
      <c r="L97" s="5">
        <v>50549290879</v>
      </c>
      <c r="M97" s="5">
        <v>25809858799</v>
      </c>
      <c r="N97" s="5">
        <v>44313373376</v>
      </c>
      <c r="O97" s="5">
        <v>46897302598</v>
      </c>
    </row>
    <row r="98" spans="3:15" ht="15.5" x14ac:dyDescent="0.35">
      <c r="C98" t="s">
        <v>250</v>
      </c>
      <c r="D98" s="5">
        <v>1597114938</v>
      </c>
      <c r="E98" s="5">
        <v>1811591644</v>
      </c>
      <c r="F98" s="5">
        <v>2011383340</v>
      </c>
      <c r="G98" s="5">
        <v>35063599179</v>
      </c>
      <c r="I98" s="5">
        <v>2011383340</v>
      </c>
      <c r="J98" s="5">
        <v>32464272956</v>
      </c>
      <c r="L98" s="5">
        <v>2911333412</v>
      </c>
      <c r="N98" s="5">
        <v>126912159</v>
      </c>
      <c r="O98" s="5">
        <v>1950677306</v>
      </c>
    </row>
    <row r="99" spans="3:15" ht="15.5" x14ac:dyDescent="0.35">
      <c r="C99" t="s">
        <v>114</v>
      </c>
    </row>
    <row r="100" spans="3:15" ht="15.5" x14ac:dyDescent="0.35">
      <c r="C100" t="s">
        <v>251</v>
      </c>
      <c r="D100" s="5">
        <v>195062829</v>
      </c>
      <c r="E100" s="5">
        <v>166651271</v>
      </c>
      <c r="F100" s="5">
        <v>155466096</v>
      </c>
      <c r="G100" s="5">
        <v>124648735</v>
      </c>
      <c r="I100" s="5">
        <v>155466096</v>
      </c>
      <c r="J100" s="5">
        <v>314420422</v>
      </c>
      <c r="K100" s="5">
        <v>233437926</v>
      </c>
      <c r="L100" s="5">
        <v>180049675</v>
      </c>
      <c r="M100" s="5">
        <v>23851972</v>
      </c>
      <c r="N100" s="5">
        <v>90076212</v>
      </c>
      <c r="O100" s="5">
        <v>1596596880</v>
      </c>
    </row>
    <row r="101" spans="3:15" ht="15.5" x14ac:dyDescent="0.35">
      <c r="C101" t="s">
        <v>115</v>
      </c>
    </row>
    <row r="102" spans="3:15" ht="15.5" x14ac:dyDescent="0.35">
      <c r="C102" t="s">
        <v>247</v>
      </c>
      <c r="L102" s="5">
        <v>16000000000</v>
      </c>
      <c r="N102" s="5">
        <v>20185512396</v>
      </c>
      <c r="O102" s="5">
        <v>17588374478</v>
      </c>
    </row>
    <row r="103" spans="3:15" ht="15.5" x14ac:dyDescent="0.35">
      <c r="C103" t="s">
        <v>252</v>
      </c>
      <c r="D103" s="5">
        <v>4209137</v>
      </c>
      <c r="E103" s="5">
        <v>4209137</v>
      </c>
      <c r="F103" s="5">
        <v>6585450</v>
      </c>
      <c r="G103" s="5">
        <v>51014015</v>
      </c>
      <c r="I103" s="5">
        <v>6585450</v>
      </c>
      <c r="J103" s="5">
        <v>5000000000</v>
      </c>
      <c r="K103" s="5">
        <v>40730963977</v>
      </c>
      <c r="L103" s="5">
        <v>16009629055</v>
      </c>
      <c r="M103" s="5">
        <v>2000000</v>
      </c>
      <c r="N103" s="5">
        <v>20206142396</v>
      </c>
      <c r="O103" s="5">
        <v>17607399987</v>
      </c>
    </row>
    <row r="104" spans="3:15" ht="15.5" x14ac:dyDescent="0.35">
      <c r="C104" t="s">
        <v>116</v>
      </c>
      <c r="D104" s="5">
        <v>7737684</v>
      </c>
      <c r="E104" s="5">
        <v>23741838</v>
      </c>
      <c r="F104" s="5">
        <v>20758334</v>
      </c>
      <c r="G104" s="5">
        <v>10096280</v>
      </c>
      <c r="I104" s="5">
        <v>20758334</v>
      </c>
      <c r="J104" s="5">
        <v>22409866</v>
      </c>
      <c r="K104" s="5">
        <v>8152235</v>
      </c>
      <c r="L104" s="5">
        <v>115659850</v>
      </c>
      <c r="M104" s="5">
        <v>476906001</v>
      </c>
      <c r="N104" s="5">
        <v>24265795</v>
      </c>
      <c r="O104" s="5">
        <v>51866318</v>
      </c>
    </row>
    <row r="105" spans="3:15" ht="15.5" x14ac:dyDescent="0.35">
      <c r="C105" t="s">
        <v>117</v>
      </c>
      <c r="D105" s="5">
        <v>500195663</v>
      </c>
      <c r="E105" s="5">
        <v>510249549</v>
      </c>
      <c r="F105" s="5">
        <v>520119540</v>
      </c>
      <c r="G105" s="5">
        <v>502362547</v>
      </c>
      <c r="I105" s="5">
        <v>520119540</v>
      </c>
      <c r="J105" s="5">
        <v>677157237</v>
      </c>
      <c r="K105" s="5">
        <v>608616949</v>
      </c>
      <c r="L105" s="5">
        <v>2109006486</v>
      </c>
      <c r="M105" s="5">
        <v>157547128</v>
      </c>
      <c r="N105" s="5">
        <v>160540924</v>
      </c>
      <c r="O105" s="5">
        <v>112615529</v>
      </c>
    </row>
    <row r="106" spans="3:15" ht="15.5" x14ac:dyDescent="0.35">
      <c r="C106" t="s">
        <v>118</v>
      </c>
      <c r="J106" s="5">
        <v>31800000</v>
      </c>
      <c r="O106" s="5">
        <v>27020000</v>
      </c>
    </row>
    <row r="107" spans="3:15" ht="15.5" x14ac:dyDescent="0.35">
      <c r="C107" t="s">
        <v>322</v>
      </c>
    </row>
    <row r="108" spans="3:15" ht="15.5" x14ac:dyDescent="0.35">
      <c r="C108" t="s">
        <v>120</v>
      </c>
      <c r="D108" s="5">
        <v>47086351457</v>
      </c>
      <c r="E108" s="5">
        <v>48906751417</v>
      </c>
      <c r="F108" s="5">
        <v>47022878554</v>
      </c>
      <c r="G108" s="5">
        <v>48693992320</v>
      </c>
      <c r="I108" s="5">
        <v>47022878554</v>
      </c>
      <c r="J108" s="5">
        <v>53703922004</v>
      </c>
      <c r="K108" s="5">
        <v>63788456168</v>
      </c>
      <c r="L108" s="5">
        <v>7208495623</v>
      </c>
      <c r="M108" s="5">
        <v>16909585247</v>
      </c>
      <c r="N108" s="5">
        <v>25952411774</v>
      </c>
      <c r="O108" s="5">
        <v>31778675049</v>
      </c>
    </row>
    <row r="109" spans="3:15" ht="15.5" x14ac:dyDescent="0.35">
      <c r="C109" t="s">
        <v>325</v>
      </c>
      <c r="D109" s="5">
        <v>7278185898</v>
      </c>
      <c r="E109" s="5">
        <v>7127762435</v>
      </c>
      <c r="F109" s="5">
        <v>6681043450</v>
      </c>
      <c r="G109" s="5">
        <v>7494414953</v>
      </c>
      <c r="I109" s="5">
        <v>6681043450</v>
      </c>
      <c r="J109" s="5">
        <v>10084534165</v>
      </c>
      <c r="K109" s="5">
        <v>10458789464</v>
      </c>
      <c r="L109" s="5">
        <v>11862581160</v>
      </c>
      <c r="M109" s="5">
        <v>9040180898</v>
      </c>
      <c r="N109" s="5">
        <v>8785464810</v>
      </c>
      <c r="O109" s="5">
        <v>14967881750</v>
      </c>
    </row>
    <row r="110" spans="3:15" ht="15.5" x14ac:dyDescent="0.35">
      <c r="C110" t="s">
        <v>122</v>
      </c>
      <c r="D110" s="5">
        <v>78098212792</v>
      </c>
      <c r="E110" s="5">
        <v>76245051317</v>
      </c>
      <c r="F110" s="5">
        <v>74748523464</v>
      </c>
      <c r="G110" s="5">
        <v>77561746218</v>
      </c>
      <c r="I110" s="5">
        <v>74748523464</v>
      </c>
      <c r="J110" s="5">
        <v>63741443132</v>
      </c>
      <c r="K110" s="5">
        <v>82140028139</v>
      </c>
      <c r="L110" s="5">
        <v>27418187479</v>
      </c>
      <c r="M110" s="5">
        <v>40950124268</v>
      </c>
      <c r="N110" s="5">
        <v>50078556678</v>
      </c>
      <c r="O110" s="5">
        <v>40807016025</v>
      </c>
    </row>
    <row r="111" spans="3:15" ht="15.5" x14ac:dyDescent="0.35">
      <c r="C111" t="s">
        <v>123</v>
      </c>
      <c r="D111" s="5">
        <v>78098212792</v>
      </c>
      <c r="E111" s="5">
        <v>76245051317</v>
      </c>
      <c r="F111" s="5">
        <v>74748523464</v>
      </c>
      <c r="G111" s="5">
        <v>77561746218</v>
      </c>
      <c r="I111" s="5">
        <v>74748523464</v>
      </c>
      <c r="J111" s="5">
        <v>63741443132</v>
      </c>
      <c r="K111" s="5">
        <v>82140028139</v>
      </c>
      <c r="L111" s="5">
        <v>27418187479</v>
      </c>
      <c r="M111" s="5">
        <v>40950124268</v>
      </c>
      <c r="N111" s="5">
        <v>50078556678</v>
      </c>
      <c r="O111" s="5">
        <v>40807016025</v>
      </c>
    </row>
    <row r="112" spans="3:15" ht="15.5" x14ac:dyDescent="0.35">
      <c r="C112" t="s">
        <v>119</v>
      </c>
    </row>
    <row r="113" spans="2:15" ht="15.5" x14ac:dyDescent="0.35">
      <c r="C113" t="s">
        <v>121</v>
      </c>
      <c r="D113" s="5">
        <v>47086351457</v>
      </c>
      <c r="E113" s="5">
        <v>48906751417</v>
      </c>
      <c r="F113" s="5">
        <v>47022878554</v>
      </c>
      <c r="G113" s="5">
        <v>48693992320</v>
      </c>
      <c r="I113" s="5">
        <v>47022878554</v>
      </c>
      <c r="J113" s="5">
        <v>53703922004</v>
      </c>
      <c r="K113" s="5">
        <v>63788456168</v>
      </c>
      <c r="L113" s="5">
        <v>7208495623</v>
      </c>
      <c r="M113" s="5">
        <v>16909585247</v>
      </c>
      <c r="N113" s="5">
        <v>25952411774</v>
      </c>
      <c r="O113" s="5">
        <v>31778675049</v>
      </c>
    </row>
    <row r="114" spans="2:15" ht="15.5" x14ac:dyDescent="0.35">
      <c r="C114" t="s">
        <v>124</v>
      </c>
      <c r="D114" s="5">
        <v>112716755328</v>
      </c>
      <c r="E114" s="5">
        <v>108297482401</v>
      </c>
      <c r="F114" s="5">
        <v>109388857509</v>
      </c>
      <c r="G114" s="5">
        <v>146916622981</v>
      </c>
      <c r="I114" s="5">
        <v>109388857509</v>
      </c>
      <c r="J114" s="5">
        <v>136279771544</v>
      </c>
      <c r="K114" s="5">
        <v>156716120703</v>
      </c>
      <c r="L114" s="5">
        <v>77967478358</v>
      </c>
      <c r="M114" s="5">
        <v>66759983067</v>
      </c>
      <c r="N114" s="5">
        <v>94391930054</v>
      </c>
      <c r="O114" s="5">
        <v>87704318623</v>
      </c>
    </row>
    <row r="115" spans="2:15" ht="15.5" x14ac:dyDescent="0.35">
      <c r="C115" t="s">
        <v>125</v>
      </c>
    </row>
    <row r="116" spans="2:15" ht="15.5" x14ac:dyDescent="0.35">
      <c r="C116" t="s">
        <v>126</v>
      </c>
      <c r="D116" s="5">
        <v>152786852450</v>
      </c>
      <c r="E116" s="5">
        <v>152786852450</v>
      </c>
      <c r="F116" s="5">
        <v>152786133800</v>
      </c>
      <c r="G116" s="5">
        <v>152785982200</v>
      </c>
      <c r="I116" s="5">
        <v>152786133800</v>
      </c>
      <c r="J116" s="5">
        <v>152785691150</v>
      </c>
      <c r="K116" s="5">
        <v>152785372350</v>
      </c>
      <c r="L116" s="5">
        <v>120285000000</v>
      </c>
      <c r="M116" s="5">
        <v>54675000000</v>
      </c>
      <c r="N116" s="5">
        <v>250000000</v>
      </c>
      <c r="O116" s="5">
        <v>250000000</v>
      </c>
    </row>
    <row r="117" spans="2:15" ht="15.5" x14ac:dyDescent="0.35">
      <c r="C117" t="s">
        <v>127</v>
      </c>
      <c r="D117" s="5">
        <v>42109376112</v>
      </c>
      <c r="E117" s="5">
        <v>42109376112</v>
      </c>
      <c r="F117" s="5">
        <v>42105236688</v>
      </c>
      <c r="G117" s="5">
        <v>42104363472</v>
      </c>
      <c r="I117" s="5">
        <v>42105236688</v>
      </c>
      <c r="J117" s="5">
        <v>42102687024</v>
      </c>
      <c r="K117" s="5">
        <v>42100850736</v>
      </c>
      <c r="L117" s="5">
        <v>7379456000</v>
      </c>
      <c r="M117" s="5">
        <v>7379456000</v>
      </c>
      <c r="N117" s="5">
        <v>7379456000</v>
      </c>
      <c r="O117" s="5">
        <v>7379456000</v>
      </c>
    </row>
    <row r="118" spans="2:15" ht="15.5" x14ac:dyDescent="0.35">
      <c r="C118" t="s">
        <v>128</v>
      </c>
      <c r="D118" s="5">
        <v>209679172987</v>
      </c>
      <c r="E118" s="5">
        <v>205118312904</v>
      </c>
      <c r="F118" s="5">
        <v>201545001721</v>
      </c>
      <c r="G118" s="5">
        <v>196206322798</v>
      </c>
      <c r="I118" s="5">
        <v>201545001721</v>
      </c>
      <c r="J118" s="5">
        <v>184552130997</v>
      </c>
      <c r="K118" s="5">
        <v>169765706567</v>
      </c>
      <c r="L118" s="5">
        <v>70970415719</v>
      </c>
      <c r="M118" s="5">
        <v>119992888090</v>
      </c>
      <c r="N118" s="5">
        <v>39757924220</v>
      </c>
      <c r="O118" s="5">
        <v>37900316741</v>
      </c>
    </row>
    <row r="119" spans="2:15" ht="15.5" x14ac:dyDescent="0.35">
      <c r="C119" t="s">
        <v>257</v>
      </c>
      <c r="D119" s="5">
        <v>180000000</v>
      </c>
      <c r="E119" s="5">
        <v>180000000</v>
      </c>
      <c r="F119" s="5">
        <v>180000000</v>
      </c>
      <c r="G119" s="5">
        <v>180000000</v>
      </c>
      <c r="I119" s="5">
        <v>180000000</v>
      </c>
      <c r="J119" s="5">
        <v>180000000</v>
      </c>
      <c r="K119" s="5">
        <v>180000000</v>
      </c>
      <c r="L119" s="5">
        <v>180000000</v>
      </c>
      <c r="M119" s="5">
        <v>180000000</v>
      </c>
    </row>
    <row r="120" spans="2:15" ht="15.5" x14ac:dyDescent="0.35">
      <c r="C120" t="s">
        <v>258</v>
      </c>
      <c r="D120" s="5">
        <v>209499172987</v>
      </c>
      <c r="E120" s="5">
        <v>204938312904</v>
      </c>
      <c r="F120" s="5">
        <v>201365001721</v>
      </c>
      <c r="G120" s="5">
        <v>196026322798</v>
      </c>
      <c r="I120" s="5">
        <v>201365001721</v>
      </c>
      <c r="J120" s="5">
        <v>184372130997</v>
      </c>
      <c r="K120" s="5">
        <v>169585706567</v>
      </c>
      <c r="L120" s="5">
        <v>70790415719</v>
      </c>
      <c r="M120" s="5">
        <v>119812888090</v>
      </c>
      <c r="N120" s="5">
        <v>39757924220</v>
      </c>
      <c r="O120" s="5">
        <v>37900316741</v>
      </c>
    </row>
    <row r="121" spans="2:15" ht="15.5" x14ac:dyDescent="0.35">
      <c r="C121" t="s">
        <v>259</v>
      </c>
      <c r="D121" s="5">
        <v>209679172987</v>
      </c>
      <c r="E121" s="5">
        <v>205118312904</v>
      </c>
      <c r="F121" s="5">
        <v>201545001721</v>
      </c>
      <c r="G121" s="5">
        <v>196206322798</v>
      </c>
      <c r="I121" s="5">
        <v>201545001721</v>
      </c>
      <c r="J121" s="5">
        <v>184552130997</v>
      </c>
      <c r="K121" s="5">
        <v>169765706567</v>
      </c>
      <c r="L121" s="5">
        <v>70970415719</v>
      </c>
      <c r="M121" s="5">
        <v>119992888090</v>
      </c>
      <c r="N121" s="5">
        <v>39757924220</v>
      </c>
      <c r="O121" s="5">
        <v>37900316741</v>
      </c>
    </row>
    <row r="122" spans="2:15" ht="15.5" x14ac:dyDescent="0.35">
      <c r="C122" t="s">
        <v>260</v>
      </c>
    </row>
    <row r="123" spans="2:15" ht="15.5" x14ac:dyDescent="0.35">
      <c r="C123" t="s">
        <v>10</v>
      </c>
      <c r="D123" s="5">
        <v>404667957870</v>
      </c>
      <c r="E123" s="5">
        <v>400107097787</v>
      </c>
      <c r="F123" s="5">
        <v>396528928530</v>
      </c>
      <c r="G123" s="5">
        <v>391212359928</v>
      </c>
      <c r="I123" s="5">
        <v>396528928530</v>
      </c>
      <c r="J123" s="5">
        <v>379556200629</v>
      </c>
      <c r="K123" s="5">
        <v>364743921294</v>
      </c>
      <c r="L123" s="5">
        <v>198610831590</v>
      </c>
      <c r="M123" s="5">
        <v>182039757140</v>
      </c>
      <c r="N123" s="5">
        <v>47381577410</v>
      </c>
      <c r="O123" s="5">
        <v>45528916328</v>
      </c>
    </row>
    <row r="124" spans="2:15" ht="15.5" x14ac:dyDescent="0.35">
      <c r="C124" t="s">
        <v>129</v>
      </c>
      <c r="D124" s="5">
        <v>517384713198</v>
      </c>
      <c r="E124" s="5">
        <v>508404580188</v>
      </c>
      <c r="F124" s="5">
        <v>505917786039</v>
      </c>
      <c r="G124" s="5">
        <v>538128982909</v>
      </c>
      <c r="I124" s="5">
        <v>505917786039</v>
      </c>
      <c r="J124" s="5">
        <v>515835972173</v>
      </c>
      <c r="K124" s="5">
        <v>521460041997</v>
      </c>
      <c r="L124" s="5">
        <v>276578309948</v>
      </c>
      <c r="M124" s="5">
        <v>248799740207</v>
      </c>
      <c r="N124" s="5">
        <v>141773507464</v>
      </c>
      <c r="O124" s="5">
        <v>133233234951</v>
      </c>
    </row>
    <row r="125" spans="2:15" ht="15.5" x14ac:dyDescent="0.35">
      <c r="C125" t="s">
        <v>130</v>
      </c>
      <c r="J125" s="5">
        <v>3055713823</v>
      </c>
      <c r="K125" s="5">
        <v>3055704161</v>
      </c>
      <c r="L125" s="5">
        <v>2405700000</v>
      </c>
      <c r="M125" s="5">
        <v>546750000</v>
      </c>
      <c r="N125" s="5">
        <v>250</v>
      </c>
      <c r="O125" s="5">
        <v>250</v>
      </c>
    </row>
    <row r="127" spans="2:15" ht="15.5" x14ac:dyDescent="0.35">
      <c r="B127" t="s">
        <v>131</v>
      </c>
      <c r="C127" t="s">
        <v>132</v>
      </c>
      <c r="D127" s="5">
        <v>12304496615</v>
      </c>
      <c r="E127" s="5">
        <v>1043089639</v>
      </c>
      <c r="F127" s="5">
        <v>4477037693</v>
      </c>
      <c r="G127" s="5">
        <v>36902995573</v>
      </c>
      <c r="I127" s="5">
        <v>40396147480</v>
      </c>
      <c r="J127" s="5">
        <v>-39433617</v>
      </c>
      <c r="K127" s="5">
        <v>13858117581</v>
      </c>
      <c r="L127" s="5">
        <v>5959294763</v>
      </c>
      <c r="M127" s="5">
        <v>13342861435</v>
      </c>
      <c r="N127" s="5">
        <v>21459079539</v>
      </c>
      <c r="O127" s="5">
        <v>11324501112</v>
      </c>
    </row>
    <row r="128" spans="2:15" ht="15.5" x14ac:dyDescent="0.35">
      <c r="C128" t="s">
        <v>133</v>
      </c>
      <c r="D128" s="5">
        <v>16823116054</v>
      </c>
      <c r="E128" s="5">
        <v>6512002282</v>
      </c>
      <c r="F128" s="5">
        <v>8557861012</v>
      </c>
      <c r="G128" s="5">
        <v>41311303274</v>
      </c>
      <c r="I128" s="5">
        <v>58173680939</v>
      </c>
      <c r="J128" s="5">
        <v>30547037373</v>
      </c>
      <c r="K128" s="5">
        <v>28226772356</v>
      </c>
      <c r="L128" s="5">
        <v>21099279176</v>
      </c>
      <c r="M128" s="5">
        <v>23078571073</v>
      </c>
      <c r="N128" s="5">
        <v>38628933891</v>
      </c>
      <c r="O128" s="5">
        <v>24320664048</v>
      </c>
    </row>
    <row r="129" spans="3:15" ht="15.5" x14ac:dyDescent="0.35">
      <c r="C129" t="s">
        <v>435</v>
      </c>
    </row>
    <row r="130" spans="3:15" ht="15.5" x14ac:dyDescent="0.35">
      <c r="C130" t="s">
        <v>436</v>
      </c>
      <c r="D130" s="5">
        <v>-1130135551</v>
      </c>
      <c r="E130" s="5">
        <v>-1594447370</v>
      </c>
      <c r="F130" s="5">
        <v>-581436224</v>
      </c>
      <c r="G130" s="5">
        <v>-1367941493</v>
      </c>
      <c r="I130" s="5">
        <v>-3626182316</v>
      </c>
      <c r="J130" s="5">
        <v>-5380258138</v>
      </c>
      <c r="K130" s="5">
        <v>-3159842864</v>
      </c>
      <c r="L130" s="5">
        <v>-1492421660</v>
      </c>
      <c r="M130" s="5">
        <v>-1504471413</v>
      </c>
      <c r="N130" s="5">
        <v>-3454657140</v>
      </c>
      <c r="O130" s="5">
        <v>-1400285820</v>
      </c>
    </row>
    <row r="131" spans="3:15" ht="15.5" x14ac:dyDescent="0.35">
      <c r="C131" t="s">
        <v>437</v>
      </c>
      <c r="D131" s="5">
        <v>-1304973734</v>
      </c>
      <c r="E131" s="5">
        <v>-1498834872</v>
      </c>
      <c r="F131" s="5">
        <v>-1307598662</v>
      </c>
      <c r="G131" s="5">
        <v>-1195291652</v>
      </c>
      <c r="I131" s="5">
        <v>-5076137233</v>
      </c>
      <c r="J131" s="5">
        <v>-4628948642</v>
      </c>
      <c r="K131" s="5">
        <v>-3263227492</v>
      </c>
      <c r="L131" s="5">
        <v>-2497631376</v>
      </c>
      <c r="M131" s="5">
        <v>-2225908833</v>
      </c>
      <c r="N131" s="5">
        <v>-3438155042</v>
      </c>
      <c r="O131" s="5">
        <v>-1947256595</v>
      </c>
    </row>
    <row r="132" spans="3:15" ht="15.5" x14ac:dyDescent="0.35">
      <c r="C132" t="s">
        <v>438</v>
      </c>
      <c r="D132" s="5">
        <v>-936365680</v>
      </c>
      <c r="E132" s="5">
        <v>-1215794545</v>
      </c>
      <c r="F132" s="5">
        <v>-872553753</v>
      </c>
      <c r="G132" s="5">
        <v>-67067928</v>
      </c>
      <c r="I132" s="5">
        <v>-2274282044</v>
      </c>
      <c r="J132" s="5">
        <v>-14383182461</v>
      </c>
      <c r="K132" s="5">
        <v>-6686101048</v>
      </c>
      <c r="L132" s="5">
        <v>-8523977679</v>
      </c>
      <c r="M132" s="5">
        <v>-2986935632</v>
      </c>
      <c r="N132" s="5">
        <v>-5961447457</v>
      </c>
      <c r="O132" s="5">
        <v>-5577157725</v>
      </c>
    </row>
    <row r="133" spans="3:15" ht="15.5" x14ac:dyDescent="0.35">
      <c r="C133" t="s">
        <v>439</v>
      </c>
      <c r="D133" s="5">
        <v>-3371474965</v>
      </c>
      <c r="E133" s="5">
        <v>-4309076787</v>
      </c>
      <c r="F133" s="5">
        <v>-2761588639</v>
      </c>
      <c r="G133" s="5">
        <v>-2630301073</v>
      </c>
      <c r="I133" s="5">
        <v>-10976601593</v>
      </c>
      <c r="J133" s="5">
        <v>-24392389241</v>
      </c>
      <c r="K133" s="5">
        <v>-13109171404</v>
      </c>
      <c r="L133" s="5">
        <v>-12514030715</v>
      </c>
      <c r="M133" s="5">
        <v>-6717315878</v>
      </c>
      <c r="N133" s="5">
        <v>-12854259639</v>
      </c>
      <c r="O133" s="5">
        <v>-8924700140</v>
      </c>
    </row>
    <row r="134" spans="3:15" ht="15.5" x14ac:dyDescent="0.35">
      <c r="C134" t="s">
        <v>261</v>
      </c>
      <c r="D134" s="5">
        <v>1435600</v>
      </c>
      <c r="E134" s="5">
        <v>349743</v>
      </c>
      <c r="F134" s="5">
        <v>5649598</v>
      </c>
      <c r="G134" s="5">
        <v>-38003637</v>
      </c>
      <c r="I134" s="5">
        <v>8789103</v>
      </c>
      <c r="J134" s="5">
        <v>40162496</v>
      </c>
      <c r="K134" s="5">
        <v>153261451</v>
      </c>
      <c r="L134" s="5">
        <v>3886070</v>
      </c>
      <c r="M134" s="5">
        <v>2905852</v>
      </c>
      <c r="N134" s="5">
        <v>3621532</v>
      </c>
      <c r="O134" s="5">
        <v>2313620</v>
      </c>
    </row>
    <row r="135" spans="3:15" ht="15.5" x14ac:dyDescent="0.35">
      <c r="C135" t="s">
        <v>440</v>
      </c>
      <c r="O135" s="5">
        <v>-4073776416</v>
      </c>
    </row>
    <row r="136" spans="3:15" ht="15.5" x14ac:dyDescent="0.35">
      <c r="C136" t="s">
        <v>441</v>
      </c>
      <c r="D136" s="5">
        <v>-1140740016</v>
      </c>
      <c r="E136" s="5">
        <v>-1154666157</v>
      </c>
      <c r="F136" s="5">
        <v>-1319314838</v>
      </c>
      <c r="G136" s="5">
        <v>-1734493551</v>
      </c>
      <c r="I136" s="5">
        <v>-6784927213</v>
      </c>
      <c r="J136" s="5">
        <v>-6213475477</v>
      </c>
      <c r="K136" s="5">
        <v>-1383560458</v>
      </c>
      <c r="L136" s="5">
        <v>-2591026165</v>
      </c>
      <c r="M136" s="5">
        <v>-3005996665</v>
      </c>
      <c r="N136" s="5">
        <v>-4295123105</v>
      </c>
    </row>
    <row r="137" spans="3:15" ht="15.5" x14ac:dyDescent="0.35">
      <c r="C137" t="s">
        <v>442</v>
      </c>
      <c r="D137" s="5">
        <v>-7840058</v>
      </c>
      <c r="E137" s="5">
        <v>-5519442</v>
      </c>
      <c r="F137" s="5">
        <v>-5569440</v>
      </c>
      <c r="G137" s="5">
        <v>-5509440</v>
      </c>
      <c r="I137" s="5">
        <v>-24793756</v>
      </c>
      <c r="J137" s="5">
        <v>-20768768</v>
      </c>
      <c r="K137" s="5">
        <v>-29184364</v>
      </c>
      <c r="L137" s="5">
        <v>-38813603</v>
      </c>
      <c r="M137" s="5">
        <v>-15302947</v>
      </c>
      <c r="N137" s="5">
        <v>-24093140</v>
      </c>
    </row>
    <row r="138" spans="3:15" ht="15.5" x14ac:dyDescent="0.35">
      <c r="C138" t="s">
        <v>443</v>
      </c>
      <c r="D138" s="5">
        <v>-1148580074</v>
      </c>
      <c r="E138" s="5">
        <v>-1160185599</v>
      </c>
      <c r="F138" s="5">
        <v>-1324884278</v>
      </c>
      <c r="G138" s="5">
        <v>-1740002991</v>
      </c>
      <c r="I138" s="5">
        <v>-6809720969</v>
      </c>
      <c r="J138" s="5">
        <v>-6234244245</v>
      </c>
      <c r="K138" s="5">
        <v>-1412744822</v>
      </c>
      <c r="L138" s="5">
        <v>-2629839768</v>
      </c>
      <c r="M138" s="5">
        <v>-3021299612</v>
      </c>
      <c r="N138" s="5">
        <v>-4319216245</v>
      </c>
      <c r="O138" s="5">
        <v>-4073776416</v>
      </c>
    </row>
    <row r="139" spans="3:15" ht="15.5" x14ac:dyDescent="0.35">
      <c r="C139" t="s">
        <v>139</v>
      </c>
      <c r="D139" s="5">
        <v>-1920068554</v>
      </c>
      <c r="E139" s="5">
        <v>2135658226</v>
      </c>
      <c r="F139" s="5">
        <v>-35554336292</v>
      </c>
      <c r="G139" s="5">
        <v>-3430944200</v>
      </c>
      <c r="I139" s="5">
        <v>-40644278441</v>
      </c>
      <c r="J139" s="5">
        <v>21856913551</v>
      </c>
      <c r="K139" s="5">
        <v>104711090091</v>
      </c>
      <c r="L139" s="5">
        <v>-5318414832</v>
      </c>
      <c r="M139" s="5">
        <v>-9377534994</v>
      </c>
      <c r="N139" s="5">
        <v>-11262327444</v>
      </c>
      <c r="O139" s="5">
        <v>7446804509</v>
      </c>
    </row>
    <row r="140" spans="3:15" ht="15.5" x14ac:dyDescent="0.35">
      <c r="C140" t="s">
        <v>140</v>
      </c>
      <c r="D140" s="5">
        <v>-1751694353</v>
      </c>
      <c r="E140" s="5">
        <v>-1975853331</v>
      </c>
      <c r="F140" s="5">
        <v>-1176754795</v>
      </c>
      <c r="G140" s="5">
        <v>-882283729</v>
      </c>
      <c r="I140" s="5">
        <v>-7126740380</v>
      </c>
      <c r="J140" s="5">
        <v>-24991051135</v>
      </c>
      <c r="K140" s="5">
        <v>-108134469059</v>
      </c>
      <c r="L140" s="5">
        <v>-2170301386</v>
      </c>
      <c r="M140" s="5">
        <v>-2283365658</v>
      </c>
      <c r="N140" s="5">
        <v>-10003079155</v>
      </c>
      <c r="O140" s="5">
        <v>-18594412034</v>
      </c>
    </row>
    <row r="141" spans="3:15" ht="15.5" x14ac:dyDescent="0.35">
      <c r="C141" t="s">
        <v>444</v>
      </c>
      <c r="D141" s="5">
        <v>889916012</v>
      </c>
      <c r="E141" s="5">
        <v>-889916012</v>
      </c>
      <c r="F141" s="5">
        <v>5000000000</v>
      </c>
      <c r="K141" s="5">
        <v>-107101814250</v>
      </c>
      <c r="M141" s="5">
        <v>-2189357880</v>
      </c>
      <c r="N141" s="5">
        <v>-10307883155</v>
      </c>
      <c r="O141" s="5">
        <v>-17739565803</v>
      </c>
    </row>
    <row r="142" spans="3:15" ht="15.5" x14ac:dyDescent="0.35">
      <c r="C142" t="s">
        <v>143</v>
      </c>
      <c r="D142" s="5">
        <v>-35435089</v>
      </c>
      <c r="E142" s="5">
        <v>-79058330</v>
      </c>
      <c r="F142" s="5">
        <v>-2945314242</v>
      </c>
      <c r="G142" s="5">
        <v>-15952727</v>
      </c>
      <c r="I142" s="5">
        <v>-3054768825</v>
      </c>
      <c r="J142" s="5">
        <v>-365286835</v>
      </c>
      <c r="K142" s="5">
        <v>-82704809</v>
      </c>
      <c r="L142" s="5">
        <v>-28633486</v>
      </c>
      <c r="M142" s="5">
        <v>-76811278</v>
      </c>
      <c r="N142" s="5">
        <v>-55196000</v>
      </c>
      <c r="O142" s="5">
        <v>-84364480</v>
      </c>
    </row>
    <row r="143" spans="3:15" ht="15.5" x14ac:dyDescent="0.35">
      <c r="C143" t="s">
        <v>445</v>
      </c>
      <c r="D143" s="5">
        <v>494932210</v>
      </c>
      <c r="E143" s="5">
        <v>-494932210</v>
      </c>
      <c r="K143" s="5">
        <v>-1566950000</v>
      </c>
      <c r="L143" s="5">
        <v>-1115430200</v>
      </c>
    </row>
    <row r="144" spans="3:15" ht="15.5" x14ac:dyDescent="0.35">
      <c r="C144" t="s">
        <v>446</v>
      </c>
      <c r="F144" s="5">
        <v>-5000000000</v>
      </c>
      <c r="I144" s="5">
        <v>-5000000000</v>
      </c>
      <c r="J144" s="5">
        <v>-25000000000</v>
      </c>
      <c r="L144" s="5">
        <v>-1026237700</v>
      </c>
    </row>
    <row r="145" spans="3:15" ht="15.5" x14ac:dyDescent="0.35">
      <c r="C145" t="s">
        <v>447</v>
      </c>
      <c r="D145" s="5">
        <v>20000000</v>
      </c>
      <c r="E145" s="5">
        <v>112400000</v>
      </c>
      <c r="F145" s="5">
        <v>49000000</v>
      </c>
      <c r="G145" s="5">
        <v>435844000</v>
      </c>
      <c r="I145" s="5">
        <v>618644000</v>
      </c>
      <c r="J145" s="5">
        <v>900000000</v>
      </c>
      <c r="K145" s="5">
        <v>622000000</v>
      </c>
    </row>
    <row r="146" spans="3:15" ht="15.5" x14ac:dyDescent="0.35">
      <c r="C146" t="s">
        <v>448</v>
      </c>
      <c r="D146" s="5">
        <v>-29200000</v>
      </c>
      <c r="G146" s="5">
        <v>-122475300</v>
      </c>
      <c r="I146" s="5">
        <v>-230475300</v>
      </c>
      <c r="J146" s="5">
        <v>-94000000</v>
      </c>
      <c r="K146" s="5">
        <v>-5000000</v>
      </c>
    </row>
    <row r="147" spans="3:15" ht="15.5" x14ac:dyDescent="0.35">
      <c r="C147" t="s">
        <v>274</v>
      </c>
    </row>
    <row r="148" spans="3:15" ht="15.5" x14ac:dyDescent="0.35">
      <c r="C148" t="s">
        <v>449</v>
      </c>
    </row>
    <row r="149" spans="3:15" ht="15.5" x14ac:dyDescent="0.35">
      <c r="C149" t="s">
        <v>333</v>
      </c>
      <c r="J149" s="5">
        <v>316578300</v>
      </c>
      <c r="M149" s="5">
        <v>1491808888</v>
      </c>
      <c r="N149" s="5">
        <v>360000000</v>
      </c>
    </row>
    <row r="150" spans="3:15" ht="15.5" x14ac:dyDescent="0.35">
      <c r="C150" t="s">
        <v>450</v>
      </c>
      <c r="L150" s="5">
        <v>277000000</v>
      </c>
    </row>
    <row r="151" spans="3:15" ht="15.5" x14ac:dyDescent="0.35">
      <c r="C151" t="s">
        <v>451</v>
      </c>
      <c r="D151" s="5">
        <v>-3091907486</v>
      </c>
      <c r="E151" s="5">
        <v>-624346779</v>
      </c>
      <c r="F151" s="5">
        <v>1153488891</v>
      </c>
      <c r="G151" s="5">
        <v>-1153488891</v>
      </c>
    </row>
    <row r="152" spans="3:15" ht="15.5" x14ac:dyDescent="0.35">
      <c r="C152" t="s">
        <v>452</v>
      </c>
      <c r="F152" s="5">
        <v>-22500758</v>
      </c>
      <c r="G152" s="5">
        <v>-26210811</v>
      </c>
      <c r="I152" s="5">
        <v>-48711569</v>
      </c>
      <c r="J152" s="5">
        <v>-748342600</v>
      </c>
      <c r="M152" s="5">
        <v>-1509005388</v>
      </c>
      <c r="O152" s="5">
        <v>-770481751</v>
      </c>
    </row>
    <row r="153" spans="3:15" ht="15.5" x14ac:dyDescent="0.35">
      <c r="C153" t="s">
        <v>453</v>
      </c>
    </row>
    <row r="154" spans="3:15" ht="15.5" x14ac:dyDescent="0.35">
      <c r="C154" t="s">
        <v>148</v>
      </c>
      <c r="D154" s="5">
        <v>-1920068554</v>
      </c>
      <c r="E154" s="5">
        <v>2135658226</v>
      </c>
      <c r="F154" s="5">
        <v>-35554336292</v>
      </c>
      <c r="G154" s="5">
        <v>-3430944200</v>
      </c>
      <c r="I154" s="5">
        <v>-40644278441</v>
      </c>
      <c r="J154" s="5">
        <v>21856913551</v>
      </c>
      <c r="K154" s="5">
        <v>104711090091</v>
      </c>
      <c r="L154" s="5">
        <v>-5318414832</v>
      </c>
      <c r="M154" s="5">
        <v>-9377534994</v>
      </c>
      <c r="N154" s="5">
        <v>-11262327444</v>
      </c>
      <c r="O154" s="5">
        <v>7446804509</v>
      </c>
    </row>
    <row r="155" spans="3:15" ht="15.5" x14ac:dyDescent="0.35">
      <c r="C155" t="s">
        <v>454</v>
      </c>
      <c r="L155" s="5">
        <v>-403571314</v>
      </c>
      <c r="M155" s="5">
        <v>-277000000</v>
      </c>
      <c r="O155" s="5">
        <v>-185000000</v>
      </c>
    </row>
    <row r="156" spans="3:15" ht="15.5" x14ac:dyDescent="0.35">
      <c r="C156" t="s">
        <v>455</v>
      </c>
      <c r="D156" s="5">
        <v>-4858074</v>
      </c>
      <c r="E156" s="5">
        <v>4858074</v>
      </c>
      <c r="F156" s="5">
        <v>-1967498</v>
      </c>
      <c r="G156" s="5">
        <v>1967498</v>
      </c>
      <c r="K156" s="5">
        <v>70200000000</v>
      </c>
    </row>
    <row r="157" spans="3:15" ht="15.5" x14ac:dyDescent="0.35">
      <c r="C157" t="s">
        <v>407</v>
      </c>
      <c r="K157" s="5">
        <v>-1756262432</v>
      </c>
      <c r="L157" s="5">
        <v>-1224487568</v>
      </c>
    </row>
    <row r="158" spans="3:15" ht="15.5" x14ac:dyDescent="0.35">
      <c r="C158" t="s">
        <v>370</v>
      </c>
      <c r="D158" s="5">
        <v>4858074</v>
      </c>
      <c r="F158" s="5">
        <v>2992314</v>
      </c>
      <c r="G158" s="5">
        <v>-1469962</v>
      </c>
      <c r="I158" s="5">
        <v>2992314</v>
      </c>
      <c r="J158" s="5">
        <v>2155088</v>
      </c>
      <c r="K158" s="5">
        <v>2517086</v>
      </c>
      <c r="M158" s="5">
        <v>20000000000</v>
      </c>
    </row>
    <row r="159" spans="3:15" ht="15.5" x14ac:dyDescent="0.35">
      <c r="C159" t="s">
        <v>456</v>
      </c>
      <c r="E159" s="5">
        <v>4000000000</v>
      </c>
      <c r="K159" s="5">
        <v>67038750000</v>
      </c>
      <c r="L159" s="5">
        <v>18257582469</v>
      </c>
      <c r="N159" s="5">
        <v>3000000000</v>
      </c>
      <c r="O159" s="5">
        <v>33000000000</v>
      </c>
    </row>
    <row r="160" spans="3:15" ht="15.5" x14ac:dyDescent="0.35">
      <c r="C160" t="s">
        <v>372</v>
      </c>
      <c r="D160" s="5">
        <v>-1705591848</v>
      </c>
      <c r="E160" s="5">
        <v>-1669408152</v>
      </c>
      <c r="F160" s="5">
        <v>-2503145269</v>
      </c>
      <c r="G160" s="5">
        <v>-2553145290</v>
      </c>
      <c r="I160" s="5">
        <v>-10162581139</v>
      </c>
      <c r="J160" s="5">
        <v>-10545914493</v>
      </c>
      <c r="K160" s="5">
        <v>-11862581151</v>
      </c>
      <c r="L160" s="5">
        <v>-25136271831</v>
      </c>
      <c r="M160" s="5">
        <v>-8788110439</v>
      </c>
      <c r="N160" s="5">
        <v>-15008680215</v>
      </c>
      <c r="O160" s="5">
        <v>-20090318312</v>
      </c>
    </row>
    <row r="161" spans="2:15" ht="15.5" x14ac:dyDescent="0.35">
      <c r="C161" t="s">
        <v>457</v>
      </c>
      <c r="F161" s="5">
        <v>31800000</v>
      </c>
    </row>
    <row r="162" spans="2:15" ht="15.5" x14ac:dyDescent="0.35">
      <c r="C162" t="s">
        <v>458</v>
      </c>
      <c r="F162" s="5">
        <v>-31800000</v>
      </c>
      <c r="I162" s="5">
        <v>-31800000</v>
      </c>
      <c r="J162" s="5">
        <v>-63600000</v>
      </c>
      <c r="N162" s="5">
        <v>-27020000</v>
      </c>
      <c r="O162" s="5">
        <v>-46320000</v>
      </c>
    </row>
    <row r="163" spans="2:15" ht="15.5" x14ac:dyDescent="0.35">
      <c r="C163" t="s">
        <v>459</v>
      </c>
      <c r="K163" s="5">
        <v>-16000000000</v>
      </c>
      <c r="M163" s="5">
        <v>16881210000</v>
      </c>
      <c r="N163" s="5">
        <v>35070475858</v>
      </c>
      <c r="O163" s="5">
        <v>28043566785</v>
      </c>
    </row>
    <row r="164" spans="2:15" ht="15.5" x14ac:dyDescent="0.35">
      <c r="C164" t="s">
        <v>460</v>
      </c>
      <c r="M164" s="5">
        <v>-37066722396</v>
      </c>
      <c r="N164" s="5">
        <v>-32473337940</v>
      </c>
      <c r="O164" s="5">
        <v>-35225801270</v>
      </c>
    </row>
    <row r="165" spans="2:15" ht="15.5" x14ac:dyDescent="0.35">
      <c r="C165" t="s">
        <v>157</v>
      </c>
      <c r="D165" s="5">
        <v>8632733708</v>
      </c>
      <c r="E165" s="5">
        <v>1202894534</v>
      </c>
      <c r="F165" s="5">
        <v>-32254053394</v>
      </c>
      <c r="G165" s="5">
        <v>32589767644</v>
      </c>
      <c r="I165" s="5">
        <v>-7374871341</v>
      </c>
      <c r="J165" s="5">
        <v>-3173571201</v>
      </c>
      <c r="K165" s="5">
        <v>10434738613</v>
      </c>
      <c r="L165" s="5">
        <v>-1529421455</v>
      </c>
      <c r="M165" s="5">
        <v>1681960783</v>
      </c>
      <c r="N165" s="5">
        <v>193672940</v>
      </c>
      <c r="O165" s="5">
        <v>176893587</v>
      </c>
    </row>
    <row r="166" spans="2:15" ht="15.5" x14ac:dyDescent="0.35">
      <c r="C166" t="s">
        <v>158</v>
      </c>
      <c r="E166" s="5">
        <v>732617183</v>
      </c>
      <c r="I166" s="5">
        <v>8107488524</v>
      </c>
      <c r="J166" s="5">
        <v>11281059725</v>
      </c>
      <c r="K166" s="5">
        <v>846321112</v>
      </c>
      <c r="L166" s="5">
        <v>2375742567</v>
      </c>
      <c r="M166" s="5">
        <v>693781784</v>
      </c>
      <c r="N166" s="5">
        <v>500108844</v>
      </c>
      <c r="O166" s="5">
        <v>323215257</v>
      </c>
    </row>
    <row r="167" spans="2:15" ht="15.5" x14ac:dyDescent="0.35">
      <c r="C167" t="s">
        <v>159</v>
      </c>
      <c r="D167" s="5">
        <v>8632733708</v>
      </c>
      <c r="E167" s="5">
        <v>1935511717</v>
      </c>
      <c r="F167" s="5">
        <v>-32254053394</v>
      </c>
      <c r="G167" s="5">
        <v>32589767644</v>
      </c>
      <c r="I167" s="5">
        <v>732617183</v>
      </c>
      <c r="J167" s="5">
        <v>8107488524</v>
      </c>
      <c r="K167" s="5">
        <v>11281059725</v>
      </c>
      <c r="L167" s="5">
        <v>846321112</v>
      </c>
      <c r="M167" s="5">
        <v>2375742567</v>
      </c>
      <c r="N167" s="5">
        <v>693781784</v>
      </c>
      <c r="O167" s="5">
        <v>500108844</v>
      </c>
    </row>
    <row r="169" spans="2:15" ht="15.5" x14ac:dyDescent="0.35">
      <c r="B169" t="s">
        <v>160</v>
      </c>
      <c r="C169" t="s">
        <v>12</v>
      </c>
      <c r="J169" s="5">
        <v>3060000000</v>
      </c>
      <c r="K169" s="5">
        <v>3060000000</v>
      </c>
      <c r="L169" s="5">
        <v>2410000000</v>
      </c>
      <c r="M169" s="5">
        <v>550000000</v>
      </c>
      <c r="N169" s="5">
        <v>0</v>
      </c>
      <c r="O169" s="5">
        <v>0</v>
      </c>
    </row>
    <row r="170" spans="2:15" ht="15.5" x14ac:dyDescent="0.35">
      <c r="C170" t="s">
        <v>161</v>
      </c>
    </row>
    <row r="171" spans="2:15" ht="15.5" x14ac:dyDescent="0.35">
      <c r="C171" t="s">
        <v>162</v>
      </c>
      <c r="D171" s="5">
        <v>0</v>
      </c>
      <c r="E171" s="5">
        <v>0</v>
      </c>
      <c r="F171" s="5">
        <v>0</v>
      </c>
      <c r="G171" s="5">
        <v>0</v>
      </c>
    </row>
    <row r="172" spans="2:15" ht="15.5" x14ac:dyDescent="0.35">
      <c r="C172" t="s">
        <v>61</v>
      </c>
      <c r="D172" s="5">
        <v>0</v>
      </c>
      <c r="E172" s="5">
        <v>0</v>
      </c>
      <c r="F172" s="5">
        <v>0</v>
      </c>
      <c r="G172" s="5">
        <v>0</v>
      </c>
    </row>
    <row r="173" spans="2:15" ht="15.5" x14ac:dyDescent="0.35">
      <c r="C173" t="s">
        <v>163</v>
      </c>
      <c r="D173" s="5">
        <v>5830000000</v>
      </c>
      <c r="E173" s="5">
        <v>4820000000</v>
      </c>
      <c r="F173" s="5">
        <v>6760000000</v>
      </c>
      <c r="G173" s="5">
        <v>5790000000</v>
      </c>
    </row>
    <row r="174" spans="2:15" ht="15.5" x14ac:dyDescent="0.35">
      <c r="C174" t="s">
        <v>164</v>
      </c>
      <c r="D174" s="6">
        <v>8.8000000000000005E-3</v>
      </c>
      <c r="E174" s="6">
        <v>6.9999999999999993E-3</v>
      </c>
      <c r="F174" s="6">
        <v>1.06E-2</v>
      </c>
      <c r="G174" s="6">
        <v>7.9000000000000008E-3</v>
      </c>
    </row>
    <row r="175" spans="2:15" ht="15.5" x14ac:dyDescent="0.35">
      <c r="C175" t="s">
        <v>165</v>
      </c>
      <c r="D175" s="6">
        <v>1.1299999999999999E-2</v>
      </c>
      <c r="E175" s="6">
        <v>8.8999999999999999E-3</v>
      </c>
      <c r="F175" s="6">
        <v>1.3500000000000002E-2</v>
      </c>
      <c r="G175" s="6">
        <v>1.09E-2</v>
      </c>
    </row>
    <row r="176" spans="2:15" ht="15.5" x14ac:dyDescent="0.35">
      <c r="C176" t="s">
        <v>166</v>
      </c>
      <c r="D176" s="6">
        <v>1.2E-2</v>
      </c>
      <c r="E176" s="6">
        <v>0.01</v>
      </c>
      <c r="F176" s="6">
        <v>1.4199999999999999E-2</v>
      </c>
      <c r="G176" s="6">
        <v>1.2500000000000001E-2</v>
      </c>
    </row>
    <row r="177" spans="3:7" ht="15.5" x14ac:dyDescent="0.35">
      <c r="C177" t="s">
        <v>167</v>
      </c>
      <c r="D177" s="6">
        <v>4.8499999999999996</v>
      </c>
      <c r="E177" s="6">
        <v>3.96</v>
      </c>
      <c r="F177" s="6">
        <v>4.93</v>
      </c>
      <c r="G177" s="6">
        <v>3.63</v>
      </c>
    </row>
    <row r="178" spans="3:7" ht="15.5" x14ac:dyDescent="0.35">
      <c r="C178" t="s">
        <v>168</v>
      </c>
      <c r="D178" s="5">
        <v>405000000000</v>
      </c>
      <c r="E178" s="5">
        <v>400000000000</v>
      </c>
      <c r="F178" s="5">
        <v>397000000000</v>
      </c>
      <c r="G178" s="5">
        <v>391000000000</v>
      </c>
    </row>
    <row r="179" spans="3:7" ht="15.5" x14ac:dyDescent="0.35">
      <c r="C179" t="s">
        <v>169</v>
      </c>
      <c r="D179" s="5">
        <v>0</v>
      </c>
      <c r="E179" s="5">
        <v>0</v>
      </c>
      <c r="F179" s="5">
        <v>0</v>
      </c>
      <c r="G179" s="5">
        <v>0</v>
      </c>
    </row>
    <row r="180" spans="3:7" ht="15.5" x14ac:dyDescent="0.35">
      <c r="C180" t="s">
        <v>170</v>
      </c>
      <c r="D180" s="5">
        <v>0</v>
      </c>
      <c r="E180" s="5">
        <v>0</v>
      </c>
      <c r="F180" s="5">
        <v>0</v>
      </c>
      <c r="G180" s="5">
        <v>0</v>
      </c>
    </row>
    <row r="181" spans="3:7" ht="15.5" x14ac:dyDescent="0.35">
      <c r="C181" t="s">
        <v>171</v>
      </c>
      <c r="D181" s="5">
        <v>0</v>
      </c>
      <c r="E181" s="5">
        <v>0</v>
      </c>
      <c r="F181" s="5">
        <v>0</v>
      </c>
      <c r="G181" s="5">
        <v>0</v>
      </c>
    </row>
    <row r="182" spans="3:7" ht="15.5" x14ac:dyDescent="0.35">
      <c r="C182" t="s">
        <v>172</v>
      </c>
      <c r="D182" s="5">
        <v>0</v>
      </c>
      <c r="E182" s="5">
        <v>0</v>
      </c>
      <c r="F182" s="5">
        <v>0</v>
      </c>
      <c r="G182" s="5">
        <v>0</v>
      </c>
    </row>
    <row r="183" spans="3:7" ht="15.5" x14ac:dyDescent="0.35">
      <c r="C183" t="s">
        <v>173</v>
      </c>
      <c r="D183" s="5">
        <v>9000000000</v>
      </c>
      <c r="E183" s="5">
        <v>9000000000</v>
      </c>
      <c r="F183" s="5">
        <v>9000000000</v>
      </c>
      <c r="G183" s="5">
        <v>43000000000</v>
      </c>
    </row>
    <row r="184" spans="3:7" ht="15.5" x14ac:dyDescent="0.35">
      <c r="C184" t="s">
        <v>174</v>
      </c>
      <c r="D184" s="5">
        <v>47000000000</v>
      </c>
      <c r="E184" s="5">
        <v>49000000000</v>
      </c>
      <c r="F184" s="5">
        <v>47000000000</v>
      </c>
      <c r="G184" s="5">
        <v>49000000000</v>
      </c>
    </row>
    <row r="185" spans="3:7" ht="15.5" x14ac:dyDescent="0.35">
      <c r="C185" t="s">
        <v>175</v>
      </c>
      <c r="D185" s="5">
        <v>405000000000</v>
      </c>
      <c r="E185" s="5">
        <v>400000000000</v>
      </c>
      <c r="F185" s="5">
        <v>397000000000</v>
      </c>
      <c r="G185" s="5">
        <v>391000000000</v>
      </c>
    </row>
    <row r="186" spans="3:7" ht="15.5" x14ac:dyDescent="0.35">
      <c r="C186" t="s">
        <v>24</v>
      </c>
      <c r="D186" s="5">
        <v>56000000000</v>
      </c>
      <c r="E186" s="5">
        <v>58000000000</v>
      </c>
      <c r="F186" s="5">
        <v>56000000000</v>
      </c>
      <c r="G186" s="5">
        <v>91000000000</v>
      </c>
    </row>
    <row r="187" spans="3:7" ht="15.5" x14ac:dyDescent="0.35">
      <c r="C187" t="s">
        <v>21</v>
      </c>
      <c r="D187" s="5">
        <v>45000000000</v>
      </c>
      <c r="E187" s="5">
        <v>56000000000</v>
      </c>
      <c r="F187" s="5">
        <v>55000000000</v>
      </c>
      <c r="G187" s="5">
        <v>58000000000</v>
      </c>
    </row>
    <row r="188" spans="3:7" ht="15.5" x14ac:dyDescent="0.35">
      <c r="C188" t="s">
        <v>176</v>
      </c>
      <c r="D188" s="5">
        <v>-16000000000</v>
      </c>
      <c r="E188" s="5">
        <v>-21000000000</v>
      </c>
      <c r="F188" s="5">
        <v>-24000000000</v>
      </c>
      <c r="G188" s="5">
        <v>-25000000000</v>
      </c>
    </row>
    <row r="189" spans="3:7" ht="15.5" x14ac:dyDescent="0.35">
      <c r="C189" t="s">
        <v>177</v>
      </c>
      <c r="D189" s="5">
        <v>12000000000</v>
      </c>
      <c r="E189" s="5">
        <v>1000000000</v>
      </c>
      <c r="F189" s="5">
        <v>4000000000</v>
      </c>
      <c r="G189" s="5">
        <v>37000000000</v>
      </c>
    </row>
    <row r="190" spans="3:7" ht="15.5" x14ac:dyDescent="0.35">
      <c r="C190" t="s">
        <v>178</v>
      </c>
      <c r="D190" s="5">
        <v>0</v>
      </c>
      <c r="E190" s="5">
        <v>0</v>
      </c>
      <c r="F190" s="5">
        <v>-3000000000</v>
      </c>
      <c r="G190" s="5">
        <v>0</v>
      </c>
    </row>
    <row r="191" spans="3:7" ht="15.5" x14ac:dyDescent="0.35">
      <c r="C191" t="s">
        <v>13</v>
      </c>
      <c r="D191" s="5">
        <v>12000000000</v>
      </c>
      <c r="E191" s="5">
        <v>1000000000</v>
      </c>
      <c r="F191" s="5">
        <v>2000000000</v>
      </c>
      <c r="G191" s="5">
        <v>37000000000</v>
      </c>
    </row>
    <row r="192" spans="3:7" ht="15.5" x14ac:dyDescent="0.35">
      <c r="C192" t="s">
        <v>16</v>
      </c>
      <c r="D192" s="5">
        <v>0</v>
      </c>
      <c r="E192" s="5">
        <v>0</v>
      </c>
      <c r="F192" s="5">
        <v>0</v>
      </c>
      <c r="G192" s="5">
        <v>0</v>
      </c>
    </row>
    <row r="193" spans="3:15" ht="15.5" x14ac:dyDescent="0.35">
      <c r="C193" t="s">
        <v>46</v>
      </c>
      <c r="J193" s="6">
        <v>4.84</v>
      </c>
      <c r="K193" s="6">
        <v>32.33</v>
      </c>
      <c r="L193" s="6">
        <v>6.9</v>
      </c>
      <c r="M193" s="6">
        <v>209.71</v>
      </c>
      <c r="N193" s="6">
        <v>7430429.9199999999</v>
      </c>
      <c r="O193" s="6">
        <v>5793930.9400000004</v>
      </c>
    </row>
    <row r="194" spans="3:15" ht="15.5" x14ac:dyDescent="0.35">
      <c r="C194" t="s">
        <v>60</v>
      </c>
      <c r="I194" s="5">
        <v>0</v>
      </c>
      <c r="J194" s="6">
        <v>14.26</v>
      </c>
      <c r="K194" s="6">
        <v>1.89</v>
      </c>
      <c r="L194" s="5">
        <v>0</v>
      </c>
      <c r="M194" s="5">
        <v>0</v>
      </c>
      <c r="N194" s="5">
        <v>0</v>
      </c>
      <c r="O194" s="5">
        <v>0</v>
      </c>
    </row>
    <row r="195" spans="3:15" ht="15.5" x14ac:dyDescent="0.35">
      <c r="C195" t="s">
        <v>63</v>
      </c>
      <c r="I195" s="5">
        <v>0</v>
      </c>
      <c r="J195" s="6">
        <v>5.53</v>
      </c>
      <c r="K195" s="6">
        <v>7.26</v>
      </c>
      <c r="L195" s="5">
        <v>0</v>
      </c>
      <c r="M195" s="5">
        <v>0</v>
      </c>
      <c r="N195" s="5">
        <v>0</v>
      </c>
      <c r="O195" s="5">
        <v>0</v>
      </c>
    </row>
    <row r="196" spans="3:15" ht="15.5" x14ac:dyDescent="0.35">
      <c r="C196" t="s">
        <v>179</v>
      </c>
      <c r="I196" s="5">
        <v>24150000000</v>
      </c>
      <c r="J196" s="5">
        <v>21260000000</v>
      </c>
      <c r="K196" s="5">
        <v>13550000000</v>
      </c>
      <c r="L196" s="5">
        <v>15610000000</v>
      </c>
      <c r="M196" s="5">
        <v>14550000000</v>
      </c>
      <c r="N196" s="5">
        <v>9760000000</v>
      </c>
      <c r="O196" s="5">
        <v>9890000000</v>
      </c>
    </row>
    <row r="197" spans="3:15" ht="15.5" x14ac:dyDescent="0.35">
      <c r="C197" t="s">
        <v>180</v>
      </c>
      <c r="I197" s="6">
        <v>3.3599999999999998E-2</v>
      </c>
      <c r="J197" s="6">
        <v>2.87E-2</v>
      </c>
      <c r="K197" s="6">
        <v>0.1895</v>
      </c>
      <c r="L197" s="6">
        <v>0.06</v>
      </c>
      <c r="M197" s="6">
        <v>0.46090000000000003</v>
      </c>
      <c r="N197" s="6">
        <v>1.3100000000000001E-2</v>
      </c>
      <c r="O197" s="6">
        <v>1.09E-2</v>
      </c>
    </row>
    <row r="198" spans="3:15" ht="15.5" x14ac:dyDescent="0.35">
      <c r="C198" t="s">
        <v>181</v>
      </c>
      <c r="I198" s="6">
        <v>4.2900000000000001E-2</v>
      </c>
      <c r="J198" s="6">
        <v>3.9E-2</v>
      </c>
      <c r="K198" s="6">
        <v>0.27089999999999997</v>
      </c>
      <c r="L198" s="6">
        <v>8.3499999999999991E-2</v>
      </c>
      <c r="M198" s="6">
        <v>0.62990000000000002</v>
      </c>
      <c r="N198" s="6">
        <v>3.9199999999999999E-2</v>
      </c>
      <c r="O198" s="6">
        <v>3.1800000000000002E-2</v>
      </c>
    </row>
    <row r="199" spans="3:15" ht="15.5" x14ac:dyDescent="0.35">
      <c r="C199" t="s">
        <v>182</v>
      </c>
      <c r="I199" s="6">
        <v>5.21E-2</v>
      </c>
      <c r="J199" s="6">
        <v>4.6900000000000004E-2</v>
      </c>
      <c r="K199" s="6">
        <v>3.9100000000000003E-2</v>
      </c>
      <c r="L199" s="6">
        <v>6.8400000000000002E-2</v>
      </c>
      <c r="M199" s="6">
        <v>8.8800000000000004E-2</v>
      </c>
      <c r="N199" s="6">
        <v>4.5499999999999999E-2</v>
      </c>
      <c r="O199" s="6">
        <v>0.11259999999999999</v>
      </c>
    </row>
    <row r="200" spans="3:15" ht="15.5" x14ac:dyDescent="0.35">
      <c r="C200" t="s">
        <v>183</v>
      </c>
      <c r="I200" s="6">
        <v>3.5</v>
      </c>
      <c r="J200" s="6">
        <v>3.24</v>
      </c>
      <c r="K200" s="6">
        <v>8.0500000000000007</v>
      </c>
      <c r="L200" s="6">
        <v>5.64</v>
      </c>
      <c r="M200" s="6">
        <v>4.74</v>
      </c>
      <c r="N200" s="6">
        <v>1.77</v>
      </c>
      <c r="O200" s="6">
        <v>1.43</v>
      </c>
    </row>
    <row r="201" spans="3:15" ht="15.5" x14ac:dyDescent="0.35">
      <c r="C201" t="s">
        <v>57</v>
      </c>
      <c r="I201" s="5">
        <v>0</v>
      </c>
      <c r="J201" s="6">
        <v>0.56000000000000005</v>
      </c>
      <c r="K201" s="6">
        <v>0.51</v>
      </c>
      <c r="L201" s="5">
        <v>0</v>
      </c>
      <c r="M201" s="5">
        <v>0</v>
      </c>
      <c r="N201" s="5">
        <v>0</v>
      </c>
      <c r="O201" s="5">
        <v>0</v>
      </c>
    </row>
    <row r="202" spans="3:15" ht="15.5" x14ac:dyDescent="0.35">
      <c r="C202" t="s">
        <v>54</v>
      </c>
      <c r="I202" s="5">
        <v>0</v>
      </c>
      <c r="J202" s="6">
        <v>124.21</v>
      </c>
      <c r="K202" s="6">
        <v>119.36</v>
      </c>
      <c r="L202" s="6">
        <v>82.56</v>
      </c>
      <c r="M202" s="6">
        <v>332.95</v>
      </c>
      <c r="N202" s="6">
        <v>189526309.63999999</v>
      </c>
      <c r="O202" s="6">
        <v>182115665.31</v>
      </c>
    </row>
    <row r="203" spans="3:15" ht="15.5" x14ac:dyDescent="0.35">
      <c r="C203" t="s">
        <v>184</v>
      </c>
      <c r="I203" s="5">
        <v>0</v>
      </c>
      <c r="J203" s="6">
        <v>0.56000000000000005</v>
      </c>
      <c r="K203" s="6">
        <v>0.51</v>
      </c>
      <c r="L203" s="5">
        <v>0</v>
      </c>
      <c r="M203" s="5">
        <v>0</v>
      </c>
      <c r="N203" s="5">
        <v>0</v>
      </c>
      <c r="O203" s="5">
        <v>0</v>
      </c>
    </row>
    <row r="204" spans="3:15" ht="15.5" x14ac:dyDescent="0.35">
      <c r="C204" t="s">
        <v>185</v>
      </c>
      <c r="I204" s="5">
        <v>0</v>
      </c>
      <c r="J204" s="6">
        <v>124.21</v>
      </c>
      <c r="K204" s="6">
        <v>119.36</v>
      </c>
      <c r="L204" s="6">
        <v>82.56</v>
      </c>
      <c r="M204" s="6">
        <v>332.95</v>
      </c>
      <c r="N204" s="6">
        <v>189526309.63999999</v>
      </c>
      <c r="O204" s="6">
        <v>182115665.31</v>
      </c>
    </row>
    <row r="205" spans="3:15" ht="15.5" x14ac:dyDescent="0.35">
      <c r="C205" t="s">
        <v>186</v>
      </c>
      <c r="I205" s="5">
        <v>9000000000</v>
      </c>
      <c r="J205" s="5">
        <v>43000000000</v>
      </c>
      <c r="K205" s="5">
        <v>10000000000</v>
      </c>
      <c r="L205" s="5">
        <v>15000000000</v>
      </c>
      <c r="M205" s="5">
        <v>9000000000</v>
      </c>
      <c r="N205" s="5">
        <v>9000000000</v>
      </c>
      <c r="O205" s="5">
        <v>17000000000</v>
      </c>
    </row>
    <row r="206" spans="3:15" ht="15.5" x14ac:dyDescent="0.35">
      <c r="C206" t="s">
        <v>187</v>
      </c>
      <c r="I206" s="5">
        <v>47000000000</v>
      </c>
      <c r="J206" s="5">
        <v>54000000000</v>
      </c>
      <c r="K206" s="5">
        <v>64000000000</v>
      </c>
      <c r="L206" s="5">
        <v>7000000000</v>
      </c>
      <c r="M206" s="5">
        <v>17000000000</v>
      </c>
      <c r="N206" s="5">
        <v>26000000000</v>
      </c>
      <c r="O206" s="5">
        <v>32000000000</v>
      </c>
    </row>
    <row r="207" spans="3:15" ht="15.5" x14ac:dyDescent="0.35">
      <c r="C207" t="s">
        <v>26</v>
      </c>
      <c r="I207" s="5">
        <v>56000000000</v>
      </c>
      <c r="J207" s="5">
        <v>96000000000</v>
      </c>
      <c r="K207" s="5">
        <v>74000000000</v>
      </c>
      <c r="L207" s="5">
        <v>22000000000</v>
      </c>
      <c r="M207" s="5">
        <v>26000000000</v>
      </c>
      <c r="N207" s="5">
        <v>35000000000</v>
      </c>
      <c r="O207" s="5">
        <v>49000000000</v>
      </c>
    </row>
    <row r="208" spans="3:15" ht="15.5" x14ac:dyDescent="0.35">
      <c r="C208" t="s">
        <v>23</v>
      </c>
      <c r="I208" s="5">
        <v>55000000000</v>
      </c>
      <c r="J208" s="5">
        <v>88000000000</v>
      </c>
      <c r="K208" s="5">
        <v>63000000000</v>
      </c>
      <c r="L208" s="5">
        <v>21000000000</v>
      </c>
      <c r="M208" s="5">
        <v>24000000000</v>
      </c>
      <c r="N208" s="5">
        <v>34000000000</v>
      </c>
      <c r="O208" s="5">
        <v>48000000000</v>
      </c>
    </row>
    <row r="209" spans="2:15" ht="15.5" x14ac:dyDescent="0.35">
      <c r="C209" t="s">
        <v>188</v>
      </c>
      <c r="I209" s="5">
        <v>-24000000000</v>
      </c>
      <c r="J209" s="5">
        <v>-47000000000</v>
      </c>
      <c r="K209" s="5">
        <v>-44000000000</v>
      </c>
      <c r="L209" s="5">
        <v>-43000000000</v>
      </c>
      <c r="M209" s="5">
        <v>-22000000000</v>
      </c>
      <c r="N209" s="5">
        <v>-42000000000</v>
      </c>
      <c r="O209" s="5">
        <v>-45000000000</v>
      </c>
    </row>
    <row r="210" spans="2:15" ht="15.5" x14ac:dyDescent="0.35">
      <c r="C210" t="s">
        <v>189</v>
      </c>
      <c r="I210" s="5">
        <v>40000000000</v>
      </c>
      <c r="J210" s="5">
        <v>0</v>
      </c>
      <c r="K210" s="5">
        <v>14000000000</v>
      </c>
      <c r="L210" s="5">
        <v>6000000000</v>
      </c>
      <c r="M210" s="5">
        <v>13000000000</v>
      </c>
      <c r="N210" s="5">
        <v>21000000000</v>
      </c>
      <c r="O210" s="5">
        <v>11000000000</v>
      </c>
    </row>
    <row r="211" spans="2:15" ht="15.5" x14ac:dyDescent="0.35">
      <c r="C211" t="s">
        <v>190</v>
      </c>
      <c r="I211" s="5">
        <v>-3000000000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</row>
    <row r="212" spans="2:15" ht="15.5" x14ac:dyDescent="0.35">
      <c r="C212" t="s">
        <v>15</v>
      </c>
      <c r="I212" s="5">
        <v>37000000000</v>
      </c>
      <c r="J212" s="5">
        <v>0</v>
      </c>
      <c r="K212" s="5">
        <v>14000000000</v>
      </c>
      <c r="L212" s="5">
        <v>6000000000</v>
      </c>
      <c r="M212" s="5">
        <v>13000000000</v>
      </c>
      <c r="N212" s="5">
        <v>21000000000</v>
      </c>
      <c r="O212" s="5">
        <v>11000000000</v>
      </c>
    </row>
    <row r="213" spans="2:15" ht="15.5" x14ac:dyDescent="0.35">
      <c r="C213" t="s">
        <v>17</v>
      </c>
      <c r="I213" s="5">
        <v>0</v>
      </c>
      <c r="J213" s="6">
        <v>-0.13</v>
      </c>
      <c r="K213" s="6">
        <v>4.51</v>
      </c>
      <c r="L213" s="6">
        <v>2.4700000000000002</v>
      </c>
      <c r="M213" s="6">
        <v>24.26</v>
      </c>
      <c r="N213" s="6">
        <v>85615534.159999996</v>
      </c>
      <c r="O213" s="6">
        <v>44960546.530000001</v>
      </c>
    </row>
    <row r="215" spans="2:15" ht="15.5" x14ac:dyDescent="0.35">
      <c r="B215" t="s">
        <v>191</v>
      </c>
      <c r="C215" t="s">
        <v>192</v>
      </c>
      <c r="D215" s="5">
        <v>5000000000</v>
      </c>
      <c r="E215" s="5">
        <v>4000000000</v>
      </c>
      <c r="F215" s="5">
        <v>5000000000</v>
      </c>
      <c r="G215" s="5">
        <v>4000000000</v>
      </c>
      <c r="H215" s="5">
        <v>16000000000</v>
      </c>
      <c r="I215" s="5">
        <v>17000000000</v>
      </c>
      <c r="J215" s="5">
        <v>15000000000</v>
      </c>
      <c r="K215" s="5">
        <v>99000000000</v>
      </c>
      <c r="L215" s="5">
        <v>17000000000</v>
      </c>
      <c r="M215" s="5">
        <v>115000000000</v>
      </c>
      <c r="N215" s="5">
        <v>2000000000</v>
      </c>
      <c r="O215" s="5">
        <v>1000000000</v>
      </c>
    </row>
    <row r="216" spans="2:15" ht="15.5" x14ac:dyDescent="0.35">
      <c r="C216" t="s">
        <v>45</v>
      </c>
      <c r="D216" s="6">
        <v>1.49</v>
      </c>
      <c r="E216" s="6">
        <v>1.17</v>
      </c>
      <c r="F216" s="6">
        <v>1.75</v>
      </c>
      <c r="G216" s="6">
        <v>1.4</v>
      </c>
      <c r="H216" s="6">
        <v>5.32</v>
      </c>
      <c r="I216" s="6">
        <v>5.56</v>
      </c>
      <c r="J216" s="6">
        <v>4.84</v>
      </c>
      <c r="K216" s="6">
        <v>32.33</v>
      </c>
      <c r="L216" s="6">
        <v>5.43</v>
      </c>
      <c r="M216" s="6">
        <v>37.520000000000003</v>
      </c>
      <c r="N216" s="6">
        <v>0.61</v>
      </c>
      <c r="O216" s="6">
        <v>0.47</v>
      </c>
    </row>
    <row r="217" spans="2:15" ht="15.5" x14ac:dyDescent="0.35">
      <c r="C217" t="s">
        <v>193</v>
      </c>
      <c r="D217" s="5">
        <v>10000000000</v>
      </c>
      <c r="E217" s="5">
        <v>10000000000</v>
      </c>
      <c r="F217" s="5">
        <v>10000000000</v>
      </c>
      <c r="G217" s="5">
        <v>10000000000</v>
      </c>
      <c r="H217" s="5">
        <v>41000000000</v>
      </c>
      <c r="I217" s="5">
        <v>40000000000</v>
      </c>
      <c r="J217" s="5">
        <v>38000000000</v>
      </c>
      <c r="K217" s="5">
        <v>26000000000</v>
      </c>
      <c r="L217" s="5">
        <v>24000000000</v>
      </c>
      <c r="M217" s="5">
        <v>22000000000</v>
      </c>
      <c r="N217" s="5">
        <v>19000000000</v>
      </c>
      <c r="O217" s="5">
        <v>17000000000</v>
      </c>
    </row>
    <row r="218" spans="2:15" ht="15.5" x14ac:dyDescent="0.35">
      <c r="C218" t="s">
        <v>194</v>
      </c>
      <c r="I218" s="6">
        <v>18.600000000000001</v>
      </c>
    </row>
    <row r="219" spans="2:15" ht="15.5" x14ac:dyDescent="0.35">
      <c r="C219" t="s">
        <v>292</v>
      </c>
      <c r="I219" s="6">
        <v>17.05</v>
      </c>
    </row>
    <row r="220" spans="2:15" ht="15.5" x14ac:dyDescent="0.35">
      <c r="C220" t="s">
        <v>195</v>
      </c>
      <c r="I220" s="6">
        <v>6.95</v>
      </c>
    </row>
    <row r="221" spans="2:15" ht="15.5" x14ac:dyDescent="0.35">
      <c r="C221" t="s">
        <v>293</v>
      </c>
      <c r="I221" s="6">
        <v>5.8600000000000006E-2</v>
      </c>
    </row>
    <row r="222" spans="2:15" ht="15.5" x14ac:dyDescent="0.35">
      <c r="C222" t="s">
        <v>294</v>
      </c>
      <c r="I222" s="6">
        <v>7.39</v>
      </c>
    </row>
    <row r="223" spans="2:15" ht="15.5" x14ac:dyDescent="0.35">
      <c r="C223" t="s">
        <v>196</v>
      </c>
      <c r="I223" s="6">
        <v>0.75</v>
      </c>
    </row>
    <row r="224" spans="2:15" ht="15.5" x14ac:dyDescent="0.35">
      <c r="C224" t="s">
        <v>295</v>
      </c>
      <c r="I224" s="6">
        <v>5.53</v>
      </c>
    </row>
    <row r="225" spans="3:9" ht="15.5" x14ac:dyDescent="0.35">
      <c r="C225" t="s">
        <v>296</v>
      </c>
      <c r="I225" s="6">
        <v>5.86</v>
      </c>
    </row>
    <row r="226" spans="3:9" ht="15.5" x14ac:dyDescent="0.35">
      <c r="C226" t="s">
        <v>297</v>
      </c>
      <c r="I226" s="6">
        <v>15.22</v>
      </c>
    </row>
    <row r="227" spans="3:9" ht="15.5" x14ac:dyDescent="0.35">
      <c r="C227" t="s">
        <v>298</v>
      </c>
      <c r="I227" s="5">
        <v>15</v>
      </c>
    </row>
    <row r="228" spans="3:9" ht="15.5" x14ac:dyDescent="0.35">
      <c r="C228" t="s">
        <v>299</v>
      </c>
      <c r="I228" s="6">
        <v>-0.17</v>
      </c>
    </row>
    <row r="229" spans="3:9" ht="15.5" x14ac:dyDescent="0.35">
      <c r="C229" t="s">
        <v>300</v>
      </c>
      <c r="I229" s="6">
        <v>0.17</v>
      </c>
    </row>
    <row r="230" spans="3:9" ht="15.5" x14ac:dyDescent="0.35">
      <c r="C230" t="s">
        <v>301</v>
      </c>
      <c r="I230" s="6">
        <v>5.81</v>
      </c>
    </row>
    <row r="231" spans="3:9" ht="15.5" x14ac:dyDescent="0.35">
      <c r="C231" t="s">
        <v>197</v>
      </c>
      <c r="I231" s="6">
        <v>5.32</v>
      </c>
    </row>
    <row r="232" spans="3:9" ht="15.5" x14ac:dyDescent="0.35">
      <c r="C232" t="s">
        <v>302</v>
      </c>
      <c r="I232" s="6">
        <v>13.39</v>
      </c>
    </row>
    <row r="233" spans="3:9" ht="15.5" x14ac:dyDescent="0.35">
      <c r="C233" t="s">
        <v>198</v>
      </c>
      <c r="D233" s="6">
        <v>3.46</v>
      </c>
    </row>
    <row r="234" spans="3:9" ht="15.5" x14ac:dyDescent="0.35">
      <c r="C234" t="s">
        <v>199</v>
      </c>
      <c r="I234" s="6">
        <v>132.43</v>
      </c>
    </row>
    <row r="235" spans="3:9" ht="15.5" x14ac:dyDescent="0.35">
      <c r="C235" t="s">
        <v>303</v>
      </c>
      <c r="I235" s="6">
        <v>16.899999999999999</v>
      </c>
    </row>
    <row r="236" spans="3:9" ht="15.5" x14ac:dyDescent="0.35">
      <c r="C236" t="s">
        <v>200</v>
      </c>
      <c r="D236" s="6">
        <v>0.53</v>
      </c>
    </row>
    <row r="237" spans="3:9" ht="15.5" x14ac:dyDescent="0.35">
      <c r="C237" t="s">
        <v>201</v>
      </c>
      <c r="D237" s="6">
        <v>0.53</v>
      </c>
    </row>
    <row r="238" spans="3:9" ht="15.5" x14ac:dyDescent="0.35">
      <c r="C238" t="s">
        <v>202</v>
      </c>
      <c r="D238" s="6">
        <v>0.14000000000000001</v>
      </c>
    </row>
    <row r="239" spans="3:9" ht="15.5" x14ac:dyDescent="0.35">
      <c r="C239" t="s">
        <v>352</v>
      </c>
      <c r="D239" s="6">
        <v>0.12</v>
      </c>
    </row>
    <row r="240" spans="3:9" ht="15.5" x14ac:dyDescent="0.35">
      <c r="C240" t="s">
        <v>203</v>
      </c>
      <c r="D240" s="6">
        <v>0.28000000000000003</v>
      </c>
    </row>
    <row r="241" spans="3:9" ht="15.5" x14ac:dyDescent="0.35">
      <c r="C241" t="s">
        <v>204</v>
      </c>
      <c r="D241" s="6">
        <v>0.11</v>
      </c>
    </row>
    <row r="242" spans="3:9" ht="15.5" x14ac:dyDescent="0.35">
      <c r="C242" t="s">
        <v>205</v>
      </c>
      <c r="D242" s="6">
        <v>1.28</v>
      </c>
    </row>
    <row r="243" spans="3:9" ht="15.5" x14ac:dyDescent="0.35">
      <c r="C243" t="s">
        <v>304</v>
      </c>
      <c r="I243" s="6">
        <v>4.3099999999999996</v>
      </c>
    </row>
    <row r="244" spans="3:9" ht="15.5" x14ac:dyDescent="0.35">
      <c r="C244" t="s">
        <v>13</v>
      </c>
      <c r="D244" s="5">
        <v>12000000000</v>
      </c>
    </row>
    <row r="245" spans="3:9" ht="15.5" x14ac:dyDescent="0.35">
      <c r="C245" t="s">
        <v>206</v>
      </c>
      <c r="I245" s="6">
        <v>5.18</v>
      </c>
    </row>
    <row r="246" spans="3:9" ht="15.5" x14ac:dyDescent="0.35">
      <c r="C246" t="s">
        <v>207</v>
      </c>
      <c r="I246" s="6">
        <v>3.4300000000000004E-2</v>
      </c>
    </row>
    <row r="247" spans="3:9" ht="15.5" x14ac:dyDescent="0.35">
      <c r="C247" t="s">
        <v>208</v>
      </c>
      <c r="I247" s="6">
        <v>4.3799999999999999E-2</v>
      </c>
    </row>
    <row r="248" spans="3:9" ht="15.5" x14ac:dyDescent="0.35">
      <c r="C248" t="s">
        <v>209</v>
      </c>
      <c r="I248" s="6">
        <v>4.7699999999999992E-2</v>
      </c>
    </row>
    <row r="249" spans="3:9" ht="15.5" x14ac:dyDescent="0.35">
      <c r="C249" t="s">
        <v>305</v>
      </c>
      <c r="I249" s="6">
        <v>4.9699999999999994E-2</v>
      </c>
    </row>
    <row r="250" spans="3:9" ht="15.5" x14ac:dyDescent="0.35">
      <c r="C250" t="s">
        <v>210</v>
      </c>
      <c r="D250" s="6">
        <v>2.9</v>
      </c>
    </row>
    <row r="251" spans="3:9" ht="15.5" x14ac:dyDescent="0.35">
      <c r="C251" t="s">
        <v>212</v>
      </c>
      <c r="D251" s="6">
        <v>9.1999999999999993</v>
      </c>
    </row>
    <row r="252" spans="3:9" ht="15.5" x14ac:dyDescent="0.35">
      <c r="C252" t="s">
        <v>213</v>
      </c>
      <c r="D252" s="6">
        <v>-6.3</v>
      </c>
    </row>
    <row r="253" spans="3:9" ht="15.5" x14ac:dyDescent="0.35">
      <c r="C253" t="s">
        <v>214</v>
      </c>
      <c r="D253" s="6">
        <v>31.37</v>
      </c>
    </row>
    <row r="254" spans="3:9" ht="15.5" x14ac:dyDescent="0.35">
      <c r="C254" t="s">
        <v>306</v>
      </c>
      <c r="I254" s="6">
        <v>0.08</v>
      </c>
    </row>
    <row r="255" spans="3:9" ht="15.5" x14ac:dyDescent="0.35">
      <c r="C255" t="s">
        <v>41</v>
      </c>
      <c r="I255" s="5">
        <v>303000000000</v>
      </c>
    </row>
    <row r="256" spans="3:9" ht="15.5" x14ac:dyDescent="0.35">
      <c r="C256" t="s">
        <v>215</v>
      </c>
      <c r="I256" s="5">
        <v>348000000000</v>
      </c>
    </row>
    <row r="257" spans="3:9" ht="15.5" x14ac:dyDescent="0.35">
      <c r="C257" t="s">
        <v>216</v>
      </c>
      <c r="I257" s="5">
        <v>3060000000</v>
      </c>
    </row>
    <row r="258" spans="3:9" ht="15.5" x14ac:dyDescent="0.35">
      <c r="C258" t="s">
        <v>217</v>
      </c>
      <c r="I258" s="6">
        <v>0.2077</v>
      </c>
    </row>
    <row r="259" spans="3:9" ht="15.5" x14ac:dyDescent="0.35">
      <c r="C259" t="s">
        <v>218</v>
      </c>
      <c r="D259" s="6">
        <v>0.8284999999999999</v>
      </c>
    </row>
    <row r="260" spans="3:9" ht="15.5" x14ac:dyDescent="0.35">
      <c r="C260" t="s">
        <v>219</v>
      </c>
      <c r="D260" s="6">
        <v>0.55020000000000002</v>
      </c>
    </row>
    <row r="261" spans="3:9" ht="15.5" x14ac:dyDescent="0.35">
      <c r="C261" t="s">
        <v>220</v>
      </c>
      <c r="D261" s="6">
        <v>0.43709999999999999</v>
      </c>
    </row>
    <row r="262" spans="3:9" ht="15.5" x14ac:dyDescent="0.35">
      <c r="C262" t="s">
        <v>221</v>
      </c>
      <c r="D262" s="6">
        <v>6.9599999999999995E-2</v>
      </c>
    </row>
    <row r="263" spans="3:9" ht="15.5" x14ac:dyDescent="0.35">
      <c r="C263" t="s">
        <v>222</v>
      </c>
      <c r="D263" s="6">
        <v>2.8000000000000004E-3</v>
      </c>
    </row>
    <row r="264" spans="3:9" ht="15.5" x14ac:dyDescent="0.35">
      <c r="C264" t="s">
        <v>223</v>
      </c>
      <c r="D264" s="6">
        <v>7.7399999999999997E-2</v>
      </c>
    </row>
    <row r="265" spans="3:9" ht="15.5" x14ac:dyDescent="0.35">
      <c r="C265" t="s">
        <v>224</v>
      </c>
      <c r="I265" s="5">
        <v>7</v>
      </c>
    </row>
    <row r="266" spans="3:9" ht="15.5" x14ac:dyDescent="0.35">
      <c r="C266" t="s">
        <v>225</v>
      </c>
      <c r="I266" s="6">
        <v>0.26</v>
      </c>
    </row>
    <row r="267" spans="3:9" ht="15.5" x14ac:dyDescent="0.35">
      <c r="C267" t="s">
        <v>226</v>
      </c>
      <c r="I267" s="6">
        <v>0.27</v>
      </c>
    </row>
    <row r="268" spans="3:9" ht="15.5" x14ac:dyDescent="0.35">
      <c r="C268" t="s">
        <v>308</v>
      </c>
      <c r="I268" s="6">
        <v>0.42</v>
      </c>
    </row>
    <row r="269" spans="3:9" ht="15.5" x14ac:dyDescent="0.35">
      <c r="C269" t="s">
        <v>227</v>
      </c>
      <c r="I269" s="6">
        <v>0.56999999999999995</v>
      </c>
    </row>
    <row r="270" spans="3:9" ht="15.5" x14ac:dyDescent="0.35">
      <c r="C270" t="s">
        <v>228</v>
      </c>
      <c r="I270" s="6">
        <v>0.18</v>
      </c>
    </row>
    <row r="271" spans="3:9" ht="15.5" x14ac:dyDescent="0.35">
      <c r="C271" t="s">
        <v>229</v>
      </c>
      <c r="I271" s="6">
        <v>0.68</v>
      </c>
    </row>
    <row r="272" spans="3:9" ht="15.5" x14ac:dyDescent="0.35">
      <c r="C272" t="s">
        <v>230</v>
      </c>
      <c r="I272" s="6">
        <v>0.34</v>
      </c>
    </row>
    <row r="273" spans="3:9" ht="15.5" x14ac:dyDescent="0.35">
      <c r="C273" t="s">
        <v>309</v>
      </c>
      <c r="I273" s="5">
        <v>41000000000</v>
      </c>
    </row>
    <row r="274" spans="3:9" ht="15.5" x14ac:dyDescent="0.35">
      <c r="C274" t="s">
        <v>310</v>
      </c>
      <c r="I274" s="5">
        <v>33000000000</v>
      </c>
    </row>
    <row r="275" spans="3:9" ht="15.5" x14ac:dyDescent="0.35">
      <c r="C275" t="s">
        <v>311</v>
      </c>
      <c r="I275" s="5">
        <v>23000000000</v>
      </c>
    </row>
    <row r="276" spans="3:9" ht="15.5" x14ac:dyDescent="0.35">
      <c r="C276" t="s">
        <v>312</v>
      </c>
      <c r="I276" s="5">
        <v>18000000000</v>
      </c>
    </row>
    <row r="277" spans="3:9" ht="15.5" x14ac:dyDescent="0.35">
      <c r="C277" t="s">
        <v>231</v>
      </c>
      <c r="D277" s="5">
        <v>11000000000</v>
      </c>
    </row>
    <row r="278" spans="3:9" ht="15.5" x14ac:dyDescent="0.35">
      <c r="C278" t="s">
        <v>232</v>
      </c>
      <c r="D278" s="5">
        <v>517000000000</v>
      </c>
    </row>
    <row r="279" spans="3:9" ht="15.5" x14ac:dyDescent="0.35">
      <c r="C279" t="s">
        <v>233</v>
      </c>
      <c r="D279" s="5">
        <v>113000000000</v>
      </c>
    </row>
    <row r="280" spans="3:9" ht="15.5" x14ac:dyDescent="0.35">
      <c r="C280" t="s">
        <v>176</v>
      </c>
      <c r="D280" s="5">
        <v>-16000000000</v>
      </c>
    </row>
    <row r="281" spans="3:9" ht="15.5" x14ac:dyDescent="0.35">
      <c r="C281" t="s">
        <v>175</v>
      </c>
      <c r="I281" s="5">
        <v>405000000000</v>
      </c>
    </row>
    <row r="282" spans="3:9" ht="15.5" x14ac:dyDescent="0.35">
      <c r="C282" t="s">
        <v>174</v>
      </c>
      <c r="D282" s="5">
        <v>47000000000</v>
      </c>
    </row>
    <row r="283" spans="3:9" ht="15.5" x14ac:dyDescent="0.35">
      <c r="C283" t="s">
        <v>173</v>
      </c>
      <c r="D283" s="5">
        <v>9000000000</v>
      </c>
    </row>
    <row r="284" spans="3:9" ht="15.5" x14ac:dyDescent="0.35">
      <c r="C284" t="s">
        <v>24</v>
      </c>
      <c r="D284" s="5">
        <v>56000000000</v>
      </c>
    </row>
    <row r="285" spans="3:9" ht="15.5" x14ac:dyDescent="0.35">
      <c r="C285" t="s">
        <v>21</v>
      </c>
      <c r="D285" s="5">
        <v>45000000000</v>
      </c>
    </row>
    <row r="286" spans="3:9" ht="15.5" x14ac:dyDescent="0.35">
      <c r="C286" t="s">
        <v>234</v>
      </c>
      <c r="I286" s="5">
        <v>405000000000</v>
      </c>
    </row>
    <row r="287" spans="3:9" ht="15.5" x14ac:dyDescent="0.35">
      <c r="C287" t="s">
        <v>313</v>
      </c>
      <c r="I287" s="5">
        <v>55000000000</v>
      </c>
    </row>
    <row r="288" spans="3:9" ht="15.5" x14ac:dyDescent="0.35">
      <c r="C288" t="s">
        <v>314</v>
      </c>
      <c r="I288" s="5">
        <v>-6000000000</v>
      </c>
    </row>
    <row r="289" spans="3:9" ht="15.5" x14ac:dyDescent="0.35">
      <c r="C289" t="s">
        <v>315</v>
      </c>
      <c r="I289" s="5">
        <v>-39000000000</v>
      </c>
    </row>
    <row r="290" spans="3:9" ht="15.5" x14ac:dyDescent="0.35">
      <c r="C290" t="s">
        <v>316</v>
      </c>
      <c r="I290" s="5">
        <v>-3000000000</v>
      </c>
    </row>
    <row r="291" spans="3:9" ht="15.5" x14ac:dyDescent="0.35">
      <c r="C291" t="s">
        <v>317</v>
      </c>
      <c r="I291" s="5">
        <v>52000000000</v>
      </c>
    </row>
  </sheetData>
  <pageMargins left="0.7" right="0.7" top="0.75" bottom="0.75" header="0.3" footer="0.3"/>
  <ignoredErrors>
    <ignoredError sqref="A1:O292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7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461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462</v>
      </c>
      <c r="D2" s="2" vm="36">
        <f ca="1">IFERROR(_xlfn.STOCKHISTORY("XIDX:" &amp; $C$1, D3, , 0, 0, 1), "Libur")</f>
        <v>1125</v>
      </c>
      <c r="E2" s="2" vm="37">
        <f ca="1">IFERROR(_xlfn.STOCKHISTORY("XIDX:" &amp; $C$1, E3, , 0, 0, 1), "Libur")</f>
        <v>915</v>
      </c>
      <c r="H2" s="2" vm="37">
        <f ca="1">IFERROR(INDEX(D2:G2,COUNT(D2:G2)),"")</f>
        <v>915</v>
      </c>
      <c r="I2" s="2" vm="38">
        <f t="shared" ref="I2:N2" ca="1" si="0">IFERROR(_xlfn.STOCKHISTORY("XIDX:" &amp; $C$1, I1, , 0, 0, 1), "Libur")</f>
        <v>1345</v>
      </c>
      <c r="J2" s="2" vm="39">
        <f t="shared" ca="1" si="0"/>
        <v>1465</v>
      </c>
      <c r="K2" s="2" vm="40">
        <f t="shared" ca="1" si="0"/>
        <v>2270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76322865704</v>
      </c>
      <c r="E4" s="2">
        <f>IFERROR(INDEX(E51:E500,MATCH($C$4,$C$51:$C$500,0)),"")</f>
        <v>38255305609</v>
      </c>
      <c r="H4" s="2">
        <f>IFERROR(SUM(D4:G4)*(4/MAX(1,COUNT(D4:G4))),"")</f>
        <v>229156342626</v>
      </c>
      <c r="I4" s="2">
        <f t="shared" ref="I4:N4" si="1">IFERROR(INDEX(I51:I500,MATCH($C$4,$C$51:$C$500,0)),"")</f>
        <v>136849260166</v>
      </c>
      <c r="J4" s="2">
        <f t="shared" si="1"/>
        <v>197222283012</v>
      </c>
      <c r="K4" s="2">
        <f t="shared" si="1"/>
        <v>327048654911</v>
      </c>
      <c r="L4" s="2">
        <f t="shared" si="1"/>
        <v>147383062420</v>
      </c>
      <c r="M4" s="2">
        <f t="shared" si="1"/>
        <v>66456477200</v>
      </c>
      <c r="N4" s="2">
        <f t="shared" si="1"/>
        <v>0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4360708392</v>
      </c>
      <c r="E5" s="2">
        <f>IFERROR(INDEX(E51:E500,MATCH($C$5,$C$51:$C$500,0)),"")</f>
        <v>-3480940748</v>
      </c>
      <c r="H5" s="2">
        <f>IFERROR(SUM(D5:G5)*(4/MAX(1,COUNT(D5:G5))),"")</f>
        <v>1759535288</v>
      </c>
      <c r="I5" s="2">
        <f t="shared" ref="I5:N5" si="2">IFERROR(INDEX(I51:I500,MATCH($C$5,$C$51:$C$500,0)),"")</f>
        <v>4596330319</v>
      </c>
      <c r="J5" s="2">
        <f t="shared" si="2"/>
        <v>8198716436</v>
      </c>
      <c r="K5" s="2">
        <f t="shared" si="2"/>
        <v>12331554537</v>
      </c>
      <c r="L5" s="2">
        <f t="shared" si="2"/>
        <v>9345562476</v>
      </c>
      <c r="M5" s="2">
        <f t="shared" si="2"/>
        <v>5061711838</v>
      </c>
      <c r="N5" s="2">
        <f t="shared" si="2"/>
        <v>-624754033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72826420159</v>
      </c>
      <c r="E6" s="2">
        <f>IFERROR(INDEX(E51:E500,MATCH($C$6,$C$51:$C$500,0)),"")</f>
        <v>68465711768</v>
      </c>
      <c r="H6" s="2">
        <f>IFERROR(INDEX(D6:G6,COUNT(D6:G6)),"")</f>
        <v>68465711768</v>
      </c>
      <c r="I6" s="2">
        <f t="shared" ref="I6:N6" si="3">IFERROR(INDEX(I51:I500,MATCH($C$6,$C$51:$C$500,0)),"")</f>
        <v>68465711768</v>
      </c>
      <c r="J6" s="2">
        <f t="shared" si="3"/>
        <v>65486808655</v>
      </c>
      <c r="K6" s="2">
        <f t="shared" si="3"/>
        <v>59746107166</v>
      </c>
      <c r="L6" s="2">
        <f t="shared" si="3"/>
        <v>19842520281</v>
      </c>
      <c r="M6" s="2">
        <f t="shared" si="3"/>
        <v>6496957806</v>
      </c>
      <c r="N6" s="2">
        <f t="shared" si="3"/>
        <v>-564754033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0.81</v>
      </c>
      <c r="E7" s="3">
        <f>IFERROR(INDEX(E51:E500,MATCH($C$7,$C$51:$C$500,0))/1000000000,"")</f>
        <v>0.81</v>
      </c>
      <c r="H7" s="3">
        <f>IFERROR(INDEX(D7:G7,COUNT(D7:G7)),"")</f>
        <v>0.81</v>
      </c>
      <c r="I7" s="3">
        <f t="shared" ref="I7:N7" si="4">IFERROR(INDEX(I51:I500,MATCH($C$7,$C$51:$C$500,0))/1000000000,"")</f>
        <v>0.81</v>
      </c>
      <c r="J7" s="3">
        <f t="shared" si="4"/>
        <v>0.81</v>
      </c>
      <c r="K7" s="3">
        <f t="shared" si="4"/>
        <v>0.81</v>
      </c>
      <c r="L7" s="3">
        <f t="shared" si="4"/>
        <v>0.06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-1000000000</v>
      </c>
      <c r="E8" s="2">
        <f>IFERROR(INDEX(E51:E500,MATCH("Free cash flow (Quarter)",$C$51:$C$500,0)),"")</f>
        <v>12000000000</v>
      </c>
      <c r="H8" s="2">
        <f>IFERROR(INDEX(D8:G8,COUNT(D8:G8)),"")</f>
        <v>12000000000</v>
      </c>
      <c r="I8" s="2">
        <f t="shared" ref="I8:N8" si="5">IFERROR(INDEX(I51:I500,MATCH($C$8,$C$51:$C$500,0)),"")</f>
        <v>-2000000000</v>
      </c>
      <c r="J8" s="2">
        <f t="shared" si="5"/>
        <v>-10000000000</v>
      </c>
      <c r="K8" s="2">
        <f t="shared" si="5"/>
        <v>18000000000</v>
      </c>
      <c r="L8" s="2">
        <f t="shared" si="5"/>
        <v>-23000000000</v>
      </c>
      <c r="M8" s="2">
        <f t="shared" si="5"/>
        <v>-4000000000</v>
      </c>
      <c r="N8" s="2">
        <f t="shared" si="5"/>
        <v>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-1.1399999999999999</v>
      </c>
      <c r="E9" s="3">
        <f>IFERROR(INDEX(E51:E500,MATCH("Free cash flow per share (Quarter)",$C$51:$C$500,0)),"")</f>
        <v>15.5</v>
      </c>
      <c r="H9" s="3">
        <f>IFERROR(INDEX(D9:G9,COUNT(D9:G9)),"")</f>
        <v>15.5</v>
      </c>
      <c r="I9" s="3">
        <f t="shared" ref="I9:N9" si="6">IFERROR(INDEX(I51:I500,MATCH($C$9,$C$51:$C$500,0)),"")</f>
        <v>-2.65</v>
      </c>
      <c r="J9" s="3">
        <f t="shared" si="6"/>
        <v>-12.69</v>
      </c>
      <c r="K9" s="3">
        <f t="shared" si="6"/>
        <v>21.88</v>
      </c>
      <c r="L9" s="3">
        <f t="shared" si="6"/>
        <v>-381.03</v>
      </c>
      <c r="M9" s="3">
        <f t="shared" si="6"/>
        <v>-204461.46</v>
      </c>
      <c r="N9" s="3">
        <f t="shared" si="6"/>
        <v>-602917.9</v>
      </c>
    </row>
    <row r="10" spans="1:14" ht="15.5" x14ac:dyDescent="0.35">
      <c r="C10" t="s">
        <v>18</v>
      </c>
      <c r="D10" s="3">
        <f ca="1">IFERROR(IF(D9=0,"",D2/D9),"")</f>
        <v>-986.84210526315803</v>
      </c>
      <c r="E10" s="3">
        <f ca="1">IFERROR(IF(E9=0,"",E2/E9),"")</f>
        <v>59.032258064516128</v>
      </c>
      <c r="I10" s="3">
        <f t="shared" ref="I10:N10" ca="1" si="7">IFERROR(IF(I9=0,"",I2/I9),"")</f>
        <v>-507.54716981132077</v>
      </c>
      <c r="J10" s="3">
        <f t="shared" ca="1" si="7"/>
        <v>-115.44523246650907</v>
      </c>
      <c r="K10" s="3">
        <f t="shared" ca="1" si="7"/>
        <v>103.74771480804388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6423810186</v>
      </c>
      <c r="E11" s="2">
        <f>IFERROR(INDEX(E51:E500,MATCH($C$11,$C$51:$C$500,0)),"")</f>
        <v>11567536745</v>
      </c>
      <c r="H11" s="2">
        <f>IFERROR(INDEX(D11:G11,COUNT(D11:G11)),"")</f>
        <v>11567536745</v>
      </c>
      <c r="I11" s="2">
        <f t="shared" ref="I11:N11" si="8">IFERROR(INDEX(I51:I500,MATCH($C$11,$C$51:$C$500,0)),"")</f>
        <v>11567536745</v>
      </c>
      <c r="J11" s="2">
        <f t="shared" si="8"/>
        <v>17824756782</v>
      </c>
      <c r="K11" s="2">
        <f t="shared" si="8"/>
        <v>36190384983</v>
      </c>
      <c r="L11" s="2">
        <f t="shared" si="8"/>
        <v>97720586</v>
      </c>
      <c r="M11" s="2">
        <f t="shared" si="8"/>
        <v>2503488151</v>
      </c>
      <c r="N11" s="2">
        <f t="shared" si="8"/>
        <v>3360667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7000000000</v>
      </c>
      <c r="E12" s="2">
        <f>IFERROR(INDEX(E51:E500,MATCH("Net Debt (Quarter)",$C$51:$C$500,0)),"")</f>
        <v>3000000000</v>
      </c>
      <c r="H12" s="2">
        <f>IFERROR(INDEX(D12:G12,COUNT(D12:G12)),"")</f>
        <v>3000000000</v>
      </c>
      <c r="I12" s="2">
        <f t="shared" ref="I12:N12" si="9">IFERROR(INDEX(I51:I500,MATCH($C$12,$C$51:$C$500,0)),"")</f>
        <v>3000000000</v>
      </c>
      <c r="J12" s="2">
        <f t="shared" si="9"/>
        <v>-5000000000</v>
      </c>
      <c r="K12" s="2">
        <f t="shared" si="9"/>
        <v>-23000000000</v>
      </c>
      <c r="L12" s="2">
        <f t="shared" si="9"/>
        <v>16000000000</v>
      </c>
      <c r="M12" s="2">
        <f t="shared" si="9"/>
        <v>6000000000</v>
      </c>
      <c r="N12" s="2">
        <f t="shared" si="9"/>
        <v>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14000000000</v>
      </c>
      <c r="E13" s="2">
        <f>IFERROR(INDEX(E51:E500,MATCH("Total Debt (Quarter)",$C$51:$C$500,0)),"")</f>
        <v>14000000000</v>
      </c>
      <c r="H13" s="2">
        <f>IFERROR(INDEX(D13:G13,COUNT(D13:G13)),"")</f>
        <v>14000000000</v>
      </c>
      <c r="I13" s="2">
        <f t="shared" ref="I13:N13" si="10">IFERROR(INDEX(I51:I500,MATCH($C$13,$C$51:$C$500,0)),"")</f>
        <v>14000000000</v>
      </c>
      <c r="J13" s="2">
        <f t="shared" si="10"/>
        <v>13000000000</v>
      </c>
      <c r="K13" s="2">
        <f t="shared" si="10"/>
        <v>13000000000</v>
      </c>
      <c r="L13" s="2">
        <f t="shared" si="10"/>
        <v>16000000000</v>
      </c>
      <c r="M13" s="2">
        <f t="shared" si="10"/>
        <v>8000000000</v>
      </c>
      <c r="N13" s="2">
        <f t="shared" si="10"/>
        <v>0</v>
      </c>
    </row>
    <row r="14" spans="1:14" ht="15.5" x14ac:dyDescent="0.35">
      <c r="C14" t="s">
        <v>27</v>
      </c>
      <c r="D14" s="2">
        <f>IFERROR(INDEX(D51:D500,MATCH($C$14,$C$51:$C$500,0)),"")</f>
        <v>-1024145366</v>
      </c>
      <c r="E14" s="2">
        <f>IFERROR(INDEX(E51:E500,MATCH($C$14,$C$51:$C$500,0)),"")</f>
        <v>-446664352</v>
      </c>
      <c r="H14" s="2">
        <f>IFERROR(SUM(D14:G14)*(4/MAX(1,COUNT(D14:G14))),"")</f>
        <v>-2941619436</v>
      </c>
      <c r="I14" s="2">
        <f t="shared" ref="I14:N14" si="11">IFERROR(INDEX(I51:I500,MATCH($C$14,$C$51:$C$500,0)),"")</f>
        <v>-2827863282</v>
      </c>
      <c r="J14" s="2">
        <f t="shared" si="11"/>
        <v>-2345821259</v>
      </c>
      <c r="K14" s="2">
        <f t="shared" si="11"/>
        <v>-2086534379</v>
      </c>
      <c r="L14" s="2">
        <f t="shared" si="11"/>
        <v>-3290041013</v>
      </c>
      <c r="M14" s="2">
        <f t="shared" si="11"/>
        <v>-1089714735</v>
      </c>
      <c r="N14" s="2">
        <f t="shared" si="11"/>
        <v>-63341667</v>
      </c>
    </row>
    <row r="15" spans="1:14" ht="15.5" x14ac:dyDescent="0.35">
      <c r="C15" t="s">
        <v>28</v>
      </c>
      <c r="D15" s="2">
        <f>IFERROR(INDEX(D51:D500,MATCH($C$15,$C$51:$C$500,0)),"")</f>
        <v>-1370439000</v>
      </c>
      <c r="E15" s="2">
        <f>IFERROR(INDEX(E51:E500,MATCH($C$15,$C$51:$C$500,0)),"")</f>
        <v>241258754</v>
      </c>
      <c r="H15" s="2">
        <f>IFERROR(SUM(D15:G15)*(4/MAX(1,COUNT(D15:G15))),"")</f>
        <v>-2258360492</v>
      </c>
      <c r="I15" s="2">
        <f t="shared" ref="I15:N15" si="12">IFERROR(INDEX(I51:I500,MATCH($C$15,$C$51:$C$500,0)),"")</f>
        <v>-1985480246</v>
      </c>
      <c r="J15" s="2">
        <f t="shared" si="12"/>
        <v>-3852042341</v>
      </c>
      <c r="K15" s="2">
        <f t="shared" si="12"/>
        <v>-3518033117</v>
      </c>
      <c r="L15" s="2">
        <f t="shared" si="12"/>
        <v>-3090879877</v>
      </c>
      <c r="M15" s="2">
        <f t="shared" si="12"/>
        <v>-1529987634</v>
      </c>
      <c r="N15" s="2">
        <f t="shared" si="12"/>
        <v>10087460</v>
      </c>
    </row>
    <row r="16" spans="1:14" ht="15.5" x14ac:dyDescent="0.35">
      <c r="C16" t="s">
        <v>29</v>
      </c>
      <c r="D16" s="2">
        <f>IFERROR(INDEX(D51:D500,MATCH($C$16,$C$51:$C$500,0)),"")</f>
        <v>5731147392</v>
      </c>
      <c r="E16" s="2">
        <f>IFERROR(INDEX(E51:E500,MATCH($C$16,$C$51:$C$500,0)),"")</f>
        <v>-3694526428</v>
      </c>
      <c r="H16" s="2">
        <f>IFERROR(SUM(D16:G16)*(4/MAX(1,COUNT(D16:G16))),"")</f>
        <v>4073241928</v>
      </c>
      <c r="I16" s="2">
        <f t="shared" ref="I16:N16" si="13">IFERROR(INDEX(I51:I500,MATCH($C$16,$C$51:$C$500,0)),"")</f>
        <v>6609483639</v>
      </c>
      <c r="J16" s="2">
        <f t="shared" si="13"/>
        <v>11971292857</v>
      </c>
      <c r="K16" s="2">
        <f t="shared" si="13"/>
        <v>15824356032</v>
      </c>
      <c r="L16" s="2">
        <f t="shared" si="13"/>
        <v>12406370632</v>
      </c>
      <c r="M16" s="2">
        <f t="shared" si="13"/>
        <v>6587275590</v>
      </c>
      <c r="N16" s="2">
        <f t="shared" si="13"/>
        <v>-634841493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38</v>
      </c>
      <c r="C19" t="s">
        <v>39</v>
      </c>
    </row>
    <row r="20" spans="1:14" ht="15.5" x14ac:dyDescent="0.35">
      <c r="A20" t="s">
        <v>40</v>
      </c>
      <c r="C20" t="s">
        <v>41</v>
      </c>
      <c r="D20" s="2">
        <f ca="1">IFERROR(D21*D2,"")</f>
        <v>911250000000</v>
      </c>
      <c r="E20" s="2">
        <f ca="1">IFERROR(E21*E2,"")</f>
        <v>741150000000</v>
      </c>
      <c r="H20" s="2">
        <f t="shared" ref="H20:N20" ca="1" si="14">IFERROR(H21*H2,"")</f>
        <v>741150000000</v>
      </c>
      <c r="I20" s="2">
        <f t="shared" ca="1" si="14"/>
        <v>1089450000000</v>
      </c>
      <c r="J20" s="2">
        <f t="shared" ca="1" si="14"/>
        <v>1186650000000</v>
      </c>
      <c r="K20" s="2">
        <f t="shared" ca="1" si="14"/>
        <v>1838700000000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810000000</v>
      </c>
      <c r="E21" s="2">
        <f>IFERROR(INDEX(E51:E500,MATCH($C$7,$C$51:$C$500,0)),"")</f>
        <v>810000000</v>
      </c>
      <c r="H21" s="2">
        <f>IFERROR(INDEX(D21:G21,COUNT(D21:G21)),"")</f>
        <v>810000000</v>
      </c>
      <c r="I21" s="2">
        <f t="shared" ref="I21:N21" si="15">IFERROR(INDEX(I51:I500,MATCH($C$7,$C$51:$C$500,0)),"")</f>
        <v>810000000</v>
      </c>
      <c r="J21" s="2">
        <f t="shared" si="15"/>
        <v>810000000</v>
      </c>
      <c r="K21" s="2">
        <f t="shared" si="15"/>
        <v>810000000</v>
      </c>
      <c r="L21" s="2">
        <f t="shared" si="15"/>
        <v>60000000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42</v>
      </c>
      <c r="C23" t="s">
        <v>43</v>
      </c>
      <c r="D23" s="3">
        <f>IFERROR(D5/D6*100,"")</f>
        <v>5.987810992877832</v>
      </c>
      <c r="E23" s="3">
        <f>IFERROR(E5/E6*100,"")</f>
        <v>-5.0842102683389427</v>
      </c>
      <c r="H23" s="3">
        <f t="shared" ref="H23:N23" si="16">IFERROR(H5/H6*100,"")</f>
        <v>2.5699510639169083</v>
      </c>
      <c r="I23" s="3">
        <f t="shared" si="16"/>
        <v>6.7133316813749486</v>
      </c>
      <c r="J23" s="3">
        <f t="shared" si="16"/>
        <v>12.519645718564142</v>
      </c>
      <c r="K23" s="3">
        <f t="shared" si="16"/>
        <v>20.639929732555991</v>
      </c>
      <c r="L23" s="3">
        <f t="shared" si="16"/>
        <v>47.098666619223501</v>
      </c>
      <c r="M23" s="3">
        <f t="shared" si="16"/>
        <v>77.908953530919703</v>
      </c>
      <c r="N23" s="3">
        <f t="shared" si="16"/>
        <v>110.62409411780155</v>
      </c>
    </row>
    <row r="24" spans="1:14" ht="15.5" x14ac:dyDescent="0.35">
      <c r="C24" t="s">
        <v>44</v>
      </c>
      <c r="D24" s="4">
        <f>IFERROR(_xlfn.RRI(5,I23,D23),"")</f>
        <v>-2.2614266041346864E-2</v>
      </c>
      <c r="E24" s="4" t="str">
        <f>IFERROR(_xlfn.RRI(5,J23,E23),"")</f>
        <v/>
      </c>
      <c r="H24" s="4">
        <f t="shared" ref="H24:N24" si="17">IFERROR(_xlfn.RRI(5,M23,H23),"")</f>
        <v>-0.49456245798856413</v>
      </c>
      <c r="I24" s="4">
        <f t="shared" si="17"/>
        <v>-0.4290242344783628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45</v>
      </c>
      <c r="C25" t="s">
        <v>46</v>
      </c>
      <c r="D25" s="3">
        <f>IFERROR(INDEX(D51:D500,MATCH($A$25,$C$51:$C$500,0)),"")</f>
        <v>5.41</v>
      </c>
      <c r="E25" s="3">
        <f>IFERROR(INDEX(E51:E500,MATCH($A$25,$C$51:$C$500,0)),"")</f>
        <v>-4.28</v>
      </c>
      <c r="H25" s="3">
        <f>IFERROR(INDEX(D25:G25,COUNT(D25:G25)),"")</f>
        <v>-4.28</v>
      </c>
      <c r="I25" s="3">
        <f t="shared" ref="I25:N25" si="18">IFERROR(INDEX(I51:I500,MATCH($C$25,$C$51:$C$500,0)),"")</f>
        <v>5.74</v>
      </c>
      <c r="J25" s="3">
        <f t="shared" si="18"/>
        <v>10.07</v>
      </c>
      <c r="K25" s="3">
        <f t="shared" si="18"/>
        <v>15.27</v>
      </c>
      <c r="L25" s="3">
        <f t="shared" si="18"/>
        <v>153.72</v>
      </c>
      <c r="M25" s="3">
        <f t="shared" si="18"/>
        <v>245499.42</v>
      </c>
      <c r="N25" s="3">
        <f t="shared" si="18"/>
        <v>-1041256.72</v>
      </c>
    </row>
    <row r="26" spans="1:14" ht="15.5" x14ac:dyDescent="0.35">
      <c r="C26" t="s">
        <v>47</v>
      </c>
      <c r="D26" s="4">
        <f>IFERROR(_xlfn.RRI(5,I25,D25),"")</f>
        <v>-1.1772182691710875E-2</v>
      </c>
      <c r="E26" s="4" t="str">
        <f>IFERROR(_xlfn.RRI(5,J25,E25),"")</f>
        <v/>
      </c>
      <c r="H26" s="4" t="str">
        <f t="shared" ref="H26:N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48</v>
      </c>
      <c r="D27" s="3">
        <f>IFERROR(D4/D21,"")</f>
        <v>94.225760128395066</v>
      </c>
      <c r="E27" s="3">
        <f>IFERROR(E4/E21,"")</f>
        <v>47.228772356790124</v>
      </c>
      <c r="H27" s="3">
        <f t="shared" ref="H27:N27" si="20">IFERROR(H4/H21,"")</f>
        <v>282.90906497037037</v>
      </c>
      <c r="I27" s="3">
        <f t="shared" si="20"/>
        <v>168.94970390864196</v>
      </c>
      <c r="J27" s="3">
        <f t="shared" si="20"/>
        <v>243.48430001481481</v>
      </c>
      <c r="K27" s="3">
        <f t="shared" si="20"/>
        <v>403.76377149506175</v>
      </c>
      <c r="L27" s="3">
        <f t="shared" si="20"/>
        <v>2456.3843736666668</v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49</v>
      </c>
      <c r="D28" s="4">
        <f>IFERROR(_xlfn.RRI(5,I27,D27),"")</f>
        <v>-0.11022040310896031</v>
      </c>
      <c r="E28" s="4">
        <f>IFERROR(_xlfn.RRI(5,J27,E27),"")</f>
        <v>-0.27964406480219495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50</v>
      </c>
      <c r="H29" s="4">
        <f t="shared" ref="H29:N29" si="22">IFERROR(((H25-I25)/I25)*100%,"")</f>
        <v>-1.7456445993031358</v>
      </c>
      <c r="I29" s="4">
        <f t="shared" si="22"/>
        <v>-0.42999006951340613</v>
      </c>
      <c r="J29" s="4">
        <f t="shared" si="22"/>
        <v>-0.3405370006548788</v>
      </c>
      <c r="K29" s="4">
        <f t="shared" si="22"/>
        <v>-0.900663544106167</v>
      </c>
      <c r="L29" s="4">
        <f t="shared" si="22"/>
        <v>-0.99937384780786853</v>
      </c>
      <c r="M29" s="4">
        <f t="shared" si="22"/>
        <v>-1.2357722310786143</v>
      </c>
      <c r="N29" s="4" t="str">
        <f t="shared" si="22"/>
        <v/>
      </c>
    </row>
    <row r="30" spans="1:14" ht="15.5" x14ac:dyDescent="0.35">
      <c r="C30" t="s">
        <v>51</v>
      </c>
      <c r="H30" s="4">
        <f t="shared" ref="H30:N30" si="23">IFERROR(((H27-I27)/I27)*100%,"")</f>
        <v>0.67451648878503456</v>
      </c>
      <c r="I30" s="4">
        <f t="shared" si="23"/>
        <v>-0.30611664120289389</v>
      </c>
      <c r="J30" s="4">
        <f t="shared" si="23"/>
        <v>-0.39696347913227092</v>
      </c>
      <c r="K30" s="4">
        <f t="shared" si="23"/>
        <v>-0.83562679529166695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90.36</v>
      </c>
      <c r="E32" s="3">
        <f>IFERROR(INDEX(E51:E500,MATCH($A$32,$C$51:$C$500,0)),"")</f>
        <v>84.95</v>
      </c>
      <c r="H32" s="3">
        <f>IFERROR(INDEX(D32:G32,COUNT(D32:G32)),"")</f>
        <v>84.95</v>
      </c>
      <c r="I32" s="3">
        <f t="shared" ref="I32:N32" si="24">IFERROR(INDEX(I51:I500,MATCH($C$32,$C$51:$C$500,0)),"")</f>
        <v>84.95</v>
      </c>
      <c r="J32" s="3">
        <f t="shared" si="24"/>
        <v>81.25</v>
      </c>
      <c r="K32" s="3">
        <f t="shared" si="24"/>
        <v>74.13</v>
      </c>
      <c r="L32" s="3">
        <f t="shared" si="24"/>
        <v>327.43</v>
      </c>
      <c r="M32" s="3">
        <f t="shared" si="24"/>
        <v>315386.3</v>
      </c>
      <c r="N32" s="3">
        <f t="shared" si="24"/>
        <v>-941256.72</v>
      </c>
    </row>
    <row r="33" spans="1:14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10.130000000000001</v>
      </c>
      <c r="E33" s="3">
        <f>IFERROR(INDEX(E51:E500,MATCH($A$33,$C$51:$C$500,0)),"")</f>
        <v>15.83</v>
      </c>
      <c r="H33" s="3">
        <f>IFERROR(INDEX(D33:G33,COUNT(D33:G33)),"")</f>
        <v>15.83</v>
      </c>
      <c r="I33" s="3">
        <f t="shared" ref="I33:N33" si="25">IFERROR(INDEX(I51:I500,MATCH($C$33,$C$51:$C$500,0)),"")</f>
        <v>15.83</v>
      </c>
      <c r="J33" s="3">
        <f t="shared" si="25"/>
        <v>18.03</v>
      </c>
      <c r="K33" s="3">
        <f t="shared" si="25"/>
        <v>30.62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169.13</v>
      </c>
      <c r="E34" s="3">
        <f>IFERROR(INDEX(E51:E500,MATCH($A$34,$C$51:$C$500,0)),"")</f>
        <v>-314.25</v>
      </c>
      <c r="H34" s="3">
        <f>IFERROR(INDEX(D34:G34,COUNT(D34:G34)),"")</f>
        <v>-314.25</v>
      </c>
      <c r="I34" s="3">
        <f t="shared" ref="I34:N34" si="26">IFERROR(INDEX(I51:I500,MATCH($C$34,$C$51:$C$500,0)),"")</f>
        <v>234.32</v>
      </c>
      <c r="J34" s="3">
        <f t="shared" si="26"/>
        <v>145.47999999999999</v>
      </c>
      <c r="K34" s="3">
        <f t="shared" si="26"/>
        <v>148.66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9.66</v>
      </c>
      <c r="E35" s="3">
        <f>IFERROR(INDEX(E51:E500,MATCH($A$35,$C$51:$C$500,0)),"")</f>
        <v>28.34</v>
      </c>
      <c r="H35" s="3">
        <f>IFERROR(INDEX(D35:G35,COUNT(D35:G35)),"")</f>
        <v>28.34</v>
      </c>
      <c r="I35" s="3">
        <f t="shared" ref="I35:N35" si="27">IFERROR(INDEX(I51:I500,MATCH($C$35,$C$51:$C$500,0)),"")</f>
        <v>7.92</v>
      </c>
      <c r="J35" s="3">
        <f t="shared" si="27"/>
        <v>5.99</v>
      </c>
      <c r="K35" s="3">
        <f t="shared" si="27"/>
        <v>5.59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64</v>
      </c>
      <c r="C36" t="s">
        <v>65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N36" si="28">IFERROR(INDEX(H51:H500,MATCH($C$36,$C$51:$C$500,0)),"")</f>
        <v>0.13220000000000001</v>
      </c>
      <c r="I36" s="4">
        <f t="shared" si="28"/>
        <v>0.24929999999999999</v>
      </c>
      <c r="J36" s="4">
        <f t="shared" si="28"/>
        <v>0.19949999999999998</v>
      </c>
      <c r="K36" s="4">
        <f t="shared" si="28"/>
        <v>0.19980000000000001</v>
      </c>
      <c r="L36" s="4">
        <f t="shared" si="28"/>
        <v>0.19989999999999999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66</v>
      </c>
      <c r="C37" t="s">
        <v>67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N37" si="29">IFERROR(INDEX(H51:H500,MATCH($C$37,$C$51:$C$500,0)),"")</f>
        <v>1.43</v>
      </c>
      <c r="I37" s="3">
        <f t="shared" si="29"/>
        <v>1.43</v>
      </c>
      <c r="J37" s="3">
        <f t="shared" si="29"/>
        <v>2.0099999999999998</v>
      </c>
      <c r="K37" s="3">
        <f t="shared" si="29"/>
        <v>3.05</v>
      </c>
      <c r="L37" s="3">
        <f t="shared" si="29"/>
        <v>2.31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68</v>
      </c>
      <c r="E50" t="s">
        <v>69</v>
      </c>
      <c r="F50" t="s">
        <v>239</v>
      </c>
      <c r="G50" t="s">
        <v>70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73</v>
      </c>
      <c r="C51" t="s">
        <v>6</v>
      </c>
      <c r="D51" s="5">
        <v>76322865704</v>
      </c>
      <c r="E51" s="5">
        <v>38255305609</v>
      </c>
      <c r="F51" s="5">
        <v>41900955286</v>
      </c>
      <c r="G51" s="5">
        <v>56692999271</v>
      </c>
      <c r="I51" s="5">
        <v>136849260166</v>
      </c>
      <c r="J51" s="5">
        <v>197222283012</v>
      </c>
      <c r="K51" s="5">
        <v>327048654911</v>
      </c>
      <c r="L51" s="5">
        <v>147383062420</v>
      </c>
      <c r="M51" s="5">
        <v>66456477200</v>
      </c>
    </row>
    <row r="52" spans="2:14" ht="15.5" x14ac:dyDescent="0.35">
      <c r="C52" t="s">
        <v>74</v>
      </c>
      <c r="D52" s="5">
        <v>-66401198418</v>
      </c>
      <c r="E52" s="5">
        <v>-38712595070</v>
      </c>
      <c r="F52" s="5">
        <v>-33997673616</v>
      </c>
      <c r="G52" s="5">
        <v>-47542258760</v>
      </c>
      <c r="I52" s="5">
        <v>-120252527446</v>
      </c>
      <c r="J52" s="5">
        <v>-176705117426</v>
      </c>
      <c r="K52" s="5">
        <v>-297933213831</v>
      </c>
      <c r="L52" s="5">
        <v>-126846434647</v>
      </c>
      <c r="M52" s="5">
        <v>-56437157207</v>
      </c>
    </row>
    <row r="53" spans="2:14" ht="15.5" x14ac:dyDescent="0.35">
      <c r="C53" t="s">
        <v>75</v>
      </c>
      <c r="D53" s="5">
        <v>9921667286</v>
      </c>
      <c r="E53" s="5">
        <v>-457289461</v>
      </c>
      <c r="F53" s="5">
        <v>7903281670</v>
      </c>
      <c r="G53" s="5">
        <v>9150740511</v>
      </c>
      <c r="I53" s="5">
        <v>16596732720</v>
      </c>
      <c r="J53" s="5">
        <v>20517165586</v>
      </c>
      <c r="K53" s="5">
        <v>29115441080</v>
      </c>
      <c r="L53" s="5">
        <v>20536627773</v>
      </c>
      <c r="M53" s="5">
        <v>10019319993</v>
      </c>
    </row>
    <row r="54" spans="2:14" ht="15.5" x14ac:dyDescent="0.35">
      <c r="C54" t="s">
        <v>76</v>
      </c>
      <c r="D54" s="5">
        <v>-3767167160</v>
      </c>
      <c r="E54" s="5">
        <v>-2591647472</v>
      </c>
      <c r="F54" s="5">
        <v>-546471893</v>
      </c>
      <c r="G54" s="5">
        <v>-4235160628</v>
      </c>
      <c r="I54" s="5">
        <v>-7373279993</v>
      </c>
      <c r="J54" s="5">
        <v>-8291661887</v>
      </c>
      <c r="K54" s="5">
        <v>-11096968305</v>
      </c>
      <c r="L54" s="5">
        <v>-4795254066</v>
      </c>
      <c r="M54" s="5">
        <v>-2335389000</v>
      </c>
      <c r="N54" s="5">
        <v>-571503270</v>
      </c>
    </row>
    <row r="55" spans="2:14" ht="15.5" x14ac:dyDescent="0.35">
      <c r="C55" t="s">
        <v>240</v>
      </c>
      <c r="D55" s="5">
        <v>-20942373</v>
      </c>
      <c r="E55" s="5">
        <v>-451150679</v>
      </c>
      <c r="F55" s="5">
        <v>-5265886</v>
      </c>
      <c r="G55" s="5">
        <v>-14605931</v>
      </c>
      <c r="I55" s="5">
        <v>-471022496</v>
      </c>
      <c r="J55" s="5">
        <v>-462988560</v>
      </c>
      <c r="K55" s="5">
        <v>-509502375</v>
      </c>
      <c r="L55" s="5">
        <v>-602319910</v>
      </c>
      <c r="M55" s="5">
        <v>-900000000</v>
      </c>
    </row>
    <row r="56" spans="2:14" ht="15.5" x14ac:dyDescent="0.35">
      <c r="C56" t="s">
        <v>77</v>
      </c>
      <c r="D56" s="5">
        <v>-3746224787</v>
      </c>
      <c r="E56" s="5">
        <v>-2140496793</v>
      </c>
      <c r="F56" s="5">
        <v>-541206007</v>
      </c>
      <c r="G56" s="5">
        <v>-4220554697</v>
      </c>
      <c r="I56" s="5">
        <v>-6902257497</v>
      </c>
      <c r="J56" s="5">
        <v>-7828673327</v>
      </c>
      <c r="K56" s="5">
        <v>-10587465930</v>
      </c>
      <c r="L56" s="5">
        <v>-4192934156</v>
      </c>
      <c r="M56" s="5">
        <v>-1435389000</v>
      </c>
      <c r="N56" s="5">
        <v>-571503270</v>
      </c>
    </row>
    <row r="57" spans="2:14" ht="15.5" x14ac:dyDescent="0.35">
      <c r="C57" t="s">
        <v>78</v>
      </c>
      <c r="D57" s="5">
        <v>6154500126</v>
      </c>
      <c r="E57" s="5">
        <v>-3048936933</v>
      </c>
      <c r="F57" s="5">
        <v>7356809777</v>
      </c>
      <c r="G57" s="5">
        <v>4915579883</v>
      </c>
      <c r="I57" s="5">
        <v>9223452727</v>
      </c>
      <c r="J57" s="5">
        <v>12225503699</v>
      </c>
      <c r="K57" s="5">
        <v>18018472775</v>
      </c>
      <c r="L57" s="5">
        <v>15741373707</v>
      </c>
      <c r="M57" s="5">
        <v>7683930993</v>
      </c>
      <c r="N57" s="5">
        <v>-571503270</v>
      </c>
    </row>
    <row r="58" spans="2:14" ht="15.5" x14ac:dyDescent="0.35">
      <c r="C58" t="s">
        <v>79</v>
      </c>
      <c r="D58" s="5">
        <v>-423352734</v>
      </c>
      <c r="E58" s="5">
        <v>-645589495</v>
      </c>
      <c r="F58" s="5">
        <v>-1441239964</v>
      </c>
      <c r="G58" s="5">
        <v>-527139629</v>
      </c>
      <c r="I58" s="5">
        <v>-2613969088</v>
      </c>
      <c r="J58" s="5">
        <v>-254210842</v>
      </c>
      <c r="K58" s="5">
        <v>-2194116743</v>
      </c>
      <c r="L58" s="5">
        <v>-3335003075</v>
      </c>
      <c r="M58" s="5">
        <v>-1096655403</v>
      </c>
      <c r="N58" s="5">
        <v>-63338223</v>
      </c>
    </row>
    <row r="59" spans="2:14" ht="15.5" x14ac:dyDescent="0.35">
      <c r="C59" t="s">
        <v>27</v>
      </c>
      <c r="D59" s="5">
        <v>-1024145366</v>
      </c>
      <c r="E59" s="5">
        <v>-446664352</v>
      </c>
      <c r="F59" s="5">
        <v>-1496494001</v>
      </c>
      <c r="G59" s="5">
        <v>-884704929</v>
      </c>
      <c r="I59" s="5">
        <v>-2827863282</v>
      </c>
      <c r="J59" s="5">
        <v>-2345821259</v>
      </c>
      <c r="K59" s="5">
        <v>-2086534379</v>
      </c>
      <c r="L59" s="5">
        <v>-3290041013</v>
      </c>
      <c r="M59" s="5">
        <v>-1089714735</v>
      </c>
      <c r="N59" s="5">
        <v>-63341667</v>
      </c>
    </row>
    <row r="60" spans="2:14" ht="15.5" x14ac:dyDescent="0.35">
      <c r="C60" t="s">
        <v>81</v>
      </c>
    </row>
    <row r="61" spans="2:14" ht="15.5" x14ac:dyDescent="0.35">
      <c r="C61" t="s">
        <v>82</v>
      </c>
      <c r="D61" s="5">
        <v>-423352734</v>
      </c>
      <c r="E61" s="5">
        <v>-645589495</v>
      </c>
      <c r="F61" s="5">
        <v>-1441239964</v>
      </c>
      <c r="G61" s="5">
        <v>-527139629</v>
      </c>
      <c r="I61" s="5">
        <v>-2613969088</v>
      </c>
      <c r="J61" s="5">
        <v>-254210842</v>
      </c>
      <c r="K61" s="5">
        <v>-2194116743</v>
      </c>
      <c r="L61" s="5">
        <v>-3335003075</v>
      </c>
      <c r="M61" s="5">
        <v>-1096655403</v>
      </c>
      <c r="N61" s="5">
        <v>-63338223</v>
      </c>
    </row>
    <row r="62" spans="2:14" ht="15.5" x14ac:dyDescent="0.35">
      <c r="C62" t="s">
        <v>29</v>
      </c>
      <c r="D62" s="5">
        <v>5731147392</v>
      </c>
      <c r="E62" s="5">
        <v>-3694526428</v>
      </c>
      <c r="F62" s="5">
        <v>5915569813</v>
      </c>
      <c r="G62" s="5">
        <v>4388440254</v>
      </c>
      <c r="I62" s="5">
        <v>6609483639</v>
      </c>
      <c r="J62" s="5">
        <v>11971292857</v>
      </c>
      <c r="K62" s="5">
        <v>15824356032</v>
      </c>
      <c r="L62" s="5">
        <v>12406370632</v>
      </c>
      <c r="M62" s="5">
        <v>6587275590</v>
      </c>
      <c r="N62" s="5">
        <v>-634841493</v>
      </c>
    </row>
    <row r="63" spans="2:14" ht="15.5" x14ac:dyDescent="0.35">
      <c r="C63" t="s">
        <v>28</v>
      </c>
      <c r="D63" s="5">
        <v>-1370439000</v>
      </c>
      <c r="E63" s="5">
        <v>241258754</v>
      </c>
      <c r="F63" s="5">
        <v>-914473000</v>
      </c>
      <c r="G63" s="5">
        <v>-1312266000</v>
      </c>
      <c r="I63" s="5">
        <v>-1985480246</v>
      </c>
      <c r="J63" s="5">
        <v>-3852042341</v>
      </c>
      <c r="K63" s="5">
        <v>-3518033117</v>
      </c>
      <c r="L63" s="5">
        <v>-3090879877</v>
      </c>
      <c r="M63" s="5">
        <v>-1529987634</v>
      </c>
      <c r="N63" s="5">
        <v>10087460</v>
      </c>
    </row>
    <row r="64" spans="2:14" ht="15.5" x14ac:dyDescent="0.35">
      <c r="C64" t="s">
        <v>83</v>
      </c>
      <c r="D64" s="5">
        <v>-1370439000</v>
      </c>
      <c r="E64" s="5">
        <v>-323996750</v>
      </c>
      <c r="F64" s="5">
        <v>-914473000</v>
      </c>
      <c r="G64" s="5">
        <v>-1312266000</v>
      </c>
      <c r="I64" s="5">
        <v>-2550735750</v>
      </c>
      <c r="J64" s="5">
        <v>-3262457890</v>
      </c>
      <c r="K64" s="5">
        <v>-3596998680</v>
      </c>
      <c r="L64" s="5">
        <v>-3144500480</v>
      </c>
      <c r="M64" s="5">
        <v>-1546953079</v>
      </c>
    </row>
    <row r="65" spans="2:14" ht="15.5" x14ac:dyDescent="0.35">
      <c r="C65" t="s">
        <v>84</v>
      </c>
      <c r="E65" s="5">
        <v>565255504</v>
      </c>
      <c r="I65" s="5">
        <v>565255504</v>
      </c>
      <c r="J65" s="5">
        <v>-589584451</v>
      </c>
      <c r="K65" s="5">
        <v>78965563</v>
      </c>
      <c r="L65" s="5">
        <v>53620603</v>
      </c>
      <c r="M65" s="5">
        <v>16965445</v>
      </c>
      <c r="N65" s="5">
        <v>10087460</v>
      </c>
    </row>
    <row r="66" spans="2:14" ht="15.5" x14ac:dyDescent="0.35">
      <c r="C66" t="s">
        <v>85</v>
      </c>
      <c r="D66" s="5">
        <v>-1370439000</v>
      </c>
      <c r="E66" s="5">
        <v>241258754</v>
      </c>
      <c r="F66" s="5">
        <v>-914473000</v>
      </c>
      <c r="G66" s="5">
        <v>-1312266000</v>
      </c>
      <c r="I66" s="5">
        <v>-1985480246</v>
      </c>
      <c r="J66" s="5">
        <v>-3852042341</v>
      </c>
      <c r="K66" s="5">
        <v>-3518033117</v>
      </c>
      <c r="L66" s="5">
        <v>-3090879877</v>
      </c>
      <c r="M66" s="5">
        <v>-1529987634</v>
      </c>
      <c r="N66" s="5">
        <v>10087460</v>
      </c>
    </row>
    <row r="67" spans="2:14" ht="15.5" x14ac:dyDescent="0.35">
      <c r="C67" t="s">
        <v>87</v>
      </c>
      <c r="D67" s="5">
        <v>4360708392</v>
      </c>
      <c r="E67" s="5">
        <v>-3453267674</v>
      </c>
      <c r="F67" s="5">
        <v>5001096813</v>
      </c>
      <c r="G67" s="5">
        <v>3076174254</v>
      </c>
      <c r="I67" s="5">
        <v>4624003393</v>
      </c>
      <c r="J67" s="5">
        <v>8119250516</v>
      </c>
      <c r="K67" s="5">
        <v>12306322915</v>
      </c>
      <c r="L67" s="5">
        <v>9315490755</v>
      </c>
      <c r="M67" s="5">
        <v>5057287956</v>
      </c>
      <c r="N67" s="5">
        <v>-624754033</v>
      </c>
    </row>
    <row r="68" spans="2:14" ht="15.5" x14ac:dyDescent="0.35">
      <c r="C68" t="s">
        <v>88</v>
      </c>
      <c r="E68" s="5">
        <v>-27673074</v>
      </c>
      <c r="I68" s="5">
        <v>-27673074</v>
      </c>
      <c r="J68" s="5">
        <v>79465920</v>
      </c>
      <c r="K68" s="5">
        <v>25231622</v>
      </c>
      <c r="L68" s="5">
        <v>30071721</v>
      </c>
      <c r="M68" s="5">
        <v>4423882</v>
      </c>
    </row>
    <row r="69" spans="2:14" ht="15.5" x14ac:dyDescent="0.35">
      <c r="C69" t="s">
        <v>320</v>
      </c>
      <c r="E69" s="5">
        <v>-27673074</v>
      </c>
      <c r="I69" s="5">
        <v>-27673074</v>
      </c>
      <c r="J69" s="5">
        <v>79465920</v>
      </c>
      <c r="K69" s="5">
        <v>25231622</v>
      </c>
      <c r="L69" s="5">
        <v>30071721</v>
      </c>
      <c r="M69" s="5">
        <v>4423882</v>
      </c>
    </row>
    <row r="70" spans="2:14" ht="15.5" x14ac:dyDescent="0.35">
      <c r="C70" t="s">
        <v>89</v>
      </c>
      <c r="D70" s="5">
        <v>4360708392</v>
      </c>
      <c r="E70" s="5">
        <v>-3480940748</v>
      </c>
      <c r="F70" s="5">
        <v>5001096813</v>
      </c>
      <c r="G70" s="5">
        <v>3076174254</v>
      </c>
      <c r="I70" s="5">
        <v>4596330319</v>
      </c>
      <c r="J70" s="5">
        <v>8198716436</v>
      </c>
      <c r="K70" s="5">
        <v>12331554537</v>
      </c>
      <c r="L70" s="5">
        <v>9345562476</v>
      </c>
      <c r="M70" s="5">
        <v>5061711838</v>
      </c>
      <c r="N70" s="5">
        <v>-624754033</v>
      </c>
    </row>
    <row r="71" spans="2:14" ht="15.5" x14ac:dyDescent="0.35">
      <c r="C71" t="s">
        <v>90</v>
      </c>
      <c r="D71" s="5">
        <v>4360708392</v>
      </c>
      <c r="E71" s="5">
        <v>-3453267674</v>
      </c>
      <c r="F71" s="5">
        <v>5001096813</v>
      </c>
      <c r="G71" s="5">
        <v>3076174254</v>
      </c>
      <c r="I71" s="5">
        <v>4624003393</v>
      </c>
      <c r="J71" s="5">
        <v>8119250516</v>
      </c>
      <c r="K71" s="5">
        <v>12306322915</v>
      </c>
      <c r="L71" s="5">
        <v>9315490755</v>
      </c>
      <c r="M71" s="5">
        <v>5057287956</v>
      </c>
      <c r="N71" s="5">
        <v>-624754033</v>
      </c>
    </row>
    <row r="72" spans="2:14" ht="15.5" x14ac:dyDescent="0.35">
      <c r="C72" t="s">
        <v>8</v>
      </c>
      <c r="D72" s="5">
        <v>4360708392</v>
      </c>
      <c r="E72" s="5">
        <v>-3480940748</v>
      </c>
      <c r="F72" s="5">
        <v>5001096813</v>
      </c>
      <c r="G72" s="5">
        <v>3076174254</v>
      </c>
      <c r="I72" s="5">
        <v>4596330319</v>
      </c>
      <c r="J72" s="5">
        <v>8198716436</v>
      </c>
      <c r="K72" s="5">
        <v>12331554537</v>
      </c>
      <c r="L72" s="5">
        <v>9345562476</v>
      </c>
      <c r="M72" s="5">
        <v>5061711838</v>
      </c>
      <c r="N72" s="5">
        <v>-624754033</v>
      </c>
    </row>
    <row r="73" spans="2:14" ht="15.5" x14ac:dyDescent="0.35">
      <c r="C73" t="s">
        <v>92</v>
      </c>
      <c r="D73" s="5">
        <v>4360708392</v>
      </c>
      <c r="E73" s="5">
        <v>-3453267674</v>
      </c>
      <c r="F73" s="5">
        <v>5001096813</v>
      </c>
      <c r="G73" s="5">
        <v>3076174254</v>
      </c>
      <c r="I73" s="5">
        <v>4624003393</v>
      </c>
      <c r="J73" s="5">
        <v>8119250516</v>
      </c>
      <c r="K73" s="5">
        <v>12306322915</v>
      </c>
      <c r="L73" s="5">
        <v>9315490755</v>
      </c>
      <c r="M73" s="5">
        <v>5057287956</v>
      </c>
      <c r="N73" s="5">
        <v>-624754033</v>
      </c>
    </row>
    <row r="74" spans="2:14" ht="15.5" x14ac:dyDescent="0.35">
      <c r="C74" t="s">
        <v>93</v>
      </c>
      <c r="D74" s="5">
        <v>4360708392</v>
      </c>
      <c r="E74" s="5">
        <v>-3480940748</v>
      </c>
      <c r="F74" s="5">
        <v>5001096813</v>
      </c>
      <c r="G74" s="5">
        <v>3076174254</v>
      </c>
      <c r="I74" s="5">
        <v>4596330319</v>
      </c>
      <c r="J74" s="5">
        <v>8198716436</v>
      </c>
      <c r="K74" s="5">
        <v>12331554537</v>
      </c>
      <c r="L74" s="5">
        <v>9345562476</v>
      </c>
      <c r="M74" s="5">
        <v>5061711838</v>
      </c>
      <c r="N74" s="5">
        <v>-624754033</v>
      </c>
    </row>
    <row r="75" spans="2:14" ht="15.5" x14ac:dyDescent="0.35">
      <c r="C75" t="s">
        <v>94</v>
      </c>
      <c r="D75" s="5">
        <v>4360708392</v>
      </c>
      <c r="E75" s="5">
        <v>-3480940748</v>
      </c>
      <c r="F75" s="5">
        <v>5001096813</v>
      </c>
      <c r="G75" s="5">
        <v>3076174254</v>
      </c>
      <c r="I75" s="5">
        <v>4596330319</v>
      </c>
      <c r="J75" s="5">
        <v>8198716436</v>
      </c>
      <c r="K75" s="5">
        <v>12331554537</v>
      </c>
      <c r="L75" s="5">
        <v>9345562476</v>
      </c>
      <c r="M75" s="5">
        <v>5061711838</v>
      </c>
      <c r="N75" s="5">
        <v>-624754033</v>
      </c>
    </row>
    <row r="77" spans="2:14" ht="15.5" x14ac:dyDescent="0.35">
      <c r="B77" t="s">
        <v>95</v>
      </c>
      <c r="C77" t="s">
        <v>96</v>
      </c>
    </row>
    <row r="78" spans="2:14" ht="15.5" x14ac:dyDescent="0.35">
      <c r="C78" t="s">
        <v>97</v>
      </c>
    </row>
    <row r="79" spans="2:14" ht="15.5" x14ac:dyDescent="0.35">
      <c r="C79" t="s">
        <v>20</v>
      </c>
      <c r="D79" s="5">
        <v>6423810186</v>
      </c>
      <c r="E79" s="5">
        <v>11567536745</v>
      </c>
      <c r="F79" s="5">
        <v>6620148387</v>
      </c>
      <c r="G79" s="5">
        <v>5070501445</v>
      </c>
      <c r="I79" s="5">
        <v>11567536745</v>
      </c>
      <c r="J79" s="5">
        <v>17824756782</v>
      </c>
      <c r="K79" s="5">
        <v>36190384983</v>
      </c>
      <c r="L79" s="5">
        <v>97720586</v>
      </c>
      <c r="M79" s="5">
        <v>2503488151</v>
      </c>
      <c r="N79" s="5">
        <v>3360667</v>
      </c>
    </row>
    <row r="80" spans="2:14" ht="15.5" x14ac:dyDescent="0.35">
      <c r="C80" t="s">
        <v>98</v>
      </c>
      <c r="D80" s="5">
        <v>37071571623</v>
      </c>
      <c r="E80" s="5">
        <v>19874172368</v>
      </c>
      <c r="F80" s="5">
        <v>29412963508</v>
      </c>
      <c r="G80" s="5">
        <v>14058714501</v>
      </c>
      <c r="I80" s="5">
        <v>19874172368</v>
      </c>
      <c r="J80" s="5">
        <v>17610985866</v>
      </c>
      <c r="K80" s="5">
        <v>18548912585</v>
      </c>
      <c r="L80" s="5">
        <v>17122142682</v>
      </c>
      <c r="M80" s="5">
        <v>2964464525</v>
      </c>
    </row>
    <row r="81" spans="3:14" ht="15.5" x14ac:dyDescent="0.35">
      <c r="C81" t="s">
        <v>99</v>
      </c>
      <c r="D81" s="5">
        <v>18414959706</v>
      </c>
      <c r="E81" s="5">
        <v>20106804640</v>
      </c>
      <c r="F81" s="5">
        <v>18848635573</v>
      </c>
      <c r="G81" s="5">
        <v>7742612584</v>
      </c>
      <c r="I81" s="5">
        <v>20106804640</v>
      </c>
      <c r="J81" s="5">
        <v>13988407048</v>
      </c>
      <c r="K81" s="5">
        <v>19160337792</v>
      </c>
      <c r="L81" s="5">
        <v>17720609602</v>
      </c>
      <c r="M81" s="5">
        <v>5182617089</v>
      </c>
      <c r="N81" s="5">
        <v>547111408</v>
      </c>
    </row>
    <row r="82" spans="3:14" ht="15.5" x14ac:dyDescent="0.35">
      <c r="C82" t="s">
        <v>100</v>
      </c>
      <c r="D82" s="5">
        <v>37071571623</v>
      </c>
      <c r="E82" s="5">
        <v>19874172368</v>
      </c>
      <c r="F82" s="5">
        <v>29412963508</v>
      </c>
      <c r="G82" s="5">
        <v>14058714501</v>
      </c>
      <c r="I82" s="5">
        <v>19874172368</v>
      </c>
      <c r="J82" s="5">
        <v>17610985866</v>
      </c>
      <c r="K82" s="5">
        <v>18548912585</v>
      </c>
      <c r="L82" s="5">
        <v>17122142682</v>
      </c>
      <c r="M82" s="5">
        <v>2964464525</v>
      </c>
    </row>
    <row r="83" spans="3:14" ht="15.5" x14ac:dyDescent="0.35">
      <c r="C83" t="s">
        <v>101</v>
      </c>
    </row>
    <row r="84" spans="3:14" ht="15.5" x14ac:dyDescent="0.35">
      <c r="C84" t="s">
        <v>102</v>
      </c>
    </row>
    <row r="85" spans="3:14" ht="15.5" x14ac:dyDescent="0.35">
      <c r="C85" t="s">
        <v>103</v>
      </c>
      <c r="D85" s="5">
        <v>41155165496</v>
      </c>
      <c r="E85" s="5">
        <v>48728324039</v>
      </c>
      <c r="F85" s="5">
        <v>55268699980</v>
      </c>
      <c r="G85" s="5">
        <v>41752718834</v>
      </c>
      <c r="I85" s="5">
        <v>48728324039</v>
      </c>
      <c r="J85" s="5">
        <v>42438096828</v>
      </c>
      <c r="K85" s="5">
        <v>18539433669</v>
      </c>
      <c r="L85" s="5">
        <v>13740816725</v>
      </c>
      <c r="M85" s="5">
        <v>14275381492</v>
      </c>
    </row>
    <row r="86" spans="3:14" ht="15.5" x14ac:dyDescent="0.35">
      <c r="C86" t="s">
        <v>81</v>
      </c>
      <c r="D86" s="5">
        <v>111520071</v>
      </c>
      <c r="E86" s="5">
        <v>111520071</v>
      </c>
      <c r="I86" s="5">
        <v>111520071</v>
      </c>
      <c r="J86" s="5">
        <v>139193145</v>
      </c>
      <c r="K86" s="5">
        <v>59727225</v>
      </c>
      <c r="L86" s="5">
        <v>34495603</v>
      </c>
      <c r="M86" s="5">
        <v>4423882</v>
      </c>
    </row>
    <row r="87" spans="3:14" ht="15.5" x14ac:dyDescent="0.35">
      <c r="C87" t="s">
        <v>104</v>
      </c>
      <c r="D87" s="5">
        <v>85240292061</v>
      </c>
      <c r="E87" s="5">
        <v>80771507757</v>
      </c>
      <c r="F87" s="5">
        <v>96026218677</v>
      </c>
      <c r="G87" s="5">
        <v>67589489972</v>
      </c>
      <c r="I87" s="5">
        <v>80771507757</v>
      </c>
      <c r="J87" s="5">
        <v>77873839476</v>
      </c>
      <c r="K87" s="5">
        <v>83485482564</v>
      </c>
      <c r="L87" s="5">
        <v>39675776177</v>
      </c>
      <c r="M87" s="5">
        <v>20298659148</v>
      </c>
      <c r="N87" s="5">
        <v>4707921</v>
      </c>
    </row>
    <row r="88" spans="3:14" ht="15.5" x14ac:dyDescent="0.35">
      <c r="C88" t="s">
        <v>105</v>
      </c>
    </row>
    <row r="89" spans="3:14" ht="15.5" x14ac:dyDescent="0.35">
      <c r="C89" t="s">
        <v>106</v>
      </c>
      <c r="D89" s="5">
        <v>31544040608</v>
      </c>
      <c r="E89" s="5">
        <v>32518622256</v>
      </c>
      <c r="F89" s="5">
        <v>32900379255</v>
      </c>
      <c r="G89" s="5">
        <v>34990324180</v>
      </c>
      <c r="I89" s="5">
        <v>32518622256</v>
      </c>
      <c r="J89" s="5">
        <v>37750158770</v>
      </c>
      <c r="K89" s="5">
        <v>26501047646</v>
      </c>
      <c r="L89" s="5">
        <v>20712490687</v>
      </c>
      <c r="M89" s="5">
        <v>12767804199</v>
      </c>
    </row>
    <row r="90" spans="3:14" ht="15.5" x14ac:dyDescent="0.35">
      <c r="C90" t="s">
        <v>108</v>
      </c>
      <c r="D90" s="5">
        <v>103855746</v>
      </c>
      <c r="E90" s="5">
        <v>103855746</v>
      </c>
      <c r="I90" s="5">
        <v>103855746</v>
      </c>
      <c r="K90" s="5">
        <v>142792931</v>
      </c>
      <c r="L90" s="5">
        <v>70943979</v>
      </c>
      <c r="M90" s="5">
        <v>25805144</v>
      </c>
      <c r="N90" s="5">
        <v>10087460</v>
      </c>
    </row>
    <row r="91" spans="3:14" ht="15.5" x14ac:dyDescent="0.35">
      <c r="C91" t="s">
        <v>109</v>
      </c>
      <c r="D91" s="5">
        <v>38177928048</v>
      </c>
      <c r="E91" s="5">
        <v>34638578565</v>
      </c>
      <c r="F91" s="5">
        <v>34887193096</v>
      </c>
      <c r="G91" s="5">
        <v>37041938021</v>
      </c>
      <c r="I91" s="5">
        <v>34638578565</v>
      </c>
      <c r="J91" s="5">
        <v>41523595376</v>
      </c>
      <c r="K91" s="5">
        <v>30426370022</v>
      </c>
      <c r="L91" s="5">
        <v>27082553886</v>
      </c>
      <c r="M91" s="5">
        <v>14705919956</v>
      </c>
      <c r="N91" s="5">
        <v>586862991</v>
      </c>
    </row>
    <row r="92" spans="3:14" ht="15.5" x14ac:dyDescent="0.35">
      <c r="C92" t="s">
        <v>110</v>
      </c>
      <c r="D92" s="5">
        <v>123418220109</v>
      </c>
      <c r="E92" s="5">
        <v>115410086322</v>
      </c>
      <c r="F92" s="5">
        <v>130913411773</v>
      </c>
      <c r="G92" s="5">
        <v>104631427993</v>
      </c>
      <c r="I92" s="5">
        <v>115410086322</v>
      </c>
      <c r="J92" s="5">
        <v>119397434852</v>
      </c>
      <c r="K92" s="5">
        <v>113911852586</v>
      </c>
      <c r="L92" s="5">
        <v>66758330063</v>
      </c>
      <c r="M92" s="5">
        <v>35004579104</v>
      </c>
      <c r="N92" s="5">
        <v>591570912</v>
      </c>
    </row>
    <row r="93" spans="3:14" ht="15.5" x14ac:dyDescent="0.35">
      <c r="C93" t="s">
        <v>111</v>
      </c>
    </row>
    <row r="94" spans="3:14" ht="15.5" x14ac:dyDescent="0.35">
      <c r="C94" t="s">
        <v>112</v>
      </c>
    </row>
    <row r="95" spans="3:14" ht="15.5" x14ac:dyDescent="0.35">
      <c r="C95" t="s">
        <v>113</v>
      </c>
      <c r="D95" s="5">
        <v>30666756636</v>
      </c>
      <c r="E95" s="5">
        <v>25327486306</v>
      </c>
      <c r="F95" s="5">
        <v>37771852604</v>
      </c>
      <c r="G95" s="5">
        <v>27596988626</v>
      </c>
      <c r="I95" s="5">
        <v>25327486306</v>
      </c>
      <c r="J95" s="5">
        <v>37575948068</v>
      </c>
      <c r="K95" s="5">
        <v>31852283336</v>
      </c>
      <c r="L95" s="5">
        <v>25778322458</v>
      </c>
      <c r="M95" s="5">
        <v>19821862563</v>
      </c>
      <c r="N95" s="5">
        <v>316353060</v>
      </c>
    </row>
    <row r="96" spans="3:14" ht="15.5" x14ac:dyDescent="0.35">
      <c r="C96" t="s">
        <v>114</v>
      </c>
    </row>
    <row r="97" spans="3:14" ht="15.5" x14ac:dyDescent="0.35">
      <c r="C97" t="s">
        <v>251</v>
      </c>
      <c r="D97" s="5">
        <v>15528519269</v>
      </c>
      <c r="E97" s="5">
        <v>8882614849</v>
      </c>
      <c r="F97" s="5">
        <v>19377113403</v>
      </c>
      <c r="G97" s="5">
        <v>9943462510</v>
      </c>
      <c r="I97" s="5">
        <v>8882614849</v>
      </c>
      <c r="J97" s="5">
        <v>24666977248</v>
      </c>
      <c r="K97" s="5">
        <v>2957616603</v>
      </c>
      <c r="L97" s="5">
        <v>1775432564</v>
      </c>
      <c r="M97" s="5">
        <v>12425019535</v>
      </c>
    </row>
    <row r="98" spans="3:14" ht="15.5" x14ac:dyDescent="0.35">
      <c r="C98" t="s">
        <v>115</v>
      </c>
    </row>
    <row r="99" spans="3:14" ht="15.5" x14ac:dyDescent="0.35">
      <c r="C99" t="s">
        <v>252</v>
      </c>
      <c r="D99" s="5">
        <v>18414959706</v>
      </c>
      <c r="E99" s="5">
        <v>20106804640</v>
      </c>
      <c r="F99" s="5">
        <v>18848635573</v>
      </c>
      <c r="G99" s="5">
        <v>7742612584</v>
      </c>
      <c r="I99" s="5">
        <v>20106804640</v>
      </c>
      <c r="J99" s="5">
        <v>13988407048</v>
      </c>
      <c r="K99" s="5">
        <v>19160337792</v>
      </c>
      <c r="L99" s="5">
        <v>17720609602</v>
      </c>
      <c r="M99" s="5">
        <v>5182617089</v>
      </c>
      <c r="N99" s="5">
        <v>547111408</v>
      </c>
    </row>
    <row r="100" spans="3:14" ht="15.5" x14ac:dyDescent="0.35">
      <c r="C100" t="s">
        <v>116</v>
      </c>
      <c r="D100" s="5">
        <v>870665451</v>
      </c>
      <c r="E100" s="5">
        <v>508792377</v>
      </c>
      <c r="F100" s="5">
        <v>770501745</v>
      </c>
      <c r="G100" s="5">
        <v>58155463</v>
      </c>
      <c r="I100" s="5">
        <v>508792377</v>
      </c>
      <c r="J100" s="5">
        <v>390826091</v>
      </c>
      <c r="K100" s="5">
        <v>1742307011</v>
      </c>
      <c r="L100" s="5">
        <v>2686661402</v>
      </c>
      <c r="M100" s="5">
        <v>294355132</v>
      </c>
      <c r="N100" s="5">
        <v>2169999</v>
      </c>
    </row>
    <row r="101" spans="3:14" ht="15.5" x14ac:dyDescent="0.35">
      <c r="C101" t="s">
        <v>117</v>
      </c>
      <c r="D101" s="5">
        <v>489616535</v>
      </c>
      <c r="E101" s="5">
        <v>1100439475</v>
      </c>
      <c r="F101" s="5">
        <v>873944449</v>
      </c>
      <c r="G101" s="5">
        <v>1063109044</v>
      </c>
      <c r="I101" s="5">
        <v>1100439475</v>
      </c>
      <c r="J101" s="5">
        <v>436099094</v>
      </c>
      <c r="K101" s="5">
        <v>356215024</v>
      </c>
      <c r="L101" s="5">
        <v>973759415</v>
      </c>
      <c r="M101" s="5">
        <v>574656129</v>
      </c>
      <c r="N101" s="5">
        <v>47616060</v>
      </c>
    </row>
    <row r="102" spans="3:14" ht="15.5" x14ac:dyDescent="0.35">
      <c r="C102" t="s">
        <v>463</v>
      </c>
      <c r="D102" s="5">
        <v>12777212909</v>
      </c>
      <c r="E102" s="5">
        <v>12729600936</v>
      </c>
      <c r="F102" s="5">
        <v>15672255796</v>
      </c>
      <c r="G102" s="5">
        <v>12433582637</v>
      </c>
      <c r="I102" s="5">
        <v>12729600936</v>
      </c>
      <c r="J102" s="5">
        <v>9968655437</v>
      </c>
      <c r="K102" s="5">
        <v>8631957668</v>
      </c>
      <c r="L102" s="5">
        <v>11747713500</v>
      </c>
      <c r="M102" s="5">
        <v>2000000000</v>
      </c>
    </row>
    <row r="103" spans="3:14" ht="15.5" x14ac:dyDescent="0.35">
      <c r="C103" t="s">
        <v>322</v>
      </c>
    </row>
    <row r="104" spans="3:14" ht="15.5" x14ac:dyDescent="0.35">
      <c r="C104" t="s">
        <v>464</v>
      </c>
      <c r="F104" s="5">
        <v>1083686393</v>
      </c>
      <c r="G104" s="5">
        <v>1083686393</v>
      </c>
      <c r="J104" s="5">
        <v>1083686393</v>
      </c>
      <c r="K104" s="5">
        <v>2718901891</v>
      </c>
      <c r="L104" s="5">
        <v>822187000</v>
      </c>
      <c r="M104" s="5">
        <v>2703686465</v>
      </c>
    </row>
    <row r="105" spans="3:14" ht="15.5" x14ac:dyDescent="0.35">
      <c r="C105" t="s">
        <v>325</v>
      </c>
      <c r="D105" s="5">
        <v>899503255</v>
      </c>
      <c r="E105" s="5">
        <v>1912257670</v>
      </c>
      <c r="F105" s="5">
        <v>907100298</v>
      </c>
      <c r="G105" s="5">
        <v>1277947198</v>
      </c>
      <c r="I105" s="5">
        <v>1912257670</v>
      </c>
      <c r="J105" s="5">
        <v>2113390198</v>
      </c>
      <c r="K105" s="5">
        <v>2000813955</v>
      </c>
      <c r="L105" s="5">
        <v>8564989174</v>
      </c>
      <c r="M105" s="5">
        <v>4469110457</v>
      </c>
      <c r="N105" s="5">
        <v>212552199</v>
      </c>
    </row>
    <row r="106" spans="3:14" ht="15.5" x14ac:dyDescent="0.35">
      <c r="C106" t="s">
        <v>122</v>
      </c>
      <c r="D106" s="5">
        <v>19925043314</v>
      </c>
      <c r="E106" s="5">
        <v>21616888248</v>
      </c>
      <c r="F106" s="5">
        <v>21194906654</v>
      </c>
      <c r="G106" s="5">
        <v>10088883665</v>
      </c>
      <c r="I106" s="5">
        <v>21616888248</v>
      </c>
      <c r="J106" s="5">
        <v>16334678129</v>
      </c>
      <c r="K106" s="5">
        <v>22313462084</v>
      </c>
      <c r="L106" s="5">
        <v>21137487324</v>
      </c>
      <c r="M106" s="5">
        <v>8685758735</v>
      </c>
      <c r="N106" s="5">
        <v>839971885</v>
      </c>
    </row>
    <row r="107" spans="3:14" ht="15.5" x14ac:dyDescent="0.35">
      <c r="C107" t="s">
        <v>123</v>
      </c>
      <c r="D107" s="5">
        <v>19925043314</v>
      </c>
      <c r="E107" s="5">
        <v>21616888248</v>
      </c>
      <c r="F107" s="5">
        <v>21194906654</v>
      </c>
      <c r="G107" s="5">
        <v>10088883665</v>
      </c>
      <c r="I107" s="5">
        <v>21616888248</v>
      </c>
      <c r="J107" s="5">
        <v>16334678129</v>
      </c>
      <c r="K107" s="5">
        <v>22313462084</v>
      </c>
      <c r="L107" s="5">
        <v>21137487324</v>
      </c>
      <c r="M107" s="5">
        <v>8685758735</v>
      </c>
      <c r="N107" s="5">
        <v>839971885</v>
      </c>
    </row>
    <row r="108" spans="3:14" ht="15.5" x14ac:dyDescent="0.35">
      <c r="C108" t="s">
        <v>256</v>
      </c>
      <c r="F108" s="5">
        <v>469204984</v>
      </c>
      <c r="G108" s="5">
        <v>469204984</v>
      </c>
      <c r="J108" s="5">
        <v>469204984</v>
      </c>
    </row>
    <row r="109" spans="3:14" ht="15.5" x14ac:dyDescent="0.35">
      <c r="C109" t="s">
        <v>119</v>
      </c>
    </row>
    <row r="110" spans="3:14" ht="15.5" x14ac:dyDescent="0.35">
      <c r="C110" t="s">
        <v>121</v>
      </c>
      <c r="D110" s="5">
        <v>584350000</v>
      </c>
      <c r="E110" s="5">
        <v>584350000</v>
      </c>
      <c r="F110" s="5">
        <v>1284033685</v>
      </c>
      <c r="G110" s="5">
        <v>1284033685</v>
      </c>
      <c r="I110" s="5">
        <v>584350000</v>
      </c>
      <c r="J110" s="5">
        <v>1284033685</v>
      </c>
      <c r="K110" s="5">
        <v>2718901891</v>
      </c>
      <c r="L110" s="5">
        <v>3191039311</v>
      </c>
      <c r="M110" s="5">
        <v>3431757860</v>
      </c>
      <c r="N110" s="5">
        <v>266942282</v>
      </c>
    </row>
    <row r="111" spans="3:14" ht="15.5" x14ac:dyDescent="0.35">
      <c r="C111" t="s">
        <v>124</v>
      </c>
      <c r="D111" s="5">
        <v>50591799950</v>
      </c>
      <c r="E111" s="5">
        <v>46944374554</v>
      </c>
      <c r="F111" s="5">
        <v>58966759258</v>
      </c>
      <c r="G111" s="5">
        <v>37685872291</v>
      </c>
      <c r="I111" s="5">
        <v>46944374554</v>
      </c>
      <c r="J111" s="5">
        <v>53910626197</v>
      </c>
      <c r="K111" s="5">
        <v>54165745420</v>
      </c>
      <c r="L111" s="5">
        <v>46915809782</v>
      </c>
      <c r="M111" s="5">
        <v>28507621298</v>
      </c>
      <c r="N111" s="5">
        <v>1156324945</v>
      </c>
    </row>
    <row r="112" spans="3:14" ht="15.5" x14ac:dyDescent="0.35">
      <c r="C112" t="s">
        <v>125</v>
      </c>
    </row>
    <row r="113" spans="2:14" ht="15.5" x14ac:dyDescent="0.35">
      <c r="C113" t="s">
        <v>126</v>
      </c>
      <c r="D113" s="5">
        <v>8060000000</v>
      </c>
      <c r="E113" s="5">
        <v>8060000000</v>
      </c>
      <c r="F113" s="5">
        <v>8060000000</v>
      </c>
      <c r="G113" s="5">
        <v>8060000000</v>
      </c>
      <c r="I113" s="5">
        <v>8060000000</v>
      </c>
      <c r="J113" s="5">
        <v>8060000000</v>
      </c>
      <c r="K113" s="5">
        <v>8060000000</v>
      </c>
      <c r="L113" s="5">
        <v>6060000000</v>
      </c>
      <c r="M113" s="5">
        <v>2060000000</v>
      </c>
      <c r="N113" s="5">
        <v>60000000</v>
      </c>
    </row>
    <row r="114" spans="2:14" ht="15.5" x14ac:dyDescent="0.35">
      <c r="C114" t="s">
        <v>127</v>
      </c>
      <c r="D114" s="5">
        <v>27433660806</v>
      </c>
      <c r="E114" s="5">
        <v>27433660806</v>
      </c>
      <c r="F114" s="5">
        <v>27433660806</v>
      </c>
      <c r="G114" s="5">
        <v>27433660806</v>
      </c>
      <c r="I114" s="5">
        <v>27433660806</v>
      </c>
      <c r="J114" s="5">
        <v>27433660806</v>
      </c>
      <c r="K114" s="5">
        <v>27433660806</v>
      </c>
    </row>
    <row r="115" spans="2:14" ht="15.5" x14ac:dyDescent="0.35">
      <c r="C115" t="s">
        <v>128</v>
      </c>
      <c r="D115" s="5">
        <v>37221239282</v>
      </c>
      <c r="E115" s="5">
        <v>32860530891</v>
      </c>
      <c r="F115" s="5">
        <v>36452991709</v>
      </c>
      <c r="G115" s="5">
        <v>31451894896</v>
      </c>
      <c r="I115" s="5">
        <v>32860530891</v>
      </c>
      <c r="J115" s="5">
        <v>29853954704</v>
      </c>
      <c r="K115" s="5">
        <v>24192719135</v>
      </c>
      <c r="L115" s="5">
        <v>13748024678</v>
      </c>
      <c r="M115" s="5">
        <v>4432533924</v>
      </c>
      <c r="N115" s="5">
        <v>-624754033</v>
      </c>
    </row>
    <row r="116" spans="2:14" ht="15.5" x14ac:dyDescent="0.35">
      <c r="C116" t="s">
        <v>257</v>
      </c>
      <c r="D116" s="5">
        <v>1206000000</v>
      </c>
      <c r="E116" s="5">
        <v>1206000000</v>
      </c>
      <c r="F116" s="5">
        <v>1206000000</v>
      </c>
      <c r="G116" s="5">
        <v>1006000000</v>
      </c>
      <c r="I116" s="5">
        <v>1206000000</v>
      </c>
      <c r="J116" s="5">
        <v>1006000000</v>
      </c>
      <c r="K116" s="5">
        <v>806000000</v>
      </c>
      <c r="L116" s="5">
        <v>606000000</v>
      </c>
      <c r="M116" s="5">
        <v>206000000</v>
      </c>
    </row>
    <row r="117" spans="2:14" ht="15.5" x14ac:dyDescent="0.35">
      <c r="C117" t="s">
        <v>258</v>
      </c>
      <c r="D117" s="5">
        <v>36015239282</v>
      </c>
      <c r="E117" s="5">
        <v>31654530891</v>
      </c>
      <c r="F117" s="5">
        <v>35246991709</v>
      </c>
      <c r="G117" s="5">
        <v>30445894896</v>
      </c>
      <c r="I117" s="5">
        <v>31654530891</v>
      </c>
      <c r="J117" s="5">
        <v>28847954704</v>
      </c>
      <c r="K117" s="5">
        <v>23386719135</v>
      </c>
      <c r="L117" s="5">
        <v>13142024678</v>
      </c>
      <c r="M117" s="5">
        <v>4226533924</v>
      </c>
      <c r="N117" s="5">
        <v>-624754033</v>
      </c>
    </row>
    <row r="118" spans="2:14" ht="15.5" x14ac:dyDescent="0.35">
      <c r="C118" t="s">
        <v>259</v>
      </c>
      <c r="D118" s="5">
        <v>37221239282</v>
      </c>
      <c r="E118" s="5">
        <v>32860530891</v>
      </c>
      <c r="F118" s="5">
        <v>36452991709</v>
      </c>
      <c r="G118" s="5">
        <v>31451894896</v>
      </c>
      <c r="I118" s="5">
        <v>32860530891</v>
      </c>
      <c r="J118" s="5">
        <v>29853954704</v>
      </c>
      <c r="K118" s="5">
        <v>24192719135</v>
      </c>
      <c r="L118" s="5">
        <v>13748024678</v>
      </c>
      <c r="M118" s="5">
        <v>4432533924</v>
      </c>
      <c r="N118" s="5">
        <v>-624754033</v>
      </c>
    </row>
    <row r="119" spans="2:14" ht="15.5" x14ac:dyDescent="0.35">
      <c r="C119" t="s">
        <v>260</v>
      </c>
    </row>
    <row r="120" spans="2:14" ht="15.5" x14ac:dyDescent="0.35">
      <c r="C120" t="s">
        <v>10</v>
      </c>
      <c r="D120" s="5">
        <v>72826420159</v>
      </c>
      <c r="E120" s="5">
        <v>68465711768</v>
      </c>
      <c r="F120" s="5">
        <v>71946652515</v>
      </c>
      <c r="G120" s="5">
        <v>66945555702</v>
      </c>
      <c r="I120" s="5">
        <v>68465711768</v>
      </c>
      <c r="J120" s="5">
        <v>65486808655</v>
      </c>
      <c r="K120" s="5">
        <v>59746107166</v>
      </c>
      <c r="L120" s="5">
        <v>19842520281</v>
      </c>
      <c r="M120" s="5">
        <v>6496957806</v>
      </c>
      <c r="N120" s="5">
        <v>-564754033</v>
      </c>
    </row>
    <row r="121" spans="2:14" ht="15.5" x14ac:dyDescent="0.35">
      <c r="C121" t="s">
        <v>129</v>
      </c>
      <c r="D121" s="5">
        <v>123418220109</v>
      </c>
      <c r="E121" s="5">
        <v>115410086322</v>
      </c>
      <c r="F121" s="5">
        <v>130913411773</v>
      </c>
      <c r="G121" s="5">
        <v>104631427993</v>
      </c>
      <c r="I121" s="5">
        <v>115410086322</v>
      </c>
      <c r="J121" s="5">
        <v>119397434852</v>
      </c>
      <c r="K121" s="5">
        <v>113911852586</v>
      </c>
      <c r="L121" s="5">
        <v>66758330063</v>
      </c>
      <c r="M121" s="5">
        <v>35004579104</v>
      </c>
      <c r="N121" s="5">
        <v>591570912</v>
      </c>
    </row>
    <row r="122" spans="2:14" ht="15.5" x14ac:dyDescent="0.35">
      <c r="C122" t="s">
        <v>130</v>
      </c>
      <c r="D122" s="5">
        <v>806000000</v>
      </c>
      <c r="E122" s="5">
        <v>806000000</v>
      </c>
      <c r="F122" s="5">
        <v>806000000</v>
      </c>
      <c r="G122" s="5">
        <v>806000000</v>
      </c>
      <c r="I122" s="5">
        <v>806000000</v>
      </c>
      <c r="J122" s="5">
        <v>806000000</v>
      </c>
      <c r="K122" s="5">
        <v>806000000</v>
      </c>
      <c r="L122" s="5">
        <v>60600000</v>
      </c>
      <c r="M122" s="5">
        <v>20600</v>
      </c>
      <c r="N122" s="5">
        <v>600</v>
      </c>
    </row>
    <row r="124" spans="2:14" ht="15.5" x14ac:dyDescent="0.35">
      <c r="B124" t="s">
        <v>131</v>
      </c>
      <c r="C124" t="s">
        <v>132</v>
      </c>
      <c r="D124" s="5">
        <v>909083120</v>
      </c>
      <c r="E124" s="5">
        <v>14277943424</v>
      </c>
      <c r="F124" s="5">
        <v>-5519089158</v>
      </c>
      <c r="G124" s="5">
        <v>-7520917428</v>
      </c>
      <c r="I124" s="5">
        <v>1237936838</v>
      </c>
      <c r="J124" s="5">
        <v>6889209442</v>
      </c>
      <c r="K124" s="5">
        <v>23248602578</v>
      </c>
      <c r="L124" s="5">
        <v>-15735687650</v>
      </c>
      <c r="M124" s="5">
        <v>1131946256</v>
      </c>
      <c r="N124" s="5">
        <v>-361750741</v>
      </c>
    </row>
    <row r="125" spans="2:14" ht="15.5" x14ac:dyDescent="0.35">
      <c r="C125" t="s">
        <v>363</v>
      </c>
      <c r="D125" s="5">
        <v>68365646838</v>
      </c>
      <c r="E125" s="5">
        <v>47527145050</v>
      </c>
      <c r="F125" s="5">
        <v>25783253228</v>
      </c>
      <c r="G125" s="5">
        <v>61395675386</v>
      </c>
      <c r="I125" s="5">
        <v>134706073664</v>
      </c>
      <c r="J125" s="5">
        <v>182595209731</v>
      </c>
      <c r="K125" s="5">
        <v>341186885008</v>
      </c>
      <c r="L125" s="5">
        <v>133225384263</v>
      </c>
      <c r="M125" s="5">
        <v>63492012675</v>
      </c>
    </row>
    <row r="126" spans="2:14" ht="15.5" x14ac:dyDescent="0.35">
      <c r="C126" t="s">
        <v>465</v>
      </c>
      <c r="D126" s="5">
        <v>-59226057451</v>
      </c>
      <c r="E126" s="5">
        <v>-31439493438</v>
      </c>
      <c r="F126" s="5">
        <v>-26975376994</v>
      </c>
      <c r="G126" s="5">
        <v>-59827016529</v>
      </c>
      <c r="I126" s="5">
        <v>-118241886961</v>
      </c>
      <c r="J126" s="5">
        <v>-157505177090</v>
      </c>
      <c r="K126" s="5">
        <v>-291093078261</v>
      </c>
      <c r="L126" s="5">
        <v>-141195500702</v>
      </c>
      <c r="M126" s="5">
        <v>-57442801222</v>
      </c>
      <c r="N126" s="5">
        <v>-246725134</v>
      </c>
    </row>
    <row r="127" spans="2:14" ht="15.5" x14ac:dyDescent="0.35">
      <c r="C127" t="s">
        <v>466</v>
      </c>
      <c r="D127" s="5">
        <v>-3071692110</v>
      </c>
      <c r="E127" s="5">
        <v>-237696497</v>
      </c>
      <c r="F127" s="5">
        <v>3459423002</v>
      </c>
      <c r="G127" s="5">
        <v>-4901312950</v>
      </c>
      <c r="I127" s="5">
        <v>-1679586445</v>
      </c>
      <c r="J127" s="5">
        <v>-2019364233</v>
      </c>
      <c r="K127" s="5">
        <v>-2877691295</v>
      </c>
      <c r="L127" s="5">
        <v>-2068328040</v>
      </c>
      <c r="M127" s="5">
        <v>-1304027031</v>
      </c>
    </row>
    <row r="128" spans="2:14" ht="15.5" x14ac:dyDescent="0.35">
      <c r="C128" t="s">
        <v>365</v>
      </c>
      <c r="D128" s="5">
        <v>-2623815000</v>
      </c>
      <c r="E128" s="5">
        <v>-1013036135</v>
      </c>
      <c r="F128" s="5">
        <v>-5634323667</v>
      </c>
      <c r="G128" s="5">
        <v>-2051112349</v>
      </c>
      <c r="I128" s="5">
        <v>-8698472151</v>
      </c>
      <c r="J128" s="5">
        <v>-9076106999</v>
      </c>
      <c r="K128" s="5">
        <v>-17395136725</v>
      </c>
      <c r="L128" s="5">
        <v>-1730208380</v>
      </c>
      <c r="M128" s="5">
        <v>-1610010137</v>
      </c>
      <c r="N128" s="5">
        <v>-62170000</v>
      </c>
    </row>
    <row r="129" spans="3:14" ht="15.5" x14ac:dyDescent="0.35">
      <c r="C129" t="s">
        <v>467</v>
      </c>
      <c r="D129" s="5">
        <v>-976504117</v>
      </c>
      <c r="E129" s="5">
        <v>-530598861</v>
      </c>
      <c r="F129" s="5">
        <v>-1621169191</v>
      </c>
      <c r="G129" s="5">
        <v>-535027183</v>
      </c>
      <c r="I129" s="5">
        <v>-2686795235</v>
      </c>
      <c r="J129" s="5">
        <v>-2345821259</v>
      </c>
      <c r="K129" s="5">
        <v>-2086534379</v>
      </c>
      <c r="L129" s="5">
        <v>-2943303544</v>
      </c>
      <c r="M129" s="5">
        <v>-635790485</v>
      </c>
      <c r="N129" s="5">
        <v>-52855607</v>
      </c>
    </row>
    <row r="130" spans="3:14" ht="15.5" x14ac:dyDescent="0.35">
      <c r="C130" t="s">
        <v>137</v>
      </c>
      <c r="D130" s="5">
        <v>-1558495040</v>
      </c>
      <c r="E130" s="5">
        <v>-28376695</v>
      </c>
      <c r="F130" s="5">
        <v>-530895536</v>
      </c>
      <c r="G130" s="5">
        <v>-1602123803</v>
      </c>
      <c r="I130" s="5">
        <v>-2161396034</v>
      </c>
      <c r="J130" s="5">
        <v>-4759530708</v>
      </c>
      <c r="K130" s="5">
        <v>-4485841770</v>
      </c>
      <c r="L130" s="5">
        <v>-1023731247</v>
      </c>
      <c r="M130" s="5">
        <v>-1367437544</v>
      </c>
    </row>
    <row r="131" spans="3:14" ht="15.5" x14ac:dyDescent="0.35">
      <c r="C131" t="s">
        <v>139</v>
      </c>
      <c r="D131" s="5">
        <v>-4228120960</v>
      </c>
      <c r="E131" s="5">
        <v>-7542971999</v>
      </c>
      <c r="F131" s="5">
        <v>8036778639</v>
      </c>
      <c r="G131" s="5">
        <v>-4616310265</v>
      </c>
      <c r="I131" s="5">
        <v>-4122503625</v>
      </c>
      <c r="J131" s="5">
        <v>-8139282922</v>
      </c>
      <c r="K131" s="5">
        <v>18453496130</v>
      </c>
      <c r="L131" s="5">
        <v>20684479505</v>
      </c>
      <c r="M131" s="5">
        <v>6712033653</v>
      </c>
      <c r="N131" s="5">
        <v>310111408</v>
      </c>
    </row>
    <row r="132" spans="3:14" ht="15.5" x14ac:dyDescent="0.35">
      <c r="C132" t="s">
        <v>140</v>
      </c>
      <c r="D132" s="5">
        <v>-1824688719</v>
      </c>
      <c r="E132" s="5">
        <v>-1787583067</v>
      </c>
      <c r="F132" s="5">
        <v>-968042539</v>
      </c>
      <c r="G132" s="5">
        <v>-617027644</v>
      </c>
      <c r="I132" s="5">
        <v>-3372653250</v>
      </c>
      <c r="J132" s="5">
        <v>-17115554721</v>
      </c>
      <c r="K132" s="5">
        <v>-5609434310</v>
      </c>
      <c r="L132" s="5">
        <v>-7354559419</v>
      </c>
      <c r="M132" s="5">
        <v>-5343852426</v>
      </c>
    </row>
    <row r="133" spans="3:14" ht="15.5" x14ac:dyDescent="0.35">
      <c r="C133" t="s">
        <v>368</v>
      </c>
    </row>
    <row r="134" spans="3:14" ht="15.5" x14ac:dyDescent="0.35">
      <c r="C134" t="s">
        <v>143</v>
      </c>
      <c r="D134" s="5">
        <v>-1824688719</v>
      </c>
      <c r="E134" s="5">
        <v>-1787583067</v>
      </c>
      <c r="F134" s="5">
        <v>-968042539</v>
      </c>
      <c r="G134" s="5">
        <v>-617027644</v>
      </c>
      <c r="I134" s="5">
        <v>-3372653250</v>
      </c>
      <c r="J134" s="5">
        <v>-17115554721</v>
      </c>
      <c r="K134" s="5">
        <v>-5609434310</v>
      </c>
      <c r="L134" s="5">
        <v>-7354559419</v>
      </c>
      <c r="M134" s="5">
        <v>-5343852426</v>
      </c>
    </row>
    <row r="135" spans="3:14" ht="15.5" x14ac:dyDescent="0.35">
      <c r="C135" t="s">
        <v>148</v>
      </c>
      <c r="D135" s="5">
        <v>-4228120960</v>
      </c>
      <c r="E135" s="5">
        <v>-7542971999</v>
      </c>
      <c r="F135" s="5">
        <v>8036778639</v>
      </c>
      <c r="G135" s="5">
        <v>-4616310265</v>
      </c>
      <c r="I135" s="5">
        <v>-4122503625</v>
      </c>
      <c r="J135" s="5">
        <v>-8139282922</v>
      </c>
      <c r="K135" s="5">
        <v>18453496130</v>
      </c>
      <c r="L135" s="5">
        <v>20684479505</v>
      </c>
      <c r="M135" s="5">
        <v>6712033653</v>
      </c>
      <c r="N135" s="5">
        <v>310111408</v>
      </c>
    </row>
    <row r="136" spans="3:14" ht="15.5" x14ac:dyDescent="0.35">
      <c r="C136" t="s">
        <v>468</v>
      </c>
      <c r="D136" s="5">
        <v>-583888000</v>
      </c>
      <c r="E136" s="5">
        <v>-351718100</v>
      </c>
      <c r="F136" s="5">
        <v>-370846900</v>
      </c>
      <c r="G136" s="5">
        <v>-835443000</v>
      </c>
      <c r="I136" s="5">
        <v>-1558008000</v>
      </c>
      <c r="J136" s="5">
        <v>-1670886000</v>
      </c>
      <c r="K136" s="5">
        <v>-3721254289</v>
      </c>
      <c r="L136" s="5">
        <v>-2187500000</v>
      </c>
      <c r="M136" s="5">
        <v>-1183312028</v>
      </c>
    </row>
    <row r="137" spans="3:14" ht="15.5" x14ac:dyDescent="0.35">
      <c r="C137" t="s">
        <v>469</v>
      </c>
    </row>
    <row r="138" spans="3:14" ht="15.5" x14ac:dyDescent="0.35">
      <c r="C138" t="s">
        <v>470</v>
      </c>
      <c r="D138" s="5">
        <v>58445086570</v>
      </c>
      <c r="E138" s="5">
        <v>9750756774</v>
      </c>
      <c r="F138" s="5">
        <v>39300485657</v>
      </c>
      <c r="G138" s="5">
        <v>40051282000</v>
      </c>
      <c r="I138" s="5">
        <v>89102524431</v>
      </c>
      <c r="J138" s="5">
        <v>53064912960</v>
      </c>
      <c r="K138" s="5">
        <v>99516852803</v>
      </c>
      <c r="L138" s="5">
        <v>19514258125</v>
      </c>
      <c r="M138" s="5">
        <v>11465000000</v>
      </c>
    </row>
    <row r="139" spans="3:14" ht="15.5" x14ac:dyDescent="0.35">
      <c r="C139" t="s">
        <v>471</v>
      </c>
      <c r="D139" s="5">
        <v>-58397474596</v>
      </c>
      <c r="E139" s="5">
        <v>-16501677485</v>
      </c>
      <c r="F139" s="5">
        <v>-36061812498</v>
      </c>
      <c r="G139" s="5">
        <v>-37586354800</v>
      </c>
      <c r="I139" s="5">
        <v>-90149844783</v>
      </c>
      <c r="J139" s="5">
        <v>-51728215191</v>
      </c>
      <c r="K139" s="5">
        <v>-102632608635</v>
      </c>
      <c r="L139" s="5">
        <v>-9766544625</v>
      </c>
      <c r="M139" s="5">
        <v>-9465000000</v>
      </c>
    </row>
    <row r="140" spans="3:14" ht="15.5" x14ac:dyDescent="0.35">
      <c r="C140" t="s">
        <v>472</v>
      </c>
      <c r="D140" s="5">
        <v>47611974</v>
      </c>
      <c r="E140" s="5">
        <v>-6750920711</v>
      </c>
      <c r="F140" s="5">
        <v>3238673159</v>
      </c>
      <c r="G140" s="5">
        <v>2464927200</v>
      </c>
      <c r="I140" s="5">
        <v>-1047320352</v>
      </c>
      <c r="J140" s="5">
        <v>1336697769</v>
      </c>
      <c r="K140" s="5">
        <v>-3115755832</v>
      </c>
      <c r="L140" s="5">
        <v>9747713500</v>
      </c>
      <c r="M140" s="5">
        <v>2000000000</v>
      </c>
    </row>
    <row r="141" spans="3:14" ht="15.5" x14ac:dyDescent="0.35">
      <c r="C141" t="s">
        <v>343</v>
      </c>
      <c r="E141" s="5">
        <v>-701656591</v>
      </c>
      <c r="I141" s="5">
        <v>-701656591</v>
      </c>
      <c r="J141" s="5">
        <v>-175149000</v>
      </c>
      <c r="K141" s="5">
        <v>-3721254289</v>
      </c>
      <c r="L141" s="5">
        <v>-413726508</v>
      </c>
      <c r="M141" s="5">
        <v>-740160000</v>
      </c>
      <c r="N141" s="5">
        <v>-242000000</v>
      </c>
    </row>
    <row r="142" spans="3:14" ht="15.5" x14ac:dyDescent="0.35">
      <c r="C142" t="s">
        <v>285</v>
      </c>
      <c r="D142" s="5">
        <v>69149451363</v>
      </c>
      <c r="E142" s="5">
        <v>34649933170</v>
      </c>
      <c r="F142" s="5">
        <v>36813758750</v>
      </c>
      <c r="G142" s="5">
        <v>28500000000</v>
      </c>
      <c r="I142" s="5">
        <v>99963691920</v>
      </c>
      <c r="K142" s="5">
        <v>1439728191</v>
      </c>
      <c r="L142" s="5">
        <v>9537992513</v>
      </c>
      <c r="M142" s="5">
        <v>4635505681</v>
      </c>
      <c r="N142" s="5">
        <v>547111408</v>
      </c>
    </row>
    <row r="143" spans="3:14" ht="15.5" x14ac:dyDescent="0.35">
      <c r="C143" t="s">
        <v>281</v>
      </c>
      <c r="D143" s="5">
        <v>-72841296297</v>
      </c>
      <c r="E143" s="5">
        <v>-38708253171</v>
      </c>
      <c r="F143" s="5">
        <v>-25707735760</v>
      </c>
      <c r="G143" s="5">
        <v>-34745794465</v>
      </c>
      <c r="I143" s="5">
        <v>-99161783396</v>
      </c>
      <c r="J143" s="5">
        <v>-5171930744</v>
      </c>
    </row>
    <row r="144" spans="3:14" ht="15.5" x14ac:dyDescent="0.35">
      <c r="C144" t="s">
        <v>287</v>
      </c>
      <c r="E144" s="5">
        <v>4319643404</v>
      </c>
      <c r="F144" s="5">
        <v>-5937070610</v>
      </c>
      <c r="I144" s="5">
        <v>-1617427206</v>
      </c>
      <c r="J144" s="5">
        <v>-2458014947</v>
      </c>
      <c r="K144" s="5">
        <v>-1861628457</v>
      </c>
    </row>
    <row r="145" spans="2:14" ht="15.5" x14ac:dyDescent="0.35">
      <c r="C145" t="s">
        <v>473</v>
      </c>
    </row>
    <row r="146" spans="2:14" ht="15.5" x14ac:dyDescent="0.35">
      <c r="C146" t="s">
        <v>474</v>
      </c>
      <c r="K146" s="5">
        <v>2000000000</v>
      </c>
    </row>
    <row r="147" spans="2:14" ht="15.5" x14ac:dyDescent="0.35">
      <c r="C147" t="s">
        <v>475</v>
      </c>
      <c r="K147" s="5">
        <v>30000000000</v>
      </c>
    </row>
    <row r="148" spans="2:14" ht="15.5" x14ac:dyDescent="0.35">
      <c r="C148" t="s">
        <v>476</v>
      </c>
      <c r="K148" s="5">
        <v>-2566339194</v>
      </c>
    </row>
    <row r="149" spans="2:14" ht="15.5" x14ac:dyDescent="0.35">
      <c r="C149" t="s">
        <v>428</v>
      </c>
      <c r="L149" s="5">
        <v>4000000000</v>
      </c>
      <c r="M149" s="5">
        <v>2000000000</v>
      </c>
      <c r="N149" s="5">
        <v>5000000</v>
      </c>
    </row>
    <row r="150" spans="2:14" ht="15.5" x14ac:dyDescent="0.35">
      <c r="C150" t="s">
        <v>157</v>
      </c>
      <c r="D150" s="5">
        <v>-5143726559</v>
      </c>
      <c r="E150" s="5">
        <v>4947388358</v>
      </c>
      <c r="F150" s="5">
        <v>1549646942</v>
      </c>
      <c r="G150" s="5">
        <v>-12754255337</v>
      </c>
      <c r="I150" s="5">
        <v>-6257220037</v>
      </c>
      <c r="J150" s="5">
        <v>-18365628201</v>
      </c>
      <c r="K150" s="5">
        <v>36092664398</v>
      </c>
      <c r="L150" s="5">
        <v>-2405767564</v>
      </c>
      <c r="M150" s="5">
        <v>2500127483</v>
      </c>
      <c r="N150" s="5">
        <v>-51639333</v>
      </c>
    </row>
    <row r="151" spans="2:14" ht="15.5" x14ac:dyDescent="0.35">
      <c r="C151" t="s">
        <v>158</v>
      </c>
      <c r="D151" s="5">
        <v>11567536745</v>
      </c>
      <c r="G151" s="5">
        <v>17824756782</v>
      </c>
      <c r="I151" s="5">
        <v>17824756782</v>
      </c>
      <c r="J151" s="5">
        <v>36190384983</v>
      </c>
      <c r="K151" s="5">
        <v>97720586</v>
      </c>
      <c r="L151" s="5">
        <v>2503488151</v>
      </c>
      <c r="M151" s="5">
        <v>3360667</v>
      </c>
      <c r="N151" s="5">
        <v>55000000</v>
      </c>
    </row>
    <row r="152" spans="2:14" ht="15.5" x14ac:dyDescent="0.35">
      <c r="C152" t="s">
        <v>159</v>
      </c>
      <c r="D152" s="5">
        <v>6423810186</v>
      </c>
      <c r="E152" s="5">
        <v>4947388358</v>
      </c>
      <c r="F152" s="5">
        <v>1549646942</v>
      </c>
      <c r="G152" s="5">
        <v>5070501445</v>
      </c>
      <c r="I152" s="5">
        <v>11567536745</v>
      </c>
      <c r="J152" s="5">
        <v>17824756782</v>
      </c>
      <c r="K152" s="5">
        <v>36190384984</v>
      </c>
      <c r="L152" s="5">
        <v>97720587</v>
      </c>
      <c r="M152" s="5">
        <v>2503488150</v>
      </c>
      <c r="N152" s="5">
        <v>3360667</v>
      </c>
    </row>
    <row r="154" spans="2:14" ht="15.5" x14ac:dyDescent="0.35">
      <c r="B154" t="s">
        <v>160</v>
      </c>
      <c r="C154" t="s">
        <v>12</v>
      </c>
      <c r="D154" s="5">
        <v>810000000</v>
      </c>
      <c r="E154" s="5">
        <v>810000000</v>
      </c>
      <c r="F154" s="5">
        <v>810000000</v>
      </c>
      <c r="G154" s="5">
        <v>810000000</v>
      </c>
      <c r="I154" s="5">
        <v>810000000</v>
      </c>
      <c r="J154" s="5">
        <v>810000000</v>
      </c>
      <c r="K154" s="5">
        <v>810000000</v>
      </c>
      <c r="L154" s="5">
        <v>60000000</v>
      </c>
      <c r="M154" s="5">
        <v>0</v>
      </c>
      <c r="N154" s="5">
        <v>0</v>
      </c>
    </row>
    <row r="155" spans="2:14" ht="15.5" x14ac:dyDescent="0.35">
      <c r="C155" t="s">
        <v>161</v>
      </c>
      <c r="D155" s="6">
        <v>5.41</v>
      </c>
      <c r="E155" s="6">
        <v>-4.28</v>
      </c>
      <c r="F155" s="6">
        <v>6.2</v>
      </c>
      <c r="G155" s="6">
        <v>3.82</v>
      </c>
    </row>
    <row r="156" spans="2:14" ht="15.5" x14ac:dyDescent="0.35">
      <c r="C156" t="s">
        <v>162</v>
      </c>
      <c r="D156" s="6">
        <v>169.13</v>
      </c>
      <c r="E156" s="6">
        <v>-314.25</v>
      </c>
      <c r="F156" s="6">
        <v>223.39</v>
      </c>
      <c r="G156" s="6">
        <v>341.62</v>
      </c>
    </row>
    <row r="157" spans="2:14" ht="15.5" x14ac:dyDescent="0.35">
      <c r="C157" t="s">
        <v>61</v>
      </c>
      <c r="D157" s="6">
        <v>9.66</v>
      </c>
      <c r="E157" s="6">
        <v>28.34</v>
      </c>
      <c r="F157" s="6">
        <v>26.64</v>
      </c>
      <c r="G157" s="6">
        <v>18.55</v>
      </c>
    </row>
    <row r="158" spans="2:14" ht="15.5" x14ac:dyDescent="0.35">
      <c r="C158" t="s">
        <v>163</v>
      </c>
    </row>
    <row r="159" spans="2:14" ht="15.5" x14ac:dyDescent="0.35">
      <c r="C159" t="s">
        <v>164</v>
      </c>
      <c r="D159" s="6">
        <v>3.5299999999999998E-2</v>
      </c>
      <c r="E159" s="6">
        <v>-2.9900000000000003E-2</v>
      </c>
      <c r="F159" s="6">
        <v>3.8199999999999998E-2</v>
      </c>
      <c r="G159" s="6">
        <v>2.9399999999999999E-2</v>
      </c>
    </row>
    <row r="160" spans="2:14" ht="15.5" x14ac:dyDescent="0.35">
      <c r="C160" t="s">
        <v>165</v>
      </c>
      <c r="D160" s="6">
        <v>5.9900000000000002E-2</v>
      </c>
      <c r="E160" s="6">
        <v>-5.04E-2</v>
      </c>
      <c r="F160" s="6">
        <v>6.9500000000000006E-2</v>
      </c>
      <c r="G160" s="6">
        <v>4.5999999999999999E-2</v>
      </c>
    </row>
    <row r="161" spans="3:7" ht="15.5" x14ac:dyDescent="0.35">
      <c r="C161" t="s">
        <v>166</v>
      </c>
      <c r="D161" s="6">
        <v>0.13269999999999998</v>
      </c>
      <c r="E161" s="6">
        <v>-3.3300000000000003E-2</v>
      </c>
      <c r="F161" s="6">
        <v>8.6500000000000007E-2</v>
      </c>
      <c r="G161" s="6">
        <v>0.12759999999999999</v>
      </c>
    </row>
    <row r="162" spans="3:7" ht="15.5" x14ac:dyDescent="0.35">
      <c r="C162" t="s">
        <v>167</v>
      </c>
      <c r="D162" s="6">
        <v>6.01</v>
      </c>
      <c r="E162" s="6">
        <v>-6.83</v>
      </c>
      <c r="F162" s="6">
        <v>4.92</v>
      </c>
      <c r="G162" s="6">
        <v>5.56</v>
      </c>
    </row>
    <row r="163" spans="3:7" ht="15.5" x14ac:dyDescent="0.35">
      <c r="C163" t="s">
        <v>168</v>
      </c>
      <c r="D163" s="5">
        <v>73000000000</v>
      </c>
      <c r="E163" s="5">
        <v>68000000000</v>
      </c>
      <c r="F163" s="5">
        <v>72000000000</v>
      </c>
      <c r="G163" s="5">
        <v>67000000000</v>
      </c>
    </row>
    <row r="164" spans="3:7" ht="15.5" x14ac:dyDescent="0.35">
      <c r="C164" t="s">
        <v>169</v>
      </c>
      <c r="D164" s="6">
        <v>10.130000000000001</v>
      </c>
      <c r="E164" s="6">
        <v>15.83</v>
      </c>
      <c r="F164" s="6">
        <v>15.52</v>
      </c>
      <c r="G164" s="6">
        <v>15.71</v>
      </c>
    </row>
    <row r="165" spans="3:7" ht="15.5" x14ac:dyDescent="0.35">
      <c r="C165" t="s">
        <v>170</v>
      </c>
      <c r="D165" s="6">
        <v>90.36</v>
      </c>
      <c r="E165" s="6">
        <v>84.95</v>
      </c>
      <c r="F165" s="6">
        <v>89.26</v>
      </c>
      <c r="G165" s="6">
        <v>83.06</v>
      </c>
    </row>
    <row r="166" spans="3:7" ht="15.5" x14ac:dyDescent="0.35">
      <c r="C166" t="s">
        <v>171</v>
      </c>
      <c r="D166" s="6">
        <v>10.130000000000001</v>
      </c>
      <c r="E166" s="6">
        <v>15.83</v>
      </c>
      <c r="F166" s="6">
        <v>15.52</v>
      </c>
      <c r="G166" s="6">
        <v>15.71</v>
      </c>
    </row>
    <row r="167" spans="3:7" ht="15.5" x14ac:dyDescent="0.35">
      <c r="C167" t="s">
        <v>172</v>
      </c>
      <c r="D167" s="6">
        <v>90.36</v>
      </c>
      <c r="E167" s="6">
        <v>84.95</v>
      </c>
      <c r="F167" s="6">
        <v>89.26</v>
      </c>
      <c r="G167" s="6">
        <v>83.06</v>
      </c>
    </row>
    <row r="168" spans="3:7" ht="15.5" x14ac:dyDescent="0.35">
      <c r="C168" t="s">
        <v>173</v>
      </c>
      <c r="D168" s="5">
        <v>14000000000</v>
      </c>
      <c r="E168" s="5">
        <v>14000000000</v>
      </c>
      <c r="F168" s="5">
        <v>16000000000</v>
      </c>
      <c r="G168" s="5">
        <v>13000000000</v>
      </c>
    </row>
    <row r="169" spans="3:7" ht="15.5" x14ac:dyDescent="0.35">
      <c r="C169" t="s">
        <v>174</v>
      </c>
      <c r="F169" s="5">
        <v>1000000000</v>
      </c>
      <c r="G169" s="5">
        <v>1000000000</v>
      </c>
    </row>
    <row r="170" spans="3:7" ht="15.5" x14ac:dyDescent="0.35">
      <c r="C170" t="s">
        <v>175</v>
      </c>
      <c r="D170" s="5">
        <v>73000000000</v>
      </c>
      <c r="E170" s="5">
        <v>68000000000</v>
      </c>
      <c r="F170" s="5">
        <v>72000000000</v>
      </c>
      <c r="G170" s="5">
        <v>67000000000</v>
      </c>
    </row>
    <row r="171" spans="3:7" ht="15.5" x14ac:dyDescent="0.35">
      <c r="C171" t="s">
        <v>24</v>
      </c>
      <c r="D171" s="5">
        <v>14000000000</v>
      </c>
      <c r="E171" s="5">
        <v>14000000000</v>
      </c>
      <c r="F171" s="5">
        <v>17000000000</v>
      </c>
      <c r="G171" s="5">
        <v>14000000000</v>
      </c>
    </row>
    <row r="172" spans="3:7" ht="15.5" x14ac:dyDescent="0.35">
      <c r="C172" t="s">
        <v>21</v>
      </c>
      <c r="D172" s="5">
        <v>7000000000</v>
      </c>
      <c r="E172" s="5">
        <v>3000000000</v>
      </c>
      <c r="F172" s="5">
        <v>11000000000</v>
      </c>
      <c r="G172" s="5">
        <v>9000000000</v>
      </c>
    </row>
    <row r="173" spans="3:7" ht="15.5" x14ac:dyDescent="0.35">
      <c r="C173" t="s">
        <v>176</v>
      </c>
      <c r="D173" s="5">
        <v>55000000000</v>
      </c>
      <c r="E173" s="5">
        <v>55000000000</v>
      </c>
      <c r="F173" s="5">
        <v>58000000000</v>
      </c>
      <c r="G173" s="5">
        <v>40000000000</v>
      </c>
    </row>
    <row r="174" spans="3:7" ht="15.5" x14ac:dyDescent="0.35">
      <c r="C174" t="s">
        <v>177</v>
      </c>
      <c r="D174" s="5">
        <v>1000000000</v>
      </c>
      <c r="E174" s="5">
        <v>14000000000</v>
      </c>
      <c r="F174" s="5">
        <v>-6000000000</v>
      </c>
      <c r="G174" s="5">
        <v>-8000000000</v>
      </c>
    </row>
    <row r="175" spans="3:7" ht="15.5" x14ac:dyDescent="0.35">
      <c r="C175" t="s">
        <v>178</v>
      </c>
      <c r="D175" s="5">
        <v>-2000000000</v>
      </c>
      <c r="E175" s="5">
        <v>-2000000000</v>
      </c>
      <c r="F175" s="5">
        <v>-1000000000</v>
      </c>
      <c r="G175" s="5">
        <v>-1000000000</v>
      </c>
    </row>
    <row r="176" spans="3:7" ht="15.5" x14ac:dyDescent="0.35">
      <c r="C176" t="s">
        <v>13</v>
      </c>
      <c r="D176" s="5">
        <v>-1000000000</v>
      </c>
      <c r="E176" s="5">
        <v>12000000000</v>
      </c>
      <c r="F176" s="5">
        <v>-6000000000</v>
      </c>
      <c r="G176" s="5">
        <v>-8000000000</v>
      </c>
    </row>
    <row r="177" spans="3:14" ht="15.5" x14ac:dyDescent="0.35">
      <c r="C177" t="s">
        <v>16</v>
      </c>
      <c r="D177" s="6">
        <v>-1.1399999999999999</v>
      </c>
      <c r="E177" s="6">
        <v>15.5</v>
      </c>
      <c r="F177" s="6">
        <v>-8.0500000000000007</v>
      </c>
      <c r="G177" s="6">
        <v>-10.1</v>
      </c>
    </row>
    <row r="178" spans="3:14" ht="15.5" x14ac:dyDescent="0.35">
      <c r="C178" t="s">
        <v>46</v>
      </c>
      <c r="I178" s="6">
        <v>5.74</v>
      </c>
      <c r="J178" s="6">
        <v>10.07</v>
      </c>
      <c r="K178" s="6">
        <v>15.27</v>
      </c>
      <c r="L178" s="6">
        <v>153.72</v>
      </c>
      <c r="M178" s="6">
        <v>245499.42</v>
      </c>
      <c r="N178" s="6">
        <v>-1041256.72</v>
      </c>
    </row>
    <row r="179" spans="3:14" ht="15.5" x14ac:dyDescent="0.35">
      <c r="C179" t="s">
        <v>60</v>
      </c>
      <c r="I179" s="6">
        <v>234.32</v>
      </c>
      <c r="J179" s="6">
        <v>145.47999999999999</v>
      </c>
      <c r="K179" s="6">
        <v>148.66</v>
      </c>
      <c r="L179" s="5">
        <v>0</v>
      </c>
      <c r="M179" s="5">
        <v>0</v>
      </c>
      <c r="N179" s="5">
        <v>0</v>
      </c>
    </row>
    <row r="180" spans="3:14" ht="15.5" x14ac:dyDescent="0.35">
      <c r="C180" t="s">
        <v>63</v>
      </c>
      <c r="I180" s="6">
        <v>7.92</v>
      </c>
      <c r="J180" s="6">
        <v>5.99</v>
      </c>
      <c r="K180" s="6">
        <v>5.59</v>
      </c>
      <c r="L180" s="5">
        <v>0</v>
      </c>
      <c r="M180" s="5">
        <v>0</v>
      </c>
      <c r="N180" s="5">
        <v>0</v>
      </c>
    </row>
    <row r="181" spans="3:14" ht="15.5" x14ac:dyDescent="0.35">
      <c r="C181" t="s">
        <v>179</v>
      </c>
    </row>
    <row r="182" spans="3:14" ht="15.5" x14ac:dyDescent="0.35">
      <c r="C182" t="s">
        <v>180</v>
      </c>
      <c r="I182" s="6">
        <v>4.0099999999999997E-2</v>
      </c>
      <c r="J182" s="6">
        <v>6.8000000000000005E-2</v>
      </c>
      <c r="K182" s="6">
        <v>0.10800000000000001</v>
      </c>
      <c r="L182" s="6">
        <v>0.13949999999999999</v>
      </c>
      <c r="M182" s="6">
        <v>0.14449999999999999</v>
      </c>
      <c r="N182" s="6">
        <v>-1.0561</v>
      </c>
    </row>
    <row r="183" spans="3:14" ht="15.5" x14ac:dyDescent="0.35">
      <c r="C183" t="s">
        <v>181</v>
      </c>
      <c r="I183" s="6">
        <v>6.7500000000000004E-2</v>
      </c>
      <c r="J183" s="6">
        <v>0.124</v>
      </c>
      <c r="K183" s="6">
        <v>0.20600000000000002</v>
      </c>
      <c r="L183" s="6">
        <v>0.46950000000000003</v>
      </c>
      <c r="M183" s="6">
        <v>0.77839999999999998</v>
      </c>
      <c r="N183" s="6">
        <v>1.1062000000000001</v>
      </c>
    </row>
    <row r="184" spans="3:14" ht="15.5" x14ac:dyDescent="0.35">
      <c r="C184" t="s">
        <v>182</v>
      </c>
      <c r="I184" s="6">
        <v>0.10730000000000001</v>
      </c>
      <c r="J184" s="6">
        <v>0.1492</v>
      </c>
      <c r="K184" s="6">
        <v>0.29289999999999999</v>
      </c>
      <c r="L184" s="6">
        <v>0.56059999999999999</v>
      </c>
      <c r="M184" s="6">
        <v>0.99419999999999997</v>
      </c>
      <c r="N184" s="6">
        <v>-4.1531000000000002</v>
      </c>
    </row>
    <row r="185" spans="3:14" ht="15.5" x14ac:dyDescent="0.35">
      <c r="C185" t="s">
        <v>183</v>
      </c>
      <c r="I185" s="6">
        <v>3.26</v>
      </c>
      <c r="J185" s="6">
        <v>5.21</v>
      </c>
      <c r="K185" s="6">
        <v>8.64</v>
      </c>
      <c r="L185" s="6">
        <v>4.78</v>
      </c>
      <c r="M185" s="6">
        <v>7.05</v>
      </c>
      <c r="N185" s="6">
        <v>-9.02</v>
      </c>
    </row>
    <row r="186" spans="3:14" ht="15.5" x14ac:dyDescent="0.35">
      <c r="C186" t="s">
        <v>57</v>
      </c>
      <c r="I186" s="6">
        <v>15.83</v>
      </c>
      <c r="J186" s="6">
        <v>18.03</v>
      </c>
      <c r="K186" s="6">
        <v>30.62</v>
      </c>
      <c r="L186" s="5">
        <v>0</v>
      </c>
      <c r="M186" s="5">
        <v>0</v>
      </c>
      <c r="N186" s="5">
        <v>0</v>
      </c>
    </row>
    <row r="187" spans="3:14" ht="15.5" x14ac:dyDescent="0.35">
      <c r="C187" t="s">
        <v>54</v>
      </c>
      <c r="I187" s="6">
        <v>84.95</v>
      </c>
      <c r="J187" s="6">
        <v>81.25</v>
      </c>
      <c r="K187" s="6">
        <v>74.13</v>
      </c>
      <c r="L187" s="6">
        <v>327.43</v>
      </c>
      <c r="M187" s="6">
        <v>315386.3</v>
      </c>
      <c r="N187" s="6">
        <v>-941256.72</v>
      </c>
    </row>
    <row r="188" spans="3:14" ht="15.5" x14ac:dyDescent="0.35">
      <c r="C188" t="s">
        <v>184</v>
      </c>
      <c r="I188" s="6">
        <v>15.83</v>
      </c>
      <c r="J188" s="6">
        <v>18.03</v>
      </c>
      <c r="K188" s="6">
        <v>30.62</v>
      </c>
      <c r="L188" s="5">
        <v>0</v>
      </c>
      <c r="M188" s="5">
        <v>0</v>
      </c>
      <c r="N188" s="5">
        <v>0</v>
      </c>
    </row>
    <row r="189" spans="3:14" ht="15.5" x14ac:dyDescent="0.35">
      <c r="C189" t="s">
        <v>185</v>
      </c>
      <c r="I189" s="6">
        <v>84.95</v>
      </c>
      <c r="J189" s="6">
        <v>81.25</v>
      </c>
      <c r="K189" s="6">
        <v>74.13</v>
      </c>
      <c r="L189" s="6">
        <v>327.43</v>
      </c>
      <c r="M189" s="6">
        <v>315386.3</v>
      </c>
      <c r="N189" s="6">
        <v>-941256.72</v>
      </c>
    </row>
    <row r="190" spans="3:14" ht="15.5" x14ac:dyDescent="0.35">
      <c r="C190" t="s">
        <v>186</v>
      </c>
      <c r="I190" s="5">
        <v>14000000000</v>
      </c>
      <c r="J190" s="5">
        <v>12000000000</v>
      </c>
      <c r="K190" s="5">
        <v>10000000000</v>
      </c>
      <c r="L190" s="5">
        <v>15000000000</v>
      </c>
      <c r="M190" s="5">
        <v>6000000000</v>
      </c>
    </row>
    <row r="191" spans="3:14" ht="15.5" x14ac:dyDescent="0.35">
      <c r="C191" t="s">
        <v>187</v>
      </c>
      <c r="J191" s="5">
        <v>1000000000</v>
      </c>
      <c r="K191" s="5">
        <v>3000000000</v>
      </c>
      <c r="L191" s="5">
        <v>1000000000</v>
      </c>
      <c r="M191" s="5">
        <v>3000000000</v>
      </c>
    </row>
    <row r="192" spans="3:14" ht="15.5" x14ac:dyDescent="0.35">
      <c r="C192" t="s">
        <v>26</v>
      </c>
      <c r="I192" s="5">
        <v>14000000000</v>
      </c>
      <c r="J192" s="5">
        <v>13000000000</v>
      </c>
      <c r="K192" s="5">
        <v>13000000000</v>
      </c>
      <c r="L192" s="5">
        <v>16000000000</v>
      </c>
      <c r="M192" s="5">
        <v>8000000000</v>
      </c>
    </row>
    <row r="193" spans="2:14" ht="15.5" x14ac:dyDescent="0.35">
      <c r="C193" t="s">
        <v>23</v>
      </c>
      <c r="I193" s="5">
        <v>3000000000</v>
      </c>
      <c r="J193" s="5">
        <v>-5000000000</v>
      </c>
      <c r="K193" s="5">
        <v>-23000000000</v>
      </c>
      <c r="L193" s="5">
        <v>16000000000</v>
      </c>
      <c r="M193" s="5">
        <v>6000000000</v>
      </c>
      <c r="N193" s="5">
        <v>0</v>
      </c>
    </row>
    <row r="194" spans="2:14" ht="15.5" x14ac:dyDescent="0.35">
      <c r="C194" t="s">
        <v>188</v>
      </c>
      <c r="I194" s="5">
        <v>55000000000</v>
      </c>
      <c r="J194" s="5">
        <v>40000000000</v>
      </c>
      <c r="K194" s="5">
        <v>52000000000</v>
      </c>
      <c r="L194" s="5">
        <v>14000000000</v>
      </c>
      <c r="M194" s="5">
        <v>0</v>
      </c>
      <c r="N194" s="5">
        <v>0</v>
      </c>
    </row>
    <row r="195" spans="2:14" ht="15.5" x14ac:dyDescent="0.35">
      <c r="C195" t="s">
        <v>189</v>
      </c>
      <c r="I195" s="5">
        <v>1000000000</v>
      </c>
      <c r="J195" s="5">
        <v>7000000000</v>
      </c>
      <c r="K195" s="5">
        <v>23000000000</v>
      </c>
      <c r="L195" s="5">
        <v>-16000000000</v>
      </c>
      <c r="M195" s="5">
        <v>1000000000</v>
      </c>
      <c r="N195" s="5">
        <v>0</v>
      </c>
    </row>
    <row r="196" spans="2:14" ht="15.5" x14ac:dyDescent="0.35">
      <c r="C196" t="s">
        <v>190</v>
      </c>
      <c r="I196" s="5">
        <v>-3000000000</v>
      </c>
      <c r="J196" s="5">
        <v>-17000000000</v>
      </c>
      <c r="K196" s="5">
        <v>-6000000000</v>
      </c>
      <c r="L196" s="5">
        <v>-7000000000</v>
      </c>
      <c r="M196" s="5">
        <v>-5000000000</v>
      </c>
    </row>
    <row r="197" spans="2:14" ht="15.5" x14ac:dyDescent="0.35">
      <c r="C197" t="s">
        <v>15</v>
      </c>
      <c r="I197" s="5">
        <v>-2000000000</v>
      </c>
      <c r="J197" s="5">
        <v>-10000000000</v>
      </c>
      <c r="K197" s="5">
        <v>18000000000</v>
      </c>
      <c r="L197" s="5">
        <v>-23000000000</v>
      </c>
      <c r="M197" s="5">
        <v>-4000000000</v>
      </c>
      <c r="N197" s="5">
        <v>0</v>
      </c>
    </row>
    <row r="198" spans="2:14" ht="15.5" x14ac:dyDescent="0.35">
      <c r="C198" t="s">
        <v>17</v>
      </c>
      <c r="I198" s="6">
        <v>-2.65</v>
      </c>
      <c r="J198" s="6">
        <v>-12.69</v>
      </c>
      <c r="K198" s="6">
        <v>21.88</v>
      </c>
      <c r="L198" s="6">
        <v>-381.03</v>
      </c>
      <c r="M198" s="6">
        <v>-204461.46</v>
      </c>
      <c r="N198" s="6">
        <v>-602917.9</v>
      </c>
    </row>
    <row r="200" spans="2:14" ht="15.5" x14ac:dyDescent="0.35">
      <c r="B200" t="s">
        <v>191</v>
      </c>
      <c r="C200" t="s">
        <v>192</v>
      </c>
      <c r="D200" s="5">
        <v>4000000000</v>
      </c>
      <c r="E200" s="5">
        <v>-3000000000</v>
      </c>
      <c r="F200" s="5">
        <v>5000000000</v>
      </c>
      <c r="G200" s="5">
        <v>3000000000</v>
      </c>
      <c r="H200" s="5">
        <v>9000000000</v>
      </c>
      <c r="I200" s="5">
        <v>5000000000</v>
      </c>
      <c r="J200" s="5">
        <v>8000000000</v>
      </c>
      <c r="K200" s="5">
        <v>12000000000</v>
      </c>
      <c r="L200" s="5">
        <v>9000000000</v>
      </c>
      <c r="M200" s="5">
        <v>5000000000</v>
      </c>
      <c r="N200" s="5">
        <v>-625000000</v>
      </c>
    </row>
    <row r="201" spans="2:14" ht="15.5" x14ac:dyDescent="0.35">
      <c r="C201" t="s">
        <v>345</v>
      </c>
      <c r="H201" s="6">
        <v>1.43</v>
      </c>
      <c r="I201" s="6">
        <v>1.43</v>
      </c>
      <c r="J201" s="6">
        <v>2.0099999999999998</v>
      </c>
      <c r="K201" s="6">
        <v>3.05</v>
      </c>
      <c r="L201" s="6">
        <v>2.31</v>
      </c>
    </row>
    <row r="202" spans="2:14" ht="15.5" x14ac:dyDescent="0.35">
      <c r="C202" t="s">
        <v>65</v>
      </c>
      <c r="H202" s="6">
        <v>0.13220000000000001</v>
      </c>
      <c r="I202" s="6">
        <v>0.24929999999999999</v>
      </c>
      <c r="J202" s="6">
        <v>0.19949999999999998</v>
      </c>
      <c r="K202" s="6">
        <v>0.19980000000000001</v>
      </c>
      <c r="L202" s="6">
        <v>0.19989999999999999</v>
      </c>
    </row>
    <row r="203" spans="2:14" ht="15.5" x14ac:dyDescent="0.35">
      <c r="C203" t="s">
        <v>346</v>
      </c>
      <c r="H203" s="6">
        <v>3.0000000000000001E-3</v>
      </c>
      <c r="I203" s="6">
        <v>1.5E-3</v>
      </c>
      <c r="J203" s="6">
        <v>1.5E-3</v>
      </c>
      <c r="K203" s="6">
        <v>1.6000000000000001E-3</v>
      </c>
      <c r="L203" s="6">
        <v>1.6000000000000001E-3</v>
      </c>
    </row>
    <row r="204" spans="2:14" ht="15.5" x14ac:dyDescent="0.35">
      <c r="C204" t="s">
        <v>45</v>
      </c>
      <c r="D204" s="6">
        <v>5.41</v>
      </c>
      <c r="E204" s="6">
        <v>-4.28</v>
      </c>
      <c r="F204" s="6">
        <v>6.2</v>
      </c>
      <c r="G204" s="6">
        <v>3.82</v>
      </c>
      <c r="H204" s="6">
        <v>10.82</v>
      </c>
      <c r="I204" s="6">
        <v>5.74</v>
      </c>
      <c r="J204" s="6">
        <v>10.07</v>
      </c>
      <c r="K204" s="6">
        <v>15.27</v>
      </c>
      <c r="L204" s="6">
        <v>11.56</v>
      </c>
      <c r="M204" s="6">
        <v>6.27</v>
      </c>
      <c r="N204" s="6">
        <v>-0.78</v>
      </c>
    </row>
    <row r="205" spans="2:14" ht="15.5" x14ac:dyDescent="0.35">
      <c r="C205" t="s">
        <v>67</v>
      </c>
      <c r="H205" s="6">
        <v>1.43</v>
      </c>
      <c r="I205" s="6">
        <v>1.43</v>
      </c>
      <c r="J205" s="6">
        <v>2.0099999999999998</v>
      </c>
      <c r="K205" s="6">
        <v>3.05</v>
      </c>
      <c r="L205" s="6">
        <v>2.31</v>
      </c>
    </row>
    <row r="206" spans="2:14" ht="15.5" x14ac:dyDescent="0.35">
      <c r="C206" t="s">
        <v>347</v>
      </c>
      <c r="H206" s="6">
        <v>0.13220000000000001</v>
      </c>
      <c r="I206" s="6">
        <v>0.24929999999999999</v>
      </c>
      <c r="J206" s="6">
        <v>0.19949999999999998</v>
      </c>
      <c r="K206" s="6">
        <v>0.19980000000000001</v>
      </c>
      <c r="L206" s="6">
        <v>0.19989999999999999</v>
      </c>
    </row>
    <row r="207" spans="2:14" ht="15.5" x14ac:dyDescent="0.35">
      <c r="C207" t="s">
        <v>348</v>
      </c>
      <c r="H207" s="6">
        <v>3.0000000000000001E-3</v>
      </c>
      <c r="I207" s="6">
        <v>1.5E-3</v>
      </c>
      <c r="J207" s="6">
        <v>1.5E-3</v>
      </c>
      <c r="K207" s="6">
        <v>1.6000000000000001E-3</v>
      </c>
      <c r="L207" s="6">
        <v>1.6000000000000001E-3</v>
      </c>
    </row>
    <row r="208" spans="2:14" ht="15.5" x14ac:dyDescent="0.35">
      <c r="C208" t="s">
        <v>193</v>
      </c>
      <c r="D208" s="5">
        <v>76000000000</v>
      </c>
      <c r="E208" s="5">
        <v>38000000000</v>
      </c>
      <c r="F208" s="5">
        <v>42000000000</v>
      </c>
      <c r="G208" s="5">
        <v>57000000000</v>
      </c>
      <c r="H208" s="5">
        <v>153000000000</v>
      </c>
      <c r="I208" s="5">
        <v>137000000000</v>
      </c>
      <c r="J208" s="5">
        <v>197000000000</v>
      </c>
      <c r="K208" s="5">
        <v>327000000000</v>
      </c>
      <c r="L208" s="5">
        <v>147000000000</v>
      </c>
      <c r="M208" s="5">
        <v>66000000000</v>
      </c>
    </row>
    <row r="209" spans="3:12" ht="15.5" x14ac:dyDescent="0.35">
      <c r="C209" t="s">
        <v>349</v>
      </c>
      <c r="H209" s="6">
        <v>1.43</v>
      </c>
      <c r="I209" s="6">
        <v>1.43</v>
      </c>
      <c r="J209" s="6">
        <v>2.0099999999999998</v>
      </c>
      <c r="K209" s="6">
        <v>3.05</v>
      </c>
      <c r="L209" s="6">
        <v>2.31</v>
      </c>
    </row>
    <row r="210" spans="3:12" ht="15.5" x14ac:dyDescent="0.35">
      <c r="C210" t="s">
        <v>350</v>
      </c>
      <c r="H210" s="6">
        <v>0.13220000000000001</v>
      </c>
      <c r="I210" s="6">
        <v>0.24929999999999999</v>
      </c>
      <c r="J210" s="6">
        <v>0.19949999999999998</v>
      </c>
      <c r="K210" s="6">
        <v>0.19980000000000001</v>
      </c>
      <c r="L210" s="6">
        <v>0.19989999999999999</v>
      </c>
    </row>
    <row r="211" spans="3:12" ht="15.5" x14ac:dyDescent="0.35">
      <c r="C211" t="s">
        <v>351</v>
      </c>
      <c r="H211" s="6">
        <v>3.0000000000000001E-3</v>
      </c>
      <c r="I211" s="6">
        <v>1.5E-3</v>
      </c>
      <c r="J211" s="6">
        <v>1.5E-3</v>
      </c>
      <c r="K211" s="6">
        <v>1.6000000000000001E-3</v>
      </c>
      <c r="L211" s="6">
        <v>1.6000000000000001E-3</v>
      </c>
    </row>
    <row r="212" spans="3:12" ht="15.5" x14ac:dyDescent="0.35">
      <c r="C212" t="s">
        <v>194</v>
      </c>
      <c r="I212" s="6">
        <v>44.17</v>
      </c>
    </row>
    <row r="213" spans="3:12" ht="15.5" x14ac:dyDescent="0.35">
      <c r="C213" t="s">
        <v>195</v>
      </c>
      <c r="I213" s="6">
        <v>6.95</v>
      </c>
    </row>
    <row r="214" spans="3:12" ht="15.5" x14ac:dyDescent="0.35">
      <c r="C214" t="s">
        <v>196</v>
      </c>
      <c r="I214" s="6">
        <v>5.29</v>
      </c>
    </row>
    <row r="215" spans="3:12" ht="15.5" x14ac:dyDescent="0.35">
      <c r="C215" t="s">
        <v>295</v>
      </c>
      <c r="I215" s="6">
        <v>43.99</v>
      </c>
    </row>
    <row r="216" spans="3:12" ht="15.5" x14ac:dyDescent="0.35">
      <c r="C216" t="s">
        <v>296</v>
      </c>
      <c r="I216" s="6">
        <v>43.99</v>
      </c>
    </row>
    <row r="217" spans="3:12" ht="15.5" x14ac:dyDescent="0.35">
      <c r="C217" t="s">
        <v>197</v>
      </c>
      <c r="I217" s="6">
        <v>10.82</v>
      </c>
    </row>
    <row r="218" spans="3:12" ht="15.5" x14ac:dyDescent="0.35">
      <c r="C218" t="s">
        <v>198</v>
      </c>
      <c r="D218" s="6">
        <v>7.97</v>
      </c>
    </row>
    <row r="219" spans="3:12" ht="15.5" x14ac:dyDescent="0.35">
      <c r="C219" t="s">
        <v>199</v>
      </c>
      <c r="I219" s="6">
        <v>90.36</v>
      </c>
    </row>
    <row r="220" spans="3:12" ht="15.5" x14ac:dyDescent="0.35">
      <c r="C220" t="s">
        <v>303</v>
      </c>
      <c r="I220" s="6">
        <v>10.87</v>
      </c>
    </row>
    <row r="221" spans="3:12" ht="15.5" x14ac:dyDescent="0.35">
      <c r="C221" t="s">
        <v>200</v>
      </c>
      <c r="D221" s="6">
        <v>2.78</v>
      </c>
    </row>
    <row r="222" spans="3:12" ht="15.5" x14ac:dyDescent="0.35">
      <c r="C222" t="s">
        <v>201</v>
      </c>
      <c r="D222" s="6">
        <v>1.44</v>
      </c>
    </row>
    <row r="223" spans="3:12" ht="15.5" x14ac:dyDescent="0.35">
      <c r="C223" t="s">
        <v>202</v>
      </c>
      <c r="D223" s="6">
        <v>0.19</v>
      </c>
    </row>
    <row r="224" spans="3:12" ht="15.5" x14ac:dyDescent="0.35">
      <c r="C224" t="s">
        <v>203</v>
      </c>
      <c r="D224" s="6">
        <v>0.69</v>
      </c>
    </row>
    <row r="225" spans="3:9" ht="15.5" x14ac:dyDescent="0.35">
      <c r="C225" t="s">
        <v>204</v>
      </c>
      <c r="D225" s="6">
        <v>0.11</v>
      </c>
    </row>
    <row r="226" spans="3:9" ht="15.5" x14ac:dyDescent="0.35">
      <c r="C226" t="s">
        <v>205</v>
      </c>
      <c r="D226" s="6">
        <v>1.69</v>
      </c>
    </row>
    <row r="227" spans="3:9" ht="15.5" x14ac:dyDescent="0.35">
      <c r="C227" t="s">
        <v>13</v>
      </c>
      <c r="D227" s="5">
        <v>-1000000000</v>
      </c>
    </row>
    <row r="228" spans="3:9" ht="15.5" x14ac:dyDescent="0.35">
      <c r="C228" t="s">
        <v>206</v>
      </c>
      <c r="I228" s="6">
        <v>5.4</v>
      </c>
    </row>
    <row r="229" spans="3:9" ht="15.5" x14ac:dyDescent="0.35">
      <c r="C229" t="s">
        <v>207</v>
      </c>
      <c r="I229" s="5">
        <v>0</v>
      </c>
    </row>
    <row r="230" spans="3:9" ht="15.5" x14ac:dyDescent="0.35">
      <c r="C230" t="s">
        <v>208</v>
      </c>
      <c r="I230" s="5">
        <v>0</v>
      </c>
    </row>
    <row r="231" spans="3:9" ht="15.5" x14ac:dyDescent="0.35">
      <c r="C231" t="s">
        <v>209</v>
      </c>
      <c r="I231" s="5">
        <v>0</v>
      </c>
    </row>
    <row r="232" spans="3:9" ht="15.5" x14ac:dyDescent="0.35">
      <c r="C232" t="s">
        <v>210</v>
      </c>
      <c r="D232" s="6">
        <v>22.1</v>
      </c>
    </row>
    <row r="233" spans="3:9" ht="15.5" x14ac:dyDescent="0.35">
      <c r="C233" t="s">
        <v>211</v>
      </c>
      <c r="D233" s="6">
        <v>28.2</v>
      </c>
    </row>
    <row r="234" spans="3:9" ht="15.5" x14ac:dyDescent="0.35">
      <c r="C234" t="s">
        <v>212</v>
      </c>
      <c r="D234" s="6">
        <v>10.64</v>
      </c>
    </row>
    <row r="235" spans="3:9" ht="15.5" x14ac:dyDescent="0.35">
      <c r="C235" t="s">
        <v>213</v>
      </c>
      <c r="D235" s="6">
        <v>39.659999999999997</v>
      </c>
    </row>
    <row r="236" spans="3:9" ht="15.5" x14ac:dyDescent="0.35">
      <c r="C236" t="s">
        <v>214</v>
      </c>
      <c r="D236" s="6">
        <v>4.12</v>
      </c>
    </row>
    <row r="237" spans="3:9" ht="15.5" x14ac:dyDescent="0.35">
      <c r="C237" t="s">
        <v>41</v>
      </c>
      <c r="I237" s="5">
        <v>385000000000</v>
      </c>
    </row>
    <row r="238" spans="3:9" ht="15.5" x14ac:dyDescent="0.35">
      <c r="C238" t="s">
        <v>215</v>
      </c>
      <c r="I238" s="5">
        <v>392000000000</v>
      </c>
    </row>
    <row r="239" spans="3:9" ht="15.5" x14ac:dyDescent="0.35">
      <c r="C239" t="s">
        <v>216</v>
      </c>
      <c r="I239" s="5">
        <v>806000000</v>
      </c>
    </row>
    <row r="240" spans="3:9" ht="15.5" x14ac:dyDescent="0.35">
      <c r="C240" t="s">
        <v>217</v>
      </c>
      <c r="I240" s="6">
        <v>0.248</v>
      </c>
    </row>
    <row r="241" spans="3:9" ht="15.5" x14ac:dyDescent="0.35">
      <c r="C241" t="s">
        <v>218</v>
      </c>
      <c r="D241" s="6">
        <v>0.13</v>
      </c>
    </row>
    <row r="242" spans="3:9" ht="15.5" x14ac:dyDescent="0.35">
      <c r="C242" t="s">
        <v>219</v>
      </c>
      <c r="D242" s="6">
        <v>8.0600000000000005E-2</v>
      </c>
    </row>
    <row r="243" spans="3:9" ht="15.5" x14ac:dyDescent="0.35">
      <c r="C243" t="s">
        <v>220</v>
      </c>
      <c r="D243" s="6">
        <v>5.7099999999999998E-2</v>
      </c>
    </row>
    <row r="244" spans="3:9" ht="15.5" x14ac:dyDescent="0.35">
      <c r="C244" t="s">
        <v>221</v>
      </c>
      <c r="D244" s="6">
        <v>0.34619999999999995</v>
      </c>
    </row>
    <row r="245" spans="3:9" ht="15.5" x14ac:dyDescent="0.35">
      <c r="C245" t="s">
        <v>222</v>
      </c>
      <c r="D245" s="6">
        <v>8.4199999999999997E-2</v>
      </c>
    </row>
    <row r="246" spans="3:9" ht="15.5" x14ac:dyDescent="0.35">
      <c r="C246" t="s">
        <v>223</v>
      </c>
      <c r="D246" s="6">
        <v>0.41759999999999997</v>
      </c>
    </row>
    <row r="247" spans="3:9" ht="15.5" x14ac:dyDescent="0.35">
      <c r="C247" t="s">
        <v>353</v>
      </c>
      <c r="I247" s="6">
        <v>1.43</v>
      </c>
    </row>
    <row r="248" spans="3:9" ht="15.5" x14ac:dyDescent="0.35">
      <c r="C248" t="s">
        <v>354</v>
      </c>
      <c r="I248" s="6">
        <v>1.43</v>
      </c>
    </row>
    <row r="249" spans="3:9" ht="15.5" x14ac:dyDescent="0.35">
      <c r="C249" t="s">
        <v>355</v>
      </c>
      <c r="I249" s="6">
        <v>0.13220000000000001</v>
      </c>
    </row>
    <row r="250" spans="3:9" ht="15.5" x14ac:dyDescent="0.35">
      <c r="C250" t="s">
        <v>356</v>
      </c>
      <c r="I250" s="6">
        <v>3.0000000000000001E-3</v>
      </c>
    </row>
    <row r="251" spans="3:9" ht="15.5" x14ac:dyDescent="0.35">
      <c r="C251" t="s">
        <v>357</v>
      </c>
      <c r="I251" t="s">
        <v>477</v>
      </c>
    </row>
    <row r="252" spans="3:9" ht="15.5" x14ac:dyDescent="0.35">
      <c r="C252" t="s">
        <v>224</v>
      </c>
      <c r="I252" s="5">
        <v>5</v>
      </c>
    </row>
    <row r="253" spans="3:9" ht="15.5" x14ac:dyDescent="0.35">
      <c r="C253" t="s">
        <v>225</v>
      </c>
      <c r="I253" s="6">
        <v>0.04</v>
      </c>
    </row>
    <row r="254" spans="3:9" ht="15.5" x14ac:dyDescent="0.35">
      <c r="C254" t="s">
        <v>226</v>
      </c>
      <c r="I254" s="6">
        <v>0.32</v>
      </c>
    </row>
    <row r="255" spans="3:9" ht="15.5" x14ac:dyDescent="0.35">
      <c r="C255" t="s">
        <v>308</v>
      </c>
      <c r="I255" s="6">
        <v>0.1</v>
      </c>
    </row>
    <row r="256" spans="3:9" ht="15.5" x14ac:dyDescent="0.35">
      <c r="C256" t="s">
        <v>227</v>
      </c>
      <c r="I256" s="6">
        <v>0.4</v>
      </c>
    </row>
    <row r="257" spans="3:9" ht="15.5" x14ac:dyDescent="0.35">
      <c r="C257" t="s">
        <v>228</v>
      </c>
      <c r="I257" s="6">
        <v>0.25</v>
      </c>
    </row>
    <row r="258" spans="3:9" ht="15.5" x14ac:dyDescent="0.35">
      <c r="C258" t="s">
        <v>229</v>
      </c>
      <c r="I258" s="6">
        <v>0.13</v>
      </c>
    </row>
    <row r="259" spans="3:9" ht="15.5" x14ac:dyDescent="0.35">
      <c r="C259" t="s">
        <v>230</v>
      </c>
      <c r="I259" s="6">
        <v>0.17</v>
      </c>
    </row>
    <row r="260" spans="3:9" ht="15.5" x14ac:dyDescent="0.35">
      <c r="C260" t="s">
        <v>231</v>
      </c>
      <c r="D260" s="5">
        <v>6000000000</v>
      </c>
    </row>
    <row r="261" spans="3:9" ht="15.5" x14ac:dyDescent="0.35">
      <c r="C261" t="s">
        <v>232</v>
      </c>
      <c r="D261" s="5">
        <v>123000000000</v>
      </c>
    </row>
    <row r="262" spans="3:9" ht="15.5" x14ac:dyDescent="0.35">
      <c r="C262" t="s">
        <v>233</v>
      </c>
      <c r="D262" s="5">
        <v>51000000000</v>
      </c>
    </row>
    <row r="263" spans="3:9" ht="15.5" x14ac:dyDescent="0.35">
      <c r="C263" t="s">
        <v>176</v>
      </c>
      <c r="D263" s="5">
        <v>55000000000</v>
      </c>
    </row>
    <row r="264" spans="3:9" ht="15.5" x14ac:dyDescent="0.35">
      <c r="C264" t="s">
        <v>175</v>
      </c>
      <c r="I264" s="5">
        <v>73000000000</v>
      </c>
    </row>
    <row r="265" spans="3:9" ht="15.5" x14ac:dyDescent="0.35">
      <c r="C265" t="s">
        <v>173</v>
      </c>
      <c r="D265" s="5">
        <v>14000000000</v>
      </c>
    </row>
    <row r="266" spans="3:9" ht="15.5" x14ac:dyDescent="0.35">
      <c r="C266" t="s">
        <v>24</v>
      </c>
      <c r="D266" s="5">
        <v>14000000000</v>
      </c>
    </row>
    <row r="267" spans="3:9" ht="15.5" x14ac:dyDescent="0.35">
      <c r="C267" t="s">
        <v>21</v>
      </c>
      <c r="D267" s="5">
        <v>7000000000</v>
      </c>
    </row>
    <row r="268" spans="3:9" ht="15.5" x14ac:dyDescent="0.35">
      <c r="C268" t="s">
        <v>234</v>
      </c>
      <c r="I268" s="5">
        <v>73000000000</v>
      </c>
    </row>
    <row r="269" spans="3:9" ht="15.5" x14ac:dyDescent="0.35">
      <c r="C269" t="s">
        <v>313</v>
      </c>
      <c r="I269" s="5">
        <v>9000000000</v>
      </c>
    </row>
    <row r="270" spans="3:9" ht="15.5" x14ac:dyDescent="0.35">
      <c r="C270" t="s">
        <v>314</v>
      </c>
      <c r="I270" s="5">
        <v>-3000000000</v>
      </c>
    </row>
    <row r="271" spans="3:9" ht="15.5" x14ac:dyDescent="0.35">
      <c r="C271" t="s">
        <v>315</v>
      </c>
      <c r="I271" s="5">
        <v>0</v>
      </c>
    </row>
    <row r="272" spans="3:9" ht="15.5" x14ac:dyDescent="0.35">
      <c r="C272" t="s">
        <v>317</v>
      </c>
      <c r="I272" s="5">
        <v>9000000000</v>
      </c>
    </row>
  </sheetData>
  <pageMargins left="0.7" right="0.7" top="0.75" bottom="0.75" header="0.3" footer="0.3"/>
  <ignoredErrors>
    <ignoredError sqref="A1:N273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30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478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479</v>
      </c>
      <c r="D2" s="2" vm="41">
        <f ca="1">IFERROR(_xlfn.STOCKHISTORY("XIDX:" &amp; $C$1, D3, , 0, 0, 1), "Libur")</f>
        <v>67</v>
      </c>
      <c r="E2" s="2" vm="42">
        <f ca="1">IFERROR(_xlfn.STOCKHISTORY("XIDX:" &amp; $C$1, E3, , 0, 0, 1), "Libur")</f>
        <v>58</v>
      </c>
      <c r="H2" s="2" vm="42">
        <f ca="1">IFERROR(INDEX(D2:G2,COUNT(D2:G2)),"")</f>
        <v>58</v>
      </c>
      <c r="I2" s="2" vm="43">
        <f t="shared" ref="I2:O2" ca="1" si="0">IFERROR(_xlfn.STOCKHISTORY("XIDX:" &amp; $C$1, I1, , 0, 0, 1), "Libur")</f>
        <v>89</v>
      </c>
      <c r="J2" s="2" vm="3">
        <f t="shared" ca="1" si="0"/>
        <v>54</v>
      </c>
      <c r="K2" s="2" vm="14">
        <f t="shared" ca="1" si="0"/>
        <v>50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64399204660</v>
      </c>
      <c r="E4" s="2">
        <f>IFERROR(INDEX(E51:E500,MATCH($C$4,$C$51:$C$500,0)),"")</f>
        <v>53077106692</v>
      </c>
      <c r="H4" s="2">
        <f>IFERROR(SUM(D4:G4)*(4/MAX(1,COUNT(D4:G4))),"")</f>
        <v>234952622704</v>
      </c>
      <c r="I4" s="2">
        <f t="shared" ref="I4:O4" si="1">IFERROR(INDEX(I51:I500,MATCH($C$4,$C$51:$C$500,0)),"")</f>
        <v>217498775850</v>
      </c>
      <c r="J4" s="2">
        <f t="shared" si="1"/>
        <v>176596813732</v>
      </c>
      <c r="K4" s="2">
        <f t="shared" si="1"/>
        <v>231087960926</v>
      </c>
      <c r="L4" s="2">
        <f t="shared" si="1"/>
        <v>305535807203</v>
      </c>
      <c r="M4" s="2">
        <f t="shared" si="1"/>
        <v>455059373519</v>
      </c>
      <c r="N4" s="2">
        <f t="shared" si="1"/>
        <v>294512931740</v>
      </c>
      <c r="O4" s="2">
        <f t="shared" si="1"/>
        <v>61817485316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11161057330</v>
      </c>
      <c r="E5" s="2">
        <f>IFERROR(INDEX(E51:E500,MATCH($C$5,$C$51:$C$500,0)),"")</f>
        <v>8769318482</v>
      </c>
      <c r="H5" s="2">
        <f>IFERROR(SUM(D5:G5)*(4/MAX(1,COUNT(D5:G5))),"")</f>
        <v>39860751624</v>
      </c>
      <c r="I5" s="2">
        <f t="shared" ref="I5:O5" si="2">IFERROR(INDEX(I51:I500,MATCH($C$5,$C$51:$C$500,0)),"")</f>
        <v>10763926632</v>
      </c>
      <c r="J5" s="2">
        <f t="shared" si="2"/>
        <v>-7804064928</v>
      </c>
      <c r="K5" s="2">
        <f t="shared" si="2"/>
        <v>16988248076</v>
      </c>
      <c r="L5" s="2">
        <f t="shared" si="2"/>
        <v>88537044169</v>
      </c>
      <c r="M5" s="2">
        <f t="shared" si="2"/>
        <v>93967494492</v>
      </c>
      <c r="N5" s="2">
        <f t="shared" si="2"/>
        <v>53827028815</v>
      </c>
      <c r="O5" s="2">
        <f t="shared" si="2"/>
        <v>472566377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257469766668</v>
      </c>
      <c r="E6" s="2">
        <f>IFERROR(INDEX(E51:E500,MATCH($C$6,$C$51:$C$500,0)),"")</f>
        <v>246308709338</v>
      </c>
      <c r="H6" s="2">
        <f>IFERROR(INDEX(D6:G6,COUNT(D6:G6)),"")</f>
        <v>246308709338</v>
      </c>
      <c r="I6" s="2">
        <f t="shared" ref="I6:O6" si="3">IFERROR(INDEX(I51:I500,MATCH($C$6,$C$51:$C$500,0)),"")</f>
        <v>213897210046</v>
      </c>
      <c r="J6" s="2">
        <f t="shared" si="3"/>
        <v>161877518314</v>
      </c>
      <c r="K6" s="2">
        <f t="shared" si="3"/>
        <v>169680397042</v>
      </c>
      <c r="L6" s="2">
        <f t="shared" si="3"/>
        <v>42968026391</v>
      </c>
      <c r="M6" s="2">
        <f t="shared" si="3"/>
        <v>-64769017778</v>
      </c>
      <c r="N6" s="2">
        <f t="shared" si="3"/>
        <v>-158736512270</v>
      </c>
      <c r="O6" s="2">
        <f t="shared" si="3"/>
        <v>-210875017296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6.08</v>
      </c>
      <c r="E7" s="3">
        <f>IFERROR(INDEX(E51:E500,MATCH($C$7,$C$51:$C$500,0))/1000000000,"")</f>
        <v>6.08</v>
      </c>
      <c r="H7" s="3">
        <f>IFERROR(INDEX(D7:G7,COUNT(D7:G7)),"")</f>
        <v>6.08</v>
      </c>
      <c r="I7" s="3">
        <f t="shared" ref="I7:O7" si="4">IFERROR(INDEX(I51:I500,MATCH($C$7,$C$51:$C$500,0))/1000000000,"")</f>
        <v>5.93</v>
      </c>
      <c r="J7" s="3">
        <f t="shared" si="4"/>
        <v>5.65</v>
      </c>
      <c r="K7" s="3">
        <f t="shared" si="4"/>
        <v>5.65</v>
      </c>
      <c r="L7" s="3">
        <f t="shared" si="4"/>
        <v>0</v>
      </c>
      <c r="M7" s="3">
        <f t="shared" si="4"/>
        <v>0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-4000000000</v>
      </c>
      <c r="E8" s="2">
        <f>IFERROR(INDEX(E51:E500,MATCH("Free cash flow (Quarter)",$C$51:$C$500,0)),"")</f>
        <v>5000000000</v>
      </c>
      <c r="H8" s="2">
        <f>IFERROR(INDEX(D8:G8,COUNT(D8:G8)),"")</f>
        <v>5000000000</v>
      </c>
      <c r="I8" s="2">
        <f t="shared" ref="I8:O8" si="5">IFERROR(INDEX(I51:I500,MATCH($C$8,$C$51:$C$500,0)),"")</f>
        <v>-11000000000</v>
      </c>
      <c r="J8" s="2">
        <f t="shared" si="5"/>
        <v>12000000000</v>
      </c>
      <c r="K8" s="2">
        <f t="shared" si="5"/>
        <v>-77000000000</v>
      </c>
      <c r="L8" s="2">
        <f t="shared" si="5"/>
        <v>-63000000000</v>
      </c>
      <c r="M8" s="2">
        <f t="shared" si="5"/>
        <v>108000000000</v>
      </c>
      <c r="N8" s="2">
        <f t="shared" si="5"/>
        <v>55000000000</v>
      </c>
      <c r="O8" s="2">
        <f t="shared" si="5"/>
        <v>6000000000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-0.64</v>
      </c>
      <c r="E9" s="3">
        <f>IFERROR(INDEX(E51:E500,MATCH("Free cash flow per share (Quarter)",$C$51:$C$500,0)),"")</f>
        <v>0.9</v>
      </c>
      <c r="H9" s="3">
        <f>IFERROR(INDEX(D9:G9,COUNT(D9:G9)),"")</f>
        <v>0.9</v>
      </c>
      <c r="I9" s="3">
        <f t="shared" ref="I9:O9" si="6">IFERROR(INDEX(I51:I500,MATCH($C$9,$C$51:$C$500,0)),"")</f>
        <v>-1.9</v>
      </c>
      <c r="J9" s="3">
        <f t="shared" si="6"/>
        <v>2.12</v>
      </c>
      <c r="K9" s="3">
        <f t="shared" si="6"/>
        <v>-13.68</v>
      </c>
      <c r="L9" s="3">
        <f t="shared" si="6"/>
        <v>-35106.6</v>
      </c>
      <c r="M9" s="3">
        <f t="shared" si="6"/>
        <v>103667.75</v>
      </c>
      <c r="N9" s="3">
        <f t="shared" si="6"/>
        <v>52736.79</v>
      </c>
      <c r="O9" s="3">
        <f t="shared" si="6"/>
        <v>5487.98</v>
      </c>
    </row>
    <row r="10" spans="1:15" ht="15.5" x14ac:dyDescent="0.35">
      <c r="C10" t="s">
        <v>18</v>
      </c>
      <c r="D10" s="3">
        <f ca="1">IFERROR(IF(D9=0,"",D2/D9),"")</f>
        <v>-104.6875</v>
      </c>
      <c r="E10" s="3">
        <f ca="1">IFERROR(IF(E9=0,"",E2/E9),"")</f>
        <v>64.444444444444443</v>
      </c>
      <c r="I10" s="3">
        <f t="shared" ref="I10:O10" ca="1" si="7">IFERROR(IF(I9=0,"",I2/I9),"")</f>
        <v>-46.842105263157897</v>
      </c>
      <c r="J10" s="3">
        <f t="shared" ca="1" si="7"/>
        <v>25.471698113207545</v>
      </c>
      <c r="K10" s="3">
        <f t="shared" ca="1" si="7"/>
        <v>-3.6549707602339181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58053484724</v>
      </c>
      <c r="E11" s="2">
        <f>IFERROR(INDEX(E51:E500,MATCH($C$11,$C$51:$C$500,0)),"")</f>
        <v>61974618385</v>
      </c>
      <c r="H11" s="2">
        <f>IFERROR(INDEX(D11:G11,COUNT(D11:G11)),"")</f>
        <v>61974618385</v>
      </c>
      <c r="I11" s="2">
        <f t="shared" ref="I11:O11" si="8">IFERROR(INDEX(I51:I500,MATCH($C$11,$C$51:$C$500,0)),"")</f>
        <v>29962043503</v>
      </c>
      <c r="J11" s="2">
        <f t="shared" si="8"/>
        <v>877527359</v>
      </c>
      <c r="K11" s="2">
        <f t="shared" si="8"/>
        <v>6544979628</v>
      </c>
      <c r="L11" s="2">
        <f t="shared" si="8"/>
        <v>3728834343</v>
      </c>
      <c r="M11" s="2">
        <f t="shared" si="8"/>
        <v>2751998794</v>
      </c>
      <c r="N11" s="2">
        <f t="shared" si="8"/>
        <v>45206615029</v>
      </c>
      <c r="O11" s="2">
        <f t="shared" si="8"/>
        <v>601177392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-19000000000</v>
      </c>
      <c r="E12" s="2">
        <f>IFERROR(INDEX(E51:E500,MATCH("Net Debt (Quarter)",$C$51:$C$500,0)),"")</f>
        <v>-23000000000</v>
      </c>
      <c r="H12" s="2">
        <f>IFERROR(INDEX(D12:G12,COUNT(D12:G12)),"")</f>
        <v>-23000000000</v>
      </c>
      <c r="I12" s="2">
        <f t="shared" ref="I12:O12" si="9">IFERROR(INDEX(I51:I500,MATCH($C$12,$C$51:$C$500,0)),"")</f>
        <v>9000000000</v>
      </c>
      <c r="J12" s="2">
        <f t="shared" si="9"/>
        <v>37000000000</v>
      </c>
      <c r="K12" s="2">
        <f t="shared" si="9"/>
        <v>46000000000</v>
      </c>
      <c r="L12" s="2">
        <f t="shared" si="9"/>
        <v>94000000000</v>
      </c>
      <c r="M12" s="2">
        <f t="shared" si="9"/>
        <v>87000000000</v>
      </c>
      <c r="N12" s="2">
        <f t="shared" si="9"/>
        <v>80000000000</v>
      </c>
      <c r="O12" s="2">
        <f t="shared" si="9"/>
        <v>125000000000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39000000000</v>
      </c>
      <c r="E13" s="2">
        <f>IFERROR(INDEX(E51:E500,MATCH("Total Debt (Quarter)",$C$51:$C$500,0)),"")</f>
        <v>39000000000</v>
      </c>
      <c r="H13" s="2">
        <f>IFERROR(INDEX(D13:G13,COUNT(D13:G13)),"")</f>
        <v>39000000000</v>
      </c>
      <c r="I13" s="2">
        <f t="shared" ref="I13:O13" si="10">IFERROR(INDEX(I51:I500,MATCH($C$13,$C$51:$C$500,0)),"")</f>
        <v>39000000000</v>
      </c>
      <c r="J13" s="2">
        <f t="shared" si="10"/>
        <v>38000000000</v>
      </c>
      <c r="K13" s="2">
        <f t="shared" si="10"/>
        <v>53000000000</v>
      </c>
      <c r="L13" s="2">
        <f t="shared" si="10"/>
        <v>98000000000</v>
      </c>
      <c r="M13" s="2">
        <f t="shared" si="10"/>
        <v>90000000000</v>
      </c>
      <c r="N13" s="2">
        <f t="shared" si="10"/>
        <v>125000000000</v>
      </c>
      <c r="O13" s="2">
        <f t="shared" si="10"/>
        <v>126000000000</v>
      </c>
    </row>
    <row r="14" spans="1:15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O14" si="11">IFERROR(INDEX(I51:I500,MATCH($C$14,$C$51:$C$500,0)),"")</f>
        <v>-54441663</v>
      </c>
      <c r="J14" s="2">
        <f t="shared" si="11"/>
        <v>-4668750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0</v>
      </c>
    </row>
    <row r="15" spans="1:15" ht="15.5" x14ac:dyDescent="0.35">
      <c r="C15" t="s">
        <v>28</v>
      </c>
      <c r="D15" s="2">
        <f>IFERROR(INDEX(D51:D500,MATCH($C$15,$C$51:$C$500,0)),"")</f>
        <v>-3644913140</v>
      </c>
      <c r="E15" s="2">
        <f>IFERROR(INDEX(E51:E500,MATCH($C$15,$C$51:$C$500,0)),"")</f>
        <v>-2673249700</v>
      </c>
      <c r="H15" s="2">
        <f>IFERROR(SUM(D15:G15)*(4/MAX(1,COUNT(D15:G15))),"")</f>
        <v>-12636325680</v>
      </c>
      <c r="I15" s="2">
        <f t="shared" ref="I15:O15" si="12">IFERROR(INDEX(I51:I500,MATCH($C$15,$C$51:$C$500,0)),"")</f>
        <v>-15782786694</v>
      </c>
      <c r="J15" s="2">
        <f t="shared" si="12"/>
        <v>-5659238798</v>
      </c>
      <c r="K15" s="2">
        <f t="shared" si="12"/>
        <v>-4959891974</v>
      </c>
      <c r="L15" s="2">
        <f t="shared" si="12"/>
        <v>-5247974806</v>
      </c>
      <c r="M15" s="2">
        <f t="shared" si="12"/>
        <v>-30584539440</v>
      </c>
      <c r="N15" s="2">
        <f t="shared" si="12"/>
        <v>-15803964904</v>
      </c>
      <c r="O15" s="2">
        <f t="shared" si="12"/>
        <v>-231859708</v>
      </c>
    </row>
    <row r="16" spans="1:15" ht="15.5" x14ac:dyDescent="0.35">
      <c r="C16" t="s">
        <v>29</v>
      </c>
      <c r="D16" s="2">
        <f>IFERROR(INDEX(D51:D500,MATCH($C$16,$C$51:$C$500,0)),"")</f>
        <v>14805970470</v>
      </c>
      <c r="E16" s="2">
        <f>IFERROR(INDEX(E51:E500,MATCH($C$16,$C$51:$C$500,0)),"")</f>
        <v>11442568182</v>
      </c>
      <c r="H16" s="2">
        <f>IFERROR(SUM(D16:G16)*(4/MAX(1,COUNT(D16:G16))),"")</f>
        <v>52497077304</v>
      </c>
      <c r="I16" s="2">
        <f t="shared" ref="I16:O16" si="13">IFERROR(INDEX(I51:I500,MATCH($C$16,$C$51:$C$500,0)),"")</f>
        <v>26528197319</v>
      </c>
      <c r="J16" s="2">
        <f t="shared" si="13"/>
        <v>-2498302232</v>
      </c>
      <c r="K16" s="2">
        <f t="shared" si="13"/>
        <v>21955965980</v>
      </c>
      <c r="L16" s="2">
        <f t="shared" si="13"/>
        <v>22359068297</v>
      </c>
      <c r="M16" s="2">
        <f t="shared" si="13"/>
        <v>124677063316</v>
      </c>
      <c r="N16" s="2">
        <f t="shared" si="13"/>
        <v>69479845393</v>
      </c>
      <c r="O16" s="2">
        <f t="shared" si="13"/>
        <v>725773913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237</v>
      </c>
    </row>
    <row r="19" spans="1:15" ht="15.5" x14ac:dyDescent="0.35">
      <c r="A19" t="s">
        <v>38</v>
      </c>
      <c r="C19" t="s">
        <v>39</v>
      </c>
    </row>
    <row r="20" spans="1:15" ht="15.5" x14ac:dyDescent="0.35">
      <c r="A20" t="s">
        <v>40</v>
      </c>
      <c r="C20" t="s">
        <v>41</v>
      </c>
      <c r="D20" s="2">
        <f ca="1">IFERROR(D21*D2,"")</f>
        <v>407360000000</v>
      </c>
      <c r="E20" s="2">
        <f ca="1">IFERROR(E21*E2,"")</f>
        <v>352640000000</v>
      </c>
      <c r="H20" s="2">
        <f t="shared" ref="H20:O20" ca="1" si="14">IFERROR(H21*H2,"")</f>
        <v>352640000000</v>
      </c>
      <c r="I20" s="2">
        <f t="shared" ca="1" si="14"/>
        <v>527770000000</v>
      </c>
      <c r="J20" s="2">
        <f t="shared" ca="1" si="14"/>
        <v>305100000000</v>
      </c>
      <c r="K20" s="2">
        <f t="shared" ca="1" si="14"/>
        <v>282500000000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6080000000</v>
      </c>
      <c r="E21" s="2">
        <f>IFERROR(INDEX(E51:E500,MATCH($C$7,$C$51:$C$500,0)),"")</f>
        <v>6080000000</v>
      </c>
      <c r="H21" s="2">
        <f>IFERROR(INDEX(D21:G21,COUNT(D21:G21)),"")</f>
        <v>6080000000</v>
      </c>
      <c r="I21" s="2">
        <f t="shared" ref="I21:O21" si="15">IFERROR(INDEX(I51:I500,MATCH($C$7,$C$51:$C$500,0)),"")</f>
        <v>5930000000</v>
      </c>
      <c r="J21" s="2">
        <f t="shared" si="15"/>
        <v>5650000000</v>
      </c>
      <c r="K21" s="2">
        <f t="shared" si="15"/>
        <v>5650000000</v>
      </c>
      <c r="L21" s="2">
        <f t="shared" si="15"/>
        <v>0</v>
      </c>
      <c r="M21" s="2">
        <f t="shared" si="15"/>
        <v>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42</v>
      </c>
      <c r="C23" t="s">
        <v>43</v>
      </c>
      <c r="D23" s="3">
        <f>IFERROR(D5/D6*100,"")</f>
        <v>4.334900161070899</v>
      </c>
      <c r="E23" s="3">
        <f>IFERROR(E5/E6*100,"")</f>
        <v>3.560295738453243</v>
      </c>
      <c r="H23" s="3">
        <f t="shared" ref="H23:O23" si="16">IFERROR(H5/H6*100,"")</f>
        <v>16.183248952557587</v>
      </c>
      <c r="I23" s="3">
        <f t="shared" si="16"/>
        <v>5.0322894018510791</v>
      </c>
      <c r="J23" s="3">
        <f t="shared" si="16"/>
        <v>-4.8209689704175958</v>
      </c>
      <c r="K23" s="3">
        <f t="shared" si="16"/>
        <v>10.011909667912315</v>
      </c>
      <c r="L23" s="3">
        <f t="shared" si="16"/>
        <v>206.05331825886424</v>
      </c>
      <c r="M23" s="3">
        <f t="shared" si="16"/>
        <v>-145.08093177216253</v>
      </c>
      <c r="N23" s="3">
        <f t="shared" si="16"/>
        <v>-33.909670840848442</v>
      </c>
      <c r="O23" s="3">
        <f t="shared" si="16"/>
        <v>-0.22409784860226964</v>
      </c>
    </row>
    <row r="24" spans="1:15" ht="15.5" x14ac:dyDescent="0.35">
      <c r="C24" t="s">
        <v>44</v>
      </c>
      <c r="D24" s="4">
        <f>IFERROR(_xlfn.RRI(5,I23,D23),"")</f>
        <v>-2.9394611390172076E-2</v>
      </c>
      <c r="E24" s="4" t="str">
        <f>IFERROR(_xlfn.RRI(5,J23,E23),"")</f>
        <v/>
      </c>
      <c r="H24" s="4" t="str">
        <f t="shared" ref="H24:O24" si="17">IFERROR(_xlfn.RRI(5,M23,H23),"")</f>
        <v/>
      </c>
      <c r="I24" s="4" t="str">
        <f t="shared" si="17"/>
        <v/>
      </c>
      <c r="J24" s="4">
        <f t="shared" si="17"/>
        <v>0.84730807993896895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45</v>
      </c>
      <c r="C25" t="s">
        <v>46</v>
      </c>
      <c r="D25" s="3">
        <f>IFERROR(INDEX(D51:D500,MATCH($A$25,$C$51:$C$500,0)),"")</f>
        <v>1.84</v>
      </c>
      <c r="E25" s="3">
        <f>IFERROR(INDEX(E51:E500,MATCH($A$25,$C$51:$C$500,0)),"")</f>
        <v>1.44</v>
      </c>
      <c r="H25" s="3">
        <f>IFERROR(INDEX(D25:G25,COUNT(D25:G25)),"")</f>
        <v>1.44</v>
      </c>
      <c r="I25" s="3">
        <f t="shared" ref="I25:O25" si="18">IFERROR(INDEX(I51:I500,MATCH($C$25,$C$51:$C$500,0)),"")</f>
        <v>1.81</v>
      </c>
      <c r="J25" s="3">
        <f t="shared" si="18"/>
        <v>-1.44</v>
      </c>
      <c r="K25" s="3">
        <f t="shared" si="18"/>
        <v>3.01</v>
      </c>
      <c r="L25" s="3">
        <f t="shared" si="18"/>
        <v>9464.1</v>
      </c>
      <c r="M25" s="3">
        <f t="shared" si="18"/>
        <v>90473.58</v>
      </c>
      <c r="N25" s="3">
        <f t="shared" si="18"/>
        <v>51611.42</v>
      </c>
      <c r="O25" s="3">
        <f t="shared" si="18"/>
        <v>474.92</v>
      </c>
    </row>
    <row r="26" spans="1:15" ht="15.5" x14ac:dyDescent="0.35">
      <c r="C26" t="s">
        <v>47</v>
      </c>
      <c r="D26" s="4">
        <f>IFERROR(_xlfn.RRI(5,I25,D25),"")</f>
        <v>3.29315583099965E-3</v>
      </c>
      <c r="E26" s="4" t="str">
        <f>IFERROR(_xlfn.RRI(5,J25,E25),"")</f>
        <v/>
      </c>
      <c r="H26" s="4">
        <f t="shared" ref="H26:O26" si="19">IFERROR(_xlfn.RRI(5,M25,H25),"")</f>
        <v>-0.89025919457174862</v>
      </c>
      <c r="I26" s="4">
        <f t="shared" si="19"/>
        <v>-0.87147531345490525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48</v>
      </c>
      <c r="D27" s="3">
        <f>IFERROR(D4/D21,"")</f>
        <v>10.591974450657895</v>
      </c>
      <c r="E27" s="3">
        <f>IFERROR(E4/E21,"")</f>
        <v>8.7297872848684204</v>
      </c>
      <c r="H27" s="3">
        <f t="shared" ref="H27:O27" si="20">IFERROR(H4/H21,"")</f>
        <v>38.643523471052632</v>
      </c>
      <c r="I27" s="3">
        <f t="shared" si="20"/>
        <v>36.677702504215851</v>
      </c>
      <c r="J27" s="3">
        <f t="shared" si="20"/>
        <v>31.256073226902654</v>
      </c>
      <c r="K27" s="3">
        <f t="shared" si="20"/>
        <v>40.900524057699116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49</v>
      </c>
      <c r="D28" s="4">
        <f>IFERROR(_xlfn.RRI(5,I27,D27),"")</f>
        <v>-0.2199634367489719</v>
      </c>
      <c r="E28" s="4">
        <f>IFERROR(_xlfn.RRI(5,J27,E27),"")</f>
        <v>-0.2251567587169484</v>
      </c>
      <c r="H28" s="4" t="str">
        <f t="shared" ref="H28:O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50</v>
      </c>
      <c r="H29" s="4">
        <f t="shared" ref="H29:O29" si="22">IFERROR(((H25-I25)/I25)*100%,"")</f>
        <v>-0.20441988950276249</v>
      </c>
      <c r="I29" s="4">
        <f t="shared" si="22"/>
        <v>-2.2569444444444446</v>
      </c>
      <c r="J29" s="4">
        <f t="shared" si="22"/>
        <v>-1.4784053156146177</v>
      </c>
      <c r="K29" s="4">
        <f t="shared" si="22"/>
        <v>-0.99968195602328802</v>
      </c>
      <c r="L29" s="4">
        <f t="shared" si="22"/>
        <v>-0.8953937713087069</v>
      </c>
      <c r="M29" s="4">
        <f t="shared" si="22"/>
        <v>0.75297598864747384</v>
      </c>
      <c r="N29" s="4">
        <f t="shared" si="22"/>
        <v>107.6739240293102</v>
      </c>
      <c r="O29" s="4" t="str">
        <f t="shared" si="22"/>
        <v/>
      </c>
    </row>
    <row r="30" spans="1:15" ht="15.5" x14ac:dyDescent="0.35">
      <c r="C30" t="s">
        <v>51</v>
      </c>
      <c r="H30" s="4">
        <f t="shared" ref="H30:O30" si="23">IFERROR(((H27-I27)/I27)*100%,"")</f>
        <v>5.3597167560067938E-2</v>
      </c>
      <c r="I30" s="4">
        <f t="shared" si="23"/>
        <v>0.1734584263978082</v>
      </c>
      <c r="J30" s="4">
        <f t="shared" si="23"/>
        <v>-0.23580262241116665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42.36</v>
      </c>
      <c r="E32" s="3">
        <f>IFERROR(INDEX(E51:E500,MATCH($A$32,$C$51:$C$500,0)),"")</f>
        <v>40.520000000000003</v>
      </c>
      <c r="H32" s="3">
        <f>IFERROR(INDEX(D32:G32,COUNT(D32:G32)),"")</f>
        <v>40.520000000000003</v>
      </c>
      <c r="I32" s="3">
        <f t="shared" ref="I32:O32" si="24">IFERROR(INDEX(I51:I500,MATCH($C$32,$C$51:$C$500,0)),"")</f>
        <v>36.1</v>
      </c>
      <c r="J32" s="3">
        <f t="shared" si="24"/>
        <v>28.65</v>
      </c>
      <c r="K32" s="3">
        <f t="shared" si="24"/>
        <v>30.03</v>
      </c>
      <c r="L32" s="3">
        <f t="shared" si="24"/>
        <v>23765.5</v>
      </c>
      <c r="M32" s="3">
        <f t="shared" si="24"/>
        <v>-62277.9</v>
      </c>
      <c r="N32" s="3">
        <f t="shared" si="24"/>
        <v>-152631.26</v>
      </c>
      <c r="O32" s="3">
        <f t="shared" si="24"/>
        <v>-202764.44</v>
      </c>
    </row>
    <row r="33" spans="1:15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1.46</v>
      </c>
      <c r="E33" s="3">
        <f>IFERROR(INDEX(E51:E500,MATCH($A$33,$C$51:$C$500,0)),"")</f>
        <v>1.43</v>
      </c>
      <c r="H33" s="3">
        <f>IFERROR(INDEX(D33:G33,COUNT(D33:G33)),"")</f>
        <v>1.43</v>
      </c>
      <c r="I33" s="3">
        <f t="shared" ref="I33:O33" si="25">IFERROR(INDEX(I51:I500,MATCH($C$33,$C$51:$C$500,0)),"")</f>
        <v>2.4700000000000002</v>
      </c>
      <c r="J33" s="3">
        <f t="shared" si="25"/>
        <v>1.88</v>
      </c>
      <c r="K33" s="3">
        <f t="shared" si="25"/>
        <v>1.67</v>
      </c>
      <c r="L33" s="3">
        <f t="shared" si="25"/>
        <v>0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33.700000000000003</v>
      </c>
      <c r="E34" s="3">
        <f>IFERROR(INDEX(E51:E500,MATCH($A$34,$C$51:$C$500,0)),"")</f>
        <v>40.28</v>
      </c>
      <c r="H34" s="3">
        <f>IFERROR(INDEX(D34:G34,COUNT(D34:G34)),"")</f>
        <v>40.28</v>
      </c>
      <c r="I34" s="3">
        <f t="shared" ref="I34:O34" si="26">IFERROR(INDEX(I51:I500,MATCH($C$34,$C$51:$C$500,0)),"")</f>
        <v>49.17</v>
      </c>
      <c r="J34" s="3">
        <f t="shared" si="26"/>
        <v>-37.5</v>
      </c>
      <c r="K34" s="3">
        <f t="shared" si="26"/>
        <v>16.61</v>
      </c>
      <c r="L34" s="3">
        <f t="shared" si="26"/>
        <v>0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5.85</v>
      </c>
      <c r="E35" s="3">
        <f>IFERROR(INDEX(E51:E500,MATCH($A$35,$C$51:$C$500,0)),"")</f>
        <v>6.64</v>
      </c>
      <c r="H35" s="3">
        <f>IFERROR(INDEX(D35:G35,COUNT(D35:G35)),"")</f>
        <v>6.64</v>
      </c>
      <c r="I35" s="3">
        <f t="shared" ref="I35:O35" si="27">IFERROR(INDEX(I51:I500,MATCH($C$35,$C$51:$C$500,0)),"")</f>
        <v>2.42</v>
      </c>
      <c r="J35" s="3">
        <f t="shared" si="27"/>
        <v>1.73</v>
      </c>
      <c r="K35" s="3">
        <f t="shared" si="27"/>
        <v>1.22</v>
      </c>
      <c r="L35" s="3">
        <f t="shared" si="27"/>
        <v>0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64</v>
      </c>
      <c r="C36" t="s">
        <v>65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ht="15.5" x14ac:dyDescent="0.35">
      <c r="B37" t="s">
        <v>66</v>
      </c>
      <c r="C37" t="s">
        <v>67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ht="15.5" x14ac:dyDescent="0.35">
      <c r="D50" t="s">
        <v>480</v>
      </c>
      <c r="E50" t="s">
        <v>68</v>
      </c>
      <c r="F50" t="s">
        <v>238</v>
      </c>
      <c r="G50" t="s">
        <v>69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237</v>
      </c>
    </row>
    <row r="51" spans="2:15" ht="15.5" x14ac:dyDescent="0.35">
      <c r="B51" t="s">
        <v>73</v>
      </c>
      <c r="C51" t="s">
        <v>6</v>
      </c>
      <c r="D51" s="5">
        <v>64399204660</v>
      </c>
      <c r="E51" s="5">
        <v>53077106692</v>
      </c>
      <c r="F51" s="5">
        <v>41233332097</v>
      </c>
      <c r="G51" s="5">
        <v>59507774673</v>
      </c>
      <c r="I51" s="5">
        <v>217498775850</v>
      </c>
      <c r="J51" s="5">
        <v>176596813732</v>
      </c>
      <c r="K51" s="5">
        <v>231087960926</v>
      </c>
      <c r="L51" s="5">
        <v>305535807203</v>
      </c>
      <c r="M51" s="5">
        <v>455059373519</v>
      </c>
      <c r="N51" s="5">
        <v>294512931740</v>
      </c>
      <c r="O51" s="5">
        <v>61817485316</v>
      </c>
    </row>
    <row r="52" spans="2:15" ht="15.5" x14ac:dyDescent="0.35">
      <c r="C52" t="s">
        <v>74</v>
      </c>
      <c r="D52" s="5">
        <v>-43690697127</v>
      </c>
      <c r="E52" s="5">
        <v>-39125387825</v>
      </c>
      <c r="F52" s="5">
        <v>-36409195412</v>
      </c>
      <c r="G52" s="5">
        <v>-47644833713</v>
      </c>
      <c r="I52" s="5">
        <v>-181241449643</v>
      </c>
      <c r="J52" s="5">
        <v>-147731386389</v>
      </c>
      <c r="K52" s="5">
        <v>-180649807949</v>
      </c>
      <c r="L52" s="5">
        <v>-255540640411</v>
      </c>
      <c r="M52" s="5">
        <v>-315657193933</v>
      </c>
      <c r="N52" s="5">
        <v>-206562203198</v>
      </c>
      <c r="O52" s="5">
        <v>-50121653631</v>
      </c>
    </row>
    <row r="53" spans="2:15" ht="15.5" x14ac:dyDescent="0.35">
      <c r="C53" t="s">
        <v>75</v>
      </c>
      <c r="D53" s="5">
        <v>20708507533</v>
      </c>
      <c r="E53" s="5">
        <v>13951718867</v>
      </c>
      <c r="F53" s="5">
        <v>4824136685</v>
      </c>
      <c r="G53" s="5">
        <v>11862940960</v>
      </c>
      <c r="I53" s="5">
        <v>36257326207</v>
      </c>
      <c r="J53" s="5">
        <v>28865427343</v>
      </c>
      <c r="K53" s="5">
        <v>50438152977</v>
      </c>
      <c r="L53" s="5">
        <v>49995166792</v>
      </c>
      <c r="M53" s="5">
        <v>139402179586</v>
      </c>
      <c r="N53" s="5">
        <v>87950728542</v>
      </c>
      <c r="O53" s="5">
        <v>11695831685</v>
      </c>
    </row>
    <row r="54" spans="2:15" ht="15.5" x14ac:dyDescent="0.35">
      <c r="C54" t="s">
        <v>76</v>
      </c>
      <c r="D54" s="5">
        <v>-6175263681</v>
      </c>
      <c r="E54" s="5">
        <v>-4564550296</v>
      </c>
      <c r="F54" s="5">
        <v>-4700223674</v>
      </c>
      <c r="G54" s="5">
        <v>-8070885630</v>
      </c>
      <c r="I54" s="5">
        <v>-21001406412</v>
      </c>
      <c r="J54" s="5">
        <v>-20564488799</v>
      </c>
      <c r="K54" s="5">
        <v>-19402188384</v>
      </c>
      <c r="L54" s="5">
        <v>-14167831368</v>
      </c>
      <c r="M54" s="5">
        <v>-14821073263</v>
      </c>
      <c r="N54" s="5">
        <v>-15569811262</v>
      </c>
      <c r="O54" s="5">
        <v>-5552313199</v>
      </c>
    </row>
    <row r="55" spans="2:15" ht="15.5" x14ac:dyDescent="0.35">
      <c r="C55" t="s">
        <v>240</v>
      </c>
    </row>
    <row r="56" spans="2:15" ht="15.5" x14ac:dyDescent="0.35">
      <c r="C56" t="s">
        <v>77</v>
      </c>
      <c r="D56" s="5">
        <v>-6175263681</v>
      </c>
      <c r="E56" s="5">
        <v>-4564550296</v>
      </c>
      <c r="F56" s="5">
        <v>-4700223674</v>
      </c>
      <c r="G56" s="5">
        <v>-8070885630</v>
      </c>
      <c r="I56" s="5">
        <v>-21001406412</v>
      </c>
      <c r="J56" s="5">
        <v>-20564488799</v>
      </c>
      <c r="K56" s="5">
        <v>-19402188384</v>
      </c>
      <c r="L56" s="5">
        <v>-14167831368</v>
      </c>
      <c r="M56" s="5">
        <v>-14821073263</v>
      </c>
      <c r="N56" s="5">
        <v>-15569811262</v>
      </c>
      <c r="O56" s="5">
        <v>-5552313199</v>
      </c>
    </row>
    <row r="57" spans="2:15" ht="15.5" x14ac:dyDescent="0.35">
      <c r="C57" t="s">
        <v>81</v>
      </c>
      <c r="D57" s="5">
        <v>272726618</v>
      </c>
      <c r="E57" s="5">
        <v>2055399611</v>
      </c>
      <c r="F57" s="5">
        <v>694546979</v>
      </c>
      <c r="G57" s="5">
        <v>12511528935</v>
      </c>
      <c r="I57" s="5">
        <v>11306764255</v>
      </c>
      <c r="J57" s="5">
        <v>-10800485898</v>
      </c>
      <c r="K57" s="5">
        <v>-9221147442</v>
      </c>
      <c r="L57" s="5">
        <v>-13469979591</v>
      </c>
      <c r="M57" s="5">
        <v>1128256745</v>
      </c>
      <c r="N57" s="5">
        <v>814650201</v>
      </c>
      <c r="O57" s="5">
        <v>-1041016321</v>
      </c>
    </row>
    <row r="58" spans="2:15" ht="15.5" x14ac:dyDescent="0.35">
      <c r="C58" t="s">
        <v>78</v>
      </c>
      <c r="D58" s="5">
        <v>14533243852</v>
      </c>
      <c r="E58" s="5">
        <v>9387168571</v>
      </c>
      <c r="F58" s="5">
        <v>123913011</v>
      </c>
      <c r="G58" s="5">
        <v>3792055330</v>
      </c>
      <c r="I58" s="5">
        <v>15255919795</v>
      </c>
      <c r="J58" s="5">
        <v>8300938544</v>
      </c>
      <c r="K58" s="5">
        <v>31035964593</v>
      </c>
      <c r="L58" s="5">
        <v>35827335424</v>
      </c>
      <c r="M58" s="5">
        <v>124581106323</v>
      </c>
      <c r="N58" s="5">
        <v>72380917280</v>
      </c>
      <c r="O58" s="5">
        <v>6143518486</v>
      </c>
    </row>
    <row r="59" spans="2:15" ht="15.5" x14ac:dyDescent="0.35">
      <c r="C59" t="s">
        <v>79</v>
      </c>
      <c r="D59" s="5">
        <v>272726618</v>
      </c>
      <c r="E59" s="5">
        <v>2055399611</v>
      </c>
      <c r="F59" s="5">
        <v>694546979</v>
      </c>
      <c r="G59" s="5">
        <v>12477042204</v>
      </c>
      <c r="I59" s="5">
        <v>11272277524</v>
      </c>
      <c r="J59" s="5">
        <v>-10799240776</v>
      </c>
      <c r="K59" s="5">
        <v>-9079998613</v>
      </c>
      <c r="L59" s="5">
        <v>-13468267127</v>
      </c>
      <c r="M59" s="5">
        <v>95956993</v>
      </c>
      <c r="N59" s="5">
        <v>-2901071887</v>
      </c>
      <c r="O59" s="5">
        <v>-5417744573</v>
      </c>
    </row>
    <row r="60" spans="2:15" ht="15.5" x14ac:dyDescent="0.35">
      <c r="C60" t="s">
        <v>80</v>
      </c>
      <c r="G60" s="5">
        <v>19954932</v>
      </c>
      <c r="I60" s="5">
        <v>19954932</v>
      </c>
      <c r="J60" s="5">
        <v>5913872</v>
      </c>
      <c r="K60" s="5">
        <v>141148829</v>
      </c>
      <c r="L60" s="5">
        <v>1712464</v>
      </c>
      <c r="M60" s="5">
        <v>234134652</v>
      </c>
      <c r="N60" s="5">
        <v>-59475</v>
      </c>
      <c r="O60" s="5">
        <v>-52772989</v>
      </c>
    </row>
    <row r="61" spans="2:15" ht="15.5" x14ac:dyDescent="0.35">
      <c r="C61" t="s">
        <v>27</v>
      </c>
      <c r="G61" s="5">
        <v>-54441663</v>
      </c>
      <c r="I61" s="5">
        <v>-54441663</v>
      </c>
      <c r="J61" s="5">
        <v>-4668750</v>
      </c>
    </row>
    <row r="62" spans="2:15" ht="15.5" x14ac:dyDescent="0.35">
      <c r="C62" t="s">
        <v>241</v>
      </c>
    </row>
    <row r="63" spans="2:15" ht="15.5" x14ac:dyDescent="0.35">
      <c r="C63" t="s">
        <v>242</v>
      </c>
      <c r="M63" s="5">
        <v>-1266434404</v>
      </c>
      <c r="N63" s="5">
        <v>-3715662613</v>
      </c>
      <c r="O63" s="5">
        <v>-4323955263</v>
      </c>
    </row>
    <row r="64" spans="2:15" ht="15.5" x14ac:dyDescent="0.35">
      <c r="C64" t="s">
        <v>243</v>
      </c>
    </row>
    <row r="65" spans="3:15" ht="15.5" x14ac:dyDescent="0.35">
      <c r="C65" t="s">
        <v>82</v>
      </c>
      <c r="D65" s="5">
        <v>272726618</v>
      </c>
      <c r="E65" s="5">
        <v>2055399611</v>
      </c>
      <c r="F65" s="5">
        <v>694546979</v>
      </c>
      <c r="G65" s="5">
        <v>12477042204</v>
      </c>
      <c r="I65" s="5">
        <v>11272277524</v>
      </c>
      <c r="J65" s="5">
        <v>-10799240776</v>
      </c>
      <c r="K65" s="5">
        <v>-9079998613</v>
      </c>
      <c r="L65" s="5">
        <v>-13468267127</v>
      </c>
      <c r="M65" s="5">
        <v>95956993</v>
      </c>
      <c r="N65" s="5">
        <v>-2901071887</v>
      </c>
      <c r="O65" s="5">
        <v>-5417744573</v>
      </c>
    </row>
    <row r="66" spans="3:15" ht="15.5" x14ac:dyDescent="0.35">
      <c r="C66" t="s">
        <v>29</v>
      </c>
      <c r="D66" s="5">
        <v>14805970470</v>
      </c>
      <c r="E66" s="5">
        <v>11442568182</v>
      </c>
      <c r="F66" s="5">
        <v>818459990</v>
      </c>
      <c r="G66" s="5">
        <v>16269097534</v>
      </c>
      <c r="I66" s="5">
        <v>26528197319</v>
      </c>
      <c r="J66" s="5">
        <v>-2498302232</v>
      </c>
      <c r="K66" s="5">
        <v>21955965980</v>
      </c>
      <c r="L66" s="5">
        <v>22359068297</v>
      </c>
      <c r="M66" s="5">
        <v>124677063316</v>
      </c>
      <c r="N66" s="5">
        <v>69479845393</v>
      </c>
      <c r="O66" s="5">
        <v>725773913</v>
      </c>
    </row>
    <row r="67" spans="3:15" ht="15.5" x14ac:dyDescent="0.35">
      <c r="C67" t="s">
        <v>28</v>
      </c>
      <c r="D67" s="5">
        <v>-3644913140</v>
      </c>
      <c r="E67" s="5">
        <v>-2673249700</v>
      </c>
      <c r="F67" s="5">
        <v>-227454480</v>
      </c>
      <c r="G67" s="5">
        <v>-13408677154</v>
      </c>
      <c r="I67" s="5">
        <v>-15782786694</v>
      </c>
      <c r="J67" s="5">
        <v>-5659238798</v>
      </c>
      <c r="K67" s="5">
        <v>-4959891974</v>
      </c>
      <c r="L67" s="5">
        <v>-5247974806</v>
      </c>
      <c r="M67" s="5">
        <v>-30584539440</v>
      </c>
      <c r="N67" s="5">
        <v>-15803964904</v>
      </c>
      <c r="O67" s="5">
        <v>-231859708</v>
      </c>
    </row>
    <row r="68" spans="3:15" ht="15.5" x14ac:dyDescent="0.35">
      <c r="C68" t="s">
        <v>86</v>
      </c>
      <c r="D68" s="5">
        <v>11161057330</v>
      </c>
      <c r="E68" s="5">
        <v>8769318482</v>
      </c>
      <c r="F68" s="5">
        <v>591005510</v>
      </c>
      <c r="G68" s="5">
        <v>2860420380</v>
      </c>
      <c r="I68" s="5">
        <v>10745410625</v>
      </c>
      <c r="J68" s="5">
        <v>-8157541030</v>
      </c>
      <c r="K68" s="5">
        <v>16996074006</v>
      </c>
      <c r="L68" s="5">
        <v>17111093491</v>
      </c>
      <c r="M68" s="5">
        <v>94092523876</v>
      </c>
      <c r="N68" s="5">
        <v>53675880489</v>
      </c>
      <c r="O68" s="5">
        <v>493914205</v>
      </c>
    </row>
    <row r="69" spans="3:15" ht="15.5" x14ac:dyDescent="0.35">
      <c r="C69" t="s">
        <v>244</v>
      </c>
    </row>
    <row r="70" spans="3:15" ht="15.5" x14ac:dyDescent="0.35">
      <c r="C70" t="s">
        <v>87</v>
      </c>
      <c r="D70" s="5">
        <v>11161057330</v>
      </c>
      <c r="E70" s="5">
        <v>8769318482</v>
      </c>
      <c r="F70" s="5">
        <v>591005510</v>
      </c>
      <c r="G70" s="5">
        <v>2860420380</v>
      </c>
      <c r="I70" s="5">
        <v>10745410625</v>
      </c>
      <c r="J70" s="5">
        <v>-8157541030</v>
      </c>
      <c r="K70" s="5">
        <v>16996074006</v>
      </c>
      <c r="L70" s="5">
        <v>17111093491</v>
      </c>
      <c r="M70" s="5">
        <v>94092523876</v>
      </c>
      <c r="N70" s="5">
        <v>53675880489</v>
      </c>
      <c r="O70" s="5">
        <v>493914205</v>
      </c>
    </row>
    <row r="71" spans="3:15" ht="15.5" x14ac:dyDescent="0.35">
      <c r="C71" t="s">
        <v>88</v>
      </c>
      <c r="G71" s="5">
        <v>18516007</v>
      </c>
      <c r="I71" s="5">
        <v>18516007</v>
      </c>
      <c r="J71" s="5">
        <v>353476102</v>
      </c>
      <c r="K71" s="5">
        <v>-7825930</v>
      </c>
      <c r="L71" s="5">
        <v>71425950678</v>
      </c>
      <c r="M71" s="5">
        <v>-125029384</v>
      </c>
      <c r="N71" s="5">
        <v>151148326</v>
      </c>
      <c r="O71" s="5">
        <v>-21347828</v>
      </c>
    </row>
    <row r="72" spans="3:15" ht="15.5" x14ac:dyDescent="0.35">
      <c r="C72" t="s">
        <v>89</v>
      </c>
      <c r="D72" s="5">
        <v>11161057330</v>
      </c>
      <c r="E72" s="5">
        <v>8769318482</v>
      </c>
      <c r="F72" s="5">
        <v>591005510</v>
      </c>
      <c r="G72" s="5">
        <v>2878936387</v>
      </c>
      <c r="I72" s="5">
        <v>10763926632</v>
      </c>
      <c r="J72" s="5">
        <v>-7804064928</v>
      </c>
      <c r="K72" s="5">
        <v>16988248076</v>
      </c>
      <c r="L72" s="5">
        <v>88537044169</v>
      </c>
      <c r="M72" s="5">
        <v>93967494492</v>
      </c>
      <c r="N72" s="5">
        <v>53827028815</v>
      </c>
      <c r="O72" s="5">
        <v>472566377</v>
      </c>
    </row>
    <row r="73" spans="3:15" ht="15.5" x14ac:dyDescent="0.35">
      <c r="C73" t="s">
        <v>90</v>
      </c>
      <c r="D73" s="5">
        <v>11161057330</v>
      </c>
      <c r="E73" s="5">
        <v>8769318482</v>
      </c>
      <c r="F73" s="5">
        <v>591005510</v>
      </c>
      <c r="G73" s="5">
        <v>2860420380</v>
      </c>
      <c r="I73" s="5">
        <v>10745410625</v>
      </c>
      <c r="J73" s="5">
        <v>-8157541030</v>
      </c>
      <c r="K73" s="5">
        <v>16996074006</v>
      </c>
      <c r="L73" s="5">
        <v>17111093491</v>
      </c>
      <c r="M73" s="5">
        <v>94092523876</v>
      </c>
      <c r="N73" s="5">
        <v>53675880489</v>
      </c>
      <c r="O73" s="5">
        <v>493914205</v>
      </c>
    </row>
    <row r="74" spans="3:15" ht="15.5" x14ac:dyDescent="0.35">
      <c r="C74" t="s">
        <v>8</v>
      </c>
      <c r="D74" s="5">
        <v>11161057330</v>
      </c>
      <c r="E74" s="5">
        <v>8769318482</v>
      </c>
      <c r="F74" s="5">
        <v>591005510</v>
      </c>
      <c r="G74" s="5">
        <v>2878936387</v>
      </c>
      <c r="I74" s="5">
        <v>10763926632</v>
      </c>
      <c r="J74" s="5">
        <v>-7804064928</v>
      </c>
      <c r="K74" s="5">
        <v>16988248076</v>
      </c>
      <c r="L74" s="5">
        <v>88537044169</v>
      </c>
      <c r="M74" s="5">
        <v>93967494492</v>
      </c>
      <c r="N74" s="5">
        <v>53827028815</v>
      </c>
      <c r="O74" s="5">
        <v>472566377</v>
      </c>
    </row>
    <row r="75" spans="3:15" ht="15.5" x14ac:dyDescent="0.35">
      <c r="C75" t="s">
        <v>91</v>
      </c>
    </row>
    <row r="76" spans="3:15" ht="15.5" x14ac:dyDescent="0.35">
      <c r="C76" t="s">
        <v>92</v>
      </c>
      <c r="D76" s="5">
        <v>11161057330</v>
      </c>
      <c r="E76" s="5">
        <v>8769318482</v>
      </c>
      <c r="F76" s="5">
        <v>591005510</v>
      </c>
      <c r="G76" s="5">
        <v>2860420380</v>
      </c>
      <c r="I76" s="5">
        <v>10745410625</v>
      </c>
      <c r="J76" s="5">
        <v>-8157541030</v>
      </c>
      <c r="K76" s="5">
        <v>16996074006</v>
      </c>
      <c r="L76" s="5">
        <v>17111093491</v>
      </c>
      <c r="M76" s="5">
        <v>94092523876</v>
      </c>
      <c r="N76" s="5">
        <v>53675880489</v>
      </c>
      <c r="O76" s="5">
        <v>493914205</v>
      </c>
    </row>
    <row r="77" spans="3:15" ht="15.5" x14ac:dyDescent="0.35">
      <c r="C77" t="s">
        <v>93</v>
      </c>
      <c r="D77" s="5">
        <v>11161057330</v>
      </c>
      <c r="E77" s="5">
        <v>8769318482</v>
      </c>
      <c r="F77" s="5">
        <v>591005510</v>
      </c>
      <c r="G77" s="5">
        <v>2878936387</v>
      </c>
      <c r="I77" s="5">
        <v>10763926632</v>
      </c>
      <c r="J77" s="5">
        <v>-7804064928</v>
      </c>
      <c r="K77" s="5">
        <v>16988248076</v>
      </c>
      <c r="L77" s="5">
        <v>88537044169</v>
      </c>
      <c r="M77" s="5">
        <v>93967494492</v>
      </c>
      <c r="N77" s="5">
        <v>53827028815</v>
      </c>
      <c r="O77" s="5">
        <v>472566377</v>
      </c>
    </row>
    <row r="78" spans="3:15" ht="15.5" x14ac:dyDescent="0.35">
      <c r="C78" t="s">
        <v>245</v>
      </c>
    </row>
    <row r="79" spans="3:15" ht="15.5" x14ac:dyDescent="0.35">
      <c r="C79" t="s">
        <v>94</v>
      </c>
      <c r="D79" s="5">
        <v>11161057330</v>
      </c>
      <c r="E79" s="5">
        <v>8769318482</v>
      </c>
      <c r="F79" s="5">
        <v>591005510</v>
      </c>
      <c r="G79" s="5">
        <v>2878936387</v>
      </c>
      <c r="I79" s="5">
        <v>10763926632</v>
      </c>
      <c r="J79" s="5">
        <v>-7804064928</v>
      </c>
      <c r="K79" s="5">
        <v>16988248076</v>
      </c>
      <c r="L79" s="5">
        <v>88537044169</v>
      </c>
      <c r="M79" s="5">
        <v>93967494492</v>
      </c>
      <c r="N79" s="5">
        <v>53827028815</v>
      </c>
      <c r="O79" s="5">
        <v>472566377</v>
      </c>
    </row>
    <row r="81" spans="2:15" ht="15.5" x14ac:dyDescent="0.35">
      <c r="B81" t="s">
        <v>95</v>
      </c>
      <c r="C81" t="s">
        <v>96</v>
      </c>
    </row>
    <row r="82" spans="2:15" ht="15.5" x14ac:dyDescent="0.35">
      <c r="C82" t="s">
        <v>97</v>
      </c>
    </row>
    <row r="83" spans="2:15" ht="15.5" x14ac:dyDescent="0.35">
      <c r="C83" t="s">
        <v>20</v>
      </c>
      <c r="D83" s="5">
        <v>58053484724</v>
      </c>
      <c r="E83" s="5">
        <v>61974618385</v>
      </c>
      <c r="F83" s="5">
        <v>56522433598</v>
      </c>
      <c r="G83" s="5">
        <v>29962043503</v>
      </c>
      <c r="I83" s="5">
        <v>29962043503</v>
      </c>
      <c r="J83" s="5">
        <v>877527359</v>
      </c>
      <c r="K83" s="5">
        <v>6544979628</v>
      </c>
      <c r="L83" s="5">
        <v>3728834343</v>
      </c>
      <c r="M83" s="5">
        <v>2751998794</v>
      </c>
      <c r="N83" s="5">
        <v>45206615029</v>
      </c>
      <c r="O83" s="5">
        <v>601177392</v>
      </c>
    </row>
    <row r="84" spans="2:15" ht="15.5" x14ac:dyDescent="0.35">
      <c r="C84" t="s">
        <v>246</v>
      </c>
    </row>
    <row r="85" spans="2:15" ht="15.5" x14ac:dyDescent="0.35">
      <c r="C85" t="s">
        <v>98</v>
      </c>
      <c r="D85" s="5">
        <v>14797843199</v>
      </c>
      <c r="E85" s="5">
        <v>11480267339</v>
      </c>
      <c r="F85" s="5">
        <v>16480148066</v>
      </c>
      <c r="G85" s="5">
        <v>17059336184</v>
      </c>
      <c r="I85" s="5">
        <v>17059336184</v>
      </c>
      <c r="J85" s="5">
        <v>26764483150</v>
      </c>
      <c r="K85" s="5">
        <v>51241105715</v>
      </c>
      <c r="L85" s="5">
        <v>99070776397</v>
      </c>
      <c r="M85" s="5">
        <v>47308173172</v>
      </c>
      <c r="N85" s="5">
        <v>22010922197</v>
      </c>
      <c r="O85" s="5">
        <v>13060053762</v>
      </c>
    </row>
    <row r="86" spans="2:15" ht="15.5" x14ac:dyDescent="0.35">
      <c r="C86" t="s">
        <v>99</v>
      </c>
    </row>
    <row r="87" spans="2:15" ht="15.5" x14ac:dyDescent="0.35">
      <c r="C87" t="s">
        <v>247</v>
      </c>
    </row>
    <row r="88" spans="2:15" ht="15.5" x14ac:dyDescent="0.35">
      <c r="C88" t="s">
        <v>100</v>
      </c>
      <c r="D88" s="5">
        <v>14797843199</v>
      </c>
      <c r="E88" s="5">
        <v>11480267339</v>
      </c>
      <c r="F88" s="5">
        <v>16480148066</v>
      </c>
      <c r="G88" s="5">
        <v>17059336184</v>
      </c>
      <c r="I88" s="5">
        <v>17059336184</v>
      </c>
      <c r="J88" s="5">
        <v>26764483150</v>
      </c>
      <c r="K88" s="5">
        <v>51241105715</v>
      </c>
      <c r="L88" s="5">
        <v>99070776397</v>
      </c>
      <c r="M88" s="5">
        <v>47308173172</v>
      </c>
      <c r="N88" s="5">
        <v>22010922197</v>
      </c>
      <c r="O88" s="5">
        <v>13060053762</v>
      </c>
    </row>
    <row r="89" spans="2:15" ht="15.5" x14ac:dyDescent="0.35">
      <c r="C89" t="s">
        <v>101</v>
      </c>
      <c r="D89" s="5">
        <v>298388990</v>
      </c>
      <c r="E89" s="5">
        <v>306188990</v>
      </c>
      <c r="F89" s="5">
        <v>319188990</v>
      </c>
      <c r="G89" s="5">
        <v>293888990</v>
      </c>
      <c r="I89" s="5">
        <v>293888990</v>
      </c>
      <c r="J89" s="5">
        <v>305833152</v>
      </c>
      <c r="K89" s="5">
        <v>63833152</v>
      </c>
      <c r="L89" s="5">
        <v>22475218</v>
      </c>
      <c r="M89" s="5">
        <v>41188797</v>
      </c>
      <c r="N89" s="5">
        <v>207995905</v>
      </c>
      <c r="O89" s="5">
        <v>69121725</v>
      </c>
    </row>
    <row r="90" spans="2:15" ht="15.5" x14ac:dyDescent="0.35">
      <c r="C90" t="s">
        <v>102</v>
      </c>
      <c r="D90" s="5">
        <v>298388990</v>
      </c>
      <c r="E90" s="5">
        <v>306188990</v>
      </c>
      <c r="F90" s="5">
        <v>319188990</v>
      </c>
      <c r="G90" s="5">
        <v>293888990</v>
      </c>
      <c r="I90" s="5">
        <v>293888990</v>
      </c>
      <c r="J90" s="5">
        <v>305833152</v>
      </c>
      <c r="K90" s="5">
        <v>63833152</v>
      </c>
      <c r="L90" s="5">
        <v>22475218</v>
      </c>
      <c r="M90" s="5">
        <v>41188797</v>
      </c>
      <c r="N90" s="5">
        <v>207995905</v>
      </c>
      <c r="O90" s="5">
        <v>69121725</v>
      </c>
    </row>
    <row r="91" spans="2:15" ht="15.5" x14ac:dyDescent="0.35">
      <c r="C91" t="s">
        <v>103</v>
      </c>
      <c r="D91" s="5">
        <v>94334290473</v>
      </c>
      <c r="E91" s="5">
        <v>83680118031</v>
      </c>
      <c r="F91" s="5">
        <v>85900632024</v>
      </c>
      <c r="G91" s="5">
        <v>82417829366</v>
      </c>
      <c r="I91" s="5">
        <v>82417829366</v>
      </c>
      <c r="J91" s="5">
        <v>45294673113</v>
      </c>
      <c r="K91" s="5">
        <v>27669726124</v>
      </c>
      <c r="L91" s="5">
        <v>33638140265</v>
      </c>
      <c r="M91" s="5">
        <v>60623383050</v>
      </c>
      <c r="N91" s="5">
        <v>17789445481</v>
      </c>
      <c r="O91" s="5">
        <v>13964273025</v>
      </c>
    </row>
    <row r="92" spans="2:15" ht="15.5" x14ac:dyDescent="0.35">
      <c r="C92" t="s">
        <v>81</v>
      </c>
      <c r="D92" s="5">
        <v>53383351278</v>
      </c>
      <c r="E92" s="5">
        <v>53383351278</v>
      </c>
      <c r="F92" s="5">
        <v>53383351278</v>
      </c>
      <c r="G92" s="5">
        <v>53848866206</v>
      </c>
      <c r="I92" s="5">
        <v>53848866206</v>
      </c>
      <c r="J92" s="5">
        <v>58614683706</v>
      </c>
      <c r="K92" s="5">
        <v>63045541111</v>
      </c>
      <c r="L92" s="5">
        <v>67736351799</v>
      </c>
    </row>
    <row r="93" spans="2:15" ht="15.5" x14ac:dyDescent="0.35">
      <c r="C93" t="s">
        <v>104</v>
      </c>
      <c r="D93" s="5">
        <v>210709128606</v>
      </c>
      <c r="E93" s="5">
        <v>203927247062</v>
      </c>
      <c r="F93" s="5">
        <v>197840940391</v>
      </c>
      <c r="G93" s="5">
        <v>169228335530</v>
      </c>
      <c r="I93" s="5">
        <v>169228335530</v>
      </c>
      <c r="J93" s="5">
        <v>99722885152</v>
      </c>
      <c r="K93" s="5">
        <v>125560733752</v>
      </c>
      <c r="L93" s="5">
        <v>153706854589</v>
      </c>
      <c r="M93" s="5">
        <v>117893857673</v>
      </c>
      <c r="N93" s="5">
        <v>94044429069</v>
      </c>
      <c r="O93" s="5">
        <v>28494150175</v>
      </c>
    </row>
    <row r="94" spans="2:15" ht="15.5" x14ac:dyDescent="0.35">
      <c r="C94" t="s">
        <v>105</v>
      </c>
    </row>
    <row r="95" spans="2:15" ht="15.5" x14ac:dyDescent="0.35">
      <c r="C95" t="s">
        <v>248</v>
      </c>
    </row>
    <row r="96" spans="2:15" ht="15.5" x14ac:dyDescent="0.35">
      <c r="C96" t="s">
        <v>106</v>
      </c>
      <c r="D96" s="5">
        <v>116213069621</v>
      </c>
      <c r="E96" s="5">
        <v>115817096112</v>
      </c>
      <c r="F96" s="5">
        <v>117685258280</v>
      </c>
      <c r="G96" s="5">
        <v>119897032513</v>
      </c>
      <c r="I96" s="5">
        <v>119897032513</v>
      </c>
      <c r="J96" s="5">
        <v>122629990439</v>
      </c>
      <c r="K96" s="5">
        <v>127885985279</v>
      </c>
      <c r="L96" s="5">
        <v>131768344552</v>
      </c>
      <c r="M96" s="5">
        <v>49201170073</v>
      </c>
      <c r="N96" s="5">
        <v>11140132638</v>
      </c>
      <c r="O96" s="5">
        <v>9440018870</v>
      </c>
    </row>
    <row r="97" spans="3:15" ht="15.5" x14ac:dyDescent="0.35">
      <c r="C97" t="s">
        <v>108</v>
      </c>
      <c r="D97" s="5">
        <v>7540463579</v>
      </c>
      <c r="E97" s="5">
        <v>7540463579</v>
      </c>
      <c r="F97" s="5">
        <v>7540463579</v>
      </c>
      <c r="G97" s="5">
        <v>7540463579</v>
      </c>
      <c r="I97" s="5">
        <v>7540463579</v>
      </c>
      <c r="J97" s="5">
        <v>10220003590</v>
      </c>
      <c r="K97" s="5">
        <v>6389958031</v>
      </c>
      <c r="L97" s="5">
        <v>3182177032</v>
      </c>
      <c r="M97" s="5">
        <v>691014782</v>
      </c>
      <c r="N97" s="5">
        <v>831915484</v>
      </c>
      <c r="O97" s="5">
        <v>564127225</v>
      </c>
    </row>
    <row r="98" spans="3:15" ht="15.5" x14ac:dyDescent="0.35">
      <c r="C98" t="s">
        <v>249</v>
      </c>
    </row>
    <row r="99" spans="3:15" ht="15.5" x14ac:dyDescent="0.35">
      <c r="C99" t="s">
        <v>109</v>
      </c>
      <c r="D99" s="5">
        <v>125164957970</v>
      </c>
      <c r="E99" s="5">
        <v>124886603191</v>
      </c>
      <c r="F99" s="5">
        <v>126872384090</v>
      </c>
      <c r="G99" s="5">
        <v>129201777054</v>
      </c>
      <c r="I99" s="5">
        <v>129201777054</v>
      </c>
      <c r="J99" s="5">
        <v>135365592913</v>
      </c>
      <c r="K99" s="5">
        <v>136707424274</v>
      </c>
      <c r="L99" s="5">
        <v>149944606018</v>
      </c>
      <c r="M99" s="5">
        <v>163938521172</v>
      </c>
      <c r="N99" s="5">
        <v>12016232775</v>
      </c>
      <c r="O99" s="5">
        <v>10004146095</v>
      </c>
    </row>
    <row r="100" spans="3:15" ht="15.5" x14ac:dyDescent="0.35">
      <c r="C100" t="s">
        <v>110</v>
      </c>
      <c r="D100" s="5">
        <v>335874086576</v>
      </c>
      <c r="E100" s="5">
        <v>328813850253</v>
      </c>
      <c r="F100" s="5">
        <v>324713324481</v>
      </c>
      <c r="G100" s="5">
        <v>298430112584</v>
      </c>
      <c r="I100" s="5">
        <v>298430112584</v>
      </c>
      <c r="J100" s="5">
        <v>235088478065</v>
      </c>
      <c r="K100" s="5">
        <v>262268158026</v>
      </c>
      <c r="L100" s="5">
        <v>303651460607</v>
      </c>
      <c r="M100" s="5">
        <v>281832378845</v>
      </c>
      <c r="N100" s="5">
        <v>106060661844</v>
      </c>
      <c r="O100" s="5">
        <v>38498296270</v>
      </c>
    </row>
    <row r="101" spans="3:15" ht="15.5" x14ac:dyDescent="0.35">
      <c r="C101" t="s">
        <v>111</v>
      </c>
    </row>
    <row r="102" spans="3:15" ht="15.5" x14ac:dyDescent="0.35">
      <c r="C102" t="s">
        <v>112</v>
      </c>
    </row>
    <row r="103" spans="3:15" ht="15.5" x14ac:dyDescent="0.35">
      <c r="C103" t="s">
        <v>113</v>
      </c>
      <c r="D103" s="5">
        <v>37640138104</v>
      </c>
      <c r="E103" s="5">
        <v>41740959111</v>
      </c>
      <c r="F103" s="5">
        <v>46278075571</v>
      </c>
      <c r="G103" s="5">
        <v>43608720734</v>
      </c>
      <c r="I103" s="5">
        <v>43608720734</v>
      </c>
      <c r="J103" s="5">
        <v>33969395939</v>
      </c>
      <c r="K103" s="5">
        <v>55031318962</v>
      </c>
      <c r="L103" s="5">
        <v>200223857799</v>
      </c>
      <c r="M103" s="5">
        <v>234895312977</v>
      </c>
      <c r="N103" s="5">
        <v>117827755363</v>
      </c>
      <c r="O103" s="5">
        <v>69165223576</v>
      </c>
    </row>
    <row r="104" spans="3:15" ht="15.5" x14ac:dyDescent="0.35">
      <c r="C104" t="s">
        <v>250</v>
      </c>
    </row>
    <row r="105" spans="3:15" ht="15.5" x14ac:dyDescent="0.35">
      <c r="C105" t="s">
        <v>322</v>
      </c>
      <c r="M105" s="5">
        <v>35781813101</v>
      </c>
      <c r="N105" s="5">
        <v>35616543061</v>
      </c>
      <c r="O105" s="5">
        <v>2240160000</v>
      </c>
    </row>
    <row r="106" spans="3:15" ht="15.5" x14ac:dyDescent="0.35">
      <c r="C106" t="s">
        <v>114</v>
      </c>
    </row>
    <row r="107" spans="3:15" ht="15.5" x14ac:dyDescent="0.35">
      <c r="C107" t="s">
        <v>251</v>
      </c>
      <c r="D107" s="5">
        <v>14097690223</v>
      </c>
      <c r="E107" s="5">
        <v>16447312032</v>
      </c>
      <c r="F107" s="5">
        <v>19948762895</v>
      </c>
      <c r="G107" s="5">
        <v>24753384298</v>
      </c>
      <c r="I107" s="5">
        <v>24753384298</v>
      </c>
      <c r="J107" s="5">
        <v>15655004862</v>
      </c>
      <c r="K107" s="5">
        <v>12800564837</v>
      </c>
      <c r="L107" s="5">
        <v>73745628862</v>
      </c>
      <c r="M107" s="5">
        <v>63624032375</v>
      </c>
      <c r="N107" s="5">
        <v>31963766302</v>
      </c>
      <c r="O107" s="5">
        <v>31423741030</v>
      </c>
    </row>
    <row r="108" spans="3:15" ht="15.5" x14ac:dyDescent="0.35">
      <c r="C108" t="s">
        <v>115</v>
      </c>
      <c r="M108" s="5">
        <v>23297510127</v>
      </c>
      <c r="N108" s="5">
        <v>23324881587</v>
      </c>
      <c r="O108" s="5">
        <v>23324881587</v>
      </c>
    </row>
    <row r="109" spans="3:15" ht="15.5" x14ac:dyDescent="0.35">
      <c r="C109" t="s">
        <v>252</v>
      </c>
      <c r="M109" s="5">
        <v>23297510127</v>
      </c>
      <c r="N109" s="5">
        <v>23324881587</v>
      </c>
      <c r="O109" s="5">
        <v>23324881587</v>
      </c>
    </row>
    <row r="110" spans="3:15" ht="15.5" x14ac:dyDescent="0.35">
      <c r="C110" t="s">
        <v>117</v>
      </c>
      <c r="D110" s="5">
        <v>4100003540</v>
      </c>
      <c r="E110" s="5">
        <v>4839868152</v>
      </c>
      <c r="F110" s="5">
        <v>6714731473</v>
      </c>
      <c r="G110" s="5">
        <v>4107391792</v>
      </c>
      <c r="I110" s="5">
        <v>4107391792</v>
      </c>
      <c r="J110" s="5">
        <v>5695380212</v>
      </c>
      <c r="K110" s="5">
        <v>3374701325</v>
      </c>
      <c r="L110" s="5">
        <v>14128041662</v>
      </c>
      <c r="M110" s="5">
        <v>28016130774</v>
      </c>
      <c r="N110" s="5">
        <v>203707783</v>
      </c>
      <c r="O110" s="5">
        <v>55000000</v>
      </c>
    </row>
    <row r="111" spans="3:15" ht="15.5" x14ac:dyDescent="0.35">
      <c r="C111" t="s">
        <v>116</v>
      </c>
      <c r="D111" s="5">
        <v>7021033478</v>
      </c>
      <c r="E111" s="5">
        <v>5898187489</v>
      </c>
      <c r="F111" s="5">
        <v>5812448035</v>
      </c>
      <c r="G111" s="5">
        <v>7602777370</v>
      </c>
      <c r="I111" s="5">
        <v>7602777370</v>
      </c>
      <c r="J111" s="5">
        <v>2531853283</v>
      </c>
      <c r="K111" s="5">
        <v>6943642908</v>
      </c>
      <c r="L111" s="5">
        <v>11283960694</v>
      </c>
      <c r="M111" s="5">
        <v>18781002796</v>
      </c>
      <c r="N111" s="5">
        <v>16841722230</v>
      </c>
      <c r="O111" s="5">
        <v>658795215</v>
      </c>
    </row>
    <row r="112" spans="3:15" ht="15.5" x14ac:dyDescent="0.35">
      <c r="C112" t="s">
        <v>118</v>
      </c>
      <c r="N112" s="5">
        <v>71552381</v>
      </c>
      <c r="O112" s="5">
        <v>349792711</v>
      </c>
    </row>
    <row r="113" spans="3:15" ht="15.5" x14ac:dyDescent="0.35">
      <c r="C113" t="s">
        <v>481</v>
      </c>
      <c r="D113" s="5">
        <v>28323750</v>
      </c>
      <c r="E113" s="5">
        <v>56647500</v>
      </c>
      <c r="F113" s="5">
        <v>113295000</v>
      </c>
      <c r="G113" s="5">
        <v>236979026</v>
      </c>
      <c r="I113" s="5">
        <v>236979026</v>
      </c>
      <c r="J113" s="5">
        <v>500817000</v>
      </c>
    </row>
    <row r="114" spans="3:15" ht="15.5" x14ac:dyDescent="0.35">
      <c r="C114" t="s">
        <v>255</v>
      </c>
      <c r="L114" s="5">
        <v>22788670239</v>
      </c>
    </row>
    <row r="115" spans="3:15" ht="15.5" x14ac:dyDescent="0.35">
      <c r="C115" t="s">
        <v>253</v>
      </c>
    </row>
    <row r="116" spans="3:15" ht="15.5" x14ac:dyDescent="0.35">
      <c r="C116" t="s">
        <v>254</v>
      </c>
    </row>
    <row r="117" spans="3:15" ht="15.5" x14ac:dyDescent="0.35">
      <c r="C117" t="s">
        <v>122</v>
      </c>
      <c r="D117" s="5">
        <v>40764181804</v>
      </c>
      <c r="E117" s="5">
        <v>40764181804</v>
      </c>
      <c r="F117" s="5">
        <v>40895858054</v>
      </c>
      <c r="G117" s="5">
        <v>40924181804</v>
      </c>
      <c r="I117" s="5">
        <v>40924181804</v>
      </c>
      <c r="J117" s="5">
        <v>39241563812</v>
      </c>
      <c r="K117" s="5">
        <v>37556442022</v>
      </c>
      <c r="L117" s="5">
        <v>60459576417</v>
      </c>
      <c r="M117" s="5">
        <v>111706083646</v>
      </c>
      <c r="N117" s="5">
        <v>146969418751</v>
      </c>
      <c r="O117" s="5">
        <v>180208089990</v>
      </c>
    </row>
    <row r="118" spans="3:15" ht="15.5" x14ac:dyDescent="0.35">
      <c r="C118" t="s">
        <v>123</v>
      </c>
      <c r="D118" s="5">
        <v>40764181804</v>
      </c>
      <c r="E118" s="5">
        <v>40764181804</v>
      </c>
      <c r="F118" s="5">
        <v>40895858054</v>
      </c>
      <c r="G118" s="5">
        <v>40924181804</v>
      </c>
      <c r="I118" s="5">
        <v>40924181804</v>
      </c>
      <c r="J118" s="5">
        <v>39241563812</v>
      </c>
      <c r="K118" s="5">
        <v>37556442022</v>
      </c>
      <c r="L118" s="5">
        <v>60459576417</v>
      </c>
      <c r="M118" s="5">
        <v>111706083646</v>
      </c>
      <c r="N118" s="5">
        <v>146969418751</v>
      </c>
      <c r="O118" s="5">
        <v>180208089990</v>
      </c>
    </row>
    <row r="119" spans="3:15" ht="15.5" x14ac:dyDescent="0.35">
      <c r="C119" t="s">
        <v>119</v>
      </c>
      <c r="D119" s="5">
        <v>38808027445</v>
      </c>
      <c r="E119" s="5">
        <v>38808027445</v>
      </c>
      <c r="F119" s="5">
        <v>38808027445</v>
      </c>
      <c r="G119" s="5">
        <v>38808027445</v>
      </c>
      <c r="I119" s="5">
        <v>38808027445</v>
      </c>
      <c r="J119" s="5">
        <v>37371707436</v>
      </c>
      <c r="K119" s="5">
        <v>35646717104</v>
      </c>
      <c r="L119" s="5">
        <v>36086057805</v>
      </c>
      <c r="M119" s="5">
        <v>53672734176</v>
      </c>
      <c r="N119" s="5">
        <v>89041513091</v>
      </c>
      <c r="O119" s="5">
        <v>122669204680</v>
      </c>
    </row>
    <row r="120" spans="3:15" ht="15.5" x14ac:dyDescent="0.35">
      <c r="C120" t="s">
        <v>256</v>
      </c>
    </row>
    <row r="121" spans="3:15" ht="15.5" x14ac:dyDescent="0.35">
      <c r="C121" t="s">
        <v>124</v>
      </c>
      <c r="D121" s="5">
        <v>78404319908</v>
      </c>
      <c r="E121" s="5">
        <v>82505140915</v>
      </c>
      <c r="F121" s="5">
        <v>87173933625</v>
      </c>
      <c r="G121" s="5">
        <v>84532902538</v>
      </c>
      <c r="I121" s="5">
        <v>84532902538</v>
      </c>
      <c r="J121" s="5">
        <v>73210959751</v>
      </c>
      <c r="K121" s="5">
        <v>92587760984</v>
      </c>
      <c r="L121" s="5">
        <v>260683434216</v>
      </c>
      <c r="M121" s="5">
        <v>346601396623</v>
      </c>
      <c r="N121" s="5">
        <v>264797174114</v>
      </c>
      <c r="O121" s="5">
        <v>249373313566</v>
      </c>
    </row>
    <row r="122" spans="3:15" ht="15.5" x14ac:dyDescent="0.35">
      <c r="C122" t="s">
        <v>125</v>
      </c>
    </row>
    <row r="123" spans="3:15" ht="15.5" x14ac:dyDescent="0.35">
      <c r="C123" t="s">
        <v>126</v>
      </c>
      <c r="D123" s="5">
        <v>60787291170</v>
      </c>
      <c r="E123" s="5">
        <v>60787291170</v>
      </c>
      <c r="F123" s="5">
        <v>60787291170</v>
      </c>
      <c r="G123" s="5">
        <v>59250546150</v>
      </c>
      <c r="I123" s="5">
        <v>59250546150</v>
      </c>
      <c r="J123" s="5">
        <v>56500161810</v>
      </c>
      <c r="K123" s="5">
        <v>56500082730</v>
      </c>
      <c r="L123" s="5">
        <v>45200000000</v>
      </c>
      <c r="M123" s="5">
        <v>26000000000</v>
      </c>
      <c r="N123" s="5">
        <v>26000000000</v>
      </c>
      <c r="O123" s="5">
        <v>26000000000</v>
      </c>
    </row>
    <row r="124" spans="3:15" ht="15.5" x14ac:dyDescent="0.35">
      <c r="C124" t="s">
        <v>127</v>
      </c>
      <c r="D124" s="5">
        <v>158444958005</v>
      </c>
      <c r="E124" s="5">
        <v>158444958005</v>
      </c>
      <c r="F124" s="5">
        <v>158444958005</v>
      </c>
      <c r="G124" s="5">
        <v>136930527725</v>
      </c>
      <c r="I124" s="5">
        <v>136930527725</v>
      </c>
      <c r="J124" s="5">
        <v>98425146965</v>
      </c>
      <c r="K124" s="5">
        <v>98424039845</v>
      </c>
    </row>
    <row r="125" spans="3:15" ht="15.5" x14ac:dyDescent="0.35">
      <c r="C125" t="s">
        <v>128</v>
      </c>
      <c r="D125" s="5">
        <v>-15145833785</v>
      </c>
      <c r="E125" s="5">
        <v>-26306891115</v>
      </c>
      <c r="F125" s="5">
        <v>-35076209597</v>
      </c>
      <c r="G125" s="5">
        <v>-36132730035</v>
      </c>
      <c r="I125" s="5">
        <v>-36132730035</v>
      </c>
      <c r="J125" s="5">
        <v>-51662474167</v>
      </c>
      <c r="K125" s="5">
        <v>-48289266644</v>
      </c>
      <c r="L125" s="5">
        <v>-69968325408</v>
      </c>
      <c r="M125" s="5">
        <v>-90769017778</v>
      </c>
      <c r="N125" s="5">
        <v>-184736512270</v>
      </c>
      <c r="O125" s="5">
        <v>-236875017296</v>
      </c>
    </row>
    <row r="126" spans="3:15" ht="15.5" x14ac:dyDescent="0.35">
      <c r="C126" t="s">
        <v>257</v>
      </c>
    </row>
    <row r="127" spans="3:15" ht="15.5" x14ac:dyDescent="0.35">
      <c r="C127" t="s">
        <v>258</v>
      </c>
      <c r="N127" s="5">
        <v>-184736512270</v>
      </c>
      <c r="O127" s="5">
        <v>-236875017296</v>
      </c>
    </row>
    <row r="128" spans="3:15" ht="15.5" x14ac:dyDescent="0.35">
      <c r="C128" t="s">
        <v>259</v>
      </c>
      <c r="D128" s="5">
        <v>-15145833785</v>
      </c>
      <c r="E128" s="5">
        <v>-26306891115</v>
      </c>
      <c r="F128" s="5">
        <v>-35076209597</v>
      </c>
      <c r="G128" s="5">
        <v>-36132730035</v>
      </c>
      <c r="I128" s="5">
        <v>-36132730035</v>
      </c>
      <c r="J128" s="5">
        <v>-51662474167</v>
      </c>
      <c r="K128" s="5">
        <v>-48289266644</v>
      </c>
      <c r="L128" s="5">
        <v>-69968325408</v>
      </c>
      <c r="M128" s="5">
        <v>-90769017778</v>
      </c>
      <c r="N128" s="5">
        <v>-184736512270</v>
      </c>
      <c r="O128" s="5">
        <v>-236875017296</v>
      </c>
    </row>
    <row r="129" spans="2:15" ht="15.5" x14ac:dyDescent="0.35">
      <c r="C129" t="s">
        <v>260</v>
      </c>
    </row>
    <row r="130" spans="2:15" ht="15.5" x14ac:dyDescent="0.35">
      <c r="C130" t="s">
        <v>10</v>
      </c>
      <c r="D130" s="5">
        <v>257469766668</v>
      </c>
      <c r="E130" s="5">
        <v>246308709338</v>
      </c>
      <c r="F130" s="5">
        <v>237539390856</v>
      </c>
      <c r="G130" s="5">
        <v>213897210046</v>
      </c>
      <c r="I130" s="5">
        <v>213897210046</v>
      </c>
      <c r="J130" s="5">
        <v>161877518314</v>
      </c>
      <c r="K130" s="5">
        <v>169680397042</v>
      </c>
      <c r="L130" s="5">
        <v>42968026391</v>
      </c>
      <c r="M130" s="5">
        <v>-64769017778</v>
      </c>
      <c r="N130" s="5">
        <v>-158736512270</v>
      </c>
      <c r="O130" s="5">
        <v>-210875017296</v>
      </c>
    </row>
    <row r="131" spans="2:15" ht="15.5" x14ac:dyDescent="0.35">
      <c r="C131" t="s">
        <v>129</v>
      </c>
      <c r="D131" s="5">
        <v>335874086576</v>
      </c>
      <c r="E131" s="5">
        <v>328813850253</v>
      </c>
      <c r="F131" s="5">
        <v>324713324481</v>
      </c>
      <c r="G131" s="5">
        <v>298430112584</v>
      </c>
      <c r="I131" s="5">
        <v>298430112584</v>
      </c>
      <c r="J131" s="5">
        <v>235088478065</v>
      </c>
      <c r="K131" s="5">
        <v>262268158026</v>
      </c>
      <c r="L131" s="5">
        <v>303651460607</v>
      </c>
      <c r="M131" s="5">
        <v>281832378845</v>
      </c>
      <c r="N131" s="5">
        <v>106060661844</v>
      </c>
      <c r="O131" s="5">
        <v>38498296270</v>
      </c>
    </row>
    <row r="132" spans="2:15" ht="15.5" x14ac:dyDescent="0.35">
      <c r="C132" t="s">
        <v>130</v>
      </c>
      <c r="D132" s="5">
        <v>6078729117</v>
      </c>
      <c r="E132" s="5">
        <v>6078729117</v>
      </c>
      <c r="F132" s="5">
        <v>6078729117</v>
      </c>
      <c r="G132" s="5">
        <v>5925054615</v>
      </c>
      <c r="I132" s="5">
        <v>5925054615</v>
      </c>
      <c r="J132" s="5">
        <v>5650016181</v>
      </c>
      <c r="K132" s="5">
        <v>5650008273</v>
      </c>
      <c r="L132" s="5">
        <v>1808000</v>
      </c>
      <c r="M132" s="5">
        <v>1040000</v>
      </c>
      <c r="N132" s="5">
        <v>1040000</v>
      </c>
      <c r="O132" s="5">
        <v>1040000</v>
      </c>
    </row>
    <row r="134" spans="2:15" ht="15.5" x14ac:dyDescent="0.35">
      <c r="B134" t="s">
        <v>131</v>
      </c>
      <c r="C134" t="s">
        <v>132</v>
      </c>
      <c r="D134" s="5">
        <v>-816216628</v>
      </c>
      <c r="E134" s="5">
        <v>6011562238</v>
      </c>
      <c r="F134" s="5">
        <v>4020722357</v>
      </c>
      <c r="G134" s="5">
        <v>-14725335768</v>
      </c>
      <c r="I134" s="5">
        <v>-4768709587</v>
      </c>
      <c r="J134" s="5">
        <v>16069654585</v>
      </c>
      <c r="K134" s="5">
        <v>-71318005228</v>
      </c>
      <c r="L134" s="5">
        <v>-52939695763</v>
      </c>
      <c r="M134" s="5">
        <v>120240890999</v>
      </c>
      <c r="N134" s="5">
        <v>59252382747</v>
      </c>
      <c r="O134" s="5">
        <v>7144034807</v>
      </c>
    </row>
    <row r="135" spans="2:15" ht="15.5" x14ac:dyDescent="0.35">
      <c r="C135" t="s">
        <v>133</v>
      </c>
      <c r="D135" s="5">
        <v>58975771975</v>
      </c>
      <c r="E135" s="5">
        <v>58887093188</v>
      </c>
      <c r="F135" s="5">
        <v>48593170136</v>
      </c>
      <c r="G135" s="5">
        <v>82510838300</v>
      </c>
      <c r="I135" s="5">
        <v>239805641291</v>
      </c>
      <c r="J135" s="5">
        <v>186106389167</v>
      </c>
      <c r="K135" s="5">
        <v>266894895855</v>
      </c>
      <c r="L135" s="5">
        <v>254102959065</v>
      </c>
      <c r="M135" s="5">
        <v>458178505386</v>
      </c>
      <c r="N135" s="5">
        <v>289682597466</v>
      </c>
      <c r="O135" s="5">
        <v>60066598927</v>
      </c>
    </row>
    <row r="136" spans="2:15" ht="15.5" x14ac:dyDescent="0.35">
      <c r="C136" t="s">
        <v>134</v>
      </c>
      <c r="D136" s="5">
        <v>-46531120176</v>
      </c>
      <c r="E136" s="5">
        <v>-41129129116</v>
      </c>
      <c r="F136" s="5">
        <v>-32888039621</v>
      </c>
      <c r="G136" s="5">
        <v>-66217025474</v>
      </c>
      <c r="I136" s="5">
        <v>-187223504971</v>
      </c>
      <c r="J136" s="5">
        <v>-121716672858</v>
      </c>
      <c r="K136" s="5">
        <v>-256921243983</v>
      </c>
      <c r="L136" s="5">
        <v>-245865824869</v>
      </c>
      <c r="M136" s="5">
        <v>-305731908585</v>
      </c>
      <c r="N136" s="5">
        <v>-226767737688</v>
      </c>
      <c r="O136" s="5">
        <v>-17997186930</v>
      </c>
    </row>
    <row r="137" spans="2:15" ht="15.5" x14ac:dyDescent="0.35">
      <c r="C137" t="s">
        <v>135</v>
      </c>
      <c r="D137" s="5">
        <v>-6842257146</v>
      </c>
      <c r="E137" s="5">
        <v>-9033645145</v>
      </c>
      <c r="F137" s="5">
        <v>-8558870467</v>
      </c>
      <c r="G137" s="5">
        <v>-13020873006</v>
      </c>
      <c r="I137" s="5">
        <v>-36483862309</v>
      </c>
      <c r="J137" s="5">
        <v>-31666941743</v>
      </c>
      <c r="K137" s="5">
        <v>-43459226161</v>
      </c>
      <c r="L137" s="5">
        <v>-25465541737</v>
      </c>
      <c r="M137" s="5">
        <v>-1758118371</v>
      </c>
      <c r="N137" s="5">
        <v>-2864743469</v>
      </c>
      <c r="O137" s="5">
        <v>-12160748185</v>
      </c>
    </row>
    <row r="138" spans="2:15" ht="15.5" x14ac:dyDescent="0.35">
      <c r="C138" t="s">
        <v>261</v>
      </c>
      <c r="E138" s="5">
        <v>-34486731</v>
      </c>
      <c r="G138" s="5">
        <v>12854985</v>
      </c>
      <c r="I138" s="5">
        <v>19954932</v>
      </c>
      <c r="J138" s="5">
        <v>5913872</v>
      </c>
      <c r="K138" s="5">
        <v>141148829</v>
      </c>
      <c r="L138" s="5">
        <v>1712464</v>
      </c>
      <c r="M138" s="5">
        <v>260706323</v>
      </c>
      <c r="N138" s="5">
        <v>956380565</v>
      </c>
    </row>
    <row r="139" spans="2:15" ht="15.5" x14ac:dyDescent="0.35">
      <c r="C139" t="s">
        <v>262</v>
      </c>
    </row>
    <row r="140" spans="2:15" ht="15.5" x14ac:dyDescent="0.35">
      <c r="C140" t="s">
        <v>263</v>
      </c>
      <c r="D140" s="5">
        <v>4347593122</v>
      </c>
      <c r="E140" s="5">
        <v>-4347593122</v>
      </c>
      <c r="M140" s="5">
        <v>-28510437294</v>
      </c>
      <c r="N140" s="5">
        <v>-645913665</v>
      </c>
      <c r="O140" s="5">
        <v>-1793318</v>
      </c>
    </row>
    <row r="141" spans="2:15" ht="15.5" x14ac:dyDescent="0.35">
      <c r="C141" t="s">
        <v>482</v>
      </c>
      <c r="D141" s="5">
        <v>-6929264532</v>
      </c>
      <c r="E141" s="5">
        <v>1813068821</v>
      </c>
      <c r="F141" s="5">
        <v>-1813068821</v>
      </c>
      <c r="G141" s="5">
        <v>-3472883786</v>
      </c>
      <c r="I141" s="5">
        <v>-6348691743</v>
      </c>
      <c r="J141" s="5">
        <v>-4675604494</v>
      </c>
      <c r="K141" s="5">
        <v>-6455308379</v>
      </c>
      <c r="L141" s="5">
        <v>-31308977169</v>
      </c>
    </row>
    <row r="142" spans="2:15" ht="15.5" x14ac:dyDescent="0.35">
      <c r="C142" t="s">
        <v>264</v>
      </c>
      <c r="J142" s="5">
        <v>2343776561</v>
      </c>
    </row>
    <row r="143" spans="2:15" ht="15.5" x14ac:dyDescent="0.35">
      <c r="C143" t="s">
        <v>265</v>
      </c>
      <c r="E143" s="5">
        <v>34486731</v>
      </c>
      <c r="F143" s="5">
        <v>-34486731</v>
      </c>
      <c r="G143" s="5">
        <v>-54441663</v>
      </c>
      <c r="I143" s="5">
        <v>-54441663</v>
      </c>
      <c r="J143" s="5">
        <v>-4668750</v>
      </c>
      <c r="O143" s="5">
        <v>-52772989</v>
      </c>
    </row>
    <row r="144" spans="2:15" ht="15.5" x14ac:dyDescent="0.35">
      <c r="C144" t="s">
        <v>266</v>
      </c>
      <c r="D144" s="5">
        <v>-3836939871</v>
      </c>
      <c r="E144" s="5">
        <v>-178232388</v>
      </c>
      <c r="F144" s="5">
        <v>-1277982139</v>
      </c>
      <c r="G144" s="5">
        <v>-14483805124</v>
      </c>
      <c r="I144" s="5">
        <v>-14483805124</v>
      </c>
      <c r="J144" s="5">
        <v>-14322537170</v>
      </c>
      <c r="K144" s="5">
        <v>-31518271389</v>
      </c>
      <c r="L144" s="5">
        <v>-4404023517</v>
      </c>
      <c r="M144" s="5">
        <v>-2197856460</v>
      </c>
      <c r="N144" s="5">
        <v>-1108200462</v>
      </c>
      <c r="O144" s="5">
        <v>-22710062698</v>
      </c>
    </row>
    <row r="145" spans="3:15" ht="15.5" x14ac:dyDescent="0.35">
      <c r="C145" t="s">
        <v>139</v>
      </c>
      <c r="D145" s="5">
        <v>-28323750</v>
      </c>
      <c r="E145" s="5">
        <v>-28323164</v>
      </c>
      <c r="F145" s="5">
        <v>22899166938</v>
      </c>
      <c r="G145" s="5">
        <v>40257373440</v>
      </c>
      <c r="I145" s="5">
        <v>39182707457</v>
      </c>
      <c r="J145" s="5">
        <v>-17584243668</v>
      </c>
      <c r="K145" s="5">
        <v>66726160598</v>
      </c>
      <c r="L145" s="5">
        <v>-34840604023</v>
      </c>
      <c r="M145" s="5">
        <v>-35894789650</v>
      </c>
      <c r="N145" s="5">
        <v>-10232787699</v>
      </c>
      <c r="O145" s="5">
        <v>-6896718017</v>
      </c>
    </row>
    <row r="146" spans="3:15" ht="15.5" x14ac:dyDescent="0.35">
      <c r="C146" t="s">
        <v>140</v>
      </c>
      <c r="D146" s="5">
        <v>-3076512429</v>
      </c>
      <c r="E146" s="5">
        <v>-530846166</v>
      </c>
      <c r="F146" s="5">
        <v>-359849911</v>
      </c>
      <c r="G146" s="5">
        <v>-2480529241</v>
      </c>
      <c r="I146" s="5">
        <v>-5330680186</v>
      </c>
      <c r="J146" s="5">
        <v>-4154305204</v>
      </c>
      <c r="K146" s="5">
        <v>7409850560</v>
      </c>
      <c r="L146" s="5">
        <v>88713301651</v>
      </c>
      <c r="M146" s="5">
        <v>-126444692541</v>
      </c>
      <c r="N146" s="5">
        <v>-4406120582</v>
      </c>
      <c r="O146" s="5">
        <v>-1436536322</v>
      </c>
    </row>
    <row r="147" spans="3:15" ht="15.5" x14ac:dyDescent="0.35">
      <c r="C147" t="s">
        <v>267</v>
      </c>
      <c r="F147" s="5">
        <v>80000000</v>
      </c>
      <c r="G147" s="5">
        <v>28679021</v>
      </c>
      <c r="I147" s="5">
        <v>1186679021</v>
      </c>
      <c r="J147" s="5">
        <v>155000000</v>
      </c>
      <c r="L147" s="5">
        <v>985000000</v>
      </c>
    </row>
    <row r="148" spans="3:15" ht="15.5" x14ac:dyDescent="0.35">
      <c r="C148" t="s">
        <v>143</v>
      </c>
      <c r="D148" s="5">
        <v>-3076512429</v>
      </c>
      <c r="E148" s="5">
        <v>-530846166</v>
      </c>
      <c r="F148" s="5">
        <v>-439849911</v>
      </c>
      <c r="G148" s="5">
        <v>-2509208262</v>
      </c>
      <c r="I148" s="5">
        <v>-6517359207</v>
      </c>
      <c r="J148" s="5">
        <v>-4079598204</v>
      </c>
      <c r="K148" s="5">
        <v>-5994702764</v>
      </c>
      <c r="L148" s="5">
        <v>-10533033810</v>
      </c>
      <c r="M148" s="5">
        <v>-12426429141</v>
      </c>
      <c r="N148" s="5">
        <v>-4406120582</v>
      </c>
      <c r="O148" s="5">
        <v>-1436536322</v>
      </c>
    </row>
    <row r="149" spans="3:15" ht="15.5" x14ac:dyDescent="0.35">
      <c r="C149" t="s">
        <v>483</v>
      </c>
      <c r="K149" s="5">
        <v>-1375290748</v>
      </c>
      <c r="L149" s="5">
        <v>-977083867</v>
      </c>
    </row>
    <row r="150" spans="3:15" ht="15.5" x14ac:dyDescent="0.35">
      <c r="C150" t="s">
        <v>268</v>
      </c>
    </row>
    <row r="151" spans="3:15" ht="15.5" x14ac:dyDescent="0.35">
      <c r="C151" t="s">
        <v>269</v>
      </c>
    </row>
    <row r="152" spans="3:15" ht="15.5" x14ac:dyDescent="0.35">
      <c r="C152" t="s">
        <v>484</v>
      </c>
      <c r="J152" s="5">
        <v>-229707000</v>
      </c>
    </row>
    <row r="153" spans="3:15" ht="15.5" x14ac:dyDescent="0.35">
      <c r="C153" t="s">
        <v>270</v>
      </c>
    </row>
    <row r="154" spans="3:15" ht="15.5" x14ac:dyDescent="0.35">
      <c r="C154" t="s">
        <v>485</v>
      </c>
      <c r="K154" s="5">
        <v>14779844072</v>
      </c>
      <c r="L154" s="5">
        <v>99238419328</v>
      </c>
      <c r="M154" s="5">
        <v>-114018263400</v>
      </c>
    </row>
    <row r="155" spans="3:15" ht="15.5" x14ac:dyDescent="0.35">
      <c r="C155" t="s">
        <v>486</v>
      </c>
    </row>
    <row r="156" spans="3:15" ht="15.5" x14ac:dyDescent="0.35">
      <c r="C156" t="s">
        <v>273</v>
      </c>
    </row>
    <row r="157" spans="3:15" ht="15.5" x14ac:dyDescent="0.35">
      <c r="C157" t="s">
        <v>274</v>
      </c>
    </row>
    <row r="158" spans="3:15" ht="15.5" x14ac:dyDescent="0.35">
      <c r="C158" t="s">
        <v>275</v>
      </c>
    </row>
    <row r="159" spans="3:15" ht="15.5" x14ac:dyDescent="0.35">
      <c r="C159" t="s">
        <v>276</v>
      </c>
    </row>
    <row r="160" spans="3:15" ht="15.5" x14ac:dyDescent="0.35">
      <c r="C160" t="s">
        <v>277</v>
      </c>
    </row>
    <row r="161" spans="3:15" ht="15.5" x14ac:dyDescent="0.35">
      <c r="C161" t="s">
        <v>278</v>
      </c>
    </row>
    <row r="162" spans="3:15" ht="15.5" x14ac:dyDescent="0.35">
      <c r="C162" t="s">
        <v>148</v>
      </c>
      <c r="D162" s="5">
        <v>-28323750</v>
      </c>
      <c r="E162" s="5">
        <v>-28323164</v>
      </c>
      <c r="F162" s="5">
        <v>22899166938</v>
      </c>
      <c r="G162" s="5">
        <v>40257373440</v>
      </c>
      <c r="I162" s="5">
        <v>39182707457</v>
      </c>
      <c r="J162" s="5">
        <v>-17584243668</v>
      </c>
      <c r="K162" s="5">
        <v>66726160598</v>
      </c>
      <c r="L162" s="5">
        <v>-34840604023</v>
      </c>
      <c r="M162" s="5">
        <v>-35894789650</v>
      </c>
      <c r="N162" s="5">
        <v>-10232787699</v>
      </c>
      <c r="O162" s="5">
        <v>-6896718017</v>
      </c>
    </row>
    <row r="163" spans="3:15" ht="15.5" x14ac:dyDescent="0.35">
      <c r="C163" t="s">
        <v>279</v>
      </c>
      <c r="K163" s="5">
        <v>11300000000</v>
      </c>
    </row>
    <row r="164" spans="3:15" ht="15.5" x14ac:dyDescent="0.35">
      <c r="C164" t="s">
        <v>281</v>
      </c>
    </row>
    <row r="165" spans="3:15" ht="15.5" x14ac:dyDescent="0.35">
      <c r="C165" t="s">
        <v>487</v>
      </c>
      <c r="N165" s="5">
        <v>-7279061851</v>
      </c>
      <c r="O165" s="5">
        <v>-6197632091</v>
      </c>
    </row>
    <row r="166" spans="3:15" ht="15.5" x14ac:dyDescent="0.35">
      <c r="C166" t="s">
        <v>488</v>
      </c>
      <c r="N166" s="5">
        <v>-400000000</v>
      </c>
    </row>
    <row r="167" spans="3:15" ht="15.5" x14ac:dyDescent="0.35">
      <c r="C167" t="s">
        <v>489</v>
      </c>
      <c r="O167" s="5">
        <v>976630000</v>
      </c>
    </row>
    <row r="168" spans="3:15" ht="15.5" x14ac:dyDescent="0.35">
      <c r="C168" t="s">
        <v>490</v>
      </c>
      <c r="D168" s="5">
        <v>-21514430280</v>
      </c>
      <c r="E168" s="5">
        <v>21514430280</v>
      </c>
      <c r="K168" s="5">
        <v>101700000000</v>
      </c>
    </row>
    <row r="169" spans="3:15" ht="15.5" x14ac:dyDescent="0.35">
      <c r="C169" t="s">
        <v>491</v>
      </c>
      <c r="D169" s="5">
        <v>1536745020</v>
      </c>
      <c r="E169" s="5">
        <v>-1536745020</v>
      </c>
      <c r="F169" s="5">
        <v>1536745020</v>
      </c>
      <c r="G169" s="5">
        <v>38505380760</v>
      </c>
      <c r="I169" s="5">
        <v>38505380760</v>
      </c>
      <c r="J169" s="5">
        <v>1107120</v>
      </c>
      <c r="K169" s="5">
        <v>1158220</v>
      </c>
    </row>
    <row r="170" spans="3:15" ht="15.5" x14ac:dyDescent="0.35">
      <c r="C170" t="s">
        <v>492</v>
      </c>
      <c r="D170" s="5">
        <v>19977685260</v>
      </c>
      <c r="E170" s="5">
        <v>-19977685260</v>
      </c>
      <c r="F170" s="5">
        <v>21514430280</v>
      </c>
      <c r="G170" s="5">
        <v>2746954140</v>
      </c>
      <c r="I170" s="5">
        <v>2750384340</v>
      </c>
      <c r="J170" s="5">
        <v>79080</v>
      </c>
      <c r="K170" s="5">
        <v>82730</v>
      </c>
    </row>
    <row r="171" spans="3:15" ht="15.5" x14ac:dyDescent="0.35">
      <c r="C171" t="s">
        <v>285</v>
      </c>
    </row>
    <row r="172" spans="3:15" ht="15.5" x14ac:dyDescent="0.35">
      <c r="C172" t="s">
        <v>286</v>
      </c>
    </row>
    <row r="173" spans="3:15" ht="15.5" x14ac:dyDescent="0.35">
      <c r="C173" t="s">
        <v>153</v>
      </c>
      <c r="J173" s="5">
        <v>-17464753618</v>
      </c>
      <c r="K173" s="5">
        <v>-43741080352</v>
      </c>
      <c r="L173" s="5">
        <v>-34025933266</v>
      </c>
      <c r="M173" s="5">
        <v>-35616549321</v>
      </c>
      <c r="N173" s="5">
        <v>-2287720000</v>
      </c>
      <c r="O173" s="5">
        <v>-1500000000</v>
      </c>
    </row>
    <row r="174" spans="3:15" ht="15.5" x14ac:dyDescent="0.35">
      <c r="C174" t="s">
        <v>287</v>
      </c>
    </row>
    <row r="175" spans="3:15" ht="15.5" x14ac:dyDescent="0.35">
      <c r="C175" t="s">
        <v>407</v>
      </c>
      <c r="K175" s="5">
        <v>-2534000000</v>
      </c>
      <c r="L175" s="5">
        <v>-743118375</v>
      </c>
    </row>
    <row r="176" spans="3:15" ht="15.5" x14ac:dyDescent="0.35">
      <c r="C176" t="s">
        <v>288</v>
      </c>
    </row>
    <row r="177" spans="2:15" ht="15.5" x14ac:dyDescent="0.35">
      <c r="C177" t="s">
        <v>343</v>
      </c>
    </row>
    <row r="178" spans="2:15" ht="15.5" x14ac:dyDescent="0.35">
      <c r="C178" t="s">
        <v>289</v>
      </c>
      <c r="D178" s="5">
        <v>-28323750</v>
      </c>
      <c r="E178" s="5">
        <v>-28323164</v>
      </c>
      <c r="F178" s="5">
        <v>-152008362</v>
      </c>
      <c r="G178" s="5">
        <v>-994961460</v>
      </c>
      <c r="I178" s="5">
        <v>-2073057643</v>
      </c>
      <c r="J178" s="5">
        <v>-120676250</v>
      </c>
      <c r="L178" s="5">
        <v>-71552382</v>
      </c>
      <c r="M178" s="5">
        <v>-278240329</v>
      </c>
      <c r="N178" s="5">
        <v>-266005848</v>
      </c>
      <c r="O178" s="5">
        <v>-175715926</v>
      </c>
    </row>
    <row r="179" spans="2:15" ht="15.5" x14ac:dyDescent="0.35">
      <c r="C179" t="s">
        <v>290</v>
      </c>
      <c r="D179" s="5">
        <v>-80855</v>
      </c>
      <c r="E179" s="5">
        <v>-208120</v>
      </c>
      <c r="F179" s="5">
        <v>350711</v>
      </c>
      <c r="G179" s="5">
        <v>1198460</v>
      </c>
      <c r="I179" s="5">
        <v>1198460</v>
      </c>
      <c r="J179" s="5">
        <v>1442018</v>
      </c>
      <c r="K179" s="5">
        <v>-1860645</v>
      </c>
      <c r="L179" s="5">
        <v>43833684</v>
      </c>
      <c r="M179" s="5">
        <v>-356025043</v>
      </c>
      <c r="N179" s="5">
        <v>-8036829</v>
      </c>
      <c r="O179" s="5">
        <v>55279506</v>
      </c>
    </row>
    <row r="180" spans="2:15" ht="15.5" x14ac:dyDescent="0.35">
      <c r="C180" t="s">
        <v>157</v>
      </c>
      <c r="D180" s="5">
        <v>-3921133662</v>
      </c>
      <c r="E180" s="5">
        <v>5452184788</v>
      </c>
      <c r="F180" s="5">
        <v>26560390095</v>
      </c>
      <c r="G180" s="5">
        <v>23052706891</v>
      </c>
      <c r="I180" s="5">
        <v>29084516144</v>
      </c>
      <c r="J180" s="5">
        <v>-5667452269</v>
      </c>
      <c r="K180" s="5">
        <v>2816145285</v>
      </c>
      <c r="L180" s="5">
        <v>976835549</v>
      </c>
      <c r="M180" s="5">
        <v>-42454616235</v>
      </c>
      <c r="N180" s="5">
        <v>44605437637</v>
      </c>
      <c r="O180" s="5">
        <v>-1133940026</v>
      </c>
    </row>
    <row r="181" spans="2:15" ht="15.5" x14ac:dyDescent="0.35">
      <c r="C181" t="s">
        <v>158</v>
      </c>
      <c r="F181" s="5">
        <v>29962043503</v>
      </c>
      <c r="I181" s="5">
        <v>877527359</v>
      </c>
      <c r="J181" s="5">
        <v>6544979628</v>
      </c>
      <c r="K181" s="5">
        <v>3728834343</v>
      </c>
      <c r="L181" s="5">
        <v>2751998794</v>
      </c>
      <c r="M181" s="5">
        <v>45206615029</v>
      </c>
      <c r="N181" s="5">
        <v>601177392</v>
      </c>
      <c r="O181" s="5">
        <v>1735117418</v>
      </c>
    </row>
    <row r="182" spans="2:15" ht="15.5" x14ac:dyDescent="0.35">
      <c r="C182" t="s">
        <v>291</v>
      </c>
    </row>
    <row r="183" spans="2:15" ht="15.5" x14ac:dyDescent="0.35">
      <c r="C183" t="s">
        <v>159</v>
      </c>
      <c r="D183" s="5">
        <v>-3921133662</v>
      </c>
      <c r="E183" s="5">
        <v>5452184788</v>
      </c>
      <c r="F183" s="5">
        <v>56522433598</v>
      </c>
      <c r="G183" s="5">
        <v>23052706891</v>
      </c>
      <c r="I183" s="5">
        <v>29962043503</v>
      </c>
      <c r="J183" s="5">
        <v>877527359</v>
      </c>
      <c r="K183" s="5">
        <v>6544979628</v>
      </c>
      <c r="L183" s="5">
        <v>3728834343</v>
      </c>
      <c r="M183" s="5">
        <v>2751998794</v>
      </c>
      <c r="N183" s="5">
        <v>45206615029</v>
      </c>
      <c r="O183" s="5">
        <v>601177392</v>
      </c>
    </row>
    <row r="185" spans="2:15" ht="15.5" x14ac:dyDescent="0.35">
      <c r="B185" t="s">
        <v>160</v>
      </c>
      <c r="C185" t="s">
        <v>12</v>
      </c>
      <c r="D185" s="5">
        <v>6080000000</v>
      </c>
      <c r="E185" s="5">
        <v>6080000000</v>
      </c>
      <c r="F185" s="5">
        <v>6080000000</v>
      </c>
      <c r="G185" s="5">
        <v>5930000000</v>
      </c>
      <c r="I185" s="5">
        <v>5930000000</v>
      </c>
      <c r="J185" s="5">
        <v>5650000000</v>
      </c>
      <c r="K185" s="5">
        <v>5650000000</v>
      </c>
      <c r="L185" s="5">
        <v>0</v>
      </c>
      <c r="M185" s="5">
        <v>0</v>
      </c>
      <c r="N185" s="5">
        <v>0</v>
      </c>
      <c r="O185" s="5">
        <v>0</v>
      </c>
    </row>
    <row r="186" spans="2:15" ht="15.5" x14ac:dyDescent="0.35">
      <c r="C186" t="s">
        <v>161</v>
      </c>
      <c r="D186" s="6">
        <v>1.84</v>
      </c>
      <c r="E186" s="6">
        <v>1.44</v>
      </c>
      <c r="F186" s="6">
        <v>0.1</v>
      </c>
      <c r="G186" s="6">
        <v>0.48</v>
      </c>
    </row>
    <row r="187" spans="2:15" ht="15.5" x14ac:dyDescent="0.35">
      <c r="C187" t="s">
        <v>162</v>
      </c>
      <c r="D187" s="6">
        <v>33.700000000000003</v>
      </c>
      <c r="E187" s="6">
        <v>40.28</v>
      </c>
      <c r="F187" s="5">
        <v>670</v>
      </c>
      <c r="G187" s="6">
        <v>185.42</v>
      </c>
    </row>
    <row r="188" spans="2:15" ht="15.5" x14ac:dyDescent="0.35">
      <c r="C188" t="s">
        <v>61</v>
      </c>
      <c r="D188" s="6">
        <v>5.85</v>
      </c>
      <c r="E188" s="6">
        <v>6.64</v>
      </c>
      <c r="F188" s="6">
        <v>9.8800000000000008</v>
      </c>
      <c r="G188" s="6">
        <v>8.86</v>
      </c>
    </row>
    <row r="189" spans="2:15" ht="15.5" x14ac:dyDescent="0.35">
      <c r="C189" t="s">
        <v>163</v>
      </c>
      <c r="E189" s="5">
        <v>11900000000</v>
      </c>
      <c r="F189" s="5">
        <v>2870000000</v>
      </c>
      <c r="G189" s="5">
        <v>6610000000</v>
      </c>
    </row>
    <row r="190" spans="2:15" ht="15.5" x14ac:dyDescent="0.35">
      <c r="C190" t="s">
        <v>164</v>
      </c>
      <c r="D190" s="6">
        <v>3.32E-2</v>
      </c>
      <c r="E190" s="6">
        <v>2.6699999999999998E-2</v>
      </c>
      <c r="F190" s="6">
        <v>1.8E-3</v>
      </c>
      <c r="G190" s="6">
        <v>9.5999999999999992E-3</v>
      </c>
    </row>
    <row r="191" spans="2:15" ht="15.5" x14ac:dyDescent="0.35">
      <c r="C191" t="s">
        <v>165</v>
      </c>
      <c r="D191" s="6">
        <v>4.3299999999999998E-2</v>
      </c>
      <c r="E191" s="6">
        <v>3.56E-2</v>
      </c>
      <c r="F191" s="6">
        <v>2.5000000000000001E-3</v>
      </c>
      <c r="G191" s="6">
        <v>1.34E-2</v>
      </c>
    </row>
    <row r="192" spans="2:15" ht="15.5" x14ac:dyDescent="0.35">
      <c r="C192" t="s">
        <v>166</v>
      </c>
      <c r="D192" s="6">
        <v>4.9699999999999994E-2</v>
      </c>
      <c r="E192" s="6">
        <v>3.32E-2</v>
      </c>
      <c r="F192" s="6">
        <v>5.0000000000000001E-4</v>
      </c>
      <c r="G192" s="6">
        <v>1.6399999999999998E-2</v>
      </c>
    </row>
    <row r="193" spans="3:7" ht="15.5" x14ac:dyDescent="0.35">
      <c r="C193" t="s">
        <v>167</v>
      </c>
      <c r="G193" s="6">
        <v>69.650000000000006</v>
      </c>
    </row>
    <row r="194" spans="3:7" ht="15.5" x14ac:dyDescent="0.35">
      <c r="C194" t="s">
        <v>168</v>
      </c>
      <c r="D194" s="5">
        <v>257000000000</v>
      </c>
      <c r="E194" s="5">
        <v>246000000000</v>
      </c>
      <c r="F194" s="5">
        <v>238000000000</v>
      </c>
      <c r="G194" s="5">
        <v>214000000000</v>
      </c>
    </row>
    <row r="195" spans="3:7" ht="15.5" x14ac:dyDescent="0.35">
      <c r="C195" t="s">
        <v>169</v>
      </c>
      <c r="D195" s="6">
        <v>1.46</v>
      </c>
      <c r="E195" s="6">
        <v>1.43</v>
      </c>
      <c r="F195" s="6">
        <v>1.71</v>
      </c>
      <c r="G195" s="6">
        <v>2.4700000000000002</v>
      </c>
    </row>
    <row r="196" spans="3:7" ht="15.5" x14ac:dyDescent="0.35">
      <c r="C196" t="s">
        <v>170</v>
      </c>
      <c r="D196" s="6">
        <v>42.36</v>
      </c>
      <c r="E196" s="6">
        <v>40.520000000000003</v>
      </c>
      <c r="F196" s="6">
        <v>39.08</v>
      </c>
      <c r="G196" s="6">
        <v>36.1</v>
      </c>
    </row>
    <row r="197" spans="3:7" ht="15.5" x14ac:dyDescent="0.35">
      <c r="C197" t="s">
        <v>171</v>
      </c>
      <c r="D197" s="6">
        <v>1.46</v>
      </c>
      <c r="E197" s="6">
        <v>1.43</v>
      </c>
      <c r="F197" s="6">
        <v>1.71</v>
      </c>
      <c r="G197" s="6">
        <v>2.4700000000000002</v>
      </c>
    </row>
    <row r="198" spans="3:7" ht="15.5" x14ac:dyDescent="0.35">
      <c r="C198" t="s">
        <v>172</v>
      </c>
      <c r="D198" s="6">
        <v>42.36</v>
      </c>
      <c r="E198" s="6">
        <v>40.520000000000003</v>
      </c>
      <c r="F198" s="6">
        <v>39.08</v>
      </c>
      <c r="G198" s="6">
        <v>36.1</v>
      </c>
    </row>
    <row r="199" spans="3:7" ht="15.5" x14ac:dyDescent="0.35">
      <c r="C199" t="s">
        <v>173</v>
      </c>
      <c r="D199" s="5">
        <v>0</v>
      </c>
      <c r="E199" s="5">
        <v>0</v>
      </c>
      <c r="F199" s="5">
        <v>0</v>
      </c>
      <c r="G199" s="5">
        <v>0</v>
      </c>
    </row>
    <row r="200" spans="3:7" ht="15.5" x14ac:dyDescent="0.35">
      <c r="C200" t="s">
        <v>174</v>
      </c>
      <c r="D200" s="5">
        <v>39000000000</v>
      </c>
      <c r="E200" s="5">
        <v>39000000000</v>
      </c>
      <c r="F200" s="5">
        <v>39000000000</v>
      </c>
      <c r="G200" s="5">
        <v>39000000000</v>
      </c>
    </row>
    <row r="201" spans="3:7" ht="15.5" x14ac:dyDescent="0.35">
      <c r="C201" t="s">
        <v>175</v>
      </c>
      <c r="D201" s="5">
        <v>257000000000</v>
      </c>
      <c r="E201" s="5">
        <v>246000000000</v>
      </c>
      <c r="F201" s="5">
        <v>238000000000</v>
      </c>
      <c r="G201" s="5">
        <v>214000000000</v>
      </c>
    </row>
    <row r="202" spans="3:7" ht="15.5" x14ac:dyDescent="0.35">
      <c r="C202" t="s">
        <v>24</v>
      </c>
      <c r="D202" s="5">
        <v>39000000000</v>
      </c>
      <c r="E202" s="5">
        <v>39000000000</v>
      </c>
      <c r="F202" s="5">
        <v>39000000000</v>
      </c>
      <c r="G202" s="5">
        <v>39000000000</v>
      </c>
    </row>
    <row r="203" spans="3:7" ht="15.5" x14ac:dyDescent="0.35">
      <c r="C203" t="s">
        <v>21</v>
      </c>
      <c r="D203" s="5">
        <v>-19000000000</v>
      </c>
      <c r="E203" s="5">
        <v>-23000000000</v>
      </c>
      <c r="F203" s="5">
        <v>-18000000000</v>
      </c>
      <c r="G203" s="5">
        <v>9000000000</v>
      </c>
    </row>
    <row r="204" spans="3:7" ht="15.5" x14ac:dyDescent="0.35">
      <c r="C204" t="s">
        <v>176</v>
      </c>
      <c r="D204" s="5">
        <v>173000000000</v>
      </c>
      <c r="E204" s="5">
        <v>162000000000</v>
      </c>
      <c r="F204" s="5">
        <v>152000000000</v>
      </c>
      <c r="G204" s="5">
        <v>126000000000</v>
      </c>
    </row>
    <row r="205" spans="3:7" ht="15.5" x14ac:dyDescent="0.35">
      <c r="C205" t="s">
        <v>177</v>
      </c>
      <c r="D205" s="5">
        <v>-1000000000</v>
      </c>
      <c r="E205" s="5">
        <v>6000000000</v>
      </c>
      <c r="F205" s="5">
        <v>4000000000</v>
      </c>
      <c r="G205" s="5">
        <v>-15000000000</v>
      </c>
    </row>
    <row r="206" spans="3:7" ht="15.5" x14ac:dyDescent="0.35">
      <c r="C206" t="s">
        <v>178</v>
      </c>
      <c r="D206" s="5">
        <v>-3000000000</v>
      </c>
      <c r="E206" s="5">
        <v>-1000000000</v>
      </c>
      <c r="F206" s="5">
        <v>0</v>
      </c>
      <c r="G206" s="5">
        <v>-3000000000</v>
      </c>
    </row>
    <row r="207" spans="3:7" ht="15.5" x14ac:dyDescent="0.35">
      <c r="C207" t="s">
        <v>13</v>
      </c>
      <c r="D207" s="5">
        <v>-4000000000</v>
      </c>
      <c r="E207" s="5">
        <v>5000000000</v>
      </c>
      <c r="F207" s="5">
        <v>4000000000</v>
      </c>
      <c r="G207" s="5">
        <v>-17000000000</v>
      </c>
    </row>
    <row r="208" spans="3:7" ht="15.5" x14ac:dyDescent="0.35">
      <c r="C208" t="s">
        <v>16</v>
      </c>
      <c r="D208" s="6">
        <v>-0.64</v>
      </c>
      <c r="E208" s="6">
        <v>0.9</v>
      </c>
      <c r="F208" s="6">
        <v>0.59</v>
      </c>
      <c r="G208" s="6">
        <v>-2.91</v>
      </c>
    </row>
    <row r="209" spans="3:15" ht="15.5" x14ac:dyDescent="0.35">
      <c r="C209" t="s">
        <v>46</v>
      </c>
      <c r="I209" s="6">
        <v>1.81</v>
      </c>
      <c r="J209" s="6">
        <v>-1.44</v>
      </c>
      <c r="K209" s="6">
        <v>3.01</v>
      </c>
      <c r="L209" s="6">
        <v>9464.1</v>
      </c>
      <c r="M209" s="6">
        <v>90473.58</v>
      </c>
      <c r="N209" s="6">
        <v>51611.42</v>
      </c>
      <c r="O209" s="6">
        <v>474.92</v>
      </c>
    </row>
    <row r="210" spans="3:15" ht="15.5" x14ac:dyDescent="0.35">
      <c r="C210" t="s">
        <v>60</v>
      </c>
      <c r="I210" s="6">
        <v>49.17</v>
      </c>
      <c r="J210" s="6">
        <v>-37.5</v>
      </c>
      <c r="K210" s="6">
        <v>16.61</v>
      </c>
      <c r="L210" s="5">
        <v>0</v>
      </c>
      <c r="M210" s="5">
        <v>0</v>
      </c>
      <c r="N210" s="5">
        <v>0</v>
      </c>
      <c r="O210" s="5">
        <v>0</v>
      </c>
    </row>
    <row r="211" spans="3:15" ht="15.5" x14ac:dyDescent="0.35">
      <c r="C211" t="s">
        <v>63</v>
      </c>
      <c r="I211" s="6">
        <v>2.42</v>
      </c>
      <c r="J211" s="6">
        <v>1.73</v>
      </c>
      <c r="K211" s="6">
        <v>1.22</v>
      </c>
      <c r="L211" s="5">
        <v>0</v>
      </c>
      <c r="M211" s="5">
        <v>0</v>
      </c>
      <c r="N211" s="5">
        <v>0</v>
      </c>
      <c r="O211" s="5">
        <v>0</v>
      </c>
    </row>
    <row r="212" spans="3:15" ht="15.5" x14ac:dyDescent="0.35">
      <c r="C212" t="s">
        <v>179</v>
      </c>
      <c r="I212" s="5">
        <v>25990000000</v>
      </c>
      <c r="J212" s="5">
        <v>18480000000</v>
      </c>
      <c r="K212" s="5">
        <v>40580000000</v>
      </c>
      <c r="L212" s="5">
        <v>43040000000</v>
      </c>
      <c r="M212" s="6">
        <v>128960000000.00002</v>
      </c>
      <c r="N212" s="5">
        <v>75110000000</v>
      </c>
      <c r="O212" s="6">
        <v>8460000000.000001</v>
      </c>
    </row>
    <row r="213" spans="3:15" ht="15.5" x14ac:dyDescent="0.35">
      <c r="C213" t="s">
        <v>180</v>
      </c>
      <c r="I213" s="6">
        <v>3.6000000000000004E-2</v>
      </c>
      <c r="J213" s="6">
        <v>-3.4700000000000002E-2</v>
      </c>
      <c r="K213" s="6">
        <v>6.480000000000001E-2</v>
      </c>
      <c r="L213" s="6">
        <v>5.6399999999999999E-2</v>
      </c>
      <c r="M213" s="6">
        <v>0.33390000000000003</v>
      </c>
      <c r="N213" s="6">
        <v>0.50609999999999999</v>
      </c>
      <c r="O213" s="6">
        <v>1.2800000000000001E-2</v>
      </c>
    </row>
    <row r="214" spans="3:15" ht="15.5" x14ac:dyDescent="0.35">
      <c r="C214" t="s">
        <v>181</v>
      </c>
      <c r="I214" s="6">
        <v>5.0199999999999995E-2</v>
      </c>
      <c r="J214" s="6">
        <v>-5.04E-2</v>
      </c>
      <c r="K214" s="6">
        <v>0.1002</v>
      </c>
      <c r="L214" s="6">
        <v>0.3982</v>
      </c>
      <c r="M214" s="6">
        <v>-1.4527000000000001</v>
      </c>
      <c r="N214" s="6">
        <v>-0.33810000000000001</v>
      </c>
      <c r="O214" s="6">
        <v>-2.3E-3</v>
      </c>
    </row>
    <row r="215" spans="3:15" ht="15.5" x14ac:dyDescent="0.35">
      <c r="C215" t="s">
        <v>182</v>
      </c>
      <c r="I215" s="6">
        <v>6.6900000000000001E-2</v>
      </c>
      <c r="J215" s="6">
        <v>4.07E-2</v>
      </c>
      <c r="K215" s="6">
        <v>0.19980000000000001</v>
      </c>
      <c r="L215" s="6">
        <v>0.47649999999999998</v>
      </c>
      <c r="M215" s="6">
        <v>7.0845000000000002</v>
      </c>
      <c r="N215" s="6">
        <v>-3.4114999999999998</v>
      </c>
      <c r="O215" s="6">
        <v>-0.4007</v>
      </c>
    </row>
    <row r="216" spans="3:15" ht="15.5" x14ac:dyDescent="0.35">
      <c r="C216" t="s">
        <v>183</v>
      </c>
      <c r="I216" s="6">
        <v>280.23</v>
      </c>
      <c r="J216" s="6">
        <v>1777.98</v>
      </c>
    </row>
    <row r="217" spans="3:15" ht="15.5" x14ac:dyDescent="0.35">
      <c r="C217" t="s">
        <v>57</v>
      </c>
      <c r="I217" s="6">
        <v>2.4700000000000002</v>
      </c>
      <c r="J217" s="6">
        <v>1.88</v>
      </c>
      <c r="K217" s="6">
        <v>1.67</v>
      </c>
      <c r="L217" s="5">
        <v>0</v>
      </c>
      <c r="M217" s="5">
        <v>0</v>
      </c>
      <c r="N217" s="5">
        <v>0</v>
      </c>
      <c r="O217" s="5">
        <v>0</v>
      </c>
    </row>
    <row r="218" spans="3:15" ht="15.5" x14ac:dyDescent="0.35">
      <c r="C218" t="s">
        <v>54</v>
      </c>
      <c r="I218" s="6">
        <v>36.1</v>
      </c>
      <c r="J218" s="6">
        <v>28.65</v>
      </c>
      <c r="K218" s="6">
        <v>30.03</v>
      </c>
      <c r="L218" s="6">
        <v>23765.5</v>
      </c>
      <c r="M218" s="6">
        <v>-62277.9</v>
      </c>
      <c r="N218" s="6">
        <v>-152631.26</v>
      </c>
      <c r="O218" s="6">
        <v>-202764.44</v>
      </c>
    </row>
    <row r="219" spans="3:15" ht="15.5" x14ac:dyDescent="0.35">
      <c r="C219" t="s">
        <v>184</v>
      </c>
      <c r="I219" s="6">
        <v>2.4700000000000002</v>
      </c>
      <c r="J219" s="6">
        <v>1.88</v>
      </c>
      <c r="K219" s="6">
        <v>1.67</v>
      </c>
      <c r="L219" s="5">
        <v>0</v>
      </c>
      <c r="M219" s="5">
        <v>0</v>
      </c>
      <c r="N219" s="5">
        <v>0</v>
      </c>
      <c r="O219" s="5">
        <v>0</v>
      </c>
    </row>
    <row r="220" spans="3:15" ht="15.5" x14ac:dyDescent="0.35">
      <c r="C220" t="s">
        <v>185</v>
      </c>
      <c r="I220" s="6">
        <v>36.1</v>
      </c>
      <c r="J220" s="6">
        <v>28.65</v>
      </c>
      <c r="K220" s="6">
        <v>30.03</v>
      </c>
      <c r="L220" s="6">
        <v>23765.5</v>
      </c>
      <c r="M220" s="6">
        <v>-62277.9</v>
      </c>
      <c r="N220" s="6">
        <v>-152631.26</v>
      </c>
      <c r="O220" s="6">
        <v>-202764.44</v>
      </c>
    </row>
    <row r="221" spans="3:15" ht="15.5" x14ac:dyDescent="0.35">
      <c r="C221" t="s">
        <v>186</v>
      </c>
      <c r="I221" s="5">
        <v>0</v>
      </c>
      <c r="J221" s="5">
        <v>1000000000</v>
      </c>
      <c r="K221" s="5">
        <v>17000000000</v>
      </c>
      <c r="L221" s="5">
        <v>39000000000</v>
      </c>
      <c r="M221" s="5">
        <v>36000000000</v>
      </c>
      <c r="N221" s="5">
        <v>36000000000</v>
      </c>
      <c r="O221" s="5">
        <v>2000000000</v>
      </c>
    </row>
    <row r="222" spans="3:15" ht="15.5" x14ac:dyDescent="0.35">
      <c r="C222" t="s">
        <v>187</v>
      </c>
      <c r="I222" s="5">
        <v>39000000000</v>
      </c>
      <c r="J222" s="5">
        <v>37000000000</v>
      </c>
      <c r="K222" s="5">
        <v>36000000000</v>
      </c>
      <c r="L222" s="5">
        <v>59000000000</v>
      </c>
      <c r="M222" s="5">
        <v>54000000000</v>
      </c>
      <c r="N222" s="5">
        <v>89000000000</v>
      </c>
      <c r="O222" s="5">
        <v>123000000000</v>
      </c>
    </row>
    <row r="223" spans="3:15" ht="15.5" x14ac:dyDescent="0.35">
      <c r="C223" t="s">
        <v>26</v>
      </c>
      <c r="I223" s="5">
        <v>39000000000</v>
      </c>
      <c r="J223" s="5">
        <v>38000000000</v>
      </c>
      <c r="K223" s="5">
        <v>53000000000</v>
      </c>
      <c r="L223" s="5">
        <v>98000000000</v>
      </c>
      <c r="M223" s="5">
        <v>90000000000</v>
      </c>
      <c r="N223" s="5">
        <v>125000000000</v>
      </c>
      <c r="O223" s="5">
        <v>126000000000</v>
      </c>
    </row>
    <row r="224" spans="3:15" ht="15.5" x14ac:dyDescent="0.35">
      <c r="C224" t="s">
        <v>23</v>
      </c>
      <c r="I224" s="5">
        <v>9000000000</v>
      </c>
      <c r="J224" s="5">
        <v>37000000000</v>
      </c>
      <c r="K224" s="5">
        <v>46000000000</v>
      </c>
      <c r="L224" s="5">
        <v>94000000000</v>
      </c>
      <c r="M224" s="5">
        <v>87000000000</v>
      </c>
      <c r="N224" s="5">
        <v>80000000000</v>
      </c>
      <c r="O224" s="5">
        <v>125000000000</v>
      </c>
    </row>
    <row r="225" spans="2:15" ht="15.5" x14ac:dyDescent="0.35">
      <c r="C225" t="s">
        <v>188</v>
      </c>
      <c r="I225" s="5">
        <v>126000000000</v>
      </c>
      <c r="J225" s="5">
        <v>66000000000</v>
      </c>
      <c r="K225" s="5">
        <v>71000000000</v>
      </c>
      <c r="L225" s="5">
        <v>-47000000000</v>
      </c>
      <c r="M225" s="5">
        <v>-117000000000</v>
      </c>
      <c r="N225" s="5">
        <v>-24000000000</v>
      </c>
      <c r="O225" s="5">
        <v>-41000000000</v>
      </c>
    </row>
    <row r="226" spans="2:15" ht="15.5" x14ac:dyDescent="0.35">
      <c r="C226" t="s">
        <v>189</v>
      </c>
      <c r="I226" s="5">
        <v>-5000000000</v>
      </c>
      <c r="J226" s="5">
        <v>16000000000</v>
      </c>
      <c r="K226" s="5">
        <v>-71000000000</v>
      </c>
      <c r="L226" s="5">
        <v>-53000000000</v>
      </c>
      <c r="M226" s="5">
        <v>120000000000</v>
      </c>
      <c r="N226" s="5">
        <v>59000000000</v>
      </c>
      <c r="O226" s="5">
        <v>7000000000</v>
      </c>
    </row>
    <row r="227" spans="2:15" ht="15.5" x14ac:dyDescent="0.35">
      <c r="C227" t="s">
        <v>190</v>
      </c>
      <c r="I227" s="5">
        <v>-7000000000</v>
      </c>
      <c r="J227" s="5">
        <v>-4000000000</v>
      </c>
      <c r="K227" s="5">
        <v>-6000000000</v>
      </c>
      <c r="L227" s="5">
        <v>-11000000000</v>
      </c>
      <c r="M227" s="5">
        <v>-12000000000</v>
      </c>
      <c r="N227" s="5">
        <v>-4000000000</v>
      </c>
      <c r="O227" s="5">
        <v>-1000000000</v>
      </c>
    </row>
    <row r="228" spans="2:15" ht="15.5" x14ac:dyDescent="0.35">
      <c r="C228" t="s">
        <v>15</v>
      </c>
      <c r="I228" s="5">
        <v>-11000000000</v>
      </c>
      <c r="J228" s="5">
        <v>12000000000</v>
      </c>
      <c r="K228" s="5">
        <v>-77000000000</v>
      </c>
      <c r="L228" s="5">
        <v>-63000000000</v>
      </c>
      <c r="M228" s="5">
        <v>108000000000</v>
      </c>
      <c r="N228" s="5">
        <v>55000000000</v>
      </c>
      <c r="O228" s="5">
        <v>6000000000</v>
      </c>
    </row>
    <row r="229" spans="2:15" ht="15.5" x14ac:dyDescent="0.35">
      <c r="C229" t="s">
        <v>17</v>
      </c>
      <c r="I229" s="6">
        <v>-1.9</v>
      </c>
      <c r="J229" s="6">
        <v>2.12</v>
      </c>
      <c r="K229" s="6">
        <v>-13.68</v>
      </c>
      <c r="L229" s="6">
        <v>-35106.6</v>
      </c>
      <c r="M229" s="6">
        <v>103667.75</v>
      </c>
      <c r="N229" s="6">
        <v>52736.79</v>
      </c>
      <c r="O229" s="6">
        <v>5487.98</v>
      </c>
    </row>
    <row r="231" spans="2:15" ht="15.5" x14ac:dyDescent="0.35">
      <c r="B231" t="s">
        <v>191</v>
      </c>
      <c r="C231" t="s">
        <v>192</v>
      </c>
      <c r="D231" s="5">
        <v>11000000000</v>
      </c>
      <c r="E231" s="5">
        <v>9000000000</v>
      </c>
      <c r="F231" s="5">
        <v>591000000</v>
      </c>
      <c r="G231" s="5">
        <v>3000000000</v>
      </c>
      <c r="H231" s="5">
        <v>27000000000</v>
      </c>
      <c r="I231" s="5">
        <v>11000000000</v>
      </c>
      <c r="J231" s="5">
        <v>-8000000000</v>
      </c>
      <c r="K231" s="5">
        <v>17000000000</v>
      </c>
      <c r="L231" s="5">
        <v>17000000000</v>
      </c>
      <c r="M231" s="5">
        <v>94000000000</v>
      </c>
      <c r="N231" s="5">
        <v>54000000000</v>
      </c>
      <c r="O231" s="5">
        <v>494000000</v>
      </c>
    </row>
    <row r="232" spans="2:15" ht="15.5" x14ac:dyDescent="0.35">
      <c r="C232" t="s">
        <v>45</v>
      </c>
      <c r="D232" s="6">
        <v>1.84</v>
      </c>
      <c r="E232" s="6">
        <v>1.44</v>
      </c>
      <c r="F232" s="6">
        <v>0.1</v>
      </c>
      <c r="G232" s="6">
        <v>0.47</v>
      </c>
      <c r="H232" s="6">
        <v>4.5</v>
      </c>
      <c r="I232" s="6">
        <v>1.77</v>
      </c>
      <c r="J232" s="6">
        <v>-1.34</v>
      </c>
      <c r="K232" s="6">
        <v>2.8</v>
      </c>
      <c r="L232" s="6">
        <v>2.81</v>
      </c>
      <c r="M232" s="6">
        <v>15.48</v>
      </c>
      <c r="N232" s="6">
        <v>8.83</v>
      </c>
      <c r="O232" s="6">
        <v>0.08</v>
      </c>
    </row>
    <row r="233" spans="2:15" ht="15.5" x14ac:dyDescent="0.35">
      <c r="C233" t="s">
        <v>193</v>
      </c>
      <c r="D233" s="5">
        <v>64000000000</v>
      </c>
      <c r="E233" s="5">
        <v>53000000000</v>
      </c>
      <c r="F233" s="5">
        <v>41000000000</v>
      </c>
      <c r="G233" s="5">
        <v>60000000000</v>
      </c>
      <c r="H233" s="5">
        <v>212000000000</v>
      </c>
      <c r="I233" s="5">
        <v>217000000000</v>
      </c>
      <c r="J233" s="5">
        <v>177000000000</v>
      </c>
      <c r="K233" s="5">
        <v>231000000000</v>
      </c>
      <c r="L233" s="5">
        <v>306000000000</v>
      </c>
      <c r="M233" s="5">
        <v>455000000000</v>
      </c>
      <c r="N233" s="5">
        <v>295000000000</v>
      </c>
      <c r="O233" s="5">
        <v>62000000000</v>
      </c>
    </row>
    <row r="234" spans="2:15" ht="15.5" x14ac:dyDescent="0.35">
      <c r="C234" t="s">
        <v>194</v>
      </c>
      <c r="I234" s="6">
        <v>13.55</v>
      </c>
    </row>
    <row r="235" spans="2:15" ht="15.5" x14ac:dyDescent="0.35">
      <c r="C235" t="s">
        <v>292</v>
      </c>
      <c r="I235" s="6">
        <v>15.86</v>
      </c>
    </row>
    <row r="236" spans="2:15" ht="15.5" x14ac:dyDescent="0.35">
      <c r="C236" t="s">
        <v>195</v>
      </c>
      <c r="I236" s="6">
        <v>6.95</v>
      </c>
    </row>
    <row r="237" spans="2:15" ht="15.5" x14ac:dyDescent="0.35">
      <c r="C237" t="s">
        <v>293</v>
      </c>
      <c r="I237" s="6">
        <v>6.3099999999999989E-2</v>
      </c>
    </row>
    <row r="238" spans="2:15" ht="15.5" x14ac:dyDescent="0.35">
      <c r="C238" t="s">
        <v>294</v>
      </c>
      <c r="I238" s="6">
        <v>1.7</v>
      </c>
    </row>
    <row r="239" spans="2:15" ht="15.5" x14ac:dyDescent="0.35">
      <c r="C239" t="s">
        <v>196</v>
      </c>
      <c r="I239" s="6">
        <v>1.44</v>
      </c>
    </row>
    <row r="240" spans="2:15" ht="15.5" x14ac:dyDescent="0.35">
      <c r="C240" t="s">
        <v>295</v>
      </c>
      <c r="I240" s="6">
        <v>-67.31</v>
      </c>
    </row>
    <row r="241" spans="3:9" ht="15.5" x14ac:dyDescent="0.35">
      <c r="C241" t="s">
        <v>296</v>
      </c>
      <c r="I241" s="6">
        <v>-30.73</v>
      </c>
    </row>
    <row r="242" spans="3:9" ht="15.5" x14ac:dyDescent="0.35">
      <c r="C242" t="s">
        <v>297</v>
      </c>
      <c r="I242" s="6">
        <v>12.63</v>
      </c>
    </row>
    <row r="243" spans="3:9" ht="15.5" x14ac:dyDescent="0.35">
      <c r="C243" t="s">
        <v>298</v>
      </c>
      <c r="I243" s="6">
        <v>10.88</v>
      </c>
    </row>
    <row r="244" spans="3:9" ht="15.5" x14ac:dyDescent="0.35">
      <c r="C244" t="s">
        <v>299</v>
      </c>
      <c r="I244" s="6">
        <v>7.0000000000000007E-2</v>
      </c>
    </row>
    <row r="245" spans="3:9" ht="15.5" x14ac:dyDescent="0.35">
      <c r="C245" t="s">
        <v>300</v>
      </c>
      <c r="I245" s="6">
        <v>-0.17</v>
      </c>
    </row>
    <row r="246" spans="3:9" ht="15.5" x14ac:dyDescent="0.35">
      <c r="C246" t="s">
        <v>301</v>
      </c>
      <c r="I246" s="6">
        <v>3.85</v>
      </c>
    </row>
    <row r="247" spans="3:9" ht="15.5" x14ac:dyDescent="0.35">
      <c r="C247" t="s">
        <v>197</v>
      </c>
      <c r="I247" s="6">
        <v>4.5</v>
      </c>
    </row>
    <row r="248" spans="3:9" ht="15.5" x14ac:dyDescent="0.35">
      <c r="C248" t="s">
        <v>302</v>
      </c>
      <c r="I248" s="6">
        <v>35.9</v>
      </c>
    </row>
    <row r="249" spans="3:9" ht="15.5" x14ac:dyDescent="0.35">
      <c r="C249" t="s">
        <v>198</v>
      </c>
      <c r="D249" s="6">
        <v>9.5500000000000007</v>
      </c>
    </row>
    <row r="250" spans="3:9" ht="15.5" x14ac:dyDescent="0.35">
      <c r="C250" t="s">
        <v>199</v>
      </c>
      <c r="I250" s="6">
        <v>42.36</v>
      </c>
    </row>
    <row r="251" spans="3:9" ht="15.5" x14ac:dyDescent="0.35">
      <c r="C251" t="s">
        <v>303</v>
      </c>
      <c r="I251" s="6">
        <v>-1.98</v>
      </c>
    </row>
    <row r="252" spans="3:9" ht="15.5" x14ac:dyDescent="0.35">
      <c r="C252" t="s">
        <v>200</v>
      </c>
      <c r="D252" s="6">
        <v>5.6</v>
      </c>
    </row>
    <row r="253" spans="3:9" ht="15.5" x14ac:dyDescent="0.35">
      <c r="C253" t="s">
        <v>201</v>
      </c>
      <c r="D253" s="6">
        <v>3.09</v>
      </c>
    </row>
    <row r="254" spans="3:9" ht="15.5" x14ac:dyDescent="0.35">
      <c r="C254" t="s">
        <v>202</v>
      </c>
      <c r="D254" s="6">
        <v>0.15</v>
      </c>
    </row>
    <row r="255" spans="3:9" ht="15.5" x14ac:dyDescent="0.35">
      <c r="C255" t="s">
        <v>352</v>
      </c>
      <c r="D255" s="6">
        <v>0.15</v>
      </c>
    </row>
    <row r="256" spans="3:9" ht="15.5" x14ac:dyDescent="0.35">
      <c r="C256" t="s">
        <v>203</v>
      </c>
      <c r="D256" s="6">
        <v>0.3</v>
      </c>
    </row>
    <row r="257" spans="3:9" ht="15.5" x14ac:dyDescent="0.35">
      <c r="C257" t="s">
        <v>204</v>
      </c>
      <c r="D257" s="6">
        <v>0.12</v>
      </c>
    </row>
    <row r="258" spans="3:9" ht="15.5" x14ac:dyDescent="0.35">
      <c r="C258" t="s">
        <v>205</v>
      </c>
      <c r="D258" s="6">
        <v>1.3</v>
      </c>
    </row>
    <row r="259" spans="3:9" ht="15.5" x14ac:dyDescent="0.35">
      <c r="C259" t="s">
        <v>304</v>
      </c>
      <c r="I259" s="6">
        <v>511.31</v>
      </c>
    </row>
    <row r="260" spans="3:9" ht="15.5" x14ac:dyDescent="0.35">
      <c r="C260" t="s">
        <v>13</v>
      </c>
      <c r="D260" s="5">
        <v>-4000000000</v>
      </c>
    </row>
    <row r="261" spans="3:9" ht="15.5" x14ac:dyDescent="0.35">
      <c r="C261" t="s">
        <v>206</v>
      </c>
      <c r="I261" s="6">
        <v>7.24</v>
      </c>
    </row>
    <row r="262" spans="3:9" ht="15.5" x14ac:dyDescent="0.35">
      <c r="C262" t="s">
        <v>207</v>
      </c>
      <c r="I262" s="6">
        <v>6.9599999999999995E-2</v>
      </c>
    </row>
    <row r="263" spans="3:9" ht="15.5" x14ac:dyDescent="0.35">
      <c r="C263" t="s">
        <v>208</v>
      </c>
      <c r="I263" s="6">
        <v>9.0800000000000006E-2</v>
      </c>
    </row>
    <row r="264" spans="3:9" ht="15.5" x14ac:dyDescent="0.35">
      <c r="C264" t="s">
        <v>209</v>
      </c>
      <c r="I264" s="6">
        <v>9.5100000000000004E-2</v>
      </c>
    </row>
    <row r="265" spans="3:9" ht="15.5" x14ac:dyDescent="0.35">
      <c r="C265" t="s">
        <v>305</v>
      </c>
      <c r="I265" s="6">
        <v>5.1699999999999996E-2</v>
      </c>
    </row>
    <row r="266" spans="3:9" ht="15.5" x14ac:dyDescent="0.35">
      <c r="C266" t="s">
        <v>210</v>
      </c>
      <c r="D266" s="6">
        <v>18.57</v>
      </c>
    </row>
    <row r="267" spans="3:9" ht="15.5" x14ac:dyDescent="0.35">
      <c r="C267" t="s">
        <v>211</v>
      </c>
      <c r="D267" s="6">
        <v>185.39</v>
      </c>
    </row>
    <row r="268" spans="3:9" ht="15.5" x14ac:dyDescent="0.35">
      <c r="C268" t="s">
        <v>212</v>
      </c>
      <c r="D268" s="6">
        <v>31.81</v>
      </c>
    </row>
    <row r="269" spans="3:9" ht="15.5" x14ac:dyDescent="0.35">
      <c r="C269" t="s">
        <v>213</v>
      </c>
      <c r="D269" s="6">
        <v>172.15</v>
      </c>
    </row>
    <row r="270" spans="3:9" ht="15.5" x14ac:dyDescent="0.35">
      <c r="C270" t="s">
        <v>214</v>
      </c>
      <c r="D270" s="6">
        <v>4.9000000000000004</v>
      </c>
    </row>
    <row r="271" spans="3:9" ht="15.5" x14ac:dyDescent="0.35">
      <c r="C271" t="s">
        <v>306</v>
      </c>
      <c r="I271" s="6">
        <v>0.66</v>
      </c>
    </row>
    <row r="272" spans="3:9" ht="15.5" x14ac:dyDescent="0.35">
      <c r="C272" t="s">
        <v>307</v>
      </c>
      <c r="I272" s="6">
        <v>1.87</v>
      </c>
    </row>
    <row r="273" spans="3:9" ht="15.5" x14ac:dyDescent="0.35">
      <c r="C273" t="s">
        <v>41</v>
      </c>
      <c r="I273" s="5">
        <v>371000000000</v>
      </c>
    </row>
    <row r="274" spans="3:9" ht="15.5" x14ac:dyDescent="0.35">
      <c r="C274" t="s">
        <v>215</v>
      </c>
      <c r="I274" s="5">
        <v>352000000000</v>
      </c>
    </row>
    <row r="275" spans="3:9" ht="15.5" x14ac:dyDescent="0.35">
      <c r="C275" t="s">
        <v>216</v>
      </c>
      <c r="I275" s="5">
        <v>6080000000</v>
      </c>
    </row>
    <row r="276" spans="3:9" ht="15.5" x14ac:dyDescent="0.35">
      <c r="C276" t="s">
        <v>217</v>
      </c>
      <c r="I276" s="6">
        <v>0.1115</v>
      </c>
    </row>
    <row r="277" spans="3:9" ht="15.5" x14ac:dyDescent="0.35">
      <c r="C277" t="s">
        <v>218</v>
      </c>
      <c r="D277" s="6">
        <v>0.32159999999999994</v>
      </c>
    </row>
    <row r="278" spans="3:9" ht="15.5" x14ac:dyDescent="0.35">
      <c r="C278" t="s">
        <v>219</v>
      </c>
      <c r="D278" s="6">
        <v>0.22570000000000001</v>
      </c>
    </row>
    <row r="279" spans="3:9" ht="15.5" x14ac:dyDescent="0.35">
      <c r="C279" t="s">
        <v>220</v>
      </c>
      <c r="D279" s="6">
        <v>0.17329999999999998</v>
      </c>
    </row>
    <row r="280" spans="3:9" ht="15.5" x14ac:dyDescent="0.35">
      <c r="C280" t="s">
        <v>221</v>
      </c>
      <c r="D280" s="6">
        <v>0.11939999999999999</v>
      </c>
    </row>
    <row r="281" spans="3:9" ht="15.5" x14ac:dyDescent="0.35">
      <c r="C281" t="s">
        <v>222</v>
      </c>
      <c r="D281" s="6">
        <v>0.60619999999999996</v>
      </c>
    </row>
    <row r="282" spans="3:9" ht="15.5" x14ac:dyDescent="0.35">
      <c r="C282" t="s">
        <v>223</v>
      </c>
      <c r="D282" s="6">
        <v>1.6374000000000002</v>
      </c>
    </row>
    <row r="283" spans="3:9" ht="15.5" x14ac:dyDescent="0.35">
      <c r="C283" t="s">
        <v>224</v>
      </c>
      <c r="I283" s="5">
        <v>6</v>
      </c>
    </row>
    <row r="284" spans="3:9" ht="15.5" x14ac:dyDescent="0.35">
      <c r="C284" t="s">
        <v>225</v>
      </c>
      <c r="I284" s="6">
        <v>0.24</v>
      </c>
    </row>
    <row r="285" spans="3:9" ht="15.5" x14ac:dyDescent="0.35">
      <c r="C285" t="s">
        <v>226</v>
      </c>
      <c r="I285" s="6">
        <v>0.31</v>
      </c>
    </row>
    <row r="286" spans="3:9" ht="15.5" x14ac:dyDescent="0.35">
      <c r="C286" t="s">
        <v>308</v>
      </c>
      <c r="I286" s="6">
        <v>0.44</v>
      </c>
    </row>
    <row r="287" spans="3:9" ht="15.5" x14ac:dyDescent="0.35">
      <c r="C287" t="s">
        <v>227</v>
      </c>
      <c r="I287" s="6">
        <v>0.64</v>
      </c>
    </row>
    <row r="288" spans="3:9" ht="15.5" x14ac:dyDescent="0.35">
      <c r="C288" t="s">
        <v>228</v>
      </c>
      <c r="I288" s="6">
        <v>0.43</v>
      </c>
    </row>
    <row r="289" spans="3:9" ht="15.5" x14ac:dyDescent="0.35">
      <c r="C289" t="s">
        <v>229</v>
      </c>
      <c r="I289" s="6">
        <v>0.42</v>
      </c>
    </row>
    <row r="290" spans="3:9" ht="15.5" x14ac:dyDescent="0.35">
      <c r="C290" t="s">
        <v>230</v>
      </c>
      <c r="I290" s="6">
        <v>0.32</v>
      </c>
    </row>
    <row r="291" spans="3:9" ht="15.5" x14ac:dyDescent="0.35">
      <c r="C291" t="s">
        <v>309</v>
      </c>
      <c r="I291" s="5">
        <v>218000000000</v>
      </c>
    </row>
    <row r="292" spans="3:9" ht="15.5" x14ac:dyDescent="0.35">
      <c r="C292" t="s">
        <v>310</v>
      </c>
      <c r="I292" s="5">
        <v>51000000000</v>
      </c>
    </row>
    <row r="293" spans="3:9" ht="15.5" x14ac:dyDescent="0.35">
      <c r="C293" t="s">
        <v>311</v>
      </c>
      <c r="I293" s="5">
        <v>32000000000</v>
      </c>
    </row>
    <row r="294" spans="3:9" ht="15.5" x14ac:dyDescent="0.35">
      <c r="C294" t="s">
        <v>312</v>
      </c>
      <c r="I294" s="5">
        <v>23000000000</v>
      </c>
    </row>
    <row r="295" spans="3:9" ht="15.5" x14ac:dyDescent="0.35">
      <c r="C295" t="s">
        <v>231</v>
      </c>
      <c r="D295" s="5">
        <v>58000000000</v>
      </c>
    </row>
    <row r="296" spans="3:9" ht="15.5" x14ac:dyDescent="0.35">
      <c r="C296" t="s">
        <v>232</v>
      </c>
      <c r="D296" s="5">
        <v>336000000000</v>
      </c>
    </row>
    <row r="297" spans="3:9" ht="15.5" x14ac:dyDescent="0.35">
      <c r="C297" t="s">
        <v>233</v>
      </c>
      <c r="D297" s="5">
        <v>78000000000</v>
      </c>
    </row>
    <row r="298" spans="3:9" ht="15.5" x14ac:dyDescent="0.35">
      <c r="C298" t="s">
        <v>176</v>
      </c>
      <c r="D298" s="5">
        <v>173000000000</v>
      </c>
    </row>
    <row r="299" spans="3:9" ht="15.5" x14ac:dyDescent="0.35">
      <c r="C299" t="s">
        <v>175</v>
      </c>
      <c r="I299" s="5">
        <v>257000000000</v>
      </c>
    </row>
    <row r="300" spans="3:9" ht="15.5" x14ac:dyDescent="0.35">
      <c r="C300" t="s">
        <v>174</v>
      </c>
      <c r="D300" s="5">
        <v>39000000000</v>
      </c>
    </row>
    <row r="301" spans="3:9" ht="15.5" x14ac:dyDescent="0.35">
      <c r="C301" t="s">
        <v>173</v>
      </c>
      <c r="D301" s="5">
        <v>0</v>
      </c>
    </row>
    <row r="302" spans="3:9" ht="15.5" x14ac:dyDescent="0.35">
      <c r="C302" t="s">
        <v>24</v>
      </c>
      <c r="D302" s="5">
        <v>39000000000</v>
      </c>
    </row>
    <row r="303" spans="3:9" ht="15.5" x14ac:dyDescent="0.35">
      <c r="C303" t="s">
        <v>21</v>
      </c>
      <c r="D303" s="5">
        <v>-19000000000</v>
      </c>
    </row>
    <row r="304" spans="3:9" ht="15.5" x14ac:dyDescent="0.35">
      <c r="C304" t="s">
        <v>234</v>
      </c>
      <c r="I304" s="5">
        <v>257000000000</v>
      </c>
    </row>
    <row r="305" spans="3:9" ht="15.5" x14ac:dyDescent="0.35">
      <c r="C305" t="s">
        <v>313</v>
      </c>
      <c r="I305" s="5">
        <v>-6000000000</v>
      </c>
    </row>
    <row r="306" spans="3:9" ht="15.5" x14ac:dyDescent="0.35">
      <c r="C306" t="s">
        <v>314</v>
      </c>
      <c r="I306" s="5">
        <v>-6000000000</v>
      </c>
    </row>
    <row r="307" spans="3:9" ht="15.5" x14ac:dyDescent="0.35">
      <c r="C307" t="s">
        <v>315</v>
      </c>
      <c r="I307" s="5">
        <v>63000000000</v>
      </c>
    </row>
    <row r="308" spans="3:9" ht="15.5" x14ac:dyDescent="0.35">
      <c r="C308" t="s">
        <v>316</v>
      </c>
      <c r="I308" s="5">
        <v>-7000000000</v>
      </c>
    </row>
    <row r="309" spans="3:9" ht="15.5" x14ac:dyDescent="0.35">
      <c r="C309" t="s">
        <v>317</v>
      </c>
      <c r="I309" s="5">
        <v>-12000000000</v>
      </c>
    </row>
  </sheetData>
  <pageMargins left="0.7" right="0.7" top="0.75" bottom="0.75" header="0.3" footer="0.3"/>
  <ignoredErrors>
    <ignoredError sqref="A1:O310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26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493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494</v>
      </c>
      <c r="D2" s="2" vm="44">
        <f ca="1">IFERROR(_xlfn.STOCKHISTORY("XIDX:" &amp; $C$1, D3, , 0, 0, 1), "Libur")</f>
        <v>250</v>
      </c>
      <c r="E2" s="2" vm="45">
        <f ca="1">IFERROR(_xlfn.STOCKHISTORY("XIDX:" &amp; $C$1, E3, , 0, 0, 1), "Libur")</f>
        <v>310</v>
      </c>
      <c r="H2" s="2" vm="45">
        <f ca="1">IFERROR(INDEX(D2:G2,COUNT(D2:G2)),"")</f>
        <v>310</v>
      </c>
      <c r="I2" s="2" vm="46">
        <f t="shared" ref="I2:O2" ca="1" si="0">IFERROR(_xlfn.STOCKHISTORY("XIDX:" &amp; $C$1, I1, , 0, 0, 1), "Libur")</f>
        <v>210</v>
      </c>
      <c r="J2" s="2" vm="47">
        <f t="shared" ca="1" si="0"/>
        <v>141</v>
      </c>
      <c r="K2" s="2" vm="48">
        <f t="shared" ca="1" si="0"/>
        <v>56.756700000000002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67194106837</v>
      </c>
      <c r="E4" s="2">
        <f>IFERROR(INDEX(E51:E500,MATCH($C$4,$C$51:$C$500,0)),"")</f>
        <v>55459127135</v>
      </c>
      <c r="H4" s="2">
        <f>IFERROR(SUM(D4:G4)*(4/MAX(1,COUNT(D4:G4))),"")</f>
        <v>245306467944</v>
      </c>
      <c r="I4" s="2">
        <f t="shared" ref="I4:O4" si="1">IFERROR(INDEX(I51:I500,MATCH($C$4,$C$51:$C$500,0)),"")</f>
        <v>122383599397</v>
      </c>
      <c r="J4" s="2">
        <f t="shared" si="1"/>
        <v>215116835834</v>
      </c>
      <c r="K4" s="2">
        <f t="shared" si="1"/>
        <v>213107450464</v>
      </c>
      <c r="L4" s="2">
        <f t="shared" si="1"/>
        <v>161856738362</v>
      </c>
      <c r="M4" s="2">
        <f t="shared" si="1"/>
        <v>168997882221</v>
      </c>
      <c r="N4" s="2">
        <f t="shared" si="1"/>
        <v>141496852802</v>
      </c>
      <c r="O4" s="2">
        <f t="shared" si="1"/>
        <v>0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656819993</v>
      </c>
      <c r="E5" s="2">
        <f>IFERROR(INDEX(E51:E500,MATCH($C$5,$C$51:$C$500,0)),"")</f>
        <v>3658485502</v>
      </c>
      <c r="H5" s="2">
        <f>IFERROR(SUM(D5:G5)*(4/MAX(1,COUNT(D5:G5))),"")</f>
        <v>8630610990</v>
      </c>
      <c r="I5" s="2">
        <f t="shared" ref="I5:O5" si="2">IFERROR(INDEX(I51:I500,MATCH($C$5,$C$51:$C$500,0)),"")</f>
        <v>5564823298</v>
      </c>
      <c r="J5" s="2">
        <f t="shared" si="2"/>
        <v>11652336549</v>
      </c>
      <c r="K5" s="2">
        <f t="shared" si="2"/>
        <v>2510554262</v>
      </c>
      <c r="L5" s="2">
        <f t="shared" si="2"/>
        <v>1032734254</v>
      </c>
      <c r="M5" s="2">
        <f t="shared" si="2"/>
        <v>1420488901</v>
      </c>
      <c r="N5" s="2">
        <f t="shared" si="2"/>
        <v>226718506</v>
      </c>
      <c r="O5" s="2">
        <f t="shared" si="2"/>
        <v>0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69787395240</v>
      </c>
      <c r="E6" s="2">
        <f>IFERROR(INDEX(E51:E500,MATCH($C$6,$C$51:$C$500,0)),"")</f>
        <v>68862053740</v>
      </c>
      <c r="H6" s="2">
        <f>IFERROR(INDEX(D6:G6,COUNT(D6:G6)),"")</f>
        <v>68862053740</v>
      </c>
      <c r="I6" s="2">
        <f t="shared" ref="I6:O6" si="3">IFERROR(INDEX(I51:I500,MATCH($C$6,$C$51:$C$500,0)),"")</f>
        <v>68862053740</v>
      </c>
      <c r="J6" s="2">
        <f t="shared" si="3"/>
        <v>105175502052</v>
      </c>
      <c r="K6" s="2">
        <f t="shared" si="3"/>
        <v>93467965011</v>
      </c>
      <c r="L6" s="2">
        <f t="shared" si="3"/>
        <v>27850582834</v>
      </c>
      <c r="M6" s="2">
        <f t="shared" si="3"/>
        <v>5114428320</v>
      </c>
      <c r="N6" s="2">
        <f t="shared" si="3"/>
        <v>-14737231178</v>
      </c>
      <c r="O6" s="2">
        <f t="shared" si="3"/>
        <v>-13655437877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2.6</v>
      </c>
      <c r="E7" s="3">
        <f>IFERROR(INDEX(E51:E500,MATCH($C$7,$C$51:$C$500,0))/1000000000,"")</f>
        <v>2.6</v>
      </c>
      <c r="H7" s="3">
        <f>IFERROR(INDEX(D7:G7,COUNT(D7:G7)),"")</f>
        <v>2.6</v>
      </c>
      <c r="I7" s="3">
        <f t="shared" ref="I7:O7" si="4">IFERROR(INDEX(I51:I500,MATCH($C$7,$C$51:$C$500,0))/1000000000,"")</f>
        <v>2.6</v>
      </c>
      <c r="J7" s="3">
        <f t="shared" si="4"/>
        <v>2.6</v>
      </c>
      <c r="K7" s="3">
        <f t="shared" si="4"/>
        <v>2.6</v>
      </c>
      <c r="L7" s="3">
        <f t="shared" si="4"/>
        <v>2.08</v>
      </c>
      <c r="M7" s="3">
        <f t="shared" si="4"/>
        <v>0.99</v>
      </c>
      <c r="N7" s="3">
        <f t="shared" si="4"/>
        <v>0.02</v>
      </c>
      <c r="O7" s="3">
        <f t="shared" si="4"/>
        <v>0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-25000000000</v>
      </c>
      <c r="E8" s="2">
        <f>IFERROR(INDEX(E51:E500,MATCH("Free cash flow (Quarter)",$C$51:$C$500,0)),"")</f>
        <v>7000000000</v>
      </c>
      <c r="H8" s="2">
        <f>IFERROR(INDEX(D8:G8,COUNT(D8:G8)),"")</f>
        <v>7000000000</v>
      </c>
      <c r="I8" s="2">
        <f t="shared" ref="I8:O8" si="5">IFERROR(INDEX(I51:I500,MATCH($C$8,$C$51:$C$500,0)),"")</f>
        <v>14000000000</v>
      </c>
      <c r="J8" s="2">
        <f t="shared" si="5"/>
        <v>9000000000</v>
      </c>
      <c r="K8" s="2">
        <f t="shared" si="5"/>
        <v>-7000000000</v>
      </c>
      <c r="L8" s="2">
        <f t="shared" si="5"/>
        <v>-4000000000</v>
      </c>
      <c r="M8" s="2">
        <f t="shared" si="5"/>
        <v>0</v>
      </c>
      <c r="N8" s="2">
        <f t="shared" si="5"/>
        <v>-2000000000</v>
      </c>
      <c r="O8" s="2">
        <f t="shared" si="5"/>
        <v>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-9.66</v>
      </c>
      <c r="E9" s="3">
        <f>IFERROR(INDEX(E51:E500,MATCH("Free cash flow per share (Quarter)",$C$51:$C$500,0)),"")</f>
        <v>2.62</v>
      </c>
      <c r="H9" s="3">
        <f>IFERROR(INDEX(D9:G9,COUNT(D9:G9)),"")</f>
        <v>2.62</v>
      </c>
      <c r="I9" s="3">
        <f t="shared" ref="I9:O9" si="6">IFERROR(INDEX(I51:I500,MATCH($C$9,$C$51:$C$500,0)),"")</f>
        <v>5.21</v>
      </c>
      <c r="J9" s="3">
        <f t="shared" si="6"/>
        <v>3.49</v>
      </c>
      <c r="K9" s="3">
        <f t="shared" si="6"/>
        <v>-2.65</v>
      </c>
      <c r="L9" s="3">
        <f t="shared" si="6"/>
        <v>-1.75</v>
      </c>
      <c r="M9" s="3">
        <f t="shared" si="6"/>
        <v>-0.45</v>
      </c>
      <c r="N9" s="3">
        <f t="shared" si="6"/>
        <v>-103.48</v>
      </c>
      <c r="O9" s="3">
        <f t="shared" si="6"/>
        <v>0</v>
      </c>
    </row>
    <row r="10" spans="1:15" ht="15.5" x14ac:dyDescent="0.35">
      <c r="C10" t="s">
        <v>18</v>
      </c>
      <c r="D10" s="3">
        <f ca="1">IFERROR(IF(D9=0,"",D2/D9),"")</f>
        <v>-25.879917184265011</v>
      </c>
      <c r="E10" s="3">
        <f ca="1">IFERROR(IF(E9=0,"",E2/E9),"")</f>
        <v>118.32061068702289</v>
      </c>
      <c r="I10" s="3">
        <f t="shared" ref="I10:O10" ca="1" si="7">IFERROR(IF(I9=0,"",I2/I9),"")</f>
        <v>40.307101727447218</v>
      </c>
      <c r="J10" s="3">
        <f t="shared" ca="1" si="7"/>
        <v>40.401146131805156</v>
      </c>
      <c r="K10" s="3">
        <f t="shared" ca="1" si="7"/>
        <v>-21.417622641509436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28459857069</v>
      </c>
      <c r="E11" s="2">
        <f>IFERROR(INDEX(E51:E500,MATCH($C$11,$C$51:$C$500,0)),"")</f>
        <v>616335389</v>
      </c>
      <c r="H11" s="2">
        <f>IFERROR(INDEX(D11:G11,COUNT(D11:G11)),"")</f>
        <v>616335389</v>
      </c>
      <c r="I11" s="2">
        <f t="shared" ref="I11:O11" si="8">IFERROR(INDEX(I51:I500,MATCH($C$11,$C$51:$C$500,0)),"")</f>
        <v>616335389</v>
      </c>
      <c r="J11" s="2">
        <f t="shared" si="8"/>
        <v>35549506714</v>
      </c>
      <c r="K11" s="2">
        <f t="shared" si="8"/>
        <v>39932758035</v>
      </c>
      <c r="L11" s="2">
        <f t="shared" si="8"/>
        <v>15859896492</v>
      </c>
      <c r="M11" s="2">
        <f t="shared" si="8"/>
        <v>3404493759</v>
      </c>
      <c r="N11" s="2">
        <f t="shared" si="8"/>
        <v>1043001090</v>
      </c>
      <c r="O11" s="2">
        <f t="shared" si="8"/>
        <v>1620912273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40000000000</v>
      </c>
      <c r="E12" s="2">
        <f>IFERROR(INDEX(E51:E500,MATCH("Net Debt (Quarter)",$C$51:$C$500,0)),"")</f>
        <v>14000000000</v>
      </c>
      <c r="H12" s="2">
        <f>IFERROR(INDEX(D12:G12,COUNT(D12:G12)),"")</f>
        <v>14000000000</v>
      </c>
      <c r="I12" s="2">
        <f t="shared" ref="I12:O12" si="9">IFERROR(INDEX(I51:I500,MATCH($C$12,$C$51:$C$500,0)),"")</f>
        <v>14000000000</v>
      </c>
      <c r="J12" s="2">
        <f t="shared" si="9"/>
        <v>-14000000000</v>
      </c>
      <c r="K12" s="2">
        <f t="shared" si="9"/>
        <v>-20000000000</v>
      </c>
      <c r="L12" s="2">
        <f t="shared" si="9"/>
        <v>5000000000</v>
      </c>
      <c r="M12" s="2">
        <f t="shared" si="9"/>
        <v>20000000000</v>
      </c>
      <c r="N12" s="2">
        <f t="shared" si="9"/>
        <v>23000000000</v>
      </c>
      <c r="O12" s="2">
        <f t="shared" si="9"/>
        <v>23000000000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68000000000</v>
      </c>
      <c r="E13" s="2">
        <f>IFERROR(INDEX(E51:E500,MATCH("Total Debt (Quarter)",$C$51:$C$500,0)),"")</f>
        <v>14000000000</v>
      </c>
      <c r="H13" s="2">
        <f>IFERROR(INDEX(D13:G13,COUNT(D13:G13)),"")</f>
        <v>14000000000</v>
      </c>
      <c r="I13" s="2">
        <f t="shared" ref="I13:O13" si="10">IFERROR(INDEX(I51:I500,MATCH($C$13,$C$51:$C$500,0)),"")</f>
        <v>14000000000</v>
      </c>
      <c r="J13" s="2">
        <f t="shared" si="10"/>
        <v>21000000000</v>
      </c>
      <c r="K13" s="2">
        <f t="shared" si="10"/>
        <v>19000000000</v>
      </c>
      <c r="L13" s="2">
        <f t="shared" si="10"/>
        <v>21000000000</v>
      </c>
      <c r="M13" s="2">
        <f t="shared" si="10"/>
        <v>24000000000</v>
      </c>
      <c r="N13" s="2">
        <f t="shared" si="10"/>
        <v>24000000000</v>
      </c>
      <c r="O13" s="2">
        <f t="shared" si="10"/>
        <v>25000000000</v>
      </c>
    </row>
    <row r="14" spans="1:15" ht="15.5" x14ac:dyDescent="0.35">
      <c r="C14" t="s">
        <v>27</v>
      </c>
      <c r="D14" s="2">
        <f>IFERROR(INDEX(D51:D500,MATCH($C$14,$C$51:$C$500,0)),"")</f>
        <v>-926324192</v>
      </c>
      <c r="E14" s="2">
        <f>IFERROR(INDEX(E51:E500,MATCH($C$14,$C$51:$C$500,0)),"")</f>
        <v>-1052730490</v>
      </c>
      <c r="H14" s="2">
        <f>IFERROR(SUM(D14:G14)*(4/MAX(1,COUNT(D14:G14))),"")</f>
        <v>-3958109364</v>
      </c>
      <c r="I14" s="2">
        <f t="shared" ref="I14:O14" si="11">IFERROR(INDEX(I51:I500,MATCH($C$14,$C$51:$C$500,0)),"")</f>
        <v>-2070718474</v>
      </c>
      <c r="J14" s="2">
        <f t="shared" si="11"/>
        <v>-1665863229</v>
      </c>
      <c r="K14" s="2">
        <f t="shared" si="11"/>
        <v>-2494397879</v>
      </c>
      <c r="L14" s="2">
        <f t="shared" si="11"/>
        <v>-2637056422</v>
      </c>
      <c r="M14" s="2">
        <f t="shared" si="11"/>
        <v>-2701566366</v>
      </c>
      <c r="N14" s="2">
        <f t="shared" si="11"/>
        <v>-3119025323</v>
      </c>
      <c r="O14" s="2">
        <f t="shared" si="11"/>
        <v>0</v>
      </c>
    </row>
    <row r="15" spans="1:15" ht="15.5" x14ac:dyDescent="0.35">
      <c r="C15" t="s">
        <v>28</v>
      </c>
      <c r="D15" s="2">
        <f>IFERROR(INDEX(D51:D500,MATCH($C$15,$C$51:$C$500,0)),"")</f>
        <v>-258814448</v>
      </c>
      <c r="E15" s="2">
        <f>IFERROR(INDEX(E51:E500,MATCH($C$15,$C$51:$C$500,0)),"")</f>
        <v>-1156000742</v>
      </c>
      <c r="H15" s="2">
        <f>IFERROR(SUM(D15:G15)*(4/MAX(1,COUNT(D15:G15))),"")</f>
        <v>-2829630380</v>
      </c>
      <c r="I15" s="2">
        <f t="shared" ref="I15:O15" si="12">IFERROR(INDEX(I51:I500,MATCH($C$15,$C$51:$C$500,0)),"")</f>
        <v>-1570553822</v>
      </c>
      <c r="J15" s="2">
        <f t="shared" si="12"/>
        <v>-3465268988</v>
      </c>
      <c r="K15" s="2">
        <f t="shared" si="12"/>
        <v>-991149038</v>
      </c>
      <c r="L15" s="2">
        <f t="shared" si="12"/>
        <v>-835729530</v>
      </c>
      <c r="M15" s="2">
        <f t="shared" si="12"/>
        <v>-1674238384</v>
      </c>
      <c r="N15" s="2">
        <f t="shared" si="12"/>
        <v>-1373639158</v>
      </c>
      <c r="O15" s="2">
        <f t="shared" si="12"/>
        <v>0</v>
      </c>
    </row>
    <row r="16" spans="1:15" ht="15.5" x14ac:dyDescent="0.35">
      <c r="C16" t="s">
        <v>29</v>
      </c>
      <c r="D16" s="2">
        <f>IFERROR(INDEX(D51:D500,MATCH($C$16,$C$51:$C$500,0)),"")</f>
        <v>918464549</v>
      </c>
      <c r="E16" s="2">
        <f>IFERROR(INDEX(E51:E500,MATCH($C$16,$C$51:$C$500,0)),"")</f>
        <v>4861238518</v>
      </c>
      <c r="H16" s="2">
        <f>IFERROR(SUM(D16:G16)*(4/MAX(1,COUNT(D16:G16))),"")</f>
        <v>11559406134</v>
      </c>
      <c r="I16" s="2">
        <f t="shared" ref="I16:O16" si="13">IFERROR(INDEX(I51:I500,MATCH($C$16,$C$51:$C$500,0)),"")</f>
        <v>7182754416</v>
      </c>
      <c r="J16" s="2">
        <f t="shared" si="13"/>
        <v>15079718993</v>
      </c>
      <c r="K16" s="2">
        <f t="shared" si="13"/>
        <v>3537616782</v>
      </c>
      <c r="L16" s="2">
        <f t="shared" si="13"/>
        <v>1896935341</v>
      </c>
      <c r="M16" s="2">
        <f t="shared" si="13"/>
        <v>2995503048</v>
      </c>
      <c r="N16" s="2">
        <f t="shared" si="13"/>
        <v>106629018</v>
      </c>
      <c r="O16" s="2">
        <f t="shared" si="13"/>
        <v>0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237</v>
      </c>
    </row>
    <row r="19" spans="1:15" ht="15.5" x14ac:dyDescent="0.35">
      <c r="A19" t="s">
        <v>38</v>
      </c>
      <c r="C19" t="s">
        <v>39</v>
      </c>
    </row>
    <row r="20" spans="1:15" ht="15.5" x14ac:dyDescent="0.35">
      <c r="A20" t="s">
        <v>40</v>
      </c>
      <c r="C20" t="s">
        <v>41</v>
      </c>
      <c r="D20" s="2">
        <f ca="1">IFERROR(D21*D2,"")</f>
        <v>650000000000</v>
      </c>
      <c r="E20" s="2">
        <f ca="1">IFERROR(E21*E2,"")</f>
        <v>806000000000</v>
      </c>
      <c r="H20" s="2">
        <f t="shared" ref="H20:O20" ca="1" si="14">IFERROR(H21*H2,"")</f>
        <v>806000000000</v>
      </c>
      <c r="I20" s="2">
        <f t="shared" ca="1" si="14"/>
        <v>546000000000</v>
      </c>
      <c r="J20" s="2">
        <f t="shared" ca="1" si="14"/>
        <v>366600000000</v>
      </c>
      <c r="K20" s="2">
        <f t="shared" ca="1" si="14"/>
        <v>147567420000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2600000000</v>
      </c>
      <c r="E21" s="2">
        <f>IFERROR(INDEX(E51:E500,MATCH($C$7,$C$51:$C$500,0)),"")</f>
        <v>2600000000</v>
      </c>
      <c r="H21" s="2">
        <f>IFERROR(INDEX(D21:G21,COUNT(D21:G21)),"")</f>
        <v>2600000000</v>
      </c>
      <c r="I21" s="2">
        <f t="shared" ref="I21:O21" si="15">IFERROR(INDEX(I51:I500,MATCH($C$7,$C$51:$C$500,0)),"")</f>
        <v>2600000000</v>
      </c>
      <c r="J21" s="2">
        <f t="shared" si="15"/>
        <v>2600000000</v>
      </c>
      <c r="K21" s="2">
        <f t="shared" si="15"/>
        <v>2600000000</v>
      </c>
      <c r="L21" s="2">
        <f t="shared" si="15"/>
        <v>2080000000</v>
      </c>
      <c r="M21" s="2">
        <f t="shared" si="15"/>
        <v>990000000</v>
      </c>
      <c r="N21" s="2">
        <f t="shared" si="15"/>
        <v>20000000</v>
      </c>
      <c r="O21" s="2">
        <f t="shared" si="15"/>
        <v>0</v>
      </c>
    </row>
    <row r="23" spans="1:15" ht="15.5" x14ac:dyDescent="0.35">
      <c r="B23" t="s">
        <v>42</v>
      </c>
      <c r="C23" t="s">
        <v>43</v>
      </c>
      <c r="D23" s="3">
        <f>IFERROR(D5/D6*100,"")</f>
        <v>0.94117281600951763</v>
      </c>
      <c r="E23" s="3">
        <f>IFERROR(E5/E6*100,"")</f>
        <v>5.312774312269589</v>
      </c>
      <c r="H23" s="3">
        <f t="shared" ref="H23:O23" si="16">IFERROR(H5/H6*100,"")</f>
        <v>12.533188485179792</v>
      </c>
      <c r="I23" s="3">
        <f t="shared" si="16"/>
        <v>8.0811172420313007</v>
      </c>
      <c r="J23" s="3">
        <f t="shared" si="16"/>
        <v>11.07894549744003</v>
      </c>
      <c r="K23" s="3">
        <f t="shared" si="16"/>
        <v>2.6860050517891767</v>
      </c>
      <c r="L23" s="3">
        <f t="shared" si="16"/>
        <v>3.708124387038815</v>
      </c>
      <c r="M23" s="3">
        <f t="shared" si="16"/>
        <v>27.774148196488945</v>
      </c>
      <c r="N23" s="3">
        <f t="shared" si="16"/>
        <v>-1.5384063889725053</v>
      </c>
      <c r="O23" s="3">
        <f t="shared" si="16"/>
        <v>0</v>
      </c>
    </row>
    <row r="24" spans="1:15" ht="15.5" x14ac:dyDescent="0.35">
      <c r="C24" t="s">
        <v>44</v>
      </c>
      <c r="D24" s="4">
        <f>IFERROR(_xlfn.RRI(5,I23,D23),"")</f>
        <v>-0.349511544343027</v>
      </c>
      <c r="E24" s="4">
        <f>IFERROR(_xlfn.RRI(5,J23,E23),"")</f>
        <v>-0.13669433987711865</v>
      </c>
      <c r="H24" s="4">
        <f t="shared" ref="H24:O24" si="17">IFERROR(_xlfn.RRI(5,M23,H23),"")</f>
        <v>-0.14712739541582542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>
        <f t="shared" si="17"/>
        <v>0</v>
      </c>
    </row>
    <row r="25" spans="1:15" ht="15.5" x14ac:dyDescent="0.35">
      <c r="A25" t="s">
        <v>45</v>
      </c>
      <c r="C25" t="s">
        <v>46</v>
      </c>
      <c r="D25" s="3">
        <f>IFERROR(INDEX(D51:D500,MATCH($A$25,$C$51:$C$500,0)),"")</f>
        <v>0.25</v>
      </c>
      <c r="E25" s="3">
        <f>IFERROR(INDEX(E51:E500,MATCH($A$25,$C$51:$C$500,0)),"")</f>
        <v>1.42</v>
      </c>
      <c r="H25" s="3">
        <f>IFERROR(INDEX(D25:G25,COUNT(D25:G25)),"")</f>
        <v>1.42</v>
      </c>
      <c r="I25" s="3">
        <f t="shared" ref="I25:O25" si="18">IFERROR(INDEX(I51:I500,MATCH($C$25,$C$51:$C$500,0)),"")</f>
        <v>2.16</v>
      </c>
      <c r="J25" s="3">
        <f t="shared" si="18"/>
        <v>4.46</v>
      </c>
      <c r="K25" s="3">
        <f t="shared" si="18"/>
        <v>0.98</v>
      </c>
      <c r="L25" s="3">
        <f t="shared" si="18"/>
        <v>0.51</v>
      </c>
      <c r="M25" s="3">
        <f t="shared" si="18"/>
        <v>1.47</v>
      </c>
      <c r="N25" s="3">
        <f t="shared" si="18"/>
        <v>15.09</v>
      </c>
      <c r="O25" s="3">
        <f t="shared" si="18"/>
        <v>0</v>
      </c>
    </row>
    <row r="26" spans="1:15" ht="15.5" x14ac:dyDescent="0.35">
      <c r="C26" t="s">
        <v>47</v>
      </c>
      <c r="D26" s="4">
        <f>IFERROR(_xlfn.RRI(5,I25,D25),"")</f>
        <v>-0.35032335984730179</v>
      </c>
      <c r="E26" s="4">
        <f>IFERROR(_xlfn.RRI(5,J25,E25),"")</f>
        <v>-0.20459064021479545</v>
      </c>
      <c r="H26" s="4">
        <f t="shared" ref="H26:O26" si="19">IFERROR(_xlfn.RRI(5,M25,H25),"")</f>
        <v>-6.8972101424897847E-3</v>
      </c>
      <c r="I26" s="4">
        <f t="shared" si="19"/>
        <v>-0.32211987280242949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>
        <f t="shared" si="19"/>
        <v>0</v>
      </c>
    </row>
    <row r="27" spans="1:15" ht="15.5" x14ac:dyDescent="0.35">
      <c r="C27" t="s">
        <v>48</v>
      </c>
      <c r="D27" s="3">
        <f>IFERROR(D4/D21,"")</f>
        <v>25.843887245000001</v>
      </c>
      <c r="E27" s="3">
        <f>IFERROR(E4/E21,"")</f>
        <v>21.330433513461539</v>
      </c>
      <c r="H27" s="3">
        <f t="shared" ref="H27:O27" si="20">IFERROR(H4/H21,"")</f>
        <v>94.348641516923081</v>
      </c>
      <c r="I27" s="3">
        <f t="shared" si="20"/>
        <v>47.070615152692305</v>
      </c>
      <c r="J27" s="3">
        <f t="shared" si="20"/>
        <v>82.737244551538467</v>
      </c>
      <c r="K27" s="3">
        <f t="shared" si="20"/>
        <v>81.964404024615391</v>
      </c>
      <c r="L27" s="3">
        <f t="shared" si="20"/>
        <v>77.815739597115382</v>
      </c>
      <c r="M27" s="3">
        <f t="shared" si="20"/>
        <v>170.70493153636363</v>
      </c>
      <c r="N27" s="3">
        <f t="shared" si="20"/>
        <v>7074.8426400999997</v>
      </c>
      <c r="O27" s="3" t="str">
        <f t="shared" si="20"/>
        <v/>
      </c>
    </row>
    <row r="28" spans="1:15" ht="15.5" x14ac:dyDescent="0.35">
      <c r="C28" t="s">
        <v>49</v>
      </c>
      <c r="D28" s="4">
        <f>IFERROR(_xlfn.RRI(5,I27,D27),"")</f>
        <v>-0.11300414016529192</v>
      </c>
      <c r="E28" s="4">
        <f>IFERROR(_xlfn.RRI(5,J27,E27),"")</f>
        <v>-0.23746509943671845</v>
      </c>
      <c r="H28" s="4">
        <f t="shared" ref="H28:O28" si="21">IFERROR(_xlfn.RRI(5,M27,H27),"")</f>
        <v>-0.11182628419656815</v>
      </c>
      <c r="I28" s="4">
        <f t="shared" si="21"/>
        <v>-0.63305023164873053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50</v>
      </c>
      <c r="H29" s="4">
        <f t="shared" ref="H29:O29" si="22">IFERROR(((H25-I25)/I25)*100%,"")</f>
        <v>-0.34259259259259267</v>
      </c>
      <c r="I29" s="4">
        <f t="shared" si="22"/>
        <v>-0.51569506726457393</v>
      </c>
      <c r="J29" s="4">
        <f t="shared" si="22"/>
        <v>3.5510204081632653</v>
      </c>
      <c r="K29" s="4">
        <f t="shared" si="22"/>
        <v>0.92156862745098034</v>
      </c>
      <c r="L29" s="4">
        <f t="shared" si="22"/>
        <v>-0.65306122448979587</v>
      </c>
      <c r="M29" s="4">
        <f t="shared" si="22"/>
        <v>-0.90258449304174948</v>
      </c>
      <c r="N29" s="4" t="str">
        <f t="shared" si="22"/>
        <v/>
      </c>
      <c r="O29" s="4" t="str">
        <f t="shared" si="22"/>
        <v/>
      </c>
    </row>
    <row r="30" spans="1:15" ht="15.5" x14ac:dyDescent="0.35">
      <c r="C30" t="s">
        <v>51</v>
      </c>
      <c r="H30" s="4">
        <f t="shared" ref="H30:O30" si="23">IFERROR(((H27-I27)/I27)*100%,"")</f>
        <v>1.0044063841287318</v>
      </c>
      <c r="I30" s="4">
        <f t="shared" si="23"/>
        <v>-0.43108311851778913</v>
      </c>
      <c r="J30" s="4">
        <f t="shared" si="23"/>
        <v>9.4289775680059633E-3</v>
      </c>
      <c r="K30" s="4">
        <f t="shared" si="23"/>
        <v>5.3313949709652302E-2</v>
      </c>
      <c r="L30" s="4">
        <f t="shared" si="23"/>
        <v>-0.54415060597977483</v>
      </c>
      <c r="M30" s="4">
        <f t="shared" si="23"/>
        <v>-0.97587155782535528</v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26.83</v>
      </c>
      <c r="E32" s="3">
        <f>IFERROR(INDEX(E51:E500,MATCH($A$32,$C$51:$C$500,0)),"")</f>
        <v>26.48</v>
      </c>
      <c r="H32" s="3">
        <f>IFERROR(INDEX(D32:G32,COUNT(D32:G32)),"")</f>
        <v>26.48</v>
      </c>
      <c r="I32" s="3">
        <f t="shared" ref="I32:O32" si="24">IFERROR(INDEX(I51:I500,MATCH($C$32,$C$51:$C$500,0)),"")</f>
        <v>26.48</v>
      </c>
      <c r="J32" s="3">
        <f t="shared" si="24"/>
        <v>40.450000000000003</v>
      </c>
      <c r="K32" s="3">
        <f t="shared" si="24"/>
        <v>35.950000000000003</v>
      </c>
      <c r="L32" s="3">
        <f t="shared" si="24"/>
        <v>13.39</v>
      </c>
      <c r="M32" s="3">
        <f t="shared" si="24"/>
        <v>5.15</v>
      </c>
      <c r="N32" s="3">
        <f t="shared" si="24"/>
        <v>-919.62</v>
      </c>
      <c r="O32" s="3">
        <f t="shared" si="24"/>
        <v>-22744701.260000002</v>
      </c>
    </row>
    <row r="33" spans="1:15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11.55</v>
      </c>
      <c r="E33" s="3">
        <f>IFERROR(INDEX(E51:E500,MATCH($A$33,$C$51:$C$500,0)),"")</f>
        <v>7.93</v>
      </c>
      <c r="H33" s="3">
        <f>IFERROR(INDEX(D33:G33,COUNT(D33:G33)),"")</f>
        <v>7.93</v>
      </c>
      <c r="I33" s="3">
        <f t="shared" ref="I33:O33" si="25">IFERROR(INDEX(I51:I500,MATCH($C$33,$C$51:$C$500,0)),"")</f>
        <v>7.93</v>
      </c>
      <c r="J33" s="3">
        <f t="shared" si="25"/>
        <v>3.49</v>
      </c>
      <c r="K33" s="3">
        <f t="shared" si="25"/>
        <v>2.92</v>
      </c>
      <c r="L33" s="3">
        <f t="shared" si="25"/>
        <v>0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1240</v>
      </c>
      <c r="E34" s="3">
        <f>IFERROR(INDEX(E51:E500,MATCH($A$34,$C$51:$C$500,0)),"")</f>
        <v>147.88999999999999</v>
      </c>
      <c r="H34" s="3">
        <f>IFERROR(INDEX(D34:G34,COUNT(D34:G34)),"")</f>
        <v>147.88999999999999</v>
      </c>
      <c r="I34" s="3">
        <f t="shared" ref="I34:O34" si="26">IFERROR(INDEX(I51:I500,MATCH($C$34,$C$51:$C$500,0)),"")</f>
        <v>97.22</v>
      </c>
      <c r="J34" s="3">
        <f t="shared" si="26"/>
        <v>31.61</v>
      </c>
      <c r="K34" s="3">
        <f t="shared" si="26"/>
        <v>107.14</v>
      </c>
      <c r="L34" s="3">
        <f t="shared" si="26"/>
        <v>0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12</v>
      </c>
      <c r="E35" s="3">
        <f>IFERROR(INDEX(E51:E500,MATCH($A$35,$C$51:$C$500,0)),"")</f>
        <v>9.85</v>
      </c>
      <c r="H35" s="3">
        <f>IFERROR(INDEX(D35:G35,COUNT(D35:G35)),"")</f>
        <v>9.85</v>
      </c>
      <c r="I35" s="3">
        <f t="shared" ref="I35:O35" si="27">IFERROR(INDEX(I51:I500,MATCH($C$35,$C$51:$C$500,0)),"")</f>
        <v>4.46</v>
      </c>
      <c r="J35" s="3">
        <f t="shared" si="27"/>
        <v>1.7</v>
      </c>
      <c r="K35" s="3">
        <f t="shared" si="27"/>
        <v>1.28</v>
      </c>
      <c r="L35" s="3">
        <f t="shared" si="27"/>
        <v>0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64</v>
      </c>
      <c r="C36" t="s">
        <v>65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ht="15.5" x14ac:dyDescent="0.35">
      <c r="B37" t="s">
        <v>66</v>
      </c>
      <c r="C37" t="s">
        <v>67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ht="15.5" x14ac:dyDescent="0.35">
      <c r="D50" t="s">
        <v>68</v>
      </c>
      <c r="E50" t="s">
        <v>69</v>
      </c>
      <c r="F50" t="s">
        <v>70</v>
      </c>
      <c r="G50" t="s">
        <v>71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237</v>
      </c>
    </row>
    <row r="51" spans="2:15" ht="15.5" x14ac:dyDescent="0.35">
      <c r="B51" t="s">
        <v>73</v>
      </c>
      <c r="C51" t="s">
        <v>6</v>
      </c>
      <c r="D51" s="5">
        <v>67194106837</v>
      </c>
      <c r="E51" s="5">
        <v>55459127135</v>
      </c>
      <c r="F51" s="5">
        <v>66924472262</v>
      </c>
      <c r="G51" s="5">
        <v>74470757921</v>
      </c>
      <c r="I51" s="5">
        <v>122383599397</v>
      </c>
      <c r="J51" s="5">
        <v>215116835834</v>
      </c>
      <c r="K51" s="5">
        <v>213107450464</v>
      </c>
      <c r="L51" s="5">
        <v>161856738362</v>
      </c>
      <c r="M51" s="5">
        <v>168997882221</v>
      </c>
      <c r="N51" s="5">
        <v>141496852802</v>
      </c>
    </row>
    <row r="52" spans="2:15" ht="15.5" x14ac:dyDescent="0.35">
      <c r="C52" t="s">
        <v>74</v>
      </c>
      <c r="D52" s="5">
        <v>-56530258254</v>
      </c>
      <c r="E52" s="5">
        <v>-36175360743</v>
      </c>
      <c r="F52" s="5">
        <v>-54936529137</v>
      </c>
      <c r="G52" s="5">
        <v>-59777757147</v>
      </c>
      <c r="I52" s="5">
        <v>-91111889880</v>
      </c>
      <c r="J52" s="5">
        <v>-179778158520</v>
      </c>
      <c r="K52" s="5">
        <v>-185134540754</v>
      </c>
      <c r="L52" s="5">
        <v>-140038742408</v>
      </c>
      <c r="M52" s="5">
        <v>-144413113215</v>
      </c>
      <c r="N52" s="5">
        <v>-120799055953</v>
      </c>
    </row>
    <row r="53" spans="2:15" ht="15.5" x14ac:dyDescent="0.35">
      <c r="C53" t="s">
        <v>75</v>
      </c>
      <c r="D53" s="5">
        <v>10663848583</v>
      </c>
      <c r="E53" s="5">
        <v>19283766392</v>
      </c>
      <c r="F53" s="5">
        <v>11987943125</v>
      </c>
      <c r="G53" s="5">
        <v>14693000774</v>
      </c>
      <c r="I53" s="5">
        <v>31271709517</v>
      </c>
      <c r="J53" s="5">
        <v>35338677314</v>
      </c>
      <c r="K53" s="5">
        <v>27972909710</v>
      </c>
      <c r="L53" s="5">
        <v>21817995954</v>
      </c>
      <c r="M53" s="5">
        <v>24584769006</v>
      </c>
      <c r="N53" s="5">
        <v>20697796849</v>
      </c>
    </row>
    <row r="54" spans="2:15" ht="15.5" x14ac:dyDescent="0.35">
      <c r="C54" t="s">
        <v>76</v>
      </c>
      <c r="D54" s="5">
        <v>-12155217648</v>
      </c>
      <c r="E54" s="5">
        <v>-13819354692</v>
      </c>
      <c r="F54" s="5">
        <v>-9782913989</v>
      </c>
      <c r="G54" s="5">
        <v>-9512023664</v>
      </c>
      <c r="I54" s="5">
        <v>-23602268681</v>
      </c>
      <c r="J54" s="5">
        <v>-20266992057</v>
      </c>
      <c r="K54" s="5">
        <v>-23105277166</v>
      </c>
      <c r="L54" s="5">
        <v>-17896775238</v>
      </c>
      <c r="M54" s="5">
        <v>-19242943624</v>
      </c>
      <c r="N54" s="5">
        <v>-17924828302</v>
      </c>
    </row>
    <row r="55" spans="2:15" ht="15.5" x14ac:dyDescent="0.35">
      <c r="C55" t="s">
        <v>240</v>
      </c>
      <c r="D55" s="5">
        <v>-62159</v>
      </c>
      <c r="J55" s="5">
        <v>-190000</v>
      </c>
      <c r="K55" s="5">
        <v>-414000</v>
      </c>
      <c r="L55" s="5">
        <v>-11118800</v>
      </c>
      <c r="M55" s="5">
        <v>-40172100</v>
      </c>
      <c r="N55" s="5">
        <v>-3637400</v>
      </c>
    </row>
    <row r="56" spans="2:15" ht="15.5" x14ac:dyDescent="0.35">
      <c r="C56" t="s">
        <v>77</v>
      </c>
      <c r="D56" s="5">
        <v>-12155155489</v>
      </c>
      <c r="E56" s="5">
        <v>-13819354692</v>
      </c>
      <c r="F56" s="5">
        <v>-9782913989</v>
      </c>
      <c r="G56" s="5">
        <v>-9512023664</v>
      </c>
      <c r="I56" s="5">
        <v>-23602268681</v>
      </c>
      <c r="J56" s="5">
        <v>-20266802057</v>
      </c>
      <c r="K56" s="5">
        <v>-23104863166</v>
      </c>
      <c r="L56" s="5">
        <v>-17885656438</v>
      </c>
      <c r="M56" s="5">
        <v>-19202771524</v>
      </c>
      <c r="N56" s="5">
        <v>-17921190902</v>
      </c>
    </row>
    <row r="57" spans="2:15" ht="15.5" x14ac:dyDescent="0.35">
      <c r="C57" t="s">
        <v>78</v>
      </c>
      <c r="D57" s="5">
        <v>-1491369065</v>
      </c>
      <c r="E57" s="5">
        <v>5464411700</v>
      </c>
      <c r="F57" s="5">
        <v>2205029136</v>
      </c>
      <c r="G57" s="5">
        <v>5180977110</v>
      </c>
      <c r="I57" s="5">
        <v>7669440836</v>
      </c>
      <c r="J57" s="5">
        <v>15071685257</v>
      </c>
      <c r="K57" s="5">
        <v>4867632544</v>
      </c>
      <c r="L57" s="5">
        <v>3921220716</v>
      </c>
      <c r="M57" s="5">
        <v>5341825382</v>
      </c>
      <c r="N57" s="5">
        <v>2772968547</v>
      </c>
    </row>
    <row r="58" spans="2:15" ht="15.5" x14ac:dyDescent="0.35">
      <c r="C58" t="s">
        <v>79</v>
      </c>
      <c r="D58" s="5">
        <v>2409833614</v>
      </c>
      <c r="E58" s="5">
        <v>-603173182</v>
      </c>
      <c r="F58" s="5">
        <v>116486762</v>
      </c>
      <c r="G58" s="5">
        <v>-30463477</v>
      </c>
      <c r="I58" s="5">
        <v>-486686420</v>
      </c>
      <c r="J58" s="5">
        <v>8033736</v>
      </c>
      <c r="K58" s="5">
        <v>-1330015762</v>
      </c>
      <c r="L58" s="5">
        <v>-2024285375</v>
      </c>
      <c r="M58" s="5">
        <v>-2346322334</v>
      </c>
      <c r="N58" s="5">
        <v>-2666339529</v>
      </c>
    </row>
    <row r="59" spans="2:15" ht="15.5" x14ac:dyDescent="0.35">
      <c r="C59" t="s">
        <v>80</v>
      </c>
      <c r="D59" s="5">
        <v>6816303</v>
      </c>
      <c r="E59" s="5">
        <v>1392962783</v>
      </c>
      <c r="F59" s="5">
        <v>894661409</v>
      </c>
      <c r="G59" s="5">
        <v>727919740</v>
      </c>
      <c r="I59" s="5">
        <v>2287624192</v>
      </c>
      <c r="J59" s="5">
        <v>1398651324</v>
      </c>
      <c r="K59" s="5">
        <v>1445989921</v>
      </c>
      <c r="L59" s="5">
        <v>4007288</v>
      </c>
      <c r="M59" s="5">
        <v>5431818</v>
      </c>
      <c r="N59" s="5">
        <v>9714724</v>
      </c>
    </row>
    <row r="60" spans="2:15" ht="15.5" x14ac:dyDescent="0.35">
      <c r="C60" t="s">
        <v>27</v>
      </c>
      <c r="D60" s="5">
        <v>-926324192</v>
      </c>
      <c r="E60" s="5">
        <v>-1052730490</v>
      </c>
      <c r="F60" s="5">
        <v>-1017987984</v>
      </c>
      <c r="G60" s="5">
        <v>-815466211</v>
      </c>
      <c r="I60" s="5">
        <v>-2070718474</v>
      </c>
      <c r="J60" s="5">
        <v>-1665863229</v>
      </c>
      <c r="K60" s="5">
        <v>-2494397879</v>
      </c>
      <c r="L60" s="5">
        <v>-2637056422</v>
      </c>
      <c r="M60" s="5">
        <v>-2701566366</v>
      </c>
      <c r="N60" s="5">
        <v>-3119025323</v>
      </c>
    </row>
    <row r="61" spans="2:15" ht="15.5" x14ac:dyDescent="0.35">
      <c r="C61" t="s">
        <v>81</v>
      </c>
      <c r="D61" s="5">
        <v>3329341503</v>
      </c>
      <c r="E61" s="5">
        <v>-943405475</v>
      </c>
      <c r="F61" s="5">
        <v>239813337</v>
      </c>
      <c r="G61" s="5">
        <v>57082994</v>
      </c>
      <c r="I61" s="5">
        <v>-703592138</v>
      </c>
      <c r="J61" s="5">
        <v>275245641</v>
      </c>
      <c r="K61" s="5">
        <v>-281607804</v>
      </c>
      <c r="L61" s="5">
        <v>608763759</v>
      </c>
      <c r="M61" s="5">
        <v>349812214</v>
      </c>
      <c r="N61" s="5">
        <v>442971070</v>
      </c>
    </row>
    <row r="62" spans="2:15" ht="15.5" x14ac:dyDescent="0.35">
      <c r="C62" t="s">
        <v>82</v>
      </c>
      <c r="D62" s="5">
        <v>2409833614</v>
      </c>
      <c r="E62" s="5">
        <v>-603173182</v>
      </c>
      <c r="F62" s="5">
        <v>116486762</v>
      </c>
      <c r="G62" s="5">
        <v>-30463477</v>
      </c>
      <c r="I62" s="5">
        <v>-486686420</v>
      </c>
      <c r="J62" s="5">
        <v>8033736</v>
      </c>
      <c r="K62" s="5">
        <v>-1330015762</v>
      </c>
      <c r="L62" s="5">
        <v>-2024285375</v>
      </c>
      <c r="M62" s="5">
        <v>-2346322334</v>
      </c>
      <c r="N62" s="5">
        <v>-2666339529</v>
      </c>
    </row>
    <row r="63" spans="2:15" ht="15.5" x14ac:dyDescent="0.35">
      <c r="C63" t="s">
        <v>29</v>
      </c>
      <c r="D63" s="5">
        <v>918464549</v>
      </c>
      <c r="E63" s="5">
        <v>4861238518</v>
      </c>
      <c r="F63" s="5">
        <v>2321515898</v>
      </c>
      <c r="G63" s="5">
        <v>5150513633</v>
      </c>
      <c r="I63" s="5">
        <v>7182754416</v>
      </c>
      <c r="J63" s="5">
        <v>15079718993</v>
      </c>
      <c r="K63" s="5">
        <v>3537616782</v>
      </c>
      <c r="L63" s="5">
        <v>1896935341</v>
      </c>
      <c r="M63" s="5">
        <v>2995503048</v>
      </c>
      <c r="N63" s="5">
        <v>106629018</v>
      </c>
    </row>
    <row r="64" spans="2:15" ht="15.5" x14ac:dyDescent="0.35">
      <c r="C64" t="s">
        <v>28</v>
      </c>
      <c r="D64" s="5">
        <v>-258814448</v>
      </c>
      <c r="E64" s="5">
        <v>-1156000742</v>
      </c>
      <c r="F64" s="5">
        <v>-414553080</v>
      </c>
      <c r="G64" s="5">
        <v>-1210492318</v>
      </c>
      <c r="I64" s="5">
        <v>-1570553822</v>
      </c>
      <c r="J64" s="5">
        <v>-3465268988</v>
      </c>
      <c r="K64" s="5">
        <v>-991149038</v>
      </c>
      <c r="L64" s="5">
        <v>-835729530</v>
      </c>
      <c r="M64" s="5">
        <v>-1674238384</v>
      </c>
      <c r="N64" s="5">
        <v>-1373639158</v>
      </c>
    </row>
    <row r="65" spans="2:15" ht="15.5" x14ac:dyDescent="0.35">
      <c r="C65" t="s">
        <v>83</v>
      </c>
      <c r="D65" s="5">
        <v>-328626430</v>
      </c>
      <c r="E65" s="5">
        <v>-1308197424</v>
      </c>
      <c r="F65" s="5">
        <v>-414553080</v>
      </c>
      <c r="G65" s="5">
        <v>-1175151260</v>
      </c>
      <c r="I65" s="5">
        <v>-1722750504</v>
      </c>
      <c r="J65" s="5">
        <v>-3589772180</v>
      </c>
      <c r="K65" s="5">
        <v>-1146428230</v>
      </c>
      <c r="L65" s="5">
        <v>-625636021</v>
      </c>
      <c r="M65" s="5">
        <v>-1324017000</v>
      </c>
      <c r="N65" s="5">
        <v>-1733306000</v>
      </c>
    </row>
    <row r="66" spans="2:15" ht="15.5" x14ac:dyDescent="0.35">
      <c r="C66" t="s">
        <v>84</v>
      </c>
      <c r="D66" s="5">
        <v>69811982</v>
      </c>
      <c r="E66" s="5">
        <v>152196682</v>
      </c>
      <c r="G66" s="5">
        <v>-35341058</v>
      </c>
      <c r="I66" s="5">
        <v>152196682</v>
      </c>
      <c r="J66" s="5">
        <v>124503192</v>
      </c>
      <c r="K66" s="5">
        <v>155279192</v>
      </c>
      <c r="L66" s="5">
        <v>-210093509</v>
      </c>
      <c r="M66" s="5">
        <v>-350221384</v>
      </c>
      <c r="N66" s="5">
        <v>359666842</v>
      </c>
    </row>
    <row r="67" spans="2:15" ht="15.5" x14ac:dyDescent="0.35">
      <c r="C67" t="s">
        <v>85</v>
      </c>
      <c r="D67" s="5">
        <v>-258814448</v>
      </c>
      <c r="E67" s="5">
        <v>-1156000742</v>
      </c>
      <c r="F67" s="5">
        <v>-414553080</v>
      </c>
      <c r="G67" s="5">
        <v>-1210492318</v>
      </c>
      <c r="I67" s="5">
        <v>-1570553822</v>
      </c>
      <c r="J67" s="5">
        <v>-3465268988</v>
      </c>
      <c r="K67" s="5">
        <v>-991149038</v>
      </c>
      <c r="L67" s="5">
        <v>-835729530</v>
      </c>
      <c r="M67" s="5">
        <v>-1674238384</v>
      </c>
      <c r="N67" s="5">
        <v>-1373639158</v>
      </c>
    </row>
    <row r="68" spans="2:15" ht="15.5" x14ac:dyDescent="0.35">
      <c r="C68" t="s">
        <v>87</v>
      </c>
      <c r="D68" s="5">
        <v>659650101</v>
      </c>
      <c r="E68" s="5">
        <v>3705237776</v>
      </c>
      <c r="F68" s="5">
        <v>1906962818</v>
      </c>
      <c r="G68" s="5">
        <v>3940021315</v>
      </c>
      <c r="I68" s="5">
        <v>5612200594</v>
      </c>
      <c r="J68" s="5">
        <v>11614450005</v>
      </c>
      <c r="K68" s="5">
        <v>2546467744</v>
      </c>
      <c r="L68" s="5">
        <v>1061205811</v>
      </c>
      <c r="M68" s="5">
        <v>1463033111</v>
      </c>
      <c r="N68" s="5">
        <v>226784479</v>
      </c>
    </row>
    <row r="69" spans="2:15" ht="15.5" x14ac:dyDescent="0.35">
      <c r="C69" t="s">
        <v>88</v>
      </c>
      <c r="E69" s="5">
        <v>-45249960</v>
      </c>
      <c r="G69" s="5">
        <v>67249720</v>
      </c>
      <c r="I69" s="5">
        <v>-45249960</v>
      </c>
      <c r="J69" s="5">
        <v>52218636</v>
      </c>
      <c r="K69" s="5">
        <v>-30062167</v>
      </c>
      <c r="L69" s="5">
        <v>-25051297</v>
      </c>
      <c r="M69" s="5">
        <v>-39605166</v>
      </c>
      <c r="N69" s="5">
        <v>-14783161</v>
      </c>
    </row>
    <row r="70" spans="2:15" ht="15.5" x14ac:dyDescent="0.35">
      <c r="C70" t="s">
        <v>89</v>
      </c>
      <c r="D70" s="5">
        <v>659650101</v>
      </c>
      <c r="E70" s="5">
        <v>3659987816</v>
      </c>
      <c r="F70" s="5">
        <v>1906962818</v>
      </c>
      <c r="G70" s="5">
        <v>4007271035</v>
      </c>
      <c r="I70" s="5">
        <v>5566950634</v>
      </c>
      <c r="J70" s="5">
        <v>11666668641</v>
      </c>
      <c r="K70" s="5">
        <v>2516405577</v>
      </c>
      <c r="L70" s="5">
        <v>1036154514</v>
      </c>
      <c r="M70" s="5">
        <v>1423427945</v>
      </c>
      <c r="N70" s="5">
        <v>212001318</v>
      </c>
    </row>
    <row r="71" spans="2:15" ht="15.5" x14ac:dyDescent="0.35">
      <c r="C71" t="s">
        <v>90</v>
      </c>
      <c r="D71" s="5">
        <v>659650100</v>
      </c>
      <c r="E71" s="5">
        <v>3705237776</v>
      </c>
      <c r="F71" s="5">
        <v>1906962818</v>
      </c>
      <c r="G71" s="5">
        <v>3940021315</v>
      </c>
      <c r="I71" s="5">
        <v>5612200594</v>
      </c>
      <c r="J71" s="5">
        <v>11614450005</v>
      </c>
      <c r="K71" s="5">
        <v>2546467744</v>
      </c>
      <c r="L71" s="5">
        <v>1061205811</v>
      </c>
      <c r="M71" s="5">
        <v>1463033111</v>
      </c>
      <c r="N71" s="5">
        <v>226784479</v>
      </c>
    </row>
    <row r="72" spans="2:15" ht="15.5" x14ac:dyDescent="0.35">
      <c r="C72" t="s">
        <v>8</v>
      </c>
      <c r="D72" s="5">
        <v>656819993</v>
      </c>
      <c r="E72" s="5">
        <v>3658485502</v>
      </c>
      <c r="F72" s="5">
        <v>1906337796</v>
      </c>
      <c r="G72" s="5">
        <v>3998205631</v>
      </c>
      <c r="I72" s="5">
        <v>5564823298</v>
      </c>
      <c r="J72" s="5">
        <v>11652336549</v>
      </c>
      <c r="K72" s="5">
        <v>2510554262</v>
      </c>
      <c r="L72" s="5">
        <v>1032734254</v>
      </c>
      <c r="M72" s="5">
        <v>1420488901</v>
      </c>
      <c r="N72" s="5">
        <v>226718506</v>
      </c>
    </row>
    <row r="73" spans="2:15" ht="15.5" x14ac:dyDescent="0.35">
      <c r="C73" t="s">
        <v>91</v>
      </c>
      <c r="D73" s="5">
        <v>2830107</v>
      </c>
      <c r="E73" s="5">
        <v>1502314</v>
      </c>
      <c r="F73" s="5">
        <v>625022</v>
      </c>
      <c r="G73" s="5">
        <v>9065404</v>
      </c>
      <c r="I73" s="5">
        <v>2127336</v>
      </c>
      <c r="J73" s="5">
        <v>14332092</v>
      </c>
      <c r="K73" s="5">
        <v>5851315</v>
      </c>
      <c r="L73" s="5">
        <v>3420260</v>
      </c>
      <c r="M73" s="5">
        <v>2939044</v>
      </c>
      <c r="N73" s="5">
        <v>-14717188</v>
      </c>
    </row>
    <row r="74" spans="2:15" ht="15.5" x14ac:dyDescent="0.35">
      <c r="C74" t="s">
        <v>92</v>
      </c>
      <c r="D74" s="5">
        <v>659650100</v>
      </c>
      <c r="E74" s="5">
        <v>3705237776</v>
      </c>
      <c r="F74" s="5">
        <v>1906962818</v>
      </c>
      <c r="G74" s="5">
        <v>3940021315</v>
      </c>
      <c r="I74" s="5">
        <v>5612200594</v>
      </c>
      <c r="J74" s="5">
        <v>11614450005</v>
      </c>
      <c r="K74" s="5">
        <v>2546467744</v>
      </c>
      <c r="L74" s="5">
        <v>1061205811</v>
      </c>
      <c r="M74" s="5">
        <v>1463033111</v>
      </c>
      <c r="N74" s="5">
        <v>226784479</v>
      </c>
    </row>
    <row r="75" spans="2:15" ht="15.5" x14ac:dyDescent="0.35">
      <c r="C75" t="s">
        <v>93</v>
      </c>
      <c r="D75" s="5">
        <v>659650100</v>
      </c>
      <c r="E75" s="5">
        <v>3659987816</v>
      </c>
      <c r="F75" s="5">
        <v>1906962818</v>
      </c>
      <c r="G75" s="5">
        <v>4007271035</v>
      </c>
      <c r="I75" s="5">
        <v>5566950634</v>
      </c>
      <c r="J75" s="5">
        <v>11666668641</v>
      </c>
      <c r="K75" s="5">
        <v>2516405577</v>
      </c>
      <c r="L75" s="5">
        <v>1036154514</v>
      </c>
      <c r="M75" s="5">
        <v>1423427945</v>
      </c>
      <c r="N75" s="5">
        <v>212001318</v>
      </c>
    </row>
    <row r="76" spans="2:15" ht="15.5" x14ac:dyDescent="0.35">
      <c r="C76" t="s">
        <v>94</v>
      </c>
      <c r="D76" s="5">
        <v>659650100</v>
      </c>
      <c r="E76" s="5">
        <v>3659987816</v>
      </c>
      <c r="F76" s="5">
        <v>1906962818</v>
      </c>
      <c r="G76" s="5">
        <v>4007271035</v>
      </c>
      <c r="I76" s="5">
        <v>5566950634</v>
      </c>
      <c r="J76" s="5">
        <v>11666668641</v>
      </c>
      <c r="K76" s="5">
        <v>2516405577</v>
      </c>
      <c r="L76" s="5">
        <v>1036154514</v>
      </c>
      <c r="M76" s="5">
        <v>1423427945</v>
      </c>
      <c r="N76" s="5">
        <v>212001318</v>
      </c>
    </row>
    <row r="78" spans="2:15" ht="15.5" x14ac:dyDescent="0.35">
      <c r="B78" t="s">
        <v>95</v>
      </c>
      <c r="C78" t="s">
        <v>96</v>
      </c>
    </row>
    <row r="79" spans="2:15" ht="15.5" x14ac:dyDescent="0.35">
      <c r="C79" t="s">
        <v>97</v>
      </c>
    </row>
    <row r="80" spans="2:15" ht="15.5" x14ac:dyDescent="0.35">
      <c r="C80" t="s">
        <v>20</v>
      </c>
      <c r="D80" s="5">
        <v>28459857069</v>
      </c>
      <c r="E80" s="5">
        <v>616335389</v>
      </c>
      <c r="F80" s="5">
        <v>39441553984</v>
      </c>
      <c r="G80" s="5">
        <v>35549506714</v>
      </c>
      <c r="I80" s="5">
        <v>616335389</v>
      </c>
      <c r="J80" s="5">
        <v>35549506714</v>
      </c>
      <c r="K80" s="5">
        <v>39932758035</v>
      </c>
      <c r="L80" s="5">
        <v>15859896492</v>
      </c>
      <c r="M80" s="5">
        <v>3404493759</v>
      </c>
      <c r="N80" s="5">
        <v>1043001090</v>
      </c>
      <c r="O80" s="5">
        <v>1620912273</v>
      </c>
    </row>
    <row r="81" spans="3:15" ht="15.5" x14ac:dyDescent="0.35">
      <c r="C81" t="s">
        <v>246</v>
      </c>
      <c r="F81" s="5">
        <v>37500000000</v>
      </c>
      <c r="G81" s="5">
        <v>46500000000</v>
      </c>
      <c r="J81" s="5">
        <v>46500000000</v>
      </c>
      <c r="K81" s="5">
        <v>35000000000</v>
      </c>
    </row>
    <row r="82" spans="3:15" ht="15.5" x14ac:dyDescent="0.35">
      <c r="C82" t="s">
        <v>98</v>
      </c>
      <c r="D82" s="5">
        <v>13151309618</v>
      </c>
      <c r="E82" s="5">
        <v>8043470743</v>
      </c>
      <c r="F82" s="5">
        <v>12164320086</v>
      </c>
      <c r="G82" s="5">
        <v>15858730247</v>
      </c>
      <c r="I82" s="5">
        <v>8043470743</v>
      </c>
      <c r="J82" s="5">
        <v>15858730247</v>
      </c>
      <c r="K82" s="5">
        <v>15554986329</v>
      </c>
      <c r="L82" s="5">
        <v>10934106681</v>
      </c>
      <c r="M82" s="5">
        <v>12869604661</v>
      </c>
      <c r="N82" s="5">
        <v>16544593026</v>
      </c>
      <c r="O82" s="5">
        <v>15479292669</v>
      </c>
    </row>
    <row r="83" spans="3:15" ht="15.5" x14ac:dyDescent="0.35">
      <c r="C83" t="s">
        <v>99</v>
      </c>
      <c r="D83" s="5">
        <v>12848565543</v>
      </c>
      <c r="E83" s="5">
        <v>30613381886</v>
      </c>
      <c r="I83" s="5">
        <v>30613381886</v>
      </c>
      <c r="M83" s="5">
        <v>5696618</v>
      </c>
      <c r="N83" s="5">
        <v>33300000</v>
      </c>
    </row>
    <row r="84" spans="3:15" ht="15.5" x14ac:dyDescent="0.35">
      <c r="C84" t="s">
        <v>100</v>
      </c>
      <c r="D84" s="5">
        <v>13151309618</v>
      </c>
      <c r="E84" s="5">
        <v>8043470743</v>
      </c>
      <c r="F84" s="5">
        <v>12164320086</v>
      </c>
      <c r="G84" s="5">
        <v>15858730247</v>
      </c>
      <c r="I84" s="5">
        <v>8043470743</v>
      </c>
      <c r="J84" s="5">
        <v>15858730247</v>
      </c>
      <c r="K84" s="5">
        <v>15554986329</v>
      </c>
      <c r="L84" s="5">
        <v>10934106681</v>
      </c>
      <c r="M84" s="5">
        <v>12869604661</v>
      </c>
      <c r="N84" s="5">
        <v>16544593026</v>
      </c>
      <c r="O84" s="5">
        <v>15479292669</v>
      </c>
    </row>
    <row r="85" spans="3:15" ht="15.5" x14ac:dyDescent="0.35">
      <c r="C85" t="s">
        <v>101</v>
      </c>
      <c r="M85" s="5">
        <v>85238956</v>
      </c>
      <c r="N85" s="5">
        <v>600000</v>
      </c>
      <c r="O85" s="5">
        <v>1035219530</v>
      </c>
    </row>
    <row r="86" spans="3:15" ht="15.5" x14ac:dyDescent="0.35">
      <c r="C86" t="s">
        <v>247</v>
      </c>
      <c r="M86" s="5">
        <v>1796495278</v>
      </c>
      <c r="N86" s="5">
        <v>14843693414</v>
      </c>
      <c r="O86" s="5">
        <v>13467986510</v>
      </c>
    </row>
    <row r="87" spans="3:15" ht="15.5" x14ac:dyDescent="0.35">
      <c r="C87" t="s">
        <v>102</v>
      </c>
      <c r="M87" s="5">
        <v>85238956</v>
      </c>
      <c r="N87" s="5">
        <v>600000</v>
      </c>
      <c r="O87" s="5">
        <v>1035219530</v>
      </c>
    </row>
    <row r="88" spans="3:15" ht="15.5" x14ac:dyDescent="0.35">
      <c r="C88" t="s">
        <v>103</v>
      </c>
      <c r="D88" s="5">
        <v>11463425210</v>
      </c>
      <c r="E88" s="5">
        <v>11647250860</v>
      </c>
      <c r="F88" s="5">
        <v>11364924760</v>
      </c>
      <c r="G88" s="5">
        <v>11960715953</v>
      </c>
      <c r="I88" s="5">
        <v>11647250860</v>
      </c>
      <c r="J88" s="5">
        <v>11960715953</v>
      </c>
      <c r="K88" s="5">
        <v>12180336900</v>
      </c>
      <c r="L88" s="5">
        <v>7052657384</v>
      </c>
      <c r="M88" s="5">
        <v>5709371541</v>
      </c>
      <c r="N88" s="5">
        <v>4924231862</v>
      </c>
      <c r="O88" s="5">
        <v>5157882789</v>
      </c>
    </row>
    <row r="89" spans="3:15" ht="15.5" x14ac:dyDescent="0.35">
      <c r="C89" t="s">
        <v>81</v>
      </c>
      <c r="D89" s="5">
        <v>-42258069026</v>
      </c>
      <c r="E89" s="5">
        <v>-42258069026</v>
      </c>
      <c r="F89" s="5">
        <v>-69558131</v>
      </c>
      <c r="G89" s="5">
        <v>-69558131</v>
      </c>
      <c r="I89" s="5">
        <v>-42258069026</v>
      </c>
      <c r="J89" s="5">
        <v>-69558131</v>
      </c>
      <c r="K89" s="5">
        <v>-121699084</v>
      </c>
      <c r="L89" s="5">
        <v>-91685580</v>
      </c>
      <c r="M89" s="5">
        <v>-66661014</v>
      </c>
      <c r="N89" s="5">
        <v>-2395500156</v>
      </c>
      <c r="O89" s="5">
        <v>-886951028</v>
      </c>
    </row>
    <row r="90" spans="3:15" ht="15.5" x14ac:dyDescent="0.35">
      <c r="C90" t="s">
        <v>104</v>
      </c>
      <c r="D90" s="5">
        <v>76538483760</v>
      </c>
      <c r="E90" s="5">
        <v>39971374518</v>
      </c>
      <c r="F90" s="5">
        <v>124453008883</v>
      </c>
      <c r="G90" s="5">
        <v>135571278605</v>
      </c>
      <c r="I90" s="5">
        <v>39971374518</v>
      </c>
      <c r="J90" s="5">
        <v>135571278605</v>
      </c>
      <c r="K90" s="5">
        <v>127422182028</v>
      </c>
      <c r="L90" s="5">
        <v>56621375724</v>
      </c>
      <c r="M90" s="5">
        <v>37815759978</v>
      </c>
      <c r="N90" s="5">
        <v>26926198433</v>
      </c>
      <c r="O90" s="5">
        <v>24709141234</v>
      </c>
    </row>
    <row r="91" spans="3:15" ht="15.5" x14ac:dyDescent="0.35">
      <c r="C91" t="s">
        <v>105</v>
      </c>
    </row>
    <row r="92" spans="3:15" ht="15.5" x14ac:dyDescent="0.35">
      <c r="C92" t="s">
        <v>108</v>
      </c>
      <c r="D92" s="5">
        <v>1576367351</v>
      </c>
      <c r="E92" s="5">
        <v>1506555369</v>
      </c>
      <c r="F92" s="5">
        <v>1341595878</v>
      </c>
      <c r="G92" s="5">
        <v>1341595878</v>
      </c>
      <c r="I92" s="5">
        <v>1506555369</v>
      </c>
      <c r="J92" s="5">
        <v>1341595878</v>
      </c>
      <c r="K92" s="5">
        <v>1231821020</v>
      </c>
      <c r="L92" s="5">
        <v>1068062755</v>
      </c>
      <c r="M92" s="5">
        <v>1271090513</v>
      </c>
      <c r="N92" s="5">
        <v>1610141897</v>
      </c>
      <c r="O92" s="5">
        <v>1246306055</v>
      </c>
    </row>
    <row r="93" spans="3:15" ht="15.5" x14ac:dyDescent="0.35">
      <c r="C93" t="s">
        <v>106</v>
      </c>
      <c r="D93" s="5">
        <v>20428726738</v>
      </c>
      <c r="E93" s="5">
        <v>21383418153</v>
      </c>
      <c r="F93" s="5">
        <v>22633624207</v>
      </c>
      <c r="G93" s="5">
        <v>22726246054</v>
      </c>
      <c r="I93" s="5">
        <v>21383418153</v>
      </c>
      <c r="J93" s="5">
        <v>22726246054</v>
      </c>
      <c r="K93" s="5">
        <v>17889797721</v>
      </c>
      <c r="L93" s="5">
        <v>16370012445</v>
      </c>
      <c r="M93" s="5">
        <v>15239913850</v>
      </c>
      <c r="N93" s="5">
        <v>11818813691</v>
      </c>
      <c r="O93" s="5">
        <v>12195253810</v>
      </c>
    </row>
    <row r="94" spans="3:15" ht="15.5" x14ac:dyDescent="0.35">
      <c r="C94" t="s">
        <v>107</v>
      </c>
      <c r="O94" s="5">
        <v>576736861</v>
      </c>
    </row>
    <row r="95" spans="3:15" ht="15.5" x14ac:dyDescent="0.35">
      <c r="C95" t="s">
        <v>109</v>
      </c>
      <c r="D95" s="5">
        <v>129008050235</v>
      </c>
      <c r="E95" s="5">
        <v>99194393741</v>
      </c>
      <c r="F95" s="5">
        <v>24460623778</v>
      </c>
      <c r="G95" s="5">
        <v>24553245625</v>
      </c>
      <c r="I95" s="5">
        <v>99194393741</v>
      </c>
      <c r="J95" s="5">
        <v>24553245625</v>
      </c>
      <c r="K95" s="5">
        <v>19796552086</v>
      </c>
      <c r="L95" s="5">
        <v>18773544380</v>
      </c>
      <c r="M95" s="5">
        <v>17808277010</v>
      </c>
      <c r="N95" s="5">
        <v>14542557681</v>
      </c>
      <c r="O95" s="5">
        <v>14018296726</v>
      </c>
    </row>
    <row r="96" spans="3:15" ht="15.5" x14ac:dyDescent="0.35">
      <c r="C96" t="s">
        <v>110</v>
      </c>
      <c r="D96" s="5">
        <v>205546533995</v>
      </c>
      <c r="E96" s="5">
        <v>139165768259</v>
      </c>
      <c r="F96" s="5">
        <v>148913632661</v>
      </c>
      <c r="G96" s="5">
        <v>160124524230</v>
      </c>
      <c r="I96" s="5">
        <v>139165768259</v>
      </c>
      <c r="J96" s="5">
        <v>160124524230</v>
      </c>
      <c r="K96" s="5">
        <v>147218734114</v>
      </c>
      <c r="L96" s="5">
        <v>75394920104</v>
      </c>
      <c r="M96" s="5">
        <v>55624036988</v>
      </c>
      <c r="N96" s="5">
        <v>41468756114</v>
      </c>
      <c r="O96" s="5">
        <v>38727437960</v>
      </c>
    </row>
    <row r="97" spans="3:15" ht="15.5" x14ac:dyDescent="0.35">
      <c r="C97" t="s">
        <v>111</v>
      </c>
    </row>
    <row r="98" spans="3:15" ht="15.5" x14ac:dyDescent="0.35">
      <c r="C98" t="s">
        <v>112</v>
      </c>
    </row>
    <row r="99" spans="3:15" ht="15.5" x14ac:dyDescent="0.35">
      <c r="C99" t="s">
        <v>113</v>
      </c>
      <c r="D99" s="5">
        <v>99861370102</v>
      </c>
      <c r="E99" s="5">
        <v>63160690333</v>
      </c>
      <c r="F99" s="5">
        <v>35348906074</v>
      </c>
      <c r="G99" s="5">
        <v>47712834499</v>
      </c>
      <c r="I99" s="5">
        <v>63160690333</v>
      </c>
      <c r="J99" s="5">
        <v>47712834499</v>
      </c>
      <c r="K99" s="5">
        <v>48535560189</v>
      </c>
      <c r="L99" s="5">
        <v>41286483075</v>
      </c>
      <c r="M99" s="5">
        <v>42098030217</v>
      </c>
      <c r="N99" s="5">
        <v>49210393333</v>
      </c>
      <c r="O99" s="5">
        <v>45021479491</v>
      </c>
    </row>
    <row r="100" spans="3:15" ht="15.5" x14ac:dyDescent="0.35">
      <c r="C100" t="s">
        <v>250</v>
      </c>
      <c r="D100" s="5">
        <v>66132080814</v>
      </c>
      <c r="E100" s="5">
        <v>11407224357</v>
      </c>
      <c r="F100" s="5">
        <v>10653803428</v>
      </c>
      <c r="G100" s="5">
        <v>18023774731</v>
      </c>
      <c r="I100" s="5">
        <v>11407224357</v>
      </c>
      <c r="J100" s="5">
        <v>18023774731</v>
      </c>
      <c r="K100" s="5">
        <v>18054060106</v>
      </c>
      <c r="L100" s="5">
        <v>16934768844</v>
      </c>
      <c r="M100" s="5">
        <v>16954219560</v>
      </c>
      <c r="N100" s="5">
        <v>20340086092</v>
      </c>
      <c r="O100" s="5">
        <v>18621503781</v>
      </c>
    </row>
    <row r="101" spans="3:15" ht="15.5" x14ac:dyDescent="0.35">
      <c r="C101" t="s">
        <v>114</v>
      </c>
    </row>
    <row r="102" spans="3:15" ht="15.5" x14ac:dyDescent="0.35">
      <c r="C102" t="s">
        <v>251</v>
      </c>
      <c r="D102" s="5">
        <v>6038631750</v>
      </c>
      <c r="E102" s="5">
        <v>6147457470</v>
      </c>
      <c r="F102" s="5">
        <v>6046895541</v>
      </c>
      <c r="G102" s="5">
        <v>5527941589</v>
      </c>
      <c r="I102" s="5">
        <v>6147457470</v>
      </c>
      <c r="J102" s="5">
        <v>5527941589</v>
      </c>
      <c r="K102" s="5">
        <v>3881303095</v>
      </c>
      <c r="L102" s="5">
        <v>2851814157</v>
      </c>
      <c r="M102" s="5">
        <v>2442902561</v>
      </c>
      <c r="N102" s="5">
        <v>1291271587</v>
      </c>
      <c r="O102" s="5">
        <v>2396897207</v>
      </c>
    </row>
    <row r="103" spans="3:15" ht="15.5" x14ac:dyDescent="0.35">
      <c r="C103" t="s">
        <v>115</v>
      </c>
    </row>
    <row r="104" spans="3:15" ht="15.5" x14ac:dyDescent="0.35">
      <c r="C104" t="s">
        <v>252</v>
      </c>
      <c r="D104" s="5">
        <v>12848565543</v>
      </c>
      <c r="E104" s="5">
        <v>30613381886</v>
      </c>
      <c r="I104" s="5">
        <v>30613381886</v>
      </c>
      <c r="M104" s="5">
        <v>1802191896</v>
      </c>
      <c r="N104" s="5">
        <v>14876993414</v>
      </c>
      <c r="O104" s="5">
        <v>13467986510</v>
      </c>
    </row>
    <row r="105" spans="3:15" ht="15.5" x14ac:dyDescent="0.35">
      <c r="C105" t="s">
        <v>116</v>
      </c>
      <c r="D105" s="5">
        <v>2752720499</v>
      </c>
      <c r="E105" s="5">
        <v>2445316543</v>
      </c>
      <c r="F105" s="5">
        <v>1729757282</v>
      </c>
      <c r="G105" s="5">
        <v>2985162417</v>
      </c>
      <c r="I105" s="5">
        <v>2445316543</v>
      </c>
      <c r="J105" s="5">
        <v>2985162417</v>
      </c>
      <c r="K105" s="5">
        <v>3164185361</v>
      </c>
      <c r="L105" s="5">
        <v>2188143740</v>
      </c>
      <c r="M105" s="5">
        <v>2441412147</v>
      </c>
      <c r="N105" s="5">
        <v>1420398060</v>
      </c>
      <c r="O105" s="5">
        <v>3288762731</v>
      </c>
    </row>
    <row r="106" spans="3:15" ht="15.5" x14ac:dyDescent="0.35">
      <c r="C106" t="s">
        <v>117</v>
      </c>
      <c r="D106" s="5">
        <v>9666869586</v>
      </c>
      <c r="E106" s="5">
        <v>10105808417</v>
      </c>
      <c r="F106" s="5">
        <v>15205899235</v>
      </c>
      <c r="G106" s="5">
        <v>19103668320</v>
      </c>
      <c r="I106" s="5">
        <v>10105808417</v>
      </c>
      <c r="J106" s="5">
        <v>19103668320</v>
      </c>
      <c r="K106" s="5">
        <v>21518662443</v>
      </c>
      <c r="L106" s="5">
        <v>15863400660</v>
      </c>
      <c r="M106" s="5">
        <v>14374767773</v>
      </c>
      <c r="N106" s="5">
        <v>4856592714</v>
      </c>
      <c r="O106" s="5">
        <v>4437687668</v>
      </c>
    </row>
    <row r="107" spans="3:15" ht="15.5" x14ac:dyDescent="0.35">
      <c r="C107" t="s">
        <v>322</v>
      </c>
    </row>
    <row r="108" spans="3:15" ht="15.5" x14ac:dyDescent="0.35">
      <c r="C108" t="s">
        <v>255</v>
      </c>
      <c r="K108" s="5">
        <v>694444451</v>
      </c>
      <c r="L108" s="5">
        <v>1433333339</v>
      </c>
      <c r="M108" s="5">
        <v>2933333333</v>
      </c>
      <c r="N108" s="5">
        <v>410782547</v>
      </c>
      <c r="O108" s="5">
        <v>789391201</v>
      </c>
    </row>
    <row r="109" spans="3:15" ht="15.5" x14ac:dyDescent="0.35">
      <c r="C109" t="s">
        <v>323</v>
      </c>
      <c r="D109" s="5">
        <v>1748037860</v>
      </c>
      <c r="E109" s="5">
        <v>1748037860</v>
      </c>
      <c r="F109" s="5">
        <v>1100426982</v>
      </c>
      <c r="G109" s="5">
        <v>1395642204</v>
      </c>
      <c r="I109" s="5">
        <v>1748037860</v>
      </c>
      <c r="J109" s="5">
        <v>1395642204</v>
      </c>
      <c r="K109" s="5">
        <v>570264559</v>
      </c>
      <c r="L109" s="5">
        <v>1061871030</v>
      </c>
      <c r="M109" s="5">
        <v>798654766</v>
      </c>
      <c r="N109" s="5">
        <v>1751724416</v>
      </c>
      <c r="O109" s="5">
        <v>2019250393</v>
      </c>
    </row>
    <row r="110" spans="3:15" ht="15.5" x14ac:dyDescent="0.35">
      <c r="C110" t="s">
        <v>325</v>
      </c>
      <c r="D110" s="5">
        <v>2338037860</v>
      </c>
      <c r="E110" s="5">
        <v>2338037860</v>
      </c>
      <c r="F110" s="5">
        <v>1634926982</v>
      </c>
      <c r="G110" s="5">
        <v>1985642204</v>
      </c>
      <c r="I110" s="5">
        <v>2338037860</v>
      </c>
      <c r="J110" s="5">
        <v>1985642204</v>
      </c>
      <c r="K110" s="5">
        <v>1823424687</v>
      </c>
      <c r="L110" s="5">
        <v>3049381531</v>
      </c>
      <c r="M110" s="5">
        <v>4079465428</v>
      </c>
      <c r="N110" s="5">
        <v>2512506963</v>
      </c>
      <c r="O110" s="5">
        <v>2808641594</v>
      </c>
    </row>
    <row r="111" spans="3:15" ht="15.5" x14ac:dyDescent="0.35">
      <c r="C111" t="s">
        <v>122</v>
      </c>
      <c r="D111" s="5">
        <v>35897768648</v>
      </c>
      <c r="E111" s="5">
        <v>7143024186</v>
      </c>
      <c r="F111" s="5">
        <v>6447437317</v>
      </c>
      <c r="G111" s="5">
        <v>7236187679</v>
      </c>
      <c r="I111" s="5">
        <v>7143024186</v>
      </c>
      <c r="J111" s="5">
        <v>7236187679</v>
      </c>
      <c r="K111" s="5">
        <v>5215208914</v>
      </c>
      <c r="L111" s="5">
        <v>6257854195</v>
      </c>
      <c r="M111" s="5">
        <v>8411578451</v>
      </c>
      <c r="N111" s="5">
        <v>6995593959</v>
      </c>
      <c r="O111" s="5">
        <v>7361396346</v>
      </c>
    </row>
    <row r="112" spans="3:15" ht="15.5" x14ac:dyDescent="0.35">
      <c r="C112" t="s">
        <v>123</v>
      </c>
      <c r="D112" s="5">
        <v>35897768648</v>
      </c>
      <c r="E112" s="5">
        <v>7143024186</v>
      </c>
      <c r="F112" s="5">
        <v>6447437317</v>
      </c>
      <c r="G112" s="5">
        <v>7236187679</v>
      </c>
      <c r="I112" s="5">
        <v>7143024186</v>
      </c>
      <c r="J112" s="5">
        <v>7236187679</v>
      </c>
      <c r="K112" s="5">
        <v>5215208914</v>
      </c>
      <c r="L112" s="5">
        <v>6257854195</v>
      </c>
      <c r="M112" s="5">
        <v>8411578451</v>
      </c>
      <c r="N112" s="5">
        <v>6995593959</v>
      </c>
      <c r="O112" s="5">
        <v>7361396346</v>
      </c>
    </row>
    <row r="113" spans="2:15" ht="15.5" x14ac:dyDescent="0.35">
      <c r="C113" t="s">
        <v>124</v>
      </c>
      <c r="D113" s="5">
        <v>135759138750</v>
      </c>
      <c r="E113" s="5">
        <v>70303714519</v>
      </c>
      <c r="F113" s="5">
        <v>41796343391</v>
      </c>
      <c r="G113" s="5">
        <v>54949022178</v>
      </c>
      <c r="I113" s="5">
        <v>70303714519</v>
      </c>
      <c r="J113" s="5">
        <v>54949022178</v>
      </c>
      <c r="K113" s="5">
        <v>53750769103</v>
      </c>
      <c r="L113" s="5">
        <v>47544337270</v>
      </c>
      <c r="M113" s="5">
        <v>50509608668</v>
      </c>
      <c r="N113" s="5">
        <v>56205987292</v>
      </c>
      <c r="O113" s="5">
        <v>52382875837</v>
      </c>
    </row>
    <row r="114" spans="2:15" ht="15.5" x14ac:dyDescent="0.35">
      <c r="C114" t="s">
        <v>125</v>
      </c>
    </row>
    <row r="115" spans="2:15" ht="15.5" x14ac:dyDescent="0.35">
      <c r="C115" t="s">
        <v>126</v>
      </c>
      <c r="D115" s="5">
        <v>52057043400</v>
      </c>
      <c r="E115" s="5">
        <v>52030474260</v>
      </c>
      <c r="F115" s="5">
        <v>52007666940</v>
      </c>
      <c r="G115" s="5">
        <v>52004184500</v>
      </c>
      <c r="I115" s="5">
        <v>52030474260</v>
      </c>
      <c r="J115" s="5">
        <v>52004184500</v>
      </c>
      <c r="K115" s="5">
        <v>52000097660</v>
      </c>
      <c r="L115" s="5">
        <v>41600000000</v>
      </c>
      <c r="M115" s="5">
        <v>19900000000</v>
      </c>
      <c r="N115" s="5">
        <v>800000000</v>
      </c>
      <c r="O115" s="5">
        <v>600000000</v>
      </c>
    </row>
    <row r="116" spans="2:15" ht="15.5" x14ac:dyDescent="0.35">
      <c r="C116" t="s">
        <v>127</v>
      </c>
      <c r="D116" s="5">
        <v>56138132760</v>
      </c>
      <c r="E116" s="5">
        <v>55899010500</v>
      </c>
      <c r="F116" s="5">
        <v>55693744620</v>
      </c>
      <c r="G116" s="5">
        <v>55662402660</v>
      </c>
      <c r="I116" s="5">
        <v>55899010500</v>
      </c>
      <c r="J116" s="5">
        <v>55662402660</v>
      </c>
      <c r="K116" s="5">
        <v>55625621100</v>
      </c>
      <c r="L116" s="5">
        <v>2924742160</v>
      </c>
      <c r="M116" s="5">
        <v>2924742160</v>
      </c>
      <c r="N116" s="5">
        <v>5979577300</v>
      </c>
      <c r="O116" s="5">
        <v>5979577300</v>
      </c>
    </row>
    <row r="117" spans="2:15" ht="15.5" x14ac:dyDescent="0.35">
      <c r="C117" t="s">
        <v>128</v>
      </c>
      <c r="D117" s="5">
        <v>3827488116</v>
      </c>
      <c r="E117" s="5">
        <v>3170668123</v>
      </c>
      <c r="F117" s="5">
        <v>-533031728</v>
      </c>
      <c r="G117" s="5">
        <v>-2439369524</v>
      </c>
      <c r="I117" s="5">
        <v>3170668123</v>
      </c>
      <c r="J117" s="5">
        <v>-2439369524</v>
      </c>
      <c r="K117" s="5">
        <v>-14039565120</v>
      </c>
      <c r="L117" s="5">
        <v>-16580132886</v>
      </c>
      <c r="M117" s="5">
        <v>-17637891706</v>
      </c>
      <c r="N117" s="5">
        <v>-19097974012</v>
      </c>
      <c r="O117" s="5">
        <v>-19339447027</v>
      </c>
    </row>
    <row r="118" spans="2:15" ht="15.5" x14ac:dyDescent="0.35">
      <c r="C118" t="s">
        <v>260</v>
      </c>
      <c r="D118" s="5">
        <v>22799990</v>
      </c>
      <c r="E118" s="5">
        <v>19969883</v>
      </c>
      <c r="F118" s="5">
        <v>18467569</v>
      </c>
      <c r="G118" s="5">
        <v>17842547</v>
      </c>
      <c r="I118" s="5">
        <v>19969883</v>
      </c>
      <c r="J118" s="5">
        <v>17842547</v>
      </c>
      <c r="K118" s="5">
        <v>3510455</v>
      </c>
      <c r="L118" s="5">
        <v>-2340860</v>
      </c>
      <c r="M118" s="5">
        <v>-5761120</v>
      </c>
      <c r="N118" s="5">
        <v>-23334310</v>
      </c>
      <c r="O118" s="5">
        <v>-8617122</v>
      </c>
    </row>
    <row r="119" spans="2:15" ht="15.5" x14ac:dyDescent="0.35">
      <c r="C119" t="s">
        <v>10</v>
      </c>
      <c r="D119" s="5">
        <v>69787395240</v>
      </c>
      <c r="E119" s="5">
        <v>68862053740</v>
      </c>
      <c r="F119" s="5">
        <v>107117289270</v>
      </c>
      <c r="G119" s="5">
        <v>105175502052</v>
      </c>
      <c r="I119" s="5">
        <v>68862053740</v>
      </c>
      <c r="J119" s="5">
        <v>105175502052</v>
      </c>
      <c r="K119" s="5">
        <v>93467965011</v>
      </c>
      <c r="L119" s="5">
        <v>27850582834</v>
      </c>
      <c r="M119" s="5">
        <v>5114428320</v>
      </c>
      <c r="N119" s="5">
        <v>-14737231178</v>
      </c>
      <c r="O119" s="5">
        <v>-13655437877</v>
      </c>
    </row>
    <row r="120" spans="2:15" ht="15.5" x14ac:dyDescent="0.35">
      <c r="C120" t="s">
        <v>129</v>
      </c>
      <c r="D120" s="5">
        <v>205546533990</v>
      </c>
      <c r="E120" s="5">
        <v>139165768259</v>
      </c>
      <c r="F120" s="5">
        <v>148913632661</v>
      </c>
      <c r="G120" s="5">
        <v>160124524230</v>
      </c>
      <c r="I120" s="5">
        <v>139165768259</v>
      </c>
      <c r="J120" s="5">
        <v>160124524230</v>
      </c>
      <c r="K120" s="5">
        <v>147218734114</v>
      </c>
      <c r="L120" s="5">
        <v>75394920104</v>
      </c>
      <c r="M120" s="5">
        <v>55624036988</v>
      </c>
      <c r="N120" s="5">
        <v>41468756114</v>
      </c>
      <c r="O120" s="5">
        <v>38727437960</v>
      </c>
    </row>
    <row r="121" spans="2:15" ht="15.5" x14ac:dyDescent="0.35">
      <c r="C121" t="s">
        <v>130</v>
      </c>
      <c r="D121" s="5">
        <v>2600000000</v>
      </c>
      <c r="E121" s="5">
        <v>2600000000</v>
      </c>
      <c r="F121" s="5">
        <v>2600000000</v>
      </c>
      <c r="G121" s="5">
        <v>2600000000</v>
      </c>
      <c r="I121" s="5">
        <v>2600000000</v>
      </c>
      <c r="J121" s="5">
        <v>2600000000</v>
      </c>
      <c r="K121" s="5">
        <v>2600000000</v>
      </c>
      <c r="L121" s="5">
        <v>2080000000</v>
      </c>
      <c r="M121" s="5">
        <v>995000000</v>
      </c>
      <c r="N121" s="5">
        <v>16000000</v>
      </c>
      <c r="O121" s="5">
        <v>600</v>
      </c>
    </row>
    <row r="123" spans="2:15" ht="15.5" x14ac:dyDescent="0.35">
      <c r="B123" t="s">
        <v>131</v>
      </c>
      <c r="C123" t="s">
        <v>132</v>
      </c>
      <c r="D123" s="5">
        <v>-22823015673</v>
      </c>
      <c r="E123" s="5">
        <v>11682439532</v>
      </c>
      <c r="F123" s="5">
        <v>6087315512</v>
      </c>
      <c r="G123" s="5">
        <v>18267415970</v>
      </c>
      <c r="I123" s="5">
        <v>17769755044</v>
      </c>
      <c r="J123" s="5">
        <v>15528174109</v>
      </c>
      <c r="K123" s="5">
        <v>-1885057012</v>
      </c>
      <c r="L123" s="5">
        <v>258862859</v>
      </c>
      <c r="M123" s="5">
        <v>3091764958</v>
      </c>
      <c r="N123" s="5">
        <v>-756735058</v>
      </c>
    </row>
    <row r="124" spans="2:15" ht="15.5" x14ac:dyDescent="0.35">
      <c r="C124" t="s">
        <v>363</v>
      </c>
      <c r="D124" s="5">
        <v>58556421088</v>
      </c>
      <c r="E124" s="5">
        <v>63122526125</v>
      </c>
      <c r="F124" s="5">
        <v>72335433913</v>
      </c>
      <c r="G124" s="5">
        <v>94374633690</v>
      </c>
      <c r="I124" s="5">
        <v>135457960038</v>
      </c>
      <c r="J124" s="5">
        <v>214408812599</v>
      </c>
      <c r="K124" s="5">
        <v>200109453212</v>
      </c>
      <c r="L124" s="5">
        <v>160919810905</v>
      </c>
      <c r="M124" s="5">
        <v>155648921209</v>
      </c>
      <c r="N124" s="5">
        <v>144039606823</v>
      </c>
    </row>
    <row r="125" spans="2:15" ht="15.5" x14ac:dyDescent="0.35">
      <c r="C125" t="s">
        <v>465</v>
      </c>
      <c r="D125" s="5">
        <v>-6710578559</v>
      </c>
      <c r="E125" s="5">
        <v>-4191896165</v>
      </c>
      <c r="F125" s="5">
        <v>-6555573108</v>
      </c>
      <c r="G125" s="5">
        <v>-9573424278</v>
      </c>
      <c r="I125" s="5">
        <v>-10747469273</v>
      </c>
      <c r="J125" s="5">
        <v>-15250376005</v>
      </c>
      <c r="K125" s="5">
        <v>-20509219952</v>
      </c>
      <c r="L125" s="5">
        <v>-15616273425</v>
      </c>
      <c r="M125" s="5">
        <v>-15292422199</v>
      </c>
      <c r="N125" s="5">
        <v>-21061127880</v>
      </c>
    </row>
    <row r="126" spans="2:15" ht="15.5" x14ac:dyDescent="0.35">
      <c r="C126" t="s">
        <v>495</v>
      </c>
      <c r="D126" s="5">
        <v>-54814356596</v>
      </c>
      <c r="E126" s="5">
        <v>-41703124290</v>
      </c>
      <c r="F126" s="5">
        <v>-54932048890</v>
      </c>
      <c r="G126" s="5">
        <v>-61083435721</v>
      </c>
      <c r="I126" s="5">
        <v>-96635173180</v>
      </c>
      <c r="J126" s="5">
        <v>-174319105337</v>
      </c>
      <c r="K126" s="5">
        <v>-173208769567</v>
      </c>
      <c r="L126" s="5">
        <v>-136136269534</v>
      </c>
      <c r="M126" s="5">
        <v>-127786893048</v>
      </c>
      <c r="N126" s="5">
        <v>-112958180336</v>
      </c>
    </row>
    <row r="127" spans="2:15" ht="15.5" x14ac:dyDescent="0.35">
      <c r="C127" t="s">
        <v>496</v>
      </c>
      <c r="D127" s="5">
        <v>-3326284516</v>
      </c>
      <c r="E127" s="5">
        <v>-4411402377</v>
      </c>
      <c r="F127" s="5">
        <v>-2966900545</v>
      </c>
      <c r="G127" s="5">
        <v>-4054112928</v>
      </c>
      <c r="I127" s="5">
        <v>-7378302922</v>
      </c>
      <c r="J127" s="5">
        <v>-6246431058</v>
      </c>
      <c r="K127" s="5">
        <v>-4824825681</v>
      </c>
      <c r="L127" s="5">
        <v>-3913019600</v>
      </c>
      <c r="M127" s="5">
        <v>-3737055388</v>
      </c>
      <c r="N127" s="5">
        <v>-4822987143</v>
      </c>
    </row>
    <row r="128" spans="2:15" ht="15.5" x14ac:dyDescent="0.35">
      <c r="C128" t="s">
        <v>497</v>
      </c>
      <c r="N128" s="5">
        <v>-76025180</v>
      </c>
    </row>
    <row r="129" spans="3:14" ht="15.5" x14ac:dyDescent="0.35">
      <c r="C129" t="s">
        <v>391</v>
      </c>
      <c r="D129" s="5">
        <v>-14435474843</v>
      </c>
      <c r="E129" s="5">
        <v>-1065818417</v>
      </c>
      <c r="F129" s="5">
        <v>7030945</v>
      </c>
      <c r="G129" s="5">
        <v>153953177</v>
      </c>
      <c r="I129" s="5">
        <v>-1058787472</v>
      </c>
      <c r="J129" s="5">
        <v>200981158</v>
      </c>
      <c r="K129" s="5">
        <v>-1370036271</v>
      </c>
      <c r="L129" s="5">
        <v>-1815314923</v>
      </c>
      <c r="M129" s="5">
        <v>-1720346122</v>
      </c>
      <c r="N129" s="5">
        <v>588658765</v>
      </c>
    </row>
    <row r="130" spans="3:14" ht="15.5" x14ac:dyDescent="0.35">
      <c r="C130" t="s">
        <v>245</v>
      </c>
      <c r="G130" s="5">
        <v>-7000000000</v>
      </c>
      <c r="N130" s="5">
        <v>-600000</v>
      </c>
    </row>
    <row r="131" spans="3:14" ht="15.5" x14ac:dyDescent="0.35">
      <c r="C131" t="s">
        <v>261</v>
      </c>
      <c r="D131" s="5">
        <v>6816303</v>
      </c>
      <c r="E131" s="5">
        <v>1392962783</v>
      </c>
      <c r="F131" s="5">
        <v>894661409</v>
      </c>
      <c r="G131" s="5">
        <v>727919740</v>
      </c>
      <c r="I131" s="5">
        <v>2287624192</v>
      </c>
      <c r="J131" s="5">
        <v>1398651324</v>
      </c>
      <c r="K131" s="5">
        <v>1445989921</v>
      </c>
      <c r="L131" s="5">
        <v>4007288</v>
      </c>
      <c r="M131" s="5">
        <v>5431818</v>
      </c>
      <c r="N131" s="5">
        <v>9714724</v>
      </c>
    </row>
    <row r="132" spans="3:14" ht="15.5" x14ac:dyDescent="0.35">
      <c r="C132" t="s">
        <v>137</v>
      </c>
      <c r="D132" s="5">
        <v>-1173234358</v>
      </c>
      <c r="E132" s="5">
        <v>-408077637</v>
      </c>
      <c r="F132" s="5">
        <v>-1677300228</v>
      </c>
      <c r="G132" s="5">
        <v>-1447375429</v>
      </c>
      <c r="I132" s="5">
        <v>-2085377865</v>
      </c>
      <c r="J132" s="5">
        <v>-2998495343</v>
      </c>
      <c r="K132" s="5">
        <v>-1033250795</v>
      </c>
      <c r="L132" s="5">
        <v>-547021430</v>
      </c>
      <c r="M132" s="5">
        <v>-1324304946</v>
      </c>
      <c r="N132" s="5">
        <v>-3357369508</v>
      </c>
    </row>
    <row r="133" spans="3:14" ht="15.5" x14ac:dyDescent="0.35">
      <c r="C133" t="s">
        <v>366</v>
      </c>
      <c r="D133" s="5">
        <v>-926324192</v>
      </c>
      <c r="E133" s="5">
        <v>-1047795064</v>
      </c>
      <c r="F133" s="5">
        <v>-1017987984</v>
      </c>
      <c r="G133" s="5">
        <v>-799457958</v>
      </c>
      <c r="I133" s="5">
        <v>-2065783048</v>
      </c>
      <c r="J133" s="5">
        <v>-1634578906</v>
      </c>
      <c r="K133" s="5">
        <v>-2428575040</v>
      </c>
      <c r="L133" s="5">
        <v>-2561520658</v>
      </c>
      <c r="M133" s="5">
        <v>-2548713073</v>
      </c>
      <c r="N133" s="5">
        <v>-2997869801</v>
      </c>
    </row>
    <row r="134" spans="3:14" ht="15.5" x14ac:dyDescent="0.35">
      <c r="C134" t="s">
        <v>392</v>
      </c>
      <c r="E134" s="5">
        <v>-4935426</v>
      </c>
      <c r="G134" s="5">
        <v>-31284323</v>
      </c>
      <c r="I134" s="5">
        <v>-4935426</v>
      </c>
      <c r="J134" s="5">
        <v>-31284323</v>
      </c>
      <c r="K134" s="5">
        <v>-65822839</v>
      </c>
      <c r="L134" s="5">
        <v>-75535764</v>
      </c>
      <c r="M134" s="5">
        <v>-152853293</v>
      </c>
      <c r="N134" s="5">
        <v>-121155522</v>
      </c>
    </row>
    <row r="135" spans="3:14" ht="15.5" x14ac:dyDescent="0.35">
      <c r="C135" t="s">
        <v>139</v>
      </c>
      <c r="D135" s="5">
        <v>83745292319</v>
      </c>
      <c r="E135" s="5">
        <v>34758600990</v>
      </c>
      <c r="F135" s="5">
        <v>-12494274090</v>
      </c>
      <c r="G135" s="5">
        <v>-365162454</v>
      </c>
      <c r="I135" s="5">
        <v>22264326900</v>
      </c>
      <c r="J135" s="5">
        <v>-2423493546</v>
      </c>
      <c r="K135" s="5">
        <v>65892519787</v>
      </c>
      <c r="L135" s="5">
        <v>15791570595</v>
      </c>
      <c r="M135" s="5">
        <v>2897713026</v>
      </c>
      <c r="N135" s="5">
        <v>1037288626</v>
      </c>
    </row>
    <row r="136" spans="3:14" ht="15.5" x14ac:dyDescent="0.35">
      <c r="C136" t="s">
        <v>140</v>
      </c>
      <c r="D136" s="5">
        <v>-33078754967</v>
      </c>
      <c r="E136" s="5">
        <v>-85266259117</v>
      </c>
      <c r="F136" s="5">
        <v>10299005848</v>
      </c>
      <c r="G136" s="5">
        <v>-2762595515</v>
      </c>
      <c r="I136" s="5">
        <v>-74967253269</v>
      </c>
      <c r="J136" s="5">
        <v>-17487931884</v>
      </c>
      <c r="K136" s="5">
        <v>-39934601232</v>
      </c>
      <c r="L136" s="5">
        <v>-3595030721</v>
      </c>
      <c r="M136" s="5">
        <v>-3097985315</v>
      </c>
      <c r="N136" s="5">
        <v>-898964751</v>
      </c>
    </row>
    <row r="137" spans="3:14" ht="15.5" x14ac:dyDescent="0.35">
      <c r="C137" t="s">
        <v>498</v>
      </c>
      <c r="E137" s="5">
        <v>-1</v>
      </c>
      <c r="F137" s="5">
        <v>656500001</v>
      </c>
      <c r="G137" s="5">
        <v>-46000000</v>
      </c>
      <c r="I137" s="5">
        <v>656500000</v>
      </c>
      <c r="J137" s="5">
        <v>474000000</v>
      </c>
      <c r="K137" s="5">
        <v>76300000</v>
      </c>
      <c r="L137" s="5">
        <v>313000000</v>
      </c>
      <c r="M137" s="5">
        <v>439500000</v>
      </c>
    </row>
    <row r="138" spans="3:14" ht="15.5" x14ac:dyDescent="0.35">
      <c r="C138" t="s">
        <v>143</v>
      </c>
      <c r="D138" s="5">
        <v>-2305084476</v>
      </c>
      <c r="E138" s="5">
        <v>-4873330333</v>
      </c>
      <c r="F138" s="5">
        <v>642505847</v>
      </c>
      <c r="G138" s="5">
        <v>-1286675515</v>
      </c>
      <c r="I138" s="5">
        <v>-4230824486</v>
      </c>
      <c r="J138" s="5">
        <v>-6461931884</v>
      </c>
      <c r="K138" s="5">
        <v>-4955901232</v>
      </c>
      <c r="L138" s="5">
        <v>-3521164537</v>
      </c>
      <c r="M138" s="5">
        <v>-3537485315</v>
      </c>
      <c r="N138" s="5">
        <v>-898964751</v>
      </c>
    </row>
    <row r="139" spans="3:14" ht="15.5" x14ac:dyDescent="0.35">
      <c r="C139" t="s">
        <v>499</v>
      </c>
      <c r="E139" s="5">
        <v>-9000000000</v>
      </c>
      <c r="F139" s="5">
        <v>9000000000</v>
      </c>
      <c r="G139" s="5">
        <v>10000000000</v>
      </c>
    </row>
    <row r="140" spans="3:14" ht="15.5" x14ac:dyDescent="0.35">
      <c r="C140" t="s">
        <v>500</v>
      </c>
      <c r="D140" s="5">
        <v>-30773670491</v>
      </c>
      <c r="E140" s="5">
        <v>-117892928783</v>
      </c>
      <c r="I140" s="5">
        <v>-117892928783</v>
      </c>
    </row>
    <row r="141" spans="3:14" ht="15.5" x14ac:dyDescent="0.35">
      <c r="C141" t="s">
        <v>274</v>
      </c>
      <c r="E141" s="5">
        <v>46500000000</v>
      </c>
      <c r="G141" s="5">
        <v>-11500000000</v>
      </c>
      <c r="I141" s="5">
        <v>46500000000</v>
      </c>
      <c r="J141" s="5">
        <v>-11500000000</v>
      </c>
      <c r="K141" s="5">
        <v>-35000000000</v>
      </c>
    </row>
    <row r="142" spans="3:14" ht="15.5" x14ac:dyDescent="0.35">
      <c r="C142" t="s">
        <v>368</v>
      </c>
      <c r="G142" s="5">
        <v>70080000</v>
      </c>
      <c r="K142" s="5">
        <v>-55000000</v>
      </c>
      <c r="L142" s="5">
        <v>-386866184</v>
      </c>
    </row>
    <row r="143" spans="3:14" ht="15.5" x14ac:dyDescent="0.35">
      <c r="C143" t="s">
        <v>148</v>
      </c>
      <c r="D143" s="5">
        <v>83745292319</v>
      </c>
      <c r="E143" s="5">
        <v>34758600990</v>
      </c>
      <c r="F143" s="5">
        <v>-12494274090</v>
      </c>
      <c r="G143" s="5">
        <v>-365162454</v>
      </c>
      <c r="I143" s="5">
        <v>22264326900</v>
      </c>
      <c r="J143" s="5">
        <v>-2423493546</v>
      </c>
      <c r="K143" s="5">
        <v>65892519787</v>
      </c>
      <c r="L143" s="5">
        <v>15791570595</v>
      </c>
      <c r="M143" s="5">
        <v>2897713026</v>
      </c>
      <c r="N143" s="5">
        <v>1037288626</v>
      </c>
    </row>
    <row r="144" spans="3:14" ht="15.5" x14ac:dyDescent="0.35">
      <c r="C144" t="s">
        <v>404</v>
      </c>
      <c r="D144" s="5">
        <v>239122260</v>
      </c>
      <c r="E144" s="5">
        <v>205265880</v>
      </c>
      <c r="F144" s="5">
        <v>31341960</v>
      </c>
      <c r="G144" s="5">
        <v>36487080</v>
      </c>
      <c r="I144" s="5">
        <v>236607840</v>
      </c>
      <c r="J144" s="5">
        <v>36781560</v>
      </c>
      <c r="K144" s="5">
        <v>878940</v>
      </c>
    </row>
    <row r="145" spans="3:14" ht="15.5" x14ac:dyDescent="0.35">
      <c r="C145" t="s">
        <v>154</v>
      </c>
      <c r="D145" s="5">
        <v>26569140</v>
      </c>
      <c r="E145" s="5">
        <v>22807320</v>
      </c>
      <c r="F145" s="5">
        <v>3482440</v>
      </c>
      <c r="G145" s="5">
        <v>4054120</v>
      </c>
      <c r="I145" s="5">
        <v>26289760</v>
      </c>
      <c r="J145" s="5">
        <v>4086840</v>
      </c>
      <c r="K145" s="5">
        <v>10400097660</v>
      </c>
      <c r="L145" s="5">
        <v>21700000000</v>
      </c>
      <c r="M145" s="5">
        <v>19100000000</v>
      </c>
      <c r="N145" s="5">
        <v>200000000</v>
      </c>
    </row>
    <row r="146" spans="3:14" ht="15.5" x14ac:dyDescent="0.35">
      <c r="C146" t="s">
        <v>255</v>
      </c>
    </row>
    <row r="147" spans="3:14" ht="15.5" x14ac:dyDescent="0.35">
      <c r="C147" t="s">
        <v>470</v>
      </c>
      <c r="M147" s="5">
        <v>6800000000</v>
      </c>
      <c r="N147" s="5">
        <v>1595288718</v>
      </c>
    </row>
    <row r="148" spans="3:14" ht="15.5" x14ac:dyDescent="0.35">
      <c r="C148" t="s">
        <v>471</v>
      </c>
      <c r="D148" s="5">
        <v>76602255494</v>
      </c>
      <c r="E148" s="5">
        <v>-1202920253</v>
      </c>
      <c r="F148" s="5">
        <v>1202920253</v>
      </c>
      <c r="J148" s="5">
        <v>-694444451</v>
      </c>
      <c r="K148" s="5">
        <v>-1433333331</v>
      </c>
      <c r="L148" s="5">
        <v>-2933333324</v>
      </c>
      <c r="M148" s="5">
        <v>-2149671441</v>
      </c>
      <c r="N148" s="5">
        <v>-666666680</v>
      </c>
    </row>
    <row r="149" spans="3:14" ht="15.5" x14ac:dyDescent="0.35">
      <c r="C149" t="s">
        <v>501</v>
      </c>
      <c r="D149" s="5">
        <v>76602255494</v>
      </c>
      <c r="E149" s="5">
        <v>-1202920253</v>
      </c>
      <c r="F149" s="5">
        <v>1202920253</v>
      </c>
      <c r="J149" s="5">
        <v>-694444451</v>
      </c>
      <c r="K149" s="5">
        <v>-1433333331</v>
      </c>
      <c r="L149" s="5">
        <v>-2933333324</v>
      </c>
      <c r="M149" s="5">
        <v>4650328559</v>
      </c>
      <c r="N149" s="5">
        <v>928622038</v>
      </c>
    </row>
    <row r="150" spans="3:14" ht="15.5" x14ac:dyDescent="0.35">
      <c r="C150" t="s">
        <v>502</v>
      </c>
      <c r="E150" s="5">
        <v>30613381886</v>
      </c>
      <c r="I150" s="5">
        <v>30613381886</v>
      </c>
    </row>
    <row r="151" spans="3:14" ht="15.5" x14ac:dyDescent="0.35">
      <c r="C151" t="s">
        <v>503</v>
      </c>
      <c r="L151" s="5">
        <v>75670422</v>
      </c>
    </row>
    <row r="152" spans="3:14" ht="15.5" x14ac:dyDescent="0.35">
      <c r="C152" t="s">
        <v>504</v>
      </c>
      <c r="L152" s="5">
        <v>-1796495278</v>
      </c>
      <c r="M152" s="5">
        <v>-13122268557</v>
      </c>
    </row>
    <row r="153" spans="3:14" ht="15.5" x14ac:dyDescent="0.35">
      <c r="C153" t="s">
        <v>505</v>
      </c>
      <c r="D153" s="5">
        <v>7724856457</v>
      </c>
      <c r="E153" s="5">
        <v>753420929</v>
      </c>
      <c r="F153" s="5">
        <v>-7369971303</v>
      </c>
      <c r="G153" s="5">
        <v>7654824731</v>
      </c>
      <c r="I153" s="5">
        <v>-6616550374</v>
      </c>
      <c r="J153" s="5">
        <v>-30285375</v>
      </c>
      <c r="K153" s="5">
        <v>1119291262</v>
      </c>
      <c r="L153" s="5">
        <v>-19450716</v>
      </c>
      <c r="M153" s="5">
        <v>-3385866532</v>
      </c>
    </row>
    <row r="154" spans="3:14" ht="15.5" x14ac:dyDescent="0.35">
      <c r="C154" t="s">
        <v>506</v>
      </c>
      <c r="N154" s="5">
        <v>2410926434</v>
      </c>
    </row>
    <row r="155" spans="3:14" ht="15.5" x14ac:dyDescent="0.35">
      <c r="C155" t="s">
        <v>342</v>
      </c>
    </row>
    <row r="156" spans="3:14" ht="15.5" x14ac:dyDescent="0.35">
      <c r="C156" t="s">
        <v>289</v>
      </c>
      <c r="D156" s="5">
        <v>-847511032</v>
      </c>
      <c r="E156" s="5">
        <v>4600209803</v>
      </c>
      <c r="F156" s="5">
        <v>-6306547441</v>
      </c>
      <c r="G156" s="5">
        <v>-691812708</v>
      </c>
      <c r="I156" s="5">
        <v>-1706337638</v>
      </c>
      <c r="J156" s="5">
        <v>-1370916443</v>
      </c>
      <c r="K156" s="5">
        <v>-1080237583</v>
      </c>
      <c r="L156" s="5">
        <v>-960356273</v>
      </c>
      <c r="M156" s="5">
        <v>-3977333736</v>
      </c>
      <c r="N156" s="5">
        <v>-2272815368</v>
      </c>
    </row>
    <row r="157" spans="3:14" ht="15.5" x14ac:dyDescent="0.35">
      <c r="C157" t="s">
        <v>408</v>
      </c>
      <c r="E157" s="5">
        <v>-233564575</v>
      </c>
      <c r="F157" s="5">
        <v>-55499999</v>
      </c>
      <c r="G157" s="5">
        <v>-368715677</v>
      </c>
      <c r="I157" s="5">
        <v>-289064574</v>
      </c>
      <c r="J157" s="5">
        <v>-368715677</v>
      </c>
      <c r="K157" s="5">
        <v>-314177161</v>
      </c>
      <c r="L157" s="5">
        <v>-274464236</v>
      </c>
      <c r="M157" s="5">
        <v>-367146708</v>
      </c>
      <c r="N157" s="5">
        <v>-228844478</v>
      </c>
    </row>
    <row r="158" spans="3:14" ht="15.5" x14ac:dyDescent="0.35">
      <c r="C158" t="s">
        <v>507</v>
      </c>
      <c r="D158" s="5">
        <v>27843521679</v>
      </c>
      <c r="E158" s="5">
        <v>-38825218595</v>
      </c>
      <c r="F158" s="5">
        <v>3892047270</v>
      </c>
      <c r="G158" s="5">
        <v>15139658001</v>
      </c>
      <c r="I158" s="5">
        <v>-34933171325</v>
      </c>
      <c r="J158" s="5">
        <v>-4383251321</v>
      </c>
      <c r="K158" s="5">
        <v>24072861543</v>
      </c>
      <c r="L158" s="5">
        <v>12455402733</v>
      </c>
      <c r="M158" s="5">
        <v>2891492669</v>
      </c>
      <c r="N158" s="5">
        <v>-618411183</v>
      </c>
    </row>
    <row r="159" spans="3:14" ht="15.5" x14ac:dyDescent="0.35">
      <c r="C159" t="s">
        <v>508</v>
      </c>
      <c r="M159" s="5">
        <v>-530000000</v>
      </c>
    </row>
    <row r="160" spans="3:14" ht="15.5" x14ac:dyDescent="0.35">
      <c r="C160" t="s">
        <v>509</v>
      </c>
      <c r="D160" s="5">
        <v>616335389</v>
      </c>
      <c r="F160" s="5">
        <v>35549506714</v>
      </c>
      <c r="I160" s="5">
        <v>35549506714</v>
      </c>
      <c r="J160" s="5">
        <v>39932758035</v>
      </c>
      <c r="K160" s="5">
        <v>15859896492</v>
      </c>
      <c r="L160" s="5">
        <v>3404493759</v>
      </c>
      <c r="M160" s="5">
        <v>1043001090</v>
      </c>
      <c r="N160" s="5">
        <v>1661412273</v>
      </c>
    </row>
    <row r="161" spans="2:15" ht="15.5" x14ac:dyDescent="0.35">
      <c r="C161" t="s">
        <v>510</v>
      </c>
      <c r="D161" s="5">
        <v>28459857068</v>
      </c>
      <c r="E161" s="5">
        <v>-38825218595</v>
      </c>
      <c r="F161" s="5">
        <v>39441553984</v>
      </c>
      <c r="G161" s="5">
        <v>15139658001</v>
      </c>
      <c r="I161" s="5">
        <v>616335389</v>
      </c>
      <c r="J161" s="5">
        <v>35549506714</v>
      </c>
      <c r="K161" s="5">
        <v>39932758035</v>
      </c>
      <c r="L161" s="5">
        <v>15859896492</v>
      </c>
      <c r="M161" s="5">
        <v>3404493759</v>
      </c>
      <c r="N161" s="5">
        <v>1043001090</v>
      </c>
    </row>
    <row r="163" spans="2:15" ht="15.5" x14ac:dyDescent="0.35">
      <c r="B163" t="s">
        <v>160</v>
      </c>
      <c r="C163" t="s">
        <v>12</v>
      </c>
      <c r="D163" s="5">
        <v>2600000000</v>
      </c>
      <c r="E163" s="5">
        <v>2600000000</v>
      </c>
      <c r="F163" s="5">
        <v>2600000000</v>
      </c>
      <c r="G163" s="5">
        <v>2600000000</v>
      </c>
      <c r="I163" s="5">
        <v>2600000000</v>
      </c>
      <c r="J163" s="5">
        <v>2600000000</v>
      </c>
      <c r="K163" s="5">
        <v>2600000000</v>
      </c>
      <c r="L163" s="5">
        <v>2080000000</v>
      </c>
      <c r="M163" s="5">
        <v>990000000</v>
      </c>
      <c r="N163" s="5">
        <v>20000000</v>
      </c>
      <c r="O163" s="5">
        <v>0</v>
      </c>
    </row>
    <row r="164" spans="2:15" ht="15.5" x14ac:dyDescent="0.35">
      <c r="C164" t="s">
        <v>161</v>
      </c>
      <c r="D164" s="6">
        <v>0.25</v>
      </c>
      <c r="E164" s="6">
        <v>1.42</v>
      </c>
      <c r="F164" s="6">
        <v>0.73</v>
      </c>
      <c r="G164" s="6">
        <v>1.51</v>
      </c>
    </row>
    <row r="165" spans="2:15" ht="15.5" x14ac:dyDescent="0.35">
      <c r="C165" t="s">
        <v>162</v>
      </c>
      <c r="D165" s="5">
        <v>1240</v>
      </c>
      <c r="E165" s="6">
        <v>147.88999999999999</v>
      </c>
      <c r="F165" s="6">
        <v>290.41000000000003</v>
      </c>
      <c r="G165" s="6">
        <v>93.38</v>
      </c>
    </row>
    <row r="166" spans="2:15" ht="15.5" x14ac:dyDescent="0.35">
      <c r="C166" t="s">
        <v>61</v>
      </c>
      <c r="D166" s="5">
        <v>12</v>
      </c>
      <c r="E166" s="6">
        <v>9.85</v>
      </c>
      <c r="F166" s="6">
        <v>8.24</v>
      </c>
      <c r="G166" s="6">
        <v>4.92</v>
      </c>
    </row>
    <row r="167" spans="2:15" ht="15.5" x14ac:dyDescent="0.35">
      <c r="C167" t="s">
        <v>163</v>
      </c>
    </row>
    <row r="168" spans="2:15" ht="15.5" x14ac:dyDescent="0.35">
      <c r="C168" t="s">
        <v>164</v>
      </c>
      <c r="D168" s="6">
        <v>3.2000000000000002E-3</v>
      </c>
      <c r="E168" s="6">
        <v>2.6600000000000002E-2</v>
      </c>
      <c r="F168" s="6">
        <v>1.2800000000000001E-2</v>
      </c>
      <c r="G168" s="6">
        <v>2.46E-2</v>
      </c>
    </row>
    <row r="169" spans="2:15" ht="15.5" x14ac:dyDescent="0.35">
      <c r="C169" t="s">
        <v>165</v>
      </c>
      <c r="D169" s="6">
        <v>9.3999999999999986E-3</v>
      </c>
      <c r="E169" s="6">
        <v>5.3800000000000001E-2</v>
      </c>
      <c r="F169" s="6">
        <v>1.78E-2</v>
      </c>
      <c r="G169" s="6">
        <v>3.7400000000000003E-2</v>
      </c>
    </row>
    <row r="170" spans="2:15" ht="15.5" x14ac:dyDescent="0.35">
      <c r="C170" t="s">
        <v>166</v>
      </c>
      <c r="D170" s="6">
        <v>-2.8199999999999999E-2</v>
      </c>
      <c r="E170" s="6">
        <v>0.14380000000000001</v>
      </c>
      <c r="F170" s="6">
        <v>3.8800000000000001E-2</v>
      </c>
      <c r="G170" s="6">
        <v>9.2200000000000004E-2</v>
      </c>
    </row>
    <row r="171" spans="2:15" ht="15.5" x14ac:dyDescent="0.35">
      <c r="C171" t="s">
        <v>167</v>
      </c>
      <c r="D171" s="6">
        <v>-1.61</v>
      </c>
      <c r="E171" s="6">
        <v>5.19</v>
      </c>
      <c r="F171" s="6">
        <v>2.17</v>
      </c>
      <c r="G171" s="6">
        <v>6.35</v>
      </c>
    </row>
    <row r="172" spans="2:15" ht="15.5" x14ac:dyDescent="0.35">
      <c r="C172" t="s">
        <v>168</v>
      </c>
      <c r="D172" s="5">
        <v>70000000000</v>
      </c>
      <c r="E172" s="5">
        <v>69000000000</v>
      </c>
      <c r="F172" s="5">
        <v>107000000000</v>
      </c>
      <c r="G172" s="5">
        <v>105000000000</v>
      </c>
    </row>
    <row r="173" spans="2:15" ht="15.5" x14ac:dyDescent="0.35">
      <c r="C173" t="s">
        <v>169</v>
      </c>
      <c r="D173" s="6">
        <v>11.55</v>
      </c>
      <c r="E173" s="6">
        <v>7.93</v>
      </c>
      <c r="F173" s="6">
        <v>5.15</v>
      </c>
      <c r="G173" s="6">
        <v>3.49</v>
      </c>
    </row>
    <row r="174" spans="2:15" ht="15.5" x14ac:dyDescent="0.35">
      <c r="C174" t="s">
        <v>170</v>
      </c>
      <c r="D174" s="6">
        <v>26.83</v>
      </c>
      <c r="E174" s="6">
        <v>26.48</v>
      </c>
      <c r="F174" s="6">
        <v>41.19</v>
      </c>
      <c r="G174" s="6">
        <v>40.450000000000003</v>
      </c>
    </row>
    <row r="175" spans="2:15" ht="15.5" x14ac:dyDescent="0.35">
      <c r="C175" t="s">
        <v>171</v>
      </c>
      <c r="D175" s="6">
        <v>11.55</v>
      </c>
      <c r="E175" s="6">
        <v>7.93</v>
      </c>
      <c r="F175" s="6">
        <v>5.15</v>
      </c>
      <c r="G175" s="6">
        <v>3.49</v>
      </c>
    </row>
    <row r="176" spans="2:15" ht="15.5" x14ac:dyDescent="0.35">
      <c r="C176" t="s">
        <v>172</v>
      </c>
      <c r="D176" s="6">
        <v>26.83</v>
      </c>
      <c r="E176" s="6">
        <v>26.48</v>
      </c>
      <c r="F176" s="6">
        <v>41.19</v>
      </c>
      <c r="G176" s="6">
        <v>40.450000000000003</v>
      </c>
    </row>
    <row r="177" spans="3:15" ht="15.5" x14ac:dyDescent="0.35">
      <c r="C177" t="s">
        <v>173</v>
      </c>
      <c r="D177" s="5">
        <v>68000000000</v>
      </c>
      <c r="E177" s="5">
        <v>13000000000</v>
      </c>
      <c r="F177" s="5">
        <v>12000000000</v>
      </c>
      <c r="G177" s="5">
        <v>19000000000</v>
      </c>
    </row>
    <row r="178" spans="3:15" ht="15.5" x14ac:dyDescent="0.35">
      <c r="C178" t="s">
        <v>174</v>
      </c>
      <c r="D178" s="5">
        <v>0</v>
      </c>
      <c r="E178" s="5">
        <v>1000000000</v>
      </c>
      <c r="F178" s="5">
        <v>1000000000</v>
      </c>
      <c r="G178" s="5">
        <v>2000000000</v>
      </c>
    </row>
    <row r="179" spans="3:15" ht="15.5" x14ac:dyDescent="0.35">
      <c r="C179" t="s">
        <v>175</v>
      </c>
      <c r="D179" s="5">
        <v>70000000000</v>
      </c>
      <c r="E179" s="5">
        <v>69000000000</v>
      </c>
      <c r="F179" s="5">
        <v>107000000000</v>
      </c>
      <c r="G179" s="5">
        <v>105000000000</v>
      </c>
    </row>
    <row r="180" spans="3:15" ht="15.5" x14ac:dyDescent="0.35">
      <c r="C180" t="s">
        <v>24</v>
      </c>
      <c r="D180" s="5">
        <v>68000000000</v>
      </c>
      <c r="E180" s="5">
        <v>14000000000</v>
      </c>
      <c r="F180" s="5">
        <v>13000000000</v>
      </c>
      <c r="G180" s="5">
        <v>21000000000</v>
      </c>
    </row>
    <row r="181" spans="3:15" ht="15.5" x14ac:dyDescent="0.35">
      <c r="C181" t="s">
        <v>21</v>
      </c>
      <c r="D181" s="5">
        <v>40000000000</v>
      </c>
      <c r="E181" s="5">
        <v>14000000000</v>
      </c>
      <c r="F181" s="5">
        <v>-26000000000</v>
      </c>
      <c r="G181" s="5">
        <v>-14000000000</v>
      </c>
    </row>
    <row r="182" spans="3:15" ht="15.5" x14ac:dyDescent="0.35">
      <c r="C182" t="s">
        <v>176</v>
      </c>
      <c r="D182" s="5">
        <v>-23000000000</v>
      </c>
      <c r="E182" s="5">
        <v>-23000000000</v>
      </c>
      <c r="F182" s="5">
        <v>89000000000</v>
      </c>
      <c r="G182" s="5">
        <v>88000000000</v>
      </c>
    </row>
    <row r="183" spans="3:15" ht="15.5" x14ac:dyDescent="0.35">
      <c r="C183" t="s">
        <v>177</v>
      </c>
      <c r="D183" s="5">
        <v>-23000000000</v>
      </c>
      <c r="E183" s="5">
        <v>12000000000</v>
      </c>
      <c r="F183" s="5">
        <v>6000000000</v>
      </c>
      <c r="G183" s="5">
        <v>18000000000</v>
      </c>
    </row>
    <row r="184" spans="3:15" ht="15.5" x14ac:dyDescent="0.35">
      <c r="C184" t="s">
        <v>178</v>
      </c>
      <c r="D184" s="5">
        <v>-2000000000</v>
      </c>
      <c r="E184" s="5">
        <v>-5000000000</v>
      </c>
      <c r="F184" s="5">
        <v>1000000000</v>
      </c>
      <c r="G184" s="5">
        <v>-1000000000</v>
      </c>
    </row>
    <row r="185" spans="3:15" ht="15.5" x14ac:dyDescent="0.35">
      <c r="C185" t="s">
        <v>13</v>
      </c>
      <c r="D185" s="5">
        <v>-25000000000</v>
      </c>
      <c r="E185" s="5">
        <v>7000000000</v>
      </c>
      <c r="F185" s="5">
        <v>7000000000</v>
      </c>
      <c r="G185" s="5">
        <v>17000000000</v>
      </c>
    </row>
    <row r="186" spans="3:15" ht="15.5" x14ac:dyDescent="0.35">
      <c r="C186" t="s">
        <v>16</v>
      </c>
      <c r="D186" s="6">
        <v>-9.66</v>
      </c>
      <c r="E186" s="6">
        <v>2.62</v>
      </c>
      <c r="F186" s="6">
        <v>2.59</v>
      </c>
      <c r="G186" s="6">
        <v>6.56</v>
      </c>
    </row>
    <row r="187" spans="3:15" ht="15.5" x14ac:dyDescent="0.35">
      <c r="C187" t="s">
        <v>46</v>
      </c>
      <c r="I187" s="6">
        <v>2.16</v>
      </c>
      <c r="J187" s="6">
        <v>4.46</v>
      </c>
      <c r="K187" s="6">
        <v>0.98</v>
      </c>
      <c r="L187" s="6">
        <v>0.51</v>
      </c>
      <c r="M187" s="6">
        <v>1.47</v>
      </c>
      <c r="N187" s="6">
        <v>15.09</v>
      </c>
    </row>
    <row r="188" spans="3:15" ht="15.5" x14ac:dyDescent="0.35">
      <c r="C188" t="s">
        <v>60</v>
      </c>
      <c r="I188" s="6">
        <v>97.22</v>
      </c>
      <c r="J188" s="6">
        <v>31.61</v>
      </c>
      <c r="K188" s="6">
        <v>107.14</v>
      </c>
      <c r="L188" s="5">
        <v>0</v>
      </c>
      <c r="M188" s="5">
        <v>0</v>
      </c>
      <c r="N188" s="5">
        <v>0</v>
      </c>
      <c r="O188" s="5">
        <v>0</v>
      </c>
    </row>
    <row r="189" spans="3:15" ht="15.5" x14ac:dyDescent="0.35">
      <c r="C189" t="s">
        <v>63</v>
      </c>
      <c r="I189" s="6">
        <v>4.46</v>
      </c>
      <c r="J189" s="6">
        <v>1.7</v>
      </c>
      <c r="K189" s="6">
        <v>1.28</v>
      </c>
      <c r="L189" s="5">
        <v>0</v>
      </c>
      <c r="M189" s="5">
        <v>0</v>
      </c>
      <c r="N189" s="5">
        <v>0</v>
      </c>
      <c r="O189" s="5">
        <v>0</v>
      </c>
    </row>
    <row r="190" spans="3:15" ht="15.5" x14ac:dyDescent="0.35">
      <c r="C190" t="s">
        <v>179</v>
      </c>
    </row>
    <row r="191" spans="3:15" ht="15.5" x14ac:dyDescent="0.35">
      <c r="C191" t="s">
        <v>180</v>
      </c>
      <c r="I191" s="6">
        <v>4.0300000000000002E-2</v>
      </c>
      <c r="J191" s="6">
        <v>7.2400000000000006E-2</v>
      </c>
      <c r="K191" s="6">
        <v>1.7299999999999999E-2</v>
      </c>
      <c r="L191" s="6">
        <v>1.3999999999999999E-2</v>
      </c>
      <c r="M191" s="6">
        <v>2.6200000000000001E-2</v>
      </c>
      <c r="N191" s="6">
        <v>5.7999999999999996E-3</v>
      </c>
      <c r="O191" s="5">
        <v>0</v>
      </c>
    </row>
    <row r="192" spans="3:15" ht="15.5" x14ac:dyDescent="0.35">
      <c r="C192" t="s">
        <v>181</v>
      </c>
      <c r="I192" s="6">
        <v>8.1500000000000003E-2</v>
      </c>
      <c r="J192" s="6">
        <v>0.1103</v>
      </c>
      <c r="K192" s="6">
        <v>2.7200000000000002E-2</v>
      </c>
      <c r="L192" s="6">
        <v>3.7999999999999999E-2</v>
      </c>
      <c r="M192" s="6">
        <v>0.28520000000000001</v>
      </c>
      <c r="N192" s="6">
        <v>-1.6399999999999998E-2</v>
      </c>
      <c r="O192" s="5">
        <v>0</v>
      </c>
    </row>
    <row r="193" spans="3:15" ht="15.5" x14ac:dyDescent="0.35">
      <c r="C193" t="s">
        <v>182</v>
      </c>
      <c r="I193" s="6">
        <v>8.14E-2</v>
      </c>
      <c r="J193" s="6">
        <v>0.14279999999999998</v>
      </c>
      <c r="K193" s="6">
        <v>7.3300000000000004E-2</v>
      </c>
      <c r="L193" s="6">
        <v>0.1646</v>
      </c>
      <c r="M193" s="6">
        <v>1.847</v>
      </c>
      <c r="N193" s="6">
        <v>-0.39510000000000001</v>
      </c>
      <c r="O193" s="5">
        <v>0</v>
      </c>
    </row>
    <row r="194" spans="3:15" ht="15.5" x14ac:dyDescent="0.35">
      <c r="C194" t="s">
        <v>183</v>
      </c>
      <c r="I194" s="6">
        <v>3.7</v>
      </c>
      <c r="J194" s="6">
        <v>9.0500000000000007</v>
      </c>
      <c r="K194" s="6">
        <v>1.95</v>
      </c>
      <c r="L194" s="6">
        <v>1.49</v>
      </c>
      <c r="M194" s="6">
        <v>1.98</v>
      </c>
      <c r="N194" s="6">
        <v>0.89</v>
      </c>
    </row>
    <row r="195" spans="3:15" ht="15.5" x14ac:dyDescent="0.35">
      <c r="C195" t="s">
        <v>57</v>
      </c>
      <c r="I195" s="6">
        <v>7.93</v>
      </c>
      <c r="J195" s="6">
        <v>3.49</v>
      </c>
      <c r="K195" s="6">
        <v>2.92</v>
      </c>
      <c r="L195" s="5">
        <v>0</v>
      </c>
      <c r="M195" s="5">
        <v>0</v>
      </c>
      <c r="N195" s="5">
        <v>0</v>
      </c>
      <c r="O195" s="5">
        <v>0</v>
      </c>
    </row>
    <row r="196" spans="3:15" ht="15.5" x14ac:dyDescent="0.35">
      <c r="C196" t="s">
        <v>54</v>
      </c>
      <c r="I196" s="6">
        <v>26.48</v>
      </c>
      <c r="J196" s="6">
        <v>40.450000000000003</v>
      </c>
      <c r="K196" s="6">
        <v>35.950000000000003</v>
      </c>
      <c r="L196" s="6">
        <v>13.39</v>
      </c>
      <c r="M196" s="6">
        <v>5.15</v>
      </c>
      <c r="N196" s="6">
        <v>-919.62</v>
      </c>
      <c r="O196" s="6">
        <v>-22744701.260000002</v>
      </c>
    </row>
    <row r="197" spans="3:15" ht="15.5" x14ac:dyDescent="0.35">
      <c r="C197" t="s">
        <v>184</v>
      </c>
      <c r="I197" s="6">
        <v>7.93</v>
      </c>
      <c r="J197" s="6">
        <v>3.49</v>
      </c>
      <c r="K197" s="6">
        <v>2.92</v>
      </c>
      <c r="L197" s="5">
        <v>0</v>
      </c>
      <c r="M197" s="5">
        <v>0</v>
      </c>
      <c r="N197" s="5">
        <v>0</v>
      </c>
      <c r="O197" s="5">
        <v>0</v>
      </c>
    </row>
    <row r="198" spans="3:15" ht="15.5" x14ac:dyDescent="0.35">
      <c r="C198" t="s">
        <v>185</v>
      </c>
      <c r="I198" s="6">
        <v>26.48</v>
      </c>
      <c r="J198" s="6">
        <v>40.450000000000003</v>
      </c>
      <c r="K198" s="6">
        <v>35.950000000000003</v>
      </c>
      <c r="L198" s="6">
        <v>13.39</v>
      </c>
      <c r="M198" s="6">
        <v>5.15</v>
      </c>
      <c r="N198" s="6">
        <v>-919.62</v>
      </c>
      <c r="O198" s="6">
        <v>-23705929.359999999</v>
      </c>
    </row>
    <row r="199" spans="3:15" ht="15.5" x14ac:dyDescent="0.35">
      <c r="C199" t="s">
        <v>186</v>
      </c>
      <c r="I199" s="5">
        <v>13000000000</v>
      </c>
      <c r="J199" s="5">
        <v>19000000000</v>
      </c>
      <c r="K199" s="5">
        <v>19000000000</v>
      </c>
      <c r="L199" s="5">
        <v>19000000000</v>
      </c>
      <c r="M199" s="5">
        <v>21000000000</v>
      </c>
      <c r="N199" s="5">
        <v>23000000000</v>
      </c>
      <c r="O199" s="5">
        <v>21000000000</v>
      </c>
    </row>
    <row r="200" spans="3:15" ht="15.5" x14ac:dyDescent="0.35">
      <c r="C200" t="s">
        <v>187</v>
      </c>
      <c r="I200" s="5">
        <v>1000000000</v>
      </c>
      <c r="J200" s="5">
        <v>2000000000</v>
      </c>
      <c r="K200" s="5">
        <v>0</v>
      </c>
      <c r="L200" s="5">
        <v>1000000000</v>
      </c>
      <c r="M200" s="5">
        <v>3000000000</v>
      </c>
      <c r="N200" s="5">
        <v>1000000000</v>
      </c>
      <c r="O200" s="5">
        <v>3000000000</v>
      </c>
    </row>
    <row r="201" spans="3:15" ht="15.5" x14ac:dyDescent="0.35">
      <c r="C201" t="s">
        <v>26</v>
      </c>
      <c r="I201" s="5">
        <v>14000000000</v>
      </c>
      <c r="J201" s="5">
        <v>21000000000</v>
      </c>
      <c r="K201" s="5">
        <v>19000000000</v>
      </c>
      <c r="L201" s="5">
        <v>21000000000</v>
      </c>
      <c r="M201" s="5">
        <v>24000000000</v>
      </c>
      <c r="N201" s="5">
        <v>24000000000</v>
      </c>
      <c r="O201" s="5">
        <v>25000000000</v>
      </c>
    </row>
    <row r="202" spans="3:15" ht="15.5" x14ac:dyDescent="0.35">
      <c r="C202" t="s">
        <v>23</v>
      </c>
      <c r="I202" s="5">
        <v>14000000000</v>
      </c>
      <c r="J202" s="5">
        <v>-14000000000</v>
      </c>
      <c r="K202" s="5">
        <v>-20000000000</v>
      </c>
      <c r="L202" s="5">
        <v>5000000000</v>
      </c>
      <c r="M202" s="5">
        <v>20000000000</v>
      </c>
      <c r="N202" s="5">
        <v>23000000000</v>
      </c>
      <c r="O202" s="5">
        <v>23000000000</v>
      </c>
    </row>
    <row r="203" spans="3:15" ht="15.5" x14ac:dyDescent="0.35">
      <c r="C203" t="s">
        <v>188</v>
      </c>
      <c r="I203" s="5">
        <v>-23000000000</v>
      </c>
      <c r="J203" s="5">
        <v>88000000000</v>
      </c>
      <c r="K203" s="5">
        <v>79000000000</v>
      </c>
      <c r="L203" s="5">
        <v>15000000000</v>
      </c>
      <c r="M203" s="5">
        <v>-4000000000</v>
      </c>
      <c r="N203" s="5">
        <v>-22000000000</v>
      </c>
      <c r="O203" s="5">
        <v>-20000000000</v>
      </c>
    </row>
    <row r="204" spans="3:15" ht="15.5" x14ac:dyDescent="0.35">
      <c r="C204" t="s">
        <v>189</v>
      </c>
      <c r="I204" s="5">
        <v>18000000000</v>
      </c>
      <c r="J204" s="5">
        <v>16000000000</v>
      </c>
      <c r="K204" s="5">
        <v>-2000000000</v>
      </c>
      <c r="L204" s="5">
        <v>0</v>
      </c>
      <c r="M204" s="5">
        <v>3000000000</v>
      </c>
      <c r="N204" s="5">
        <v>-1000000000</v>
      </c>
    </row>
    <row r="205" spans="3:15" ht="15.5" x14ac:dyDescent="0.35">
      <c r="C205" t="s">
        <v>190</v>
      </c>
      <c r="I205" s="5">
        <v>-4000000000</v>
      </c>
      <c r="J205" s="5">
        <v>-6000000000</v>
      </c>
      <c r="K205" s="5">
        <v>-5000000000</v>
      </c>
      <c r="L205" s="5">
        <v>-4000000000</v>
      </c>
      <c r="M205" s="5">
        <v>-4000000000</v>
      </c>
      <c r="N205" s="5">
        <v>-1000000000</v>
      </c>
    </row>
    <row r="206" spans="3:15" ht="15.5" x14ac:dyDescent="0.35">
      <c r="C206" t="s">
        <v>15</v>
      </c>
      <c r="I206" s="5">
        <v>14000000000</v>
      </c>
      <c r="J206" s="5">
        <v>9000000000</v>
      </c>
      <c r="K206" s="5">
        <v>-7000000000</v>
      </c>
      <c r="L206" s="5">
        <v>-4000000000</v>
      </c>
      <c r="M206" s="5">
        <v>0</v>
      </c>
      <c r="N206" s="5">
        <v>-2000000000</v>
      </c>
    </row>
    <row r="207" spans="3:15" ht="15.5" x14ac:dyDescent="0.35">
      <c r="C207" t="s">
        <v>17</v>
      </c>
      <c r="I207" s="6">
        <v>5.21</v>
      </c>
      <c r="J207" s="6">
        <v>3.49</v>
      </c>
      <c r="K207" s="6">
        <v>-2.65</v>
      </c>
      <c r="L207" s="6">
        <v>-1.75</v>
      </c>
      <c r="M207" s="6">
        <v>-0.45</v>
      </c>
      <c r="N207" s="6">
        <v>-103.48</v>
      </c>
      <c r="O207" s="5">
        <v>0</v>
      </c>
    </row>
    <row r="209" spans="2:14" ht="15.5" x14ac:dyDescent="0.35">
      <c r="B209" t="s">
        <v>191</v>
      </c>
      <c r="C209" t="s">
        <v>192</v>
      </c>
      <c r="D209" s="5">
        <v>657000000</v>
      </c>
      <c r="E209" s="5">
        <v>4000000000</v>
      </c>
      <c r="F209" s="5">
        <v>2000000000</v>
      </c>
      <c r="G209" s="5">
        <v>4000000000</v>
      </c>
      <c r="H209" s="5">
        <v>1000000000</v>
      </c>
      <c r="I209" s="5">
        <v>6000000000</v>
      </c>
      <c r="J209" s="5">
        <v>12000000000</v>
      </c>
      <c r="K209" s="5">
        <v>3000000000</v>
      </c>
      <c r="L209" s="5">
        <v>1000000000</v>
      </c>
      <c r="M209" s="5">
        <v>1000000000</v>
      </c>
      <c r="N209" s="5">
        <v>241000000</v>
      </c>
    </row>
    <row r="210" spans="2:14" ht="15.5" x14ac:dyDescent="0.35">
      <c r="C210" t="s">
        <v>45</v>
      </c>
      <c r="D210" s="6">
        <v>0.25</v>
      </c>
      <c r="E210" s="6">
        <v>1.42</v>
      </c>
      <c r="F210" s="6">
        <v>0.73</v>
      </c>
      <c r="G210" s="6">
        <v>1.51</v>
      </c>
      <c r="H210" s="6">
        <v>0.5</v>
      </c>
      <c r="I210" s="6">
        <v>2.16</v>
      </c>
      <c r="J210" s="6">
        <v>4.46</v>
      </c>
      <c r="K210" s="6">
        <v>0.98</v>
      </c>
      <c r="L210" s="6">
        <v>0.41</v>
      </c>
      <c r="M210" s="6">
        <v>0.56000000000000005</v>
      </c>
      <c r="N210" s="6">
        <v>0.09</v>
      </c>
    </row>
    <row r="211" spans="2:14" ht="15.5" x14ac:dyDescent="0.35">
      <c r="C211" t="s">
        <v>193</v>
      </c>
      <c r="D211" s="5">
        <v>67000000000</v>
      </c>
      <c r="E211" s="5">
        <v>55000000000</v>
      </c>
      <c r="F211" s="5">
        <v>67000000000</v>
      </c>
      <c r="G211" s="5">
        <v>74000000000</v>
      </c>
      <c r="H211" s="5">
        <v>134000000000</v>
      </c>
      <c r="I211" s="5">
        <v>122000000000</v>
      </c>
      <c r="J211" s="5">
        <v>215000000000</v>
      </c>
      <c r="K211" s="5">
        <v>213000000000</v>
      </c>
      <c r="L211" s="5">
        <v>162000000000</v>
      </c>
      <c r="M211" s="5">
        <v>169000000000</v>
      </c>
      <c r="N211" s="5">
        <v>141000000000</v>
      </c>
    </row>
    <row r="212" spans="2:14" ht="15.5" x14ac:dyDescent="0.35">
      <c r="C212" t="s">
        <v>194</v>
      </c>
      <c r="I212" s="6">
        <v>649.9</v>
      </c>
    </row>
    <row r="213" spans="2:14" ht="15.5" x14ac:dyDescent="0.35">
      <c r="C213" t="s">
        <v>195</v>
      </c>
      <c r="I213" s="6">
        <v>6.95</v>
      </c>
    </row>
    <row r="214" spans="2:14" ht="15.5" x14ac:dyDescent="0.35">
      <c r="C214" t="s">
        <v>196</v>
      </c>
      <c r="I214" s="6">
        <v>12.24</v>
      </c>
    </row>
    <row r="215" spans="2:14" ht="15.5" x14ac:dyDescent="0.35">
      <c r="C215" t="s">
        <v>197</v>
      </c>
      <c r="I215" s="6">
        <v>0.5</v>
      </c>
    </row>
    <row r="216" spans="2:14" ht="15.5" x14ac:dyDescent="0.35">
      <c r="C216" t="s">
        <v>198</v>
      </c>
      <c r="D216" s="6">
        <v>10.93</v>
      </c>
    </row>
    <row r="217" spans="2:14" ht="15.5" x14ac:dyDescent="0.35">
      <c r="C217" t="s">
        <v>199</v>
      </c>
      <c r="I217" s="6">
        <v>26.8</v>
      </c>
    </row>
    <row r="218" spans="2:14" ht="15.5" x14ac:dyDescent="0.35">
      <c r="C218" t="s">
        <v>200</v>
      </c>
      <c r="D218" s="6">
        <v>0.77</v>
      </c>
    </row>
    <row r="219" spans="2:14" ht="15.5" x14ac:dyDescent="0.35">
      <c r="C219" t="s">
        <v>201</v>
      </c>
      <c r="D219" s="6">
        <v>0.65</v>
      </c>
    </row>
    <row r="220" spans="2:14" ht="15.5" x14ac:dyDescent="0.35">
      <c r="C220" t="s">
        <v>202</v>
      </c>
      <c r="D220" s="6">
        <v>0.98</v>
      </c>
    </row>
    <row r="221" spans="2:14" ht="15.5" x14ac:dyDescent="0.35">
      <c r="C221" t="s">
        <v>203</v>
      </c>
      <c r="D221" s="6">
        <v>1.95</v>
      </c>
    </row>
    <row r="222" spans="2:14" ht="15.5" x14ac:dyDescent="0.35">
      <c r="C222" t="s">
        <v>204</v>
      </c>
      <c r="D222" s="6">
        <v>0.33</v>
      </c>
    </row>
    <row r="223" spans="2:14" ht="15.5" x14ac:dyDescent="0.35">
      <c r="C223" t="s">
        <v>205</v>
      </c>
      <c r="D223" s="6">
        <v>2.95</v>
      </c>
    </row>
    <row r="224" spans="2:14" ht="15.5" x14ac:dyDescent="0.35">
      <c r="C224" t="s">
        <v>13</v>
      </c>
      <c r="D224" s="5">
        <v>-25000000000</v>
      </c>
    </row>
    <row r="225" spans="3:9" ht="15.5" x14ac:dyDescent="0.35">
      <c r="C225" t="s">
        <v>206</v>
      </c>
      <c r="I225" s="6">
        <v>-0.14000000000000001</v>
      </c>
    </row>
    <row r="226" spans="3:9" ht="15.5" x14ac:dyDescent="0.35">
      <c r="C226" t="s">
        <v>207</v>
      </c>
      <c r="I226" s="5">
        <v>0</v>
      </c>
    </row>
    <row r="227" spans="3:9" ht="15.5" x14ac:dyDescent="0.35">
      <c r="C227" t="s">
        <v>208</v>
      </c>
      <c r="I227" s="5">
        <v>0</v>
      </c>
    </row>
    <row r="228" spans="3:9" ht="15.5" x14ac:dyDescent="0.35">
      <c r="C228" t="s">
        <v>209</v>
      </c>
      <c r="I228" s="5">
        <v>0</v>
      </c>
    </row>
    <row r="229" spans="3:9" ht="15.5" x14ac:dyDescent="0.35">
      <c r="C229" t="s">
        <v>210</v>
      </c>
      <c r="D229" s="6">
        <v>8.91</v>
      </c>
    </row>
    <row r="230" spans="3:9" ht="15.5" x14ac:dyDescent="0.35">
      <c r="C230" t="s">
        <v>211</v>
      </c>
      <c r="D230" s="6">
        <v>9.23</v>
      </c>
    </row>
    <row r="231" spans="3:9" ht="15.5" x14ac:dyDescent="0.35">
      <c r="C231" t="s">
        <v>212</v>
      </c>
      <c r="D231" s="6">
        <v>4.8600000000000003</v>
      </c>
    </row>
    <row r="232" spans="3:9" ht="15.5" x14ac:dyDescent="0.35">
      <c r="C232" t="s">
        <v>213</v>
      </c>
      <c r="D232" s="6">
        <v>13.28</v>
      </c>
    </row>
    <row r="233" spans="3:9" ht="15.5" x14ac:dyDescent="0.35">
      <c r="C233" t="s">
        <v>214</v>
      </c>
      <c r="D233" s="6">
        <v>10.220000000000001</v>
      </c>
    </row>
    <row r="234" spans="3:9" ht="15.5" x14ac:dyDescent="0.35">
      <c r="C234" t="s">
        <v>41</v>
      </c>
      <c r="I234" s="5">
        <v>854000000000</v>
      </c>
    </row>
    <row r="235" spans="3:9" ht="15.5" x14ac:dyDescent="0.35">
      <c r="C235" t="s">
        <v>215</v>
      </c>
      <c r="I235" s="5">
        <v>893000000000</v>
      </c>
    </row>
    <row r="236" spans="3:9" ht="15.5" x14ac:dyDescent="0.35">
      <c r="C236" t="s">
        <v>216</v>
      </c>
      <c r="I236" s="5">
        <v>2600000000</v>
      </c>
    </row>
    <row r="237" spans="3:9" ht="15.5" x14ac:dyDescent="0.35">
      <c r="C237" t="s">
        <v>217</v>
      </c>
      <c r="I237" s="6">
        <v>0.2009</v>
      </c>
    </row>
    <row r="238" spans="3:9" ht="15.5" x14ac:dyDescent="0.35">
      <c r="C238" t="s">
        <v>218</v>
      </c>
      <c r="D238" s="6">
        <v>0.15869999999999998</v>
      </c>
    </row>
    <row r="239" spans="3:9" ht="15.5" x14ac:dyDescent="0.35">
      <c r="C239" t="s">
        <v>219</v>
      </c>
      <c r="D239" s="6">
        <v>-2.2200000000000001E-2</v>
      </c>
    </row>
    <row r="240" spans="3:9" ht="15.5" x14ac:dyDescent="0.35">
      <c r="C240" t="s">
        <v>220</v>
      </c>
      <c r="D240" s="6">
        <v>9.7999999999999997E-3</v>
      </c>
    </row>
    <row r="241" spans="3:9" ht="15.5" x14ac:dyDescent="0.35">
      <c r="C241" t="s">
        <v>221</v>
      </c>
      <c r="D241" s="6">
        <v>4.0000000000000001E-3</v>
      </c>
    </row>
    <row r="242" spans="3:9" ht="15.5" x14ac:dyDescent="0.35">
      <c r="C242" t="s">
        <v>222</v>
      </c>
      <c r="D242" s="6">
        <v>-0.1105</v>
      </c>
    </row>
    <row r="243" spans="3:9" ht="15.5" x14ac:dyDescent="0.35">
      <c r="C243" t="s">
        <v>223</v>
      </c>
      <c r="D243" s="6">
        <v>-0.65549999999999997</v>
      </c>
    </row>
    <row r="244" spans="3:9" ht="15.5" x14ac:dyDescent="0.35">
      <c r="C244" t="s">
        <v>224</v>
      </c>
      <c r="I244" s="5">
        <v>2</v>
      </c>
    </row>
    <row r="245" spans="3:9" ht="15.5" x14ac:dyDescent="0.35">
      <c r="C245" t="s">
        <v>225</v>
      </c>
      <c r="I245" s="6">
        <v>0.9</v>
      </c>
    </row>
    <row r="246" spans="3:9" ht="15.5" x14ac:dyDescent="0.35">
      <c r="C246" t="s">
        <v>226</v>
      </c>
      <c r="I246" s="6">
        <v>0.47</v>
      </c>
    </row>
    <row r="247" spans="3:9" ht="15.5" x14ac:dyDescent="0.35">
      <c r="C247" t="s">
        <v>308</v>
      </c>
      <c r="I247" s="6">
        <v>0.06</v>
      </c>
    </row>
    <row r="248" spans="3:9" ht="15.5" x14ac:dyDescent="0.35">
      <c r="C248" t="s">
        <v>227</v>
      </c>
      <c r="I248" s="6">
        <v>0.34</v>
      </c>
    </row>
    <row r="249" spans="3:9" ht="15.5" x14ac:dyDescent="0.35">
      <c r="C249" t="s">
        <v>228</v>
      </c>
      <c r="I249" s="6">
        <v>0.22</v>
      </c>
    </row>
    <row r="250" spans="3:9" ht="15.5" x14ac:dyDescent="0.35">
      <c r="C250" t="s">
        <v>229</v>
      </c>
      <c r="I250" s="6">
        <v>0.05</v>
      </c>
    </row>
    <row r="251" spans="3:9" ht="15.5" x14ac:dyDescent="0.35">
      <c r="C251" t="s">
        <v>230</v>
      </c>
      <c r="I251" s="6">
        <v>0.53</v>
      </c>
    </row>
    <row r="252" spans="3:9" ht="15.5" x14ac:dyDescent="0.35">
      <c r="C252" t="s">
        <v>231</v>
      </c>
      <c r="D252" s="5">
        <v>28000000000</v>
      </c>
    </row>
    <row r="253" spans="3:9" ht="15.5" x14ac:dyDescent="0.35">
      <c r="C253" t="s">
        <v>232</v>
      </c>
      <c r="D253" s="5">
        <v>206000000000</v>
      </c>
    </row>
    <row r="254" spans="3:9" ht="15.5" x14ac:dyDescent="0.35">
      <c r="C254" t="s">
        <v>233</v>
      </c>
      <c r="D254" s="5">
        <v>136000000000</v>
      </c>
    </row>
    <row r="255" spans="3:9" ht="15.5" x14ac:dyDescent="0.35">
      <c r="C255" t="s">
        <v>176</v>
      </c>
      <c r="D255" s="5">
        <v>-23000000000</v>
      </c>
    </row>
    <row r="256" spans="3:9" ht="15.5" x14ac:dyDescent="0.35">
      <c r="C256" t="s">
        <v>175</v>
      </c>
      <c r="I256" s="5">
        <v>70000000000</v>
      </c>
    </row>
    <row r="257" spans="3:9" ht="15.5" x14ac:dyDescent="0.35">
      <c r="C257" t="s">
        <v>174</v>
      </c>
      <c r="D257" s="5">
        <v>0</v>
      </c>
    </row>
    <row r="258" spans="3:9" ht="15.5" x14ac:dyDescent="0.35">
      <c r="C258" t="s">
        <v>173</v>
      </c>
      <c r="D258" s="5">
        <v>68000000000</v>
      </c>
    </row>
    <row r="259" spans="3:9" ht="15.5" x14ac:dyDescent="0.35">
      <c r="C259" t="s">
        <v>24</v>
      </c>
      <c r="D259" s="5">
        <v>68000000000</v>
      </c>
    </row>
    <row r="260" spans="3:9" ht="15.5" x14ac:dyDescent="0.35">
      <c r="C260" t="s">
        <v>21</v>
      </c>
      <c r="D260" s="5">
        <v>40000000000</v>
      </c>
    </row>
    <row r="261" spans="3:9" ht="15.5" x14ac:dyDescent="0.35">
      <c r="C261" t="s">
        <v>234</v>
      </c>
      <c r="I261" s="5">
        <v>70000000000</v>
      </c>
    </row>
  </sheetData>
  <pageMargins left="0.7" right="0.7" top="0.75" bottom="0.75" header="0.3" footer="0.3"/>
  <ignoredErrors>
    <ignoredError sqref="A1:O262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29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511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512</v>
      </c>
      <c r="D2" s="2" vm="49">
        <f ca="1">IFERROR(_xlfn.STOCKHISTORY("XIDX:" &amp; $C$1, D3, , 0, 0, 1), "Libur")</f>
        <v>1020</v>
      </c>
      <c r="E2" s="2" vm="50">
        <f ca="1">IFERROR(_xlfn.STOCKHISTORY("XIDX:" &amp; $C$1, E3, , 0, 0, 1), "Libur")</f>
        <v>900</v>
      </c>
      <c r="H2" s="2" vm="50">
        <f ca="1">IFERROR(INDEX(D2:G2,COUNT(D2:G2)),"")</f>
        <v>900</v>
      </c>
      <c r="I2" s="2" vm="36">
        <f t="shared" ref="I2:O2" ca="1" si="0">IFERROR(_xlfn.STOCKHISTORY("XIDX:" &amp; $C$1, I1, , 0, 0, 1), "Libur")</f>
        <v>1125</v>
      </c>
      <c r="J2" s="2" vm="51">
        <f t="shared" ca="1" si="0"/>
        <v>935</v>
      </c>
      <c r="K2" s="2" vm="52">
        <f t="shared" ca="1" si="0"/>
        <v>1170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118472000</v>
      </c>
      <c r="E4" s="2">
        <f>IFERROR(INDEX(E51:E500,MATCH($C$4,$C$51:$C$500,0)),"")</f>
        <v>116555000</v>
      </c>
      <c r="H4" s="2">
        <f>IFERROR(SUM(D4:G4)*(4/MAX(1,COUNT(D4:G4))),"")</f>
        <v>470054000</v>
      </c>
      <c r="I4" s="2">
        <f t="shared" ref="I4:O4" si="1">IFERROR(INDEX(I51:I500,MATCH($C$4,$C$51:$C$500,0)),"")</f>
        <v>432726000</v>
      </c>
      <c r="J4" s="2">
        <f t="shared" si="1"/>
        <v>407120000</v>
      </c>
      <c r="K4" s="2">
        <f t="shared" si="1"/>
        <v>406288000</v>
      </c>
      <c r="L4" s="2">
        <f t="shared" si="1"/>
        <v>386068000</v>
      </c>
      <c r="M4" s="2">
        <f t="shared" si="1"/>
        <v>368824000</v>
      </c>
      <c r="N4" s="2">
        <f t="shared" si="1"/>
        <v>353961000</v>
      </c>
      <c r="O4" s="2">
        <f t="shared" si="1"/>
        <v>666876000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35702000</v>
      </c>
      <c r="E5" s="2">
        <f>IFERROR(INDEX(E51:E500,MATCH($C$5,$C$51:$C$500,0)),"")</f>
        <v>43919000</v>
      </c>
      <c r="H5" s="2">
        <f>IFERROR(SUM(D5:G5)*(4/MAX(1,COUNT(D5:G5))),"")</f>
        <v>159242000</v>
      </c>
      <c r="I5" s="2">
        <f t="shared" ref="I5:O5" si="2">IFERROR(INDEX(I51:I500,MATCH($C$5,$C$51:$C$500,0)),"")</f>
        <v>141145000</v>
      </c>
      <c r="J5" s="2">
        <f t="shared" si="2"/>
        <v>157346000</v>
      </c>
      <c r="K5" s="2">
        <f t="shared" si="2"/>
        <v>166731000</v>
      </c>
      <c r="L5" s="2">
        <f t="shared" si="2"/>
        <v>126509000</v>
      </c>
      <c r="M5" s="2">
        <f t="shared" si="2"/>
        <v>94847000</v>
      </c>
      <c r="N5" s="2">
        <f t="shared" si="2"/>
        <v>83485000</v>
      </c>
      <c r="O5" s="2">
        <f t="shared" si="2"/>
        <v>94707000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2005691000</v>
      </c>
      <c r="E6" s="2">
        <f>IFERROR(INDEX(E51:E500,MATCH($C$6,$C$51:$C$500,0)),"")</f>
        <v>2091263000</v>
      </c>
      <c r="H6" s="2">
        <f>IFERROR(INDEX(D6:G6,COUNT(D6:G6)),"")</f>
        <v>2091263000</v>
      </c>
      <c r="I6" s="2">
        <f t="shared" ref="I6:O6" si="3">IFERROR(INDEX(I51:I500,MATCH($C$6,$C$51:$C$500,0)),"")</f>
        <v>2045563000</v>
      </c>
      <c r="J6" s="2">
        <f t="shared" si="3"/>
        <v>2008752000</v>
      </c>
      <c r="K6" s="2">
        <f t="shared" si="3"/>
        <v>1971256000</v>
      </c>
      <c r="L6" s="2">
        <f t="shared" si="3"/>
        <v>1255541000</v>
      </c>
      <c r="M6" s="2">
        <f t="shared" si="3"/>
        <v>1229053000</v>
      </c>
      <c r="N6" s="2">
        <f t="shared" si="3"/>
        <v>1022818000</v>
      </c>
      <c r="O6" s="2">
        <f t="shared" si="3"/>
        <v>939367000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41.9</v>
      </c>
      <c r="E7" s="3">
        <f>IFERROR(INDEX(E51:E500,MATCH($C$7,$C$51:$C$500,0))/1000000000,"")</f>
        <v>41.83</v>
      </c>
      <c r="H7" s="3">
        <f>IFERROR(INDEX(D7:G7,COUNT(D7:G7)),"")</f>
        <v>41.83</v>
      </c>
      <c r="I7" s="3">
        <f t="shared" ref="I7:O7" si="4">IFERROR(INDEX(I51:I500,MATCH($C$7,$C$51:$C$500,0))/1000000000,"")</f>
        <v>41.82</v>
      </c>
      <c r="J7" s="3">
        <f t="shared" si="4"/>
        <v>41.51</v>
      </c>
      <c r="K7" s="3">
        <f t="shared" si="4"/>
        <v>41.4</v>
      </c>
      <c r="L7" s="3">
        <f t="shared" si="4"/>
        <v>41.4</v>
      </c>
      <c r="M7" s="3">
        <f t="shared" si="4"/>
        <v>0.02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902000000000</v>
      </c>
      <c r="E8" s="2">
        <f>IFERROR(INDEX(E51:E500,MATCH("Free cash flow (Quarter)",$C$51:$C$500,0)),"")</f>
        <v>420000000000</v>
      </c>
      <c r="H8" s="2">
        <f>IFERROR(INDEX(D8:G8,COUNT(D8:G8)),"")</f>
        <v>420000000000</v>
      </c>
      <c r="I8" s="2">
        <f t="shared" ref="I8:O8" si="5">IFERROR(INDEX(I51:I500,MATCH($C$8,$C$51:$C$500,0)),"")</f>
        <v>3831000000000</v>
      </c>
      <c r="J8" s="2">
        <f t="shared" si="5"/>
        <v>2502000000000</v>
      </c>
      <c r="K8" s="2">
        <f t="shared" si="5"/>
        <v>2888000000000</v>
      </c>
      <c r="L8" s="2">
        <f t="shared" si="5"/>
        <v>2953000000000</v>
      </c>
      <c r="M8" s="2">
        <f t="shared" si="5"/>
        <v>3172000000000</v>
      </c>
      <c r="N8" s="2">
        <f t="shared" si="5"/>
        <v>2536000000000</v>
      </c>
      <c r="O8" s="2">
        <f t="shared" si="5"/>
        <v>1287000000000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21.53</v>
      </c>
      <c r="E9" s="3">
        <f>IFERROR(INDEX(E51:E500,MATCH("Free cash flow per share (Quarter)",$C$51:$C$500,0)),"")</f>
        <v>10.039999999999999</v>
      </c>
      <c r="H9" s="3">
        <f>IFERROR(INDEX(D9:G9,COUNT(D9:G9)),"")</f>
        <v>10.039999999999999</v>
      </c>
      <c r="I9" s="3">
        <f t="shared" ref="I9:O9" si="6">IFERROR(INDEX(I51:I500,MATCH($C$9,$C$51:$C$500,0)),"")</f>
        <v>91.61</v>
      </c>
      <c r="J9" s="3">
        <f t="shared" si="6"/>
        <v>60.29</v>
      </c>
      <c r="K9" s="3">
        <f t="shared" si="6"/>
        <v>69.77</v>
      </c>
      <c r="L9" s="3">
        <f t="shared" si="6"/>
        <v>71.33</v>
      </c>
      <c r="M9" s="3">
        <f t="shared" si="6"/>
        <v>204367.71</v>
      </c>
      <c r="N9" s="3">
        <f t="shared" si="6"/>
        <v>3270624.44</v>
      </c>
      <c r="O9" s="3">
        <f t="shared" si="6"/>
        <v>1659500.28</v>
      </c>
    </row>
    <row r="10" spans="1:15" ht="15.5" x14ac:dyDescent="0.35">
      <c r="C10" t="s">
        <v>18</v>
      </c>
      <c r="D10" s="3">
        <f ca="1">IFERROR(IF(D9=0,"",D2/D9),"")</f>
        <v>47.375754760798884</v>
      </c>
      <c r="E10" s="3">
        <f ca="1">IFERROR(IF(E9=0,"",E2/E9),"")</f>
        <v>89.641434262948209</v>
      </c>
      <c r="I10" s="3">
        <f t="shared" ref="I10:O10" ca="1" si="7">IFERROR(IF(I9=0,"",I2/I9),"")</f>
        <v>12.280318742495361</v>
      </c>
      <c r="J10" s="3">
        <f t="shared" ca="1" si="7"/>
        <v>15.508376181788025</v>
      </c>
      <c r="K10" s="3">
        <f t="shared" ca="1" si="7"/>
        <v>16.769385122545508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656634000</v>
      </c>
      <c r="E11" s="2">
        <f>IFERROR(INDEX(E51:E500,MATCH($C$11,$C$51:$C$500,0)),"")</f>
        <v>745213000</v>
      </c>
      <c r="H11" s="2">
        <f>IFERROR(INDEX(D11:G11,COUNT(D11:G11)),"")</f>
        <v>745213000</v>
      </c>
      <c r="I11" s="2">
        <f t="shared" ref="I11:O11" si="8">IFERROR(INDEX(I51:I500,MATCH($C$11,$C$51:$C$500,0)),"")</f>
        <v>718499000</v>
      </c>
      <c r="J11" s="2">
        <f t="shared" si="8"/>
        <v>655191000</v>
      </c>
      <c r="K11" s="2">
        <f t="shared" si="8"/>
        <v>677717000</v>
      </c>
      <c r="L11" s="2">
        <f t="shared" si="8"/>
        <v>262302000</v>
      </c>
      <c r="M11" s="2">
        <f t="shared" si="8"/>
        <v>125335000</v>
      </c>
      <c r="N11" s="2">
        <f t="shared" si="8"/>
        <v>154863000</v>
      </c>
      <c r="O11" s="2">
        <f t="shared" si="8"/>
        <v>125852000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1515000000000</v>
      </c>
      <c r="E12" s="2">
        <f>IFERROR(INDEX(E51:E500,MATCH("Net Debt (Quarter)",$C$51:$C$500,0)),"")</f>
        <v>64000000000</v>
      </c>
      <c r="H12" s="2">
        <f>IFERROR(INDEX(D12:G12,COUNT(D12:G12)),"")</f>
        <v>64000000000</v>
      </c>
      <c r="I12" s="2">
        <f t="shared" ref="I12:O12" si="9">IFERROR(INDEX(I51:I500,MATCH($C$12,$C$51:$C$500,0)),"")</f>
        <v>575000000000</v>
      </c>
      <c r="J12" s="2">
        <f t="shared" si="9"/>
        <v>1464000000000</v>
      </c>
      <c r="K12" s="2">
        <f t="shared" si="9"/>
        <v>820000000000</v>
      </c>
      <c r="L12" s="2">
        <f t="shared" si="9"/>
        <v>10649000000000</v>
      </c>
      <c r="M12" s="2">
        <f t="shared" si="9"/>
        <v>11898000000000</v>
      </c>
      <c r="N12" s="2">
        <f t="shared" si="9"/>
        <v>12525000000000</v>
      </c>
      <c r="O12" s="2">
        <f t="shared" si="9"/>
        <v>14652000000000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13268000000000</v>
      </c>
      <c r="E13" s="2">
        <f>IFERROR(INDEX(E51:E500,MATCH("Total Debt (Quarter)",$C$51:$C$500,0)),"")</f>
        <v>12732000000000</v>
      </c>
      <c r="H13" s="2">
        <f>IFERROR(INDEX(D13:G13,COUNT(D13:G13)),"")</f>
        <v>12732000000000</v>
      </c>
      <c r="I13" s="2">
        <f t="shared" ref="I13:O13" si="10">IFERROR(INDEX(I51:I500,MATCH($C$13,$C$51:$C$500,0)),"")</f>
        <v>12588000000000</v>
      </c>
      <c r="J13" s="2">
        <f t="shared" si="10"/>
        <v>12050000000000</v>
      </c>
      <c r="K13" s="2">
        <f t="shared" si="10"/>
        <v>11283000000000</v>
      </c>
      <c r="L13" s="2">
        <f t="shared" si="10"/>
        <v>14739000000000</v>
      </c>
      <c r="M13" s="2">
        <f t="shared" si="10"/>
        <v>13688000000000</v>
      </c>
      <c r="N13" s="2">
        <f t="shared" si="10"/>
        <v>14709000000000</v>
      </c>
      <c r="O13" s="2">
        <f t="shared" si="10"/>
        <v>16402000000000</v>
      </c>
    </row>
    <row r="14" spans="1:15" ht="15.5" x14ac:dyDescent="0.35">
      <c r="C14" t="s">
        <v>27</v>
      </c>
      <c r="D14" s="2">
        <f>IFERROR(INDEX(D51:D500,MATCH($C$14,$C$51:$C$500,0)),"")</f>
        <v>-7460000</v>
      </c>
      <c r="E14" s="2">
        <f>IFERROR(INDEX(E51:E500,MATCH($C$14,$C$51:$C$500,0)),"")</f>
        <v>-7789000</v>
      </c>
      <c r="H14" s="2">
        <f>IFERROR(SUM(D14:G14)*(4/MAX(1,COUNT(D14:G14))),"")</f>
        <v>-30498000</v>
      </c>
      <c r="I14" s="2">
        <f t="shared" ref="I14:O14" si="11">IFERROR(INDEX(I51:I500,MATCH($C$14,$C$51:$C$500,0)),"")</f>
        <v>-30284000</v>
      </c>
      <c r="J14" s="2">
        <f t="shared" si="11"/>
        <v>-32114000</v>
      </c>
      <c r="K14" s="2">
        <f t="shared" si="11"/>
        <v>-24215000</v>
      </c>
      <c r="L14" s="2">
        <f t="shared" si="11"/>
        <v>-14822000</v>
      </c>
      <c r="M14" s="2">
        <f t="shared" si="11"/>
        <v>-14564000</v>
      </c>
      <c r="N14" s="2">
        <f t="shared" si="11"/>
        <v>-23102000</v>
      </c>
      <c r="O14" s="2">
        <f t="shared" si="11"/>
        <v>-24975000</v>
      </c>
    </row>
    <row r="15" spans="1:15" ht="15.5" x14ac:dyDescent="0.35">
      <c r="C15" t="s">
        <v>28</v>
      </c>
      <c r="D15" s="2">
        <f>IFERROR(INDEX(D51:D500,MATCH($C$15,$C$51:$C$500,0)),"")</f>
        <v>-16405000</v>
      </c>
      <c r="E15" s="2">
        <f>IFERROR(INDEX(E51:E500,MATCH($C$15,$C$51:$C$500,0)),"")</f>
        <v>-19821000</v>
      </c>
      <c r="H15" s="2">
        <f>IFERROR(SUM(D15:G15)*(4/MAX(1,COUNT(D15:G15))),"")</f>
        <v>-72452000</v>
      </c>
      <c r="I15" s="2">
        <f t="shared" ref="I15:O15" si="12">IFERROR(INDEX(I51:I500,MATCH($C$15,$C$51:$C$500,0)),"")</f>
        <v>-58247000</v>
      </c>
      <c r="J15" s="2">
        <f t="shared" si="12"/>
        <v>-67857000</v>
      </c>
      <c r="K15" s="2">
        <f t="shared" si="12"/>
        <v>-77391000</v>
      </c>
      <c r="L15" s="2">
        <f t="shared" si="12"/>
        <v>-67442000</v>
      </c>
      <c r="M15" s="2">
        <f t="shared" si="12"/>
        <v>-44472000</v>
      </c>
      <c r="N15" s="2">
        <f t="shared" si="12"/>
        <v>-37875000</v>
      </c>
      <c r="O15" s="2">
        <f t="shared" si="12"/>
        <v>-50302000</v>
      </c>
    </row>
    <row r="16" spans="1:15" ht="15.5" x14ac:dyDescent="0.35">
      <c r="C16" t="s">
        <v>29</v>
      </c>
      <c r="D16" s="2">
        <f>IFERROR(INDEX(D51:D500,MATCH($C$16,$C$51:$C$500,0)),"")</f>
        <v>52111000</v>
      </c>
      <c r="E16" s="2">
        <f>IFERROR(INDEX(E51:E500,MATCH($C$16,$C$51:$C$500,0)),"")</f>
        <v>63720000</v>
      </c>
      <c r="H16" s="2">
        <f>IFERROR(SUM(D16:G16)*(4/MAX(1,COUNT(D16:G16))),"")</f>
        <v>231662000</v>
      </c>
      <c r="I16" s="2">
        <f t="shared" ref="I16:O16" si="13">IFERROR(INDEX(I51:I500,MATCH($C$16,$C$51:$C$500,0)),"")</f>
        <v>195914000</v>
      </c>
      <c r="J16" s="2">
        <f t="shared" si="13"/>
        <v>228159000</v>
      </c>
      <c r="K16" s="2">
        <f t="shared" si="13"/>
        <v>240961000</v>
      </c>
      <c r="L16" s="2">
        <f t="shared" si="13"/>
        <v>194761000</v>
      </c>
      <c r="M16" s="2">
        <f t="shared" si="13"/>
        <v>129514000</v>
      </c>
      <c r="N16" s="2">
        <f t="shared" si="13"/>
        <v>110707000</v>
      </c>
      <c r="O16" s="2">
        <f t="shared" si="13"/>
        <v>145859000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237</v>
      </c>
    </row>
    <row r="19" spans="1:15" ht="15.5" x14ac:dyDescent="0.35">
      <c r="A19" t="s">
        <v>38</v>
      </c>
      <c r="C19" t="s">
        <v>39</v>
      </c>
    </row>
    <row r="20" spans="1:15" ht="15.5" x14ac:dyDescent="0.35">
      <c r="A20" t="s">
        <v>40</v>
      </c>
      <c r="C20" t="s">
        <v>41</v>
      </c>
      <c r="D20" s="2">
        <f ca="1">IFERROR(D21*D2,"")</f>
        <v>42738000000000</v>
      </c>
      <c r="E20" s="2">
        <f ca="1">IFERROR(E21*E2,"")</f>
        <v>37647000000000</v>
      </c>
      <c r="H20" s="2">
        <f t="shared" ref="H20:O20" ca="1" si="14">IFERROR(H21*H2,"")</f>
        <v>37647000000000</v>
      </c>
      <c r="I20" s="2">
        <f t="shared" ca="1" si="14"/>
        <v>47047500000000</v>
      </c>
      <c r="J20" s="2">
        <f t="shared" ca="1" si="14"/>
        <v>38811850000000</v>
      </c>
      <c r="K20" s="2">
        <f t="shared" ca="1" si="14"/>
        <v>48438000000000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41900000000</v>
      </c>
      <c r="E21" s="2">
        <f>IFERROR(INDEX(E51:E500,MATCH($C$7,$C$51:$C$500,0)),"")</f>
        <v>41830000000</v>
      </c>
      <c r="H21" s="2">
        <f>IFERROR(INDEX(D21:G21,COUNT(D21:G21)),"")</f>
        <v>41830000000</v>
      </c>
      <c r="I21" s="2">
        <f t="shared" ref="I21:O21" si="15">IFERROR(INDEX(I51:I500,MATCH($C$7,$C$51:$C$500,0)),"")</f>
        <v>41820000000</v>
      </c>
      <c r="J21" s="2">
        <f t="shared" si="15"/>
        <v>41510000000</v>
      </c>
      <c r="K21" s="2">
        <f t="shared" si="15"/>
        <v>41400000000</v>
      </c>
      <c r="L21" s="2">
        <f t="shared" si="15"/>
        <v>41400000000</v>
      </c>
      <c r="M21" s="2">
        <f t="shared" si="15"/>
        <v>20000000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42</v>
      </c>
      <c r="C23" t="s">
        <v>43</v>
      </c>
      <c r="D23" s="3">
        <f>IFERROR(D5/D6*100,"")</f>
        <v>1.7800349106617122</v>
      </c>
      <c r="E23" s="3">
        <f>IFERROR(E5/E6*100,"")</f>
        <v>2.1001184451692589</v>
      </c>
      <c r="H23" s="3">
        <f t="shared" ref="H23:O23" si="16">IFERROR(H5/H6*100,"")</f>
        <v>7.6146328797477887</v>
      </c>
      <c r="I23" s="3">
        <f t="shared" si="16"/>
        <v>6.9000563659002436</v>
      </c>
      <c r="J23" s="3">
        <f t="shared" si="16"/>
        <v>7.8330226926967592</v>
      </c>
      <c r="K23" s="3">
        <f t="shared" si="16"/>
        <v>8.4581099562918265</v>
      </c>
      <c r="L23" s="3">
        <f t="shared" si="16"/>
        <v>10.076054863998866</v>
      </c>
      <c r="M23" s="3">
        <f t="shared" si="16"/>
        <v>7.7170797353734946</v>
      </c>
      <c r="N23" s="3">
        <f t="shared" si="16"/>
        <v>8.1622536951833062</v>
      </c>
      <c r="O23" s="3">
        <f t="shared" si="16"/>
        <v>10.082002029025929</v>
      </c>
    </row>
    <row r="24" spans="1:15" ht="15.5" x14ac:dyDescent="0.35">
      <c r="C24" t="s">
        <v>44</v>
      </c>
      <c r="D24" s="4">
        <f>IFERROR(_xlfn.RRI(5,I23,D23),"")</f>
        <v>-0.23736773308674908</v>
      </c>
      <c r="E24" s="4">
        <f>IFERROR(_xlfn.RRI(5,J23,E23),"")</f>
        <v>-0.23146636199215365</v>
      </c>
      <c r="H24" s="4">
        <f t="shared" ref="H24:O24" si="17">IFERROR(_xlfn.RRI(5,M23,H23),"")</f>
        <v>-2.6692800822721852E-3</v>
      </c>
      <c r="I24" s="4">
        <f t="shared" si="17"/>
        <v>-3.3039998314149277E-2</v>
      </c>
      <c r="J24" s="4">
        <f t="shared" si="17"/>
        <v>-4.9227699060491181E-2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45</v>
      </c>
      <c r="C25" t="s">
        <v>46</v>
      </c>
      <c r="D25" s="3">
        <f>IFERROR(INDEX(D51:D500,MATCH($A$25,$C$51:$C$500,0)),"")</f>
        <v>14.93</v>
      </c>
      <c r="E25" s="3">
        <f>IFERROR(INDEX(E51:E500,MATCH($A$25,$C$51:$C$500,0)),"")</f>
        <v>17.649999999999999</v>
      </c>
      <c r="H25" s="3">
        <f>IFERROR(INDEX(D25:G25,COUNT(D25:G25)),"")</f>
        <v>17.649999999999999</v>
      </c>
      <c r="I25" s="3">
        <f t="shared" ref="I25:O25" si="18">IFERROR(INDEX(I51:I500,MATCH($C$25,$C$51:$C$500,0)),"")</f>
        <v>54.26</v>
      </c>
      <c r="J25" s="3">
        <f t="shared" si="18"/>
        <v>61.28</v>
      </c>
      <c r="K25" s="3">
        <f t="shared" si="18"/>
        <v>60.28</v>
      </c>
      <c r="L25" s="3">
        <f t="shared" si="18"/>
        <v>45.76</v>
      </c>
      <c r="M25" s="3">
        <f t="shared" si="18"/>
        <v>78436.460000000006</v>
      </c>
      <c r="N25" s="3">
        <f t="shared" si="18"/>
        <v>1370068.9</v>
      </c>
      <c r="O25" s="3">
        <f t="shared" si="18"/>
        <v>1744223.47</v>
      </c>
    </row>
    <row r="26" spans="1:15" ht="15.5" x14ac:dyDescent="0.35">
      <c r="C26" t="s">
        <v>47</v>
      </c>
      <c r="D26" s="4">
        <f>IFERROR(_xlfn.RRI(5,I25,D25),"")</f>
        <v>-0.22746884361682285</v>
      </c>
      <c r="E26" s="4">
        <f>IFERROR(_xlfn.RRI(5,J25,E25),"")</f>
        <v>-0.22037601684454333</v>
      </c>
      <c r="H26" s="4">
        <f t="shared" ref="H26:O26" si="19">IFERROR(_xlfn.RRI(5,M25,H25),"")</f>
        <v>-0.8136002416571414</v>
      </c>
      <c r="I26" s="4">
        <f t="shared" si="19"/>
        <v>-0.86831161358714926</v>
      </c>
      <c r="J26" s="4">
        <f t="shared" si="19"/>
        <v>-0.8714289098978667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48</v>
      </c>
      <c r="D27" s="3">
        <f>IFERROR(D4/D21,"")</f>
        <v>2.8274940334128877E-3</v>
      </c>
      <c r="E27" s="3">
        <f>IFERROR(E4/E21,"")</f>
        <v>2.7863973224958164E-3</v>
      </c>
      <c r="H27" s="3">
        <f t="shared" ref="H27:O27" si="20">IFERROR(H4/H21,"")</f>
        <v>1.1237245995696869E-2</v>
      </c>
      <c r="I27" s="3">
        <f t="shared" si="20"/>
        <v>1.0347345767575324E-2</v>
      </c>
      <c r="J27" s="3">
        <f t="shared" si="20"/>
        <v>9.8077571669477233E-3</v>
      </c>
      <c r="K27" s="3">
        <f t="shared" si="20"/>
        <v>9.8137198067632849E-3</v>
      </c>
      <c r="L27" s="3">
        <f t="shared" si="20"/>
        <v>9.325314009661835E-3</v>
      </c>
      <c r="M27" s="3">
        <f t="shared" si="20"/>
        <v>18.441199999999998</v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49</v>
      </c>
      <c r="D28" s="4">
        <f>IFERROR(_xlfn.RRI(5,I27,D27),"")</f>
        <v>-0.22853798534000569</v>
      </c>
      <c r="E28" s="4">
        <f>IFERROR(_xlfn.RRI(5,J27,E27),"")</f>
        <v>-0.22251025771087851</v>
      </c>
      <c r="H28" s="4">
        <f t="shared" ref="H28:O28" si="21">IFERROR(_xlfn.RRI(5,M27,H27),"")</f>
        <v>-0.77250380248021866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50</v>
      </c>
      <c r="H29" s="4">
        <f t="shared" ref="H29:O29" si="22">IFERROR(((H25-I25)/I25)*100%,"")</f>
        <v>-0.67471433837080719</v>
      </c>
      <c r="I29" s="4">
        <f t="shared" si="22"/>
        <v>-0.11455613577023503</v>
      </c>
      <c r="J29" s="4">
        <f t="shared" si="22"/>
        <v>1.6589250165892501E-2</v>
      </c>
      <c r="K29" s="4">
        <f t="shared" si="22"/>
        <v>0.3173076923076924</v>
      </c>
      <c r="L29" s="4">
        <f t="shared" si="22"/>
        <v>-0.99941659784238102</v>
      </c>
      <c r="M29" s="4">
        <f t="shared" si="22"/>
        <v>-0.94274998870494764</v>
      </c>
      <c r="N29" s="4">
        <f t="shared" si="22"/>
        <v>-0.21451068423015776</v>
      </c>
      <c r="O29" s="4" t="str">
        <f t="shared" si="22"/>
        <v/>
      </c>
    </row>
    <row r="30" spans="1:15" ht="15.5" x14ac:dyDescent="0.35">
      <c r="C30" t="s">
        <v>51</v>
      </c>
      <c r="H30" s="4">
        <f t="shared" ref="H30:O30" si="23">IFERROR(((H27-I27)/I27)*100%,"")</f>
        <v>8.6002753567021639E-2</v>
      </c>
      <c r="I30" s="4">
        <f t="shared" si="23"/>
        <v>5.5016513097002576E-2</v>
      </c>
      <c r="J30" s="4">
        <f t="shared" si="23"/>
        <v>-6.075820313773757E-4</v>
      </c>
      <c r="K30" s="4">
        <f t="shared" si="23"/>
        <v>5.2374193147321266E-2</v>
      </c>
      <c r="L30" s="4">
        <f t="shared" si="23"/>
        <v>-0.99949432173558872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857.01</v>
      </c>
      <c r="E32" s="3">
        <f>IFERROR(INDEX(E51:E500,MATCH($A$32,$C$51:$C$500,0)),"")</f>
        <v>850.04</v>
      </c>
      <c r="H32" s="3">
        <f>IFERROR(INDEX(D32:G32,COUNT(D32:G32)),"")</f>
        <v>850.04</v>
      </c>
      <c r="I32" s="3">
        <f t="shared" ref="I32:O32" si="24">IFERROR(INDEX(I51:I500,MATCH($C$32,$C$51:$C$500,0)),"")</f>
        <v>818.1</v>
      </c>
      <c r="J32" s="3">
        <f t="shared" si="24"/>
        <v>782.07</v>
      </c>
      <c r="K32" s="3">
        <f t="shared" si="24"/>
        <v>735.28</v>
      </c>
      <c r="L32" s="3">
        <f t="shared" si="24"/>
        <v>472.98</v>
      </c>
      <c r="M32" s="3">
        <f t="shared" si="24"/>
        <v>1130638.04</v>
      </c>
      <c r="N32" s="3">
        <f t="shared" si="24"/>
        <v>18611778.710000001</v>
      </c>
      <c r="O32" s="3">
        <f t="shared" si="24"/>
        <v>16845640.25</v>
      </c>
    </row>
    <row r="33" spans="1:15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1.05</v>
      </c>
      <c r="E33" s="3">
        <f>IFERROR(INDEX(E51:E500,MATCH($A$33,$C$51:$C$500,0)),"")</f>
        <v>1.2</v>
      </c>
      <c r="H33" s="3">
        <f>IFERROR(INDEX(D33:G33,COUNT(D33:G33)),"")</f>
        <v>1.2</v>
      </c>
      <c r="I33" s="3">
        <f t="shared" ref="I33:O33" si="25">IFERROR(INDEX(I51:I500,MATCH($C$33,$C$51:$C$500,0)),"")</f>
        <v>1.38</v>
      </c>
      <c r="J33" s="3">
        <f t="shared" si="25"/>
        <v>1.2</v>
      </c>
      <c r="K33" s="3">
        <f t="shared" si="25"/>
        <v>1.59</v>
      </c>
      <c r="L33" s="3">
        <f t="shared" si="25"/>
        <v>0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60.2</v>
      </c>
      <c r="E34" s="3">
        <f>IFERROR(INDEX(E51:E500,MATCH($A$34,$C$51:$C$500,0)),"")</f>
        <v>57.63</v>
      </c>
      <c r="H34" s="3">
        <f>IFERROR(INDEX(D34:G34,COUNT(D34:G34)),"")</f>
        <v>57.63</v>
      </c>
      <c r="I34" s="3">
        <f t="shared" ref="I34:O34" si="26">IFERROR(INDEX(I51:I500,MATCH($C$34,$C$51:$C$500,0)),"")</f>
        <v>20.73</v>
      </c>
      <c r="J34" s="3">
        <f t="shared" si="26"/>
        <v>15.26</v>
      </c>
      <c r="K34" s="3">
        <f t="shared" si="26"/>
        <v>19.41</v>
      </c>
      <c r="L34" s="3">
        <f t="shared" si="26"/>
        <v>0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18.14</v>
      </c>
      <c r="E35" s="3">
        <f>IFERROR(INDEX(E51:E500,MATCH($A$35,$C$51:$C$500,0)),"")</f>
        <v>21.71</v>
      </c>
      <c r="H35" s="3">
        <f>IFERROR(INDEX(D35:G35,COUNT(D35:G35)),"")</f>
        <v>21.71</v>
      </c>
      <c r="I35" s="3">
        <f t="shared" ref="I35:O35" si="27">IFERROR(INDEX(I51:I500,MATCH($C$35,$C$51:$C$500,0)),"")</f>
        <v>6.6</v>
      </c>
      <c r="J35" s="3">
        <f t="shared" si="27"/>
        <v>6.01</v>
      </c>
      <c r="K35" s="3">
        <f t="shared" si="27"/>
        <v>7.81</v>
      </c>
      <c r="L35" s="3">
        <f t="shared" si="27"/>
        <v>0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64</v>
      </c>
      <c r="C36" t="s">
        <v>65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O36" si="28">IFERROR(INDEX(H51:H500,MATCH($C$36,$C$51:$C$500,0)),"")</f>
        <v>0.75690000000000002</v>
      </c>
      <c r="I36" s="4">
        <f t="shared" si="28"/>
        <v>0.91299999999999992</v>
      </c>
      <c r="J36" s="4">
        <f t="shared" si="28"/>
        <v>0.87280000000000002</v>
      </c>
      <c r="K36" s="4">
        <f t="shared" si="28"/>
        <v>0.79459999999999997</v>
      </c>
      <c r="L36" s="4">
        <f t="shared" si="28"/>
        <v>0.2382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66</v>
      </c>
      <c r="C37" t="s">
        <v>67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O37" si="29">IFERROR(INDEX(H51:H500,MATCH($C$37,$C$51:$C$500,0)),"")</f>
        <v>49.44</v>
      </c>
      <c r="I37" s="3">
        <f t="shared" si="29"/>
        <v>49.44</v>
      </c>
      <c r="J37" s="3">
        <f t="shared" si="29"/>
        <v>53.09</v>
      </c>
      <c r="K37" s="3">
        <f t="shared" si="29"/>
        <v>47.77</v>
      </c>
      <c r="L37" s="3">
        <f t="shared" si="29"/>
        <v>10.87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237</v>
      </c>
    </row>
    <row r="51" spans="2:15" ht="15.5" x14ac:dyDescent="0.35">
      <c r="B51" t="s">
        <v>73</v>
      </c>
      <c r="C51" t="s">
        <v>6</v>
      </c>
      <c r="D51" s="5">
        <v>118472000</v>
      </c>
      <c r="E51" s="5">
        <v>116555000</v>
      </c>
      <c r="F51" s="5">
        <v>113865000</v>
      </c>
      <c r="G51" s="5">
        <v>114011000</v>
      </c>
      <c r="I51" s="5">
        <v>432726000</v>
      </c>
      <c r="J51" s="5">
        <v>407120000</v>
      </c>
      <c r="K51" s="5">
        <v>406288000</v>
      </c>
      <c r="L51" s="5">
        <v>386068000</v>
      </c>
      <c r="M51" s="5">
        <v>368824000</v>
      </c>
      <c r="N51" s="5">
        <v>353961000</v>
      </c>
      <c r="O51" s="5">
        <v>666876000</v>
      </c>
    </row>
    <row r="52" spans="2:15" ht="15.5" x14ac:dyDescent="0.35">
      <c r="C52" t="s">
        <v>74</v>
      </c>
      <c r="D52" s="5">
        <v>-55602000</v>
      </c>
      <c r="E52" s="5">
        <v>-48985000</v>
      </c>
      <c r="F52" s="5">
        <v>-59446000</v>
      </c>
      <c r="G52" s="5">
        <v>-56017000</v>
      </c>
      <c r="I52" s="5">
        <v>-199662000</v>
      </c>
      <c r="J52" s="5">
        <v>-166721000</v>
      </c>
      <c r="K52" s="5">
        <v>-158352000</v>
      </c>
      <c r="L52" s="5">
        <v>-173208000</v>
      </c>
      <c r="M52" s="5">
        <v>-182327000</v>
      </c>
      <c r="N52" s="5">
        <v>-164194000</v>
      </c>
      <c r="O52" s="5">
        <v>-486093000</v>
      </c>
    </row>
    <row r="53" spans="2:15" ht="15.5" x14ac:dyDescent="0.35">
      <c r="C53" t="s">
        <v>75</v>
      </c>
      <c r="D53" s="5">
        <v>62870000</v>
      </c>
      <c r="E53" s="5">
        <v>67570000</v>
      </c>
      <c r="F53" s="5">
        <v>54419000</v>
      </c>
      <c r="G53" s="5">
        <v>57994000</v>
      </c>
      <c r="I53" s="5">
        <v>233064000</v>
      </c>
      <c r="J53" s="5">
        <v>240399000</v>
      </c>
      <c r="K53" s="5">
        <v>247936000</v>
      </c>
      <c r="L53" s="5">
        <v>212860000</v>
      </c>
      <c r="M53" s="5">
        <v>186497000</v>
      </c>
      <c r="N53" s="5">
        <v>189767000</v>
      </c>
      <c r="O53" s="5">
        <v>180783000</v>
      </c>
    </row>
    <row r="54" spans="2:15" ht="15.5" x14ac:dyDescent="0.35">
      <c r="C54" t="s">
        <v>76</v>
      </c>
      <c r="D54" s="5">
        <v>-10317000</v>
      </c>
      <c r="E54" s="5">
        <v>-5565000</v>
      </c>
      <c r="F54" s="5">
        <v>-7446000</v>
      </c>
      <c r="G54" s="5">
        <v>-9099000</v>
      </c>
      <c r="I54" s="5">
        <v>-27493000</v>
      </c>
      <c r="J54" s="5">
        <v>-30128000</v>
      </c>
      <c r="K54" s="5">
        <v>-21881000</v>
      </c>
      <c r="L54" s="5">
        <v>-4479000</v>
      </c>
      <c r="M54" s="5">
        <v>-43228000</v>
      </c>
      <c r="N54" s="5">
        <v>-57088000</v>
      </c>
      <c r="O54" s="5">
        <v>-11753000</v>
      </c>
    </row>
    <row r="55" spans="2:15" ht="15.5" x14ac:dyDescent="0.35">
      <c r="C55" t="s">
        <v>77</v>
      </c>
      <c r="D55" s="5">
        <v>-10704000</v>
      </c>
      <c r="E55" s="5">
        <v>-5661000</v>
      </c>
      <c r="F55" s="5">
        <v>-9519000</v>
      </c>
      <c r="G55" s="5">
        <v>-9830000</v>
      </c>
      <c r="I55" s="5">
        <v>-30684000</v>
      </c>
      <c r="J55" s="5">
        <v>-29671000</v>
      </c>
      <c r="K55" s="5">
        <v>-26151000</v>
      </c>
      <c r="L55" s="5">
        <v>-11801000</v>
      </c>
      <c r="M55" s="5">
        <v>-4722000</v>
      </c>
      <c r="N55" s="5">
        <v>-1298000</v>
      </c>
      <c r="O55" s="5">
        <v>-6345000</v>
      </c>
    </row>
    <row r="56" spans="2:15" ht="15.5" x14ac:dyDescent="0.35">
      <c r="C56" t="s">
        <v>81</v>
      </c>
      <c r="D56" s="5">
        <v>4000</v>
      </c>
      <c r="E56" s="5">
        <v>-20000</v>
      </c>
      <c r="F56" s="5">
        <v>-9000</v>
      </c>
      <c r="G56" s="5">
        <v>3000</v>
      </c>
      <c r="I56" s="5">
        <v>-30000</v>
      </c>
      <c r="J56" s="5">
        <v>-192000</v>
      </c>
      <c r="K56" s="5">
        <v>-24000</v>
      </c>
      <c r="L56" s="5">
        <v>-21000</v>
      </c>
      <c r="M56" s="5">
        <v>-34000</v>
      </c>
      <c r="N56" s="5">
        <v>-34000</v>
      </c>
      <c r="O56" s="5">
        <v>-31000</v>
      </c>
    </row>
    <row r="57" spans="2:15" ht="15.5" x14ac:dyDescent="0.35">
      <c r="C57" t="s">
        <v>78</v>
      </c>
      <c r="D57" s="5">
        <v>52553000</v>
      </c>
      <c r="E57" s="5">
        <v>62005000</v>
      </c>
      <c r="F57" s="5">
        <v>46973000</v>
      </c>
      <c r="G57" s="5">
        <v>48895000</v>
      </c>
      <c r="I57" s="5">
        <v>205571000</v>
      </c>
      <c r="J57" s="5">
        <v>210271000</v>
      </c>
      <c r="K57" s="5">
        <v>226055000</v>
      </c>
      <c r="L57" s="5">
        <v>208381000</v>
      </c>
      <c r="M57" s="5">
        <v>143269000</v>
      </c>
      <c r="N57" s="5">
        <v>132679000</v>
      </c>
      <c r="O57" s="5">
        <v>169030000</v>
      </c>
    </row>
    <row r="58" spans="2:15" ht="15.5" x14ac:dyDescent="0.35">
      <c r="C58" t="s">
        <v>79</v>
      </c>
      <c r="D58" s="5">
        <v>-442000</v>
      </c>
      <c r="E58" s="5">
        <v>1715000</v>
      </c>
      <c r="F58" s="5">
        <v>1422000</v>
      </c>
      <c r="G58" s="5">
        <v>1210000</v>
      </c>
      <c r="I58" s="5">
        <v>-9657000</v>
      </c>
      <c r="J58" s="5">
        <v>17888000</v>
      </c>
      <c r="K58" s="5">
        <v>14906000</v>
      </c>
      <c r="L58" s="5">
        <v>-13620000</v>
      </c>
      <c r="M58" s="5">
        <v>-13755000</v>
      </c>
      <c r="N58" s="5">
        <v>-21972000</v>
      </c>
      <c r="O58" s="5">
        <v>-23171000</v>
      </c>
    </row>
    <row r="59" spans="2:15" ht="15.5" x14ac:dyDescent="0.35">
      <c r="C59" t="s">
        <v>27</v>
      </c>
      <c r="D59" s="5">
        <v>-7460000</v>
      </c>
      <c r="E59" s="5">
        <v>-7789000</v>
      </c>
      <c r="F59" s="5">
        <v>-7409000</v>
      </c>
      <c r="G59" s="5">
        <v>-8172000</v>
      </c>
      <c r="I59" s="5">
        <v>-30284000</v>
      </c>
      <c r="J59" s="5">
        <v>-32114000</v>
      </c>
      <c r="K59" s="5">
        <v>-24215000</v>
      </c>
      <c r="L59" s="5">
        <v>-14822000</v>
      </c>
      <c r="M59" s="5">
        <v>-14564000</v>
      </c>
      <c r="N59" s="5">
        <v>-23102000</v>
      </c>
      <c r="O59" s="5">
        <v>-24975000</v>
      </c>
    </row>
    <row r="60" spans="2:15" ht="15.5" x14ac:dyDescent="0.35">
      <c r="C60" t="s">
        <v>80</v>
      </c>
      <c r="D60" s="5">
        <v>5270000</v>
      </c>
      <c r="E60" s="5">
        <v>6231000</v>
      </c>
      <c r="F60" s="5">
        <v>6180000</v>
      </c>
      <c r="G60" s="5">
        <v>6268000</v>
      </c>
      <c r="I60" s="5">
        <v>28221000</v>
      </c>
      <c r="J60" s="5">
        <v>33565000</v>
      </c>
      <c r="K60" s="5">
        <v>22171000</v>
      </c>
      <c r="L60" s="5">
        <v>1202000</v>
      </c>
      <c r="M60" s="5">
        <v>809000</v>
      </c>
      <c r="N60" s="5">
        <v>1130000</v>
      </c>
      <c r="O60" s="5">
        <v>1804000</v>
      </c>
    </row>
    <row r="61" spans="2:15" ht="15.5" x14ac:dyDescent="0.35">
      <c r="C61" t="s">
        <v>82</v>
      </c>
      <c r="D61" s="5">
        <v>-442000</v>
      </c>
      <c r="E61" s="5">
        <v>1715000</v>
      </c>
      <c r="F61" s="5">
        <v>1422000</v>
      </c>
      <c r="G61" s="5">
        <v>1210000</v>
      </c>
      <c r="I61" s="5">
        <v>-9657000</v>
      </c>
      <c r="J61" s="5">
        <v>17888000</v>
      </c>
      <c r="K61" s="5">
        <v>14906000</v>
      </c>
      <c r="L61" s="5">
        <v>-13620000</v>
      </c>
      <c r="M61" s="5">
        <v>-13755000</v>
      </c>
      <c r="N61" s="5">
        <v>-21972000</v>
      </c>
      <c r="O61" s="5">
        <v>-23171000</v>
      </c>
    </row>
    <row r="62" spans="2:15" ht="15.5" x14ac:dyDescent="0.35">
      <c r="C62" t="s">
        <v>29</v>
      </c>
      <c r="D62" s="5">
        <v>52111000</v>
      </c>
      <c r="E62" s="5">
        <v>63720000</v>
      </c>
      <c r="F62" s="5">
        <v>48395000</v>
      </c>
      <c r="G62" s="5">
        <v>50105000</v>
      </c>
      <c r="I62" s="5">
        <v>195914000</v>
      </c>
      <c r="J62" s="5">
        <v>228159000</v>
      </c>
      <c r="K62" s="5">
        <v>240961000</v>
      </c>
      <c r="L62" s="5">
        <v>194761000</v>
      </c>
      <c r="M62" s="5">
        <v>129514000</v>
      </c>
      <c r="N62" s="5">
        <v>110707000</v>
      </c>
      <c r="O62" s="5">
        <v>145859000</v>
      </c>
    </row>
    <row r="63" spans="2:15" ht="15.5" x14ac:dyDescent="0.35">
      <c r="C63" t="s">
        <v>28</v>
      </c>
      <c r="D63" s="5">
        <v>-16405000</v>
      </c>
      <c r="E63" s="5">
        <v>-19821000</v>
      </c>
      <c r="F63" s="5">
        <v>-14984000</v>
      </c>
      <c r="G63" s="5">
        <v>-14781000</v>
      </c>
      <c r="I63" s="5">
        <v>-58247000</v>
      </c>
      <c r="J63" s="5">
        <v>-67857000</v>
      </c>
      <c r="K63" s="5">
        <v>-77391000</v>
      </c>
      <c r="L63" s="5">
        <v>-67442000</v>
      </c>
      <c r="M63" s="5">
        <v>-44472000</v>
      </c>
      <c r="N63" s="5">
        <v>-37875000</v>
      </c>
      <c r="O63" s="5">
        <v>-50302000</v>
      </c>
    </row>
    <row r="64" spans="2:15" ht="15.5" x14ac:dyDescent="0.35">
      <c r="C64" t="s">
        <v>87</v>
      </c>
      <c r="D64" s="5">
        <v>35706000</v>
      </c>
      <c r="E64" s="5">
        <v>43899000</v>
      </c>
      <c r="F64" s="5">
        <v>33411000</v>
      </c>
      <c r="G64" s="5">
        <v>35324000</v>
      </c>
      <c r="I64" s="5">
        <v>137667000</v>
      </c>
      <c r="J64" s="5">
        <v>160302000</v>
      </c>
      <c r="K64" s="5">
        <v>163570000</v>
      </c>
      <c r="L64" s="5">
        <v>127319000</v>
      </c>
      <c r="M64" s="5">
        <v>85042000</v>
      </c>
      <c r="N64" s="5">
        <v>72832000</v>
      </c>
      <c r="O64" s="5">
        <v>95557000</v>
      </c>
    </row>
    <row r="65" spans="2:15" ht="15.5" x14ac:dyDescent="0.35">
      <c r="C65" t="s">
        <v>88</v>
      </c>
      <c r="F65" s="5">
        <v>3448000</v>
      </c>
      <c r="I65" s="5">
        <v>3448000</v>
      </c>
      <c r="J65" s="5">
        <v>-3148000</v>
      </c>
      <c r="K65" s="5">
        <v>3137000</v>
      </c>
      <c r="L65" s="5">
        <v>-831000</v>
      </c>
      <c r="M65" s="5">
        <v>9771000</v>
      </c>
      <c r="N65" s="5">
        <v>10619000</v>
      </c>
      <c r="O65" s="5">
        <v>-881000</v>
      </c>
    </row>
    <row r="66" spans="2:15" ht="15.5" x14ac:dyDescent="0.35">
      <c r="C66" t="s">
        <v>89</v>
      </c>
      <c r="D66" s="5">
        <v>35706000</v>
      </c>
      <c r="E66" s="5">
        <v>43899000</v>
      </c>
      <c r="F66" s="5">
        <v>36859000</v>
      </c>
      <c r="G66" s="5">
        <v>35324000</v>
      </c>
      <c r="I66" s="5">
        <v>141115000</v>
      </c>
      <c r="J66" s="5">
        <v>157154000</v>
      </c>
      <c r="K66" s="5">
        <v>166707000</v>
      </c>
      <c r="L66" s="5">
        <v>126488000</v>
      </c>
      <c r="M66" s="5">
        <v>94813000</v>
      </c>
      <c r="N66" s="5">
        <v>83451000</v>
      </c>
      <c r="O66" s="5">
        <v>94676000</v>
      </c>
    </row>
    <row r="67" spans="2:15" ht="15.5" x14ac:dyDescent="0.35">
      <c r="C67" t="s">
        <v>90</v>
      </c>
      <c r="D67" s="5">
        <v>35706000</v>
      </c>
      <c r="E67" s="5">
        <v>43899000</v>
      </c>
      <c r="F67" s="5">
        <v>33411000</v>
      </c>
      <c r="G67" s="5">
        <v>35324000</v>
      </c>
      <c r="I67" s="5">
        <v>137667000</v>
      </c>
      <c r="J67" s="5">
        <v>160302000</v>
      </c>
      <c r="K67" s="5">
        <v>163570000</v>
      </c>
      <c r="L67" s="5">
        <v>127319000</v>
      </c>
      <c r="M67" s="5">
        <v>85042000</v>
      </c>
      <c r="N67" s="5">
        <v>72832000</v>
      </c>
      <c r="O67" s="5">
        <v>95557000</v>
      </c>
    </row>
    <row r="68" spans="2:15" ht="15.5" x14ac:dyDescent="0.35">
      <c r="C68" t="s">
        <v>8</v>
      </c>
      <c r="D68" s="5">
        <v>35702000</v>
      </c>
      <c r="E68" s="5">
        <v>43919000</v>
      </c>
      <c r="F68" s="5">
        <v>36868000</v>
      </c>
      <c r="G68" s="5">
        <v>35321000</v>
      </c>
      <c r="I68" s="5">
        <v>141145000</v>
      </c>
      <c r="J68" s="5">
        <v>157346000</v>
      </c>
      <c r="K68" s="5">
        <v>166731000</v>
      </c>
      <c r="L68" s="5">
        <v>126509000</v>
      </c>
      <c r="M68" s="5">
        <v>94847000</v>
      </c>
      <c r="N68" s="5">
        <v>83485000</v>
      </c>
      <c r="O68" s="5">
        <v>94707000</v>
      </c>
    </row>
    <row r="69" spans="2:15" ht="15.5" x14ac:dyDescent="0.35">
      <c r="C69" t="s">
        <v>92</v>
      </c>
      <c r="D69" s="5">
        <v>35706000</v>
      </c>
      <c r="E69" s="5">
        <v>43899000</v>
      </c>
      <c r="F69" s="5">
        <v>33411000</v>
      </c>
      <c r="G69" s="5">
        <v>35324000</v>
      </c>
      <c r="I69" s="5">
        <v>137667000</v>
      </c>
      <c r="J69" s="5">
        <v>160302000</v>
      </c>
      <c r="K69" s="5">
        <v>163570000</v>
      </c>
      <c r="L69" s="5">
        <v>127319000</v>
      </c>
      <c r="M69" s="5">
        <v>85042000</v>
      </c>
      <c r="N69" s="5">
        <v>72832000</v>
      </c>
      <c r="O69" s="5">
        <v>95557000</v>
      </c>
    </row>
    <row r="70" spans="2:15" ht="15.5" x14ac:dyDescent="0.35">
      <c r="C70" t="s">
        <v>93</v>
      </c>
      <c r="D70" s="5">
        <v>35706000</v>
      </c>
      <c r="E70" s="5">
        <v>43899000</v>
      </c>
      <c r="F70" s="5">
        <v>36859000</v>
      </c>
      <c r="G70" s="5">
        <v>35324000</v>
      </c>
      <c r="I70" s="5">
        <v>141115000</v>
      </c>
      <c r="J70" s="5">
        <v>157154000</v>
      </c>
      <c r="K70" s="5">
        <v>166707000</v>
      </c>
      <c r="L70" s="5">
        <v>126488000</v>
      </c>
      <c r="M70" s="5">
        <v>94813000</v>
      </c>
      <c r="N70" s="5">
        <v>83451000</v>
      </c>
      <c r="O70" s="5">
        <v>94676000</v>
      </c>
    </row>
    <row r="71" spans="2:15" ht="15.5" x14ac:dyDescent="0.35">
      <c r="C71" t="s">
        <v>94</v>
      </c>
      <c r="D71" s="5">
        <v>35706000</v>
      </c>
      <c r="E71" s="5">
        <v>43899000</v>
      </c>
      <c r="F71" s="5">
        <v>36859000</v>
      </c>
      <c r="G71" s="5">
        <v>35324000</v>
      </c>
      <c r="I71" s="5">
        <v>141115000</v>
      </c>
      <c r="J71" s="5">
        <v>157154000</v>
      </c>
      <c r="K71" s="5">
        <v>166707000</v>
      </c>
      <c r="L71" s="5">
        <v>126488000</v>
      </c>
      <c r="M71" s="5">
        <v>94813000</v>
      </c>
      <c r="N71" s="5">
        <v>83451000</v>
      </c>
      <c r="O71" s="5">
        <v>94676000</v>
      </c>
    </row>
    <row r="73" spans="2:15" ht="15.5" x14ac:dyDescent="0.35">
      <c r="B73" t="s">
        <v>95</v>
      </c>
      <c r="C73" t="s">
        <v>96</v>
      </c>
    </row>
    <row r="74" spans="2:15" ht="15.5" x14ac:dyDescent="0.35">
      <c r="C74" t="s">
        <v>97</v>
      </c>
    </row>
    <row r="75" spans="2:15" ht="15.5" x14ac:dyDescent="0.35">
      <c r="C75" t="s">
        <v>20</v>
      </c>
      <c r="D75" s="5">
        <v>656634000</v>
      </c>
      <c r="E75" s="5">
        <v>745213000</v>
      </c>
      <c r="F75" s="5">
        <v>718499000</v>
      </c>
      <c r="G75" s="5">
        <v>628123000</v>
      </c>
      <c r="I75" s="5">
        <v>718499000</v>
      </c>
      <c r="J75" s="5">
        <v>655191000</v>
      </c>
      <c r="K75" s="5">
        <v>677717000</v>
      </c>
      <c r="L75" s="5">
        <v>262302000</v>
      </c>
      <c r="M75" s="5">
        <v>125335000</v>
      </c>
      <c r="N75" s="5">
        <v>154863000</v>
      </c>
      <c r="O75" s="5">
        <v>125852000</v>
      </c>
    </row>
    <row r="76" spans="2:15" ht="15.5" x14ac:dyDescent="0.35">
      <c r="C76" t="s">
        <v>98</v>
      </c>
      <c r="D76" s="5">
        <v>170911000</v>
      </c>
      <c r="E76" s="5">
        <v>150722000</v>
      </c>
      <c r="F76" s="5">
        <v>126229000</v>
      </c>
      <c r="G76" s="5">
        <v>162771000</v>
      </c>
      <c r="I76" s="5">
        <v>126229000</v>
      </c>
      <c r="J76" s="5">
        <v>128125000</v>
      </c>
      <c r="K76" s="5">
        <v>136291000</v>
      </c>
      <c r="L76" s="5">
        <v>123223000</v>
      </c>
      <c r="M76" s="5">
        <v>124583000</v>
      </c>
      <c r="N76" s="5">
        <v>138448000</v>
      </c>
      <c r="O76" s="5">
        <v>118918000</v>
      </c>
    </row>
    <row r="77" spans="2:15" ht="15.5" x14ac:dyDescent="0.35">
      <c r="C77" t="s">
        <v>247</v>
      </c>
      <c r="D77" s="5">
        <v>5961000</v>
      </c>
      <c r="E77" s="5">
        <v>5771000</v>
      </c>
      <c r="F77" s="5">
        <v>7275000</v>
      </c>
      <c r="G77" s="5">
        <v>7581000</v>
      </c>
      <c r="I77" s="5">
        <v>7275000</v>
      </c>
      <c r="J77" s="5">
        <v>10137000</v>
      </c>
      <c r="K77" s="5">
        <v>25952000</v>
      </c>
      <c r="L77" s="5">
        <v>97696000</v>
      </c>
      <c r="M77" s="5">
        <v>27007000</v>
      </c>
      <c r="N77" s="5">
        <v>315719000</v>
      </c>
      <c r="O77" s="5">
        <v>285178000</v>
      </c>
    </row>
    <row r="78" spans="2:15" ht="15.5" x14ac:dyDescent="0.35">
      <c r="C78" t="s">
        <v>99</v>
      </c>
      <c r="D78" s="5">
        <v>95289000</v>
      </c>
      <c r="E78" s="5">
        <v>79161000</v>
      </c>
      <c r="F78" s="5">
        <v>86362000</v>
      </c>
      <c r="G78" s="5">
        <v>69410000</v>
      </c>
      <c r="I78" s="5">
        <v>86362000</v>
      </c>
      <c r="J78" s="5">
        <v>94561000</v>
      </c>
      <c r="K78" s="5">
        <v>77977000</v>
      </c>
      <c r="L78" s="5">
        <v>63774000</v>
      </c>
      <c r="M78" s="5">
        <v>70558000</v>
      </c>
      <c r="N78" s="5">
        <v>67451000</v>
      </c>
      <c r="O78" s="5">
        <v>75558000</v>
      </c>
    </row>
    <row r="79" spans="2:15" ht="15.5" x14ac:dyDescent="0.35">
      <c r="C79" t="s">
        <v>100</v>
      </c>
      <c r="D79" s="5">
        <v>170911000</v>
      </c>
      <c r="E79" s="5">
        <v>150722000</v>
      </c>
      <c r="F79" s="5">
        <v>126229000</v>
      </c>
      <c r="G79" s="5">
        <v>162771000</v>
      </c>
      <c r="I79" s="5">
        <v>126229000</v>
      </c>
      <c r="J79" s="5">
        <v>128125000</v>
      </c>
      <c r="K79" s="5">
        <v>136291000</v>
      </c>
      <c r="L79" s="5">
        <v>123223000</v>
      </c>
      <c r="M79" s="5">
        <v>124583000</v>
      </c>
      <c r="N79" s="5">
        <v>138448000</v>
      </c>
      <c r="O79" s="5">
        <v>118918000</v>
      </c>
    </row>
    <row r="80" spans="2:15" ht="15.5" x14ac:dyDescent="0.35">
      <c r="C80" t="s">
        <v>101</v>
      </c>
      <c r="D80" s="5">
        <v>6276000</v>
      </c>
      <c r="E80" s="5">
        <v>6751000</v>
      </c>
      <c r="F80" s="5">
        <v>6934000</v>
      </c>
      <c r="G80" s="5">
        <v>7021000</v>
      </c>
      <c r="I80" s="5">
        <v>6934000</v>
      </c>
      <c r="J80" s="5">
        <v>7529000</v>
      </c>
      <c r="K80" s="5">
        <v>8256000</v>
      </c>
      <c r="L80" s="5">
        <v>8533000</v>
      </c>
      <c r="M80" s="5">
        <v>9668000</v>
      </c>
      <c r="N80" s="5">
        <v>10558000</v>
      </c>
      <c r="O80" s="5">
        <v>10733000</v>
      </c>
    </row>
    <row r="81" spans="3:15" ht="15.5" x14ac:dyDescent="0.35">
      <c r="C81" t="s">
        <v>102</v>
      </c>
      <c r="D81" s="5">
        <v>6276000</v>
      </c>
      <c r="E81" s="5">
        <v>6751000</v>
      </c>
      <c r="F81" s="5">
        <v>6934000</v>
      </c>
      <c r="G81" s="5">
        <v>7021000</v>
      </c>
      <c r="I81" s="5">
        <v>6934000</v>
      </c>
      <c r="J81" s="5">
        <v>7529000</v>
      </c>
      <c r="K81" s="5">
        <v>8256000</v>
      </c>
      <c r="L81" s="5">
        <v>8533000</v>
      </c>
      <c r="M81" s="5">
        <v>9668000</v>
      </c>
      <c r="N81" s="5">
        <v>10558000</v>
      </c>
      <c r="O81" s="5">
        <v>10733000</v>
      </c>
    </row>
    <row r="82" spans="3:15" ht="15.5" x14ac:dyDescent="0.35">
      <c r="C82" t="s">
        <v>103</v>
      </c>
      <c r="D82" s="5">
        <v>28309000</v>
      </c>
      <c r="E82" s="5">
        <v>28186000</v>
      </c>
      <c r="F82" s="5">
        <v>27970000</v>
      </c>
      <c r="G82" s="5">
        <v>29981000</v>
      </c>
      <c r="I82" s="5">
        <v>27970000</v>
      </c>
      <c r="J82" s="5">
        <v>18486000</v>
      </c>
      <c r="K82" s="5">
        <v>22644000</v>
      </c>
      <c r="L82" s="5">
        <v>20082000</v>
      </c>
      <c r="M82" s="5">
        <v>16463000</v>
      </c>
      <c r="N82" s="5">
        <v>14571000</v>
      </c>
      <c r="O82" s="5">
        <v>14114000</v>
      </c>
    </row>
    <row r="83" spans="3:15" ht="15.5" x14ac:dyDescent="0.35">
      <c r="C83" t="s">
        <v>81</v>
      </c>
      <c r="D83" s="5">
        <v>19640000</v>
      </c>
      <c r="E83" s="5">
        <v>19640000</v>
      </c>
      <c r="F83" s="5">
        <v>19640000</v>
      </c>
      <c r="G83" s="5">
        <v>14328000</v>
      </c>
      <c r="I83" s="5">
        <v>19640000</v>
      </c>
      <c r="J83" s="5">
        <v>14328000</v>
      </c>
      <c r="K83" s="5">
        <v>19140000</v>
      </c>
      <c r="L83" s="5">
        <v>15732000</v>
      </c>
      <c r="M83" s="5">
        <v>17134000</v>
      </c>
      <c r="N83" s="5">
        <v>11347000</v>
      </c>
    </row>
    <row r="84" spans="3:15" ht="15.5" x14ac:dyDescent="0.35">
      <c r="C84" t="s">
        <v>104</v>
      </c>
      <c r="D84" s="5">
        <v>865491000</v>
      </c>
      <c r="E84" s="5">
        <v>928830000</v>
      </c>
      <c r="F84" s="5">
        <v>880973000</v>
      </c>
      <c r="G84" s="5">
        <v>831784000</v>
      </c>
      <c r="I84" s="5">
        <v>880973000</v>
      </c>
      <c r="J84" s="5">
        <v>828555000</v>
      </c>
      <c r="K84" s="5">
        <v>863278000</v>
      </c>
      <c r="L84" s="5">
        <v>433307000</v>
      </c>
      <c r="M84" s="5">
        <v>279786000</v>
      </c>
      <c r="N84" s="5">
        <v>319744000</v>
      </c>
      <c r="O84" s="5">
        <v>268331000</v>
      </c>
    </row>
    <row r="85" spans="3:15" ht="15.5" x14ac:dyDescent="0.35">
      <c r="C85" t="s">
        <v>105</v>
      </c>
    </row>
    <row r="86" spans="3:15" ht="15.5" x14ac:dyDescent="0.35">
      <c r="C86" t="s">
        <v>106</v>
      </c>
      <c r="D86" s="5">
        <v>1954537000</v>
      </c>
      <c r="E86" s="5">
        <v>1973538000</v>
      </c>
      <c r="F86" s="5">
        <v>2000149000</v>
      </c>
      <c r="G86" s="5">
        <v>1986558000</v>
      </c>
      <c r="I86" s="5">
        <v>2000149000</v>
      </c>
      <c r="J86" s="5">
        <v>2024607000</v>
      </c>
      <c r="K86" s="5">
        <v>1941009000</v>
      </c>
      <c r="L86" s="5">
        <v>1901716000</v>
      </c>
      <c r="M86" s="5">
        <v>1957307000</v>
      </c>
      <c r="N86" s="5">
        <v>2078024000</v>
      </c>
      <c r="O86" s="5">
        <v>2172647000</v>
      </c>
    </row>
    <row r="87" spans="3:15" ht="15.5" x14ac:dyDescent="0.35">
      <c r="C87" t="s">
        <v>513</v>
      </c>
      <c r="D87" s="5">
        <v>12104000</v>
      </c>
      <c r="E87" s="5">
        <v>12132000</v>
      </c>
      <c r="F87" s="5">
        <v>12133000</v>
      </c>
      <c r="G87" s="5">
        <v>12070000</v>
      </c>
      <c r="I87" s="5">
        <v>12133000</v>
      </c>
      <c r="J87" s="5">
        <v>12093000</v>
      </c>
      <c r="K87" s="5">
        <v>11640000</v>
      </c>
    </row>
    <row r="88" spans="3:15" ht="15.5" x14ac:dyDescent="0.35">
      <c r="C88" t="s">
        <v>109</v>
      </c>
      <c r="D88" s="5">
        <v>2101384000</v>
      </c>
      <c r="E88" s="5">
        <v>2127170000</v>
      </c>
      <c r="F88" s="5">
        <v>2153478000</v>
      </c>
      <c r="G88" s="5">
        <v>2130594000</v>
      </c>
      <c r="I88" s="5">
        <v>2153478000</v>
      </c>
      <c r="J88" s="5">
        <v>2168847000</v>
      </c>
      <c r="K88" s="5">
        <v>2100863000</v>
      </c>
      <c r="L88" s="5">
        <v>2041831000</v>
      </c>
      <c r="M88" s="5">
        <v>2117695000</v>
      </c>
      <c r="N88" s="5">
        <v>2231622000</v>
      </c>
      <c r="O88" s="5">
        <v>2305100000</v>
      </c>
    </row>
    <row r="89" spans="3:15" ht="15.5" x14ac:dyDescent="0.35">
      <c r="C89" t="s">
        <v>110</v>
      </c>
      <c r="D89" s="5">
        <v>2966875000</v>
      </c>
      <c r="E89" s="5">
        <v>3056000000</v>
      </c>
      <c r="F89" s="5">
        <v>3034451000</v>
      </c>
      <c r="G89" s="5">
        <v>2962378000</v>
      </c>
      <c r="I89" s="5">
        <v>3034451000</v>
      </c>
      <c r="J89" s="5">
        <v>2997402000</v>
      </c>
      <c r="K89" s="5">
        <v>2964141000</v>
      </c>
      <c r="L89" s="5">
        <v>2475138000</v>
      </c>
      <c r="M89" s="5">
        <v>2397481000</v>
      </c>
      <c r="N89" s="5">
        <v>2551366000</v>
      </c>
      <c r="O89" s="5">
        <v>2573431000</v>
      </c>
    </row>
    <row r="90" spans="3:15" ht="15.5" x14ac:dyDescent="0.35">
      <c r="C90" t="s">
        <v>111</v>
      </c>
    </row>
    <row r="91" spans="3:15" ht="15.5" x14ac:dyDescent="0.35">
      <c r="C91" t="s">
        <v>112</v>
      </c>
    </row>
    <row r="92" spans="3:15" ht="15.5" x14ac:dyDescent="0.35">
      <c r="C92" t="s">
        <v>113</v>
      </c>
      <c r="D92" s="5">
        <v>198351000</v>
      </c>
      <c r="E92" s="5">
        <v>194813000</v>
      </c>
      <c r="F92" s="5">
        <v>214299000</v>
      </c>
      <c r="G92" s="5">
        <v>180858000</v>
      </c>
      <c r="I92" s="5">
        <v>214299000</v>
      </c>
      <c r="J92" s="5">
        <v>227296000</v>
      </c>
      <c r="K92" s="5">
        <v>244104000</v>
      </c>
      <c r="L92" s="5">
        <v>857782000</v>
      </c>
      <c r="M92" s="5">
        <v>199867000</v>
      </c>
      <c r="N92" s="5">
        <v>674544000</v>
      </c>
      <c r="O92" s="5">
        <v>638232000</v>
      </c>
    </row>
    <row r="93" spans="3:15" ht="15.5" x14ac:dyDescent="0.35">
      <c r="C93" t="s">
        <v>114</v>
      </c>
    </row>
    <row r="94" spans="3:15" ht="15.5" x14ac:dyDescent="0.35">
      <c r="C94" t="s">
        <v>251</v>
      </c>
      <c r="D94" s="5">
        <v>96599000</v>
      </c>
      <c r="E94" s="5">
        <v>80083000</v>
      </c>
      <c r="F94" s="5">
        <v>88530000</v>
      </c>
      <c r="G94" s="5">
        <v>70282000</v>
      </c>
      <c r="I94" s="5">
        <v>88530000</v>
      </c>
      <c r="J94" s="5">
        <v>96795000</v>
      </c>
      <c r="K94" s="5">
        <v>82520000</v>
      </c>
      <c r="L94" s="5">
        <v>65556000</v>
      </c>
      <c r="M94" s="5">
        <v>72584000</v>
      </c>
      <c r="N94" s="5">
        <v>68555000</v>
      </c>
      <c r="O94" s="5">
        <v>82782000</v>
      </c>
    </row>
    <row r="95" spans="3:15" ht="15.5" x14ac:dyDescent="0.35">
      <c r="C95" t="s">
        <v>115</v>
      </c>
    </row>
    <row r="96" spans="3:15" ht="15.5" x14ac:dyDescent="0.35">
      <c r="C96" t="s">
        <v>252</v>
      </c>
      <c r="D96" s="5">
        <v>5961000</v>
      </c>
      <c r="E96" s="5">
        <v>5771000</v>
      </c>
      <c r="F96" s="5">
        <v>7275000</v>
      </c>
      <c r="G96" s="5">
        <v>7581000</v>
      </c>
      <c r="I96" s="5">
        <v>7275000</v>
      </c>
      <c r="J96" s="5">
        <v>10137000</v>
      </c>
      <c r="K96" s="5">
        <v>25952000</v>
      </c>
      <c r="L96" s="5">
        <v>97696000</v>
      </c>
      <c r="M96" s="5">
        <v>27007000</v>
      </c>
      <c r="N96" s="5">
        <v>315719000</v>
      </c>
      <c r="O96" s="5">
        <v>285178000</v>
      </c>
    </row>
    <row r="97" spans="3:15" ht="15.5" x14ac:dyDescent="0.35">
      <c r="C97" t="s">
        <v>250</v>
      </c>
      <c r="L97" s="5">
        <v>600000000</v>
      </c>
    </row>
    <row r="98" spans="3:15" ht="15.5" x14ac:dyDescent="0.35">
      <c r="C98" t="s">
        <v>322</v>
      </c>
    </row>
    <row r="99" spans="3:15" ht="15.5" x14ac:dyDescent="0.35">
      <c r="C99" t="s">
        <v>514</v>
      </c>
      <c r="D99" s="5">
        <v>322328000</v>
      </c>
      <c r="E99" s="5">
        <v>328362000</v>
      </c>
      <c r="F99" s="5">
        <v>334760000</v>
      </c>
      <c r="G99" s="5">
        <v>343031000</v>
      </c>
      <c r="I99" s="5">
        <v>334760000</v>
      </c>
      <c r="J99" s="5">
        <v>328047000</v>
      </c>
      <c r="K99" s="5">
        <v>315083000</v>
      </c>
      <c r="L99" s="5">
        <v>327704000</v>
      </c>
      <c r="M99" s="5">
        <v>338105000</v>
      </c>
      <c r="N99" s="5">
        <v>813684000</v>
      </c>
      <c r="O99" s="5">
        <v>966632000</v>
      </c>
    </row>
    <row r="100" spans="3:15" ht="15.5" x14ac:dyDescent="0.35">
      <c r="C100" t="s">
        <v>324</v>
      </c>
      <c r="D100" s="5">
        <v>2151000</v>
      </c>
      <c r="E100" s="5">
        <v>1614000</v>
      </c>
      <c r="F100" s="5">
        <v>1735000</v>
      </c>
      <c r="G100" s="5">
        <v>1508000</v>
      </c>
      <c r="I100" s="5">
        <v>1735000</v>
      </c>
      <c r="J100" s="5">
        <v>2549000</v>
      </c>
      <c r="K100" s="5">
        <v>1113000</v>
      </c>
      <c r="L100" s="5">
        <v>160000</v>
      </c>
      <c r="M100" s="5">
        <v>2106000</v>
      </c>
      <c r="N100" s="5">
        <v>393000</v>
      </c>
    </row>
    <row r="101" spans="3:15" ht="15.5" x14ac:dyDescent="0.35">
      <c r="C101" t="s">
        <v>325</v>
      </c>
      <c r="D101" s="5">
        <v>17533000</v>
      </c>
      <c r="E101" s="5">
        <v>19838000</v>
      </c>
      <c r="F101" s="5">
        <v>17333000</v>
      </c>
      <c r="G101" s="5">
        <v>20316000</v>
      </c>
      <c r="I101" s="5">
        <v>17333000</v>
      </c>
      <c r="J101" s="5">
        <v>16574000</v>
      </c>
      <c r="K101" s="5">
        <v>16410000</v>
      </c>
      <c r="L101" s="5">
        <v>17444000</v>
      </c>
      <c r="M101" s="5">
        <v>18433000</v>
      </c>
      <c r="N101" s="5">
        <v>228762000</v>
      </c>
      <c r="O101" s="5">
        <v>213261000</v>
      </c>
    </row>
    <row r="102" spans="3:15" ht="15.5" x14ac:dyDescent="0.35">
      <c r="C102" t="s">
        <v>116</v>
      </c>
      <c r="D102" s="5">
        <v>17285000</v>
      </c>
      <c r="E102" s="5">
        <v>19656000</v>
      </c>
      <c r="F102" s="5">
        <v>16969000</v>
      </c>
      <c r="G102" s="5">
        <v>13404000</v>
      </c>
      <c r="I102" s="5">
        <v>16969000</v>
      </c>
      <c r="J102" s="5">
        <v>5755000</v>
      </c>
      <c r="K102" s="5">
        <v>18007000</v>
      </c>
      <c r="L102" s="5">
        <v>10860000</v>
      </c>
      <c r="M102" s="5">
        <v>14793000</v>
      </c>
      <c r="N102" s="5">
        <v>10411000</v>
      </c>
      <c r="O102" s="5">
        <v>11091000</v>
      </c>
    </row>
    <row r="103" spans="3:15" ht="15.5" x14ac:dyDescent="0.35">
      <c r="C103" t="s">
        <v>117</v>
      </c>
      <c r="D103" s="5">
        <v>44583000</v>
      </c>
      <c r="E103" s="5">
        <v>51372000</v>
      </c>
      <c r="F103" s="5">
        <v>66153000</v>
      </c>
      <c r="G103" s="5">
        <v>55126000</v>
      </c>
      <c r="I103" s="5">
        <v>66153000</v>
      </c>
      <c r="J103" s="5">
        <v>88053000</v>
      </c>
      <c r="K103" s="5">
        <v>83333000</v>
      </c>
      <c r="L103" s="5">
        <v>37437000</v>
      </c>
      <c r="M103" s="5">
        <v>35144000</v>
      </c>
      <c r="N103" s="5">
        <v>30641000</v>
      </c>
      <c r="O103" s="5">
        <v>33654000</v>
      </c>
    </row>
    <row r="104" spans="3:15" ht="15.5" x14ac:dyDescent="0.35">
      <c r="C104" t="s">
        <v>122</v>
      </c>
      <c r="D104" s="5">
        <v>762833000</v>
      </c>
      <c r="E104" s="5">
        <v>769924000</v>
      </c>
      <c r="F104" s="5">
        <v>774589000</v>
      </c>
      <c r="G104" s="5">
        <v>776532000</v>
      </c>
      <c r="I104" s="5">
        <v>774589000</v>
      </c>
      <c r="J104" s="5">
        <v>761354000</v>
      </c>
      <c r="K104" s="5">
        <v>748781000</v>
      </c>
      <c r="L104" s="5">
        <v>361815000</v>
      </c>
      <c r="M104" s="5">
        <v>968561000</v>
      </c>
      <c r="N104" s="5">
        <v>854004000</v>
      </c>
      <c r="O104" s="5">
        <v>995832000</v>
      </c>
    </row>
    <row r="105" spans="3:15" ht="15.5" x14ac:dyDescent="0.35">
      <c r="C105" t="s">
        <v>123</v>
      </c>
      <c r="D105" s="5">
        <v>762833000</v>
      </c>
      <c r="E105" s="5">
        <v>769924000</v>
      </c>
      <c r="F105" s="5">
        <v>774589000</v>
      </c>
      <c r="G105" s="5">
        <v>776532000</v>
      </c>
      <c r="I105" s="5">
        <v>774589000</v>
      </c>
      <c r="J105" s="5">
        <v>761354000</v>
      </c>
      <c r="K105" s="5">
        <v>748781000</v>
      </c>
      <c r="L105" s="5">
        <v>361815000</v>
      </c>
      <c r="M105" s="5">
        <v>968561000</v>
      </c>
      <c r="N105" s="5">
        <v>854004000</v>
      </c>
      <c r="O105" s="5">
        <v>995832000</v>
      </c>
    </row>
    <row r="106" spans="3:15" ht="15.5" x14ac:dyDescent="0.35">
      <c r="C106" t="s">
        <v>256</v>
      </c>
      <c r="D106" s="5">
        <v>26744000</v>
      </c>
      <c r="E106" s="5">
        <v>26889000</v>
      </c>
      <c r="F106" s="5">
        <v>25748000</v>
      </c>
      <c r="G106" s="5">
        <v>22966000</v>
      </c>
      <c r="I106" s="5">
        <v>25748000</v>
      </c>
      <c r="J106" s="5">
        <v>21890000</v>
      </c>
      <c r="K106" s="5">
        <v>15466000</v>
      </c>
      <c r="L106" s="5">
        <v>13903000</v>
      </c>
      <c r="M106" s="5">
        <v>12353000</v>
      </c>
      <c r="N106" s="5">
        <v>19515000</v>
      </c>
      <c r="O106" s="5">
        <v>20113000</v>
      </c>
    </row>
    <row r="107" spans="3:15" ht="15.5" x14ac:dyDescent="0.35">
      <c r="C107" t="s">
        <v>515</v>
      </c>
      <c r="M107" s="5">
        <v>600000000</v>
      </c>
    </row>
    <row r="108" spans="3:15" ht="15.5" x14ac:dyDescent="0.35">
      <c r="C108" t="s">
        <v>119</v>
      </c>
    </row>
    <row r="109" spans="3:15" ht="15.5" x14ac:dyDescent="0.35">
      <c r="C109" t="s">
        <v>516</v>
      </c>
      <c r="D109" s="5">
        <v>399254000</v>
      </c>
      <c r="E109" s="5">
        <v>399152000</v>
      </c>
      <c r="F109" s="5">
        <v>399050000</v>
      </c>
      <c r="G109" s="5">
        <v>398948000</v>
      </c>
      <c r="I109" s="5">
        <v>399050000</v>
      </c>
      <c r="J109" s="5">
        <v>398643000</v>
      </c>
      <c r="K109" s="5">
        <v>398236000</v>
      </c>
    </row>
    <row r="110" spans="3:15" ht="15.5" x14ac:dyDescent="0.35">
      <c r="C110" t="s">
        <v>121</v>
      </c>
      <c r="D110" s="5">
        <v>723733000</v>
      </c>
      <c r="E110" s="5">
        <v>729128000</v>
      </c>
      <c r="F110" s="5">
        <v>735545000</v>
      </c>
      <c r="G110" s="5">
        <v>743487000</v>
      </c>
      <c r="I110" s="5">
        <v>735545000</v>
      </c>
      <c r="J110" s="5">
        <v>729239000</v>
      </c>
      <c r="K110" s="5">
        <v>714432000</v>
      </c>
      <c r="L110" s="5">
        <v>327864000</v>
      </c>
      <c r="M110" s="5">
        <v>340211000</v>
      </c>
      <c r="N110" s="5">
        <v>814077000</v>
      </c>
      <c r="O110" s="5">
        <v>966632000</v>
      </c>
    </row>
    <row r="111" spans="3:15" ht="15.5" x14ac:dyDescent="0.35">
      <c r="C111" t="s">
        <v>124</v>
      </c>
      <c r="D111" s="5">
        <v>961184000</v>
      </c>
      <c r="E111" s="5">
        <v>964737000</v>
      </c>
      <c r="F111" s="5">
        <v>988888000</v>
      </c>
      <c r="G111" s="5">
        <v>957390000</v>
      </c>
      <c r="I111" s="5">
        <v>988888000</v>
      </c>
      <c r="J111" s="5">
        <v>988650000</v>
      </c>
      <c r="K111" s="5">
        <v>992885000</v>
      </c>
      <c r="L111" s="5">
        <v>1219597000</v>
      </c>
      <c r="M111" s="5">
        <v>1168428000</v>
      </c>
      <c r="N111" s="5">
        <v>1528548000</v>
      </c>
      <c r="O111" s="5">
        <v>1634064000</v>
      </c>
    </row>
    <row r="112" spans="3:15" ht="15.5" x14ac:dyDescent="0.35">
      <c r="C112" t="s">
        <v>125</v>
      </c>
    </row>
    <row r="113" spans="2:15" ht="15.5" x14ac:dyDescent="0.35">
      <c r="C113" t="s">
        <v>126</v>
      </c>
      <c r="D113" s="5">
        <v>1485984000</v>
      </c>
      <c r="E113" s="5">
        <v>1483935000</v>
      </c>
      <c r="F113" s="5">
        <v>1483513000</v>
      </c>
      <c r="G113" s="5">
        <v>1483282000</v>
      </c>
      <c r="I113" s="5">
        <v>1483513000</v>
      </c>
      <c r="J113" s="5">
        <v>1474494000</v>
      </c>
      <c r="K113" s="5">
        <v>1470520000</v>
      </c>
      <c r="L113" s="5">
        <v>1102855000</v>
      </c>
      <c r="M113" s="5">
        <v>1102855000</v>
      </c>
      <c r="N113" s="5">
        <v>83093000</v>
      </c>
      <c r="O113" s="5">
        <v>83093000</v>
      </c>
    </row>
    <row r="114" spans="2:15" ht="15.5" x14ac:dyDescent="0.35">
      <c r="C114" t="s">
        <v>127</v>
      </c>
      <c r="D114" s="5">
        <v>213322000</v>
      </c>
      <c r="E114" s="5">
        <v>212749000</v>
      </c>
      <c r="F114" s="5">
        <v>211370000</v>
      </c>
      <c r="G114" s="5">
        <v>207885000</v>
      </c>
      <c r="I114" s="5">
        <v>211370000</v>
      </c>
      <c r="J114" s="5">
        <v>188293000</v>
      </c>
      <c r="K114" s="5">
        <v>183525000</v>
      </c>
      <c r="L114" s="5">
        <v>-27804000</v>
      </c>
      <c r="M114" s="5">
        <v>-27804000</v>
      </c>
      <c r="N114" s="5">
        <v>-27804000</v>
      </c>
      <c r="O114" s="5">
        <v>-27804000</v>
      </c>
    </row>
    <row r="115" spans="2:15" ht="15.5" x14ac:dyDescent="0.35">
      <c r="C115" t="s">
        <v>128</v>
      </c>
      <c r="D115" s="5">
        <v>287207000</v>
      </c>
      <c r="E115" s="5">
        <v>375405000</v>
      </c>
      <c r="F115" s="5">
        <v>331486000</v>
      </c>
      <c r="G115" s="5">
        <v>299930000</v>
      </c>
      <c r="I115" s="5">
        <v>331486000</v>
      </c>
      <c r="J115" s="5">
        <v>332053000</v>
      </c>
      <c r="K115" s="5">
        <v>298295000</v>
      </c>
      <c r="L115" s="5">
        <v>164958000</v>
      </c>
      <c r="M115" s="5">
        <v>137047000</v>
      </c>
      <c r="N115" s="5">
        <v>956327000</v>
      </c>
      <c r="O115" s="5">
        <v>884189000</v>
      </c>
    </row>
    <row r="116" spans="2:15" ht="15.5" x14ac:dyDescent="0.35">
      <c r="C116" t="s">
        <v>257</v>
      </c>
      <c r="D116" s="5">
        <v>205330000</v>
      </c>
      <c r="E116" s="5">
        <v>191533000</v>
      </c>
      <c r="F116" s="5">
        <v>191533000</v>
      </c>
      <c r="G116" s="5">
        <v>191532000</v>
      </c>
      <c r="I116" s="5">
        <v>191533000</v>
      </c>
      <c r="J116" s="5">
        <v>167438000</v>
      </c>
      <c r="K116" s="5">
        <v>132269000</v>
      </c>
      <c r="L116" s="5">
        <v>104950000</v>
      </c>
      <c r="M116" s="5">
        <v>49908000</v>
      </c>
      <c r="N116" s="5">
        <v>396365000</v>
      </c>
      <c r="O116" s="5">
        <v>396365000</v>
      </c>
    </row>
    <row r="117" spans="2:15" ht="15.5" x14ac:dyDescent="0.35">
      <c r="C117" t="s">
        <v>258</v>
      </c>
      <c r="D117" s="5">
        <v>81877000</v>
      </c>
      <c r="E117" s="5">
        <v>183872000</v>
      </c>
      <c r="F117" s="5">
        <v>139953000</v>
      </c>
      <c r="G117" s="5">
        <v>108398000</v>
      </c>
      <c r="I117" s="5">
        <v>139953000</v>
      </c>
      <c r="J117" s="5">
        <v>164615000</v>
      </c>
      <c r="K117" s="5">
        <v>166026000</v>
      </c>
      <c r="L117" s="5">
        <v>60008000</v>
      </c>
      <c r="M117" s="5">
        <v>87139000</v>
      </c>
      <c r="N117" s="5">
        <v>559962000</v>
      </c>
      <c r="O117" s="5">
        <v>487824000</v>
      </c>
    </row>
    <row r="118" spans="2:15" ht="15.5" x14ac:dyDescent="0.35">
      <c r="C118" t="s">
        <v>259</v>
      </c>
      <c r="D118" s="5">
        <v>287207000</v>
      </c>
      <c r="E118" s="5">
        <v>375405000</v>
      </c>
      <c r="F118" s="5">
        <v>331486000</v>
      </c>
      <c r="G118" s="5">
        <v>299930000</v>
      </c>
      <c r="I118" s="5">
        <v>331486000</v>
      </c>
      <c r="J118" s="5">
        <v>332053000</v>
      </c>
      <c r="K118" s="5">
        <v>298295000</v>
      </c>
      <c r="L118" s="5">
        <v>164958000</v>
      </c>
      <c r="M118" s="5">
        <v>137047000</v>
      </c>
      <c r="N118" s="5">
        <v>956327000</v>
      </c>
      <c r="O118" s="5">
        <v>884189000</v>
      </c>
    </row>
    <row r="119" spans="2:15" ht="15.5" x14ac:dyDescent="0.35">
      <c r="C119" t="s">
        <v>260</v>
      </c>
      <c r="D119" s="5">
        <v>-462000</v>
      </c>
      <c r="E119" s="5">
        <v>-466000</v>
      </c>
      <c r="F119" s="5">
        <v>-446000</v>
      </c>
      <c r="G119" s="5">
        <v>-437000</v>
      </c>
      <c r="I119" s="5">
        <v>-446000</v>
      </c>
      <c r="J119" s="5">
        <v>-416000</v>
      </c>
      <c r="K119" s="5">
        <v>-224000</v>
      </c>
      <c r="L119" s="5">
        <v>-200000</v>
      </c>
      <c r="M119" s="5">
        <v>-179000</v>
      </c>
      <c r="N119" s="5">
        <v>-145000</v>
      </c>
      <c r="O119" s="5">
        <v>-111000</v>
      </c>
    </row>
    <row r="120" spans="2:15" ht="15.5" x14ac:dyDescent="0.35">
      <c r="C120" t="s">
        <v>10</v>
      </c>
      <c r="D120" s="5">
        <v>2005691000</v>
      </c>
      <c r="E120" s="5">
        <v>2091263000</v>
      </c>
      <c r="F120" s="5">
        <v>2045563000</v>
      </c>
      <c r="G120" s="5">
        <v>2004988000</v>
      </c>
      <c r="I120" s="5">
        <v>2045563000</v>
      </c>
      <c r="J120" s="5">
        <v>2008752000</v>
      </c>
      <c r="K120" s="5">
        <v>1971256000</v>
      </c>
      <c r="L120" s="5">
        <v>1255541000</v>
      </c>
      <c r="M120" s="5">
        <v>1229053000</v>
      </c>
      <c r="N120" s="5">
        <v>1022818000</v>
      </c>
      <c r="O120" s="5">
        <v>939367000</v>
      </c>
    </row>
    <row r="121" spans="2:15" ht="15.5" x14ac:dyDescent="0.35">
      <c r="C121" t="s">
        <v>129</v>
      </c>
      <c r="D121" s="5">
        <v>2966875000</v>
      </c>
      <c r="E121" s="5">
        <v>3056000000</v>
      </c>
      <c r="F121" s="5">
        <v>3034451000</v>
      </c>
      <c r="G121" s="5">
        <v>2962378000</v>
      </c>
      <c r="I121" s="5">
        <v>3034451000</v>
      </c>
      <c r="J121" s="5">
        <v>2997402000</v>
      </c>
      <c r="K121" s="5">
        <v>2964141000</v>
      </c>
      <c r="L121" s="5">
        <v>2475138000</v>
      </c>
      <c r="M121" s="5">
        <v>2397481000</v>
      </c>
      <c r="N121" s="5">
        <v>2551366000</v>
      </c>
      <c r="O121" s="5">
        <v>2573431000</v>
      </c>
    </row>
    <row r="122" spans="2:15" ht="15.5" x14ac:dyDescent="0.35">
      <c r="C122" t="s">
        <v>130</v>
      </c>
      <c r="D122" s="5">
        <v>41899535623</v>
      </c>
      <c r="E122" s="5">
        <v>41830010801</v>
      </c>
      <c r="F122" s="5">
        <v>41815763396</v>
      </c>
      <c r="G122" s="5">
        <v>41508024149</v>
      </c>
      <c r="I122" s="5">
        <v>41815763396</v>
      </c>
      <c r="J122" s="5">
        <v>41508024149</v>
      </c>
      <c r="K122" s="5">
        <v>41396142000</v>
      </c>
      <c r="L122" s="5">
        <v>41396142000</v>
      </c>
      <c r="M122" s="5">
        <v>15523071</v>
      </c>
      <c r="N122" s="5">
        <v>775256</v>
      </c>
      <c r="O122" s="5">
        <v>775256</v>
      </c>
    </row>
    <row r="124" spans="2:15" ht="15.5" x14ac:dyDescent="0.35">
      <c r="B124" t="s">
        <v>131</v>
      </c>
      <c r="C124" t="s">
        <v>132</v>
      </c>
      <c r="D124" s="5">
        <v>78965000</v>
      </c>
      <c r="E124" s="5">
        <v>53310000</v>
      </c>
      <c r="F124" s="5">
        <v>126294000</v>
      </c>
      <c r="G124" s="5">
        <v>63311000</v>
      </c>
      <c r="I124" s="5">
        <v>313523000</v>
      </c>
      <c r="J124" s="5">
        <v>258284000</v>
      </c>
      <c r="K124" s="5">
        <v>255190000</v>
      </c>
      <c r="L124" s="5">
        <v>220298000</v>
      </c>
      <c r="M124" s="5">
        <v>248392000</v>
      </c>
      <c r="N124" s="5">
        <v>227521000</v>
      </c>
      <c r="O124" s="5">
        <v>201512000</v>
      </c>
    </row>
    <row r="125" spans="2:15" ht="15.5" x14ac:dyDescent="0.35">
      <c r="C125" t="s">
        <v>363</v>
      </c>
      <c r="D125" s="5">
        <v>206895000</v>
      </c>
      <c r="E125" s="5">
        <v>199431000</v>
      </c>
      <c r="F125" s="5">
        <v>258200000</v>
      </c>
      <c r="G125" s="5">
        <v>205708000</v>
      </c>
      <c r="I125" s="5">
        <v>839670000</v>
      </c>
      <c r="J125" s="5">
        <v>796438000</v>
      </c>
      <c r="K125" s="5">
        <v>797575000</v>
      </c>
      <c r="L125" s="5">
        <v>769822000</v>
      </c>
      <c r="M125" s="5">
        <v>735683000</v>
      </c>
      <c r="N125" s="5">
        <v>677290000</v>
      </c>
      <c r="O125" s="5">
        <v>657938000</v>
      </c>
    </row>
    <row r="126" spans="2:15" ht="15.5" x14ac:dyDescent="0.35">
      <c r="C126" t="s">
        <v>517</v>
      </c>
      <c r="G126" s="5">
        <v>1480000</v>
      </c>
    </row>
    <row r="127" spans="2:15" ht="15.5" x14ac:dyDescent="0.35">
      <c r="C127" t="s">
        <v>518</v>
      </c>
      <c r="F127" s="5">
        <v>-10818000</v>
      </c>
      <c r="G127" s="5">
        <v>-1467000</v>
      </c>
      <c r="I127" s="5">
        <v>-12285000</v>
      </c>
      <c r="J127" s="5">
        <v>4437000</v>
      </c>
      <c r="K127" s="5">
        <v>-778000</v>
      </c>
    </row>
    <row r="128" spans="2:15" ht="15.5" x14ac:dyDescent="0.35">
      <c r="C128" t="s">
        <v>519</v>
      </c>
      <c r="D128" s="5">
        <v>6288000</v>
      </c>
      <c r="E128" s="5">
        <v>6513000</v>
      </c>
      <c r="F128" s="5">
        <v>5827000</v>
      </c>
      <c r="G128" s="5">
        <v>6820000</v>
      </c>
      <c r="I128" s="5">
        <v>29416000</v>
      </c>
      <c r="J128" s="5">
        <v>36559000</v>
      </c>
      <c r="K128" s="5">
        <v>21903000</v>
      </c>
      <c r="L128" s="5">
        <v>1054000</v>
      </c>
      <c r="M128" s="5">
        <v>554000</v>
      </c>
      <c r="N128" s="5">
        <v>1013000</v>
      </c>
      <c r="O128" s="5">
        <v>1567000</v>
      </c>
    </row>
    <row r="129" spans="3:15" ht="15.5" x14ac:dyDescent="0.35">
      <c r="C129" t="s">
        <v>520</v>
      </c>
    </row>
    <row r="130" spans="3:15" ht="15.5" x14ac:dyDescent="0.35">
      <c r="C130" t="s">
        <v>465</v>
      </c>
      <c r="D130" s="5">
        <v>-107803000</v>
      </c>
      <c r="E130" s="5">
        <v>-129583000</v>
      </c>
      <c r="F130" s="5">
        <v>-123827000</v>
      </c>
      <c r="G130" s="5">
        <v>-126039000</v>
      </c>
      <c r="I130" s="5">
        <v>-497964000</v>
      </c>
      <c r="J130" s="5">
        <v>-478244000</v>
      </c>
      <c r="K130" s="5">
        <v>-474125000</v>
      </c>
      <c r="L130" s="5">
        <v>-447480000</v>
      </c>
      <c r="M130" s="5">
        <v>-383625000</v>
      </c>
      <c r="N130" s="5">
        <v>-375078000</v>
      </c>
      <c r="O130" s="5">
        <v>-372446000</v>
      </c>
    </row>
    <row r="131" spans="3:15" ht="15.5" x14ac:dyDescent="0.35">
      <c r="C131" t="s">
        <v>365</v>
      </c>
      <c r="D131" s="5">
        <v>-8145000</v>
      </c>
      <c r="E131" s="5">
        <v>-7299000</v>
      </c>
      <c r="F131" s="5">
        <v>-6804000</v>
      </c>
      <c r="G131" s="5">
        <v>-9306000</v>
      </c>
      <c r="I131" s="5">
        <v>-31071000</v>
      </c>
      <c r="J131" s="5">
        <v>-32363000</v>
      </c>
      <c r="K131" s="5">
        <v>-28755000</v>
      </c>
      <c r="L131" s="5">
        <v>-27586000</v>
      </c>
      <c r="M131" s="5">
        <v>-22297000</v>
      </c>
      <c r="N131" s="5">
        <v>-23921000</v>
      </c>
      <c r="O131" s="5">
        <v>-25504000</v>
      </c>
    </row>
    <row r="132" spans="3:15" ht="15.5" x14ac:dyDescent="0.35">
      <c r="C132" t="s">
        <v>521</v>
      </c>
      <c r="K132" s="5">
        <v>522000</v>
      </c>
      <c r="L132" s="5">
        <v>139000</v>
      </c>
    </row>
    <row r="133" spans="3:15" ht="15.5" x14ac:dyDescent="0.35">
      <c r="C133" t="s">
        <v>522</v>
      </c>
      <c r="E133" s="5">
        <v>-21000</v>
      </c>
      <c r="F133" s="5">
        <v>-3066000</v>
      </c>
      <c r="G133" s="5">
        <v>-18000</v>
      </c>
      <c r="I133" s="5">
        <v>-5322000</v>
      </c>
      <c r="J133" s="5">
        <v>-900000</v>
      </c>
      <c r="K133" s="5">
        <v>-434000</v>
      </c>
      <c r="L133" s="5">
        <v>-793000</v>
      </c>
      <c r="M133" s="5">
        <v>-944000</v>
      </c>
      <c r="N133" s="5">
        <v>-808000</v>
      </c>
    </row>
    <row r="134" spans="3:15" ht="15.5" x14ac:dyDescent="0.35">
      <c r="C134" t="s">
        <v>137</v>
      </c>
      <c r="D134" s="5">
        <v>-19036000</v>
      </c>
      <c r="E134" s="5">
        <v>-13817000</v>
      </c>
      <c r="F134" s="5">
        <v>-11235000</v>
      </c>
      <c r="G134" s="5">
        <v>-14109000</v>
      </c>
      <c r="I134" s="5">
        <v>-44356000</v>
      </c>
      <c r="J134" s="5">
        <v>-71398000</v>
      </c>
      <c r="K134" s="5">
        <v>-78412000</v>
      </c>
      <c r="L134" s="5">
        <v>-80782000</v>
      </c>
      <c r="M134" s="5">
        <v>-83729000</v>
      </c>
      <c r="N134" s="5">
        <v>-55369000</v>
      </c>
      <c r="O134" s="5">
        <v>-66117000</v>
      </c>
    </row>
    <row r="135" spans="3:15" ht="15.5" x14ac:dyDescent="0.35">
      <c r="C135" t="s">
        <v>523</v>
      </c>
      <c r="D135" s="5">
        <v>-59000</v>
      </c>
      <c r="E135" s="5">
        <v>59000</v>
      </c>
      <c r="F135" s="5">
        <v>183000</v>
      </c>
      <c r="G135" s="5">
        <v>-183000</v>
      </c>
    </row>
    <row r="136" spans="3:15" ht="15.5" x14ac:dyDescent="0.35">
      <c r="C136" t="s">
        <v>524</v>
      </c>
      <c r="D136" s="5">
        <v>595000</v>
      </c>
      <c r="E136" s="5">
        <v>-1914000</v>
      </c>
    </row>
    <row r="137" spans="3:15" ht="15.5" x14ac:dyDescent="0.35">
      <c r="C137" t="s">
        <v>139</v>
      </c>
      <c r="D137" s="5">
        <v>-143486000</v>
      </c>
      <c r="E137" s="5">
        <v>293000</v>
      </c>
      <c r="F137" s="5">
        <v>-21814000</v>
      </c>
      <c r="G137" s="5">
        <v>-128725000</v>
      </c>
      <c r="I137" s="5">
        <v>-172544000</v>
      </c>
      <c r="J137" s="5">
        <v>-191139000</v>
      </c>
      <c r="K137" s="5">
        <v>238906000</v>
      </c>
      <c r="L137" s="5">
        <v>-63381000</v>
      </c>
      <c r="M137" s="5">
        <v>-256781000</v>
      </c>
      <c r="N137" s="5">
        <v>-149150000</v>
      </c>
      <c r="O137" s="5">
        <v>-98719000</v>
      </c>
    </row>
    <row r="138" spans="3:15" ht="15.5" x14ac:dyDescent="0.35">
      <c r="C138" t="s">
        <v>140</v>
      </c>
      <c r="D138" s="5">
        <v>-29874000</v>
      </c>
      <c r="E138" s="5">
        <v>-26725000</v>
      </c>
      <c r="F138" s="5">
        <v>-15230000</v>
      </c>
      <c r="G138" s="5">
        <v>-20651000</v>
      </c>
      <c r="I138" s="5">
        <v>-82407000</v>
      </c>
      <c r="J138" s="5">
        <v>-100934000</v>
      </c>
      <c r="K138" s="5">
        <v>-78480000</v>
      </c>
      <c r="L138" s="5">
        <v>-18125000</v>
      </c>
      <c r="M138" s="5">
        <v>-20923000</v>
      </c>
      <c r="N138" s="5">
        <v>-47757000</v>
      </c>
      <c r="O138" s="5">
        <v>-106826000</v>
      </c>
    </row>
    <row r="139" spans="3:15" ht="15.5" x14ac:dyDescent="0.35">
      <c r="C139" t="s">
        <v>525</v>
      </c>
      <c r="E139" s="5">
        <v>1830000</v>
      </c>
      <c r="I139" s="5">
        <v>1994000</v>
      </c>
      <c r="J139" s="5">
        <v>2574000</v>
      </c>
      <c r="K139" s="5">
        <v>1174000</v>
      </c>
      <c r="L139" s="5">
        <v>2707000</v>
      </c>
      <c r="M139" s="5">
        <v>5280000</v>
      </c>
    </row>
    <row r="140" spans="3:15" ht="15.5" x14ac:dyDescent="0.35">
      <c r="C140" t="s">
        <v>526</v>
      </c>
      <c r="L140" s="5">
        <v>10100000</v>
      </c>
      <c r="O140" s="5">
        <v>2136000</v>
      </c>
    </row>
    <row r="141" spans="3:15" ht="15.5" x14ac:dyDescent="0.35">
      <c r="C141" t="s">
        <v>527</v>
      </c>
      <c r="J141" s="5">
        <v>-100000</v>
      </c>
      <c r="K141" s="5">
        <v>-11540000</v>
      </c>
    </row>
    <row r="142" spans="3:15" ht="15.5" x14ac:dyDescent="0.35">
      <c r="C142" t="s">
        <v>143</v>
      </c>
      <c r="D142" s="5">
        <v>-29815000</v>
      </c>
      <c r="E142" s="5">
        <v>-28614000</v>
      </c>
      <c r="F142" s="5">
        <v>-15413000</v>
      </c>
      <c r="G142" s="5">
        <v>-20468000</v>
      </c>
      <c r="I142" s="5">
        <v>-84401000</v>
      </c>
      <c r="J142" s="5">
        <v>-103408000</v>
      </c>
      <c r="K142" s="5">
        <v>-68114000</v>
      </c>
      <c r="L142" s="5">
        <v>-30932000</v>
      </c>
      <c r="M142" s="5">
        <v>-26203000</v>
      </c>
      <c r="N142" s="5">
        <v>-47757000</v>
      </c>
      <c r="O142" s="5">
        <v>-108962000</v>
      </c>
    </row>
    <row r="143" spans="3:15" ht="15.5" x14ac:dyDescent="0.35">
      <c r="C143" t="s">
        <v>148</v>
      </c>
      <c r="D143" s="5">
        <v>-143486000</v>
      </c>
      <c r="E143" s="5">
        <v>293000</v>
      </c>
      <c r="F143" s="5">
        <v>-21814000</v>
      </c>
      <c r="G143" s="5">
        <v>-128725000</v>
      </c>
      <c r="I143" s="5">
        <v>-172544000</v>
      </c>
      <c r="J143" s="5">
        <v>-191139000</v>
      </c>
      <c r="K143" s="5">
        <v>238906000</v>
      </c>
      <c r="L143" s="5">
        <v>-63381000</v>
      </c>
      <c r="M143" s="5">
        <v>-256781000</v>
      </c>
      <c r="N143" s="5">
        <v>-149150000</v>
      </c>
      <c r="O143" s="5">
        <v>-98719000</v>
      </c>
    </row>
    <row r="144" spans="3:15" ht="15.5" x14ac:dyDescent="0.35">
      <c r="C144" t="s">
        <v>528</v>
      </c>
      <c r="K144" s="5">
        <v>399737000</v>
      </c>
    </row>
    <row r="145" spans="2:15" ht="15.5" x14ac:dyDescent="0.35">
      <c r="C145" t="s">
        <v>529</v>
      </c>
      <c r="K145" s="5">
        <v>-4888000</v>
      </c>
    </row>
    <row r="146" spans="2:15" ht="15.5" x14ac:dyDescent="0.35">
      <c r="C146" t="s">
        <v>530</v>
      </c>
      <c r="D146" s="5">
        <v>-10582000</v>
      </c>
      <c r="F146" s="5">
        <v>-13619000</v>
      </c>
      <c r="I146" s="5">
        <v>-27167000</v>
      </c>
      <c r="J146" s="5">
        <v>-50596000</v>
      </c>
      <c r="K146" s="5">
        <v>-35299000</v>
      </c>
      <c r="L146" s="5">
        <v>-14409000</v>
      </c>
      <c r="M146" s="5">
        <v>-2890000</v>
      </c>
    </row>
    <row r="147" spans="2:15" ht="15.5" x14ac:dyDescent="0.35">
      <c r="C147" t="s">
        <v>531</v>
      </c>
      <c r="D147" s="5">
        <v>-123900000</v>
      </c>
      <c r="G147" s="5">
        <v>-136400000</v>
      </c>
      <c r="I147" s="5">
        <v>-136400000</v>
      </c>
      <c r="J147" s="5">
        <v>-128400000</v>
      </c>
      <c r="K147" s="5">
        <v>-100000000</v>
      </c>
      <c r="L147" s="5">
        <v>-30000000</v>
      </c>
    </row>
    <row r="148" spans="2:15" ht="15.5" x14ac:dyDescent="0.35">
      <c r="C148" t="s">
        <v>532</v>
      </c>
      <c r="M148" s="5">
        <v>798386000</v>
      </c>
    </row>
    <row r="149" spans="2:15" ht="15.5" x14ac:dyDescent="0.35">
      <c r="C149" t="s">
        <v>384</v>
      </c>
      <c r="M149" s="5">
        <v>-200000000</v>
      </c>
    </row>
    <row r="150" spans="2:15" ht="15.5" x14ac:dyDescent="0.35">
      <c r="C150" t="s">
        <v>533</v>
      </c>
      <c r="D150" s="5">
        <v>-10906000</v>
      </c>
      <c r="F150" s="5">
        <v>-8076000</v>
      </c>
      <c r="G150" s="5">
        <v>-10005000</v>
      </c>
      <c r="I150" s="5">
        <v>-25924000</v>
      </c>
      <c r="J150" s="5">
        <v>-14973000</v>
      </c>
      <c r="K150" s="5">
        <v>-7729000</v>
      </c>
    </row>
    <row r="151" spans="2:15" ht="15.5" x14ac:dyDescent="0.35">
      <c r="C151" t="s">
        <v>534</v>
      </c>
      <c r="L151" s="5">
        <v>-18972000</v>
      </c>
      <c r="M151" s="5">
        <v>-570357000</v>
      </c>
      <c r="N151" s="5">
        <v>-149150000</v>
      </c>
      <c r="O151" s="5">
        <v>-98719000</v>
      </c>
    </row>
    <row r="152" spans="2:15" ht="15.5" x14ac:dyDescent="0.35">
      <c r="C152" t="s">
        <v>535</v>
      </c>
      <c r="M152" s="5">
        <v>-281920000</v>
      </c>
    </row>
    <row r="153" spans="2:15" ht="15.5" x14ac:dyDescent="0.35">
      <c r="C153" t="s">
        <v>343</v>
      </c>
      <c r="D153" s="5">
        <v>-571000</v>
      </c>
      <c r="E153" s="5">
        <v>-464000</v>
      </c>
      <c r="F153" s="5">
        <v>-419000</v>
      </c>
      <c r="G153" s="5">
        <v>-608000</v>
      </c>
      <c r="I153" s="5">
        <v>-1641000</v>
      </c>
      <c r="J153" s="5">
        <v>-1922000</v>
      </c>
      <c r="K153" s="5">
        <v>-2184000</v>
      </c>
    </row>
    <row r="154" spans="2:15" ht="15.5" x14ac:dyDescent="0.35">
      <c r="C154" t="s">
        <v>157</v>
      </c>
      <c r="D154" s="5">
        <v>-94395000</v>
      </c>
      <c r="E154" s="5">
        <v>26878000</v>
      </c>
      <c r="F154" s="5">
        <v>89250000</v>
      </c>
      <c r="G154" s="5">
        <v>-86065000</v>
      </c>
      <c r="I154" s="5">
        <v>58572000</v>
      </c>
      <c r="J154" s="5">
        <v>-33789000</v>
      </c>
      <c r="K154" s="5">
        <v>415616000</v>
      </c>
      <c r="L154" s="5">
        <v>138792000</v>
      </c>
      <c r="M154" s="5">
        <v>-29312000</v>
      </c>
      <c r="N154" s="5">
        <v>30614000</v>
      </c>
      <c r="O154" s="5">
        <v>-4033000</v>
      </c>
    </row>
    <row r="155" spans="2:15" ht="15.5" x14ac:dyDescent="0.35">
      <c r="C155" t="s">
        <v>158</v>
      </c>
      <c r="E155" s="5">
        <v>718499000</v>
      </c>
      <c r="I155" s="5">
        <v>655191000</v>
      </c>
      <c r="J155" s="5">
        <v>677717000</v>
      </c>
      <c r="K155" s="5">
        <v>262302000</v>
      </c>
      <c r="L155" s="5">
        <v>125335000</v>
      </c>
      <c r="M155" s="5">
        <v>154863000</v>
      </c>
      <c r="N155" s="5">
        <v>125852000</v>
      </c>
      <c r="O155" s="5">
        <v>128659000</v>
      </c>
    </row>
    <row r="156" spans="2:15" ht="15.5" x14ac:dyDescent="0.35">
      <c r="C156" t="s">
        <v>290</v>
      </c>
      <c r="D156" s="5">
        <v>5816000</v>
      </c>
      <c r="E156" s="5">
        <v>-164000</v>
      </c>
      <c r="F156" s="5">
        <v>1126000</v>
      </c>
      <c r="G156" s="5">
        <v>2054000</v>
      </c>
      <c r="I156" s="5">
        <v>4736000</v>
      </c>
      <c r="J156" s="5">
        <v>11263000</v>
      </c>
      <c r="K156" s="5">
        <v>-201000</v>
      </c>
      <c r="L156" s="5">
        <v>-1825000</v>
      </c>
      <c r="M156" s="5">
        <v>-216000</v>
      </c>
      <c r="N156" s="5">
        <v>-1603000</v>
      </c>
      <c r="O156" s="5">
        <v>1226000</v>
      </c>
    </row>
    <row r="157" spans="2:15" ht="15.5" x14ac:dyDescent="0.35">
      <c r="C157" t="s">
        <v>159</v>
      </c>
      <c r="D157" s="5">
        <v>-88579000</v>
      </c>
      <c r="E157" s="5">
        <v>745213000</v>
      </c>
      <c r="F157" s="5">
        <v>90376000</v>
      </c>
      <c r="G157" s="5">
        <v>-84011000</v>
      </c>
      <c r="I157" s="5">
        <v>718499000</v>
      </c>
      <c r="J157" s="5">
        <v>655191000</v>
      </c>
      <c r="K157" s="5">
        <v>677717000</v>
      </c>
      <c r="L157" s="5">
        <v>262302000</v>
      </c>
      <c r="M157" s="5">
        <v>125335000</v>
      </c>
      <c r="N157" s="5">
        <v>154863000</v>
      </c>
      <c r="O157" s="5">
        <v>125852000</v>
      </c>
    </row>
    <row r="159" spans="2:15" ht="15.5" x14ac:dyDescent="0.35">
      <c r="B159" t="s">
        <v>160</v>
      </c>
      <c r="C159" t="s">
        <v>12</v>
      </c>
      <c r="D159" s="5">
        <v>41900000000</v>
      </c>
      <c r="E159" s="5">
        <v>41830000000</v>
      </c>
      <c r="F159" s="5">
        <v>41820000000</v>
      </c>
      <c r="G159" s="5">
        <v>41510000000</v>
      </c>
      <c r="I159" s="5">
        <v>41820000000</v>
      </c>
      <c r="J159" s="5">
        <v>41510000000</v>
      </c>
      <c r="K159" s="5">
        <v>41400000000</v>
      </c>
      <c r="L159" s="5">
        <v>41400000000</v>
      </c>
      <c r="M159" s="5">
        <v>20000000</v>
      </c>
      <c r="N159" s="5">
        <v>0</v>
      </c>
      <c r="O159" s="5">
        <v>0</v>
      </c>
    </row>
    <row r="160" spans="2:15" ht="15.5" x14ac:dyDescent="0.35">
      <c r="C160" t="s">
        <v>161</v>
      </c>
      <c r="D160" s="6">
        <v>14.95</v>
      </c>
      <c r="E160" s="6">
        <v>17.7</v>
      </c>
      <c r="F160" s="6">
        <v>13.32</v>
      </c>
      <c r="G160" s="6">
        <v>13.93</v>
      </c>
    </row>
    <row r="161" spans="3:7" ht="15.5" x14ac:dyDescent="0.35">
      <c r="C161" t="s">
        <v>162</v>
      </c>
      <c r="D161" s="6">
        <v>60.2</v>
      </c>
      <c r="E161" s="6">
        <v>57.63</v>
      </c>
      <c r="F161" s="6">
        <v>84.46</v>
      </c>
      <c r="G161" s="6">
        <v>100.14</v>
      </c>
    </row>
    <row r="162" spans="3:7" ht="15.5" x14ac:dyDescent="0.35">
      <c r="C162" t="s">
        <v>61</v>
      </c>
      <c r="D162" s="6">
        <v>18.14</v>
      </c>
      <c r="E162" s="6">
        <v>21.71</v>
      </c>
      <c r="F162" s="6">
        <v>24.79</v>
      </c>
      <c r="G162" s="6">
        <v>31.02</v>
      </c>
    </row>
    <row r="163" spans="3:7" ht="15.5" x14ac:dyDescent="0.35">
      <c r="C163" t="s">
        <v>163</v>
      </c>
      <c r="D163" s="5">
        <v>1545320000000</v>
      </c>
      <c r="E163" s="5">
        <v>1629000000000</v>
      </c>
      <c r="F163" s="5">
        <v>1391970000000</v>
      </c>
      <c r="G163" s="5">
        <v>1320290000000</v>
      </c>
    </row>
    <row r="164" spans="3:7" ht="15.5" x14ac:dyDescent="0.35">
      <c r="C164" t="s">
        <v>164</v>
      </c>
      <c r="D164" s="6">
        <v>1.18E-2</v>
      </c>
      <c r="E164" s="6">
        <v>1.43E-2</v>
      </c>
      <c r="F164" s="6">
        <v>1.1000000000000001E-2</v>
      </c>
      <c r="G164" s="6">
        <v>1.1699999999999999E-2</v>
      </c>
    </row>
    <row r="165" spans="3:7" ht="15.5" x14ac:dyDescent="0.35">
      <c r="C165" t="s">
        <v>165</v>
      </c>
      <c r="D165" s="6">
        <v>1.7399999999999999E-2</v>
      </c>
      <c r="E165" s="6">
        <v>2.0799999999999999E-2</v>
      </c>
      <c r="F165" s="6">
        <v>1.6299999999999999E-2</v>
      </c>
      <c r="G165" s="6">
        <v>1.7299999999999999E-2</v>
      </c>
    </row>
    <row r="166" spans="3:7" ht="15.5" x14ac:dyDescent="0.35">
      <c r="C166" t="s">
        <v>166</v>
      </c>
      <c r="D166" s="6">
        <v>1.8799999999999997E-2</v>
      </c>
      <c r="E166" s="6">
        <v>2.18E-2</v>
      </c>
      <c r="F166" s="6">
        <v>1.67E-2</v>
      </c>
      <c r="G166" s="6">
        <v>1.7600000000000001E-2</v>
      </c>
    </row>
    <row r="167" spans="3:7" ht="15.5" x14ac:dyDescent="0.35">
      <c r="C167" t="s">
        <v>167</v>
      </c>
      <c r="D167" s="6">
        <v>7.04</v>
      </c>
      <c r="E167" s="6">
        <v>7.96</v>
      </c>
      <c r="F167" s="6">
        <v>6.34</v>
      </c>
      <c r="G167" s="6">
        <v>5.98</v>
      </c>
    </row>
    <row r="168" spans="3:7" ht="15.5" x14ac:dyDescent="0.35">
      <c r="C168" t="s">
        <v>168</v>
      </c>
      <c r="D168" s="5">
        <v>35900000000000</v>
      </c>
      <c r="E168" s="5">
        <v>35549000000000</v>
      </c>
      <c r="F168" s="5">
        <v>34202000000000</v>
      </c>
      <c r="G168" s="5">
        <v>33467000000000</v>
      </c>
    </row>
    <row r="169" spans="3:7" ht="15.5" x14ac:dyDescent="0.35">
      <c r="C169" t="s">
        <v>169</v>
      </c>
      <c r="D169" s="6">
        <v>1.05</v>
      </c>
      <c r="E169" s="6">
        <v>1.2</v>
      </c>
      <c r="F169" s="6">
        <v>1.38</v>
      </c>
      <c r="G169" s="6">
        <v>1.73</v>
      </c>
    </row>
    <row r="170" spans="3:7" ht="15.5" x14ac:dyDescent="0.35">
      <c r="C170" t="s">
        <v>170</v>
      </c>
      <c r="D170" s="6">
        <v>857.01</v>
      </c>
      <c r="E170" s="6">
        <v>850.04</v>
      </c>
      <c r="F170" s="6">
        <v>818.1</v>
      </c>
      <c r="G170" s="6">
        <v>806.46</v>
      </c>
    </row>
    <row r="171" spans="3:7" ht="15.5" x14ac:dyDescent="0.35">
      <c r="C171" t="s">
        <v>171</v>
      </c>
      <c r="D171" s="6">
        <v>1.05</v>
      </c>
      <c r="E171" s="6">
        <v>1.2</v>
      </c>
      <c r="F171" s="6">
        <v>1.38</v>
      </c>
      <c r="G171" s="6">
        <v>1.73</v>
      </c>
    </row>
    <row r="172" spans="3:7" ht="15.5" x14ac:dyDescent="0.35">
      <c r="C172" t="s">
        <v>172</v>
      </c>
      <c r="D172" s="6">
        <v>857.01</v>
      </c>
      <c r="E172" s="6">
        <v>850.04</v>
      </c>
      <c r="F172" s="6">
        <v>818.1</v>
      </c>
      <c r="G172" s="6">
        <v>806.46</v>
      </c>
    </row>
    <row r="173" spans="3:7" ht="15.5" x14ac:dyDescent="0.35">
      <c r="C173" t="s">
        <v>173</v>
      </c>
      <c r="D173" s="5">
        <v>314000000000</v>
      </c>
      <c r="E173" s="5">
        <v>337000000000</v>
      </c>
      <c r="F173" s="5">
        <v>290000000000</v>
      </c>
      <c r="G173" s="5">
        <v>339000000000</v>
      </c>
    </row>
    <row r="174" spans="3:7" ht="15.5" x14ac:dyDescent="0.35">
      <c r="C174" t="s">
        <v>174</v>
      </c>
      <c r="D174" s="5">
        <v>12954000000000</v>
      </c>
      <c r="E174" s="5">
        <v>12394000000000</v>
      </c>
      <c r="F174" s="5">
        <v>12298000000000</v>
      </c>
      <c r="G174" s="5">
        <v>12410000000000</v>
      </c>
    </row>
    <row r="175" spans="3:7" ht="15.5" x14ac:dyDescent="0.35">
      <c r="C175" t="s">
        <v>175</v>
      </c>
      <c r="D175" s="5">
        <v>35908000000000</v>
      </c>
      <c r="E175" s="5">
        <v>35557000000000</v>
      </c>
      <c r="F175" s="5">
        <v>34209000000000</v>
      </c>
      <c r="G175" s="5">
        <v>33475000000000</v>
      </c>
    </row>
    <row r="176" spans="3:7" ht="15.5" x14ac:dyDescent="0.35">
      <c r="C176" t="s">
        <v>24</v>
      </c>
      <c r="D176" s="5">
        <v>13268000000000</v>
      </c>
      <c r="E176" s="5">
        <v>12732000000000</v>
      </c>
      <c r="F176" s="5">
        <v>12588000000000</v>
      </c>
      <c r="G176" s="5">
        <v>12749000000000</v>
      </c>
    </row>
    <row r="177" spans="3:15" ht="15.5" x14ac:dyDescent="0.35">
      <c r="C177" t="s">
        <v>21</v>
      </c>
      <c r="D177" s="5">
        <v>1515000000000</v>
      </c>
      <c r="E177" s="5">
        <v>64000000000</v>
      </c>
      <c r="F177" s="5">
        <v>575000000000</v>
      </c>
      <c r="G177" s="5">
        <v>2265000000000</v>
      </c>
    </row>
    <row r="178" spans="3:15" ht="15.5" x14ac:dyDescent="0.35">
      <c r="C178" t="s">
        <v>176</v>
      </c>
      <c r="D178" s="5">
        <v>11941000000000</v>
      </c>
      <c r="E178" s="5">
        <v>12478000000000</v>
      </c>
      <c r="F178" s="5">
        <v>11147000000000</v>
      </c>
      <c r="G178" s="5">
        <v>10865000000000</v>
      </c>
    </row>
    <row r="179" spans="3:15" ht="15.5" x14ac:dyDescent="0.35">
      <c r="C179" t="s">
        <v>177</v>
      </c>
      <c r="D179" s="5">
        <v>1461000000000</v>
      </c>
      <c r="E179" s="5">
        <v>906000000000</v>
      </c>
      <c r="F179" s="5">
        <v>2117000000000</v>
      </c>
      <c r="G179" s="5">
        <v>1114000000000</v>
      </c>
    </row>
    <row r="180" spans="3:15" ht="15.5" x14ac:dyDescent="0.35">
      <c r="C180" t="s">
        <v>178</v>
      </c>
      <c r="D180" s="5">
        <v>-559000000000</v>
      </c>
      <c r="E180" s="5">
        <v>-486000000000</v>
      </c>
      <c r="F180" s="5">
        <v>-260000000000</v>
      </c>
      <c r="G180" s="5">
        <v>-364000000000</v>
      </c>
    </row>
    <row r="181" spans="3:15" ht="15.5" x14ac:dyDescent="0.35">
      <c r="C181" t="s">
        <v>13</v>
      </c>
      <c r="D181" s="5">
        <v>902000000000</v>
      </c>
      <c r="E181" s="5">
        <v>420000000000</v>
      </c>
      <c r="F181" s="5">
        <v>1857000000000</v>
      </c>
      <c r="G181" s="5">
        <v>750000000000</v>
      </c>
    </row>
    <row r="182" spans="3:15" ht="15.5" x14ac:dyDescent="0.35">
      <c r="C182" t="s">
        <v>16</v>
      </c>
      <c r="D182" s="6">
        <v>21.53</v>
      </c>
      <c r="E182" s="6">
        <v>10.039999999999999</v>
      </c>
      <c r="F182" s="6">
        <v>44.41</v>
      </c>
      <c r="G182" s="6">
        <v>18.07</v>
      </c>
    </row>
    <row r="183" spans="3:15" ht="15.5" x14ac:dyDescent="0.35">
      <c r="C183" t="s">
        <v>46</v>
      </c>
      <c r="I183" s="6">
        <v>54.26</v>
      </c>
      <c r="J183" s="6">
        <v>61.28</v>
      </c>
      <c r="K183" s="6">
        <v>60.28</v>
      </c>
      <c r="L183" s="6">
        <v>45.76</v>
      </c>
      <c r="M183" s="6">
        <v>78436.460000000006</v>
      </c>
      <c r="N183" s="6">
        <v>1370068.9</v>
      </c>
      <c r="O183" s="6">
        <v>1744223.47</v>
      </c>
    </row>
    <row r="184" spans="3:15" ht="15.5" x14ac:dyDescent="0.35">
      <c r="C184" t="s">
        <v>60</v>
      </c>
      <c r="I184" s="6">
        <v>20.73</v>
      </c>
      <c r="J184" s="6">
        <v>15.26</v>
      </c>
      <c r="K184" s="6">
        <v>19.41</v>
      </c>
      <c r="L184" s="5">
        <v>0</v>
      </c>
      <c r="M184" s="5">
        <v>0</v>
      </c>
      <c r="N184" s="5">
        <v>0</v>
      </c>
      <c r="O184" s="5">
        <v>0</v>
      </c>
    </row>
    <row r="185" spans="3:15" ht="15.5" x14ac:dyDescent="0.35">
      <c r="C185" t="s">
        <v>63</v>
      </c>
      <c r="I185" s="6">
        <v>6.6</v>
      </c>
      <c r="J185" s="6">
        <v>6.01</v>
      </c>
      <c r="K185" s="6">
        <v>7.81</v>
      </c>
      <c r="L185" s="5">
        <v>0</v>
      </c>
      <c r="M185" s="5">
        <v>0</v>
      </c>
      <c r="N185" s="5">
        <v>0</v>
      </c>
      <c r="O185" s="5">
        <v>0</v>
      </c>
    </row>
    <row r="186" spans="3:15" ht="15.5" x14ac:dyDescent="0.35">
      <c r="C186" t="s">
        <v>179</v>
      </c>
      <c r="I186" s="5">
        <v>5496150000000</v>
      </c>
      <c r="J186" s="5">
        <v>5130100000000</v>
      </c>
      <c r="K186" s="5">
        <v>5133950000000</v>
      </c>
      <c r="L186" s="5">
        <v>4689390000000</v>
      </c>
      <c r="M186" s="5">
        <v>3600790000000</v>
      </c>
      <c r="N186" s="5">
        <v>3448180000000</v>
      </c>
      <c r="O186" s="5">
        <v>3574030000000</v>
      </c>
    </row>
    <row r="187" spans="3:15" ht="15.5" x14ac:dyDescent="0.35">
      <c r="C187" t="s">
        <v>180</v>
      </c>
      <c r="I187" s="6">
        <v>4.4699999999999997E-2</v>
      </c>
      <c r="J187" s="6">
        <v>5.2499999999999998E-2</v>
      </c>
      <c r="K187" s="6">
        <v>5.45E-2</v>
      </c>
      <c r="L187" s="6">
        <v>4.9100000000000005E-2</v>
      </c>
      <c r="M187" s="6">
        <v>3.56E-2</v>
      </c>
      <c r="N187" s="6">
        <v>2.9500000000000002E-2</v>
      </c>
      <c r="O187" s="6">
        <v>3.78E-2</v>
      </c>
    </row>
    <row r="188" spans="3:15" ht="15.5" x14ac:dyDescent="0.35">
      <c r="C188" t="s">
        <v>181</v>
      </c>
      <c r="I188" s="6">
        <v>6.6299999999999998E-2</v>
      </c>
      <c r="J188" s="6">
        <v>7.8399999999999997E-2</v>
      </c>
      <c r="K188" s="6">
        <v>8.199999999999999E-2</v>
      </c>
      <c r="L188" s="6">
        <v>9.6699999999999994E-2</v>
      </c>
      <c r="M188" s="6">
        <v>6.9400000000000003E-2</v>
      </c>
      <c r="N188" s="6">
        <v>7.3599999999999999E-2</v>
      </c>
      <c r="O188" s="6">
        <v>0.10349999999999999</v>
      </c>
    </row>
    <row r="189" spans="3:15" ht="15.5" x14ac:dyDescent="0.35">
      <c r="C189" t="s">
        <v>182</v>
      </c>
      <c r="I189" s="6">
        <v>7.3700000000000002E-2</v>
      </c>
      <c r="J189" s="6">
        <v>7.6799999999999993E-2</v>
      </c>
      <c r="K189" s="6">
        <v>0.1026</v>
      </c>
      <c r="L189" s="6">
        <v>0.10949999999999999</v>
      </c>
      <c r="M189" s="6">
        <v>7.0900000000000005E-2</v>
      </c>
      <c r="N189" s="6">
        <v>7.2499999999999995E-2</v>
      </c>
      <c r="O189" s="6">
        <v>0.17780000000000001</v>
      </c>
    </row>
    <row r="190" spans="3:15" ht="15.5" x14ac:dyDescent="0.35">
      <c r="C190" t="s">
        <v>183</v>
      </c>
      <c r="I190" s="6">
        <v>6.79</v>
      </c>
      <c r="J190" s="6">
        <v>6.55</v>
      </c>
      <c r="K190" s="6">
        <v>9.34</v>
      </c>
      <c r="L190" s="6">
        <v>14.06</v>
      </c>
      <c r="M190" s="6">
        <v>9.84</v>
      </c>
      <c r="N190" s="6">
        <v>5.74</v>
      </c>
      <c r="O190" s="6">
        <v>6.77</v>
      </c>
    </row>
    <row r="191" spans="3:15" ht="15.5" x14ac:dyDescent="0.35">
      <c r="C191" t="s">
        <v>57</v>
      </c>
      <c r="I191" s="6">
        <v>1.38</v>
      </c>
      <c r="J191" s="6">
        <v>1.2</v>
      </c>
      <c r="K191" s="6">
        <v>1.59</v>
      </c>
      <c r="L191" s="5">
        <v>0</v>
      </c>
      <c r="M191" s="5">
        <v>0</v>
      </c>
      <c r="N191" s="5">
        <v>0</v>
      </c>
      <c r="O191" s="5">
        <v>0</v>
      </c>
    </row>
    <row r="192" spans="3:15" ht="15.5" x14ac:dyDescent="0.35">
      <c r="C192" t="s">
        <v>54</v>
      </c>
      <c r="I192" s="6">
        <v>818.1</v>
      </c>
      <c r="J192" s="6">
        <v>782.07</v>
      </c>
      <c r="K192" s="6">
        <v>735.28</v>
      </c>
      <c r="L192" s="6">
        <v>472.98</v>
      </c>
      <c r="M192" s="6">
        <v>1130638.04</v>
      </c>
      <c r="N192" s="6">
        <v>18611778.710000001</v>
      </c>
      <c r="O192" s="6">
        <v>16845640.25</v>
      </c>
    </row>
    <row r="193" spans="2:15" ht="15.5" x14ac:dyDescent="0.35">
      <c r="C193" t="s">
        <v>184</v>
      </c>
      <c r="I193" s="6">
        <v>1.38</v>
      </c>
      <c r="J193" s="6">
        <v>1.2</v>
      </c>
      <c r="K193" s="6">
        <v>1.59</v>
      </c>
      <c r="L193" s="5">
        <v>0</v>
      </c>
      <c r="M193" s="5">
        <v>0</v>
      </c>
      <c r="N193" s="5">
        <v>0</v>
      </c>
      <c r="O193" s="5">
        <v>0</v>
      </c>
    </row>
    <row r="194" spans="2:15" ht="15.5" x14ac:dyDescent="0.35">
      <c r="C194" t="s">
        <v>185</v>
      </c>
      <c r="I194" s="6">
        <v>818.1</v>
      </c>
      <c r="J194" s="6">
        <v>782.07</v>
      </c>
      <c r="K194" s="6">
        <v>735.28</v>
      </c>
      <c r="L194" s="6">
        <v>472.98</v>
      </c>
      <c r="M194" s="6">
        <v>1130638.04</v>
      </c>
      <c r="N194" s="6">
        <v>18611778.710000001</v>
      </c>
      <c r="O194" s="6">
        <v>16845640.25</v>
      </c>
    </row>
    <row r="195" spans="2:15" ht="15.5" x14ac:dyDescent="0.35">
      <c r="C195" t="s">
        <v>186</v>
      </c>
      <c r="I195" s="5">
        <v>290000000000</v>
      </c>
      <c r="J195" s="5">
        <v>268000000000</v>
      </c>
      <c r="K195" s="5">
        <v>253000000000</v>
      </c>
      <c r="L195" s="5">
        <v>9627000000000</v>
      </c>
      <c r="M195" s="5">
        <v>263000000000</v>
      </c>
      <c r="N195" s="5">
        <v>3227000000000</v>
      </c>
      <c r="O195" s="5">
        <v>2965000000000</v>
      </c>
    </row>
    <row r="196" spans="2:15" ht="15.5" x14ac:dyDescent="0.35">
      <c r="C196" t="s">
        <v>187</v>
      </c>
      <c r="I196" s="5">
        <v>12298000000000</v>
      </c>
      <c r="J196" s="5">
        <v>11782000000000</v>
      </c>
      <c r="K196" s="5">
        <v>11030000000000</v>
      </c>
      <c r="L196" s="5">
        <v>5112000000000</v>
      </c>
      <c r="M196" s="5">
        <v>13424000000000</v>
      </c>
      <c r="N196" s="5">
        <v>11483000000000</v>
      </c>
      <c r="O196" s="5">
        <v>13437000000000</v>
      </c>
    </row>
    <row r="197" spans="2:15" ht="15.5" x14ac:dyDescent="0.35">
      <c r="C197" t="s">
        <v>26</v>
      </c>
      <c r="I197" s="5">
        <v>12588000000000</v>
      </c>
      <c r="J197" s="5">
        <v>12050000000000</v>
      </c>
      <c r="K197" s="5">
        <v>11283000000000</v>
      </c>
      <c r="L197" s="5">
        <v>14739000000000</v>
      </c>
      <c r="M197" s="5">
        <v>13688000000000</v>
      </c>
      <c r="N197" s="5">
        <v>14709000000000</v>
      </c>
      <c r="O197" s="5">
        <v>16402000000000</v>
      </c>
    </row>
    <row r="198" spans="2:15" ht="15.5" x14ac:dyDescent="0.35">
      <c r="C198" t="s">
        <v>23</v>
      </c>
      <c r="I198" s="5">
        <v>575000000000</v>
      </c>
      <c r="J198" s="5">
        <v>1464000000000</v>
      </c>
      <c r="K198" s="5">
        <v>820000000000</v>
      </c>
      <c r="L198" s="5">
        <v>10649000000000</v>
      </c>
      <c r="M198" s="5">
        <v>11898000000000</v>
      </c>
      <c r="N198" s="5">
        <v>12525000000000</v>
      </c>
      <c r="O198" s="5">
        <v>14652000000000</v>
      </c>
    </row>
    <row r="199" spans="2:15" ht="15.5" x14ac:dyDescent="0.35">
      <c r="C199" t="s">
        <v>188</v>
      </c>
      <c r="I199" s="5">
        <v>11147000000000</v>
      </c>
      <c r="J199" s="5">
        <v>9715000000000</v>
      </c>
      <c r="K199" s="5">
        <v>9559000000000</v>
      </c>
      <c r="L199" s="5">
        <v>-6618000000000</v>
      </c>
      <c r="M199" s="5">
        <v>1141000000000</v>
      </c>
      <c r="N199" s="5">
        <v>-5004000000000</v>
      </c>
      <c r="O199" s="5">
        <v>-5142000000000</v>
      </c>
    </row>
    <row r="200" spans="2:15" ht="15.5" x14ac:dyDescent="0.35">
      <c r="C200" t="s">
        <v>189</v>
      </c>
      <c r="I200" s="5">
        <v>5242000000000</v>
      </c>
      <c r="J200" s="5">
        <v>4173000000000</v>
      </c>
      <c r="K200" s="5">
        <v>3940000000000</v>
      </c>
      <c r="L200" s="5">
        <v>3435000000000</v>
      </c>
      <c r="M200" s="5">
        <v>3547000000000</v>
      </c>
      <c r="N200" s="5">
        <v>3209000000000</v>
      </c>
      <c r="O200" s="5">
        <v>2801000000000</v>
      </c>
    </row>
    <row r="201" spans="2:15" ht="15.5" x14ac:dyDescent="0.35">
      <c r="C201" t="s">
        <v>190</v>
      </c>
      <c r="I201" s="5">
        <v>-1411000000000</v>
      </c>
      <c r="J201" s="5">
        <v>-1671000000000</v>
      </c>
      <c r="K201" s="5">
        <v>-1052000000000</v>
      </c>
      <c r="L201" s="5">
        <v>-482000000000</v>
      </c>
      <c r="M201" s="5">
        <v>-374000000000</v>
      </c>
      <c r="N201" s="5">
        <v>-674000000000</v>
      </c>
      <c r="O201" s="5">
        <v>-1515000000000</v>
      </c>
    </row>
    <row r="202" spans="2:15" ht="15.5" x14ac:dyDescent="0.35">
      <c r="C202" t="s">
        <v>15</v>
      </c>
      <c r="I202" s="5">
        <v>3831000000000</v>
      </c>
      <c r="J202" s="5">
        <v>2502000000000</v>
      </c>
      <c r="K202" s="5">
        <v>2888000000000</v>
      </c>
      <c r="L202" s="5">
        <v>2953000000000</v>
      </c>
      <c r="M202" s="5">
        <v>3172000000000</v>
      </c>
      <c r="N202" s="5">
        <v>2536000000000</v>
      </c>
      <c r="O202" s="5">
        <v>1287000000000</v>
      </c>
    </row>
    <row r="203" spans="2:15" ht="15.5" x14ac:dyDescent="0.35">
      <c r="C203" t="s">
        <v>17</v>
      </c>
      <c r="I203" s="6">
        <v>91.61</v>
      </c>
      <c r="J203" s="6">
        <v>60.29</v>
      </c>
      <c r="K203" s="6">
        <v>69.77</v>
      </c>
      <c r="L203" s="6">
        <v>71.33</v>
      </c>
      <c r="M203" s="6">
        <v>204367.71</v>
      </c>
      <c r="N203" s="6">
        <v>3270624.44</v>
      </c>
      <c r="O203" s="6">
        <v>1659500.28</v>
      </c>
    </row>
    <row r="205" spans="2:15" ht="15.5" x14ac:dyDescent="0.35">
      <c r="B205" t="s">
        <v>191</v>
      </c>
      <c r="C205" t="s">
        <v>192</v>
      </c>
      <c r="D205" s="5">
        <v>626000000000</v>
      </c>
      <c r="E205" s="5">
        <v>740000000000</v>
      </c>
      <c r="F205" s="5">
        <v>557000000000</v>
      </c>
      <c r="G205" s="5">
        <v>578000000000</v>
      </c>
      <c r="H205" s="5">
        <v>2734000000000</v>
      </c>
      <c r="I205" s="5">
        <v>2269000000000</v>
      </c>
      <c r="J205" s="5">
        <v>2544000000000</v>
      </c>
      <c r="K205" s="5">
        <v>2496000000000</v>
      </c>
      <c r="L205" s="5">
        <v>1894000000000</v>
      </c>
      <c r="M205" s="5">
        <v>1218000000000</v>
      </c>
      <c r="N205" s="5">
        <v>1062000000000</v>
      </c>
      <c r="O205" s="5">
        <v>1352000000000</v>
      </c>
    </row>
    <row r="206" spans="2:15" ht="15.5" x14ac:dyDescent="0.35">
      <c r="C206" t="s">
        <v>345</v>
      </c>
      <c r="H206" s="6">
        <v>49.44</v>
      </c>
      <c r="I206" s="6">
        <v>49.44</v>
      </c>
      <c r="J206" s="6">
        <v>53.09</v>
      </c>
      <c r="K206" s="6">
        <v>47.77</v>
      </c>
      <c r="L206" s="6">
        <v>10.87</v>
      </c>
    </row>
    <row r="207" spans="2:15" ht="15.5" x14ac:dyDescent="0.35">
      <c r="C207" t="s">
        <v>65</v>
      </c>
      <c r="H207" s="6">
        <v>0.75690000000000002</v>
      </c>
      <c r="I207" s="6">
        <v>0.91299999999999992</v>
      </c>
      <c r="J207" s="6">
        <v>0.87280000000000002</v>
      </c>
      <c r="K207" s="6">
        <v>0.79459999999999997</v>
      </c>
      <c r="L207" s="6">
        <v>0.2382</v>
      </c>
    </row>
    <row r="208" spans="2:15" ht="15.5" x14ac:dyDescent="0.35">
      <c r="C208" t="s">
        <v>346</v>
      </c>
      <c r="H208" s="6">
        <v>4.82E-2</v>
      </c>
      <c r="I208" s="6">
        <v>4.8499999999999995E-2</v>
      </c>
      <c r="J208" s="6">
        <v>3.7000000000000005E-2</v>
      </c>
      <c r="K208" s="6">
        <v>4.0099999999999997E-2</v>
      </c>
      <c r="L208" s="6">
        <v>1.2699999999999999E-2</v>
      </c>
    </row>
    <row r="209" spans="3:15" ht="15.5" x14ac:dyDescent="0.35">
      <c r="C209" t="s">
        <v>45</v>
      </c>
      <c r="D209" s="6">
        <v>14.93</v>
      </c>
      <c r="E209" s="6">
        <v>17.649999999999999</v>
      </c>
      <c r="F209" s="6">
        <v>13.28</v>
      </c>
      <c r="G209" s="6">
        <v>13.78</v>
      </c>
      <c r="H209" s="6">
        <v>65.16</v>
      </c>
      <c r="I209" s="6">
        <v>54.09</v>
      </c>
      <c r="J209" s="6">
        <v>60.64</v>
      </c>
      <c r="K209" s="6">
        <v>59.49</v>
      </c>
      <c r="L209" s="6">
        <v>45.16</v>
      </c>
      <c r="M209" s="6">
        <v>29.03</v>
      </c>
      <c r="N209" s="6">
        <v>25.32</v>
      </c>
      <c r="O209" s="6">
        <v>32.24</v>
      </c>
    </row>
    <row r="210" spans="3:15" ht="15.5" x14ac:dyDescent="0.35">
      <c r="C210" t="s">
        <v>67</v>
      </c>
      <c r="H210" s="6">
        <v>49.44</v>
      </c>
      <c r="I210" s="6">
        <v>49.44</v>
      </c>
      <c r="J210" s="6">
        <v>53.09</v>
      </c>
      <c r="K210" s="6">
        <v>47.77</v>
      </c>
      <c r="L210" s="6">
        <v>10.87</v>
      </c>
    </row>
    <row r="211" spans="3:15" ht="15.5" x14ac:dyDescent="0.35">
      <c r="C211" t="s">
        <v>347</v>
      </c>
      <c r="H211" s="6">
        <v>0.75690000000000002</v>
      </c>
      <c r="I211" s="6">
        <v>0.91299999999999992</v>
      </c>
      <c r="J211" s="6">
        <v>0.87280000000000002</v>
      </c>
      <c r="K211" s="6">
        <v>0.79459999999999997</v>
      </c>
      <c r="L211" s="6">
        <v>0.2382</v>
      </c>
    </row>
    <row r="212" spans="3:15" ht="15.5" x14ac:dyDescent="0.35">
      <c r="C212" t="s">
        <v>348</v>
      </c>
      <c r="H212" s="6">
        <v>4.82E-2</v>
      </c>
      <c r="I212" s="6">
        <v>4.8499999999999995E-2</v>
      </c>
      <c r="J212" s="6">
        <v>3.7000000000000005E-2</v>
      </c>
      <c r="K212" s="6">
        <v>4.0099999999999997E-2</v>
      </c>
      <c r="L212" s="6">
        <v>1.2699999999999999E-2</v>
      </c>
    </row>
    <row r="213" spans="3:15" ht="15.5" x14ac:dyDescent="0.35">
      <c r="C213" t="s">
        <v>193</v>
      </c>
      <c r="D213" s="5">
        <v>2079000000000</v>
      </c>
      <c r="E213" s="5">
        <v>1965000000000</v>
      </c>
      <c r="F213" s="5">
        <v>1898000000000</v>
      </c>
      <c r="G213" s="5">
        <v>1866000000000</v>
      </c>
      <c r="H213" s="5">
        <v>8087000000000</v>
      </c>
      <c r="I213" s="5">
        <v>7130000000000</v>
      </c>
      <c r="J213" s="5">
        <v>6453000000000</v>
      </c>
      <c r="K213" s="5">
        <v>6198000000000</v>
      </c>
      <c r="L213" s="5">
        <v>5743000000000</v>
      </c>
      <c r="M213" s="5">
        <v>5278000000000</v>
      </c>
      <c r="N213" s="5">
        <v>5160000000000</v>
      </c>
      <c r="O213" s="5">
        <v>9434000000000</v>
      </c>
    </row>
    <row r="214" spans="3:15" ht="15.5" x14ac:dyDescent="0.35">
      <c r="C214" t="s">
        <v>349</v>
      </c>
      <c r="H214" s="6">
        <v>49.44</v>
      </c>
      <c r="I214" s="6">
        <v>49.44</v>
      </c>
      <c r="J214" s="6">
        <v>53.09</v>
      </c>
      <c r="K214" s="6">
        <v>47.77</v>
      </c>
      <c r="L214" s="6">
        <v>10.87</v>
      </c>
    </row>
    <row r="215" spans="3:15" ht="15.5" x14ac:dyDescent="0.35">
      <c r="C215" t="s">
        <v>350</v>
      </c>
      <c r="H215" s="6">
        <v>0.75690000000000002</v>
      </c>
      <c r="I215" s="6">
        <v>0.91299999999999992</v>
      </c>
      <c r="J215" s="6">
        <v>0.87280000000000002</v>
      </c>
      <c r="K215" s="6">
        <v>0.79459999999999997</v>
      </c>
      <c r="L215" s="6">
        <v>0.2382</v>
      </c>
    </row>
    <row r="216" spans="3:15" ht="15.5" x14ac:dyDescent="0.35">
      <c r="C216" t="s">
        <v>351</v>
      </c>
      <c r="H216" s="6">
        <v>4.82E-2</v>
      </c>
      <c r="I216" s="6">
        <v>4.8499999999999995E-2</v>
      </c>
      <c r="J216" s="6">
        <v>3.7000000000000005E-2</v>
      </c>
      <c r="K216" s="6">
        <v>4.0099999999999997E-2</v>
      </c>
      <c r="L216" s="6">
        <v>1.2699999999999999E-2</v>
      </c>
    </row>
    <row r="217" spans="3:15" ht="15.5" x14ac:dyDescent="0.35">
      <c r="C217" t="s">
        <v>194</v>
      </c>
      <c r="I217" s="6">
        <v>15.69</v>
      </c>
    </row>
    <row r="218" spans="3:15" ht="15.5" x14ac:dyDescent="0.35">
      <c r="C218" t="s">
        <v>292</v>
      </c>
      <c r="I218" s="6">
        <v>17.21</v>
      </c>
    </row>
    <row r="219" spans="3:15" ht="15.5" x14ac:dyDescent="0.35">
      <c r="C219" t="s">
        <v>536</v>
      </c>
      <c r="I219" s="6">
        <v>14.27</v>
      </c>
    </row>
    <row r="220" spans="3:15" ht="15.5" x14ac:dyDescent="0.35">
      <c r="C220" t="s">
        <v>195</v>
      </c>
      <c r="I220" s="6">
        <v>6.95</v>
      </c>
    </row>
    <row r="221" spans="3:15" ht="15.5" x14ac:dyDescent="0.35">
      <c r="C221" t="s">
        <v>293</v>
      </c>
      <c r="I221" s="6">
        <v>5.8099999999999999E-2</v>
      </c>
    </row>
    <row r="222" spans="3:15" ht="15.5" x14ac:dyDescent="0.35">
      <c r="C222" t="s">
        <v>294</v>
      </c>
      <c r="I222" s="6">
        <v>5.52</v>
      </c>
    </row>
    <row r="223" spans="3:15" ht="15.5" x14ac:dyDescent="0.35">
      <c r="C223" t="s">
        <v>196</v>
      </c>
      <c r="I223" s="6">
        <v>1.2</v>
      </c>
    </row>
    <row r="224" spans="3:15" ht="15.5" x14ac:dyDescent="0.35">
      <c r="C224" t="s">
        <v>295</v>
      </c>
      <c r="I224" s="6">
        <v>7.68</v>
      </c>
    </row>
    <row r="225" spans="3:9" ht="15.5" x14ac:dyDescent="0.35">
      <c r="C225" t="s">
        <v>296</v>
      </c>
      <c r="I225" s="6">
        <v>10.94</v>
      </c>
    </row>
    <row r="226" spans="3:9" ht="15.5" x14ac:dyDescent="0.35">
      <c r="C226" t="s">
        <v>297</v>
      </c>
      <c r="I226" s="6">
        <v>12.56</v>
      </c>
    </row>
    <row r="227" spans="3:9" ht="15.5" x14ac:dyDescent="0.35">
      <c r="C227" t="s">
        <v>298</v>
      </c>
      <c r="I227" s="6">
        <v>7.58</v>
      </c>
    </row>
    <row r="228" spans="3:9" ht="15.5" x14ac:dyDescent="0.35">
      <c r="C228" t="s">
        <v>299</v>
      </c>
      <c r="I228" s="6">
        <v>-1.5</v>
      </c>
    </row>
    <row r="229" spans="3:9" ht="15.5" x14ac:dyDescent="0.35">
      <c r="C229" t="s">
        <v>300</v>
      </c>
      <c r="I229" s="6">
        <v>2.95</v>
      </c>
    </row>
    <row r="230" spans="3:9" ht="15.5" x14ac:dyDescent="0.35">
      <c r="C230" t="s">
        <v>537</v>
      </c>
      <c r="I230" s="6">
        <v>0.57999999999999996</v>
      </c>
    </row>
    <row r="231" spans="3:9" ht="15.5" x14ac:dyDescent="0.35">
      <c r="C231" t="s">
        <v>301</v>
      </c>
      <c r="I231" s="6">
        <v>59.56</v>
      </c>
    </row>
    <row r="232" spans="3:9" ht="15.5" x14ac:dyDescent="0.35">
      <c r="C232" t="s">
        <v>197</v>
      </c>
      <c r="I232" s="6">
        <v>65.319999999999993</v>
      </c>
    </row>
    <row r="233" spans="3:9" ht="15.5" x14ac:dyDescent="0.35">
      <c r="C233" t="s">
        <v>302</v>
      </c>
      <c r="I233" s="6">
        <v>185.84</v>
      </c>
    </row>
    <row r="234" spans="3:9" ht="15.5" x14ac:dyDescent="0.35">
      <c r="C234" t="s">
        <v>198</v>
      </c>
      <c r="D234" s="6">
        <v>280.18</v>
      </c>
    </row>
    <row r="235" spans="3:9" ht="15.5" x14ac:dyDescent="0.35">
      <c r="C235" t="s">
        <v>199</v>
      </c>
      <c r="I235" s="6">
        <v>856.01</v>
      </c>
    </row>
    <row r="236" spans="3:9" ht="15.5" x14ac:dyDescent="0.35">
      <c r="C236" t="s">
        <v>303</v>
      </c>
      <c r="I236" s="6">
        <v>93.66</v>
      </c>
    </row>
    <row r="237" spans="3:9" ht="15.5" x14ac:dyDescent="0.35">
      <c r="C237" t="s">
        <v>200</v>
      </c>
      <c r="D237" s="6">
        <v>4.3600000000000003</v>
      </c>
    </row>
    <row r="238" spans="3:9" ht="15.5" x14ac:dyDescent="0.35">
      <c r="C238" t="s">
        <v>201</v>
      </c>
      <c r="D238" s="6">
        <v>4.22</v>
      </c>
    </row>
    <row r="239" spans="3:9" ht="15.5" x14ac:dyDescent="0.35">
      <c r="C239" t="s">
        <v>202</v>
      </c>
      <c r="D239" s="6">
        <v>0.37</v>
      </c>
    </row>
    <row r="240" spans="3:9" ht="15.5" x14ac:dyDescent="0.35">
      <c r="C240" t="s">
        <v>352</v>
      </c>
      <c r="D240" s="6">
        <v>0.36</v>
      </c>
    </row>
    <row r="241" spans="3:9" ht="15.5" x14ac:dyDescent="0.35">
      <c r="C241" t="s">
        <v>203</v>
      </c>
      <c r="D241" s="6">
        <v>0.48</v>
      </c>
    </row>
    <row r="242" spans="3:9" ht="15.5" x14ac:dyDescent="0.35">
      <c r="C242" t="s">
        <v>204</v>
      </c>
      <c r="D242" s="6">
        <v>0.25</v>
      </c>
    </row>
    <row r="243" spans="3:9" ht="15.5" x14ac:dyDescent="0.35">
      <c r="C243" t="s">
        <v>205</v>
      </c>
      <c r="D243" s="6">
        <v>1.48</v>
      </c>
    </row>
    <row r="244" spans="3:9" ht="15.5" x14ac:dyDescent="0.35">
      <c r="C244" t="s">
        <v>304</v>
      </c>
      <c r="I244" s="6">
        <v>6.83</v>
      </c>
    </row>
    <row r="245" spans="3:9" ht="15.5" x14ac:dyDescent="0.35">
      <c r="C245" t="s">
        <v>13</v>
      </c>
      <c r="D245" s="5">
        <v>902000000000</v>
      </c>
    </row>
    <row r="246" spans="3:9" ht="15.5" x14ac:dyDescent="0.35">
      <c r="C246" t="s">
        <v>206</v>
      </c>
      <c r="I246" s="6">
        <v>4.43</v>
      </c>
    </row>
    <row r="247" spans="3:9" ht="15.5" x14ac:dyDescent="0.35">
      <c r="C247" t="s">
        <v>207</v>
      </c>
      <c r="I247" s="6">
        <v>4.7E-2</v>
      </c>
    </row>
    <row r="248" spans="3:9" ht="15.5" x14ac:dyDescent="0.35">
      <c r="C248" t="s">
        <v>208</v>
      </c>
      <c r="I248" s="6">
        <v>6.9599999999999995E-2</v>
      </c>
    </row>
    <row r="249" spans="3:9" ht="15.5" x14ac:dyDescent="0.35">
      <c r="C249" t="s">
        <v>209</v>
      </c>
      <c r="I249" s="6">
        <v>7.22E-2</v>
      </c>
    </row>
    <row r="250" spans="3:9" ht="15.5" x14ac:dyDescent="0.35">
      <c r="C250" t="s">
        <v>305</v>
      </c>
      <c r="I250" s="6">
        <v>5.0300000000000004E-2</v>
      </c>
    </row>
    <row r="251" spans="3:9" ht="15.5" x14ac:dyDescent="0.35">
      <c r="C251" t="s">
        <v>210</v>
      </c>
      <c r="D251" s="6">
        <v>123.05</v>
      </c>
    </row>
    <row r="252" spans="3:9" ht="15.5" x14ac:dyDescent="0.35">
      <c r="C252" t="s">
        <v>211</v>
      </c>
      <c r="D252" s="6">
        <v>45.98</v>
      </c>
    </row>
    <row r="253" spans="3:9" ht="15.5" x14ac:dyDescent="0.35">
      <c r="C253" t="s">
        <v>212</v>
      </c>
      <c r="D253" s="6">
        <v>144.13999999999999</v>
      </c>
    </row>
    <row r="254" spans="3:9" ht="15.5" x14ac:dyDescent="0.35">
      <c r="C254" t="s">
        <v>213</v>
      </c>
      <c r="D254" s="6">
        <v>24.89</v>
      </c>
    </row>
    <row r="255" spans="3:9" ht="15.5" x14ac:dyDescent="0.35">
      <c r="C255" t="s">
        <v>214</v>
      </c>
      <c r="D255" s="6">
        <v>0.74</v>
      </c>
    </row>
    <row r="256" spans="3:9" ht="15.5" x14ac:dyDescent="0.35">
      <c r="C256" t="s">
        <v>306</v>
      </c>
      <c r="I256" s="6">
        <v>0.15</v>
      </c>
    </row>
    <row r="257" spans="3:9" ht="15.5" x14ac:dyDescent="0.35">
      <c r="C257" t="s">
        <v>307</v>
      </c>
      <c r="I257" s="6">
        <v>7.52</v>
      </c>
    </row>
    <row r="258" spans="3:9" ht="15.5" x14ac:dyDescent="0.35">
      <c r="C258" t="s">
        <v>41</v>
      </c>
      <c r="I258" s="5">
        <v>42997000000000</v>
      </c>
    </row>
    <row r="259" spans="3:9" ht="15.5" x14ac:dyDescent="0.35">
      <c r="C259" t="s">
        <v>215</v>
      </c>
      <c r="I259" s="5">
        <v>44504000000000</v>
      </c>
    </row>
    <row r="260" spans="3:9" ht="15.5" x14ac:dyDescent="0.35">
      <c r="C260" t="s">
        <v>216</v>
      </c>
      <c r="I260" s="5">
        <v>41950000000</v>
      </c>
    </row>
    <row r="261" spans="3:9" ht="15.5" x14ac:dyDescent="0.35">
      <c r="C261" t="s">
        <v>217</v>
      </c>
      <c r="I261" s="6">
        <v>0.11169999999999999</v>
      </c>
    </row>
    <row r="262" spans="3:9" ht="15.5" x14ac:dyDescent="0.35">
      <c r="C262" t="s">
        <v>218</v>
      </c>
      <c r="D262" s="6">
        <v>0.53069999999999995</v>
      </c>
    </row>
    <row r="263" spans="3:9" ht="15.5" x14ac:dyDescent="0.35">
      <c r="C263" t="s">
        <v>219</v>
      </c>
      <c r="D263" s="6">
        <v>0.44359999999999999</v>
      </c>
    </row>
    <row r="264" spans="3:9" ht="15.5" x14ac:dyDescent="0.35">
      <c r="C264" t="s">
        <v>220</v>
      </c>
      <c r="D264" s="6">
        <v>0.3014</v>
      </c>
    </row>
    <row r="265" spans="3:9" ht="15.5" x14ac:dyDescent="0.35">
      <c r="C265" t="s">
        <v>221</v>
      </c>
      <c r="D265" s="6">
        <v>0.21850000000000003</v>
      </c>
    </row>
    <row r="266" spans="3:9" ht="15.5" x14ac:dyDescent="0.35">
      <c r="C266" t="s">
        <v>222</v>
      </c>
      <c r="D266" s="6">
        <v>7.8299999999999995E-2</v>
      </c>
    </row>
    <row r="267" spans="3:9" ht="15.5" x14ac:dyDescent="0.35">
      <c r="C267" t="s">
        <v>223</v>
      </c>
      <c r="D267" s="6">
        <v>9.7000000000000003E-3</v>
      </c>
    </row>
    <row r="268" spans="3:9" ht="15.5" x14ac:dyDescent="0.35">
      <c r="C268" t="s">
        <v>353</v>
      </c>
      <c r="I268" s="6">
        <v>49.44</v>
      </c>
    </row>
    <row r="269" spans="3:9" ht="15.5" x14ac:dyDescent="0.35">
      <c r="C269" t="s">
        <v>354</v>
      </c>
      <c r="I269" s="6">
        <v>49.44</v>
      </c>
    </row>
    <row r="270" spans="3:9" ht="15.5" x14ac:dyDescent="0.35">
      <c r="C270" t="s">
        <v>355</v>
      </c>
      <c r="I270" s="6">
        <v>0.75690000000000002</v>
      </c>
    </row>
    <row r="271" spans="3:9" ht="15.5" x14ac:dyDescent="0.35">
      <c r="C271" t="s">
        <v>356</v>
      </c>
      <c r="I271" s="6">
        <v>4.82E-2</v>
      </c>
    </row>
    <row r="272" spans="3:9" ht="15.5" x14ac:dyDescent="0.35">
      <c r="C272" t="s">
        <v>357</v>
      </c>
      <c r="I272" t="s">
        <v>538</v>
      </c>
    </row>
    <row r="273" spans="3:9" ht="15.5" x14ac:dyDescent="0.35">
      <c r="C273" t="s">
        <v>224</v>
      </c>
      <c r="I273" s="5">
        <v>8</v>
      </c>
    </row>
    <row r="274" spans="3:9" ht="15.5" x14ac:dyDescent="0.35">
      <c r="C274" t="s">
        <v>225</v>
      </c>
      <c r="I274" s="6">
        <v>0.57999999999999996</v>
      </c>
    </row>
    <row r="275" spans="3:9" ht="15.5" x14ac:dyDescent="0.35">
      <c r="C275" t="s">
        <v>226</v>
      </c>
      <c r="I275" s="6">
        <v>0.95</v>
      </c>
    </row>
    <row r="276" spans="3:9" ht="15.5" x14ac:dyDescent="0.35">
      <c r="C276" t="s">
        <v>308</v>
      </c>
      <c r="I276" s="6">
        <v>0.41</v>
      </c>
    </row>
    <row r="277" spans="3:9" ht="15.5" x14ac:dyDescent="0.35">
      <c r="C277" t="s">
        <v>227</v>
      </c>
      <c r="I277" s="6">
        <v>0.57999999999999996</v>
      </c>
    </row>
    <row r="278" spans="3:9" ht="15.5" x14ac:dyDescent="0.35">
      <c r="C278" t="s">
        <v>228</v>
      </c>
      <c r="I278" s="6">
        <v>0.21</v>
      </c>
    </row>
    <row r="279" spans="3:9" ht="15.5" x14ac:dyDescent="0.35">
      <c r="C279" t="s">
        <v>229</v>
      </c>
      <c r="I279" s="6">
        <v>0.5</v>
      </c>
    </row>
    <row r="280" spans="3:9" ht="15.5" x14ac:dyDescent="0.35">
      <c r="C280" t="s">
        <v>230</v>
      </c>
      <c r="I280" s="6">
        <v>0.75</v>
      </c>
    </row>
    <row r="281" spans="3:9" ht="15.5" x14ac:dyDescent="0.35">
      <c r="C281" t="s">
        <v>309</v>
      </c>
      <c r="I281" s="5">
        <v>7796000000000</v>
      </c>
    </row>
    <row r="282" spans="3:9" ht="15.5" x14ac:dyDescent="0.35">
      <c r="C282" t="s">
        <v>310</v>
      </c>
      <c r="I282" s="5">
        <v>4090000000000</v>
      </c>
    </row>
    <row r="283" spans="3:9" ht="15.5" x14ac:dyDescent="0.35">
      <c r="C283" t="s">
        <v>311</v>
      </c>
      <c r="I283" s="5">
        <v>5887000000000</v>
      </c>
    </row>
    <row r="284" spans="3:9" ht="15.5" x14ac:dyDescent="0.35">
      <c r="C284" t="s">
        <v>312</v>
      </c>
      <c r="I284" s="5">
        <v>2499000000000</v>
      </c>
    </row>
    <row r="285" spans="3:9" ht="15.5" x14ac:dyDescent="0.35">
      <c r="C285" t="s">
        <v>231</v>
      </c>
      <c r="D285" s="5">
        <v>11753000000000</v>
      </c>
    </row>
    <row r="286" spans="3:9" ht="15.5" x14ac:dyDescent="0.35">
      <c r="C286" t="s">
        <v>232</v>
      </c>
      <c r="D286" s="5">
        <v>53104000000000</v>
      </c>
    </row>
    <row r="287" spans="3:9" ht="15.5" x14ac:dyDescent="0.35">
      <c r="C287" t="s">
        <v>233</v>
      </c>
      <c r="D287" s="5">
        <v>17204000000000</v>
      </c>
    </row>
    <row r="288" spans="3:9" ht="15.5" x14ac:dyDescent="0.35">
      <c r="C288" t="s">
        <v>176</v>
      </c>
      <c r="D288" s="5">
        <v>11941000000000</v>
      </c>
    </row>
    <row r="289" spans="3:9" ht="15.5" x14ac:dyDescent="0.35">
      <c r="C289" t="s">
        <v>175</v>
      </c>
      <c r="I289" s="5">
        <v>35908000000000</v>
      </c>
    </row>
    <row r="290" spans="3:9" ht="15.5" x14ac:dyDescent="0.35">
      <c r="C290" t="s">
        <v>174</v>
      </c>
      <c r="D290" s="5">
        <v>12954000000000</v>
      </c>
    </row>
    <row r="291" spans="3:9" ht="15.5" x14ac:dyDescent="0.35">
      <c r="C291" t="s">
        <v>173</v>
      </c>
      <c r="D291" s="5">
        <v>314000000000</v>
      </c>
    </row>
    <row r="292" spans="3:9" ht="15.5" x14ac:dyDescent="0.35">
      <c r="C292" t="s">
        <v>24</v>
      </c>
      <c r="D292" s="5">
        <v>13268000000000</v>
      </c>
    </row>
    <row r="293" spans="3:9" ht="15.5" x14ac:dyDescent="0.35">
      <c r="C293" t="s">
        <v>21</v>
      </c>
      <c r="D293" s="5">
        <v>1515000000000</v>
      </c>
    </row>
    <row r="294" spans="3:9" ht="15.5" x14ac:dyDescent="0.35">
      <c r="C294" t="s">
        <v>234</v>
      </c>
      <c r="I294" s="5">
        <v>35900000000000</v>
      </c>
    </row>
    <row r="295" spans="3:9" ht="15.5" x14ac:dyDescent="0.35">
      <c r="C295" t="s">
        <v>313</v>
      </c>
      <c r="I295" s="5">
        <v>5598000000000</v>
      </c>
    </row>
    <row r="296" spans="3:9" ht="15.5" x14ac:dyDescent="0.35">
      <c r="C296" t="s">
        <v>314</v>
      </c>
      <c r="I296" s="5">
        <v>-1636000000000</v>
      </c>
    </row>
    <row r="297" spans="3:9" ht="15.5" x14ac:dyDescent="0.35">
      <c r="C297" t="s">
        <v>315</v>
      </c>
      <c r="I297" s="5">
        <v>-5091000000000</v>
      </c>
    </row>
    <row r="298" spans="3:9" ht="15.5" x14ac:dyDescent="0.35">
      <c r="C298" t="s">
        <v>316</v>
      </c>
      <c r="I298" s="5">
        <v>-1669000000000</v>
      </c>
    </row>
    <row r="299" spans="3:9" ht="15.5" x14ac:dyDescent="0.35">
      <c r="C299" t="s">
        <v>317</v>
      </c>
      <c r="I299" s="5">
        <v>3929000000000</v>
      </c>
    </row>
  </sheetData>
  <pageMargins left="0.7" right="0.7" top="0.75" bottom="0.75" header="0.3" footer="0.3"/>
  <ignoredErrors>
    <ignoredError sqref="A1:O300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27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539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540</v>
      </c>
      <c r="D2" s="2" vm="53">
        <f ca="1">IFERROR(_xlfn.STOCKHISTORY("XIDX:" &amp; $C$1, D3, , 0, 0, 1), "Libur")</f>
        <v>218</v>
      </c>
      <c r="E2" s="2" vm="54">
        <f ca="1">IFERROR(_xlfn.STOCKHISTORY("XIDX:" &amp; $C$1, E3, , 0, 0, 1), "Libur")</f>
        <v>166</v>
      </c>
      <c r="H2" s="2" vm="54">
        <f ca="1">IFERROR(INDEX(D2:G2,COUNT(D2:G2)),"")</f>
        <v>166</v>
      </c>
      <c r="I2" s="2" vm="55">
        <f ca="1">IFERROR(_xlfn.STOCKHISTORY("XIDX:" &amp; $C$1, I1, , 0, 0, 1), "Libur")</f>
        <v>660</v>
      </c>
      <c r="J2" s="2" vm="56">
        <f ca="1">IFERROR(_xlfn.STOCKHISTORY("XIDX:" &amp; $C$1, J1, , 0, 0, 1), "Libur")</f>
        <v>149</v>
      </c>
      <c r="K2" s="2" vm="14">
        <f ca="1">IFERROR(_xlfn.STOCKHISTORY("XIDX:" &amp; $C$1, K1, , 0, 0, 1), "Libur")</f>
        <v>50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3" ht="15.5" x14ac:dyDescent="0.35">
      <c r="B4" t="s">
        <v>5</v>
      </c>
      <c r="C4" t="s">
        <v>6</v>
      </c>
      <c r="D4" s="2">
        <f>IFERROR(INDEX(D51:D500,MATCH($C$4,$C$51:$C$500,0)),"")</f>
        <v>3549396840</v>
      </c>
      <c r="E4" s="2">
        <f>IFERROR(INDEX(E51:E500,MATCH($C$4,$C$51:$C$500,0)),"")</f>
        <v>3168606919</v>
      </c>
      <c r="H4" s="2">
        <f>IFERROR(SUM(D4:G4)*(4/MAX(1,COUNT(D4:G4))),"")</f>
        <v>13436007518</v>
      </c>
      <c r="I4" s="2">
        <f>IFERROR(INDEX(I51:I500,MATCH($C$4,$C$51:$C$500,0)),"")</f>
        <v>32736874438</v>
      </c>
      <c r="J4" s="2">
        <f>IFERROR(INDEX(J51:J500,MATCH($C$4,$C$51:$C$500,0)),"")</f>
        <v>94004122884</v>
      </c>
      <c r="K4" s="2">
        <f>IFERROR(INDEX(K51:K500,MATCH($C$4,$C$51:$C$500,0)),"")</f>
        <v>140731732038</v>
      </c>
      <c r="L4" s="2">
        <f>IFERROR(INDEX(L51:L500,MATCH($C$4,$C$51:$C$500,0)),"")</f>
        <v>46180261927</v>
      </c>
      <c r="M4" s="2">
        <f>IFERROR(INDEX(M51:M500,MATCH($C$4,$C$51:$C$500,0)),"")</f>
        <v>0</v>
      </c>
    </row>
    <row r="5" spans="1:13" ht="15.5" x14ac:dyDescent="0.35">
      <c r="B5" t="s">
        <v>7</v>
      </c>
      <c r="C5" t="s">
        <v>8</v>
      </c>
      <c r="D5" s="2">
        <f>IFERROR(INDEX(D51:D500,MATCH($C$5,$C$51:$C$500,0)),"")</f>
        <v>-3383478205</v>
      </c>
      <c r="E5" s="2">
        <f>IFERROR(INDEX(E51:E500,MATCH($C$5,$C$51:$C$500,0)),"")</f>
        <v>-3529455741</v>
      </c>
      <c r="H5" s="2">
        <f>IFERROR(SUM(D5:G5)*(4/MAX(1,COUNT(D5:G5))),"")</f>
        <v>-13825867892</v>
      </c>
      <c r="I5" s="2">
        <f>IFERROR(INDEX(I51:I500,MATCH($C$5,$C$51:$C$500,0)),"")</f>
        <v>-39535253363</v>
      </c>
      <c r="J5" s="2">
        <f>IFERROR(INDEX(J51:J500,MATCH($C$5,$C$51:$C$500,0)),"")</f>
        <v>4766638449</v>
      </c>
      <c r="K5" s="2">
        <f>IFERROR(INDEX(K51:K500,MATCH($C$5,$C$51:$C$500,0)),"")</f>
        <v>151175516</v>
      </c>
      <c r="L5" s="2">
        <f>IFERROR(INDEX(L51:L500,MATCH($C$5,$C$51:$C$500,0)),"")</f>
        <v>176596296</v>
      </c>
      <c r="M5" s="2">
        <f>IFERROR(INDEX(M51:M500,MATCH($C$5,$C$51:$C$500,0)),"")</f>
        <v>0</v>
      </c>
    </row>
    <row r="6" spans="1:13" ht="15.5" x14ac:dyDescent="0.35">
      <c r="B6" t="s">
        <v>9</v>
      </c>
      <c r="C6" t="s">
        <v>10</v>
      </c>
      <c r="D6" s="2">
        <f>IFERROR(INDEX(D51:D500,MATCH($C$6,$C$51:$C$500,0)),"")</f>
        <v>169675343847</v>
      </c>
      <c r="E6" s="2">
        <f>IFERROR(INDEX(E51:E500,MATCH($C$6,$C$51:$C$500,0)),"")</f>
        <v>173058852538</v>
      </c>
      <c r="H6" s="2">
        <f>IFERROR(INDEX(D6:G6,COUNT(D6:G6)),"")</f>
        <v>173058852538</v>
      </c>
      <c r="I6" s="2">
        <f>IFERROR(INDEX(I51:I500,MATCH($C$6,$C$51:$C$500,0)),"")</f>
        <v>176588324587</v>
      </c>
      <c r="J6" s="2">
        <f>IFERROR(INDEX(J51:J500,MATCH($C$6,$C$51:$C$500,0)),"")</f>
        <v>189917627622</v>
      </c>
      <c r="K6" s="2">
        <f>IFERROR(INDEX(K51:K500,MATCH($C$6,$C$51:$C$500,0)),"")</f>
        <v>177919118783</v>
      </c>
      <c r="L6" s="2">
        <f>IFERROR(INDEX(L51:L500,MATCH($C$6,$C$51:$C$500,0)),"")</f>
        <v>52155362817</v>
      </c>
      <c r="M6" s="2">
        <f>IFERROR(INDEX(M51:M500,MATCH($C$6,$C$51:$C$500,0)),"")</f>
        <v>0</v>
      </c>
    </row>
    <row r="7" spans="1:13" ht="15.5" x14ac:dyDescent="0.35">
      <c r="B7" t="s">
        <v>11</v>
      </c>
      <c r="C7" t="s">
        <v>12</v>
      </c>
      <c r="D7" s="3">
        <f>IFERROR(INDEX(D51:D500,MATCH($C$7,$C$51:$C$500,0))/1000000000,"")</f>
        <v>6.64</v>
      </c>
      <c r="E7" s="3">
        <f>IFERROR(INDEX(E51:E500,MATCH($C$7,$C$51:$C$500,0))/1000000000,"")</f>
        <v>6.64</v>
      </c>
      <c r="H7" s="3">
        <f>IFERROR(INDEX(D7:G7,COUNT(D7:G7)),"")</f>
        <v>6.64</v>
      </c>
      <c r="I7" s="3">
        <f>IFERROR(INDEX(I51:I500,MATCH($C$7,$C$51:$C$500,0))/1000000000,"")</f>
        <v>6.64</v>
      </c>
      <c r="J7" s="3">
        <f>IFERROR(INDEX(J51:J500,MATCH($C$7,$C$51:$C$500,0))/1000000000,"")</f>
        <v>6.44</v>
      </c>
      <c r="K7" s="3">
        <f>IFERROR(INDEX(K51:K500,MATCH($C$7,$C$51:$C$500,0))/1000000000,"")</f>
        <v>6.39</v>
      </c>
      <c r="L7" s="3">
        <f>IFERROR(INDEX(L51:L500,MATCH($C$7,$C$51:$C$500,0))/1000000000,"")</f>
        <v>5.1100000000000003</v>
      </c>
      <c r="M7" s="3">
        <f>IFERROR(INDEX(M51:M500,MATCH($C$7,$C$51:$C$500,0))/1000000000,"")</f>
        <v>0</v>
      </c>
    </row>
    <row r="8" spans="1:1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-22000000000</v>
      </c>
      <c r="E8" s="2">
        <f>IFERROR(INDEX(E51:E500,MATCH("Free cash flow (Quarter)",$C$51:$C$500,0)),"")</f>
        <v>0</v>
      </c>
      <c r="H8" s="2">
        <f>IFERROR(INDEX(D8:G8,COUNT(D8:G8)),"")</f>
        <v>0</v>
      </c>
      <c r="I8" s="2">
        <f>IFERROR(INDEX(I51:I500,MATCH($C$8,$C$51:$C$500,0)),"")</f>
        <v>-18000000000</v>
      </c>
      <c r="J8" s="2">
        <f>IFERROR(INDEX(J51:J500,MATCH($C$8,$C$51:$C$500,0)),"")</f>
        <v>21000000000</v>
      </c>
      <c r="K8" s="2">
        <f>IFERROR(INDEX(K51:K500,MATCH($C$8,$C$51:$C$500,0)),"")</f>
        <v>-121000000000</v>
      </c>
      <c r="L8" s="2">
        <f>IFERROR(INDEX(L51:L500,MATCH($C$8,$C$51:$C$500,0)),"")</f>
        <v>-49000000000</v>
      </c>
      <c r="M8" s="2">
        <f>IFERROR(INDEX(M51:M500,MATCH($C$8,$C$51:$C$500,0)),"")</f>
        <v>0</v>
      </c>
    </row>
    <row r="9" spans="1:13" ht="15.5" x14ac:dyDescent="0.35">
      <c r="A9" t="s">
        <v>16</v>
      </c>
      <c r="C9" t="s">
        <v>17</v>
      </c>
      <c r="D9" s="3">
        <f>IFERROR(INDEX(D51:D500,MATCH("Free cash flow per share (Quarter)",$C$51:$C$500,0)),"")</f>
        <v>-3.33</v>
      </c>
      <c r="E9" s="3">
        <f>IFERROR(INDEX(E51:E500,MATCH("Free cash flow per share (Quarter)",$C$51:$C$500,0)),"")</f>
        <v>0.01</v>
      </c>
      <c r="H9" s="3">
        <f>IFERROR(INDEX(D9:G9,COUNT(D9:G9)),"")</f>
        <v>0.01</v>
      </c>
      <c r="I9" s="3">
        <f>IFERROR(INDEX(I51:I500,MATCH($C$9,$C$51:$C$500,0)),"")</f>
        <v>-2.68</v>
      </c>
      <c r="J9" s="3">
        <f>IFERROR(INDEX(J51:J500,MATCH($C$9,$C$51:$C$500,0)),"")</f>
        <v>3.28</v>
      </c>
      <c r="K9" s="3">
        <f>IFERROR(INDEX(K51:K500,MATCH($C$9,$C$51:$C$500,0)),"")</f>
        <v>-18.86</v>
      </c>
      <c r="L9" s="3">
        <f>IFERROR(INDEX(L51:L500,MATCH($C$9,$C$51:$C$500,0)),"")</f>
        <v>-9.52</v>
      </c>
      <c r="M9" s="3">
        <f>IFERROR(INDEX(M51:M500,MATCH($C$9,$C$51:$C$500,0)),"")</f>
        <v>0</v>
      </c>
    </row>
    <row r="10" spans="1:13" ht="15.5" x14ac:dyDescent="0.35">
      <c r="C10" t="s">
        <v>18</v>
      </c>
      <c r="D10" s="3">
        <f ca="1">IFERROR(IF(D9=0,"",D2/D9),"")</f>
        <v>-65.465465465465471</v>
      </c>
      <c r="E10" s="3">
        <f ca="1">IFERROR(IF(E9=0,"",E2/E9),"")</f>
        <v>16600</v>
      </c>
      <c r="I10" s="3">
        <f ca="1">IFERROR(IF(I9=0,"",I2/I9),"")</f>
        <v>-246.26865671641789</v>
      </c>
      <c r="J10" s="3">
        <f ca="1">IFERROR(IF(J9=0,"",J2/J9),"")</f>
        <v>45.426829268292686</v>
      </c>
      <c r="K10" s="3">
        <f ca="1">IFERROR(IF(K9=0,"",K2/K9),"")</f>
        <v>-2.6511134676564159</v>
      </c>
      <c r="L10" s="3" t="str">
        <f ca="1">IFERROR(IF(L9=0,"",L2/L9),"")</f>
        <v/>
      </c>
      <c r="M10" s="3" t="str">
        <f>IFERROR(IF(M9=0,"",M2/M9),"")</f>
        <v/>
      </c>
    </row>
    <row r="11" spans="1:13" ht="15.5" x14ac:dyDescent="0.35">
      <c r="B11" t="s">
        <v>19</v>
      </c>
      <c r="C11" t="s">
        <v>20</v>
      </c>
      <c r="D11" s="2">
        <f>IFERROR(INDEX(D51:D500,MATCH($C$11,$C$51:$C$500,0)),"")</f>
        <v>30968856660</v>
      </c>
      <c r="E11" s="2">
        <f>IFERROR(INDEX(E51:E500,MATCH($C$11,$C$51:$C$500,0)),"")</f>
        <v>30741803730</v>
      </c>
      <c r="H11" s="2">
        <f>IFERROR(INDEX(D11:G11,COUNT(D11:G11)),"")</f>
        <v>30741803730</v>
      </c>
      <c r="I11" s="2">
        <f>IFERROR(INDEX(I51:I500,MATCH($C$11,$C$51:$C$500,0)),"")</f>
        <v>30698380351</v>
      </c>
      <c r="J11" s="2">
        <f>IFERROR(INDEX(J51:J500,MATCH($C$11,$C$51:$C$500,0)),"")</f>
        <v>33537477381</v>
      </c>
      <c r="K11" s="2">
        <f>IFERROR(INDEX(K51:K500,MATCH($C$11,$C$51:$C$500,0)),"")</f>
        <v>10215396429</v>
      </c>
      <c r="L11" s="2">
        <f>IFERROR(INDEX(L51:L500,MATCH($C$11,$C$51:$C$500,0)),"")</f>
        <v>3343483316</v>
      </c>
      <c r="M11" s="2">
        <f>IFERROR(INDEX(M51:M500,MATCH($C$11,$C$51:$C$500,0)),"")</f>
        <v>0</v>
      </c>
    </row>
    <row r="12" spans="1:1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-27000000000</v>
      </c>
      <c r="E12" s="2">
        <f>IFERROR(INDEX(E51:E500,MATCH("Net Debt (Quarter)",$C$51:$C$500,0)),"")</f>
        <v>-26000000000</v>
      </c>
      <c r="H12" s="2">
        <f>IFERROR(INDEX(D12:G12,COUNT(D12:G12)),"")</f>
        <v>-26000000000</v>
      </c>
      <c r="I12" s="2">
        <f>IFERROR(INDEX(I51:I500,MATCH($C$12,$C$51:$C$500,0)),"")</f>
        <v>-26000000000</v>
      </c>
      <c r="J12" s="2">
        <f>IFERROR(INDEX(J51:J500,MATCH($C$12,$C$51:$C$500,0)),"")</f>
        <v>-23000000000</v>
      </c>
      <c r="K12" s="2">
        <f>IFERROR(INDEX(K51:K500,MATCH($C$12,$C$51:$C$500,0)),"")</f>
        <v>-10000000000</v>
      </c>
      <c r="L12" s="2">
        <f>IFERROR(INDEX(L51:L500,MATCH($C$12,$C$51:$C$500,0)),"")</f>
        <v>-3000000000</v>
      </c>
      <c r="M12" s="2">
        <f>IFERROR(INDEX(M51:M500,MATCH($C$12,$C$51:$C$500,0)),"")</f>
        <v>0</v>
      </c>
    </row>
    <row r="13" spans="1:1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4000000000</v>
      </c>
      <c r="E13" s="2">
        <f>IFERROR(INDEX(E51:E500,MATCH("Total Debt (Quarter)",$C$51:$C$500,0)),"")</f>
        <v>4000000000</v>
      </c>
      <c r="H13" s="2">
        <f>IFERROR(INDEX(D13:G13,COUNT(D13:G13)),"")</f>
        <v>4000000000</v>
      </c>
      <c r="I13" s="2">
        <f>IFERROR(INDEX(I51:I500,MATCH($C$13,$C$51:$C$500,0)),"")</f>
        <v>4000000000</v>
      </c>
      <c r="J13" s="2">
        <f>IFERROR(INDEX(J51:J500,MATCH($C$13,$C$51:$C$500,0)),"")</f>
        <v>11000000000</v>
      </c>
      <c r="K13" s="2">
        <f>IFERROR(INDEX(K51:K500,MATCH($C$13,$C$51:$C$500,0)),"")</f>
        <v>0</v>
      </c>
      <c r="L13" s="2">
        <f>IFERROR(INDEX(L51:L500,MATCH($C$13,$C$51:$C$500,0)),"")</f>
        <v>0</v>
      </c>
      <c r="M13" s="2">
        <f>IFERROR(INDEX(M51:M500,MATCH($C$13,$C$51:$C$500,0)),"")</f>
        <v>0</v>
      </c>
    </row>
    <row r="14" spans="1:13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>IFERROR(INDEX(I51:I500,MATCH($C$14,$C$51:$C$500,0)),"")</f>
        <v/>
      </c>
      <c r="J14" s="2" t="str">
        <f>IFERROR(INDEX(J51:J500,MATCH($C$14,$C$51:$C$500,0)),"")</f>
        <v/>
      </c>
      <c r="K14" s="2" t="str">
        <f>IFERROR(INDEX(K51:K500,MATCH($C$14,$C$51:$C$500,0)),"")</f>
        <v/>
      </c>
      <c r="L14" s="2" t="str">
        <f>IFERROR(INDEX(L51:L500,MATCH($C$14,$C$51:$C$500,0)),"")</f>
        <v/>
      </c>
      <c r="M14" s="2" t="str">
        <f>IFERROR(INDEX(M51:M500,MATCH($C$14,$C$51:$C$500,0)),"")</f>
        <v/>
      </c>
    </row>
    <row r="15" spans="1:13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>IFERROR(INDEX(I51:I500,MATCH($C$15,$C$51:$C$500,0)),"")</f>
        <v>-1237425078</v>
      </c>
      <c r="J15" s="2">
        <f>IFERROR(INDEX(J51:J500,MATCH($C$15,$C$51:$C$500,0)),"")</f>
        <v>-2043534352</v>
      </c>
      <c r="K15" s="2">
        <f>IFERROR(INDEX(K51:K500,MATCH($C$15,$C$51:$C$500,0)),"")</f>
        <v>-265938907</v>
      </c>
      <c r="L15" s="2">
        <f>IFERROR(INDEX(L51:L500,MATCH($C$15,$C$51:$C$500,0)),"")</f>
        <v>-378782343</v>
      </c>
      <c r="M15" s="2">
        <f>IFERROR(INDEX(M51:M500,MATCH($C$15,$C$51:$C$500,0)),"")</f>
        <v>0</v>
      </c>
    </row>
    <row r="16" spans="1:13" ht="15.5" x14ac:dyDescent="0.35">
      <c r="C16" t="s">
        <v>29</v>
      </c>
      <c r="D16" s="2">
        <f>IFERROR(INDEX(D51:D500,MATCH($C$16,$C$51:$C$500,0)),"")</f>
        <v>-3383508691</v>
      </c>
      <c r="E16" s="2">
        <f>IFERROR(INDEX(E51:E500,MATCH($C$16,$C$51:$C$500,0)),"")</f>
        <v>-3529472049</v>
      </c>
      <c r="H16" s="2">
        <f>IFERROR(SUM(D16:G16)*(4/MAX(1,COUNT(D16:G16))),"")</f>
        <v>-13825961480</v>
      </c>
      <c r="I16" s="2">
        <f>IFERROR(INDEX(I51:I500,MATCH($C$16,$C$51:$C$500,0)),"")</f>
        <v>-38844565882</v>
      </c>
      <c r="J16" s="2">
        <f>IFERROR(INDEX(J51:J500,MATCH($C$16,$C$51:$C$500,0)),"")</f>
        <v>6778963282</v>
      </c>
      <c r="K16" s="2">
        <f>IFERROR(INDEX(K51:K500,MATCH($C$16,$C$51:$C$500,0)),"")</f>
        <v>784213388</v>
      </c>
      <c r="L16" s="2">
        <f>IFERROR(INDEX(L51:L500,MATCH($C$16,$C$51:$C$500,0)),"")</f>
        <v>555315419</v>
      </c>
      <c r="M16" s="2">
        <f>IFERROR(INDEX(M51:M500,MATCH($C$16,$C$51:$C$500,0)),"")</f>
        <v>0</v>
      </c>
    </row>
    <row r="17" spans="1:13" ht="15.5" x14ac:dyDescent="0.35">
      <c r="A17" t="s">
        <v>30</v>
      </c>
    </row>
    <row r="18" spans="1:1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541</v>
      </c>
    </row>
    <row r="19" spans="1:13" ht="15.5" x14ac:dyDescent="0.35">
      <c r="A19" t="s">
        <v>38</v>
      </c>
      <c r="C19" t="s">
        <v>39</v>
      </c>
    </row>
    <row r="20" spans="1:13" ht="15.5" x14ac:dyDescent="0.35">
      <c r="A20" t="s">
        <v>40</v>
      </c>
      <c r="C20" t="s">
        <v>41</v>
      </c>
      <c r="D20" s="2">
        <f ca="1">IFERROR(D21*D2,"")</f>
        <v>1447520000000</v>
      </c>
      <c r="E20" s="2">
        <f ca="1">IFERROR(E21*E2,"")</f>
        <v>1102240000000</v>
      </c>
      <c r="H20" s="2">
        <f t="shared" ref="H20:M20" ca="1" si="0">IFERROR(H21*H2,"")</f>
        <v>1102240000000</v>
      </c>
      <c r="I20" s="2">
        <f t="shared" ca="1" si="0"/>
        <v>4382400000000</v>
      </c>
      <c r="J20" s="2">
        <f t="shared" ca="1" si="0"/>
        <v>959560000000</v>
      </c>
      <c r="K20" s="2">
        <f t="shared" ca="1" si="0"/>
        <v>319500000000</v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12</v>
      </c>
      <c r="D21" s="2">
        <f>IFERROR(INDEX(D51:D500,MATCH($C$7,$C$51:$C$500,0)),"")</f>
        <v>6640000000</v>
      </c>
      <c r="E21" s="2">
        <f>IFERROR(INDEX(E51:E500,MATCH($C$7,$C$51:$C$500,0)),"")</f>
        <v>6640000000</v>
      </c>
      <c r="H21" s="2">
        <f>IFERROR(INDEX(D21:G21,COUNT(D21:G21)),"")</f>
        <v>6640000000</v>
      </c>
      <c r="I21" s="2">
        <f>IFERROR(INDEX(I51:I500,MATCH($C$7,$C$51:$C$500,0)),"")</f>
        <v>6640000000</v>
      </c>
      <c r="J21" s="2">
        <f>IFERROR(INDEX(J51:J500,MATCH($C$7,$C$51:$C$500,0)),"")</f>
        <v>6440000000</v>
      </c>
      <c r="K21" s="2">
        <f>IFERROR(INDEX(K51:K500,MATCH($C$7,$C$51:$C$500,0)),"")</f>
        <v>6390000000</v>
      </c>
      <c r="L21" s="2">
        <f>IFERROR(INDEX(L51:L500,MATCH($C$7,$C$51:$C$500,0)),"")</f>
        <v>5110000000</v>
      </c>
      <c r="M21" s="2">
        <f>IFERROR(INDEX(M51:M500,MATCH($C$7,$C$51:$C$500,0)),"")</f>
        <v>0</v>
      </c>
    </row>
    <row r="23" spans="1:13" ht="15.5" x14ac:dyDescent="0.35">
      <c r="B23" t="s">
        <v>42</v>
      </c>
      <c r="C23" t="s">
        <v>43</v>
      </c>
      <c r="D23" s="3">
        <f>IFERROR(D5/D6*100,"")</f>
        <v>-1.9940894936691316</v>
      </c>
      <c r="E23" s="3">
        <f>IFERROR(E5/E6*100,"")</f>
        <v>-2.0394540292152969</v>
      </c>
      <c r="H23" s="3">
        <f t="shared" ref="H23:M23" si="1">IFERROR(H5/H6*100,"")</f>
        <v>-7.9891133503061553</v>
      </c>
      <c r="I23" s="3">
        <f t="shared" si="1"/>
        <v>-22.388373328454179</v>
      </c>
      <c r="J23" s="3">
        <f t="shared" si="1"/>
        <v>2.5098451937738053</v>
      </c>
      <c r="K23" s="3">
        <f t="shared" si="1"/>
        <v>8.4968673987409996E-2</v>
      </c>
      <c r="L23" s="3">
        <f t="shared" si="1"/>
        <v>0.33859662067663454</v>
      </c>
      <c r="M23" s="3" t="str">
        <f t="shared" si="1"/>
        <v/>
      </c>
    </row>
    <row r="24" spans="1:13" ht="15.5" x14ac:dyDescent="0.35">
      <c r="C24" t="s">
        <v>44</v>
      </c>
      <c r="D24" s="4">
        <f>IFERROR(_xlfn.RRI(5,I23,D23),"")</f>
        <v>-0.38348390203429383</v>
      </c>
      <c r="E24" s="4" t="str">
        <f>IFERROR(_xlfn.RRI(5,J23,E23),"")</f>
        <v/>
      </c>
      <c r="H24" s="4" t="str">
        <f t="shared" ref="H24:M24" si="2">IFERROR(_xlfn.RRI(5,M23,H23),"")</f>
        <v/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45</v>
      </c>
      <c r="C25" t="s">
        <v>46</v>
      </c>
      <c r="D25" s="3">
        <f>IFERROR(INDEX(D51:D500,MATCH($A$25,$C$51:$C$500,0)),"")</f>
        <v>-0.51</v>
      </c>
      <c r="E25" s="3">
        <f>IFERROR(INDEX(E51:E500,MATCH($A$25,$C$51:$C$500,0)),"")</f>
        <v>-0.53</v>
      </c>
      <c r="H25" s="3">
        <f>IFERROR(INDEX(D25:G25,COUNT(D25:G25)),"")</f>
        <v>-0.53</v>
      </c>
      <c r="I25" s="3">
        <f>IFERROR(INDEX(I51:I500,MATCH($C$25,$C$51:$C$500,0)),"")</f>
        <v>-6.04</v>
      </c>
      <c r="J25" s="3">
        <f>IFERROR(INDEX(J51:J500,MATCH($C$25,$C$51:$C$500,0)),"")</f>
        <v>0.74</v>
      </c>
      <c r="K25" s="3">
        <f>IFERROR(INDEX(K51:K500,MATCH($C$25,$C$51:$C$500,0)),"")</f>
        <v>0.08</v>
      </c>
      <c r="L25" s="3">
        <f>IFERROR(INDEX(L51:L500,MATCH($C$25,$C$51:$C$500,0)),"")</f>
        <v>0.03</v>
      </c>
      <c r="M25" s="3">
        <f>IFERROR(INDEX(M51:M500,MATCH($C$25,$C$51:$C$500,0)),"")</f>
        <v>0</v>
      </c>
    </row>
    <row r="26" spans="1:13" ht="15.5" x14ac:dyDescent="0.35">
      <c r="C26" t="s">
        <v>47</v>
      </c>
      <c r="D26" s="4">
        <f>IFERROR(_xlfn.RRI(5,I25,D25),"")</f>
        <v>-0.39003256777923923</v>
      </c>
      <c r="E26" s="4" t="str">
        <f>IFERROR(_xlfn.RRI(5,J25,E25),"")</f>
        <v/>
      </c>
      <c r="H26" s="4" t="str">
        <f t="shared" ref="H26:M26" si="3">IFERROR(_xlfn.RRI(5,M25,H25),"")</f>
        <v/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>
        <f t="shared" si="3"/>
        <v>0</v>
      </c>
    </row>
    <row r="27" spans="1:13" ht="15.5" x14ac:dyDescent="0.35">
      <c r="C27" t="s">
        <v>48</v>
      </c>
      <c r="D27" s="3">
        <f>IFERROR(D4/D21,"")</f>
        <v>0.53454771686746982</v>
      </c>
      <c r="E27" s="3">
        <f>IFERROR(E4/E21,"")</f>
        <v>0.47719983719879516</v>
      </c>
      <c r="H27" s="3">
        <f t="shared" ref="H27:M27" si="4">IFERROR(H4/H21,"")</f>
        <v>2.0234951081325301</v>
      </c>
      <c r="I27" s="3">
        <f t="shared" si="4"/>
        <v>4.93025217439759</v>
      </c>
      <c r="J27" s="3">
        <f t="shared" si="4"/>
        <v>14.596913491304347</v>
      </c>
      <c r="K27" s="3">
        <f t="shared" si="4"/>
        <v>22.023745232863849</v>
      </c>
      <c r="L27" s="3">
        <f t="shared" si="4"/>
        <v>9.0372332538160478</v>
      </c>
      <c r="M27" s="3" t="str">
        <f t="shared" si="4"/>
        <v/>
      </c>
    </row>
    <row r="28" spans="1:13" ht="15.5" x14ac:dyDescent="0.35">
      <c r="C28" t="s">
        <v>49</v>
      </c>
      <c r="D28" s="4">
        <f>IFERROR(_xlfn.RRI(5,I27,D27),"")</f>
        <v>-0.35875577172622586</v>
      </c>
      <c r="E28" s="4">
        <f>IFERROR(_xlfn.RRI(5,J27,E27),"")</f>
        <v>-0.49546900616359379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50</v>
      </c>
      <c r="H29" s="4">
        <f t="shared" ref="H29:M29" si="6">IFERROR(((H25-I25)/I25)*100%,"")</f>
        <v>-0.91225165562913901</v>
      </c>
      <c r="I29" s="4">
        <f t="shared" si="6"/>
        <v>-9.1621621621621632</v>
      </c>
      <c r="J29" s="4">
        <f t="shared" si="6"/>
        <v>8.25</v>
      </c>
      <c r="K29" s="4">
        <f t="shared" si="6"/>
        <v>1.6666666666666667</v>
      </c>
      <c r="L29" s="4" t="str">
        <f t="shared" si="6"/>
        <v/>
      </c>
      <c r="M29" s="4" t="str">
        <f t="shared" si="6"/>
        <v/>
      </c>
    </row>
    <row r="30" spans="1:13" ht="15.5" x14ac:dyDescent="0.35">
      <c r="C30" t="s">
        <v>51</v>
      </c>
      <c r="H30" s="4">
        <f t="shared" ref="H30:M30" si="7">IFERROR(((H27-I27)/I27)*100%,"")</f>
        <v>-0.58957573840941035</v>
      </c>
      <c r="I30" s="4">
        <f t="shared" si="7"/>
        <v>-0.66224009087026292</v>
      </c>
      <c r="J30" s="4">
        <f t="shared" si="7"/>
        <v>-0.33721929049910992</v>
      </c>
      <c r="K30" s="4">
        <f t="shared" si="7"/>
        <v>1.4370008623562014</v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25.57</v>
      </c>
      <c r="E32" s="3">
        <f>IFERROR(INDEX(E51:E500,MATCH($A$32,$C$51:$C$500,0)),"")</f>
        <v>26.08</v>
      </c>
      <c r="H32" s="3">
        <f>IFERROR(INDEX(D32:G32,COUNT(D32:G32)),"")</f>
        <v>26.08</v>
      </c>
      <c r="I32" s="3">
        <f>IFERROR(INDEX(I51:I500,MATCH($C$32,$C$51:$C$500,0)),"")</f>
        <v>26.61</v>
      </c>
      <c r="J32" s="3">
        <f>IFERROR(INDEX(J51:J500,MATCH($C$32,$C$51:$C$500,0)),"")</f>
        <v>29.48</v>
      </c>
      <c r="K32" s="3">
        <f>IFERROR(INDEX(K51:K500,MATCH($C$32,$C$51:$C$500,0)),"")</f>
        <v>27.84</v>
      </c>
      <c r="L32" s="3">
        <f>IFERROR(INDEX(L51:L500,MATCH($C$32,$C$51:$C$500,0)),"")</f>
        <v>10.199999999999999</v>
      </c>
      <c r="M32" s="3">
        <f>IFERROR(INDEX(M51:M500,MATCH($C$32,$C$51:$C$500,0)),"")</f>
        <v>0</v>
      </c>
    </row>
    <row r="33" spans="1:13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6.49</v>
      </c>
      <c r="E33" s="3">
        <f>IFERROR(INDEX(E51:E500,MATCH($A$33,$C$51:$C$500,0)),"")</f>
        <v>8.36</v>
      </c>
      <c r="H33" s="3">
        <f>IFERROR(INDEX(D33:G33,COUNT(D33:G33)),"")</f>
        <v>8.36</v>
      </c>
      <c r="I33" s="3">
        <f>IFERROR(INDEX(I51:I500,MATCH($C$33,$C$51:$C$500,0)),"")</f>
        <v>24.8</v>
      </c>
      <c r="J33" s="3">
        <f>IFERROR(INDEX(J51:J500,MATCH($C$33,$C$51:$C$500,0)),"")</f>
        <v>5.05</v>
      </c>
      <c r="K33" s="3">
        <f>IFERROR(INDEX(K51:K500,MATCH($C$33,$C$51:$C$500,0)),"")</f>
        <v>1.8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-325.49</v>
      </c>
      <c r="E34" s="3">
        <f>IFERROR(INDEX(E51:E500,MATCH($A$34,$C$51:$C$500,0)),"")</f>
        <v>-411.32</v>
      </c>
      <c r="H34" s="3">
        <f>IFERROR(INDEX(D34:G34,COUNT(D34:G34)),"")</f>
        <v>-411.32</v>
      </c>
      <c r="I34" s="3">
        <f>IFERROR(INDEX(I51:I500,MATCH($C$34,$C$51:$C$500,0)),"")</f>
        <v>-109.27</v>
      </c>
      <c r="J34" s="3">
        <f>IFERROR(INDEX(J51:J500,MATCH($C$34,$C$51:$C$500,0)),"")</f>
        <v>201.35</v>
      </c>
      <c r="K34" s="3">
        <f>IFERROR(INDEX(K51:K500,MATCH($C$34,$C$51:$C$500,0)),"")</f>
        <v>625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310.33</v>
      </c>
      <c r="E35" s="3">
        <f>IFERROR(INDEX(E51:E500,MATCH($A$35,$C$51:$C$500,0)),"")</f>
        <v>456.53</v>
      </c>
      <c r="H35" s="3">
        <f>IFERROR(INDEX(D35:G35,COUNT(D35:G35)),"")</f>
        <v>456.53</v>
      </c>
      <c r="I35" s="3">
        <f>IFERROR(INDEX(I51:I500,MATCH($C$35,$C$51:$C$500,0)),"")</f>
        <v>133.78</v>
      </c>
      <c r="J35" s="3">
        <f>IFERROR(INDEX(J51:J500,MATCH($C$35,$C$51:$C$500,0)),"")</f>
        <v>10.210000000000001</v>
      </c>
      <c r="K35" s="3">
        <f>IFERROR(INDEX(K51:K500,MATCH($C$35,$C$51:$C$500,0)),"")</f>
        <v>2.27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64</v>
      </c>
      <c r="C36" t="s">
        <v>65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66</v>
      </c>
      <c r="C37" t="s">
        <v>67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541</v>
      </c>
    </row>
    <row r="51" spans="2:13" ht="15.5" x14ac:dyDescent="0.35">
      <c r="B51" t="s">
        <v>73</v>
      </c>
      <c r="C51" t="s">
        <v>6</v>
      </c>
      <c r="D51" s="5">
        <v>3549396840</v>
      </c>
      <c r="E51" s="5">
        <v>3168606919</v>
      </c>
      <c r="F51" s="5">
        <v>-1206143768</v>
      </c>
      <c r="G51" s="5">
        <v>12195409155</v>
      </c>
      <c r="I51" s="5">
        <v>32736874438</v>
      </c>
      <c r="J51" s="5">
        <v>94004122884</v>
      </c>
      <c r="K51" s="5">
        <v>140731732038</v>
      </c>
      <c r="L51" s="5">
        <v>46180261927</v>
      </c>
    </row>
    <row r="52" spans="2:13" ht="15.5" x14ac:dyDescent="0.35">
      <c r="C52" t="s">
        <v>74</v>
      </c>
      <c r="D52" s="5">
        <v>-2889629706</v>
      </c>
      <c r="E52" s="5">
        <v>-2434877586</v>
      </c>
      <c r="F52" s="5">
        <v>-841537002</v>
      </c>
      <c r="G52" s="5">
        <v>-9007759335</v>
      </c>
      <c r="I52" s="5">
        <v>-23009157434</v>
      </c>
      <c r="J52" s="5">
        <v>-74880453838</v>
      </c>
      <c r="K52" s="5">
        <v>-125620099708</v>
      </c>
      <c r="L52" s="5">
        <v>-39970588363</v>
      </c>
    </row>
    <row r="53" spans="2:13" ht="15.5" x14ac:dyDescent="0.35">
      <c r="C53" t="s">
        <v>75</v>
      </c>
      <c r="D53" s="5">
        <v>659767134</v>
      </c>
      <c r="E53" s="5">
        <v>733729333</v>
      </c>
      <c r="F53" s="5">
        <v>-2047680770</v>
      </c>
      <c r="G53" s="5">
        <v>3187649820</v>
      </c>
      <c r="I53" s="5">
        <v>9727717004</v>
      </c>
      <c r="J53" s="5">
        <v>19123669046</v>
      </c>
      <c r="K53" s="5">
        <v>15111632330</v>
      </c>
      <c r="L53" s="5">
        <v>6209673564</v>
      </c>
    </row>
    <row r="54" spans="2:13" ht="15.5" x14ac:dyDescent="0.35">
      <c r="C54" t="s">
        <v>76</v>
      </c>
      <c r="D54" s="5">
        <v>-4095494663</v>
      </c>
      <c r="E54" s="5">
        <v>-4281840802</v>
      </c>
      <c r="F54" s="5">
        <v>-40490702779</v>
      </c>
      <c r="G54" s="5">
        <v>-3173749091</v>
      </c>
      <c r="I54" s="5">
        <v>-48622810047</v>
      </c>
      <c r="J54" s="5">
        <v>-11407278398</v>
      </c>
      <c r="K54" s="5">
        <v>-14238505104</v>
      </c>
      <c r="L54" s="5">
        <v>-5664186486</v>
      </c>
    </row>
    <row r="55" spans="2:13" ht="15.5" x14ac:dyDescent="0.35">
      <c r="C55" t="s">
        <v>77</v>
      </c>
      <c r="D55" s="5">
        <v>-4125743691</v>
      </c>
      <c r="E55" s="5">
        <v>-4281840802</v>
      </c>
      <c r="F55" s="5">
        <v>-17431270249</v>
      </c>
      <c r="G55" s="5">
        <v>-3173749091</v>
      </c>
      <c r="I55" s="5">
        <v>-25563377517</v>
      </c>
      <c r="J55" s="5">
        <v>-11698225408</v>
      </c>
      <c r="K55" s="5">
        <v>-13526456369</v>
      </c>
      <c r="L55" s="5">
        <v>-5664186486</v>
      </c>
    </row>
    <row r="56" spans="2:13" ht="15.5" x14ac:dyDescent="0.35">
      <c r="C56" t="s">
        <v>81</v>
      </c>
      <c r="D56" s="5">
        <v>-30486</v>
      </c>
      <c r="E56" s="5">
        <v>-16308</v>
      </c>
      <c r="F56" s="5">
        <v>-446456</v>
      </c>
      <c r="G56" s="5">
        <v>83835</v>
      </c>
      <c r="I56" s="5">
        <v>68143</v>
      </c>
      <c r="J56" s="5">
        <v>127408</v>
      </c>
      <c r="K56" s="5">
        <v>-139341</v>
      </c>
      <c r="L56" s="5">
        <v>-63220</v>
      </c>
    </row>
    <row r="57" spans="2:13" ht="15.5" x14ac:dyDescent="0.35">
      <c r="C57" t="s">
        <v>78</v>
      </c>
      <c r="D57" s="5">
        <v>-3435727529</v>
      </c>
      <c r="E57" s="5">
        <v>-3548111469</v>
      </c>
      <c r="F57" s="5">
        <v>-42538383549</v>
      </c>
      <c r="G57" s="5">
        <v>13900729</v>
      </c>
      <c r="I57" s="5">
        <v>-38895093043</v>
      </c>
      <c r="J57" s="5">
        <v>7716390648</v>
      </c>
      <c r="K57" s="5">
        <v>873127226</v>
      </c>
      <c r="L57" s="5">
        <v>545487078</v>
      </c>
    </row>
    <row r="58" spans="2:13" ht="15.5" x14ac:dyDescent="0.35">
      <c r="C58" t="s">
        <v>79</v>
      </c>
      <c r="D58" s="5">
        <v>52218838</v>
      </c>
      <c r="E58" s="5">
        <v>18639420</v>
      </c>
      <c r="F58" s="5">
        <v>-11340234</v>
      </c>
      <c r="G58" s="5">
        <v>-12344821</v>
      </c>
      <c r="I58" s="5">
        <v>50527161</v>
      </c>
      <c r="J58" s="5">
        <v>-937427366</v>
      </c>
      <c r="K58" s="5">
        <v>-88913838</v>
      </c>
      <c r="L58" s="5">
        <v>9828341</v>
      </c>
    </row>
    <row r="59" spans="2:13" ht="15.5" x14ac:dyDescent="0.35">
      <c r="C59" t="s">
        <v>80</v>
      </c>
      <c r="D59" s="5">
        <v>79626096</v>
      </c>
      <c r="E59" s="5">
        <v>74930286</v>
      </c>
      <c r="F59" s="5">
        <v>128068789</v>
      </c>
      <c r="G59" s="5">
        <v>30917952</v>
      </c>
      <c r="I59" s="5">
        <v>300334229</v>
      </c>
      <c r="J59" s="5">
        <v>195817485</v>
      </c>
      <c r="K59" s="5">
        <v>2893820</v>
      </c>
      <c r="L59" s="5">
        <v>16446803</v>
      </c>
    </row>
    <row r="60" spans="2:13" ht="15.5" x14ac:dyDescent="0.35">
      <c r="C60" t="s">
        <v>441</v>
      </c>
      <c r="D60" s="5">
        <v>-27407258</v>
      </c>
      <c r="E60" s="5">
        <v>-56290866</v>
      </c>
      <c r="F60" s="5">
        <v>-139409023</v>
      </c>
      <c r="G60" s="5">
        <v>-43262773</v>
      </c>
      <c r="I60" s="5">
        <v>-249807068</v>
      </c>
      <c r="J60" s="5">
        <v>-1133244851</v>
      </c>
      <c r="K60" s="5">
        <v>-91807658</v>
      </c>
      <c r="L60" s="5">
        <v>-6618462</v>
      </c>
    </row>
    <row r="61" spans="2:13" ht="15.5" x14ac:dyDescent="0.35">
      <c r="C61" t="s">
        <v>82</v>
      </c>
      <c r="D61" s="5">
        <v>52218838</v>
      </c>
      <c r="E61" s="5">
        <v>18639420</v>
      </c>
      <c r="F61" s="5">
        <v>-11340234</v>
      </c>
      <c r="G61" s="5">
        <v>-12344821</v>
      </c>
      <c r="I61" s="5">
        <v>50527161</v>
      </c>
      <c r="J61" s="5">
        <v>-937427366</v>
      </c>
      <c r="K61" s="5">
        <v>-88913838</v>
      </c>
      <c r="L61" s="5">
        <v>9828341</v>
      </c>
    </row>
    <row r="62" spans="2:13" ht="15.5" x14ac:dyDescent="0.35">
      <c r="C62" t="s">
        <v>29</v>
      </c>
      <c r="D62" s="5">
        <v>-3383508691</v>
      </c>
      <c r="E62" s="5">
        <v>-3529472049</v>
      </c>
      <c r="F62" s="5">
        <v>-42549723783</v>
      </c>
      <c r="G62" s="5">
        <v>1555908</v>
      </c>
      <c r="I62" s="5">
        <v>-38844565882</v>
      </c>
      <c r="J62" s="5">
        <v>6778963282</v>
      </c>
      <c r="K62" s="5">
        <v>784213388</v>
      </c>
      <c r="L62" s="5">
        <v>555315419</v>
      </c>
    </row>
    <row r="63" spans="2:13" ht="15.5" x14ac:dyDescent="0.35">
      <c r="C63" t="s">
        <v>28</v>
      </c>
      <c r="F63" s="5">
        <v>-1237425078</v>
      </c>
      <c r="I63" s="5">
        <v>-1237425078</v>
      </c>
      <c r="J63" s="5">
        <v>-2043534352</v>
      </c>
      <c r="K63" s="5">
        <v>-265938907</v>
      </c>
      <c r="L63" s="5">
        <v>-378782343</v>
      </c>
    </row>
    <row r="64" spans="2:13" ht="15.5" x14ac:dyDescent="0.35">
      <c r="C64" t="s">
        <v>83</v>
      </c>
    </row>
    <row r="65" spans="2:12" ht="15.5" x14ac:dyDescent="0.35">
      <c r="C65" t="s">
        <v>84</v>
      </c>
    </row>
    <row r="66" spans="2:12" ht="15.5" x14ac:dyDescent="0.35">
      <c r="C66" t="s">
        <v>85</v>
      </c>
      <c r="F66" s="5">
        <v>-1237425078</v>
      </c>
      <c r="I66" s="5">
        <v>-1237425078</v>
      </c>
      <c r="J66" s="5">
        <v>-2043534352</v>
      </c>
      <c r="K66" s="5">
        <v>-265938907</v>
      </c>
      <c r="L66" s="5">
        <v>-378782343</v>
      </c>
    </row>
    <row r="67" spans="2:12" ht="15.5" x14ac:dyDescent="0.35">
      <c r="C67" t="s">
        <v>87</v>
      </c>
      <c r="D67" s="5">
        <v>-3383508691</v>
      </c>
      <c r="E67" s="5">
        <v>-3529472049</v>
      </c>
      <c r="F67" s="5">
        <v>-43787148861</v>
      </c>
      <c r="G67" s="5">
        <v>1555908</v>
      </c>
      <c r="I67" s="5">
        <v>-40081990960</v>
      </c>
      <c r="J67" s="5">
        <v>4735428930</v>
      </c>
      <c r="K67" s="5">
        <v>518274481</v>
      </c>
      <c r="L67" s="5">
        <v>176533076</v>
      </c>
    </row>
    <row r="68" spans="2:12" ht="15.5" x14ac:dyDescent="0.35">
      <c r="C68" t="s">
        <v>88</v>
      </c>
      <c r="F68" s="5">
        <v>546805740</v>
      </c>
      <c r="I68" s="5">
        <v>546805740</v>
      </c>
      <c r="J68" s="5">
        <v>31336927</v>
      </c>
      <c r="K68" s="5">
        <v>-367238306</v>
      </c>
    </row>
    <row r="69" spans="2:12" ht="15.5" x14ac:dyDescent="0.35">
      <c r="C69" t="s">
        <v>89</v>
      </c>
      <c r="D69" s="5">
        <v>-3383508691</v>
      </c>
      <c r="E69" s="5">
        <v>-3529472049</v>
      </c>
      <c r="F69" s="5">
        <v>-43240343121</v>
      </c>
      <c r="G69" s="5">
        <v>1555908</v>
      </c>
      <c r="I69" s="5">
        <v>-39535185220</v>
      </c>
      <c r="J69" s="5">
        <v>4766765857</v>
      </c>
      <c r="K69" s="5">
        <v>151036175</v>
      </c>
      <c r="L69" s="5">
        <v>176533076</v>
      </c>
    </row>
    <row r="70" spans="2:12" ht="15.5" x14ac:dyDescent="0.35">
      <c r="C70" t="s">
        <v>90</v>
      </c>
      <c r="D70" s="5">
        <v>-3383508691</v>
      </c>
      <c r="E70" s="5">
        <v>-3529472049</v>
      </c>
      <c r="F70" s="5">
        <v>-43787148861</v>
      </c>
      <c r="G70" s="5">
        <v>1555908</v>
      </c>
      <c r="I70" s="5">
        <v>-40081990960</v>
      </c>
      <c r="J70" s="5">
        <v>4735428930</v>
      </c>
      <c r="K70" s="5">
        <v>518274481</v>
      </c>
      <c r="L70" s="5">
        <v>176533076</v>
      </c>
    </row>
    <row r="71" spans="2:12" ht="15.5" x14ac:dyDescent="0.35">
      <c r="C71" t="s">
        <v>8</v>
      </c>
      <c r="D71" s="5">
        <v>-3383478205</v>
      </c>
      <c r="E71" s="5">
        <v>-3529455741</v>
      </c>
      <c r="F71" s="5">
        <v>-43239896665</v>
      </c>
      <c r="G71" s="5">
        <v>1472073</v>
      </c>
      <c r="I71" s="5">
        <v>-39535253363</v>
      </c>
      <c r="J71" s="5">
        <v>4766638449</v>
      </c>
      <c r="K71" s="5">
        <v>151175516</v>
      </c>
      <c r="L71" s="5">
        <v>176596296</v>
      </c>
    </row>
    <row r="72" spans="2:12" ht="15.5" x14ac:dyDescent="0.35">
      <c r="C72" t="s">
        <v>92</v>
      </c>
      <c r="D72" s="5">
        <v>-3383508691</v>
      </c>
      <c r="E72" s="5">
        <v>-3529472049</v>
      </c>
      <c r="F72" s="5">
        <v>-43787148861</v>
      </c>
      <c r="G72" s="5">
        <v>1555908</v>
      </c>
      <c r="I72" s="5">
        <v>-40081990960</v>
      </c>
      <c r="J72" s="5">
        <v>4735428930</v>
      </c>
      <c r="K72" s="5">
        <v>518274481</v>
      </c>
      <c r="L72" s="5">
        <v>176533076</v>
      </c>
    </row>
    <row r="73" spans="2:12" ht="15.5" x14ac:dyDescent="0.35">
      <c r="C73" t="s">
        <v>93</v>
      </c>
      <c r="D73" s="5">
        <v>-3383508691</v>
      </c>
      <c r="E73" s="5">
        <v>-3529472049</v>
      </c>
      <c r="F73" s="5">
        <v>-43240343121</v>
      </c>
      <c r="G73" s="5">
        <v>1555908</v>
      </c>
      <c r="I73" s="5">
        <v>-39535185220</v>
      </c>
      <c r="J73" s="5">
        <v>4766765857</v>
      </c>
      <c r="K73" s="5">
        <v>151036175</v>
      </c>
      <c r="L73" s="5">
        <v>176533076</v>
      </c>
    </row>
    <row r="74" spans="2:12" ht="15.5" x14ac:dyDescent="0.35">
      <c r="C74" t="s">
        <v>94</v>
      </c>
      <c r="D74" s="5">
        <v>-3383508691</v>
      </c>
      <c r="E74" s="5">
        <v>-3529472049</v>
      </c>
      <c r="F74" s="5">
        <v>-43240343121</v>
      </c>
      <c r="G74" s="5">
        <v>1555908</v>
      </c>
      <c r="I74" s="5">
        <v>-39535185220</v>
      </c>
      <c r="J74" s="5">
        <v>4766765857</v>
      </c>
      <c r="K74" s="5">
        <v>151036175</v>
      </c>
      <c r="L74" s="5">
        <v>176533076</v>
      </c>
    </row>
    <row r="76" spans="2:12" ht="15.5" x14ac:dyDescent="0.35">
      <c r="B76" t="s">
        <v>95</v>
      </c>
      <c r="C76" t="s">
        <v>96</v>
      </c>
    </row>
    <row r="77" spans="2:12" ht="15.5" x14ac:dyDescent="0.35">
      <c r="C77" t="s">
        <v>97</v>
      </c>
    </row>
    <row r="78" spans="2:12" ht="15.5" x14ac:dyDescent="0.35">
      <c r="C78" t="s">
        <v>20</v>
      </c>
      <c r="D78" s="5">
        <v>30968856660</v>
      </c>
      <c r="E78" s="5">
        <v>30741803730</v>
      </c>
      <c r="F78" s="5">
        <v>30698380351</v>
      </c>
      <c r="G78" s="5">
        <v>34113672139</v>
      </c>
      <c r="I78" s="5">
        <v>30698380351</v>
      </c>
      <c r="J78" s="5">
        <v>33537477381</v>
      </c>
      <c r="K78" s="5">
        <v>10215396429</v>
      </c>
      <c r="L78" s="5">
        <v>3343483316</v>
      </c>
    </row>
    <row r="79" spans="2:12" ht="15.5" x14ac:dyDescent="0.35">
      <c r="C79" t="s">
        <v>98</v>
      </c>
      <c r="D79" s="5">
        <v>10695309520</v>
      </c>
      <c r="E79" s="5">
        <v>11966290040</v>
      </c>
      <c r="F79" s="5">
        <v>10386817861</v>
      </c>
      <c r="G79" s="5">
        <v>48597219651</v>
      </c>
      <c r="I79" s="5">
        <v>10386817861</v>
      </c>
      <c r="J79" s="5">
        <v>49938581725</v>
      </c>
      <c r="K79" s="5">
        <v>79080936772</v>
      </c>
      <c r="L79" s="5">
        <v>9992220000</v>
      </c>
    </row>
    <row r="80" spans="2:12" ht="15.5" x14ac:dyDescent="0.35">
      <c r="C80" t="s">
        <v>99</v>
      </c>
      <c r="D80" s="5">
        <v>4876164056</v>
      </c>
      <c r="E80" s="5">
        <v>7218724682</v>
      </c>
      <c r="F80" s="5">
        <v>7520140156</v>
      </c>
      <c r="G80" s="5">
        <v>85194275</v>
      </c>
      <c r="I80" s="5">
        <v>7520140156</v>
      </c>
      <c r="J80" s="5">
        <v>6437870994</v>
      </c>
      <c r="K80" s="5">
        <v>1500000000</v>
      </c>
      <c r="L80" s="5">
        <v>163784210</v>
      </c>
    </row>
    <row r="81" spans="3:12" ht="15.5" x14ac:dyDescent="0.35">
      <c r="C81" t="s">
        <v>247</v>
      </c>
      <c r="J81" s="5">
        <v>4813777562</v>
      </c>
      <c r="K81" s="5">
        <v>2913039907</v>
      </c>
      <c r="L81" s="5">
        <v>856334842</v>
      </c>
    </row>
    <row r="82" spans="3:12" ht="15.5" x14ac:dyDescent="0.35">
      <c r="C82" t="s">
        <v>100</v>
      </c>
      <c r="D82" s="5">
        <v>10695309520</v>
      </c>
      <c r="E82" s="5">
        <v>11966290040</v>
      </c>
      <c r="F82" s="5">
        <v>10386817861</v>
      </c>
      <c r="G82" s="5">
        <v>48597219651</v>
      </c>
      <c r="I82" s="5">
        <v>10386817861</v>
      </c>
      <c r="J82" s="5">
        <v>49938581725</v>
      </c>
      <c r="K82" s="5">
        <v>79080936772</v>
      </c>
      <c r="L82" s="5">
        <v>9992220000</v>
      </c>
    </row>
    <row r="83" spans="3:12" ht="15.5" x14ac:dyDescent="0.35">
      <c r="C83" t="s">
        <v>101</v>
      </c>
      <c r="D83" s="5">
        <v>1270677421</v>
      </c>
      <c r="E83" s="5">
        <v>13544533984</v>
      </c>
      <c r="F83" s="5">
        <v>17764262984</v>
      </c>
      <c r="G83" s="5">
        <v>11731324836</v>
      </c>
      <c r="I83" s="5">
        <v>17764262984</v>
      </c>
      <c r="J83" s="5">
        <v>17343258386</v>
      </c>
    </row>
    <row r="84" spans="3:12" ht="15.5" x14ac:dyDescent="0.35">
      <c r="C84" t="s">
        <v>102</v>
      </c>
      <c r="D84" s="5">
        <v>1270677421</v>
      </c>
      <c r="E84" s="5">
        <v>13544533984</v>
      </c>
      <c r="F84" s="5">
        <v>17764262984</v>
      </c>
      <c r="G84" s="5">
        <v>11731324836</v>
      </c>
      <c r="I84" s="5">
        <v>17764262984</v>
      </c>
      <c r="J84" s="5">
        <v>17343258386</v>
      </c>
    </row>
    <row r="85" spans="3:12" ht="15.5" x14ac:dyDescent="0.35">
      <c r="C85" t="s">
        <v>103</v>
      </c>
      <c r="G85" s="5">
        <v>730135000</v>
      </c>
      <c r="J85" s="5">
        <v>730135000</v>
      </c>
    </row>
    <row r="86" spans="3:12" ht="15.5" x14ac:dyDescent="0.35">
      <c r="C86" t="s">
        <v>81</v>
      </c>
      <c r="D86" s="5">
        <v>650265631</v>
      </c>
      <c r="E86" s="5">
        <v>666533343</v>
      </c>
      <c r="F86" s="5">
        <v>666533343</v>
      </c>
      <c r="G86" s="5">
        <v>1290338354</v>
      </c>
      <c r="I86" s="5">
        <v>666533343</v>
      </c>
      <c r="J86" s="5">
        <v>1290338354</v>
      </c>
      <c r="K86" s="5">
        <v>1072298862</v>
      </c>
      <c r="L86" s="5">
        <v>890057219</v>
      </c>
    </row>
    <row r="87" spans="3:12" ht="15.5" x14ac:dyDescent="0.35">
      <c r="C87" t="s">
        <v>104</v>
      </c>
      <c r="D87" s="5">
        <v>191431256544</v>
      </c>
      <c r="E87" s="5">
        <v>194594640378</v>
      </c>
      <c r="F87" s="5">
        <v>197061755558</v>
      </c>
      <c r="G87" s="5">
        <v>218245398760</v>
      </c>
      <c r="I87" s="5">
        <v>197061755558</v>
      </c>
      <c r="J87" s="5">
        <v>203728481565</v>
      </c>
      <c r="K87" s="5">
        <v>149142365247</v>
      </c>
      <c r="L87" s="5">
        <v>23041643793</v>
      </c>
    </row>
    <row r="88" spans="3:12" ht="15.5" x14ac:dyDescent="0.35">
      <c r="C88" t="s">
        <v>105</v>
      </c>
    </row>
    <row r="89" spans="3:12" ht="15.5" x14ac:dyDescent="0.35">
      <c r="C89" t="s">
        <v>106</v>
      </c>
      <c r="D89" s="5">
        <v>5875816955</v>
      </c>
      <c r="E89" s="5">
        <v>6422179528</v>
      </c>
      <c r="F89" s="5">
        <v>7250430268</v>
      </c>
      <c r="G89" s="5">
        <v>21483156040</v>
      </c>
      <c r="I89" s="5">
        <v>7250430268</v>
      </c>
      <c r="J89" s="5">
        <v>27412824333</v>
      </c>
      <c r="K89" s="5">
        <v>40547468708</v>
      </c>
      <c r="L89" s="5">
        <v>42892866865</v>
      </c>
    </row>
    <row r="90" spans="3:12" ht="15.5" x14ac:dyDescent="0.35">
      <c r="C90" t="s">
        <v>108</v>
      </c>
      <c r="D90" s="5">
        <v>404668926</v>
      </c>
      <c r="E90" s="5">
        <v>404668926</v>
      </c>
      <c r="F90" s="5">
        <v>404668926</v>
      </c>
      <c r="G90" s="5">
        <v>650905142</v>
      </c>
      <c r="I90" s="5">
        <v>404668926</v>
      </c>
      <c r="J90" s="5">
        <v>650905142</v>
      </c>
      <c r="K90" s="5">
        <v>277946680</v>
      </c>
    </row>
    <row r="91" spans="3:12" ht="15.5" x14ac:dyDescent="0.35">
      <c r="C91" t="s">
        <v>109</v>
      </c>
      <c r="D91" s="5">
        <v>6296485881</v>
      </c>
      <c r="E91" s="5">
        <v>6849348454</v>
      </c>
      <c r="F91" s="5">
        <v>7722599194</v>
      </c>
      <c r="G91" s="5">
        <v>22158061182</v>
      </c>
      <c r="I91" s="5">
        <v>7722599194</v>
      </c>
      <c r="J91" s="5">
        <v>28072229475</v>
      </c>
      <c r="K91" s="5">
        <v>40825415388</v>
      </c>
      <c r="L91" s="5">
        <v>44185522551</v>
      </c>
    </row>
    <row r="92" spans="3:12" ht="15.5" x14ac:dyDescent="0.35">
      <c r="C92" t="s">
        <v>110</v>
      </c>
      <c r="D92" s="5">
        <v>197727742425</v>
      </c>
      <c r="E92" s="5">
        <v>201443988832</v>
      </c>
      <c r="F92" s="5">
        <v>204784354752</v>
      </c>
      <c r="G92" s="5">
        <v>240403459942</v>
      </c>
      <c r="I92" s="5">
        <v>204784354752</v>
      </c>
      <c r="J92" s="5">
        <v>231800711040</v>
      </c>
      <c r="K92" s="5">
        <v>189967780635</v>
      </c>
      <c r="L92" s="5">
        <v>67227166344</v>
      </c>
    </row>
    <row r="93" spans="3:12" ht="15.5" x14ac:dyDescent="0.35">
      <c r="C93" t="s">
        <v>111</v>
      </c>
    </row>
    <row r="94" spans="3:12" ht="15.5" x14ac:dyDescent="0.35">
      <c r="C94" t="s">
        <v>112</v>
      </c>
    </row>
    <row r="95" spans="3:12" ht="15.5" x14ac:dyDescent="0.35">
      <c r="C95" t="s">
        <v>113</v>
      </c>
      <c r="D95" s="5">
        <v>27274222450</v>
      </c>
      <c r="E95" s="5">
        <v>27528260454</v>
      </c>
      <c r="F95" s="5">
        <v>27323874325</v>
      </c>
      <c r="G95" s="5">
        <v>19284453880</v>
      </c>
      <c r="I95" s="5">
        <v>27323874325</v>
      </c>
      <c r="J95" s="5">
        <v>40592745064</v>
      </c>
      <c r="K95" s="5">
        <v>10976362990</v>
      </c>
      <c r="L95" s="5">
        <v>14160629799</v>
      </c>
    </row>
    <row r="96" spans="3:12" ht="15.5" x14ac:dyDescent="0.35">
      <c r="C96" t="s">
        <v>542</v>
      </c>
      <c r="D96" s="5">
        <v>4000000000</v>
      </c>
      <c r="E96" s="5">
        <v>4000000000</v>
      </c>
      <c r="F96" s="5">
        <v>4000000000</v>
      </c>
      <c r="G96" s="5">
        <v>5009371620</v>
      </c>
      <c r="I96" s="5">
        <v>4000000000</v>
      </c>
      <c r="J96" s="5">
        <v>10995248823</v>
      </c>
    </row>
    <row r="97" spans="3:12" ht="15.5" x14ac:dyDescent="0.35">
      <c r="C97" t="s">
        <v>114</v>
      </c>
    </row>
    <row r="98" spans="3:12" ht="15.5" x14ac:dyDescent="0.35">
      <c r="C98" t="s">
        <v>251</v>
      </c>
      <c r="D98" s="5">
        <v>6749260229</v>
      </c>
      <c r="E98" s="5">
        <v>4596294089</v>
      </c>
      <c r="F98" s="5">
        <v>3626306121</v>
      </c>
      <c r="G98" s="5">
        <v>4587144667</v>
      </c>
      <c r="I98" s="5">
        <v>3626306121</v>
      </c>
      <c r="J98" s="5">
        <v>6371614201</v>
      </c>
      <c r="K98" s="5">
        <v>5057405500</v>
      </c>
      <c r="L98" s="5">
        <v>11301400000</v>
      </c>
    </row>
    <row r="99" spans="3:12" ht="15.5" x14ac:dyDescent="0.35">
      <c r="C99" t="s">
        <v>115</v>
      </c>
    </row>
    <row r="100" spans="3:12" ht="15.5" x14ac:dyDescent="0.35">
      <c r="C100" t="s">
        <v>252</v>
      </c>
      <c r="D100" s="5">
        <v>4876164056</v>
      </c>
      <c r="E100" s="5">
        <v>7218724682</v>
      </c>
      <c r="F100" s="5">
        <v>7520140156</v>
      </c>
      <c r="G100" s="5">
        <v>85194275</v>
      </c>
      <c r="I100" s="5">
        <v>7520140156</v>
      </c>
      <c r="J100" s="5">
        <v>11251648556</v>
      </c>
      <c r="K100" s="5">
        <v>4413039907</v>
      </c>
      <c r="L100" s="5">
        <v>1020119052</v>
      </c>
    </row>
    <row r="101" spans="3:12" ht="15.5" x14ac:dyDescent="0.35">
      <c r="C101" t="s">
        <v>116</v>
      </c>
      <c r="D101" s="5">
        <v>9791041197</v>
      </c>
      <c r="E101" s="5">
        <v>943347435</v>
      </c>
      <c r="F101" s="5">
        <v>10381941869</v>
      </c>
      <c r="G101" s="5">
        <v>3261689359</v>
      </c>
      <c r="I101" s="5">
        <v>10381941869</v>
      </c>
      <c r="J101" s="5">
        <v>3231551580</v>
      </c>
      <c r="K101" s="5">
        <v>590268288</v>
      </c>
      <c r="L101" s="5">
        <v>475321410</v>
      </c>
    </row>
    <row r="102" spans="3:12" ht="15.5" x14ac:dyDescent="0.35">
      <c r="C102" t="s">
        <v>117</v>
      </c>
      <c r="D102" s="5">
        <v>668074131</v>
      </c>
      <c r="E102" s="5">
        <v>9580211411</v>
      </c>
      <c r="F102" s="5">
        <v>605803342</v>
      </c>
      <c r="G102" s="5">
        <v>5718944015</v>
      </c>
      <c r="I102" s="5">
        <v>605803342</v>
      </c>
      <c r="J102" s="5">
        <v>8120571960</v>
      </c>
      <c r="K102" s="5">
        <v>446920832</v>
      </c>
      <c r="L102" s="5">
        <v>1057175000</v>
      </c>
    </row>
    <row r="103" spans="3:12" ht="15.5" x14ac:dyDescent="0.35">
      <c r="C103" t="s">
        <v>322</v>
      </c>
    </row>
    <row r="104" spans="3:12" ht="15.5" x14ac:dyDescent="0.35">
      <c r="C104" t="s">
        <v>323</v>
      </c>
      <c r="D104" s="5">
        <v>127910497</v>
      </c>
      <c r="E104" s="5">
        <v>190342497</v>
      </c>
      <c r="F104" s="5">
        <v>205622497</v>
      </c>
      <c r="I104" s="5">
        <v>205622497</v>
      </c>
    </row>
    <row r="105" spans="3:12" ht="15.5" x14ac:dyDescent="0.35">
      <c r="C105" t="s">
        <v>325</v>
      </c>
      <c r="D105" s="5">
        <v>1189682837</v>
      </c>
      <c r="E105" s="5">
        <v>1189682837</v>
      </c>
      <c r="F105" s="5">
        <v>1189682837</v>
      </c>
      <c r="G105" s="5">
        <v>622109944</v>
      </c>
      <c r="I105" s="5">
        <v>1189682837</v>
      </c>
      <c r="J105" s="5">
        <v>622109944</v>
      </c>
      <c r="K105" s="5">
        <v>402128463</v>
      </c>
      <c r="L105" s="5">
        <v>306614337</v>
      </c>
    </row>
    <row r="106" spans="3:12" ht="15.5" x14ac:dyDescent="0.35">
      <c r="C106" t="s">
        <v>122</v>
      </c>
      <c r="D106" s="5">
        <v>778176128</v>
      </c>
      <c r="E106" s="5">
        <v>856875840</v>
      </c>
      <c r="F106" s="5">
        <v>872155840</v>
      </c>
      <c r="G106" s="5">
        <v>1290338354</v>
      </c>
      <c r="I106" s="5">
        <v>872155840</v>
      </c>
      <c r="J106" s="5">
        <v>1290338354</v>
      </c>
      <c r="K106" s="5">
        <v>1072298862</v>
      </c>
      <c r="L106" s="5">
        <v>911173727</v>
      </c>
    </row>
    <row r="107" spans="3:12" ht="15.5" x14ac:dyDescent="0.35">
      <c r="C107" t="s">
        <v>123</v>
      </c>
      <c r="D107" s="5">
        <v>778176128</v>
      </c>
      <c r="E107" s="5">
        <v>856875840</v>
      </c>
      <c r="F107" s="5">
        <v>872155840</v>
      </c>
      <c r="G107" s="5">
        <v>1290338354</v>
      </c>
      <c r="I107" s="5">
        <v>872155840</v>
      </c>
      <c r="J107" s="5">
        <v>1290338354</v>
      </c>
      <c r="K107" s="5">
        <v>1072298862</v>
      </c>
      <c r="L107" s="5">
        <v>911173727</v>
      </c>
    </row>
    <row r="108" spans="3:12" ht="15.5" x14ac:dyDescent="0.35">
      <c r="C108" t="s">
        <v>256</v>
      </c>
      <c r="L108" s="5">
        <v>21116508</v>
      </c>
    </row>
    <row r="109" spans="3:12" ht="15.5" x14ac:dyDescent="0.35">
      <c r="C109" t="s">
        <v>543</v>
      </c>
    </row>
    <row r="110" spans="3:12" ht="15.5" x14ac:dyDescent="0.35">
      <c r="C110" t="s">
        <v>119</v>
      </c>
    </row>
    <row r="111" spans="3:12" ht="15.5" x14ac:dyDescent="0.35">
      <c r="C111" t="s">
        <v>121</v>
      </c>
      <c r="D111" s="5">
        <v>127910497</v>
      </c>
      <c r="E111" s="5">
        <v>190342497</v>
      </c>
      <c r="F111" s="5">
        <v>205622497</v>
      </c>
      <c r="I111" s="5">
        <v>205622497</v>
      </c>
    </row>
    <row r="112" spans="3:12" ht="15.5" x14ac:dyDescent="0.35">
      <c r="C112" t="s">
        <v>124</v>
      </c>
      <c r="D112" s="5">
        <v>28052398578</v>
      </c>
      <c r="E112" s="5">
        <v>28385136294</v>
      </c>
      <c r="F112" s="5">
        <v>28196030165</v>
      </c>
      <c r="G112" s="5">
        <v>20574792234</v>
      </c>
      <c r="I112" s="5">
        <v>28196030165</v>
      </c>
      <c r="J112" s="5">
        <v>41883083418</v>
      </c>
      <c r="K112" s="5">
        <v>12048661852</v>
      </c>
      <c r="L112" s="5">
        <v>15071803526</v>
      </c>
    </row>
    <row r="113" spans="2:12" ht="15.5" x14ac:dyDescent="0.35">
      <c r="C113" t="s">
        <v>125</v>
      </c>
    </row>
    <row r="114" spans="2:12" ht="15.5" x14ac:dyDescent="0.35">
      <c r="C114" t="s">
        <v>126</v>
      </c>
      <c r="D114" s="5">
        <v>66355519590</v>
      </c>
      <c r="E114" s="5">
        <v>66355519590</v>
      </c>
      <c r="F114" s="5">
        <v>66355519590</v>
      </c>
      <c r="G114" s="5">
        <v>66355519590</v>
      </c>
      <c r="I114" s="5">
        <v>66355519590</v>
      </c>
      <c r="J114" s="5">
        <v>64414351280</v>
      </c>
      <c r="K114" s="5">
        <v>63900155540</v>
      </c>
      <c r="L114" s="5">
        <v>51120000000</v>
      </c>
    </row>
    <row r="115" spans="2:12" ht="15.5" x14ac:dyDescent="0.35">
      <c r="C115" t="s">
        <v>127</v>
      </c>
      <c r="D115" s="5">
        <v>143814495303</v>
      </c>
      <c r="E115" s="5">
        <v>143814495303</v>
      </c>
      <c r="F115" s="5">
        <v>143814495303</v>
      </c>
      <c r="G115" s="5">
        <v>143814495303</v>
      </c>
      <c r="I115" s="5">
        <v>143814495303</v>
      </c>
      <c r="J115" s="5">
        <v>119549781428</v>
      </c>
      <c r="K115" s="5">
        <v>112832564250</v>
      </c>
    </row>
    <row r="116" spans="2:12" ht="15.5" x14ac:dyDescent="0.35">
      <c r="C116" t="s">
        <v>128</v>
      </c>
      <c r="D116" s="5">
        <v>-40495947306</v>
      </c>
      <c r="E116" s="5">
        <v>-37112469101</v>
      </c>
      <c r="F116" s="5">
        <v>-33583013360</v>
      </c>
      <c r="G116" s="5">
        <v>9656883305</v>
      </c>
      <c r="I116" s="5">
        <v>-33583013360</v>
      </c>
      <c r="J116" s="5">
        <v>5952240003</v>
      </c>
      <c r="K116" s="5">
        <v>1185601554</v>
      </c>
      <c r="L116" s="5">
        <v>1034426037</v>
      </c>
    </row>
    <row r="117" spans="2:12" ht="15.5" x14ac:dyDescent="0.35">
      <c r="C117" t="s">
        <v>257</v>
      </c>
      <c r="D117" s="5">
        <v>171565949</v>
      </c>
      <c r="E117" s="5">
        <v>171565949</v>
      </c>
      <c r="F117" s="5">
        <v>171565949</v>
      </c>
      <c r="G117" s="5">
        <v>171565949</v>
      </c>
      <c r="I117" s="5">
        <v>171565949</v>
      </c>
      <c r="J117" s="5">
        <v>171565949</v>
      </c>
      <c r="K117" s="5">
        <v>171565949</v>
      </c>
      <c r="L117" s="5">
        <v>171565949</v>
      </c>
    </row>
    <row r="118" spans="2:12" ht="15.5" x14ac:dyDescent="0.35">
      <c r="C118" t="s">
        <v>258</v>
      </c>
      <c r="D118" s="5">
        <v>-40667513255</v>
      </c>
      <c r="E118" s="5">
        <v>-37284035050</v>
      </c>
      <c r="F118" s="5">
        <v>-33754579309</v>
      </c>
      <c r="G118" s="5">
        <v>9485317356</v>
      </c>
      <c r="I118" s="5">
        <v>-33754579309</v>
      </c>
      <c r="J118" s="5">
        <v>5780674054</v>
      </c>
      <c r="K118" s="5">
        <v>1014035605</v>
      </c>
      <c r="L118" s="5">
        <v>862860088</v>
      </c>
    </row>
    <row r="119" spans="2:12" ht="15.5" x14ac:dyDescent="0.35">
      <c r="C119" t="s">
        <v>259</v>
      </c>
      <c r="D119" s="5">
        <v>-40495947306</v>
      </c>
      <c r="E119" s="5">
        <v>-37112469101</v>
      </c>
      <c r="F119" s="5">
        <v>-33583013360</v>
      </c>
      <c r="G119" s="5">
        <v>9656883305</v>
      </c>
      <c r="I119" s="5">
        <v>-33583013360</v>
      </c>
      <c r="J119" s="5">
        <v>5952240003</v>
      </c>
      <c r="K119" s="5">
        <v>1185601554</v>
      </c>
      <c r="L119" s="5">
        <v>1034426037</v>
      </c>
    </row>
    <row r="120" spans="2:12" ht="15.5" x14ac:dyDescent="0.35">
      <c r="C120" t="s">
        <v>260</v>
      </c>
      <c r="D120" s="5">
        <v>1276260</v>
      </c>
      <c r="E120" s="5">
        <v>1306746</v>
      </c>
      <c r="F120" s="5">
        <v>1323054</v>
      </c>
      <c r="G120" s="5">
        <v>1769510</v>
      </c>
      <c r="I120" s="5">
        <v>1323054</v>
      </c>
      <c r="J120" s="5">
        <v>1254911</v>
      </c>
      <c r="K120" s="5">
        <v>797439</v>
      </c>
      <c r="L120" s="5">
        <v>936780</v>
      </c>
    </row>
    <row r="121" spans="2:12" ht="15.5" x14ac:dyDescent="0.35">
      <c r="C121" t="s">
        <v>10</v>
      </c>
      <c r="D121" s="5">
        <v>169675343847</v>
      </c>
      <c r="E121" s="5">
        <v>173058852538</v>
      </c>
      <c r="F121" s="5">
        <v>176588324587</v>
      </c>
      <c r="G121" s="5">
        <v>219828667708</v>
      </c>
      <c r="I121" s="5">
        <v>176588324587</v>
      </c>
      <c r="J121" s="5">
        <v>189917627622</v>
      </c>
      <c r="K121" s="5">
        <v>177919118783</v>
      </c>
      <c r="L121" s="5">
        <v>52155362817</v>
      </c>
    </row>
    <row r="122" spans="2:12" ht="15.5" x14ac:dyDescent="0.35">
      <c r="C122" t="s">
        <v>129</v>
      </c>
      <c r="D122" s="5">
        <v>197727742425</v>
      </c>
      <c r="E122" s="5">
        <v>201443988832</v>
      </c>
      <c r="F122" s="5">
        <v>204784354752</v>
      </c>
      <c r="G122" s="5">
        <v>240403459942</v>
      </c>
      <c r="I122" s="5">
        <v>204784354752</v>
      </c>
      <c r="J122" s="5">
        <v>231800711040</v>
      </c>
      <c r="K122" s="5">
        <v>189967780635</v>
      </c>
      <c r="L122" s="5">
        <v>67227166343</v>
      </c>
    </row>
    <row r="123" spans="2:12" ht="15.5" x14ac:dyDescent="0.35">
      <c r="C123" t="s">
        <v>130</v>
      </c>
      <c r="D123" s="5">
        <v>6635551959</v>
      </c>
      <c r="E123" s="5">
        <v>6635551959</v>
      </c>
      <c r="F123" s="5">
        <v>6635551959</v>
      </c>
      <c r="G123" s="5">
        <v>6635551959</v>
      </c>
      <c r="I123" s="5">
        <v>6635551959</v>
      </c>
      <c r="J123" s="5">
        <v>6441435128</v>
      </c>
      <c r="K123" s="5">
        <v>6390015554</v>
      </c>
      <c r="L123" s="5">
        <v>5112000000</v>
      </c>
    </row>
    <row r="125" spans="2:12" ht="15.5" x14ac:dyDescent="0.35">
      <c r="B125" t="s">
        <v>131</v>
      </c>
      <c r="C125" t="s">
        <v>132</v>
      </c>
      <c r="D125" s="5">
        <v>-22064547042</v>
      </c>
      <c r="E125" s="5">
        <v>65686676</v>
      </c>
      <c r="F125" s="5">
        <v>-1373849690</v>
      </c>
      <c r="G125" s="5">
        <v>-1116627183</v>
      </c>
      <c r="I125" s="5">
        <v>-17532207002</v>
      </c>
      <c r="J125" s="5">
        <v>21579615545</v>
      </c>
      <c r="K125" s="5">
        <v>-109879254751</v>
      </c>
      <c r="L125" s="5">
        <v>-895257149</v>
      </c>
    </row>
    <row r="126" spans="2:12" ht="15.5" x14ac:dyDescent="0.35">
      <c r="C126" t="s">
        <v>363</v>
      </c>
      <c r="D126" s="5">
        <v>630897383</v>
      </c>
      <c r="E126" s="5">
        <v>5808863740</v>
      </c>
      <c r="F126" s="5">
        <v>28648297222</v>
      </c>
      <c r="G126" s="5">
        <v>18918779296</v>
      </c>
      <c r="I126" s="5">
        <v>72288638302</v>
      </c>
      <c r="J126" s="5">
        <v>118849840566</v>
      </c>
      <c r="K126" s="5">
        <v>70997566531</v>
      </c>
      <c r="L126" s="5">
        <v>36628041927</v>
      </c>
    </row>
    <row r="127" spans="2:12" ht="15.5" x14ac:dyDescent="0.35">
      <c r="C127" t="s">
        <v>465</v>
      </c>
      <c r="D127" s="5">
        <v>-6536996573</v>
      </c>
      <c r="E127" s="5">
        <v>-2283379508</v>
      </c>
      <c r="F127" s="5">
        <v>25425489282</v>
      </c>
      <c r="G127" s="5">
        <v>-17420933616</v>
      </c>
      <c r="I127" s="5">
        <v>-24811234365</v>
      </c>
      <c r="J127" s="5">
        <v>-60085185001</v>
      </c>
      <c r="K127" s="5">
        <v>-133821089427</v>
      </c>
      <c r="L127" s="5">
        <v>-25500173605</v>
      </c>
    </row>
    <row r="128" spans="2:12" ht="15.5" x14ac:dyDescent="0.35">
      <c r="C128" t="s">
        <v>365</v>
      </c>
      <c r="D128" s="5">
        <v>-16210666690</v>
      </c>
      <c r="E128" s="5">
        <v>-3478436976</v>
      </c>
      <c r="F128" s="5">
        <v>-56643674216</v>
      </c>
      <c r="G128" s="5">
        <v>-1988902845</v>
      </c>
      <c r="I128" s="5">
        <v>-63791436140</v>
      </c>
      <c r="J128" s="5">
        <v>-34797242907</v>
      </c>
      <c r="K128" s="5">
        <v>-46625543025</v>
      </c>
      <c r="L128" s="5">
        <v>-11971943812</v>
      </c>
    </row>
    <row r="129" spans="3:12" ht="15.5" x14ac:dyDescent="0.35">
      <c r="C129" t="s">
        <v>263</v>
      </c>
      <c r="F129" s="5">
        <v>1153386404</v>
      </c>
      <c r="G129" s="5">
        <v>-613225197</v>
      </c>
      <c r="I129" s="5">
        <v>-1322693812</v>
      </c>
      <c r="J129" s="5">
        <v>-1450369747</v>
      </c>
      <c r="K129" s="5">
        <v>-341274992</v>
      </c>
      <c r="L129" s="5">
        <v>-61010000</v>
      </c>
    </row>
    <row r="130" spans="3:12" ht="15.5" x14ac:dyDescent="0.35">
      <c r="C130" t="s">
        <v>261</v>
      </c>
      <c r="D130" s="5">
        <v>79626096</v>
      </c>
      <c r="E130" s="5">
        <v>74930286</v>
      </c>
      <c r="F130" s="5">
        <v>128068789</v>
      </c>
      <c r="G130" s="5">
        <v>30917952</v>
      </c>
      <c r="I130" s="5">
        <v>300334229</v>
      </c>
      <c r="J130" s="5">
        <v>195817485</v>
      </c>
      <c r="K130" s="5">
        <v>2893820</v>
      </c>
      <c r="L130" s="5">
        <v>16446803</v>
      </c>
    </row>
    <row r="131" spans="3:12" ht="15.5" x14ac:dyDescent="0.35">
      <c r="C131" t="s">
        <v>265</v>
      </c>
      <c r="D131" s="5">
        <v>-27407258</v>
      </c>
      <c r="E131" s="5">
        <v>-56290866</v>
      </c>
      <c r="F131" s="5">
        <v>-85417171</v>
      </c>
      <c r="G131" s="5">
        <v>-43262773</v>
      </c>
      <c r="I131" s="5">
        <v>-195815216</v>
      </c>
      <c r="J131" s="5">
        <v>-1133244851</v>
      </c>
      <c r="K131" s="5">
        <v>-91807658</v>
      </c>
      <c r="L131" s="5">
        <v>-6618462</v>
      </c>
    </row>
    <row r="132" spans="3:12" ht="15.5" x14ac:dyDescent="0.35">
      <c r="C132" t="s">
        <v>328</v>
      </c>
    </row>
    <row r="133" spans="3:12" ht="15.5" x14ac:dyDescent="0.35">
      <c r="C133" t="s">
        <v>139</v>
      </c>
      <c r="D133" s="5">
        <v>22293591900</v>
      </c>
      <c r="E133" s="5">
        <v>-15280000</v>
      </c>
      <c r="F133" s="5">
        <v>-5051803137</v>
      </c>
      <c r="G133" s="5">
        <v>31731655</v>
      </c>
      <c r="I133" s="5">
        <v>15354424283</v>
      </c>
      <c r="J133" s="5">
        <v>19837628968</v>
      </c>
      <c r="K133" s="5">
        <v>127394195497</v>
      </c>
      <c r="L133" s="5">
        <v>51924433387</v>
      </c>
    </row>
    <row r="134" spans="3:12" ht="15.5" x14ac:dyDescent="0.35">
      <c r="C134" t="s">
        <v>140</v>
      </c>
      <c r="D134" s="5">
        <v>-1991928</v>
      </c>
      <c r="E134" s="5">
        <v>-6983297</v>
      </c>
      <c r="F134" s="5">
        <v>3010361039</v>
      </c>
      <c r="G134" s="5">
        <v>-386234167</v>
      </c>
      <c r="I134" s="5">
        <v>-661314311</v>
      </c>
      <c r="J134" s="5">
        <v>-18095163561</v>
      </c>
      <c r="K134" s="5">
        <v>-10643027633</v>
      </c>
      <c r="L134" s="5">
        <v>-47782974858</v>
      </c>
    </row>
    <row r="135" spans="3:12" ht="15.5" x14ac:dyDescent="0.35">
      <c r="C135" t="s">
        <v>544</v>
      </c>
      <c r="F135" s="5">
        <v>2323022652</v>
      </c>
      <c r="G135" s="5">
        <v>-34035167</v>
      </c>
      <c r="I135" s="5">
        <v>-421004598</v>
      </c>
      <c r="J135" s="5">
        <v>-17343258386</v>
      </c>
    </row>
    <row r="136" spans="3:12" ht="15.5" x14ac:dyDescent="0.35">
      <c r="C136" t="s">
        <v>503</v>
      </c>
    </row>
    <row r="137" spans="3:12" ht="15.5" x14ac:dyDescent="0.35">
      <c r="C137" t="s">
        <v>401</v>
      </c>
      <c r="J137" s="5">
        <v>-8703931263</v>
      </c>
    </row>
    <row r="138" spans="3:12" ht="15.5" x14ac:dyDescent="0.35">
      <c r="C138" t="s">
        <v>545</v>
      </c>
    </row>
    <row r="139" spans="3:12" ht="15.5" x14ac:dyDescent="0.35">
      <c r="C139" t="s">
        <v>546</v>
      </c>
      <c r="J139" s="5">
        <v>8400000000</v>
      </c>
    </row>
    <row r="140" spans="3:12" ht="15.5" x14ac:dyDescent="0.35">
      <c r="C140" t="s">
        <v>143</v>
      </c>
      <c r="D140" s="5">
        <v>-1991928</v>
      </c>
      <c r="E140" s="5">
        <v>-6983297</v>
      </c>
      <c r="F140" s="5">
        <v>687338387</v>
      </c>
      <c r="G140" s="5">
        <v>-352199000</v>
      </c>
      <c r="I140" s="5">
        <v>-240309713</v>
      </c>
      <c r="J140" s="5">
        <v>-447973912</v>
      </c>
      <c r="K140" s="5">
        <v>-10643027633</v>
      </c>
      <c r="L140" s="5">
        <v>-47782974858</v>
      </c>
    </row>
    <row r="141" spans="3:12" ht="15.5" x14ac:dyDescent="0.35">
      <c r="C141" t="s">
        <v>148</v>
      </c>
      <c r="D141" s="5">
        <v>22293591900</v>
      </c>
      <c r="E141" s="5">
        <v>-15280000</v>
      </c>
      <c r="F141" s="5">
        <v>-5051803137</v>
      </c>
      <c r="G141" s="5">
        <v>31731655</v>
      </c>
      <c r="I141" s="5">
        <v>15354424283</v>
      </c>
      <c r="J141" s="5">
        <v>19837628968</v>
      </c>
      <c r="K141" s="5">
        <v>127394195497</v>
      </c>
      <c r="L141" s="5">
        <v>51924433387</v>
      </c>
    </row>
    <row r="142" spans="3:12" ht="15.5" x14ac:dyDescent="0.35">
      <c r="C142" t="s">
        <v>547</v>
      </c>
    </row>
    <row r="143" spans="3:12" ht="15.5" x14ac:dyDescent="0.35">
      <c r="C143" t="s">
        <v>279</v>
      </c>
      <c r="K143" s="5">
        <v>12780000000</v>
      </c>
      <c r="L143" s="5">
        <v>50520000000</v>
      </c>
    </row>
    <row r="144" spans="3:12" ht="15.5" x14ac:dyDescent="0.35">
      <c r="C144" t="s">
        <v>127</v>
      </c>
      <c r="K144" s="5">
        <v>112830620000</v>
      </c>
    </row>
    <row r="145" spans="2:12" ht="15.5" x14ac:dyDescent="0.35">
      <c r="C145" t="s">
        <v>548</v>
      </c>
      <c r="I145" s="5">
        <v>26205882185</v>
      </c>
      <c r="J145" s="5">
        <v>6941642490</v>
      </c>
      <c r="K145" s="5">
        <v>2099790</v>
      </c>
    </row>
    <row r="146" spans="2:12" ht="15.5" x14ac:dyDescent="0.35">
      <c r="C146" t="s">
        <v>549</v>
      </c>
      <c r="F146" s="5">
        <v>25292863</v>
      </c>
      <c r="G146" s="5">
        <v>11976217</v>
      </c>
      <c r="I146" s="5">
        <v>-5960584340</v>
      </c>
      <c r="J146" s="5">
        <v>10995248823</v>
      </c>
    </row>
    <row r="147" spans="2:12" ht="15.5" x14ac:dyDescent="0.35">
      <c r="C147" t="s">
        <v>550</v>
      </c>
      <c r="F147" s="5">
        <v>-186222438</v>
      </c>
      <c r="G147" s="5">
        <v>186222438</v>
      </c>
    </row>
    <row r="148" spans="2:12" ht="15.5" x14ac:dyDescent="0.35">
      <c r="C148" t="s">
        <v>459</v>
      </c>
      <c r="G148" s="5">
        <v>-166467000</v>
      </c>
    </row>
    <row r="149" spans="2:12" ht="15.5" x14ac:dyDescent="0.35">
      <c r="C149" t="s">
        <v>551</v>
      </c>
      <c r="D149" s="5">
        <v>25000000000</v>
      </c>
    </row>
    <row r="150" spans="2:12" ht="15.5" x14ac:dyDescent="0.35">
      <c r="C150" t="s">
        <v>502</v>
      </c>
      <c r="F150" s="5">
        <v>-4813777562</v>
      </c>
      <c r="I150" s="5">
        <v>-4813777562</v>
      </c>
      <c r="J150" s="5">
        <v>1900737655</v>
      </c>
      <c r="K150" s="5">
        <v>2056705065</v>
      </c>
      <c r="L150" s="5">
        <v>1764433387</v>
      </c>
    </row>
    <row r="151" spans="2:12" ht="15.5" x14ac:dyDescent="0.35">
      <c r="C151" t="s">
        <v>552</v>
      </c>
      <c r="D151" s="5">
        <v>-2643976100</v>
      </c>
    </row>
    <row r="152" spans="2:12" ht="15.5" x14ac:dyDescent="0.35">
      <c r="C152" t="s">
        <v>553</v>
      </c>
      <c r="D152" s="5">
        <v>-62432000</v>
      </c>
      <c r="E152" s="5">
        <v>-15280000</v>
      </c>
      <c r="F152" s="5">
        <v>-32096000</v>
      </c>
      <c r="I152" s="5">
        <v>-32096000</v>
      </c>
    </row>
    <row r="153" spans="2:12" ht="15.5" x14ac:dyDescent="0.35">
      <c r="C153" t="s">
        <v>408</v>
      </c>
      <c r="F153" s="5">
        <v>-45000000</v>
      </c>
      <c r="I153" s="5">
        <v>-45000000</v>
      </c>
      <c r="K153" s="5">
        <v>-275229358</v>
      </c>
      <c r="L153" s="5">
        <v>-360000000</v>
      </c>
    </row>
    <row r="154" spans="2:12" ht="15.5" x14ac:dyDescent="0.35">
      <c r="C154" t="s">
        <v>157</v>
      </c>
      <c r="D154" s="5">
        <v>227052930</v>
      </c>
      <c r="E154" s="5">
        <v>43423379</v>
      </c>
      <c r="F154" s="5">
        <v>-3415291788</v>
      </c>
      <c r="G154" s="5">
        <v>-1471129695</v>
      </c>
      <c r="I154" s="5">
        <v>-2839097030</v>
      </c>
      <c r="J154" s="5">
        <v>23322080952</v>
      </c>
      <c r="K154" s="5">
        <v>6871913113</v>
      </c>
      <c r="L154" s="5">
        <v>3246201380</v>
      </c>
    </row>
    <row r="155" spans="2:12" ht="15.5" x14ac:dyDescent="0.35">
      <c r="C155" t="s">
        <v>158</v>
      </c>
      <c r="E155" s="5">
        <v>30698380351</v>
      </c>
      <c r="I155" s="5">
        <v>33537477381</v>
      </c>
      <c r="J155" s="5">
        <v>10215396429</v>
      </c>
      <c r="K155" s="5">
        <v>3343483316</v>
      </c>
      <c r="L155" s="5">
        <v>97281936</v>
      </c>
    </row>
    <row r="156" spans="2:12" ht="15.5" x14ac:dyDescent="0.35">
      <c r="C156" t="s">
        <v>159</v>
      </c>
      <c r="D156" s="5">
        <v>227052930</v>
      </c>
      <c r="E156" s="5">
        <v>30741803730</v>
      </c>
      <c r="F156" s="5">
        <v>-3415291788</v>
      </c>
      <c r="G156" s="5">
        <v>-1471129695</v>
      </c>
      <c r="I156" s="5">
        <v>30698380351</v>
      </c>
      <c r="J156" s="5">
        <v>33537477381</v>
      </c>
      <c r="K156" s="5">
        <v>10215396429</v>
      </c>
      <c r="L156" s="5">
        <v>3343483316</v>
      </c>
    </row>
    <row r="158" spans="2:12" ht="15.5" x14ac:dyDescent="0.35">
      <c r="B158" t="s">
        <v>160</v>
      </c>
      <c r="C158" t="s">
        <v>12</v>
      </c>
      <c r="D158" s="5">
        <v>6640000000</v>
      </c>
      <c r="E158" s="5">
        <v>6640000000</v>
      </c>
      <c r="F158" s="5">
        <v>6640000000</v>
      </c>
      <c r="G158" s="5">
        <v>6640000000</v>
      </c>
      <c r="I158" s="5">
        <v>6640000000</v>
      </c>
      <c r="J158" s="5">
        <v>6440000000</v>
      </c>
      <c r="K158" s="5">
        <v>6390000000</v>
      </c>
      <c r="L158" s="5">
        <v>5110000000</v>
      </c>
    </row>
    <row r="159" spans="2:12" ht="15.5" x14ac:dyDescent="0.35">
      <c r="C159" t="s">
        <v>161</v>
      </c>
      <c r="D159" s="6">
        <v>-0.51</v>
      </c>
      <c r="E159" s="6">
        <v>-0.53</v>
      </c>
      <c r="F159" s="6">
        <v>-6.6</v>
      </c>
    </row>
    <row r="160" spans="2:12" ht="15.5" x14ac:dyDescent="0.35">
      <c r="C160" t="s">
        <v>162</v>
      </c>
      <c r="D160" s="6">
        <v>-325.49</v>
      </c>
      <c r="E160" s="6">
        <v>-411.32</v>
      </c>
      <c r="F160" s="5">
        <v>-100</v>
      </c>
      <c r="G160" s="5">
        <v>0</v>
      </c>
    </row>
    <row r="161" spans="3:7" ht="15.5" x14ac:dyDescent="0.35">
      <c r="C161" t="s">
        <v>61</v>
      </c>
      <c r="D161" s="6">
        <v>310.33</v>
      </c>
      <c r="E161" s="6">
        <v>456.53</v>
      </c>
      <c r="F161" s="6">
        <v>-3630.96</v>
      </c>
      <c r="G161" s="6">
        <v>272.05</v>
      </c>
    </row>
    <row r="162" spans="3:7" ht="15.5" x14ac:dyDescent="0.35">
      <c r="C162" t="s">
        <v>163</v>
      </c>
      <c r="D162" s="5">
        <v>-2890000000</v>
      </c>
      <c r="E162" s="5">
        <v>-2710000000</v>
      </c>
      <c r="F162" s="5">
        <v>-34740000000</v>
      </c>
      <c r="G162" s="5">
        <v>3100000000</v>
      </c>
    </row>
    <row r="163" spans="3:7" ht="15.5" x14ac:dyDescent="0.35">
      <c r="C163" t="s">
        <v>164</v>
      </c>
      <c r="D163" s="6">
        <v>-1.7100000000000001E-2</v>
      </c>
      <c r="E163" s="6">
        <v>-1.7500000000000002E-2</v>
      </c>
      <c r="F163" s="6">
        <v>-0.21379999999999999</v>
      </c>
      <c r="G163" s="5">
        <v>0</v>
      </c>
    </row>
    <row r="164" spans="3:7" ht="15.5" x14ac:dyDescent="0.35">
      <c r="C164" t="s">
        <v>165</v>
      </c>
      <c r="D164" s="6">
        <v>-1.9900000000000001E-2</v>
      </c>
      <c r="E164" s="6">
        <v>-2.0400000000000001E-2</v>
      </c>
      <c r="F164" s="6">
        <v>-0.248</v>
      </c>
      <c r="G164" s="5">
        <v>0</v>
      </c>
    </row>
    <row r="165" spans="3:7" ht="15.5" x14ac:dyDescent="0.35">
      <c r="C165" t="s">
        <v>166</v>
      </c>
      <c r="D165" s="6">
        <v>-0.02</v>
      </c>
      <c r="E165" s="6">
        <v>-2.0199999999999999E-2</v>
      </c>
      <c r="F165" s="6">
        <v>-0.21340000000000001</v>
      </c>
      <c r="G165" s="6">
        <v>1E-4</v>
      </c>
    </row>
    <row r="166" spans="3:7" ht="15.5" x14ac:dyDescent="0.35">
      <c r="C166" t="s">
        <v>167</v>
      </c>
    </row>
    <row r="167" spans="3:7" ht="15.5" x14ac:dyDescent="0.35">
      <c r="C167" t="s">
        <v>168</v>
      </c>
      <c r="D167" s="5">
        <v>170000000000</v>
      </c>
      <c r="E167" s="5">
        <v>173000000000</v>
      </c>
      <c r="F167" s="5">
        <v>177000000000</v>
      </c>
      <c r="G167" s="5">
        <v>220000000000</v>
      </c>
    </row>
    <row r="168" spans="3:7" ht="15.5" x14ac:dyDescent="0.35">
      <c r="C168" t="s">
        <v>169</v>
      </c>
      <c r="D168" s="6">
        <v>6.49</v>
      </c>
      <c r="E168" s="6">
        <v>8.36</v>
      </c>
      <c r="F168" s="6">
        <v>24.8</v>
      </c>
      <c r="G168" s="6">
        <v>15.09</v>
      </c>
    </row>
    <row r="169" spans="3:7" ht="15.5" x14ac:dyDescent="0.35">
      <c r="C169" t="s">
        <v>170</v>
      </c>
      <c r="D169" s="6">
        <v>25.57</v>
      </c>
      <c r="E169" s="6">
        <v>26.08</v>
      </c>
      <c r="F169" s="6">
        <v>26.61</v>
      </c>
      <c r="G169" s="6">
        <v>33.130000000000003</v>
      </c>
    </row>
    <row r="170" spans="3:7" ht="15.5" x14ac:dyDescent="0.35">
      <c r="C170" t="s">
        <v>171</v>
      </c>
      <c r="D170" s="6">
        <v>6.49</v>
      </c>
      <c r="E170" s="6">
        <v>8.36</v>
      </c>
      <c r="F170" s="6">
        <v>24.8</v>
      </c>
      <c r="G170" s="6">
        <v>15.09</v>
      </c>
    </row>
    <row r="171" spans="3:7" ht="15.5" x14ac:dyDescent="0.35">
      <c r="C171" t="s">
        <v>172</v>
      </c>
      <c r="D171" s="6">
        <v>25.57</v>
      </c>
      <c r="E171" s="6">
        <v>26.08</v>
      </c>
      <c r="F171" s="6">
        <v>26.61</v>
      </c>
      <c r="G171" s="6">
        <v>33.130000000000003</v>
      </c>
    </row>
    <row r="172" spans="3:7" ht="15.5" x14ac:dyDescent="0.35">
      <c r="C172" t="s">
        <v>173</v>
      </c>
      <c r="D172" s="5">
        <v>4000000000</v>
      </c>
      <c r="E172" s="5">
        <v>4000000000</v>
      </c>
      <c r="F172" s="5">
        <v>4000000000</v>
      </c>
      <c r="G172" s="5">
        <v>5000000000</v>
      </c>
    </row>
    <row r="173" spans="3:7" ht="15.5" x14ac:dyDescent="0.35">
      <c r="C173" t="s">
        <v>174</v>
      </c>
      <c r="D173" s="5">
        <v>0</v>
      </c>
      <c r="E173" s="5">
        <v>0</v>
      </c>
      <c r="F173" s="5">
        <v>0</v>
      </c>
    </row>
    <row r="174" spans="3:7" ht="15.5" x14ac:dyDescent="0.35">
      <c r="C174" t="s">
        <v>175</v>
      </c>
      <c r="D174" s="5">
        <v>170000000000</v>
      </c>
      <c r="E174" s="5">
        <v>173000000000</v>
      </c>
      <c r="F174" s="5">
        <v>177000000000</v>
      </c>
      <c r="G174" s="5">
        <v>220000000000</v>
      </c>
    </row>
    <row r="175" spans="3:7" ht="15.5" x14ac:dyDescent="0.35">
      <c r="C175" t="s">
        <v>24</v>
      </c>
      <c r="D175" s="5">
        <v>4000000000</v>
      </c>
      <c r="E175" s="5">
        <v>4000000000</v>
      </c>
      <c r="F175" s="5">
        <v>4000000000</v>
      </c>
      <c r="G175" s="5">
        <v>5000000000</v>
      </c>
    </row>
    <row r="176" spans="3:7" ht="15.5" x14ac:dyDescent="0.35">
      <c r="C176" t="s">
        <v>21</v>
      </c>
      <c r="D176" s="5">
        <v>-27000000000</v>
      </c>
      <c r="E176" s="5">
        <v>-26000000000</v>
      </c>
      <c r="F176" s="5">
        <v>-26000000000</v>
      </c>
      <c r="G176" s="5">
        <v>-29000000000</v>
      </c>
    </row>
    <row r="177" spans="3:12" ht="15.5" x14ac:dyDescent="0.35">
      <c r="C177" t="s">
        <v>176</v>
      </c>
      <c r="D177" s="5">
        <v>164000000000</v>
      </c>
      <c r="E177" s="5">
        <v>167000000000</v>
      </c>
      <c r="F177" s="5">
        <v>170000000000</v>
      </c>
      <c r="G177" s="5">
        <v>199000000000</v>
      </c>
    </row>
    <row r="178" spans="3:12" ht="15.5" x14ac:dyDescent="0.35">
      <c r="C178" t="s">
        <v>177</v>
      </c>
      <c r="D178" s="5">
        <v>-22000000000</v>
      </c>
      <c r="E178" s="5">
        <v>0</v>
      </c>
      <c r="F178" s="5">
        <v>-1000000000</v>
      </c>
      <c r="G178" s="5">
        <v>-1000000000</v>
      </c>
    </row>
    <row r="179" spans="3:12" ht="15.5" x14ac:dyDescent="0.35">
      <c r="C179" t="s">
        <v>178</v>
      </c>
      <c r="D179" s="5">
        <v>0</v>
      </c>
      <c r="E179" s="5">
        <v>0</v>
      </c>
      <c r="F179" s="5">
        <v>1000000000</v>
      </c>
      <c r="G179" s="5">
        <v>0</v>
      </c>
    </row>
    <row r="180" spans="3:12" ht="15.5" x14ac:dyDescent="0.35">
      <c r="C180" t="s">
        <v>13</v>
      </c>
      <c r="D180" s="5">
        <v>-22000000000</v>
      </c>
      <c r="E180" s="5">
        <v>0</v>
      </c>
      <c r="F180" s="5">
        <v>-1000000000</v>
      </c>
      <c r="G180" s="5">
        <v>-1000000000</v>
      </c>
    </row>
    <row r="181" spans="3:12" ht="15.5" x14ac:dyDescent="0.35">
      <c r="C181" t="s">
        <v>16</v>
      </c>
      <c r="D181" s="6">
        <v>-3.33</v>
      </c>
      <c r="E181" s="6">
        <v>0.01</v>
      </c>
      <c r="F181" s="6">
        <v>-0.1</v>
      </c>
      <c r="G181" s="6">
        <v>-0.22</v>
      </c>
    </row>
    <row r="182" spans="3:12" ht="15.5" x14ac:dyDescent="0.35">
      <c r="C182" t="s">
        <v>46</v>
      </c>
      <c r="I182" s="6">
        <v>-6.04</v>
      </c>
      <c r="J182" s="6">
        <v>0.74</v>
      </c>
      <c r="K182" s="6">
        <v>0.08</v>
      </c>
      <c r="L182" s="6">
        <v>0.03</v>
      </c>
    </row>
    <row r="183" spans="3:12" ht="15.5" x14ac:dyDescent="0.35">
      <c r="C183" t="s">
        <v>60</v>
      </c>
      <c r="I183" s="6">
        <v>-109.27</v>
      </c>
      <c r="J183" s="6">
        <v>201.35</v>
      </c>
      <c r="K183" s="5">
        <v>625</v>
      </c>
      <c r="L183" s="5">
        <v>0</v>
      </c>
    </row>
    <row r="184" spans="3:12" ht="15.5" x14ac:dyDescent="0.35">
      <c r="C184" t="s">
        <v>63</v>
      </c>
      <c r="I184" s="6">
        <v>133.78</v>
      </c>
      <c r="J184" s="6">
        <v>10.210000000000001</v>
      </c>
      <c r="K184" s="6">
        <v>2.27</v>
      </c>
      <c r="L184" s="5">
        <v>0</v>
      </c>
    </row>
    <row r="185" spans="3:12" ht="15.5" x14ac:dyDescent="0.35">
      <c r="C185" t="s">
        <v>179</v>
      </c>
      <c r="I185" s="5">
        <v>-24240000000</v>
      </c>
      <c r="J185" s="5">
        <v>21660000000</v>
      </c>
      <c r="K185" s="5">
        <v>15150000000</v>
      </c>
      <c r="L185" s="5">
        <v>5650000000</v>
      </c>
    </row>
    <row r="186" spans="3:12" ht="15.5" x14ac:dyDescent="0.35">
      <c r="C186" t="s">
        <v>180</v>
      </c>
      <c r="I186" s="6">
        <v>-0.19570000000000001</v>
      </c>
      <c r="J186" s="6">
        <v>2.0400000000000001E-2</v>
      </c>
      <c r="K186" s="6">
        <v>2.7000000000000001E-3</v>
      </c>
      <c r="L186" s="6">
        <v>2.5999999999999999E-3</v>
      </c>
    </row>
    <row r="187" spans="3:12" ht="15.5" x14ac:dyDescent="0.35">
      <c r="C187" t="s">
        <v>181</v>
      </c>
      <c r="I187" s="6">
        <v>-0.22699999999999998</v>
      </c>
      <c r="J187" s="6">
        <v>2.4900000000000002E-2</v>
      </c>
      <c r="K187" s="6">
        <v>2.8999999999999998E-3</v>
      </c>
      <c r="L187" s="6">
        <v>3.4000000000000002E-3</v>
      </c>
    </row>
    <row r="188" spans="3:12" ht="15.5" x14ac:dyDescent="0.35">
      <c r="C188" t="s">
        <v>182</v>
      </c>
      <c r="I188" s="6">
        <v>-0.21100000000000002</v>
      </c>
      <c r="J188" s="6">
        <v>4.1700000000000001E-2</v>
      </c>
      <c r="K188" s="6">
        <v>7.4999999999999997E-3</v>
      </c>
      <c r="L188" s="6">
        <v>0.02</v>
      </c>
    </row>
    <row r="189" spans="3:12" ht="15.5" x14ac:dyDescent="0.35">
      <c r="C189" t="s">
        <v>183</v>
      </c>
    </row>
    <row r="190" spans="3:12" ht="15.5" x14ac:dyDescent="0.35">
      <c r="C190" t="s">
        <v>57</v>
      </c>
      <c r="I190" s="6">
        <v>24.8</v>
      </c>
      <c r="J190" s="6">
        <v>5.05</v>
      </c>
      <c r="K190" s="6">
        <v>1.8</v>
      </c>
      <c r="L190" s="5">
        <v>0</v>
      </c>
    </row>
    <row r="191" spans="3:12" ht="15.5" x14ac:dyDescent="0.35">
      <c r="C191" t="s">
        <v>54</v>
      </c>
      <c r="I191" s="6">
        <v>26.61</v>
      </c>
      <c r="J191" s="6">
        <v>29.48</v>
      </c>
      <c r="K191" s="6">
        <v>27.84</v>
      </c>
      <c r="L191" s="6">
        <v>10.199999999999999</v>
      </c>
    </row>
    <row r="192" spans="3:12" ht="15.5" x14ac:dyDescent="0.35">
      <c r="C192" t="s">
        <v>184</v>
      </c>
      <c r="I192" s="6">
        <v>24.8</v>
      </c>
      <c r="J192" s="6">
        <v>5.05</v>
      </c>
      <c r="K192" s="6">
        <v>1.8</v>
      </c>
      <c r="L192" s="5">
        <v>0</v>
      </c>
    </row>
    <row r="193" spans="2:13" ht="15.5" x14ac:dyDescent="0.35">
      <c r="C193" t="s">
        <v>185</v>
      </c>
      <c r="I193" s="6">
        <v>26.61</v>
      </c>
      <c r="J193" s="6">
        <v>29.48</v>
      </c>
      <c r="K193" s="6">
        <v>27.84</v>
      </c>
      <c r="L193" s="6">
        <v>10.199999999999999</v>
      </c>
    </row>
    <row r="194" spans="2:13" ht="15.5" x14ac:dyDescent="0.35">
      <c r="C194" t="s">
        <v>186</v>
      </c>
      <c r="I194" s="5">
        <v>4000000000</v>
      </c>
      <c r="J194" s="5">
        <v>11000000000</v>
      </c>
    </row>
    <row r="195" spans="2:13" ht="15.5" x14ac:dyDescent="0.35">
      <c r="C195" t="s">
        <v>187</v>
      </c>
      <c r="I195" s="5">
        <v>0</v>
      </c>
    </row>
    <row r="196" spans="2:13" ht="15.5" x14ac:dyDescent="0.35">
      <c r="C196" t="s">
        <v>26</v>
      </c>
      <c r="I196" s="5">
        <v>4000000000</v>
      </c>
      <c r="J196" s="5">
        <v>11000000000</v>
      </c>
    </row>
    <row r="197" spans="2:13" ht="15.5" x14ac:dyDescent="0.35">
      <c r="C197" t="s">
        <v>23</v>
      </c>
      <c r="I197" s="5">
        <v>-26000000000</v>
      </c>
      <c r="J197" s="5">
        <v>-23000000000</v>
      </c>
      <c r="K197" s="5">
        <v>-10000000000</v>
      </c>
      <c r="L197" s="5">
        <v>-3000000000</v>
      </c>
    </row>
    <row r="198" spans="2:13" ht="15.5" x14ac:dyDescent="0.35">
      <c r="C198" t="s">
        <v>188</v>
      </c>
      <c r="I198" s="5">
        <v>170000000000</v>
      </c>
      <c r="J198" s="5">
        <v>163000000000</v>
      </c>
      <c r="K198" s="5">
        <v>138000000000</v>
      </c>
      <c r="L198" s="5">
        <v>9000000000</v>
      </c>
    </row>
    <row r="199" spans="2:13" ht="15.5" x14ac:dyDescent="0.35">
      <c r="C199" t="s">
        <v>189</v>
      </c>
      <c r="I199" s="5">
        <v>-18000000000</v>
      </c>
      <c r="J199" s="5">
        <v>22000000000</v>
      </c>
      <c r="K199" s="5">
        <v>-110000000000</v>
      </c>
      <c r="L199" s="5">
        <v>-1000000000</v>
      </c>
    </row>
    <row r="200" spans="2:13" ht="15.5" x14ac:dyDescent="0.35">
      <c r="C200" t="s">
        <v>190</v>
      </c>
      <c r="I200" s="5">
        <v>0</v>
      </c>
      <c r="J200" s="5">
        <v>0</v>
      </c>
      <c r="K200" s="5">
        <v>-11000000000</v>
      </c>
      <c r="L200" s="5">
        <v>-48000000000</v>
      </c>
    </row>
    <row r="201" spans="2:13" ht="15.5" x14ac:dyDescent="0.35">
      <c r="C201" t="s">
        <v>15</v>
      </c>
      <c r="I201" s="5">
        <v>-18000000000</v>
      </c>
      <c r="J201" s="5">
        <v>21000000000</v>
      </c>
      <c r="K201" s="5">
        <v>-121000000000</v>
      </c>
      <c r="L201" s="5">
        <v>-49000000000</v>
      </c>
    </row>
    <row r="202" spans="2:13" ht="15.5" x14ac:dyDescent="0.35">
      <c r="C202" t="s">
        <v>17</v>
      </c>
      <c r="I202" s="6">
        <v>-2.68</v>
      </c>
      <c r="J202" s="6">
        <v>3.28</v>
      </c>
      <c r="K202" s="6">
        <v>-18.86</v>
      </c>
      <c r="L202" s="6">
        <v>-9.52</v>
      </c>
    </row>
    <row r="204" spans="2:13" ht="15.5" x14ac:dyDescent="0.35">
      <c r="B204" t="s">
        <v>191</v>
      </c>
      <c r="C204" t="s">
        <v>192</v>
      </c>
      <c r="D204" s="5">
        <v>-3000000000</v>
      </c>
      <c r="E204" s="5">
        <v>-4000000000</v>
      </c>
      <c r="F204" s="5">
        <v>-44000000000</v>
      </c>
      <c r="G204" s="5">
        <v>1000000</v>
      </c>
      <c r="H204" s="5">
        <v>-14000000000</v>
      </c>
      <c r="I204" s="5">
        <v>-40000000000</v>
      </c>
      <c r="J204" s="5">
        <v>5000000000</v>
      </c>
      <c r="K204" s="5">
        <v>518000000</v>
      </c>
      <c r="L204" s="5">
        <v>177000000</v>
      </c>
      <c r="M204" s="5">
        <v>333000000</v>
      </c>
    </row>
    <row r="205" spans="2:13" ht="15.5" x14ac:dyDescent="0.35">
      <c r="C205" t="s">
        <v>45</v>
      </c>
      <c r="D205" s="6">
        <v>-0.51</v>
      </c>
      <c r="E205" s="6">
        <v>-0.53</v>
      </c>
      <c r="F205" s="6">
        <v>-6.6</v>
      </c>
      <c r="G205" s="5">
        <v>0</v>
      </c>
      <c r="H205" s="6">
        <v>-2.08</v>
      </c>
      <c r="I205" s="6">
        <v>-6.04</v>
      </c>
      <c r="J205" s="6">
        <v>0.71</v>
      </c>
      <c r="K205" s="6">
        <v>0.08</v>
      </c>
      <c r="L205" s="6">
        <v>0.03</v>
      </c>
      <c r="M205" s="6">
        <v>0.05</v>
      </c>
    </row>
    <row r="206" spans="2:13" ht="15.5" x14ac:dyDescent="0.35">
      <c r="C206" t="s">
        <v>193</v>
      </c>
      <c r="D206" s="5">
        <v>4000000000</v>
      </c>
      <c r="E206" s="5">
        <v>3000000000</v>
      </c>
      <c r="F206" s="5">
        <v>-1000000000</v>
      </c>
      <c r="G206" s="5">
        <v>12000000000</v>
      </c>
      <c r="H206" s="5">
        <v>13000000000</v>
      </c>
      <c r="I206" s="5">
        <v>33000000000</v>
      </c>
      <c r="J206" s="5">
        <v>94000000000</v>
      </c>
      <c r="K206" s="5">
        <v>141000000000</v>
      </c>
      <c r="L206" s="5">
        <v>46000000000</v>
      </c>
      <c r="M206" s="5">
        <v>882000000</v>
      </c>
    </row>
    <row r="207" spans="2:13" ht="15.5" x14ac:dyDescent="0.35">
      <c r="C207" t="s">
        <v>194</v>
      </c>
      <c r="I207" s="6">
        <v>-80.150000000000006</v>
      </c>
    </row>
    <row r="208" spans="2:13" ht="15.5" x14ac:dyDescent="0.35">
      <c r="C208" t="s">
        <v>292</v>
      </c>
      <c r="I208" s="6">
        <v>-21.86</v>
      </c>
    </row>
    <row r="209" spans="3:9" ht="15.5" x14ac:dyDescent="0.35">
      <c r="C209" t="s">
        <v>195</v>
      </c>
      <c r="I209" s="6">
        <v>6.95</v>
      </c>
    </row>
    <row r="210" spans="3:9" ht="15.5" x14ac:dyDescent="0.35">
      <c r="C210" t="s">
        <v>293</v>
      </c>
      <c r="I210" s="6">
        <v>-4.58E-2</v>
      </c>
    </row>
    <row r="211" spans="3:9" ht="15.5" x14ac:dyDescent="0.35">
      <c r="C211" t="s">
        <v>294</v>
      </c>
      <c r="I211" s="6">
        <v>62.58</v>
      </c>
    </row>
    <row r="212" spans="3:9" ht="15.5" x14ac:dyDescent="0.35">
      <c r="C212" t="s">
        <v>196</v>
      </c>
      <c r="I212" s="6">
        <v>6.53</v>
      </c>
    </row>
    <row r="213" spans="3:9" ht="15.5" x14ac:dyDescent="0.35">
      <c r="C213" t="s">
        <v>295</v>
      </c>
      <c r="I213" s="6">
        <v>-45.25</v>
      </c>
    </row>
    <row r="214" spans="3:9" ht="15.5" x14ac:dyDescent="0.35">
      <c r="C214" t="s">
        <v>296</v>
      </c>
      <c r="I214" s="6">
        <v>-45.86</v>
      </c>
    </row>
    <row r="215" spans="3:9" ht="15.5" x14ac:dyDescent="0.35">
      <c r="C215" t="s">
        <v>297</v>
      </c>
      <c r="I215" s="6">
        <v>-21.84</v>
      </c>
    </row>
    <row r="216" spans="3:9" ht="15.5" x14ac:dyDescent="0.35">
      <c r="C216" t="s">
        <v>298</v>
      </c>
      <c r="I216" s="6">
        <v>-29.04</v>
      </c>
    </row>
    <row r="217" spans="3:9" ht="15.5" x14ac:dyDescent="0.35">
      <c r="C217" t="s">
        <v>300</v>
      </c>
      <c r="I217" s="6">
        <v>-0.04</v>
      </c>
    </row>
    <row r="218" spans="3:9" ht="15.5" x14ac:dyDescent="0.35">
      <c r="C218" t="s">
        <v>301</v>
      </c>
      <c r="I218" s="6">
        <v>-7.64</v>
      </c>
    </row>
    <row r="219" spans="3:9" ht="15.5" x14ac:dyDescent="0.35">
      <c r="C219" t="s">
        <v>197</v>
      </c>
      <c r="I219" s="6">
        <v>-2.08</v>
      </c>
    </row>
    <row r="220" spans="3:9" ht="15.5" x14ac:dyDescent="0.35">
      <c r="C220" t="s">
        <v>302</v>
      </c>
      <c r="I220" s="6">
        <v>2.67</v>
      </c>
    </row>
    <row r="221" spans="3:9" ht="15.5" x14ac:dyDescent="0.35">
      <c r="C221" t="s">
        <v>198</v>
      </c>
      <c r="D221" s="6">
        <v>4.67</v>
      </c>
    </row>
    <row r="222" spans="3:9" ht="15.5" x14ac:dyDescent="0.35">
      <c r="C222" t="s">
        <v>199</v>
      </c>
      <c r="I222" s="6">
        <v>25.57</v>
      </c>
    </row>
    <row r="223" spans="3:9" ht="15.5" x14ac:dyDescent="0.35">
      <c r="C223" t="s">
        <v>303</v>
      </c>
      <c r="I223" s="6">
        <v>-3.64</v>
      </c>
    </row>
    <row r="224" spans="3:9" ht="15.5" x14ac:dyDescent="0.35">
      <c r="C224" t="s">
        <v>200</v>
      </c>
      <c r="D224" s="6">
        <v>7.02</v>
      </c>
    </row>
    <row r="225" spans="3:9" ht="15.5" x14ac:dyDescent="0.35">
      <c r="C225" t="s">
        <v>201</v>
      </c>
      <c r="D225" s="6">
        <v>7.02</v>
      </c>
    </row>
    <row r="226" spans="3:9" ht="15.5" x14ac:dyDescent="0.35">
      <c r="C226" t="s">
        <v>202</v>
      </c>
      <c r="D226" s="6">
        <v>0.03</v>
      </c>
    </row>
    <row r="227" spans="3:9" ht="15.5" x14ac:dyDescent="0.35">
      <c r="C227" t="s">
        <v>203</v>
      </c>
      <c r="D227" s="6">
        <v>0.17</v>
      </c>
    </row>
    <row r="228" spans="3:9" ht="15.5" x14ac:dyDescent="0.35">
      <c r="C228" t="s">
        <v>204</v>
      </c>
      <c r="D228" s="6">
        <v>0.02</v>
      </c>
    </row>
    <row r="229" spans="3:9" ht="15.5" x14ac:dyDescent="0.35">
      <c r="C229" t="s">
        <v>205</v>
      </c>
      <c r="D229" s="6">
        <v>1.17</v>
      </c>
    </row>
    <row r="230" spans="3:9" ht="15.5" x14ac:dyDescent="0.35">
      <c r="C230" t="s">
        <v>13</v>
      </c>
      <c r="D230" s="5">
        <v>-22000000000</v>
      </c>
    </row>
    <row r="231" spans="3:9" ht="15.5" x14ac:dyDescent="0.35">
      <c r="C231" t="s">
        <v>206</v>
      </c>
      <c r="I231" s="6">
        <v>9.4499999999999993</v>
      </c>
    </row>
    <row r="232" spans="3:9" ht="15.5" x14ac:dyDescent="0.35">
      <c r="C232" t="s">
        <v>207</v>
      </c>
      <c r="I232" s="6">
        <v>-0.25640000000000002</v>
      </c>
    </row>
    <row r="233" spans="3:9" ht="15.5" x14ac:dyDescent="0.35">
      <c r="C233" t="s">
        <v>208</v>
      </c>
      <c r="I233" s="6">
        <v>-0.29880000000000001</v>
      </c>
    </row>
    <row r="234" spans="3:9" ht="15.5" x14ac:dyDescent="0.35">
      <c r="C234" t="s">
        <v>209</v>
      </c>
      <c r="I234" s="6">
        <v>-0.28749999999999998</v>
      </c>
    </row>
    <row r="235" spans="3:9" ht="15.5" x14ac:dyDescent="0.35">
      <c r="C235" t="s">
        <v>305</v>
      </c>
      <c r="I235" s="6">
        <v>-0.27479999999999999</v>
      </c>
    </row>
    <row r="236" spans="3:9" ht="15.5" x14ac:dyDescent="0.35">
      <c r="C236" t="s">
        <v>210</v>
      </c>
      <c r="D236" s="6">
        <v>290.5</v>
      </c>
    </row>
    <row r="237" spans="3:9" ht="15.5" x14ac:dyDescent="0.35">
      <c r="C237" t="s">
        <v>212</v>
      </c>
      <c r="D237" s="6">
        <v>178.65</v>
      </c>
    </row>
    <row r="238" spans="3:9" ht="15.5" x14ac:dyDescent="0.35">
      <c r="C238" t="s">
        <v>213</v>
      </c>
      <c r="D238" s="6">
        <v>111.85</v>
      </c>
    </row>
    <row r="239" spans="3:9" ht="15.5" x14ac:dyDescent="0.35">
      <c r="C239" t="s">
        <v>214</v>
      </c>
      <c r="D239" s="6">
        <v>0.31</v>
      </c>
    </row>
    <row r="240" spans="3:9" ht="15.5" x14ac:dyDescent="0.35">
      <c r="C240" t="s">
        <v>306</v>
      </c>
      <c r="I240" s="6">
        <v>0.09</v>
      </c>
    </row>
    <row r="241" spans="3:9" ht="15.5" x14ac:dyDescent="0.35">
      <c r="C241" t="s">
        <v>41</v>
      </c>
      <c r="I241" s="5">
        <v>1108000000000</v>
      </c>
    </row>
    <row r="242" spans="3:9" ht="15.5" x14ac:dyDescent="0.35">
      <c r="C242" t="s">
        <v>215</v>
      </c>
      <c r="I242" s="5">
        <v>1081000000000</v>
      </c>
    </row>
    <row r="243" spans="3:9" ht="15.5" x14ac:dyDescent="0.35">
      <c r="C243" t="s">
        <v>216</v>
      </c>
      <c r="I243" s="5">
        <v>6640000000</v>
      </c>
    </row>
    <row r="244" spans="3:9" ht="15.5" x14ac:dyDescent="0.35">
      <c r="C244" t="s">
        <v>217</v>
      </c>
      <c r="I244" s="6">
        <v>0.47100000000000003</v>
      </c>
    </row>
    <row r="245" spans="3:9" ht="15.5" x14ac:dyDescent="0.35">
      <c r="C245" t="s">
        <v>218</v>
      </c>
      <c r="D245" s="6">
        <v>0.18590000000000001</v>
      </c>
    </row>
    <row r="246" spans="3:9" ht="15.5" x14ac:dyDescent="0.35">
      <c r="C246" t="s">
        <v>219</v>
      </c>
      <c r="D246" s="6">
        <v>-0.96799999999999997</v>
      </c>
    </row>
    <row r="247" spans="3:9" ht="15.5" x14ac:dyDescent="0.35">
      <c r="C247" t="s">
        <v>220</v>
      </c>
      <c r="D247" s="6">
        <v>-0.95330000000000004</v>
      </c>
    </row>
    <row r="248" spans="3:9" ht="15.5" x14ac:dyDescent="0.35">
      <c r="C248" t="s">
        <v>221</v>
      </c>
      <c r="D248" s="6">
        <v>-0.54259999999999997</v>
      </c>
    </row>
    <row r="249" spans="3:9" ht="15.5" x14ac:dyDescent="0.35">
      <c r="C249" t="s">
        <v>222</v>
      </c>
      <c r="D249" s="6">
        <v>-0.81379999999999997</v>
      </c>
    </row>
    <row r="250" spans="3:9" ht="15.5" x14ac:dyDescent="0.35">
      <c r="C250" t="s">
        <v>223</v>
      </c>
      <c r="D250" s="6">
        <v>-3.1724000000000001</v>
      </c>
    </row>
    <row r="251" spans="3:9" ht="15.5" x14ac:dyDescent="0.35">
      <c r="C251" t="s">
        <v>224</v>
      </c>
      <c r="I251" s="5">
        <v>3</v>
      </c>
    </row>
    <row r="252" spans="3:9" ht="15.5" x14ac:dyDescent="0.35">
      <c r="C252" t="s">
        <v>225</v>
      </c>
      <c r="I252" s="6">
        <v>0.04</v>
      </c>
    </row>
    <row r="253" spans="3:9" ht="15.5" x14ac:dyDescent="0.35">
      <c r="C253" t="s">
        <v>226</v>
      </c>
      <c r="I253" s="6">
        <v>0.52</v>
      </c>
    </row>
    <row r="254" spans="3:9" ht="15.5" x14ac:dyDescent="0.35">
      <c r="C254" t="s">
        <v>308</v>
      </c>
      <c r="I254" s="6">
        <v>0.09</v>
      </c>
    </row>
    <row r="255" spans="3:9" ht="15.5" x14ac:dyDescent="0.35">
      <c r="C255" t="s">
        <v>227</v>
      </c>
      <c r="I255" s="6">
        <v>0.5</v>
      </c>
    </row>
    <row r="256" spans="3:9" ht="15.5" x14ac:dyDescent="0.35">
      <c r="C256" t="s">
        <v>228</v>
      </c>
      <c r="I256" s="6">
        <v>0.03</v>
      </c>
    </row>
    <row r="257" spans="3:9" ht="15.5" x14ac:dyDescent="0.35">
      <c r="C257" t="s">
        <v>229</v>
      </c>
      <c r="I257" s="6">
        <v>0.1</v>
      </c>
    </row>
    <row r="258" spans="3:9" ht="15.5" x14ac:dyDescent="0.35">
      <c r="C258" t="s">
        <v>230</v>
      </c>
      <c r="I258" s="6">
        <v>0.05</v>
      </c>
    </row>
    <row r="259" spans="3:9" ht="15.5" x14ac:dyDescent="0.35">
      <c r="C259" t="s">
        <v>309</v>
      </c>
      <c r="I259" s="5">
        <v>18000000000</v>
      </c>
    </row>
    <row r="260" spans="3:9" ht="15.5" x14ac:dyDescent="0.35">
      <c r="C260" t="s">
        <v>310</v>
      </c>
      <c r="I260" s="5">
        <v>3000000000</v>
      </c>
    </row>
    <row r="261" spans="3:9" ht="15.5" x14ac:dyDescent="0.35">
      <c r="C261" t="s">
        <v>311</v>
      </c>
      <c r="I261" s="5">
        <v>-37000000000</v>
      </c>
    </row>
    <row r="262" spans="3:9" ht="15.5" x14ac:dyDescent="0.35">
      <c r="C262" t="s">
        <v>312</v>
      </c>
      <c r="I262" s="5">
        <v>-51000000000</v>
      </c>
    </row>
    <row r="263" spans="3:9" ht="15.5" x14ac:dyDescent="0.35">
      <c r="C263" t="s">
        <v>231</v>
      </c>
      <c r="D263" s="5">
        <v>31000000000</v>
      </c>
    </row>
    <row r="264" spans="3:9" ht="15.5" x14ac:dyDescent="0.35">
      <c r="C264" t="s">
        <v>232</v>
      </c>
      <c r="D264" s="5">
        <v>198000000000</v>
      </c>
    </row>
    <row r="265" spans="3:9" ht="15.5" x14ac:dyDescent="0.35">
      <c r="C265" t="s">
        <v>233</v>
      </c>
      <c r="D265" s="5">
        <v>28000000000</v>
      </c>
    </row>
    <row r="266" spans="3:9" ht="15.5" x14ac:dyDescent="0.35">
      <c r="C266" t="s">
        <v>176</v>
      </c>
      <c r="D266" s="5">
        <v>164000000000</v>
      </c>
    </row>
    <row r="267" spans="3:9" ht="15.5" x14ac:dyDescent="0.35">
      <c r="C267" t="s">
        <v>175</v>
      </c>
      <c r="I267" s="5">
        <v>170000000000</v>
      </c>
    </row>
    <row r="268" spans="3:9" ht="15.5" x14ac:dyDescent="0.35">
      <c r="C268" t="s">
        <v>174</v>
      </c>
      <c r="D268" s="5">
        <v>0</v>
      </c>
    </row>
    <row r="269" spans="3:9" ht="15.5" x14ac:dyDescent="0.35">
      <c r="C269" t="s">
        <v>173</v>
      </c>
      <c r="D269" s="5">
        <v>4000000000</v>
      </c>
    </row>
    <row r="270" spans="3:9" ht="15.5" x14ac:dyDescent="0.35">
      <c r="C270" t="s">
        <v>24</v>
      </c>
      <c r="D270" s="5">
        <v>4000000000</v>
      </c>
    </row>
    <row r="271" spans="3:9" ht="15.5" x14ac:dyDescent="0.35">
      <c r="C271" t="s">
        <v>21</v>
      </c>
      <c r="D271" s="5">
        <v>-27000000000</v>
      </c>
    </row>
    <row r="272" spans="3:9" ht="15.5" x14ac:dyDescent="0.35">
      <c r="C272" t="s">
        <v>234</v>
      </c>
      <c r="I272" s="5">
        <v>170000000000</v>
      </c>
    </row>
    <row r="273" spans="3:9" ht="15.5" x14ac:dyDescent="0.35">
      <c r="C273" t="s">
        <v>313</v>
      </c>
      <c r="I273" s="5">
        <v>-24000000000</v>
      </c>
    </row>
    <row r="274" spans="3:9" ht="15.5" x14ac:dyDescent="0.35">
      <c r="C274" t="s">
        <v>314</v>
      </c>
      <c r="I274" s="5">
        <v>3000000000</v>
      </c>
    </row>
    <row r="275" spans="3:9" ht="15.5" x14ac:dyDescent="0.35">
      <c r="C275" t="s">
        <v>315</v>
      </c>
      <c r="I275" s="5">
        <v>17000000000</v>
      </c>
    </row>
    <row r="276" spans="3:9" ht="15.5" x14ac:dyDescent="0.35">
      <c r="C276" t="s">
        <v>316</v>
      </c>
      <c r="I276" s="5">
        <v>0</v>
      </c>
    </row>
    <row r="277" spans="3:9" ht="15.5" x14ac:dyDescent="0.35">
      <c r="C277" t="s">
        <v>317</v>
      </c>
      <c r="I277" s="5">
        <v>-24000000000</v>
      </c>
    </row>
  </sheetData>
  <pageMargins left="0.7" right="0.7" top="0.75" bottom="0.75" header="0.3" footer="0.3"/>
  <ignoredErrors>
    <ignoredError sqref="A1:M278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28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554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555</v>
      </c>
      <c r="D2" s="2" vm="57">
        <f ca="1">IFERROR(_xlfn.STOCKHISTORY("XIDX:" &amp; $C$1, D3, , 0, 0, 1), "Libur")</f>
        <v>23</v>
      </c>
      <c r="E2" s="2" t="str">
        <f ca="1">IFERROR(_xlfn.STOCKHISTORY("XIDX:" &amp; $C$1, E3, , 0, 0, 1), "Libur")</f>
        <v>Libur</v>
      </c>
      <c r="H2" s="2" vm="57">
        <f ca="1">IFERROR(INDEX(D2:G2,COUNT(D2:G2)),"")</f>
        <v>23</v>
      </c>
      <c r="I2" s="2" vm="58">
        <f t="shared" ref="I2:O2" ca="1" si="0">IFERROR(_xlfn.STOCKHISTORY("XIDX:" &amp; $C$1, I1, , 0, 0, 1), "Libur")</f>
        <v>148</v>
      </c>
      <c r="J2" s="2" vm="59">
        <f t="shared" ca="1" si="0"/>
        <v>96.4</v>
      </c>
      <c r="K2" s="2" vm="60">
        <f t="shared" ca="1" si="0"/>
        <v>96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88231000000</v>
      </c>
      <c r="E4" s="2">
        <f>IFERROR(INDEX(E51:E500,MATCH($C$4,$C$51:$C$500,0)),"")</f>
        <v>215716000000</v>
      </c>
      <c r="H4" s="2">
        <f>IFERROR(SUM(D4:G4)*(4/MAX(1,COUNT(D4:G4))),"")</f>
        <v>607894000000</v>
      </c>
      <c r="I4" s="2">
        <f t="shared" ref="I4:O4" si="1">IFERROR(INDEX(I51:I500,MATCH($C$4,$C$51:$C$500,0)),"")</f>
        <v>3455804000000</v>
      </c>
      <c r="J4" s="2">
        <f t="shared" si="1"/>
        <v>3946077000000</v>
      </c>
      <c r="K4" s="2">
        <f t="shared" si="1"/>
        <v>4045748000000</v>
      </c>
      <c r="L4" s="2">
        <f t="shared" si="1"/>
        <v>3265509000000</v>
      </c>
      <c r="M4" s="2">
        <f t="shared" si="1"/>
        <v>1983781000000</v>
      </c>
      <c r="N4" s="2">
        <f t="shared" si="1"/>
        <v>1021162000000</v>
      </c>
      <c r="O4" s="2">
        <f t="shared" si="1"/>
        <v>633853000000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-227763000000</v>
      </c>
      <c r="E5" s="2">
        <f>IFERROR(INDEX(E51:E500,MATCH($C$5,$C$51:$C$500,0)),"")</f>
        <v>-294372000000</v>
      </c>
      <c r="H5" s="2">
        <f>IFERROR(SUM(D5:G5)*(4/MAX(1,COUNT(D5:G5))),"")</f>
        <v>-1044270000000</v>
      </c>
      <c r="I5" s="2">
        <f t="shared" ref="I5:O5" si="2">IFERROR(INDEX(I51:I500,MATCH($C$5,$C$51:$C$500,0)),"")</f>
        <v>-1037295000000</v>
      </c>
      <c r="J5" s="2">
        <f t="shared" si="2"/>
        <v>6296000000</v>
      </c>
      <c r="K5" s="2">
        <f t="shared" si="2"/>
        <v>350511000000</v>
      </c>
      <c r="L5" s="2">
        <f t="shared" si="2"/>
        <v>300615000000</v>
      </c>
      <c r="M5" s="2">
        <f t="shared" si="2"/>
        <v>404302000000</v>
      </c>
      <c r="N5" s="2">
        <f t="shared" si="2"/>
        <v>86856000000</v>
      </c>
      <c r="O5" s="2">
        <f t="shared" si="2"/>
        <v>4373000000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-233273000000</v>
      </c>
      <c r="E6" s="2">
        <f>IFERROR(INDEX(E51:E500,MATCH($C$6,$C$51:$C$500,0)),"")</f>
        <v>51431000000</v>
      </c>
      <c r="H6" s="2">
        <f>IFERROR(INDEX(D6:G6,COUNT(D6:G6)),"")</f>
        <v>51431000000</v>
      </c>
      <c r="I6" s="2">
        <f t="shared" ref="I6:O6" si="3">IFERROR(INDEX(I51:I500,MATCH($C$6,$C$51:$C$500,0)),"")</f>
        <v>419396000000</v>
      </c>
      <c r="J6" s="2">
        <f t="shared" si="3"/>
        <v>1714656000000</v>
      </c>
      <c r="K6" s="2">
        <f t="shared" si="3"/>
        <v>1835984000000</v>
      </c>
      <c r="L6" s="2">
        <f t="shared" si="3"/>
        <v>979915000000</v>
      </c>
      <c r="M6" s="2">
        <f t="shared" si="3"/>
        <v>599658000000</v>
      </c>
      <c r="N6" s="2">
        <f t="shared" si="3"/>
        <v>92447000000</v>
      </c>
      <c r="O6" s="2">
        <f t="shared" si="3"/>
        <v>-45923000000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14.74</v>
      </c>
      <c r="E7" s="3">
        <f>IFERROR(INDEX(E51:E500,MATCH($C$7,$C$51:$C$500,0))/1000000000,"")</f>
        <v>14.74</v>
      </c>
      <c r="H7" s="3">
        <f>IFERROR(INDEX(D7:G7,COUNT(D7:G7)),"")</f>
        <v>14.74</v>
      </c>
      <c r="I7" s="3">
        <f t="shared" ref="I7:O7" si="4">IFERROR(INDEX(I51:I500,MATCH($C$7,$C$51:$C$500,0))/1000000000,"")</f>
        <v>14.74</v>
      </c>
      <c r="J7" s="3">
        <f t="shared" si="4"/>
        <v>2.95</v>
      </c>
      <c r="K7" s="3">
        <f t="shared" si="4"/>
        <v>2.95</v>
      </c>
      <c r="L7" s="3">
        <f t="shared" si="4"/>
        <v>2.5099999999999998</v>
      </c>
      <c r="M7" s="3">
        <f t="shared" si="4"/>
        <v>12.53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-234000000000</v>
      </c>
      <c r="E8" s="2">
        <f>IFERROR(INDEX(E51:E500,MATCH("Free cash flow (Quarter)",$C$51:$C$500,0)),"")</f>
        <v>90000000000</v>
      </c>
      <c r="H8" s="2">
        <f>IFERROR(INDEX(D8:G8,COUNT(D8:G8)),"")</f>
        <v>90000000000</v>
      </c>
      <c r="I8" s="2">
        <f t="shared" ref="I8:O8" si="5">IFERROR(INDEX(I51:I500,MATCH($C$8,$C$51:$C$500,0)),"")</f>
        <v>200000000000</v>
      </c>
      <c r="J8" s="2">
        <f t="shared" si="5"/>
        <v>-702000000000</v>
      </c>
      <c r="K8" s="2">
        <f t="shared" si="5"/>
        <v>-1340000000000</v>
      </c>
      <c r="L8" s="2">
        <f t="shared" si="5"/>
        <v>-329000000000</v>
      </c>
      <c r="M8" s="2">
        <f t="shared" si="5"/>
        <v>-176000000000</v>
      </c>
      <c r="N8" s="2">
        <f t="shared" si="5"/>
        <v>-272000000000</v>
      </c>
      <c r="O8" s="2">
        <f t="shared" si="5"/>
        <v>53000000000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-15.9</v>
      </c>
      <c r="E9" s="3">
        <f>IFERROR(INDEX(E51:E500,MATCH("Free cash flow per share (Quarter)",$C$51:$C$500,0)),"")</f>
        <v>6.1</v>
      </c>
      <c r="H9" s="3">
        <f>IFERROR(INDEX(D9:G9,COUNT(D9:G9)),"")</f>
        <v>6.1</v>
      </c>
      <c r="I9" s="3">
        <f t="shared" ref="I9:O9" si="6">IFERROR(INDEX(I51:I500,MATCH($C$9,$C$51:$C$500,0)),"")</f>
        <v>13.54</v>
      </c>
      <c r="J9" s="3">
        <f t="shared" si="6"/>
        <v>-237.96</v>
      </c>
      <c r="K9" s="3">
        <f t="shared" si="6"/>
        <v>-454.47</v>
      </c>
      <c r="L9" s="3">
        <f t="shared" si="6"/>
        <v>-131.47</v>
      </c>
      <c r="M9" s="3">
        <f t="shared" si="6"/>
        <v>-14.01</v>
      </c>
      <c r="N9" s="3">
        <f t="shared" si="6"/>
        <v>-41800615.380000003</v>
      </c>
      <c r="O9" s="3">
        <f t="shared" si="6"/>
        <v>8108153.8499999996</v>
      </c>
    </row>
    <row r="10" spans="1:15" ht="15.5" x14ac:dyDescent="0.35">
      <c r="C10" t="s">
        <v>18</v>
      </c>
      <c r="D10" s="3">
        <f ca="1">IFERROR(IF(D9=0,"",D2/D9),"")</f>
        <v>-1.4465408805031446</v>
      </c>
      <c r="E10" s="3" t="str">
        <f ca="1">IFERROR(IF(E9=0,"",E2/E9),"")</f>
        <v/>
      </c>
      <c r="I10" s="3">
        <f t="shared" ref="I10:O10" ca="1" si="7">IFERROR(IF(I9=0,"",I2/I9),"")</f>
        <v>10.930576070901035</v>
      </c>
      <c r="J10" s="3">
        <f t="shared" ca="1" si="7"/>
        <v>-0.40511010253824176</v>
      </c>
      <c r="K10" s="3">
        <f t="shared" ca="1" si="7"/>
        <v>-0.21123506502079345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15083000000</v>
      </c>
      <c r="E11" s="2">
        <f>IFERROR(INDEX(E51:E500,MATCH($C$11,$C$51:$C$500,0)),"")</f>
        <v>31778000000</v>
      </c>
      <c r="H11" s="2">
        <f>IFERROR(INDEX(D11:G11,COUNT(D11:G11)),"")</f>
        <v>31778000000</v>
      </c>
      <c r="I11" s="2">
        <f t="shared" ref="I11:O11" si="8">IFERROR(INDEX(I51:I500,MATCH($C$11,$C$51:$C$500,0)),"")</f>
        <v>12213000000</v>
      </c>
      <c r="J11" s="2">
        <f t="shared" si="8"/>
        <v>45543000000</v>
      </c>
      <c r="K11" s="2">
        <f t="shared" si="8"/>
        <v>108158000000</v>
      </c>
      <c r="L11" s="2">
        <f t="shared" si="8"/>
        <v>73209000000</v>
      </c>
      <c r="M11" s="2">
        <f t="shared" si="8"/>
        <v>11739000000</v>
      </c>
      <c r="N11" s="2">
        <f t="shared" si="8"/>
        <v>7843000000</v>
      </c>
      <c r="O11" s="2">
        <f t="shared" si="8"/>
        <v>7918000000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2419000000000</v>
      </c>
      <c r="E12" s="2">
        <f>IFERROR(INDEX(E51:E500,MATCH("Net Debt (Quarter)",$C$51:$C$500,0)),"")</f>
        <v>2530000000000</v>
      </c>
      <c r="H12" s="2">
        <f>IFERROR(INDEX(D12:G12,COUNT(D12:G12)),"")</f>
        <v>2530000000000</v>
      </c>
      <c r="I12" s="2">
        <f t="shared" ref="I12:O12" si="9">IFERROR(INDEX(I51:I500,MATCH($C$12,$C$51:$C$500,0)),"")</f>
        <v>2611000000000</v>
      </c>
      <c r="J12" s="2">
        <f t="shared" si="9"/>
        <v>2758000000000</v>
      </c>
      <c r="K12" s="2">
        <f t="shared" si="9"/>
        <v>2229000000000</v>
      </c>
      <c r="L12" s="2">
        <f t="shared" si="9"/>
        <v>1276000000000</v>
      </c>
      <c r="M12" s="2">
        <f t="shared" si="9"/>
        <v>873000000000</v>
      </c>
      <c r="N12" s="2">
        <f t="shared" si="9"/>
        <v>731000000000</v>
      </c>
      <c r="O12" s="2">
        <f t="shared" si="9"/>
        <v>408000000000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2434000000000</v>
      </c>
      <c r="E13" s="2">
        <f>IFERROR(INDEX(E51:E500,MATCH("Total Debt (Quarter)",$C$51:$C$500,0)),"")</f>
        <v>2562000000000</v>
      </c>
      <c r="H13" s="2">
        <f>IFERROR(INDEX(D13:G13,COUNT(D13:G13)),"")</f>
        <v>2562000000000</v>
      </c>
      <c r="I13" s="2">
        <f t="shared" ref="I13:O13" si="10">IFERROR(INDEX(I51:I500,MATCH($C$13,$C$51:$C$500,0)),"")</f>
        <v>2623000000000</v>
      </c>
      <c r="J13" s="2">
        <f t="shared" si="10"/>
        <v>2804000000000</v>
      </c>
      <c r="K13" s="2">
        <f t="shared" si="10"/>
        <v>2337000000000</v>
      </c>
      <c r="L13" s="2">
        <f t="shared" si="10"/>
        <v>1349000000000</v>
      </c>
      <c r="M13" s="2">
        <f t="shared" si="10"/>
        <v>885000000000</v>
      </c>
      <c r="N13" s="2">
        <f t="shared" si="10"/>
        <v>738000000000</v>
      </c>
      <c r="O13" s="2">
        <f t="shared" si="10"/>
        <v>416000000000</v>
      </c>
    </row>
    <row r="14" spans="1:15" ht="15.5" x14ac:dyDescent="0.35">
      <c r="C14" t="s">
        <v>27</v>
      </c>
      <c r="D14" s="2">
        <f>IFERROR(INDEX(D51:D500,MATCH($C$14,$C$51:$C$500,0)),"")</f>
        <v>-36333000000</v>
      </c>
      <c r="E14" s="2">
        <f>IFERROR(INDEX(E51:E500,MATCH($C$14,$C$51:$C$500,0)),"")</f>
        <v>-48846000000</v>
      </c>
      <c r="H14" s="2">
        <f>IFERROR(SUM(D14:G14)*(4/MAX(1,COUNT(D14:G14))),"")</f>
        <v>-170358000000</v>
      </c>
      <c r="I14" s="2">
        <f t="shared" ref="I14:O14" si="11">IFERROR(INDEX(I51:I500,MATCH($C$14,$C$51:$C$500,0)),"")</f>
        <v>-329883000000</v>
      </c>
      <c r="J14" s="2">
        <f t="shared" si="11"/>
        <v>-371902000000</v>
      </c>
      <c r="K14" s="2">
        <f t="shared" si="11"/>
        <v>-258430000000</v>
      </c>
      <c r="L14" s="2">
        <f t="shared" si="11"/>
        <v>-179086000000</v>
      </c>
      <c r="M14" s="2">
        <f t="shared" si="11"/>
        <v>-102626000000</v>
      </c>
      <c r="N14" s="2">
        <f t="shared" si="11"/>
        <v>-79515000000</v>
      </c>
      <c r="O14" s="2">
        <f t="shared" si="11"/>
        <v>-46723000000</v>
      </c>
    </row>
    <row r="15" spans="1:15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O15" si="12">IFERROR(INDEX(I51:I500,MATCH($C$15,$C$51:$C$500,0)),"")</f>
        <v>137498000000</v>
      </c>
      <c r="J15" s="2">
        <f t="shared" si="12"/>
        <v>-97604000000</v>
      </c>
      <c r="K15" s="2">
        <f t="shared" si="12"/>
        <v>-15116000000</v>
      </c>
      <c r="L15" s="2">
        <f t="shared" si="12"/>
        <v>-57756000000</v>
      </c>
      <c r="M15" s="2">
        <f t="shared" si="12"/>
        <v>-64891000000</v>
      </c>
      <c r="N15" s="2">
        <f t="shared" si="12"/>
        <v>-28123000000</v>
      </c>
      <c r="O15" s="2">
        <f t="shared" si="12"/>
        <v>1643000000</v>
      </c>
    </row>
    <row r="16" spans="1:15" ht="15.5" x14ac:dyDescent="0.35">
      <c r="C16" t="s">
        <v>29</v>
      </c>
      <c r="D16" s="2">
        <f>IFERROR(INDEX(D51:D500,MATCH($C$16,$C$51:$C$500,0)),"")</f>
        <v>-284704000000</v>
      </c>
      <c r="E16" s="2">
        <f>IFERROR(INDEX(E51:E500,MATCH($C$16,$C$51:$C$500,0)),"")</f>
        <v>-367965000000</v>
      </c>
      <c r="H16" s="2">
        <f>IFERROR(SUM(D16:G16)*(4/MAX(1,COUNT(D16:G16))),"")</f>
        <v>-1305338000000</v>
      </c>
      <c r="I16" s="2">
        <f t="shared" ref="I16:O16" si="13">IFERROR(INDEX(I51:I500,MATCH($C$16,$C$51:$C$500,0)),"")</f>
        <v>-1425298000000</v>
      </c>
      <c r="J16" s="2">
        <f t="shared" si="13"/>
        <v>103477000000</v>
      </c>
      <c r="K16" s="2">
        <f t="shared" si="13"/>
        <v>454071000000</v>
      </c>
      <c r="L16" s="2">
        <f t="shared" si="13"/>
        <v>438535000000</v>
      </c>
      <c r="M16" s="2">
        <f t="shared" si="13"/>
        <v>571527000000</v>
      </c>
      <c r="N16" s="2">
        <f t="shared" si="13"/>
        <v>155840000000</v>
      </c>
      <c r="O16" s="2">
        <f t="shared" si="13"/>
        <v>4112000000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237</v>
      </c>
    </row>
    <row r="19" spans="1:15" ht="15.5" x14ac:dyDescent="0.35">
      <c r="A19" t="s">
        <v>38</v>
      </c>
      <c r="C19" t="s">
        <v>39</v>
      </c>
    </row>
    <row r="20" spans="1:15" ht="15.5" x14ac:dyDescent="0.35">
      <c r="A20" t="s">
        <v>40</v>
      </c>
      <c r="C20" t="s">
        <v>41</v>
      </c>
      <c r="D20" s="2">
        <f ca="1">IFERROR(D21*D2,"")</f>
        <v>339020000000</v>
      </c>
      <c r="E20" s="2" t="str">
        <f ca="1">IFERROR(E21*E2,"")</f>
        <v/>
      </c>
      <c r="H20" s="2">
        <f t="shared" ref="H20:O20" ca="1" si="14">IFERROR(H21*H2,"")</f>
        <v>339020000000</v>
      </c>
      <c r="I20" s="2">
        <f t="shared" ca="1" si="14"/>
        <v>2181520000000</v>
      </c>
      <c r="J20" s="2">
        <f t="shared" ca="1" si="14"/>
        <v>284380000000</v>
      </c>
      <c r="K20" s="2">
        <f t="shared" ca="1" si="14"/>
        <v>283200000000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14740000000</v>
      </c>
      <c r="E21" s="2">
        <f>IFERROR(INDEX(E51:E500,MATCH($C$7,$C$51:$C$500,0)),"")</f>
        <v>14740000000</v>
      </c>
      <c r="H21" s="2">
        <f>IFERROR(INDEX(D21:G21,COUNT(D21:G21)),"")</f>
        <v>14740000000</v>
      </c>
      <c r="I21" s="2">
        <f t="shared" ref="I21:O21" si="15">IFERROR(INDEX(I51:I500,MATCH($C$7,$C$51:$C$500,0)),"")</f>
        <v>14740000000</v>
      </c>
      <c r="J21" s="2">
        <f t="shared" si="15"/>
        <v>2950000000</v>
      </c>
      <c r="K21" s="2">
        <f t="shared" si="15"/>
        <v>2950000000</v>
      </c>
      <c r="L21" s="2">
        <f t="shared" si="15"/>
        <v>2510000000</v>
      </c>
      <c r="M21" s="2">
        <f t="shared" si="15"/>
        <v>12530000000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42</v>
      </c>
      <c r="C23" t="s">
        <v>43</v>
      </c>
      <c r="D23" s="3">
        <f>IFERROR(D5/D6*100,"")</f>
        <v>97.637960672688223</v>
      </c>
      <c r="E23" s="3">
        <f>IFERROR(E5/E6*100,"")</f>
        <v>-572.36297174855633</v>
      </c>
      <c r="H23" s="3">
        <f t="shared" ref="H23:O23" si="16">IFERROR(H5/H6*100,"")</f>
        <v>-2030.4291186249538</v>
      </c>
      <c r="I23" s="3">
        <f t="shared" si="16"/>
        <v>-247.33068508044903</v>
      </c>
      <c r="J23" s="3">
        <f t="shared" si="16"/>
        <v>0.36718735419815984</v>
      </c>
      <c r="K23" s="3">
        <f t="shared" si="16"/>
        <v>19.091179443829574</v>
      </c>
      <c r="L23" s="3">
        <f t="shared" si="16"/>
        <v>30.677660817519886</v>
      </c>
      <c r="M23" s="3">
        <f t="shared" si="16"/>
        <v>67.422097262106064</v>
      </c>
      <c r="N23" s="3">
        <f t="shared" si="16"/>
        <v>93.952210455720575</v>
      </c>
      <c r="O23" s="3">
        <f t="shared" si="16"/>
        <v>-9.5224615116608238</v>
      </c>
    </row>
    <row r="24" spans="1:15" ht="15.5" x14ac:dyDescent="0.35">
      <c r="C24" t="s">
        <v>44</v>
      </c>
      <c r="D24" s="4" t="str">
        <f>IFERROR(_xlfn.RRI(5,I23,D23),"")</f>
        <v/>
      </c>
      <c r="E24" s="4" t="str">
        <f>IFERROR(_xlfn.RRI(5,J23,E23),"")</f>
        <v/>
      </c>
      <c r="H24" s="4" t="str">
        <f t="shared" ref="H24:O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45</v>
      </c>
      <c r="C25" t="s">
        <v>46</v>
      </c>
      <c r="D25" s="3">
        <f>IFERROR(INDEX(D51:D500,MATCH($A$25,$C$51:$C$500,0)),"")</f>
        <v>-15.45</v>
      </c>
      <c r="E25" s="3">
        <f>IFERROR(INDEX(E51:E500,MATCH($A$25,$C$51:$C$500,0)),"")</f>
        <v>-19.97</v>
      </c>
      <c r="H25" s="3">
        <f>IFERROR(INDEX(D25:G25,COUNT(D25:G25)),"")</f>
        <v>-19.97</v>
      </c>
      <c r="I25" s="3">
        <f t="shared" ref="I25:O25" si="18">IFERROR(INDEX(I51:I500,MATCH($C$25,$C$51:$C$500,0)),"")</f>
        <v>-69.959999999999994</v>
      </c>
      <c r="J25" s="3">
        <f t="shared" si="18"/>
        <v>1.86</v>
      </c>
      <c r="K25" s="3">
        <f t="shared" si="18"/>
        <v>119.08</v>
      </c>
      <c r="L25" s="3">
        <f t="shared" si="18"/>
        <v>120.12</v>
      </c>
      <c r="M25" s="3">
        <f t="shared" si="18"/>
        <v>32.22</v>
      </c>
      <c r="N25" s="3">
        <f t="shared" si="18"/>
        <v>13283384.619999999</v>
      </c>
      <c r="O25" s="3">
        <f t="shared" si="18"/>
        <v>641230.77</v>
      </c>
    </row>
    <row r="26" spans="1:15" ht="15.5" x14ac:dyDescent="0.35">
      <c r="C26" t="s">
        <v>47</v>
      </c>
      <c r="D26" s="4">
        <f>IFERROR(_xlfn.RRI(5,I25,D25),"")</f>
        <v>-0.26070845971880086</v>
      </c>
      <c r="E26" s="4" t="str">
        <f>IFERROR(_xlfn.RRI(5,J25,E25),"")</f>
        <v/>
      </c>
      <c r="H26" s="4" t="str">
        <f t="shared" ref="H26:O26" si="19">IFERROR(_xlfn.RRI(5,M25,H25),"")</f>
        <v/>
      </c>
      <c r="I26" s="4" t="str">
        <f t="shared" si="19"/>
        <v/>
      </c>
      <c r="J26" s="4">
        <f t="shared" si="19"/>
        <v>-0.92192720667941708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48</v>
      </c>
      <c r="D27" s="3">
        <f>IFERROR(D4/D21,"")</f>
        <v>5.9858208955223882</v>
      </c>
      <c r="E27" s="3">
        <f>IFERROR(E4/E21,"")</f>
        <v>14.634735413839891</v>
      </c>
      <c r="H27" s="3">
        <f t="shared" ref="H27:O27" si="20">IFERROR(H4/H21,"")</f>
        <v>41.241112618724557</v>
      </c>
      <c r="I27" s="3">
        <f t="shared" si="20"/>
        <v>234.45074626865673</v>
      </c>
      <c r="J27" s="3">
        <f t="shared" si="20"/>
        <v>1337.6532203389831</v>
      </c>
      <c r="K27" s="3">
        <f t="shared" si="20"/>
        <v>1371.44</v>
      </c>
      <c r="L27" s="3">
        <f t="shared" si="20"/>
        <v>1300.9996015936256</v>
      </c>
      <c r="M27" s="3">
        <f t="shared" si="20"/>
        <v>158.32250598563448</v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49</v>
      </c>
      <c r="D28" s="4">
        <f>IFERROR(_xlfn.RRI(5,I27,D27),"")</f>
        <v>-0.51980855364907286</v>
      </c>
      <c r="E28" s="4">
        <f>IFERROR(_xlfn.RRI(5,J27,E27),"")</f>
        <v>-0.59467044945237091</v>
      </c>
      <c r="H28" s="4">
        <f t="shared" ref="H28:O28" si="21">IFERROR(_xlfn.RRI(5,M27,H27),"")</f>
        <v>-0.23588707899585326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50</v>
      </c>
      <c r="H29" s="4">
        <f t="shared" ref="H29:O29" si="22">IFERROR(((H25-I25)/I25)*100%,"")</f>
        <v>-0.71455117209834185</v>
      </c>
      <c r="I29" s="4">
        <f t="shared" si="22"/>
        <v>-38.612903225806448</v>
      </c>
      <c r="J29" s="4">
        <f t="shared" si="22"/>
        <v>-0.98438024857238826</v>
      </c>
      <c r="K29" s="4">
        <f t="shared" si="22"/>
        <v>-8.65800865800871E-3</v>
      </c>
      <c r="L29" s="4">
        <f t="shared" si="22"/>
        <v>2.7281191806331475</v>
      </c>
      <c r="M29" s="4">
        <f t="shared" si="22"/>
        <v>-0.99999757441338011</v>
      </c>
      <c r="N29" s="4">
        <f t="shared" si="22"/>
        <v>19.715451038009295</v>
      </c>
      <c r="O29" s="4" t="str">
        <f t="shared" si="22"/>
        <v/>
      </c>
    </row>
    <row r="30" spans="1:15" ht="15.5" x14ac:dyDescent="0.35">
      <c r="C30" t="s">
        <v>51</v>
      </c>
      <c r="H30" s="4">
        <f t="shared" ref="H30:O30" si="23">IFERROR(((H27-I27)/I27)*100%,"")</f>
        <v>-0.82409476926353475</v>
      </c>
      <c r="I30" s="4">
        <f t="shared" si="23"/>
        <v>-0.82472980089021641</v>
      </c>
      <c r="J30" s="4">
        <f t="shared" si="23"/>
        <v>-2.4635988202923138E-2</v>
      </c>
      <c r="K30" s="4">
        <f t="shared" si="23"/>
        <v>5.414328975972809E-2</v>
      </c>
      <c r="L30" s="4">
        <f t="shared" si="23"/>
        <v>7.2174015216236711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-6.59</v>
      </c>
      <c r="E32" s="3">
        <f>IFERROR(INDEX(E51:E500,MATCH($A$32,$C$51:$C$500,0)),"")</f>
        <v>8.86</v>
      </c>
      <c r="H32" s="3">
        <f>IFERROR(INDEX(D32:G32,COUNT(D32:G32)),"")</f>
        <v>8.86</v>
      </c>
      <c r="I32" s="3">
        <f t="shared" ref="I32:O32" si="24">IFERROR(INDEX(I51:I500,MATCH($C$32,$C$51:$C$500,0)),"")</f>
        <v>28.83</v>
      </c>
      <c r="J32" s="3">
        <f t="shared" si="24"/>
        <v>495.98</v>
      </c>
      <c r="K32" s="3">
        <f t="shared" si="24"/>
        <v>528.85</v>
      </c>
      <c r="L32" s="3">
        <f t="shared" si="24"/>
        <v>306.61</v>
      </c>
      <c r="M32" s="3">
        <f t="shared" si="24"/>
        <v>37.33</v>
      </c>
      <c r="N32" s="3">
        <f t="shared" si="24"/>
        <v>9762000</v>
      </c>
      <c r="O32" s="3">
        <f t="shared" si="24"/>
        <v>-3615538.46</v>
      </c>
    </row>
    <row r="33" spans="1:15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-2.4300000000000002</v>
      </c>
      <c r="E33" s="3">
        <f>IFERROR(INDEX(E51:E500,MATCH($A$33,$C$51:$C$500,0)),"")</f>
        <v>2.82</v>
      </c>
      <c r="H33" s="3">
        <f>IFERROR(INDEX(D33:G33,COUNT(D33:G33)),"")</f>
        <v>2.82</v>
      </c>
      <c r="I33" s="3">
        <f t="shared" ref="I33:O33" si="25">IFERROR(INDEX(I51:I500,MATCH($C$33,$C$51:$C$500,0)),"")</f>
        <v>5.13</v>
      </c>
      <c r="J33" s="3">
        <f t="shared" si="25"/>
        <v>4.8600000000000003</v>
      </c>
      <c r="K33" s="3">
        <f t="shared" si="25"/>
        <v>4.54</v>
      </c>
      <c r="L33" s="3">
        <f t="shared" si="25"/>
        <v>0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-1.04</v>
      </c>
      <c r="E34" s="3">
        <f>IFERROR(INDEX(E51:E500,MATCH($A$34,$C$51:$C$500,0)),"")</f>
        <v>-1.25</v>
      </c>
      <c r="H34" s="3">
        <f>IFERROR(INDEX(D34:G34,COUNT(D34:G34)),"")</f>
        <v>-1.25</v>
      </c>
      <c r="I34" s="3">
        <f t="shared" ref="I34:O34" si="26">IFERROR(INDEX(I51:I500,MATCH($C$34,$C$51:$C$500,0)),"")</f>
        <v>-2.12</v>
      </c>
      <c r="J34" s="3">
        <f t="shared" si="26"/>
        <v>1295.7</v>
      </c>
      <c r="K34" s="3">
        <f t="shared" si="26"/>
        <v>20.149999999999999</v>
      </c>
      <c r="L34" s="3">
        <f t="shared" si="26"/>
        <v>0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2.67</v>
      </c>
      <c r="E35" s="3">
        <f>IFERROR(INDEX(E51:E500,MATCH($A$35,$C$51:$C$500,0)),"")</f>
        <v>1.71</v>
      </c>
      <c r="H35" s="3">
        <f>IFERROR(INDEX(D35:G35,COUNT(D35:G35)),"")</f>
        <v>1.71</v>
      </c>
      <c r="I35" s="3">
        <f t="shared" ref="I35:O35" si="27">IFERROR(INDEX(I51:I500,MATCH($C$35,$C$51:$C$500,0)),"")</f>
        <v>0.63</v>
      </c>
      <c r="J35" s="3">
        <f t="shared" si="27"/>
        <v>1.8</v>
      </c>
      <c r="K35" s="3">
        <f t="shared" si="27"/>
        <v>1.75</v>
      </c>
      <c r="L35" s="3">
        <f t="shared" si="27"/>
        <v>0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64</v>
      </c>
      <c r="C36" t="s">
        <v>65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O36" si="28">IFERROR(INDEX(H51:H500,MATCH($C$36,$C$51:$C$500,0)),"")</f>
        <v>0</v>
      </c>
      <c r="I36" s="4">
        <f t="shared" si="28"/>
        <v>18.782399999999999</v>
      </c>
      <c r="J36" s="4">
        <f t="shared" si="28"/>
        <v>0</v>
      </c>
      <c r="K36" s="4">
        <f t="shared" si="28"/>
        <v>0.29389999999999999</v>
      </c>
      <c r="L36" s="4">
        <f t="shared" si="28"/>
        <v>0.29380000000000001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66</v>
      </c>
      <c r="C37" t="s">
        <v>67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O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7</v>
      </c>
      <c r="L37" s="3">
        <f t="shared" si="29"/>
        <v>6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237</v>
      </c>
    </row>
    <row r="51" spans="2:15" ht="15.5" x14ac:dyDescent="0.35">
      <c r="B51" t="s">
        <v>73</v>
      </c>
      <c r="C51" t="s">
        <v>6</v>
      </c>
      <c r="D51" s="5">
        <v>88231000000</v>
      </c>
      <c r="E51" s="5">
        <v>215716000000</v>
      </c>
      <c r="F51" s="5">
        <v>661103000000</v>
      </c>
      <c r="G51" s="5">
        <v>627288000000</v>
      </c>
      <c r="I51" s="5">
        <v>3455804000000</v>
      </c>
      <c r="J51" s="5">
        <v>3946077000000</v>
      </c>
      <c r="K51" s="5">
        <v>4045748000000</v>
      </c>
      <c r="L51" s="5">
        <v>3265509000000</v>
      </c>
      <c r="M51" s="5">
        <v>1983781000000</v>
      </c>
      <c r="N51" s="5">
        <v>1021162000000</v>
      </c>
      <c r="O51" s="5">
        <v>633853000000</v>
      </c>
    </row>
    <row r="52" spans="2:15" ht="15.5" x14ac:dyDescent="0.35">
      <c r="C52" t="s">
        <v>74</v>
      </c>
      <c r="D52" s="5">
        <v>-312520000000</v>
      </c>
      <c r="E52" s="5">
        <v>-486956000000</v>
      </c>
      <c r="F52" s="5">
        <v>-1022172000000</v>
      </c>
      <c r="G52" s="5">
        <v>-938218000000</v>
      </c>
      <c r="I52" s="5">
        <v>-3873579000000</v>
      </c>
      <c r="J52" s="5">
        <v>-3402281000000</v>
      </c>
      <c r="K52" s="5">
        <v>-3179036000000</v>
      </c>
      <c r="L52" s="5">
        <v>-2404161000000</v>
      </c>
      <c r="M52" s="5">
        <v>-1169657000000</v>
      </c>
      <c r="N52" s="5">
        <v>-680086000000</v>
      </c>
      <c r="O52" s="5">
        <v>-518149000000</v>
      </c>
    </row>
    <row r="53" spans="2:15" ht="15.5" x14ac:dyDescent="0.35">
      <c r="C53" t="s">
        <v>75</v>
      </c>
      <c r="D53" s="5">
        <v>-224289000000</v>
      </c>
      <c r="E53" s="5">
        <v>-271240000000</v>
      </c>
      <c r="F53" s="5">
        <v>-361069000000</v>
      </c>
      <c r="G53" s="5">
        <v>-310930000000</v>
      </c>
      <c r="I53" s="5">
        <v>-417775000000</v>
      </c>
      <c r="J53" s="5">
        <v>543796000000</v>
      </c>
      <c r="K53" s="5">
        <v>866712000000</v>
      </c>
      <c r="L53" s="5">
        <v>861348000000</v>
      </c>
      <c r="M53" s="5">
        <v>814124000000</v>
      </c>
      <c r="N53" s="5">
        <v>341076000000</v>
      </c>
      <c r="O53" s="5">
        <v>115704000000</v>
      </c>
    </row>
    <row r="54" spans="2:15" ht="15.5" x14ac:dyDescent="0.35">
      <c r="C54" t="s">
        <v>76</v>
      </c>
      <c r="D54" s="5">
        <v>-34515000000</v>
      </c>
      <c r="E54" s="5">
        <v>-38435000000</v>
      </c>
      <c r="F54" s="5">
        <v>-861199000000</v>
      </c>
      <c r="G54" s="5">
        <v>-52457000000</v>
      </c>
      <c r="I54" s="5">
        <v>-1000197000000</v>
      </c>
      <c r="J54" s="5">
        <v>-259380000000</v>
      </c>
      <c r="K54" s="5">
        <v>-494654000000</v>
      </c>
      <c r="L54" s="5">
        <v>-185744000000</v>
      </c>
      <c r="M54" s="5">
        <v>-124152000000</v>
      </c>
      <c r="N54" s="5">
        <v>-89017000000</v>
      </c>
      <c r="O54" s="5">
        <v>-65730000000</v>
      </c>
    </row>
    <row r="55" spans="2:15" ht="15.5" x14ac:dyDescent="0.35">
      <c r="C55" t="s">
        <v>361</v>
      </c>
      <c r="D55" s="5">
        <v>-34515000000</v>
      </c>
      <c r="E55" s="5">
        <v>-38435000000</v>
      </c>
      <c r="F55" s="5">
        <v>-861199000000</v>
      </c>
      <c r="G55" s="5">
        <v>-52457000000</v>
      </c>
      <c r="I55" s="5">
        <v>-1000197000000</v>
      </c>
      <c r="J55" s="5">
        <v>-259380000000</v>
      </c>
      <c r="K55" s="5">
        <v>-494654000000</v>
      </c>
      <c r="L55" s="5">
        <v>-185744000000</v>
      </c>
      <c r="M55" s="5">
        <v>-124152000000</v>
      </c>
      <c r="N55" s="5">
        <v>-89017000000</v>
      </c>
      <c r="O55" s="5">
        <v>-65730000000</v>
      </c>
    </row>
    <row r="56" spans="2:15" ht="15.5" x14ac:dyDescent="0.35">
      <c r="C56" t="s">
        <v>78</v>
      </c>
      <c r="D56" s="5">
        <v>-258804000000</v>
      </c>
      <c r="E56" s="5">
        <v>-309675000000</v>
      </c>
      <c r="F56" s="5">
        <v>-1222268000000</v>
      </c>
      <c r="G56" s="5">
        <v>-363387000000</v>
      </c>
      <c r="I56" s="5">
        <v>-1417972000000</v>
      </c>
      <c r="J56" s="5">
        <v>284416000000</v>
      </c>
      <c r="K56" s="5">
        <v>372058000000</v>
      </c>
      <c r="L56" s="5">
        <v>675604000000</v>
      </c>
      <c r="M56" s="5">
        <v>689972000000</v>
      </c>
      <c r="N56" s="5">
        <v>252059000000</v>
      </c>
      <c r="O56" s="5">
        <v>49974000000</v>
      </c>
    </row>
    <row r="57" spans="2:15" ht="15.5" x14ac:dyDescent="0.35">
      <c r="C57" t="s">
        <v>79</v>
      </c>
      <c r="D57" s="5">
        <v>-25900000000</v>
      </c>
      <c r="E57" s="5">
        <v>-58290000000</v>
      </c>
      <c r="F57" s="5">
        <v>-68834000000</v>
      </c>
      <c r="G57" s="5">
        <v>228790000000</v>
      </c>
      <c r="I57" s="5">
        <v>-7326000000</v>
      </c>
      <c r="J57" s="5">
        <v>-180939000000</v>
      </c>
      <c r="K57" s="5">
        <v>82013000000</v>
      </c>
      <c r="L57" s="5">
        <v>-237069000000</v>
      </c>
      <c r="M57" s="5">
        <v>-118445000000</v>
      </c>
      <c r="N57" s="5">
        <v>-96219000000</v>
      </c>
      <c r="O57" s="5">
        <v>-45862000000</v>
      </c>
    </row>
    <row r="58" spans="2:15" ht="15.5" x14ac:dyDescent="0.35">
      <c r="C58" t="s">
        <v>27</v>
      </c>
      <c r="D58" s="5">
        <v>-36333000000</v>
      </c>
      <c r="E58" s="5">
        <v>-48846000000</v>
      </c>
      <c r="F58" s="5">
        <v>-52649000000</v>
      </c>
      <c r="G58" s="5">
        <v>-112128000000</v>
      </c>
      <c r="I58" s="5">
        <v>-329883000000</v>
      </c>
      <c r="J58" s="5">
        <v>-371902000000</v>
      </c>
      <c r="K58" s="5">
        <v>-258430000000</v>
      </c>
      <c r="L58" s="5">
        <v>-179086000000</v>
      </c>
      <c r="M58" s="5">
        <v>-102626000000</v>
      </c>
      <c r="N58" s="5">
        <v>-79515000000</v>
      </c>
      <c r="O58" s="5">
        <v>-46723000000</v>
      </c>
    </row>
    <row r="59" spans="2:15" ht="15.5" x14ac:dyDescent="0.35">
      <c r="C59" t="s">
        <v>81</v>
      </c>
      <c r="D59" s="5">
        <v>-56941000000</v>
      </c>
      <c r="E59" s="5">
        <v>-73593000000</v>
      </c>
      <c r="F59" s="5">
        <v>-231126000000</v>
      </c>
      <c r="G59" s="5">
        <v>-26921000000</v>
      </c>
      <c r="I59" s="5">
        <v>-257965000000</v>
      </c>
      <c r="J59" s="5">
        <v>580000000</v>
      </c>
      <c r="K59" s="5">
        <v>87735000000</v>
      </c>
      <c r="L59" s="5">
        <v>79642000000</v>
      </c>
      <c r="M59" s="5">
        <v>102909000000</v>
      </c>
      <c r="N59" s="5">
        <v>41768000000</v>
      </c>
      <c r="O59" s="5">
        <v>1685000000</v>
      </c>
    </row>
    <row r="60" spans="2:15" ht="15.5" x14ac:dyDescent="0.35">
      <c r="C60" t="s">
        <v>82</v>
      </c>
      <c r="D60" s="5">
        <v>-25900000000</v>
      </c>
      <c r="E60" s="5">
        <v>-58290000000</v>
      </c>
      <c r="F60" s="5">
        <v>-68834000000</v>
      </c>
      <c r="G60" s="5">
        <v>228790000000</v>
      </c>
      <c r="I60" s="5">
        <v>-7326000000</v>
      </c>
      <c r="J60" s="5">
        <v>-180939000000</v>
      </c>
      <c r="K60" s="5">
        <v>82013000000</v>
      </c>
      <c r="L60" s="5">
        <v>-237069000000</v>
      </c>
      <c r="M60" s="5">
        <v>-118445000000</v>
      </c>
      <c r="N60" s="5">
        <v>-96219000000</v>
      </c>
      <c r="O60" s="5">
        <v>-45862000000</v>
      </c>
    </row>
    <row r="61" spans="2:15" ht="15.5" x14ac:dyDescent="0.35">
      <c r="C61" t="s">
        <v>29</v>
      </c>
      <c r="D61" s="5">
        <v>-284704000000</v>
      </c>
      <c r="E61" s="5">
        <v>-367965000000</v>
      </c>
      <c r="F61" s="5">
        <v>-1291102000000</v>
      </c>
      <c r="G61" s="5">
        <v>-134597000000</v>
      </c>
      <c r="I61" s="5">
        <v>-1425298000000</v>
      </c>
      <c r="J61" s="5">
        <v>103477000000</v>
      </c>
      <c r="K61" s="5">
        <v>454071000000</v>
      </c>
      <c r="L61" s="5">
        <v>438535000000</v>
      </c>
      <c r="M61" s="5">
        <v>571527000000</v>
      </c>
      <c r="N61" s="5">
        <v>155840000000</v>
      </c>
      <c r="O61" s="5">
        <v>4112000000</v>
      </c>
    </row>
    <row r="62" spans="2:15" ht="15.5" x14ac:dyDescent="0.35">
      <c r="C62" t="s">
        <v>28</v>
      </c>
      <c r="F62" s="5">
        <v>137498000000</v>
      </c>
      <c r="I62" s="5">
        <v>137498000000</v>
      </c>
      <c r="J62" s="5">
        <v>-97604000000</v>
      </c>
      <c r="K62" s="5">
        <v>-15116000000</v>
      </c>
      <c r="L62" s="5">
        <v>-57756000000</v>
      </c>
      <c r="M62" s="5">
        <v>-64891000000</v>
      </c>
      <c r="N62" s="5">
        <v>-28123000000</v>
      </c>
      <c r="O62" s="5">
        <v>1643000000</v>
      </c>
    </row>
    <row r="63" spans="2:15" ht="15.5" x14ac:dyDescent="0.35">
      <c r="C63" t="s">
        <v>83</v>
      </c>
      <c r="F63" s="5">
        <v>-821000000</v>
      </c>
      <c r="I63" s="5">
        <v>-821000000</v>
      </c>
      <c r="J63" s="5">
        <v>-62000000000</v>
      </c>
      <c r="K63" s="5">
        <v>-75381000000</v>
      </c>
      <c r="L63" s="5">
        <v>-62677000000</v>
      </c>
      <c r="M63" s="5">
        <v>-72525000000</v>
      </c>
      <c r="N63" s="5">
        <v>-17631000000</v>
      </c>
    </row>
    <row r="64" spans="2:15" ht="15.5" x14ac:dyDescent="0.35">
      <c r="C64" t="s">
        <v>84</v>
      </c>
      <c r="F64" s="5">
        <v>138319000000</v>
      </c>
      <c r="I64" s="5">
        <v>138319000000</v>
      </c>
      <c r="J64" s="5">
        <v>-35604000000</v>
      </c>
      <c r="K64" s="5">
        <v>60265000000</v>
      </c>
      <c r="L64" s="5">
        <v>4921000000</v>
      </c>
      <c r="M64" s="5">
        <v>7634000000</v>
      </c>
      <c r="N64" s="5">
        <v>-10492000000</v>
      </c>
      <c r="O64" s="5">
        <v>1643000000</v>
      </c>
    </row>
    <row r="65" spans="2:15" ht="15.5" x14ac:dyDescent="0.35">
      <c r="C65" t="s">
        <v>85</v>
      </c>
      <c r="F65" s="5">
        <v>137498000000</v>
      </c>
      <c r="I65" s="5">
        <v>137498000000</v>
      </c>
      <c r="J65" s="5">
        <v>-97604000000</v>
      </c>
      <c r="K65" s="5">
        <v>-15116000000</v>
      </c>
      <c r="L65" s="5">
        <v>-57756000000</v>
      </c>
      <c r="M65" s="5">
        <v>-64891000000</v>
      </c>
      <c r="N65" s="5">
        <v>-28123000000</v>
      </c>
      <c r="O65" s="5">
        <v>1643000000</v>
      </c>
    </row>
    <row r="66" spans="2:15" ht="15.5" x14ac:dyDescent="0.35">
      <c r="C66" t="s">
        <v>87</v>
      </c>
      <c r="D66" s="5">
        <v>-284704000000</v>
      </c>
      <c r="E66" s="5">
        <v>-367965000000</v>
      </c>
      <c r="F66" s="5">
        <v>-1153604000000</v>
      </c>
      <c r="G66" s="5">
        <v>-134597000000</v>
      </c>
      <c r="I66" s="5">
        <v>-1287800000000</v>
      </c>
      <c r="J66" s="5">
        <v>5873000000</v>
      </c>
      <c r="K66" s="5">
        <v>438955000000</v>
      </c>
      <c r="L66" s="5">
        <v>380779000000</v>
      </c>
      <c r="M66" s="5">
        <v>506636000000</v>
      </c>
      <c r="N66" s="5">
        <v>127717000000</v>
      </c>
      <c r="O66" s="5">
        <v>5755000000</v>
      </c>
    </row>
    <row r="67" spans="2:15" ht="15.5" x14ac:dyDescent="0.35">
      <c r="C67" t="s">
        <v>88</v>
      </c>
      <c r="F67" s="5">
        <v>-7460000000</v>
      </c>
      <c r="I67" s="5">
        <v>-7460000000</v>
      </c>
      <c r="J67" s="5">
        <v>1003000000</v>
      </c>
      <c r="K67" s="5">
        <v>-709000000</v>
      </c>
      <c r="L67" s="5">
        <v>-522000000</v>
      </c>
      <c r="M67" s="5">
        <v>575000000</v>
      </c>
      <c r="N67" s="5">
        <v>907000000</v>
      </c>
      <c r="O67" s="5">
        <v>303000000</v>
      </c>
    </row>
    <row r="68" spans="2:15" ht="15.5" x14ac:dyDescent="0.35">
      <c r="C68" t="s">
        <v>89</v>
      </c>
      <c r="D68" s="5">
        <v>-284704000000</v>
      </c>
      <c r="E68" s="5">
        <v>-367965000000</v>
      </c>
      <c r="F68" s="5">
        <v>-1161064000000</v>
      </c>
      <c r="G68" s="5">
        <v>-134597000000</v>
      </c>
      <c r="I68" s="5">
        <v>-1295260000000</v>
      </c>
      <c r="J68" s="5">
        <v>6876000000</v>
      </c>
      <c r="K68" s="5">
        <v>438246000000</v>
      </c>
      <c r="L68" s="5">
        <v>380257000000</v>
      </c>
      <c r="M68" s="5">
        <v>507211000000</v>
      </c>
      <c r="N68" s="5">
        <v>128624000000</v>
      </c>
      <c r="O68" s="5">
        <v>6058000000</v>
      </c>
    </row>
    <row r="69" spans="2:15" ht="15.5" x14ac:dyDescent="0.35">
      <c r="C69" t="s">
        <v>90</v>
      </c>
      <c r="D69" s="5">
        <v>-284704000000</v>
      </c>
      <c r="E69" s="5">
        <v>-367965000000</v>
      </c>
      <c r="F69" s="5">
        <v>-1153603000000</v>
      </c>
      <c r="G69" s="5">
        <v>-134597000000</v>
      </c>
      <c r="I69" s="5">
        <v>-1287799000000</v>
      </c>
      <c r="J69" s="5">
        <v>5873000000</v>
      </c>
      <c r="K69" s="5">
        <v>438955000000</v>
      </c>
      <c r="L69" s="5">
        <v>380779000000</v>
      </c>
      <c r="M69" s="5">
        <v>506636000000</v>
      </c>
      <c r="N69" s="5">
        <v>127717000000</v>
      </c>
      <c r="O69" s="5">
        <v>5755000000</v>
      </c>
    </row>
    <row r="70" spans="2:15" ht="15.5" x14ac:dyDescent="0.35">
      <c r="C70" t="s">
        <v>8</v>
      </c>
      <c r="D70" s="5">
        <v>-227763000000</v>
      </c>
      <c r="E70" s="5">
        <v>-294372000000</v>
      </c>
      <c r="F70" s="5">
        <v>-929938000000</v>
      </c>
      <c r="G70" s="5">
        <v>-107676000000</v>
      </c>
      <c r="I70" s="5">
        <v>-1037295000000</v>
      </c>
      <c r="J70" s="5">
        <v>6296000000</v>
      </c>
      <c r="K70" s="5">
        <v>350511000000</v>
      </c>
      <c r="L70" s="5">
        <v>300615000000</v>
      </c>
      <c r="M70" s="5">
        <v>404302000000</v>
      </c>
      <c r="N70" s="5">
        <v>86856000000</v>
      </c>
      <c r="O70" s="5">
        <v>4373000000</v>
      </c>
    </row>
    <row r="71" spans="2:15" ht="15.5" x14ac:dyDescent="0.35">
      <c r="C71" t="s">
        <v>92</v>
      </c>
      <c r="D71" s="5">
        <v>-284704000000</v>
      </c>
      <c r="E71" s="5">
        <v>-367965000000</v>
      </c>
      <c r="F71" s="5">
        <v>-1153603000000</v>
      </c>
      <c r="G71" s="5">
        <v>-134597000000</v>
      </c>
      <c r="I71" s="5">
        <v>-1287799000000</v>
      </c>
      <c r="J71" s="5">
        <v>5873000000</v>
      </c>
      <c r="K71" s="5">
        <v>438955000000</v>
      </c>
      <c r="L71" s="5">
        <v>380779000000</v>
      </c>
      <c r="M71" s="5">
        <v>506636000000</v>
      </c>
      <c r="N71" s="5">
        <v>127717000000</v>
      </c>
      <c r="O71" s="5">
        <v>5755000000</v>
      </c>
    </row>
    <row r="72" spans="2:15" ht="15.5" x14ac:dyDescent="0.35">
      <c r="C72" t="s">
        <v>93</v>
      </c>
      <c r="D72" s="5">
        <v>-284704000000</v>
      </c>
      <c r="E72" s="5">
        <v>-367965000000</v>
      </c>
      <c r="F72" s="5">
        <v>-1161064000000</v>
      </c>
      <c r="G72" s="5">
        <v>-134597000000</v>
      </c>
      <c r="I72" s="5">
        <v>-1295260000000</v>
      </c>
      <c r="J72" s="5">
        <v>6876000000</v>
      </c>
      <c r="K72" s="5">
        <v>438246000000</v>
      </c>
      <c r="L72" s="5">
        <v>380257000000</v>
      </c>
      <c r="M72" s="5">
        <v>507211000000</v>
      </c>
      <c r="N72" s="5">
        <v>128624000000</v>
      </c>
      <c r="O72" s="5">
        <v>6058000000</v>
      </c>
    </row>
    <row r="73" spans="2:15" ht="15.5" x14ac:dyDescent="0.35">
      <c r="C73" t="s">
        <v>94</v>
      </c>
      <c r="D73" s="5">
        <v>-284704000000</v>
      </c>
      <c r="E73" s="5">
        <v>-367965000000</v>
      </c>
      <c r="F73" s="5">
        <v>-1161064000000</v>
      </c>
      <c r="G73" s="5">
        <v>-134597000000</v>
      </c>
      <c r="I73" s="5">
        <v>-1295260000000</v>
      </c>
      <c r="J73" s="5">
        <v>6876000000</v>
      </c>
      <c r="K73" s="5">
        <v>438246000000</v>
      </c>
      <c r="L73" s="5">
        <v>380257000000</v>
      </c>
      <c r="M73" s="5">
        <v>507211000000</v>
      </c>
      <c r="N73" s="5">
        <v>128624000000</v>
      </c>
      <c r="O73" s="5">
        <v>6058000000</v>
      </c>
    </row>
    <row r="75" spans="2:15" ht="15.5" x14ac:dyDescent="0.35">
      <c r="B75" t="s">
        <v>95</v>
      </c>
      <c r="C75" t="s">
        <v>96</v>
      </c>
    </row>
    <row r="76" spans="2:15" ht="15.5" x14ac:dyDescent="0.35">
      <c r="C76" t="s">
        <v>97</v>
      </c>
    </row>
    <row r="77" spans="2:15" ht="15.5" x14ac:dyDescent="0.35">
      <c r="C77" t="s">
        <v>20</v>
      </c>
      <c r="D77" s="5">
        <v>15083000000</v>
      </c>
      <c r="E77" s="5">
        <v>31778000000</v>
      </c>
      <c r="F77" s="5">
        <v>12213000000</v>
      </c>
      <c r="G77" s="5">
        <v>35167000000</v>
      </c>
      <c r="I77" s="5">
        <v>12213000000</v>
      </c>
      <c r="J77" s="5">
        <v>45543000000</v>
      </c>
      <c r="K77" s="5">
        <v>108158000000</v>
      </c>
      <c r="L77" s="5">
        <v>73209000000</v>
      </c>
      <c r="M77" s="5">
        <v>11739000000</v>
      </c>
      <c r="N77" s="5">
        <v>7843000000</v>
      </c>
      <c r="O77" s="5">
        <v>7918000000</v>
      </c>
    </row>
    <row r="78" spans="2:15" ht="15.5" x14ac:dyDescent="0.35">
      <c r="C78" t="s">
        <v>98</v>
      </c>
      <c r="D78" s="5">
        <v>20874000000</v>
      </c>
      <c r="E78" s="5">
        <v>22347000000</v>
      </c>
      <c r="F78" s="5">
        <v>249411000000</v>
      </c>
      <c r="G78" s="5">
        <v>1331949000000</v>
      </c>
      <c r="I78" s="5">
        <v>249411000000</v>
      </c>
      <c r="J78" s="5">
        <v>1325860000000</v>
      </c>
      <c r="K78" s="5">
        <v>676066000000</v>
      </c>
      <c r="L78" s="5">
        <v>913645000000</v>
      </c>
      <c r="M78" s="5">
        <v>594552000000</v>
      </c>
      <c r="N78" s="5">
        <v>431845000000</v>
      </c>
      <c r="O78" s="5">
        <v>498197000000</v>
      </c>
    </row>
    <row r="79" spans="2:15" ht="15.5" x14ac:dyDescent="0.35">
      <c r="C79" t="s">
        <v>101</v>
      </c>
      <c r="N79" s="5">
        <v>3250000000</v>
      </c>
      <c r="O79" s="5">
        <v>3250000000</v>
      </c>
    </row>
    <row r="80" spans="2:15" ht="15.5" x14ac:dyDescent="0.35">
      <c r="C80" t="s">
        <v>103</v>
      </c>
      <c r="D80" s="5">
        <v>84964000000</v>
      </c>
      <c r="E80" s="5">
        <v>81309000000</v>
      </c>
      <c r="F80" s="5">
        <v>94967000000</v>
      </c>
      <c r="G80" s="5">
        <v>91273000000</v>
      </c>
      <c r="I80" s="5">
        <v>94967000000</v>
      </c>
      <c r="J80" s="5">
        <v>117390000000</v>
      </c>
      <c r="K80" s="5">
        <v>99911000000</v>
      </c>
      <c r="L80" s="5">
        <v>77265000000</v>
      </c>
      <c r="M80" s="5">
        <v>58120000000</v>
      </c>
      <c r="N80" s="5">
        <v>34862000000</v>
      </c>
      <c r="O80" s="5">
        <v>27671000000</v>
      </c>
    </row>
    <row r="81" spans="3:15" ht="15.5" x14ac:dyDescent="0.35">
      <c r="C81" t="s">
        <v>81</v>
      </c>
      <c r="D81" s="5">
        <v>-4726000000</v>
      </c>
      <c r="E81" s="5">
        <v>-4726000000</v>
      </c>
      <c r="F81" s="5">
        <v>-4726000000</v>
      </c>
      <c r="G81" s="5">
        <v>1241000000</v>
      </c>
      <c r="I81" s="5">
        <v>-4726000000</v>
      </c>
      <c r="J81" s="5">
        <v>1241000000</v>
      </c>
      <c r="K81" s="5">
        <v>439000000</v>
      </c>
      <c r="L81" s="5">
        <v>1006000000</v>
      </c>
      <c r="M81" s="5">
        <v>1424000000</v>
      </c>
      <c r="N81" s="5">
        <v>818000000</v>
      </c>
      <c r="O81" s="5">
        <v>205000000</v>
      </c>
    </row>
    <row r="82" spans="3:15" ht="15.5" x14ac:dyDescent="0.35">
      <c r="C82" t="s">
        <v>104</v>
      </c>
      <c r="D82" s="5">
        <v>432881000000</v>
      </c>
      <c r="E82" s="5">
        <v>452095000000</v>
      </c>
      <c r="F82" s="5">
        <v>677167000000</v>
      </c>
      <c r="G82" s="5">
        <v>1764226000000</v>
      </c>
      <c r="I82" s="5">
        <v>677167000000</v>
      </c>
      <c r="J82" s="5">
        <v>1803241000000</v>
      </c>
      <c r="K82" s="5">
        <v>1271517000000</v>
      </c>
      <c r="L82" s="5">
        <v>1328159000000</v>
      </c>
      <c r="M82" s="5">
        <v>894686000000</v>
      </c>
      <c r="N82" s="5">
        <v>498927000000</v>
      </c>
      <c r="O82" s="5">
        <v>580307000000</v>
      </c>
    </row>
    <row r="83" spans="3:15" ht="15.5" x14ac:dyDescent="0.35">
      <c r="C83" t="s">
        <v>105</v>
      </c>
    </row>
    <row r="84" spans="3:15" ht="15.5" x14ac:dyDescent="0.35">
      <c r="C84" t="s">
        <v>434</v>
      </c>
      <c r="D84" s="5">
        <v>1000640000000</v>
      </c>
      <c r="E84" s="5">
        <v>1000640000000</v>
      </c>
      <c r="F84" s="5">
        <v>1000640000000</v>
      </c>
      <c r="G84" s="5">
        <v>1000640000000</v>
      </c>
      <c r="I84" s="5">
        <v>1000640000000</v>
      </c>
      <c r="J84" s="5">
        <v>554201000000</v>
      </c>
      <c r="K84" s="5">
        <v>545795000000</v>
      </c>
    </row>
    <row r="85" spans="3:15" ht="15.5" x14ac:dyDescent="0.35">
      <c r="C85" t="s">
        <v>106</v>
      </c>
      <c r="D85" s="5">
        <v>2804539000000</v>
      </c>
      <c r="E85" s="5">
        <v>3135423000000</v>
      </c>
      <c r="F85" s="5">
        <v>3374437000000</v>
      </c>
      <c r="G85" s="5">
        <v>3529847000000</v>
      </c>
      <c r="I85" s="5">
        <v>3374437000000</v>
      </c>
      <c r="J85" s="5">
        <v>3731455000000</v>
      </c>
      <c r="K85" s="5">
        <v>2946673000000</v>
      </c>
      <c r="L85" s="5">
        <v>2006814000000</v>
      </c>
      <c r="M85" s="5">
        <v>1464269000000</v>
      </c>
      <c r="N85" s="5">
        <v>701562000000</v>
      </c>
      <c r="O85" s="5">
        <v>184069000000</v>
      </c>
    </row>
    <row r="86" spans="3:15" ht="15.5" x14ac:dyDescent="0.35">
      <c r="C86" t="s">
        <v>248</v>
      </c>
      <c r="L86" s="5">
        <v>1463000000</v>
      </c>
      <c r="M86" s="5">
        <v>1844000000</v>
      </c>
    </row>
    <row r="87" spans="3:15" ht="15.5" x14ac:dyDescent="0.35">
      <c r="C87" t="s">
        <v>108</v>
      </c>
      <c r="D87" s="5">
        <v>202701000000</v>
      </c>
      <c r="E87" s="5">
        <v>202688000000</v>
      </c>
      <c r="F87" s="5">
        <v>202701000000</v>
      </c>
      <c r="G87" s="5">
        <v>62278000000</v>
      </c>
      <c r="I87" s="5">
        <v>202701000000</v>
      </c>
      <c r="J87" s="5">
        <v>62278000000</v>
      </c>
      <c r="K87" s="5">
        <v>98165000000</v>
      </c>
      <c r="L87" s="5">
        <v>37700000000</v>
      </c>
      <c r="M87" s="5">
        <v>32632000000</v>
      </c>
      <c r="N87" s="5">
        <v>25000000000</v>
      </c>
      <c r="O87" s="5">
        <v>35492000000</v>
      </c>
    </row>
    <row r="88" spans="3:15" ht="15.5" x14ac:dyDescent="0.35">
      <c r="C88" t="s">
        <v>109</v>
      </c>
      <c r="D88" s="5">
        <v>4010379000000</v>
      </c>
      <c r="E88" s="5">
        <v>4341250000000</v>
      </c>
      <c r="F88" s="5">
        <v>4625128000000</v>
      </c>
      <c r="G88" s="5">
        <v>4679502000000</v>
      </c>
      <c r="I88" s="5">
        <v>4625128000000</v>
      </c>
      <c r="J88" s="5">
        <v>4478068000000</v>
      </c>
      <c r="K88" s="5">
        <v>3705857000000</v>
      </c>
      <c r="L88" s="5">
        <v>2130062000000</v>
      </c>
      <c r="M88" s="5">
        <v>1509419000000</v>
      </c>
      <c r="N88" s="5">
        <v>779635000000</v>
      </c>
      <c r="O88" s="5">
        <v>225057000000</v>
      </c>
    </row>
    <row r="89" spans="3:15" ht="15.5" x14ac:dyDescent="0.35">
      <c r="C89" t="s">
        <v>110</v>
      </c>
      <c r="D89" s="5">
        <v>4443260000000</v>
      </c>
      <c r="E89" s="5">
        <v>4793345000000</v>
      </c>
      <c r="F89" s="5">
        <v>5302295000000</v>
      </c>
      <c r="G89" s="5">
        <v>6443728000000</v>
      </c>
      <c r="I89" s="5">
        <v>5302295000000</v>
      </c>
      <c r="J89" s="5">
        <v>6281309000000</v>
      </c>
      <c r="K89" s="5">
        <v>4977374000000</v>
      </c>
      <c r="L89" s="5">
        <v>3458221000000</v>
      </c>
      <c r="M89" s="5">
        <v>2404105000000</v>
      </c>
      <c r="N89" s="5">
        <v>1278562000000</v>
      </c>
      <c r="O89" s="5">
        <v>805364000000</v>
      </c>
    </row>
    <row r="90" spans="3:15" ht="15.5" x14ac:dyDescent="0.35">
      <c r="C90" t="s">
        <v>111</v>
      </c>
    </row>
    <row r="91" spans="3:15" ht="15.5" x14ac:dyDescent="0.35">
      <c r="C91" t="s">
        <v>112</v>
      </c>
    </row>
    <row r="92" spans="3:15" ht="15.5" x14ac:dyDescent="0.35">
      <c r="C92" t="s">
        <v>113</v>
      </c>
      <c r="D92" s="5">
        <v>3431491000000</v>
      </c>
      <c r="E92" s="5">
        <v>3361611000000</v>
      </c>
      <c r="F92" s="5">
        <v>3242685000000</v>
      </c>
      <c r="G92" s="5">
        <v>2967712000000</v>
      </c>
      <c r="I92" s="5">
        <v>3242685000000</v>
      </c>
      <c r="J92" s="5">
        <v>2654198000000</v>
      </c>
      <c r="K92" s="5">
        <v>2141465000000</v>
      </c>
      <c r="L92" s="5">
        <v>1855008000000</v>
      </c>
      <c r="M92" s="5">
        <v>1321791000000</v>
      </c>
      <c r="N92" s="5">
        <v>625910000000</v>
      </c>
      <c r="O92" s="5">
        <v>514838000000</v>
      </c>
    </row>
    <row r="93" spans="3:15" ht="15.5" x14ac:dyDescent="0.35">
      <c r="C93" t="s">
        <v>114</v>
      </c>
    </row>
    <row r="94" spans="3:15" ht="15.5" x14ac:dyDescent="0.35">
      <c r="C94" t="s">
        <v>99</v>
      </c>
      <c r="D94" s="5">
        <v>1352395000000</v>
      </c>
      <c r="E94" s="5">
        <v>1383069000000</v>
      </c>
      <c r="F94" s="5">
        <v>1378989000000</v>
      </c>
      <c r="G94" s="5">
        <v>1108866000000</v>
      </c>
      <c r="I94" s="5">
        <v>1378989000000</v>
      </c>
      <c r="J94" s="5">
        <v>1245098000000</v>
      </c>
      <c r="K94" s="5">
        <v>684693000000</v>
      </c>
      <c r="L94" s="5">
        <v>735175000000</v>
      </c>
      <c r="M94" s="5">
        <v>735097000000</v>
      </c>
      <c r="N94" s="5">
        <v>287010000000</v>
      </c>
      <c r="O94" s="5">
        <v>147535000000</v>
      </c>
    </row>
    <row r="95" spans="3:15" ht="15.5" x14ac:dyDescent="0.35">
      <c r="C95" t="s">
        <v>251</v>
      </c>
      <c r="D95" s="5">
        <v>1352395000000</v>
      </c>
      <c r="E95" s="5">
        <v>1383069000000</v>
      </c>
      <c r="F95" s="5">
        <v>1378989000000</v>
      </c>
      <c r="G95" s="5">
        <v>1108866000000</v>
      </c>
      <c r="I95" s="5">
        <v>1378989000000</v>
      </c>
      <c r="J95" s="5">
        <v>1245098000000</v>
      </c>
      <c r="K95" s="5">
        <v>684693000000</v>
      </c>
      <c r="L95" s="5">
        <v>735175000000</v>
      </c>
      <c r="M95" s="5">
        <v>735097000000</v>
      </c>
      <c r="N95" s="5">
        <v>287010000000</v>
      </c>
      <c r="O95" s="5">
        <v>147535000000</v>
      </c>
    </row>
    <row r="96" spans="3:15" ht="15.5" x14ac:dyDescent="0.35">
      <c r="C96" t="s">
        <v>117</v>
      </c>
      <c r="D96" s="5">
        <v>169756000000</v>
      </c>
      <c r="E96" s="5">
        <v>81191000000</v>
      </c>
      <c r="F96" s="5">
        <v>63494000000</v>
      </c>
      <c r="G96" s="5">
        <v>44650000000</v>
      </c>
      <c r="I96" s="5">
        <v>63494000000</v>
      </c>
      <c r="J96" s="5">
        <v>11547000000</v>
      </c>
      <c r="K96" s="5">
        <v>1322000000</v>
      </c>
      <c r="L96" s="5">
        <v>9607000000</v>
      </c>
      <c r="M96" s="5">
        <v>11373000000</v>
      </c>
      <c r="N96" s="5">
        <v>10844000000</v>
      </c>
      <c r="O96" s="5">
        <v>15307000000</v>
      </c>
    </row>
    <row r="97" spans="3:15" ht="15.5" x14ac:dyDescent="0.35">
      <c r="C97" t="s">
        <v>116</v>
      </c>
      <c r="D97" s="5">
        <v>238989000000</v>
      </c>
      <c r="E97" s="5">
        <v>238130000000</v>
      </c>
      <c r="F97" s="5">
        <v>241222000000</v>
      </c>
      <c r="G97" s="5">
        <v>170228000000</v>
      </c>
      <c r="I97" s="5">
        <v>241222000000</v>
      </c>
      <c r="J97" s="5">
        <v>53097000000</v>
      </c>
      <c r="K97" s="5">
        <v>22986000000</v>
      </c>
      <c r="L97" s="5">
        <v>74574000000</v>
      </c>
      <c r="M97" s="5">
        <v>42089000000</v>
      </c>
      <c r="N97" s="5">
        <v>11590000000</v>
      </c>
      <c r="O97" s="5">
        <v>9766000000</v>
      </c>
    </row>
    <row r="98" spans="3:15" ht="15.5" x14ac:dyDescent="0.35">
      <c r="C98" t="s">
        <v>250</v>
      </c>
      <c r="D98" s="5">
        <v>356286000000</v>
      </c>
      <c r="E98" s="5">
        <v>331599000000</v>
      </c>
      <c r="F98" s="5">
        <v>375000000000</v>
      </c>
      <c r="G98" s="5">
        <v>380000000000</v>
      </c>
      <c r="I98" s="5">
        <v>375000000000</v>
      </c>
      <c r="J98" s="5">
        <v>418382000000</v>
      </c>
      <c r="K98" s="5">
        <v>310610000000</v>
      </c>
      <c r="L98" s="5">
        <v>113984000000</v>
      </c>
      <c r="M98" s="5">
        <v>61328000000</v>
      </c>
      <c r="N98" s="5">
        <v>2092000000</v>
      </c>
    </row>
    <row r="99" spans="3:15" ht="15.5" x14ac:dyDescent="0.35">
      <c r="C99" t="s">
        <v>322</v>
      </c>
    </row>
    <row r="100" spans="3:15" ht="15.5" x14ac:dyDescent="0.35">
      <c r="C100" t="s">
        <v>255</v>
      </c>
      <c r="D100" s="5">
        <v>634647000000</v>
      </c>
      <c r="E100" s="5">
        <v>819881000000</v>
      </c>
      <c r="F100" s="5">
        <v>970088000000</v>
      </c>
      <c r="G100" s="5">
        <v>946316000000</v>
      </c>
      <c r="I100" s="5">
        <v>970088000000</v>
      </c>
      <c r="J100" s="5">
        <v>1064736000000</v>
      </c>
      <c r="K100" s="5">
        <v>483836000000</v>
      </c>
      <c r="L100" s="5">
        <v>139711000000</v>
      </c>
      <c r="M100" s="5">
        <v>116893000000</v>
      </c>
      <c r="N100" s="5">
        <v>229518000000</v>
      </c>
      <c r="O100" s="5">
        <v>16122000000</v>
      </c>
    </row>
    <row r="101" spans="3:15" ht="15.5" x14ac:dyDescent="0.35">
      <c r="C101" t="s">
        <v>324</v>
      </c>
      <c r="D101" s="5">
        <v>264879000000</v>
      </c>
      <c r="E101" s="5">
        <v>216570000000</v>
      </c>
      <c r="F101" s="5">
        <v>323474000000</v>
      </c>
      <c r="G101" s="5">
        <v>367215000000</v>
      </c>
      <c r="I101" s="5">
        <v>323474000000</v>
      </c>
      <c r="J101" s="5">
        <v>481631000000</v>
      </c>
      <c r="K101" s="5">
        <v>474810000000</v>
      </c>
      <c r="L101" s="5">
        <v>433525000000</v>
      </c>
      <c r="M101" s="5">
        <v>328869000000</v>
      </c>
      <c r="N101" s="5">
        <v>277855000000</v>
      </c>
      <c r="O101" s="5">
        <v>272480000000</v>
      </c>
    </row>
    <row r="102" spans="3:15" ht="15.5" x14ac:dyDescent="0.35">
      <c r="C102" t="s">
        <v>325</v>
      </c>
      <c r="D102" s="5">
        <v>1178625000000</v>
      </c>
      <c r="E102" s="5">
        <v>1193717000000</v>
      </c>
      <c r="F102" s="5">
        <v>954494000000</v>
      </c>
      <c r="G102" s="5">
        <v>1164595000000</v>
      </c>
      <c r="I102" s="5">
        <v>954494000000</v>
      </c>
      <c r="J102" s="5">
        <v>839023000000</v>
      </c>
      <c r="K102" s="5">
        <v>1067776000000</v>
      </c>
      <c r="L102" s="5">
        <v>661638000000</v>
      </c>
      <c r="M102" s="5">
        <v>377423000000</v>
      </c>
      <c r="N102" s="5">
        <v>228991000000</v>
      </c>
      <c r="O102" s="5">
        <v>127307000000</v>
      </c>
    </row>
    <row r="103" spans="3:15" ht="15.5" x14ac:dyDescent="0.35">
      <c r="C103" t="s">
        <v>115</v>
      </c>
      <c r="D103" s="5">
        <v>282688000000</v>
      </c>
      <c r="E103" s="5">
        <v>281024000000</v>
      </c>
      <c r="F103" s="5">
        <v>283823000000</v>
      </c>
      <c r="G103" s="5">
        <v>532889000000</v>
      </c>
      <c r="I103" s="5">
        <v>283823000000</v>
      </c>
      <c r="J103" s="5">
        <v>316952000000</v>
      </c>
      <c r="K103" s="5">
        <v>2428000000</v>
      </c>
      <c r="L103" s="5">
        <v>23688000000</v>
      </c>
      <c r="M103" s="5">
        <v>3035000000</v>
      </c>
      <c r="N103" s="5">
        <v>24452000000</v>
      </c>
      <c r="O103" s="5">
        <v>24452000000</v>
      </c>
    </row>
    <row r="104" spans="3:15" ht="15.5" x14ac:dyDescent="0.35">
      <c r="C104" t="s">
        <v>122</v>
      </c>
      <c r="D104" s="5">
        <v>1245042000000</v>
      </c>
      <c r="E104" s="5">
        <v>1380303000000</v>
      </c>
      <c r="F104" s="5">
        <v>1640214000000</v>
      </c>
      <c r="G104" s="5">
        <v>1895556000000</v>
      </c>
      <c r="I104" s="5">
        <v>1640214000000</v>
      </c>
      <c r="J104" s="5">
        <v>1912455000000</v>
      </c>
      <c r="K104" s="5">
        <v>999925000000</v>
      </c>
      <c r="L104" s="5">
        <v>623298000000</v>
      </c>
      <c r="M104" s="5">
        <v>482656000000</v>
      </c>
      <c r="N104" s="5">
        <v>560205000000</v>
      </c>
      <c r="O104" s="5">
        <v>336449000000</v>
      </c>
    </row>
    <row r="105" spans="3:15" ht="15.5" x14ac:dyDescent="0.35">
      <c r="C105" t="s">
        <v>123</v>
      </c>
      <c r="D105" s="5">
        <v>1245042000000</v>
      </c>
      <c r="E105" s="5">
        <v>1380303000000</v>
      </c>
      <c r="F105" s="5">
        <v>1640214000000</v>
      </c>
      <c r="G105" s="5">
        <v>1895556000000</v>
      </c>
      <c r="I105" s="5">
        <v>1640214000000</v>
      </c>
      <c r="J105" s="5">
        <v>1912455000000</v>
      </c>
      <c r="K105" s="5">
        <v>999925000000</v>
      </c>
      <c r="L105" s="5">
        <v>623298000000</v>
      </c>
      <c r="M105" s="5">
        <v>482656000000</v>
      </c>
      <c r="N105" s="5">
        <v>560205000000</v>
      </c>
      <c r="O105" s="5">
        <v>336449000000</v>
      </c>
    </row>
    <row r="106" spans="3:15" ht="15.5" x14ac:dyDescent="0.35">
      <c r="C106" t="s">
        <v>119</v>
      </c>
    </row>
    <row r="107" spans="3:15" ht="15.5" x14ac:dyDescent="0.35">
      <c r="C107" t="s">
        <v>121</v>
      </c>
      <c r="D107" s="5">
        <v>899526000000</v>
      </c>
      <c r="E107" s="5">
        <v>1036451000000</v>
      </c>
      <c r="F107" s="5">
        <v>1293562000000</v>
      </c>
      <c r="G107" s="5">
        <v>1313531000000</v>
      </c>
      <c r="I107" s="5">
        <v>1293562000000</v>
      </c>
      <c r="J107" s="5">
        <v>1546367000000</v>
      </c>
      <c r="K107" s="5">
        <v>958646000000</v>
      </c>
      <c r="L107" s="5">
        <v>573236000000</v>
      </c>
      <c r="M107" s="5">
        <v>445762000000</v>
      </c>
      <c r="N107" s="5">
        <v>507373000000</v>
      </c>
      <c r="O107" s="5">
        <v>288602000000</v>
      </c>
    </row>
    <row r="108" spans="3:15" ht="15.5" x14ac:dyDescent="0.35">
      <c r="C108" t="s">
        <v>124</v>
      </c>
      <c r="D108" s="5">
        <v>4676533000000</v>
      </c>
      <c r="E108" s="5">
        <v>4741914000000</v>
      </c>
      <c r="F108" s="5">
        <v>4882899000000</v>
      </c>
      <c r="G108" s="5">
        <v>4863268000000</v>
      </c>
      <c r="I108" s="5">
        <v>4882899000000</v>
      </c>
      <c r="J108" s="5">
        <v>4566653000000</v>
      </c>
      <c r="K108" s="5">
        <v>3141390000000</v>
      </c>
      <c r="L108" s="5">
        <v>2478306000000</v>
      </c>
      <c r="M108" s="5">
        <v>1804447000000</v>
      </c>
      <c r="N108" s="5">
        <v>1186115000000</v>
      </c>
      <c r="O108" s="5">
        <v>851287000000</v>
      </c>
    </row>
    <row r="109" spans="3:15" ht="15.5" x14ac:dyDescent="0.35">
      <c r="C109" t="s">
        <v>125</v>
      </c>
    </row>
    <row r="110" spans="3:15" ht="15.5" x14ac:dyDescent="0.35">
      <c r="C110" t="s">
        <v>126</v>
      </c>
      <c r="D110" s="5">
        <v>294830000000</v>
      </c>
      <c r="E110" s="5">
        <v>294830000000</v>
      </c>
      <c r="F110" s="5">
        <v>294830000000</v>
      </c>
      <c r="G110" s="5">
        <v>294830000000</v>
      </c>
      <c r="I110" s="5">
        <v>294830000000</v>
      </c>
      <c r="J110" s="5">
        <v>294830000000</v>
      </c>
      <c r="K110" s="5">
        <v>294830000000</v>
      </c>
      <c r="L110" s="5">
        <v>250600000000</v>
      </c>
      <c r="M110" s="5">
        <v>250600000000</v>
      </c>
      <c r="N110" s="5">
        <v>6500000000</v>
      </c>
      <c r="O110" s="5">
        <v>6500000000</v>
      </c>
    </row>
    <row r="111" spans="3:15" ht="15.5" x14ac:dyDescent="0.35">
      <c r="C111" t="s">
        <v>127</v>
      </c>
      <c r="D111" s="5">
        <v>501890000000</v>
      </c>
      <c r="E111" s="5">
        <v>501890000000</v>
      </c>
      <c r="F111" s="5">
        <v>501890000000</v>
      </c>
      <c r="G111" s="5">
        <v>501890000000</v>
      </c>
      <c r="I111" s="5">
        <v>501890000000</v>
      </c>
      <c r="J111" s="5">
        <v>501890000000</v>
      </c>
      <c r="K111" s="5">
        <v>501890000000</v>
      </c>
      <c r="L111" s="5">
        <v>17348000000</v>
      </c>
      <c r="M111" s="5">
        <v>17348000000</v>
      </c>
      <c r="N111" s="5">
        <v>17348000000</v>
      </c>
      <c r="O111" s="5">
        <v>17348000000</v>
      </c>
    </row>
    <row r="112" spans="3:15" ht="15.5" x14ac:dyDescent="0.35">
      <c r="C112" t="s">
        <v>128</v>
      </c>
      <c r="D112" s="5">
        <v>-889115000000</v>
      </c>
      <c r="E112" s="5">
        <v>-661352000000</v>
      </c>
      <c r="F112" s="5">
        <v>-366980000000</v>
      </c>
      <c r="G112" s="5">
        <v>556991000000</v>
      </c>
      <c r="I112" s="5">
        <v>-366980000000</v>
      </c>
      <c r="J112" s="5">
        <v>664348000000</v>
      </c>
      <c r="K112" s="5">
        <v>762045000000</v>
      </c>
      <c r="L112" s="5">
        <v>499416000000</v>
      </c>
      <c r="M112" s="5">
        <v>198383000000</v>
      </c>
      <c r="N112" s="5">
        <v>38787000000</v>
      </c>
      <c r="O112" s="5">
        <v>-47554000000</v>
      </c>
    </row>
    <row r="113" spans="2:15" ht="15.5" x14ac:dyDescent="0.35">
      <c r="C113" t="s">
        <v>257</v>
      </c>
      <c r="D113" s="5">
        <v>58966000000</v>
      </c>
      <c r="E113" s="5">
        <v>58966000000</v>
      </c>
      <c r="F113" s="5">
        <v>58966000000</v>
      </c>
      <c r="G113" s="5">
        <v>58966000000</v>
      </c>
      <c r="I113" s="5">
        <v>58966000000</v>
      </c>
      <c r="J113" s="5">
        <v>58966000000</v>
      </c>
      <c r="K113" s="5">
        <v>58966000000</v>
      </c>
      <c r="L113" s="5">
        <v>50120000000</v>
      </c>
      <c r="M113" s="5">
        <v>1300000000</v>
      </c>
    </row>
    <row r="114" spans="2:15" ht="15.5" x14ac:dyDescent="0.35">
      <c r="C114" t="s">
        <v>258</v>
      </c>
      <c r="D114" s="5">
        <v>-948081000000</v>
      </c>
      <c r="E114" s="5">
        <v>-720318000000</v>
      </c>
      <c r="F114" s="5">
        <v>-425946000000</v>
      </c>
      <c r="G114" s="5">
        <v>498025000000</v>
      </c>
      <c r="I114" s="5">
        <v>-425946000000</v>
      </c>
      <c r="J114" s="5">
        <v>605382000000</v>
      </c>
      <c r="K114" s="5">
        <v>703079000000</v>
      </c>
      <c r="L114" s="5">
        <v>449296000000</v>
      </c>
      <c r="M114" s="5">
        <v>197083000000</v>
      </c>
      <c r="N114" s="5">
        <v>38787000000</v>
      </c>
      <c r="O114" s="5">
        <v>-47554000000</v>
      </c>
    </row>
    <row r="115" spans="2:15" ht="15.5" x14ac:dyDescent="0.35">
      <c r="C115" t="s">
        <v>259</v>
      </c>
      <c r="D115" s="5">
        <v>-889115000000</v>
      </c>
      <c r="E115" s="5">
        <v>-661352000000</v>
      </c>
      <c r="F115" s="5">
        <v>-366980000000</v>
      </c>
      <c r="G115" s="5">
        <v>556991000000</v>
      </c>
      <c r="I115" s="5">
        <v>-366980000000</v>
      </c>
      <c r="J115" s="5">
        <v>664348000000</v>
      </c>
      <c r="K115" s="5">
        <v>762045000000</v>
      </c>
      <c r="L115" s="5">
        <v>499416000000</v>
      </c>
      <c r="M115" s="5">
        <v>198383000000</v>
      </c>
      <c r="N115" s="5">
        <v>38787000000</v>
      </c>
      <c r="O115" s="5">
        <v>-47554000000</v>
      </c>
    </row>
    <row r="116" spans="2:15" ht="15.5" x14ac:dyDescent="0.35">
      <c r="C116" t="s">
        <v>260</v>
      </c>
      <c r="D116" s="5">
        <v>-136152000000</v>
      </c>
      <c r="E116" s="5">
        <v>-79211000000</v>
      </c>
      <c r="F116" s="5">
        <v>-5618000000</v>
      </c>
      <c r="G116" s="5">
        <v>225508000000</v>
      </c>
      <c r="I116" s="5">
        <v>-5618000000</v>
      </c>
      <c r="J116" s="5">
        <v>252347000000</v>
      </c>
      <c r="K116" s="5">
        <v>276780000000</v>
      </c>
      <c r="L116" s="5">
        <v>211545000000</v>
      </c>
      <c r="M116" s="5">
        <v>131903000000</v>
      </c>
      <c r="N116" s="5">
        <v>28994000000</v>
      </c>
      <c r="O116" s="5">
        <v>-22422000000</v>
      </c>
    </row>
    <row r="117" spans="2:15" ht="15.5" x14ac:dyDescent="0.35">
      <c r="C117" t="s">
        <v>10</v>
      </c>
      <c r="D117" s="5">
        <v>-233273000000</v>
      </c>
      <c r="E117" s="5">
        <v>51431000000</v>
      </c>
      <c r="F117" s="5">
        <v>419396000000</v>
      </c>
      <c r="G117" s="5">
        <v>1580460000000</v>
      </c>
      <c r="I117" s="5">
        <v>419396000000</v>
      </c>
      <c r="J117" s="5">
        <v>1714656000000</v>
      </c>
      <c r="K117" s="5">
        <v>1835984000000</v>
      </c>
      <c r="L117" s="5">
        <v>979915000000</v>
      </c>
      <c r="M117" s="5">
        <v>599658000000</v>
      </c>
      <c r="N117" s="5">
        <v>92447000000</v>
      </c>
      <c r="O117" s="5">
        <v>-45923000000</v>
      </c>
    </row>
    <row r="118" spans="2:15" ht="15.5" x14ac:dyDescent="0.35">
      <c r="C118" t="s">
        <v>129</v>
      </c>
      <c r="D118" s="5">
        <v>4443260000000</v>
      </c>
      <c r="E118" s="5">
        <v>4793345000000</v>
      </c>
      <c r="F118" s="5">
        <v>5302295000000</v>
      </c>
      <c r="G118" s="5">
        <v>6443728000000</v>
      </c>
      <c r="I118" s="5">
        <v>5302295000000</v>
      </c>
      <c r="J118" s="5">
        <v>6281309000000</v>
      </c>
      <c r="K118" s="5">
        <v>4977374000000</v>
      </c>
      <c r="L118" s="5">
        <v>3458221000000</v>
      </c>
      <c r="M118" s="5">
        <v>2404105000000</v>
      </c>
      <c r="N118" s="5">
        <v>1278562000000</v>
      </c>
      <c r="O118" s="5">
        <v>805364000000</v>
      </c>
    </row>
    <row r="119" spans="2:15" ht="15.5" x14ac:dyDescent="0.35">
      <c r="C119" t="s">
        <v>130</v>
      </c>
      <c r="D119" s="5">
        <v>14741500000</v>
      </c>
      <c r="E119" s="5">
        <v>14741500000</v>
      </c>
      <c r="F119" s="5">
        <v>14741500000</v>
      </c>
      <c r="G119" s="5">
        <v>14741500000</v>
      </c>
      <c r="I119" s="5">
        <v>14741500000</v>
      </c>
      <c r="J119" s="5">
        <v>2948300000</v>
      </c>
      <c r="K119" s="5">
        <v>2948300000</v>
      </c>
      <c r="L119" s="5">
        <v>2506000000</v>
      </c>
      <c r="M119" s="5">
        <v>12530000000</v>
      </c>
      <c r="N119" s="5">
        <v>6500</v>
      </c>
      <c r="O119" s="5">
        <v>6500</v>
      </c>
    </row>
    <row r="121" spans="2:15" ht="15.5" x14ac:dyDescent="0.35">
      <c r="B121" t="s">
        <v>131</v>
      </c>
      <c r="C121" t="s">
        <v>132</v>
      </c>
      <c r="D121" s="5">
        <v>-220599000000</v>
      </c>
      <c r="E121" s="5">
        <v>12587000000</v>
      </c>
      <c r="F121" s="5">
        <v>516223000000</v>
      </c>
      <c r="G121" s="5">
        <v>64366000000</v>
      </c>
      <c r="I121" s="5">
        <v>498884000000</v>
      </c>
      <c r="J121" s="5">
        <v>744249000000</v>
      </c>
      <c r="K121" s="5">
        <v>202115000000</v>
      </c>
      <c r="L121" s="5">
        <v>555006000000</v>
      </c>
      <c r="M121" s="5">
        <v>698109000000</v>
      </c>
      <c r="N121" s="5">
        <v>351645000000</v>
      </c>
      <c r="O121" s="5">
        <v>150642000000</v>
      </c>
    </row>
    <row r="122" spans="2:15" ht="15.5" x14ac:dyDescent="0.35">
      <c r="C122" t="s">
        <v>133</v>
      </c>
      <c r="D122" s="5">
        <v>92552000000</v>
      </c>
      <c r="E122" s="5">
        <v>342715000000</v>
      </c>
      <c r="F122" s="5">
        <v>1084681000000</v>
      </c>
      <c r="G122" s="5">
        <v>920278000000</v>
      </c>
      <c r="I122" s="5">
        <v>3864537000000</v>
      </c>
      <c r="J122" s="5">
        <v>3503208000000</v>
      </c>
      <c r="K122" s="5">
        <v>4077595000000</v>
      </c>
      <c r="L122" s="5">
        <v>3139888000000</v>
      </c>
      <c r="M122" s="5">
        <v>1822210000000</v>
      </c>
      <c r="N122" s="5">
        <v>1042810000000</v>
      </c>
      <c r="O122" s="5">
        <v>657158000000</v>
      </c>
    </row>
    <row r="123" spans="2:15" ht="15.5" x14ac:dyDescent="0.35">
      <c r="C123" t="s">
        <v>134</v>
      </c>
      <c r="D123" s="5">
        <v>-229264000000</v>
      </c>
      <c r="E123" s="5">
        <v>-61966000000</v>
      </c>
      <c r="F123" s="5">
        <v>-212732000000</v>
      </c>
      <c r="G123" s="5">
        <v>-529598000000</v>
      </c>
      <c r="I123" s="5">
        <v>-2010558000000</v>
      </c>
      <c r="J123" s="5">
        <v>-1340772000000</v>
      </c>
      <c r="K123" s="5">
        <v>-2350718000000</v>
      </c>
      <c r="L123" s="5">
        <v>-1689226000000</v>
      </c>
      <c r="M123" s="5">
        <v>-565625000000</v>
      </c>
      <c r="N123" s="5">
        <v>-342454000000</v>
      </c>
      <c r="O123" s="5">
        <v>-264883000000</v>
      </c>
    </row>
    <row r="124" spans="2:15" ht="15.5" x14ac:dyDescent="0.35">
      <c r="C124" t="s">
        <v>365</v>
      </c>
      <c r="D124" s="5">
        <v>-44275000000</v>
      </c>
      <c r="E124" s="5">
        <v>-220737000000</v>
      </c>
      <c r="F124" s="5">
        <v>-257936000000</v>
      </c>
      <c r="G124" s="5">
        <v>-252523000000</v>
      </c>
      <c r="I124" s="5">
        <v>-1019162000000</v>
      </c>
      <c r="J124" s="5">
        <v>-944441000000</v>
      </c>
      <c r="K124" s="5">
        <v>-760304000000</v>
      </c>
      <c r="L124" s="5">
        <v>-547741000000</v>
      </c>
      <c r="M124" s="5">
        <v>-297322000000</v>
      </c>
      <c r="N124" s="5">
        <v>-195771000000</v>
      </c>
      <c r="O124" s="5">
        <v>-143487000000</v>
      </c>
    </row>
    <row r="125" spans="2:15" ht="15.5" x14ac:dyDescent="0.35">
      <c r="C125" t="s">
        <v>261</v>
      </c>
      <c r="D125" s="5">
        <v>109000000</v>
      </c>
      <c r="E125" s="5">
        <v>308000000</v>
      </c>
      <c r="F125" s="5">
        <v>313000000</v>
      </c>
      <c r="G125" s="5">
        <v>317000000</v>
      </c>
      <c r="I125" s="5">
        <v>1619000000</v>
      </c>
      <c r="J125" s="5">
        <v>18804000000</v>
      </c>
      <c r="K125" s="5">
        <v>6583000000</v>
      </c>
      <c r="L125" s="5">
        <v>323000000</v>
      </c>
      <c r="M125" s="5">
        <v>116000000</v>
      </c>
      <c r="N125" s="5">
        <v>86000000</v>
      </c>
      <c r="O125" s="5">
        <v>35000000</v>
      </c>
    </row>
    <row r="126" spans="2:15" ht="15.5" x14ac:dyDescent="0.35">
      <c r="C126" t="s">
        <v>556</v>
      </c>
      <c r="D126" s="5">
        <v>-36333000000</v>
      </c>
      <c r="E126" s="5">
        <v>-48846000000</v>
      </c>
      <c r="F126" s="5">
        <v>-37693000000</v>
      </c>
      <c r="G126" s="5">
        <v>-112128000000</v>
      </c>
      <c r="I126" s="5">
        <v>-314927000000</v>
      </c>
      <c r="J126" s="5">
        <v>-337943000000</v>
      </c>
      <c r="K126" s="5">
        <v>-229814000000</v>
      </c>
      <c r="L126" s="5">
        <v>-146088000000</v>
      </c>
      <c r="M126" s="5">
        <v>-90422000000</v>
      </c>
      <c r="N126" s="5">
        <v>-46283000000</v>
      </c>
      <c r="O126" s="5">
        <v>-30328000000</v>
      </c>
    </row>
    <row r="127" spans="2:15" ht="15.5" x14ac:dyDescent="0.35">
      <c r="C127" t="s">
        <v>137</v>
      </c>
      <c r="D127" s="5">
        <v>-3388000000</v>
      </c>
      <c r="E127" s="5">
        <v>1113000000</v>
      </c>
      <c r="F127" s="5">
        <v>41606000000</v>
      </c>
      <c r="G127" s="5">
        <v>38020000000</v>
      </c>
      <c r="I127" s="5">
        <v>79391000000</v>
      </c>
      <c r="J127" s="5">
        <v>-19325000000</v>
      </c>
      <c r="K127" s="5">
        <v>-173719000000</v>
      </c>
      <c r="L127" s="5">
        <v>-35264000000</v>
      </c>
      <c r="M127" s="5">
        <v>-51763000000</v>
      </c>
      <c r="N127" s="5">
        <v>-20442000000</v>
      </c>
      <c r="O127" s="5">
        <v>-36309000000</v>
      </c>
    </row>
    <row r="128" spans="2:15" ht="15.5" x14ac:dyDescent="0.35">
      <c r="C128" t="s">
        <v>557</v>
      </c>
      <c r="K128" s="5">
        <v>-402000000</v>
      </c>
      <c r="L128" s="5">
        <v>-32000000</v>
      </c>
      <c r="M128" s="5">
        <v>820000000</v>
      </c>
      <c r="N128" s="5">
        <v>10630000000</v>
      </c>
      <c r="O128" s="5">
        <v>10817000000</v>
      </c>
    </row>
    <row r="129" spans="3:15" ht="15.5" x14ac:dyDescent="0.35">
      <c r="C129" t="s">
        <v>558</v>
      </c>
      <c r="F129" s="5">
        <v>-102016000000</v>
      </c>
      <c r="I129" s="5">
        <v>-102016000000</v>
      </c>
      <c r="J129" s="5">
        <v>-135282000000</v>
      </c>
      <c r="K129" s="5">
        <v>-367106000000</v>
      </c>
      <c r="L129" s="5">
        <v>-166854000000</v>
      </c>
      <c r="M129" s="5">
        <v>-119905000000</v>
      </c>
      <c r="N129" s="5">
        <v>-96931000000</v>
      </c>
      <c r="O129" s="5">
        <v>-42361000000</v>
      </c>
    </row>
    <row r="130" spans="3:15" ht="15.5" x14ac:dyDescent="0.35">
      <c r="C130" t="s">
        <v>139</v>
      </c>
      <c r="D130" s="5">
        <v>-126980000000</v>
      </c>
      <c r="E130" s="5">
        <v>-178681000000</v>
      </c>
      <c r="F130" s="5">
        <v>-505838000000</v>
      </c>
      <c r="G130" s="5">
        <v>-10064000000</v>
      </c>
      <c r="I130" s="5">
        <v>-214469000000</v>
      </c>
      <c r="J130" s="5">
        <v>653860000000</v>
      </c>
      <c r="K130" s="5">
        <v>1405997000000</v>
      </c>
      <c r="L130" s="5">
        <v>464345000000</v>
      </c>
      <c r="M130" s="5">
        <v>140254000000</v>
      </c>
      <c r="N130" s="5">
        <v>319206000000</v>
      </c>
      <c r="O130" s="5">
        <v>-48384000000</v>
      </c>
    </row>
    <row r="131" spans="3:15" ht="15.5" x14ac:dyDescent="0.35">
      <c r="C131" t="s">
        <v>140</v>
      </c>
      <c r="D131" s="5">
        <v>330884000000</v>
      </c>
      <c r="E131" s="5">
        <v>185659000000</v>
      </c>
      <c r="F131" s="5">
        <v>-32286000000</v>
      </c>
      <c r="G131" s="5">
        <v>-37824000000</v>
      </c>
      <c r="I131" s="5">
        <v>-316692000000</v>
      </c>
      <c r="J131" s="5">
        <v>-1450998000000</v>
      </c>
      <c r="K131" s="5">
        <v>-1573163000000</v>
      </c>
      <c r="L131" s="5">
        <v>-957881000000</v>
      </c>
      <c r="M131" s="5">
        <v>-834467000000</v>
      </c>
      <c r="N131" s="5">
        <v>-670926000000</v>
      </c>
      <c r="O131" s="5">
        <v>-95742000000</v>
      </c>
    </row>
    <row r="132" spans="3:15" ht="15.5" x14ac:dyDescent="0.35">
      <c r="C132" t="s">
        <v>143</v>
      </c>
      <c r="D132" s="5">
        <v>-13854000000</v>
      </c>
      <c r="E132" s="5">
        <v>77331000000</v>
      </c>
      <c r="F132" s="5">
        <v>-9249000000</v>
      </c>
      <c r="G132" s="5">
        <v>-16679000000</v>
      </c>
      <c r="I132" s="5">
        <v>-299279000000</v>
      </c>
      <c r="J132" s="5">
        <v>-1445814000000</v>
      </c>
      <c r="K132" s="5">
        <v>-1542024000000</v>
      </c>
      <c r="L132" s="5">
        <v>-884470000000</v>
      </c>
      <c r="M132" s="5">
        <v>-873616000000</v>
      </c>
      <c r="N132" s="5">
        <v>-623349000000</v>
      </c>
      <c r="O132" s="5">
        <v>-97939000000</v>
      </c>
    </row>
    <row r="133" spans="3:15" ht="15.5" x14ac:dyDescent="0.35">
      <c r="C133" t="s">
        <v>559</v>
      </c>
      <c r="D133" s="5">
        <v>407341000000</v>
      </c>
      <c r="E133" s="5">
        <v>874000000</v>
      </c>
      <c r="F133" s="5">
        <v>42787000000</v>
      </c>
      <c r="G133" s="5">
        <v>429000000</v>
      </c>
      <c r="I133" s="5">
        <v>51502000000</v>
      </c>
      <c r="J133" s="5">
        <v>-4197000000</v>
      </c>
      <c r="K133" s="5">
        <v>-3627000000</v>
      </c>
      <c r="L133" s="5">
        <v>-44332000000</v>
      </c>
      <c r="M133" s="5">
        <v>2187000000</v>
      </c>
      <c r="N133" s="5">
        <v>-496000000</v>
      </c>
      <c r="O133" s="5">
        <v>2197000000</v>
      </c>
    </row>
    <row r="134" spans="3:15" ht="15.5" x14ac:dyDescent="0.35">
      <c r="C134" t="s">
        <v>560</v>
      </c>
      <c r="D134" s="5">
        <v>874000000</v>
      </c>
    </row>
    <row r="135" spans="3:15" ht="15.5" x14ac:dyDescent="0.35">
      <c r="C135" t="s">
        <v>434</v>
      </c>
      <c r="D135" s="5">
        <v>-63477000000</v>
      </c>
      <c r="E135" s="5">
        <v>63477000000</v>
      </c>
      <c r="F135" s="5">
        <v>-63477000000</v>
      </c>
      <c r="G135" s="5">
        <v>-37773000000</v>
      </c>
      <c r="I135" s="5">
        <v>-101250000000</v>
      </c>
    </row>
    <row r="136" spans="3:15" ht="15.5" x14ac:dyDescent="0.35">
      <c r="C136" t="s">
        <v>561</v>
      </c>
      <c r="E136" s="5">
        <v>43977000000</v>
      </c>
      <c r="F136" s="5">
        <v>-2347000000</v>
      </c>
      <c r="G136" s="5">
        <v>16199000000</v>
      </c>
      <c r="I136" s="5">
        <v>32335000000</v>
      </c>
      <c r="J136" s="5">
        <v>-987000000</v>
      </c>
      <c r="K136" s="5">
        <v>-27512000000</v>
      </c>
      <c r="L136" s="5">
        <v>-29079000000</v>
      </c>
      <c r="M136" s="5">
        <v>36962000000</v>
      </c>
      <c r="N136" s="5">
        <v>-47081000000</v>
      </c>
    </row>
    <row r="137" spans="3:15" ht="15.5" x14ac:dyDescent="0.35">
      <c r="C137" t="s">
        <v>148</v>
      </c>
      <c r="D137" s="5">
        <v>-126980000000</v>
      </c>
      <c r="E137" s="5">
        <v>-178681000000</v>
      </c>
      <c r="F137" s="5">
        <v>-505838000000</v>
      </c>
      <c r="G137" s="5">
        <v>-10064000000</v>
      </c>
      <c r="I137" s="5">
        <v>-214469000000</v>
      </c>
      <c r="J137" s="5">
        <v>653860000000</v>
      </c>
      <c r="K137" s="5">
        <v>1405997000000</v>
      </c>
      <c r="L137" s="5">
        <v>464345000000</v>
      </c>
      <c r="M137" s="5">
        <v>140254000000</v>
      </c>
      <c r="N137" s="5">
        <v>319206000000</v>
      </c>
      <c r="O137" s="5">
        <v>-48384000000</v>
      </c>
    </row>
    <row r="138" spans="3:15" ht="15.5" x14ac:dyDescent="0.35">
      <c r="C138" t="s">
        <v>280</v>
      </c>
      <c r="K138" s="5">
        <v>552875000000</v>
      </c>
    </row>
    <row r="139" spans="3:15" ht="15.5" x14ac:dyDescent="0.35">
      <c r="C139" t="s">
        <v>337</v>
      </c>
      <c r="K139" s="5">
        <v>-24103000000</v>
      </c>
    </row>
    <row r="140" spans="3:15" ht="15.5" x14ac:dyDescent="0.35">
      <c r="C140" t="s">
        <v>562</v>
      </c>
      <c r="J140" s="5">
        <v>-128204000000</v>
      </c>
      <c r="K140" s="5">
        <v>-88449000000</v>
      </c>
    </row>
    <row r="141" spans="3:15" ht="15.5" x14ac:dyDescent="0.35">
      <c r="C141" t="s">
        <v>563</v>
      </c>
      <c r="K141" s="5">
        <v>-22500000000</v>
      </c>
    </row>
    <row r="142" spans="3:15" ht="15.5" x14ac:dyDescent="0.35">
      <c r="C142" t="s">
        <v>385</v>
      </c>
      <c r="D142" s="5">
        <v>-6380000000</v>
      </c>
      <c r="E142" s="5">
        <v>-115098000000</v>
      </c>
      <c r="F142" s="5">
        <v>-125501000000</v>
      </c>
      <c r="G142" s="5">
        <v>-77232000000</v>
      </c>
      <c r="I142" s="5">
        <v>-119076000000</v>
      </c>
      <c r="J142" s="5">
        <v>-70371000000</v>
      </c>
      <c r="K142" s="5">
        <v>245685000000</v>
      </c>
      <c r="L142" s="5">
        <v>276843000000</v>
      </c>
      <c r="M142" s="5">
        <v>155997000000</v>
      </c>
      <c r="N142" s="5">
        <v>-6155000000</v>
      </c>
      <c r="O142" s="5">
        <v>-39560000000</v>
      </c>
    </row>
    <row r="143" spans="3:15" ht="15.5" x14ac:dyDescent="0.35">
      <c r="C143" t="s">
        <v>564</v>
      </c>
    </row>
    <row r="144" spans="3:15" ht="15.5" x14ac:dyDescent="0.35">
      <c r="C144" t="s">
        <v>532</v>
      </c>
      <c r="I144" s="5">
        <v>371050000000</v>
      </c>
      <c r="J144" s="5">
        <v>1465320000000</v>
      </c>
      <c r="K144" s="5">
        <v>803382000000</v>
      </c>
      <c r="L144" s="5">
        <v>259904000000</v>
      </c>
      <c r="M144" s="5">
        <v>96497000000</v>
      </c>
      <c r="N144" s="5">
        <v>351376000000</v>
      </c>
      <c r="O144" s="5">
        <v>12045000000</v>
      </c>
    </row>
    <row r="145" spans="2:15" ht="15.5" x14ac:dyDescent="0.35">
      <c r="C145" t="s">
        <v>384</v>
      </c>
      <c r="D145" s="5">
        <v>-120950000000</v>
      </c>
      <c r="E145" s="5">
        <v>-65267000000</v>
      </c>
      <c r="F145" s="5">
        <v>-109569000000</v>
      </c>
      <c r="G145" s="5">
        <v>-111152000000</v>
      </c>
      <c r="I145" s="5">
        <v>-432690000000</v>
      </c>
      <c r="J145" s="5">
        <v>-928209000000</v>
      </c>
      <c r="K145" s="5">
        <v>-60893000000</v>
      </c>
      <c r="L145" s="5">
        <v>-72402000000</v>
      </c>
      <c r="M145" s="5">
        <v>-112625000000</v>
      </c>
      <c r="N145" s="5">
        <v>-22674000000</v>
      </c>
      <c r="O145" s="5">
        <v>-20771000000</v>
      </c>
    </row>
    <row r="146" spans="2:15" ht="15.5" x14ac:dyDescent="0.35">
      <c r="C146" t="s">
        <v>565</v>
      </c>
      <c r="D146" s="5">
        <v>1663000000</v>
      </c>
      <c r="E146" s="5">
        <v>-2799000000</v>
      </c>
      <c r="F146" s="5">
        <v>-249690000000</v>
      </c>
      <c r="G146" s="5">
        <v>165936000000</v>
      </c>
      <c r="I146" s="5">
        <v>-33753000000</v>
      </c>
      <c r="J146" s="5">
        <v>315324000000</v>
      </c>
    </row>
    <row r="147" spans="2:15" ht="15.5" x14ac:dyDescent="0.35">
      <c r="C147" t="s">
        <v>391</v>
      </c>
      <c r="D147" s="5">
        <v>-1313000000</v>
      </c>
      <c r="E147" s="5">
        <v>4483000000</v>
      </c>
      <c r="F147" s="5">
        <v>-21078000000</v>
      </c>
      <c r="G147" s="5">
        <v>12384000000</v>
      </c>
      <c r="M147" s="5">
        <v>385000000</v>
      </c>
      <c r="N147" s="5">
        <v>-3341000000</v>
      </c>
      <c r="O147" s="5">
        <v>-98000000</v>
      </c>
    </row>
    <row r="148" spans="2:15" ht="15.5" x14ac:dyDescent="0.35">
      <c r="C148" t="s">
        <v>157</v>
      </c>
      <c r="D148" s="5">
        <v>-16695000000</v>
      </c>
      <c r="E148" s="5">
        <v>19565000000</v>
      </c>
      <c r="F148" s="5">
        <v>-21901000000</v>
      </c>
      <c r="G148" s="5">
        <v>16478000000</v>
      </c>
      <c r="I148" s="5">
        <v>-32277000000</v>
      </c>
      <c r="J148" s="5">
        <v>-52889000000</v>
      </c>
      <c r="K148" s="5">
        <v>34949000000</v>
      </c>
      <c r="L148" s="5">
        <v>61470000000</v>
      </c>
      <c r="M148" s="5">
        <v>3896000000</v>
      </c>
      <c r="N148" s="5">
        <v>-75000000</v>
      </c>
      <c r="O148" s="5">
        <v>6516000000</v>
      </c>
    </row>
    <row r="149" spans="2:15" ht="15.5" x14ac:dyDescent="0.35">
      <c r="C149" t="s">
        <v>158</v>
      </c>
      <c r="E149" s="5">
        <v>12213000000</v>
      </c>
      <c r="F149" s="5">
        <v>-1053000000</v>
      </c>
      <c r="I149" s="5">
        <v>44490000000</v>
      </c>
      <c r="J149" s="5">
        <v>98432000000</v>
      </c>
      <c r="K149" s="5">
        <v>73209000000</v>
      </c>
      <c r="L149" s="5">
        <v>11739000000</v>
      </c>
      <c r="M149" s="5">
        <v>7843000000</v>
      </c>
      <c r="N149" s="5">
        <v>7918000000</v>
      </c>
      <c r="O149" s="5">
        <v>1402000000</v>
      </c>
    </row>
    <row r="150" spans="2:15" ht="15.5" x14ac:dyDescent="0.35">
      <c r="C150" t="s">
        <v>159</v>
      </c>
      <c r="D150" s="5">
        <v>-16695000000</v>
      </c>
      <c r="E150" s="5">
        <v>31778000000</v>
      </c>
      <c r="F150" s="5">
        <v>-22954000000</v>
      </c>
      <c r="G150" s="5">
        <v>16478000000</v>
      </c>
      <c r="I150" s="5">
        <v>12213000000</v>
      </c>
      <c r="J150" s="5">
        <v>45543000000</v>
      </c>
      <c r="K150" s="5">
        <v>108158000000</v>
      </c>
      <c r="L150" s="5">
        <v>73209000000</v>
      </c>
      <c r="M150" s="5">
        <v>11739000000</v>
      </c>
      <c r="N150" s="5">
        <v>7843000000</v>
      </c>
      <c r="O150" s="5">
        <v>7918000000</v>
      </c>
    </row>
    <row r="152" spans="2:15" ht="15.5" x14ac:dyDescent="0.35">
      <c r="B152" t="s">
        <v>160</v>
      </c>
      <c r="C152" t="s">
        <v>12</v>
      </c>
      <c r="D152" s="5">
        <v>14740000000</v>
      </c>
      <c r="E152" s="5">
        <v>14740000000</v>
      </c>
      <c r="F152" s="5">
        <v>14740000000</v>
      </c>
      <c r="G152" s="5">
        <v>14740000000</v>
      </c>
      <c r="I152" s="5">
        <v>14740000000</v>
      </c>
      <c r="J152" s="5">
        <v>2950000000</v>
      </c>
      <c r="K152" s="5">
        <v>2950000000</v>
      </c>
      <c r="L152" s="5">
        <v>2510000000</v>
      </c>
      <c r="M152" s="5">
        <v>12530000000</v>
      </c>
      <c r="N152" s="5">
        <v>0</v>
      </c>
      <c r="O152" s="5">
        <v>0</v>
      </c>
    </row>
    <row r="153" spans="2:15" ht="15.5" x14ac:dyDescent="0.35">
      <c r="C153" t="s">
        <v>161</v>
      </c>
      <c r="D153" s="6">
        <v>-15.45</v>
      </c>
      <c r="E153" s="6">
        <v>-19.97</v>
      </c>
      <c r="F153" s="6">
        <v>-62.68</v>
      </c>
      <c r="G153" s="6">
        <v>-7.3</v>
      </c>
    </row>
    <row r="154" spans="2:15" ht="15.5" x14ac:dyDescent="0.35">
      <c r="C154" t="s">
        <v>162</v>
      </c>
      <c r="D154" s="6">
        <v>-1.04</v>
      </c>
      <c r="E154" s="6">
        <v>-1.25</v>
      </c>
      <c r="F154" s="6">
        <v>-2.36</v>
      </c>
      <c r="G154" s="6">
        <v>-27.95</v>
      </c>
    </row>
    <row r="155" spans="2:15" ht="15.5" x14ac:dyDescent="0.35">
      <c r="C155" t="s">
        <v>61</v>
      </c>
      <c r="D155" s="6">
        <v>2.67</v>
      </c>
      <c r="E155" s="6">
        <v>1.71</v>
      </c>
      <c r="F155" s="6">
        <v>3.3</v>
      </c>
      <c r="G155" s="6">
        <v>4.79</v>
      </c>
    </row>
    <row r="156" spans="2:15" ht="15.5" x14ac:dyDescent="0.35">
      <c r="C156" t="s">
        <v>163</v>
      </c>
      <c r="D156" s="5">
        <v>-105630000000</v>
      </c>
      <c r="E156" s="5">
        <v>-147990000000</v>
      </c>
      <c r="F156" s="6">
        <v>-1057609999999.9999</v>
      </c>
      <c r="G156" s="5">
        <v>-198260000000</v>
      </c>
    </row>
    <row r="157" spans="2:15" ht="15.5" x14ac:dyDescent="0.35">
      <c r="C157" t="s">
        <v>164</v>
      </c>
      <c r="D157" s="6">
        <v>-5.1299999999999998E-2</v>
      </c>
      <c r="E157" s="6">
        <v>-6.1399999999999996E-2</v>
      </c>
      <c r="F157" s="6">
        <v>-0.17430000000000001</v>
      </c>
      <c r="G157" s="6">
        <v>-1.67E-2</v>
      </c>
    </row>
    <row r="158" spans="2:15" ht="15.5" x14ac:dyDescent="0.35">
      <c r="C158" t="s">
        <v>165</v>
      </c>
      <c r="D158" s="6">
        <v>2.3451</v>
      </c>
      <c r="E158" s="6">
        <v>-2.2533000000000003</v>
      </c>
      <c r="F158" s="6">
        <v>-2.1739999999999999</v>
      </c>
      <c r="G158" s="6">
        <v>-7.9500000000000001E-2</v>
      </c>
    </row>
    <row r="159" spans="2:15" ht="15.5" x14ac:dyDescent="0.35">
      <c r="C159" t="s">
        <v>166</v>
      </c>
      <c r="D159" s="6">
        <v>-0.21179999999999999</v>
      </c>
      <c r="E159" s="6">
        <v>-0.17739999999999997</v>
      </c>
      <c r="F159" s="6">
        <v>-0.44159999999999999</v>
      </c>
      <c r="G159" s="6">
        <v>-0.10199999999999999</v>
      </c>
    </row>
    <row r="160" spans="2:15" ht="15.5" x14ac:dyDescent="0.35">
      <c r="C160" t="s">
        <v>167</v>
      </c>
      <c r="D160" s="6">
        <v>-7.12</v>
      </c>
      <c r="E160" s="6">
        <v>-6.34</v>
      </c>
      <c r="F160" s="6">
        <v>-23.22</v>
      </c>
      <c r="G160" s="6">
        <v>-3.24</v>
      </c>
    </row>
    <row r="161" spans="3:15" ht="15.5" x14ac:dyDescent="0.35">
      <c r="C161" t="s">
        <v>168</v>
      </c>
      <c r="D161" s="5">
        <v>-233000000000</v>
      </c>
      <c r="E161" s="5">
        <v>51000000000</v>
      </c>
      <c r="F161" s="5">
        <v>419000000000</v>
      </c>
      <c r="G161" s="5">
        <v>1580000000000</v>
      </c>
    </row>
    <row r="162" spans="3:15" ht="15.5" x14ac:dyDescent="0.35">
      <c r="C162" t="s">
        <v>169</v>
      </c>
      <c r="D162" s="6">
        <v>-2.4300000000000002</v>
      </c>
      <c r="E162" s="6">
        <v>2.82</v>
      </c>
      <c r="F162" s="6">
        <v>5.13</v>
      </c>
      <c r="G162" s="6">
        <v>2.2200000000000002</v>
      </c>
    </row>
    <row r="163" spans="3:15" ht="15.5" x14ac:dyDescent="0.35">
      <c r="C163" t="s">
        <v>170</v>
      </c>
      <c r="D163" s="6">
        <v>-6.59</v>
      </c>
      <c r="E163" s="6">
        <v>8.86</v>
      </c>
      <c r="F163" s="6">
        <v>28.83</v>
      </c>
      <c r="G163" s="6">
        <v>91.91</v>
      </c>
    </row>
    <row r="164" spans="3:15" ht="15.5" x14ac:dyDescent="0.35">
      <c r="C164" t="s">
        <v>171</v>
      </c>
      <c r="D164" s="6">
        <v>-2.4300000000000002</v>
      </c>
      <c r="E164" s="6">
        <v>2.82</v>
      </c>
      <c r="F164" s="6">
        <v>5.13</v>
      </c>
      <c r="G164" s="6">
        <v>2.2200000000000002</v>
      </c>
    </row>
    <row r="165" spans="3:15" ht="15.5" x14ac:dyDescent="0.35">
      <c r="C165" t="s">
        <v>172</v>
      </c>
      <c r="D165" s="6">
        <v>-6.59</v>
      </c>
      <c r="E165" s="6">
        <v>8.86</v>
      </c>
      <c r="F165" s="6">
        <v>28.83</v>
      </c>
      <c r="G165" s="6">
        <v>91.91</v>
      </c>
    </row>
    <row r="166" spans="3:15" ht="15.5" x14ac:dyDescent="0.35">
      <c r="C166" t="s">
        <v>173</v>
      </c>
      <c r="D166" s="5">
        <v>1535000000000</v>
      </c>
      <c r="E166" s="5">
        <v>1525000000000</v>
      </c>
      <c r="F166" s="5">
        <v>1329000000000</v>
      </c>
      <c r="G166" s="5">
        <v>1545000000000</v>
      </c>
    </row>
    <row r="167" spans="3:15" ht="15.5" x14ac:dyDescent="0.35">
      <c r="C167" t="s">
        <v>174</v>
      </c>
      <c r="D167" s="5">
        <v>900000000000</v>
      </c>
      <c r="E167" s="5">
        <v>1036000000000</v>
      </c>
      <c r="F167" s="5">
        <v>1294000000000</v>
      </c>
      <c r="G167" s="5">
        <v>1314000000000</v>
      </c>
    </row>
    <row r="168" spans="3:15" ht="15.5" x14ac:dyDescent="0.35">
      <c r="C168" t="s">
        <v>175</v>
      </c>
      <c r="D168" s="5">
        <v>-97000000000</v>
      </c>
      <c r="E168" s="5">
        <v>131000000000</v>
      </c>
      <c r="F168" s="5">
        <v>425000000000</v>
      </c>
      <c r="G168" s="5">
        <v>1355000000000</v>
      </c>
    </row>
    <row r="169" spans="3:15" ht="15.5" x14ac:dyDescent="0.35">
      <c r="C169" t="s">
        <v>24</v>
      </c>
      <c r="D169" s="5">
        <v>2434000000000</v>
      </c>
      <c r="E169" s="5">
        <v>2562000000000</v>
      </c>
      <c r="F169" s="5">
        <v>2623000000000</v>
      </c>
      <c r="G169" s="5">
        <v>2858000000000</v>
      </c>
    </row>
    <row r="170" spans="3:15" ht="15.5" x14ac:dyDescent="0.35">
      <c r="C170" t="s">
        <v>21</v>
      </c>
      <c r="D170" s="5">
        <v>2419000000000</v>
      </c>
      <c r="E170" s="5">
        <v>2530000000000</v>
      </c>
      <c r="F170" s="5">
        <v>2611000000000</v>
      </c>
      <c r="G170" s="5">
        <v>2823000000000</v>
      </c>
    </row>
    <row r="171" spans="3:15" ht="15.5" x14ac:dyDescent="0.35">
      <c r="C171" t="s">
        <v>176</v>
      </c>
      <c r="D171" s="5">
        <v>-2999000000000</v>
      </c>
      <c r="E171" s="5">
        <v>-2910000000000</v>
      </c>
      <c r="F171" s="5">
        <v>-2566000000000</v>
      </c>
      <c r="G171" s="5">
        <v>-1203000000000</v>
      </c>
    </row>
    <row r="172" spans="3:15" ht="15.5" x14ac:dyDescent="0.35">
      <c r="C172" t="s">
        <v>177</v>
      </c>
      <c r="D172" s="5">
        <v>-221000000000</v>
      </c>
      <c r="E172" s="5">
        <v>13000000000</v>
      </c>
      <c r="F172" s="5">
        <v>516000000000</v>
      </c>
      <c r="G172" s="5">
        <v>64000000000</v>
      </c>
    </row>
    <row r="173" spans="3:15" ht="15.5" x14ac:dyDescent="0.35">
      <c r="C173" t="s">
        <v>178</v>
      </c>
      <c r="D173" s="5">
        <v>-14000000000</v>
      </c>
      <c r="E173" s="5">
        <v>77000000000</v>
      </c>
      <c r="F173" s="5">
        <v>-9000000000</v>
      </c>
      <c r="G173" s="5">
        <v>-17000000000</v>
      </c>
    </row>
    <row r="174" spans="3:15" ht="15.5" x14ac:dyDescent="0.35">
      <c r="C174" t="s">
        <v>13</v>
      </c>
      <c r="D174" s="5">
        <v>-234000000000</v>
      </c>
      <c r="E174" s="5">
        <v>90000000000</v>
      </c>
      <c r="F174" s="5">
        <v>507000000000</v>
      </c>
      <c r="G174" s="5">
        <v>48000000000</v>
      </c>
    </row>
    <row r="175" spans="3:15" ht="15.5" x14ac:dyDescent="0.35">
      <c r="C175" t="s">
        <v>16</v>
      </c>
      <c r="D175" s="6">
        <v>-15.9</v>
      </c>
      <c r="E175" s="6">
        <v>6.1</v>
      </c>
      <c r="F175" s="6">
        <v>34.39</v>
      </c>
      <c r="G175" s="6">
        <v>3.23</v>
      </c>
    </row>
    <row r="176" spans="3:15" ht="15.5" x14ac:dyDescent="0.35">
      <c r="C176" t="s">
        <v>46</v>
      </c>
      <c r="I176" s="6">
        <v>-69.959999999999994</v>
      </c>
      <c r="J176" s="6">
        <v>1.86</v>
      </c>
      <c r="K176" s="6">
        <v>119.08</v>
      </c>
      <c r="L176" s="6">
        <v>120.12</v>
      </c>
      <c r="M176" s="6">
        <v>32.22</v>
      </c>
      <c r="N176" s="6">
        <v>13283384.619999999</v>
      </c>
      <c r="O176" s="6">
        <v>641230.77</v>
      </c>
    </row>
    <row r="177" spans="3:15" ht="15.5" x14ac:dyDescent="0.35">
      <c r="C177" t="s">
        <v>60</v>
      </c>
      <c r="I177" s="6">
        <v>-2.12</v>
      </c>
      <c r="J177" s="6">
        <v>1295.7</v>
      </c>
      <c r="K177" s="6">
        <v>20.149999999999999</v>
      </c>
      <c r="L177" s="5">
        <v>0</v>
      </c>
      <c r="M177" s="5">
        <v>0</v>
      </c>
      <c r="N177" s="5">
        <v>0</v>
      </c>
      <c r="O177" s="5">
        <v>0</v>
      </c>
    </row>
    <row r="178" spans="3:15" ht="15.5" x14ac:dyDescent="0.35">
      <c r="C178" t="s">
        <v>63</v>
      </c>
      <c r="I178" s="6">
        <v>0.63</v>
      </c>
      <c r="J178" s="6">
        <v>1.8</v>
      </c>
      <c r="K178" s="6">
        <v>1.75</v>
      </c>
      <c r="L178" s="5">
        <v>0</v>
      </c>
      <c r="M178" s="5">
        <v>0</v>
      </c>
      <c r="N178" s="5">
        <v>0</v>
      </c>
      <c r="O178" s="5">
        <v>0</v>
      </c>
    </row>
    <row r="179" spans="3:15" ht="15.5" x14ac:dyDescent="0.35">
      <c r="C179" t="s">
        <v>179</v>
      </c>
      <c r="I179" s="5">
        <v>-761670000000</v>
      </c>
      <c r="J179" s="5">
        <v>822550000000</v>
      </c>
      <c r="K179" s="5">
        <v>754130000000</v>
      </c>
      <c r="L179" s="5">
        <v>933900000000</v>
      </c>
      <c r="M179" s="5">
        <v>847420000000</v>
      </c>
      <c r="N179" s="5">
        <v>358080000000</v>
      </c>
      <c r="O179" s="5">
        <v>127390000000</v>
      </c>
    </row>
    <row r="180" spans="3:15" ht="15.5" x14ac:dyDescent="0.35">
      <c r="C180" t="s">
        <v>180</v>
      </c>
      <c r="I180" s="6">
        <v>-0.19450000000000001</v>
      </c>
      <c r="J180" s="6">
        <v>8.9999999999999998E-4</v>
      </c>
      <c r="K180" s="6">
        <v>7.0499999999999993E-2</v>
      </c>
      <c r="L180" s="6">
        <v>8.6999999999999994E-2</v>
      </c>
      <c r="M180" s="6">
        <v>0.16789999999999999</v>
      </c>
      <c r="N180" s="6">
        <v>6.7500000000000004E-2</v>
      </c>
      <c r="O180" s="6">
        <v>5.1999999999999998E-3</v>
      </c>
    </row>
    <row r="181" spans="3:15" ht="15.5" x14ac:dyDescent="0.35">
      <c r="C181" t="s">
        <v>181</v>
      </c>
      <c r="I181" s="6">
        <v>-2.4266000000000001</v>
      </c>
      <c r="J181" s="6">
        <v>3.8E-3</v>
      </c>
      <c r="K181" s="6">
        <v>0.22519999999999998</v>
      </c>
      <c r="L181" s="6">
        <v>0.39179999999999998</v>
      </c>
      <c r="M181" s="6">
        <v>0.86309999999999998</v>
      </c>
      <c r="N181" s="6">
        <v>1.3607</v>
      </c>
      <c r="O181" s="6">
        <v>-0.17739999999999997</v>
      </c>
    </row>
    <row r="182" spans="3:15" ht="15.5" x14ac:dyDescent="0.35">
      <c r="C182" t="s">
        <v>182</v>
      </c>
      <c r="I182" s="6">
        <v>-0.49869999999999998</v>
      </c>
      <c r="J182" s="6">
        <v>8.8000000000000009E-2</v>
      </c>
      <c r="K182" s="6">
        <v>0.16760000000000003</v>
      </c>
      <c r="L182" s="6">
        <v>0.50309999999999999</v>
      </c>
      <c r="M182" s="6">
        <v>0.79540000000000011</v>
      </c>
      <c r="N182" s="6">
        <v>0.53449999999999998</v>
      </c>
      <c r="O182" s="6">
        <v>0.34399999999999997</v>
      </c>
    </row>
    <row r="183" spans="3:15" ht="15.5" x14ac:dyDescent="0.35">
      <c r="C183" t="s">
        <v>183</v>
      </c>
      <c r="I183" s="6">
        <v>-4.3</v>
      </c>
      <c r="J183" s="6">
        <v>0.76</v>
      </c>
      <c r="K183" s="6">
        <v>1.44</v>
      </c>
      <c r="L183" s="6">
        <v>3.77</v>
      </c>
      <c r="M183" s="6">
        <v>6.72</v>
      </c>
      <c r="N183" s="6">
        <v>3.17</v>
      </c>
      <c r="O183" s="6">
        <v>1.07</v>
      </c>
    </row>
    <row r="184" spans="3:15" ht="15.5" x14ac:dyDescent="0.35">
      <c r="C184" t="s">
        <v>57</v>
      </c>
      <c r="I184" s="6">
        <v>5.13</v>
      </c>
      <c r="J184" s="6">
        <v>4.8600000000000003</v>
      </c>
      <c r="K184" s="6">
        <v>4.54</v>
      </c>
      <c r="L184" s="5">
        <v>0</v>
      </c>
      <c r="M184" s="5">
        <v>0</v>
      </c>
      <c r="N184" s="5">
        <v>0</v>
      </c>
      <c r="O184" s="5">
        <v>0</v>
      </c>
    </row>
    <row r="185" spans="3:15" ht="15.5" x14ac:dyDescent="0.35">
      <c r="C185" t="s">
        <v>54</v>
      </c>
      <c r="I185" s="6">
        <v>28.83</v>
      </c>
      <c r="J185" s="6">
        <v>495.98</v>
      </c>
      <c r="K185" s="6">
        <v>528.85</v>
      </c>
      <c r="L185" s="6">
        <v>306.61</v>
      </c>
      <c r="M185" s="6">
        <v>37.33</v>
      </c>
      <c r="N185" s="5">
        <v>9762000</v>
      </c>
      <c r="O185" s="6">
        <v>-3615538.46</v>
      </c>
    </row>
    <row r="186" spans="3:15" ht="15.5" x14ac:dyDescent="0.35">
      <c r="C186" t="s">
        <v>184</v>
      </c>
      <c r="I186" s="6">
        <v>5.13</v>
      </c>
      <c r="J186" s="6">
        <v>4.8600000000000003</v>
      </c>
      <c r="K186" s="6">
        <v>4.54</v>
      </c>
      <c r="L186" s="5">
        <v>0</v>
      </c>
      <c r="M186" s="5">
        <v>0</v>
      </c>
      <c r="N186" s="5">
        <v>0</v>
      </c>
      <c r="O186" s="5">
        <v>0</v>
      </c>
    </row>
    <row r="187" spans="3:15" ht="15.5" x14ac:dyDescent="0.35">
      <c r="C187" t="s">
        <v>185</v>
      </c>
      <c r="I187" s="6">
        <v>28.83</v>
      </c>
      <c r="J187" s="6">
        <v>495.98</v>
      </c>
      <c r="K187" s="6">
        <v>528.85</v>
      </c>
      <c r="L187" s="6">
        <v>306.61</v>
      </c>
      <c r="M187" s="6">
        <v>37.33</v>
      </c>
      <c r="N187" s="5">
        <v>9762000</v>
      </c>
      <c r="O187" s="6">
        <v>-3615538.46</v>
      </c>
    </row>
    <row r="188" spans="3:15" ht="15.5" x14ac:dyDescent="0.35">
      <c r="C188" t="s">
        <v>186</v>
      </c>
      <c r="I188" s="5">
        <v>1329000000000</v>
      </c>
      <c r="J188" s="5">
        <v>1257000000000</v>
      </c>
      <c r="K188" s="5">
        <v>1378000000000</v>
      </c>
      <c r="L188" s="5">
        <v>776000000000</v>
      </c>
      <c r="M188" s="5">
        <v>439000000000</v>
      </c>
      <c r="N188" s="5">
        <v>231000000000</v>
      </c>
      <c r="O188" s="5">
        <v>127000000000</v>
      </c>
    </row>
    <row r="189" spans="3:15" ht="15.5" x14ac:dyDescent="0.35">
      <c r="C189" t="s">
        <v>187</v>
      </c>
      <c r="I189" s="5">
        <v>1294000000000</v>
      </c>
      <c r="J189" s="5">
        <v>1546000000000</v>
      </c>
      <c r="K189" s="5">
        <v>959000000000</v>
      </c>
      <c r="L189" s="5">
        <v>573000000000</v>
      </c>
      <c r="M189" s="5">
        <v>446000000000</v>
      </c>
      <c r="N189" s="5">
        <v>507000000000</v>
      </c>
      <c r="O189" s="5">
        <v>289000000000</v>
      </c>
    </row>
    <row r="190" spans="3:15" ht="15.5" x14ac:dyDescent="0.35">
      <c r="C190" t="s">
        <v>26</v>
      </c>
      <c r="I190" s="5">
        <v>2623000000000</v>
      </c>
      <c r="J190" s="5">
        <v>2804000000000</v>
      </c>
      <c r="K190" s="5">
        <v>2337000000000</v>
      </c>
      <c r="L190" s="5">
        <v>1349000000000</v>
      </c>
      <c r="M190" s="5">
        <v>885000000000</v>
      </c>
      <c r="N190" s="5">
        <v>738000000000</v>
      </c>
      <c r="O190" s="5">
        <v>416000000000</v>
      </c>
    </row>
    <row r="191" spans="3:15" ht="15.5" x14ac:dyDescent="0.35">
      <c r="C191" t="s">
        <v>23</v>
      </c>
      <c r="I191" s="5">
        <v>2611000000000</v>
      </c>
      <c r="J191" s="5">
        <v>2758000000000</v>
      </c>
      <c r="K191" s="5">
        <v>2229000000000</v>
      </c>
      <c r="L191" s="5">
        <v>1276000000000</v>
      </c>
      <c r="M191" s="5">
        <v>873000000000</v>
      </c>
      <c r="N191" s="5">
        <v>731000000000</v>
      </c>
      <c r="O191" s="5">
        <v>408000000000</v>
      </c>
    </row>
    <row r="192" spans="3:15" ht="15.5" x14ac:dyDescent="0.35">
      <c r="C192" t="s">
        <v>188</v>
      </c>
      <c r="I192" s="5">
        <v>-2566000000000</v>
      </c>
      <c r="J192" s="5">
        <v>-851000000000</v>
      </c>
      <c r="K192" s="5">
        <v>-870000000000</v>
      </c>
      <c r="L192" s="5">
        <v>-527000000000</v>
      </c>
      <c r="M192" s="5">
        <v>-427000000000</v>
      </c>
      <c r="N192" s="5">
        <v>-127000000000</v>
      </c>
      <c r="O192" s="5">
        <v>65000000000</v>
      </c>
    </row>
    <row r="193" spans="2:15" ht="15.5" x14ac:dyDescent="0.35">
      <c r="C193" t="s">
        <v>189</v>
      </c>
      <c r="I193" s="5">
        <v>499000000000</v>
      </c>
      <c r="J193" s="5">
        <v>744000000000</v>
      </c>
      <c r="K193" s="5">
        <v>202000000000</v>
      </c>
      <c r="L193" s="5">
        <v>555000000000</v>
      </c>
      <c r="M193" s="5">
        <v>698000000000</v>
      </c>
      <c r="N193" s="5">
        <v>352000000000</v>
      </c>
      <c r="O193" s="5">
        <v>151000000000</v>
      </c>
    </row>
    <row r="194" spans="2:15" ht="15.5" x14ac:dyDescent="0.35">
      <c r="C194" t="s">
        <v>190</v>
      </c>
      <c r="I194" s="5">
        <v>-299000000000</v>
      </c>
      <c r="J194" s="5">
        <v>-1446000000000</v>
      </c>
      <c r="K194" s="5">
        <v>-1542000000000</v>
      </c>
      <c r="L194" s="5">
        <v>-884000000000</v>
      </c>
      <c r="M194" s="5">
        <v>-874000000000</v>
      </c>
      <c r="N194" s="5">
        <v>-623000000000</v>
      </c>
      <c r="O194" s="5">
        <v>-98000000000</v>
      </c>
    </row>
    <row r="195" spans="2:15" ht="15.5" x14ac:dyDescent="0.35">
      <c r="C195" t="s">
        <v>15</v>
      </c>
      <c r="I195" s="5">
        <v>200000000000</v>
      </c>
      <c r="J195" s="5">
        <v>-702000000000</v>
      </c>
      <c r="K195" s="5">
        <v>-1340000000000</v>
      </c>
      <c r="L195" s="5">
        <v>-329000000000</v>
      </c>
      <c r="M195" s="5">
        <v>-176000000000</v>
      </c>
      <c r="N195" s="5">
        <v>-272000000000</v>
      </c>
      <c r="O195" s="5">
        <v>53000000000</v>
      </c>
    </row>
    <row r="196" spans="2:15" ht="15.5" x14ac:dyDescent="0.35">
      <c r="C196" t="s">
        <v>17</v>
      </c>
      <c r="I196" s="6">
        <v>13.54</v>
      </c>
      <c r="J196" s="6">
        <v>-237.96</v>
      </c>
      <c r="K196" s="6">
        <v>-454.47</v>
      </c>
      <c r="L196" s="6">
        <v>-131.47</v>
      </c>
      <c r="M196" s="6">
        <v>-14.01</v>
      </c>
      <c r="N196" s="6">
        <v>-41800615.380000003</v>
      </c>
      <c r="O196" s="6">
        <v>8108153.8499999996</v>
      </c>
    </row>
    <row r="198" spans="2:15" ht="15.5" x14ac:dyDescent="0.35">
      <c r="B198" t="s">
        <v>191</v>
      </c>
      <c r="C198" t="s">
        <v>192</v>
      </c>
      <c r="D198" s="5">
        <v>-228000000000</v>
      </c>
      <c r="E198" s="5">
        <v>-294000000000</v>
      </c>
      <c r="F198" s="5">
        <v>-924000000000</v>
      </c>
      <c r="G198" s="5">
        <v>-108000000000</v>
      </c>
      <c r="H198" s="5">
        <v>-1044000000000</v>
      </c>
      <c r="I198" s="5">
        <v>-1031000000000</v>
      </c>
      <c r="J198" s="5">
        <v>5000000000</v>
      </c>
      <c r="K198" s="5">
        <v>351000000000</v>
      </c>
      <c r="L198" s="5">
        <v>301000000000</v>
      </c>
      <c r="M198" s="5">
        <v>404000000000</v>
      </c>
      <c r="N198" s="5">
        <v>86000000000</v>
      </c>
      <c r="O198" s="5">
        <v>4000000000</v>
      </c>
    </row>
    <row r="199" spans="2:15" ht="15.5" x14ac:dyDescent="0.35">
      <c r="C199" t="s">
        <v>345</v>
      </c>
      <c r="K199" s="5">
        <v>7</v>
      </c>
      <c r="L199" s="5">
        <v>6</v>
      </c>
    </row>
    <row r="200" spans="2:15" ht="15.5" x14ac:dyDescent="0.35">
      <c r="C200" t="s">
        <v>65</v>
      </c>
      <c r="I200" s="6">
        <v>18.782399999999999</v>
      </c>
      <c r="K200" s="6">
        <v>0.29389999999999999</v>
      </c>
      <c r="L200" s="6">
        <v>0.29380000000000001</v>
      </c>
    </row>
    <row r="201" spans="2:15" ht="15.5" x14ac:dyDescent="0.35">
      <c r="C201" t="s">
        <v>346</v>
      </c>
      <c r="I201" s="6">
        <v>1.09E-2</v>
      </c>
      <c r="K201" s="6">
        <v>1.09E-2</v>
      </c>
      <c r="L201" s="6">
        <v>1.0700000000000001E-2</v>
      </c>
    </row>
    <row r="202" spans="2:15" ht="15.5" x14ac:dyDescent="0.35">
      <c r="C202" t="s">
        <v>45</v>
      </c>
      <c r="D202" s="6">
        <v>-15.45</v>
      </c>
      <c r="E202" s="6">
        <v>-19.97</v>
      </c>
      <c r="F202" s="6">
        <v>-62.68</v>
      </c>
      <c r="G202" s="6">
        <v>-7.3</v>
      </c>
      <c r="H202" s="6">
        <v>-70.84</v>
      </c>
      <c r="I202" s="6">
        <v>-69.959999999999994</v>
      </c>
      <c r="J202" s="6">
        <v>0.37</v>
      </c>
      <c r="K202" s="6">
        <v>23.82</v>
      </c>
      <c r="L202" s="6">
        <v>20.420000000000002</v>
      </c>
      <c r="M202" s="6">
        <v>27.39</v>
      </c>
      <c r="N202" s="6">
        <v>5.86</v>
      </c>
      <c r="O202" s="6">
        <v>0.28000000000000003</v>
      </c>
    </row>
    <row r="203" spans="2:15" ht="15.5" x14ac:dyDescent="0.35">
      <c r="C203" t="s">
        <v>67</v>
      </c>
      <c r="K203" s="5">
        <v>7</v>
      </c>
      <c r="L203" s="5">
        <v>6</v>
      </c>
    </row>
    <row r="204" spans="2:15" ht="15.5" x14ac:dyDescent="0.35">
      <c r="C204" t="s">
        <v>347</v>
      </c>
      <c r="I204" s="6">
        <v>18.782399999999999</v>
      </c>
      <c r="K204" s="6">
        <v>0.29389999999999999</v>
      </c>
      <c r="L204" s="6">
        <v>0.29380000000000001</v>
      </c>
    </row>
    <row r="205" spans="2:15" ht="15.5" x14ac:dyDescent="0.35">
      <c r="C205" t="s">
        <v>348</v>
      </c>
      <c r="I205" s="6">
        <v>1.09E-2</v>
      </c>
      <c r="K205" s="6">
        <v>1.09E-2</v>
      </c>
      <c r="L205" s="6">
        <v>1.0700000000000001E-2</v>
      </c>
    </row>
    <row r="206" spans="2:15" ht="15.5" x14ac:dyDescent="0.35">
      <c r="C206" t="s">
        <v>193</v>
      </c>
      <c r="D206" s="5">
        <v>88000000000</v>
      </c>
      <c r="E206" s="5">
        <v>216000000000</v>
      </c>
      <c r="F206" s="5">
        <v>661000000000</v>
      </c>
      <c r="G206" s="5">
        <v>627000000000</v>
      </c>
      <c r="H206" s="5">
        <v>608000000000</v>
      </c>
      <c r="I206" s="5">
        <v>3456000000000</v>
      </c>
      <c r="J206" s="5">
        <v>3946000000000</v>
      </c>
      <c r="K206" s="5">
        <v>4046000000000</v>
      </c>
      <c r="L206" s="5">
        <v>3266000000000</v>
      </c>
      <c r="M206" s="5">
        <v>1984000000000</v>
      </c>
      <c r="N206" s="5">
        <v>1021000000000</v>
      </c>
      <c r="O206" s="5">
        <v>634000000000</v>
      </c>
    </row>
    <row r="207" spans="2:15" ht="15.5" x14ac:dyDescent="0.35">
      <c r="C207" t="s">
        <v>349</v>
      </c>
      <c r="K207" s="5">
        <v>7</v>
      </c>
      <c r="L207" s="5">
        <v>6</v>
      </c>
    </row>
    <row r="208" spans="2:15" ht="15.5" x14ac:dyDescent="0.35">
      <c r="C208" t="s">
        <v>350</v>
      </c>
      <c r="I208" s="6">
        <v>18.782399999999999</v>
      </c>
      <c r="K208" s="6">
        <v>0.29389999999999999</v>
      </c>
      <c r="L208" s="6">
        <v>0.29380000000000001</v>
      </c>
    </row>
    <row r="209" spans="3:12" ht="15.5" x14ac:dyDescent="0.35">
      <c r="C209" t="s">
        <v>351</v>
      </c>
      <c r="I209" s="6">
        <v>1.09E-2</v>
      </c>
      <c r="K209" s="6">
        <v>1.09E-2</v>
      </c>
      <c r="L209" s="6">
        <v>1.0700000000000001E-2</v>
      </c>
    </row>
    <row r="210" spans="3:12" ht="15.5" x14ac:dyDescent="0.35">
      <c r="C210" t="s">
        <v>194</v>
      </c>
      <c r="I210" s="6">
        <v>-0.23</v>
      </c>
    </row>
    <row r="211" spans="3:12" ht="15.5" x14ac:dyDescent="0.35">
      <c r="C211" t="s">
        <v>292</v>
      </c>
      <c r="I211" s="6">
        <v>-0.15</v>
      </c>
    </row>
    <row r="212" spans="3:12" ht="15.5" x14ac:dyDescent="0.35">
      <c r="C212" t="s">
        <v>195</v>
      </c>
      <c r="I212" s="6">
        <v>6.95</v>
      </c>
    </row>
    <row r="213" spans="3:12" ht="15.5" x14ac:dyDescent="0.35">
      <c r="C213" t="s">
        <v>293</v>
      </c>
      <c r="I213" s="6">
        <v>-6.5876000000000001</v>
      </c>
    </row>
    <row r="214" spans="3:12" ht="15.5" x14ac:dyDescent="0.35">
      <c r="C214" t="s">
        <v>294</v>
      </c>
      <c r="I214" s="6">
        <v>0.15</v>
      </c>
    </row>
    <row r="215" spans="3:12" ht="15.5" x14ac:dyDescent="0.35">
      <c r="C215" t="s">
        <v>196</v>
      </c>
      <c r="I215" s="6">
        <v>-2.4300000000000002</v>
      </c>
    </row>
    <row r="216" spans="3:12" ht="15.5" x14ac:dyDescent="0.35">
      <c r="C216" t="s">
        <v>295</v>
      </c>
      <c r="I216" s="6">
        <v>0.63</v>
      </c>
    </row>
    <row r="217" spans="3:12" ht="15.5" x14ac:dyDescent="0.35">
      <c r="C217" t="s">
        <v>296</v>
      </c>
      <c r="I217" s="6">
        <v>0.57999999999999996</v>
      </c>
    </row>
    <row r="218" spans="3:12" ht="15.5" x14ac:dyDescent="0.35">
      <c r="C218" t="s">
        <v>297</v>
      </c>
      <c r="I218" s="6">
        <v>-1.17</v>
      </c>
    </row>
    <row r="219" spans="3:12" ht="15.5" x14ac:dyDescent="0.35">
      <c r="C219" t="s">
        <v>298</v>
      </c>
      <c r="I219" s="6">
        <v>-1.67</v>
      </c>
    </row>
    <row r="220" spans="3:12" ht="15.5" x14ac:dyDescent="0.35">
      <c r="C220" t="s">
        <v>301</v>
      </c>
      <c r="I220" s="6">
        <v>-105.4</v>
      </c>
    </row>
    <row r="221" spans="3:12" ht="15.5" x14ac:dyDescent="0.35">
      <c r="C221" t="s">
        <v>197</v>
      </c>
      <c r="I221" s="6">
        <v>-70.84</v>
      </c>
    </row>
    <row r="222" spans="3:12" ht="15.5" x14ac:dyDescent="0.35">
      <c r="C222" t="s">
        <v>302</v>
      </c>
      <c r="I222" s="6">
        <v>108.02</v>
      </c>
    </row>
    <row r="223" spans="3:12" ht="15.5" x14ac:dyDescent="0.35">
      <c r="C223" t="s">
        <v>198</v>
      </c>
      <c r="D223" s="6">
        <v>1.02</v>
      </c>
    </row>
    <row r="224" spans="3:12" ht="15.5" x14ac:dyDescent="0.35">
      <c r="C224" t="s">
        <v>199</v>
      </c>
      <c r="I224" s="6">
        <v>-6.59</v>
      </c>
    </row>
    <row r="225" spans="3:9" ht="15.5" x14ac:dyDescent="0.35">
      <c r="C225" t="s">
        <v>303</v>
      </c>
      <c r="I225" s="6">
        <v>27.82</v>
      </c>
    </row>
    <row r="226" spans="3:9" ht="15.5" x14ac:dyDescent="0.35">
      <c r="C226" t="s">
        <v>200</v>
      </c>
      <c r="D226" s="6">
        <v>0.13</v>
      </c>
    </row>
    <row r="227" spans="3:9" ht="15.5" x14ac:dyDescent="0.35">
      <c r="C227" t="s">
        <v>201</v>
      </c>
      <c r="D227" s="6">
        <v>0.1</v>
      </c>
    </row>
    <row r="228" spans="3:9" ht="15.5" x14ac:dyDescent="0.35">
      <c r="C228" t="s">
        <v>202</v>
      </c>
      <c r="D228" s="6">
        <v>-25.07</v>
      </c>
    </row>
    <row r="229" spans="3:9" ht="15.5" x14ac:dyDescent="0.35">
      <c r="C229" t="s">
        <v>352</v>
      </c>
      <c r="D229" s="6">
        <v>-9.26</v>
      </c>
    </row>
    <row r="230" spans="3:9" ht="15.5" x14ac:dyDescent="0.35">
      <c r="C230" t="s">
        <v>203</v>
      </c>
      <c r="D230" s="6">
        <v>-48.15</v>
      </c>
    </row>
    <row r="231" spans="3:9" ht="15.5" x14ac:dyDescent="0.35">
      <c r="C231" t="s">
        <v>204</v>
      </c>
      <c r="D231" s="6">
        <v>0.55000000000000004</v>
      </c>
    </row>
    <row r="232" spans="3:9" ht="15.5" x14ac:dyDescent="0.35">
      <c r="C232" t="s">
        <v>205</v>
      </c>
      <c r="D232" s="6">
        <v>-45.75</v>
      </c>
    </row>
    <row r="233" spans="3:9" ht="15.5" x14ac:dyDescent="0.35">
      <c r="C233" t="s">
        <v>304</v>
      </c>
      <c r="I233" s="6">
        <v>-8.6199999999999992</v>
      </c>
    </row>
    <row r="234" spans="3:9" ht="15.5" x14ac:dyDescent="0.35">
      <c r="C234" t="s">
        <v>13</v>
      </c>
      <c r="D234" s="5">
        <v>-234000000000</v>
      </c>
    </row>
    <row r="235" spans="3:9" ht="15.5" x14ac:dyDescent="0.35">
      <c r="C235" t="s">
        <v>206</v>
      </c>
      <c r="I235" s="6">
        <v>-8.36</v>
      </c>
    </row>
    <row r="236" spans="3:9" ht="15.5" x14ac:dyDescent="0.35">
      <c r="C236" t="s">
        <v>207</v>
      </c>
      <c r="I236" s="6">
        <v>-0.34970000000000001</v>
      </c>
    </row>
    <row r="237" spans="3:9" ht="15.5" x14ac:dyDescent="0.35">
      <c r="C237" t="s">
        <v>208</v>
      </c>
      <c r="I237" s="6">
        <v>15.998399999999998</v>
      </c>
    </row>
    <row r="238" spans="3:9" ht="15.5" x14ac:dyDescent="0.35">
      <c r="C238" t="s">
        <v>209</v>
      </c>
      <c r="I238" s="6">
        <v>-1.7631999999999999</v>
      </c>
    </row>
    <row r="239" spans="3:9" ht="15.5" x14ac:dyDescent="0.35">
      <c r="C239" t="s">
        <v>305</v>
      </c>
      <c r="I239" s="6">
        <v>-0.95409999999999995</v>
      </c>
    </row>
    <row r="240" spans="3:9" ht="15.5" x14ac:dyDescent="0.35">
      <c r="C240" t="s">
        <v>210</v>
      </c>
      <c r="D240" s="6">
        <v>22.29</v>
      </c>
    </row>
    <row r="241" spans="3:9" ht="15.5" x14ac:dyDescent="0.35">
      <c r="C241" t="s">
        <v>211</v>
      </c>
      <c r="D241" s="6">
        <v>24.21</v>
      </c>
    </row>
    <row r="242" spans="3:9" ht="15.5" x14ac:dyDescent="0.35">
      <c r="C242" t="s">
        <v>212</v>
      </c>
      <c r="D242" s="6">
        <v>398.26</v>
      </c>
    </row>
    <row r="243" spans="3:9" ht="15.5" x14ac:dyDescent="0.35">
      <c r="C243" t="s">
        <v>213</v>
      </c>
      <c r="D243" s="6">
        <v>-351.76</v>
      </c>
    </row>
    <row r="244" spans="3:9" ht="15.5" x14ac:dyDescent="0.35">
      <c r="C244" t="s">
        <v>214</v>
      </c>
      <c r="D244" s="6">
        <v>4.08</v>
      </c>
    </row>
    <row r="245" spans="3:9" ht="15.5" x14ac:dyDescent="0.35">
      <c r="C245" t="s">
        <v>306</v>
      </c>
      <c r="I245" s="6">
        <v>0.34</v>
      </c>
    </row>
    <row r="246" spans="3:9" ht="15.5" x14ac:dyDescent="0.35">
      <c r="C246" t="s">
        <v>307</v>
      </c>
      <c r="I246" s="6">
        <v>33.200000000000003</v>
      </c>
    </row>
    <row r="247" spans="3:9" ht="15.5" x14ac:dyDescent="0.35">
      <c r="C247" t="s">
        <v>41</v>
      </c>
      <c r="I247" s="5">
        <v>236000000000</v>
      </c>
    </row>
    <row r="248" spans="3:9" ht="15.5" x14ac:dyDescent="0.35">
      <c r="C248" t="s">
        <v>215</v>
      </c>
      <c r="I248" s="5">
        <v>2519000000000</v>
      </c>
    </row>
    <row r="249" spans="3:9" ht="15.5" x14ac:dyDescent="0.35">
      <c r="C249" t="s">
        <v>216</v>
      </c>
      <c r="I249" s="5">
        <v>14740000000</v>
      </c>
    </row>
    <row r="250" spans="3:9" ht="15.5" x14ac:dyDescent="0.35">
      <c r="C250" t="s">
        <v>217</v>
      </c>
      <c r="I250" s="6">
        <v>0.30680000000000002</v>
      </c>
    </row>
    <row r="251" spans="3:9" ht="15.5" x14ac:dyDescent="0.35">
      <c r="C251" t="s">
        <v>218</v>
      </c>
      <c r="D251" s="6">
        <v>-2.5421</v>
      </c>
    </row>
    <row r="252" spans="3:9" ht="15.5" x14ac:dyDescent="0.35">
      <c r="C252" t="s">
        <v>219</v>
      </c>
      <c r="D252" s="6">
        <v>-2.9333</v>
      </c>
    </row>
    <row r="253" spans="3:9" ht="15.5" x14ac:dyDescent="0.35">
      <c r="C253" t="s">
        <v>220</v>
      </c>
      <c r="D253" s="6">
        <v>-2.5813999999999999</v>
      </c>
    </row>
    <row r="254" spans="3:9" ht="15.5" x14ac:dyDescent="0.35">
      <c r="C254" t="s">
        <v>221</v>
      </c>
      <c r="D254" s="6">
        <v>-0.9123</v>
      </c>
    </row>
    <row r="255" spans="3:9" ht="15.5" x14ac:dyDescent="0.35">
      <c r="C255" t="s">
        <v>222</v>
      </c>
      <c r="D255" s="6">
        <v>-2.9531999999999998</v>
      </c>
    </row>
    <row r="256" spans="3:9" ht="15.5" x14ac:dyDescent="0.35">
      <c r="C256" t="s">
        <v>223</v>
      </c>
      <c r="D256" s="6">
        <v>-95.062000000000012</v>
      </c>
    </row>
    <row r="257" spans="3:9" ht="15.5" x14ac:dyDescent="0.35">
      <c r="C257" t="s">
        <v>353</v>
      </c>
      <c r="I257" s="5">
        <v>7</v>
      </c>
    </row>
    <row r="258" spans="3:9" ht="15.5" x14ac:dyDescent="0.35">
      <c r="C258" t="s">
        <v>357</v>
      </c>
      <c r="I258" t="s">
        <v>566</v>
      </c>
    </row>
    <row r="259" spans="3:9" ht="15.5" x14ac:dyDescent="0.35">
      <c r="C259" t="s">
        <v>224</v>
      </c>
      <c r="I259" s="5">
        <v>4</v>
      </c>
    </row>
    <row r="260" spans="3:9" ht="15.5" x14ac:dyDescent="0.35">
      <c r="C260" t="s">
        <v>225</v>
      </c>
      <c r="I260" s="6">
        <v>7.0000000000000007E-2</v>
      </c>
    </row>
    <row r="261" spans="3:9" ht="15.5" x14ac:dyDescent="0.35">
      <c r="C261" t="s">
        <v>226</v>
      </c>
      <c r="I261" s="6">
        <v>0.23</v>
      </c>
    </row>
    <row r="262" spans="3:9" ht="15.5" x14ac:dyDescent="0.35">
      <c r="C262" t="s">
        <v>308</v>
      </c>
      <c r="I262" s="6">
        <v>0.02</v>
      </c>
    </row>
    <row r="263" spans="3:9" ht="15.5" x14ac:dyDescent="0.35">
      <c r="C263" t="s">
        <v>227</v>
      </c>
      <c r="I263" s="6">
        <v>0.53</v>
      </c>
    </row>
    <row r="264" spans="3:9" ht="15.5" x14ac:dyDescent="0.35">
      <c r="C264" t="s">
        <v>228</v>
      </c>
      <c r="I264" s="6">
        <v>0.94</v>
      </c>
    </row>
    <row r="265" spans="3:9" ht="15.5" x14ac:dyDescent="0.35">
      <c r="C265" t="s">
        <v>229</v>
      </c>
      <c r="I265" s="6">
        <v>0.37</v>
      </c>
    </row>
    <row r="266" spans="3:9" ht="15.5" x14ac:dyDescent="0.35">
      <c r="C266" t="s">
        <v>230</v>
      </c>
      <c r="I266" s="6">
        <v>0.01</v>
      </c>
    </row>
    <row r="267" spans="3:9" ht="15.5" x14ac:dyDescent="0.35">
      <c r="C267" t="s">
        <v>309</v>
      </c>
      <c r="I267" s="5">
        <v>1592000000000</v>
      </c>
    </row>
    <row r="268" spans="3:9" ht="15.5" x14ac:dyDescent="0.35">
      <c r="C268" t="s">
        <v>310</v>
      </c>
      <c r="I268" s="5">
        <v>-1168000000000</v>
      </c>
    </row>
    <row r="269" spans="3:9" ht="15.5" x14ac:dyDescent="0.35">
      <c r="C269" t="s">
        <v>311</v>
      </c>
      <c r="I269" s="5">
        <v>-1509000000000</v>
      </c>
    </row>
    <row r="270" spans="3:9" ht="15.5" x14ac:dyDescent="0.35">
      <c r="C270" t="s">
        <v>312</v>
      </c>
      <c r="I270" s="5">
        <v>-1554000000000</v>
      </c>
    </row>
    <row r="271" spans="3:9" ht="15.5" x14ac:dyDescent="0.35">
      <c r="C271" t="s">
        <v>231</v>
      </c>
      <c r="D271" s="5">
        <v>15000000000</v>
      </c>
    </row>
    <row r="272" spans="3:9" ht="15.5" x14ac:dyDescent="0.35">
      <c r="C272" t="s">
        <v>232</v>
      </c>
      <c r="D272" s="5">
        <v>4443000000000</v>
      </c>
    </row>
    <row r="273" spans="3:9" ht="15.5" x14ac:dyDescent="0.35">
      <c r="C273" t="s">
        <v>233</v>
      </c>
      <c r="D273" s="5">
        <v>4677000000000</v>
      </c>
    </row>
    <row r="274" spans="3:9" ht="15.5" x14ac:dyDescent="0.35">
      <c r="C274" t="s">
        <v>176</v>
      </c>
      <c r="D274" s="5">
        <v>-2999000000000</v>
      </c>
    </row>
    <row r="275" spans="3:9" ht="15.5" x14ac:dyDescent="0.35">
      <c r="C275" t="s">
        <v>175</v>
      </c>
      <c r="I275" s="5">
        <v>-97000000000</v>
      </c>
    </row>
    <row r="276" spans="3:9" ht="15.5" x14ac:dyDescent="0.35">
      <c r="C276" t="s">
        <v>174</v>
      </c>
      <c r="D276" s="5">
        <v>900000000000</v>
      </c>
    </row>
    <row r="277" spans="3:9" ht="15.5" x14ac:dyDescent="0.35">
      <c r="C277" t="s">
        <v>173</v>
      </c>
      <c r="D277" s="5">
        <v>1535000000000</v>
      </c>
    </row>
    <row r="278" spans="3:9" ht="15.5" x14ac:dyDescent="0.35">
      <c r="C278" t="s">
        <v>24</v>
      </c>
      <c r="D278" s="5">
        <v>2434000000000</v>
      </c>
    </row>
    <row r="279" spans="3:9" ht="15.5" x14ac:dyDescent="0.35">
      <c r="C279" t="s">
        <v>21</v>
      </c>
      <c r="D279" s="5">
        <v>2419000000000</v>
      </c>
    </row>
    <row r="280" spans="3:9" ht="15.5" x14ac:dyDescent="0.35">
      <c r="C280" t="s">
        <v>234</v>
      </c>
      <c r="I280" s="5">
        <v>-233000000000</v>
      </c>
    </row>
    <row r="281" spans="3:9" ht="15.5" x14ac:dyDescent="0.35">
      <c r="C281" t="s">
        <v>313</v>
      </c>
      <c r="I281" s="5">
        <v>373000000000</v>
      </c>
    </row>
    <row r="282" spans="3:9" ht="15.5" x14ac:dyDescent="0.35">
      <c r="C282" t="s">
        <v>314</v>
      </c>
      <c r="I282" s="5">
        <v>446000000000</v>
      </c>
    </row>
    <row r="283" spans="3:9" ht="15.5" x14ac:dyDescent="0.35">
      <c r="C283" t="s">
        <v>315</v>
      </c>
      <c r="I283" s="5">
        <v>-822000000000</v>
      </c>
    </row>
    <row r="284" spans="3:9" ht="15.5" x14ac:dyDescent="0.35">
      <c r="C284" t="s">
        <v>316</v>
      </c>
      <c r="I284" s="5">
        <v>38000000000</v>
      </c>
    </row>
    <row r="285" spans="3:9" ht="15.5" x14ac:dyDescent="0.35">
      <c r="C285" t="s">
        <v>317</v>
      </c>
      <c r="I285" s="5">
        <v>410000000000</v>
      </c>
    </row>
  </sheetData>
  <pageMargins left="0.7" right="0.7" top="0.75" bottom="0.75" header="0.3" footer="0.3"/>
  <ignoredErrors>
    <ignoredError sqref="A1:O286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30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567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568</v>
      </c>
      <c r="D2" s="2" vm="61">
        <f ca="1">IFERROR(_xlfn.STOCKHISTORY("XIDX:" &amp; $C$1, D3, , 0, 0, 1), "Libur")</f>
        <v>157</v>
      </c>
      <c r="E2" s="2" vm="62">
        <f ca="1">IFERROR(_xlfn.STOCKHISTORY("XIDX:" &amp; $C$1, E3, , 0, 0, 1), "Libur")</f>
        <v>139</v>
      </c>
      <c r="H2" s="2" vm="62">
        <f ca="1">IFERROR(INDEX(D2:G2,COUNT(D2:G2)),"")</f>
        <v>139</v>
      </c>
      <c r="I2" s="2" vm="63">
        <f ca="1">IFERROR(_xlfn.STOCKHISTORY("XIDX:" &amp; $C$1, I1, , 0, 0, 1), "Libur")</f>
        <v>173</v>
      </c>
      <c r="J2" s="2" vm="64">
        <f ca="1">IFERROR(_xlfn.STOCKHISTORY("XIDX:" &amp; $C$1, J1, , 0, 0, 1), "Libur")</f>
        <v>190</v>
      </c>
      <c r="K2" s="2" vm="65">
        <f ca="1">IFERROR(_xlfn.STOCKHISTORY("XIDX:" &amp; $C$1, K1, , 0, 0, 1), "Libur")</f>
        <v>520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3" ht="15.5" x14ac:dyDescent="0.35">
      <c r="B4" t="s">
        <v>5</v>
      </c>
      <c r="C4" t="s">
        <v>6</v>
      </c>
      <c r="D4" s="2">
        <f>IFERROR(INDEX(D51:D500,MATCH($C$4,$C$51:$C$500,0)),"")</f>
        <v>93531397724</v>
      </c>
      <c r="E4" s="2">
        <f>IFERROR(INDEX(E51:E500,MATCH($C$4,$C$51:$C$500,0)),"")</f>
        <v>97598192504</v>
      </c>
      <c r="H4" s="2">
        <f>IFERROR(SUM(D4:G4)*(4/MAX(1,COUNT(D4:G4))),"")</f>
        <v>382259180456</v>
      </c>
      <c r="I4" s="2">
        <f>IFERROR(INDEX(I51:I500,MATCH($C$4,$C$51:$C$500,0)),"")</f>
        <v>404581349786</v>
      </c>
      <c r="J4" s="2">
        <f>IFERROR(INDEX(J51:J500,MATCH($C$4,$C$51:$C$500,0)),"")</f>
        <v>484490134051</v>
      </c>
      <c r="K4" s="2">
        <f>IFERROR(INDEX(K51:K500,MATCH($C$4,$C$51:$C$500,0)),"")</f>
        <v>613461702309</v>
      </c>
      <c r="L4" s="2">
        <f>IFERROR(INDEX(L51:L500,MATCH($C$4,$C$51:$C$500,0)),"")</f>
        <v>477120794735</v>
      </c>
      <c r="M4" s="2">
        <f>IFERROR(INDEX(M51:M500,MATCH($C$4,$C$51:$C$500,0)),"")</f>
        <v>413333722423</v>
      </c>
    </row>
    <row r="5" spans="1:13" ht="15.5" x14ac:dyDescent="0.35">
      <c r="B5" t="s">
        <v>7</v>
      </c>
      <c r="C5" t="s">
        <v>8</v>
      </c>
      <c r="D5" s="2">
        <f>IFERROR(INDEX(D51:D500,MATCH($C$5,$C$51:$C$500,0)),"")</f>
        <v>5379517785</v>
      </c>
      <c r="E5" s="2">
        <f>IFERROR(INDEX(E51:E500,MATCH($C$5,$C$51:$C$500,0)),"")</f>
        <v>5022350441</v>
      </c>
      <c r="H5" s="2">
        <f>IFERROR(SUM(D5:G5)*(4/MAX(1,COUNT(D5:G5))),"")</f>
        <v>20803736452</v>
      </c>
      <c r="I5" s="2">
        <f>IFERROR(INDEX(I51:I500,MATCH($C$5,$C$51:$C$500,0)),"")</f>
        <v>25470311349</v>
      </c>
      <c r="J5" s="2">
        <f>IFERROR(INDEX(J51:J500,MATCH($C$5,$C$51:$C$500,0)),"")</f>
        <v>15767403977</v>
      </c>
      <c r="K5" s="2">
        <f>IFERROR(INDEX(K51:K500,MATCH($C$5,$C$51:$C$500,0)),"")</f>
        <v>80133046785</v>
      </c>
      <c r="L5" s="2">
        <f>IFERROR(INDEX(L51:L500,MATCH($C$5,$C$51:$C$500,0)),"")</f>
        <v>58571950842</v>
      </c>
      <c r="M5" s="2">
        <f>IFERROR(INDEX(M51:M500,MATCH($C$5,$C$51:$C$500,0)),"")</f>
        <v>28974993740</v>
      </c>
    </row>
    <row r="6" spans="1:13" ht="15.5" x14ac:dyDescent="0.35">
      <c r="B6" t="s">
        <v>9</v>
      </c>
      <c r="C6" t="s">
        <v>10</v>
      </c>
      <c r="D6" s="2">
        <f>IFERROR(INDEX(D51:D500,MATCH($C$6,$C$51:$C$500,0)),"")</f>
        <v>777794178830</v>
      </c>
      <c r="E6" s="2">
        <f>IFERROR(INDEX(E51:E500,MATCH($C$6,$C$51:$C$500,0)),"")</f>
        <v>772414661045</v>
      </c>
      <c r="H6" s="2">
        <f>IFERROR(INDEX(D6:G6,COUNT(D6:G6)),"")</f>
        <v>772414661045</v>
      </c>
      <c r="I6" s="2">
        <f>IFERROR(INDEX(I51:I500,MATCH($C$6,$C$51:$C$500,0)),"")</f>
        <v>767392310604</v>
      </c>
      <c r="J6" s="2">
        <f>IFERROR(INDEX(J51:J500,MATCH($C$6,$C$51:$C$500,0)),"")</f>
        <v>780432739589</v>
      </c>
      <c r="K6" s="2">
        <f>IFERROR(INDEX(K51:K500,MATCH($C$6,$C$51:$C$500,0)),"")</f>
        <v>784427171222</v>
      </c>
      <c r="L6" s="2">
        <f>IFERROR(INDEX(L51:L500,MATCH($C$6,$C$51:$C$500,0)),"")</f>
        <v>561952713815</v>
      </c>
      <c r="M6" s="2">
        <f>IFERROR(INDEX(M51:M500,MATCH($C$6,$C$51:$C$500,0)),"")</f>
        <v>503280762973</v>
      </c>
    </row>
    <row r="7" spans="1:13" ht="15.5" x14ac:dyDescent="0.35">
      <c r="B7" t="s">
        <v>11</v>
      </c>
      <c r="C7" t="s">
        <v>12</v>
      </c>
      <c r="D7" s="3">
        <f>IFERROR(INDEX(D51:D500,MATCH($C$7,$C$51:$C$500,0))/1000000000,"")</f>
        <v>4.7300000000000004</v>
      </c>
      <c r="E7" s="3">
        <f>IFERROR(INDEX(E51:E500,MATCH($C$7,$C$51:$C$500,0))/1000000000,"")</f>
        <v>4.7300000000000004</v>
      </c>
      <c r="H7" s="3">
        <f>IFERROR(INDEX(D7:G7,COUNT(D7:G7)),"")</f>
        <v>4.7300000000000004</v>
      </c>
      <c r="I7" s="3">
        <f>IFERROR(INDEX(I51:I500,MATCH($C$7,$C$51:$C$500,0))/1000000000,"")</f>
        <v>4.7300000000000004</v>
      </c>
      <c r="J7" s="3">
        <f>IFERROR(INDEX(J51:J500,MATCH($C$7,$C$51:$C$500,0))/1000000000,"")</f>
        <v>4.7300000000000004</v>
      </c>
      <c r="K7" s="3">
        <f>IFERROR(INDEX(K51:K500,MATCH($C$7,$C$51:$C$500,0))/1000000000,"")</f>
        <v>4.72</v>
      </c>
      <c r="L7" s="3">
        <f>IFERROR(INDEX(L51:L500,MATCH($C$7,$C$51:$C$500,0))/1000000000,"")</f>
        <v>4.71</v>
      </c>
      <c r="M7" s="3">
        <f>IFERROR(INDEX(M51:M500,MATCH($C$7,$C$51:$C$500,0))/1000000000,"")</f>
        <v>0</v>
      </c>
    </row>
    <row r="8" spans="1:1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-11000000000</v>
      </c>
      <c r="E8" s="2">
        <f>IFERROR(INDEX(E51:E500,MATCH("Free cash flow (Quarter)",$C$51:$C$500,0)),"")</f>
        <v>0</v>
      </c>
      <c r="H8" s="2">
        <f>IFERROR(INDEX(D8:G8,COUNT(D8:G8)),"")</f>
        <v>0</v>
      </c>
      <c r="I8" s="2">
        <f>IFERROR(INDEX(I51:I500,MATCH($C$8,$C$51:$C$500,0)),"")</f>
        <v>108000000000</v>
      </c>
      <c r="J8" s="2">
        <f>IFERROR(INDEX(J51:J500,MATCH($C$8,$C$51:$C$500,0)),"")</f>
        <v>14000000000</v>
      </c>
      <c r="K8" s="2">
        <f>IFERROR(INDEX(K51:K500,MATCH($C$8,$C$51:$C$500,0)),"")</f>
        <v>-71000000000</v>
      </c>
      <c r="L8" s="2">
        <f>IFERROR(INDEX(L51:L500,MATCH($C$8,$C$51:$C$500,0)),"")</f>
        <v>51000000000</v>
      </c>
      <c r="M8" s="2">
        <f>IFERROR(INDEX(M51:M500,MATCH($C$8,$C$51:$C$500,0)),"")</f>
        <v>34000000000</v>
      </c>
    </row>
    <row r="9" spans="1:13" ht="15.5" x14ac:dyDescent="0.35">
      <c r="A9" t="s">
        <v>16</v>
      </c>
      <c r="C9" t="s">
        <v>17</v>
      </c>
      <c r="D9" s="3">
        <f>IFERROR(INDEX(D51:D500,MATCH("Free cash flow per share (Quarter)",$C$51:$C$500,0)),"")</f>
        <v>-2.27</v>
      </c>
      <c r="E9" s="3">
        <f>IFERROR(INDEX(E51:E500,MATCH("Free cash flow per share (Quarter)",$C$51:$C$500,0)),"")</f>
        <v>-0.1</v>
      </c>
      <c r="H9" s="3">
        <f>IFERROR(INDEX(D9:G9,COUNT(D9:G9)),"")</f>
        <v>-0.1</v>
      </c>
      <c r="I9" s="3">
        <f>IFERROR(INDEX(I51:I500,MATCH($C$9,$C$51:$C$500,0)),"")</f>
        <v>22.77</v>
      </c>
      <c r="J9" s="3">
        <f>IFERROR(INDEX(J51:J500,MATCH($C$9,$C$51:$C$500,0)),"")</f>
        <v>2.98</v>
      </c>
      <c r="K9" s="3">
        <f>IFERROR(INDEX(K51:K500,MATCH($C$9,$C$51:$C$500,0)),"")</f>
        <v>-15.09</v>
      </c>
      <c r="L9" s="3">
        <f>IFERROR(INDEX(L51:L500,MATCH($C$9,$C$51:$C$500,0)),"")</f>
        <v>10.8</v>
      </c>
      <c r="M9" s="3">
        <f>IFERROR(INDEX(M51:M500,MATCH($C$9,$C$51:$C$500,0)),"")</f>
        <v>39854.9</v>
      </c>
    </row>
    <row r="10" spans="1:13" ht="15.5" x14ac:dyDescent="0.35">
      <c r="C10" t="s">
        <v>18</v>
      </c>
      <c r="D10" s="3">
        <f ca="1">IFERROR(IF(D9=0,"",D2/D9),"")</f>
        <v>-69.162995594713649</v>
      </c>
      <c r="E10" s="3">
        <f ca="1">IFERROR(IF(E9=0,"",E2/E9),"")</f>
        <v>-1390</v>
      </c>
      <c r="I10" s="3">
        <f ca="1">IFERROR(IF(I9=0,"",I2/I9),"")</f>
        <v>7.5977162933684674</v>
      </c>
      <c r="J10" s="3">
        <f ca="1">IFERROR(IF(J9=0,"",J2/J9),"")</f>
        <v>63.758389261744966</v>
      </c>
      <c r="K10" s="3">
        <f ca="1">IFERROR(IF(K9=0,"",K2/K9),"")</f>
        <v>-34.459907223326709</v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19</v>
      </c>
      <c r="C11" t="s">
        <v>20</v>
      </c>
      <c r="D11" s="2">
        <f>IFERROR(INDEX(D51:D500,MATCH($C$11,$C$51:$C$500,0)),"")</f>
        <v>86736752449</v>
      </c>
      <c r="E11" s="2">
        <f>IFERROR(INDEX(E51:E500,MATCH($C$11,$C$51:$C$500,0)),"")</f>
        <v>119906493855</v>
      </c>
      <c r="H11" s="2">
        <f>IFERROR(INDEX(D11:G11,COUNT(D11:G11)),"")</f>
        <v>119906493855</v>
      </c>
      <c r="I11" s="2">
        <f>IFERROR(INDEX(I51:I500,MATCH($C$11,$C$51:$C$500,0)),"")</f>
        <v>142923331542</v>
      </c>
      <c r="J11" s="2">
        <f>IFERROR(INDEX(J51:J500,MATCH($C$11,$C$51:$C$500,0)),"")</f>
        <v>187496514745</v>
      </c>
      <c r="K11" s="2">
        <f>IFERROR(INDEX(K51:K500,MATCH($C$11,$C$51:$C$500,0)),"")</f>
        <v>187163996814</v>
      </c>
      <c r="L11" s="2">
        <f>IFERROR(INDEX(L51:L500,MATCH($C$11,$C$51:$C$500,0)),"")</f>
        <v>31903420371</v>
      </c>
      <c r="M11" s="2">
        <f>IFERROR(INDEX(M51:M500,MATCH($C$11,$C$51:$C$500,0)),"")</f>
        <v>23399598695</v>
      </c>
    </row>
    <row r="12" spans="1:1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-26000000000</v>
      </c>
      <c r="E12" s="2">
        <f>IFERROR(INDEX(E51:E500,MATCH("Net Debt (Quarter)",$C$51:$C$500,0)),"")</f>
        <v>-51000000000</v>
      </c>
      <c r="H12" s="2">
        <f>IFERROR(INDEX(D12:G12,COUNT(D12:G12)),"")</f>
        <v>-51000000000</v>
      </c>
      <c r="I12" s="2">
        <f>IFERROR(INDEX(I51:I500,MATCH($C$12,$C$51:$C$500,0)),"")</f>
        <v>-67000000000</v>
      </c>
      <c r="J12" s="2">
        <f>IFERROR(INDEX(J51:J500,MATCH($C$12,$C$51:$C$500,0)),"")</f>
        <v>-36000000000</v>
      </c>
      <c r="K12" s="2">
        <f>IFERROR(INDEX(K51:K500,MATCH($C$12,$C$51:$C$500,0)),"")</f>
        <v>-5000000000</v>
      </c>
      <c r="L12" s="2">
        <f>IFERROR(INDEX(L51:L500,MATCH($C$12,$C$51:$C$500,0)),"")</f>
        <v>123000000000</v>
      </c>
      <c r="M12" s="2">
        <f>IFERROR(INDEX(M51:M500,MATCH($C$12,$C$51:$C$500,0)),"")</f>
        <v>114000000000</v>
      </c>
    </row>
    <row r="13" spans="1:1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61000000000</v>
      </c>
      <c r="E13" s="2">
        <f>IFERROR(INDEX(E51:E500,MATCH("Total Debt (Quarter)",$C$51:$C$500,0)),"")</f>
        <v>69000000000</v>
      </c>
      <c r="H13" s="2">
        <f>IFERROR(INDEX(D13:G13,COUNT(D13:G13)),"")</f>
        <v>69000000000</v>
      </c>
      <c r="I13" s="2">
        <f>IFERROR(INDEX(I51:I500,MATCH($C$13,$C$51:$C$500,0)),"")</f>
        <v>76000000000</v>
      </c>
      <c r="J13" s="2">
        <f>IFERROR(INDEX(J51:J500,MATCH($C$13,$C$51:$C$500,0)),"")</f>
        <v>151000000000</v>
      </c>
      <c r="K13" s="2">
        <f>IFERROR(INDEX(K51:K500,MATCH($C$13,$C$51:$C$500,0)),"")</f>
        <v>182000000000</v>
      </c>
      <c r="L13" s="2">
        <f>IFERROR(INDEX(L51:L500,MATCH($C$13,$C$51:$C$500,0)),"")</f>
        <v>155000000000</v>
      </c>
      <c r="M13" s="2">
        <f>IFERROR(INDEX(M51:M500,MATCH($C$13,$C$51:$C$500,0)),"")</f>
        <v>137000000000</v>
      </c>
    </row>
    <row r="14" spans="1:13" ht="15.5" x14ac:dyDescent="0.35">
      <c r="C14" t="s">
        <v>27</v>
      </c>
      <c r="D14" s="2">
        <f>IFERROR(INDEX(D51:D500,MATCH($C$14,$C$51:$C$500,0)),"")</f>
        <v>-3589882662</v>
      </c>
      <c r="E14" s="2">
        <f>IFERROR(INDEX(E51:E500,MATCH($C$14,$C$51:$C$500,0)),"")</f>
        <v>-3499196954</v>
      </c>
      <c r="H14" s="2">
        <f>IFERROR(SUM(D14:G14)*(4/MAX(1,COUNT(D14:G14))),"")</f>
        <v>-14178159232</v>
      </c>
      <c r="I14" s="2">
        <f>IFERROR(INDEX(I51:I500,MATCH($C$14,$C$51:$C$500,0)),"")</f>
        <v>-22754725252</v>
      </c>
      <c r="J14" s="2">
        <f>IFERROR(INDEX(J51:J500,MATCH($C$14,$C$51:$C$500,0)),"")</f>
        <v>-30416001126</v>
      </c>
      <c r="K14" s="2">
        <f>IFERROR(INDEX(K51:K500,MATCH($C$14,$C$51:$C$500,0)),"")</f>
        <v>-20638505718</v>
      </c>
      <c r="L14" s="2">
        <f>IFERROR(INDEX(L51:L500,MATCH($C$14,$C$51:$C$500,0)),"")</f>
        <v>-30342044161</v>
      </c>
      <c r="M14" s="2">
        <f>IFERROR(INDEX(M51:M500,MATCH($C$14,$C$51:$C$500,0)),"")</f>
        <v>-20904444571</v>
      </c>
    </row>
    <row r="15" spans="1:13" ht="15.5" x14ac:dyDescent="0.35">
      <c r="C15" t="s">
        <v>28</v>
      </c>
      <c r="D15" s="2">
        <f>IFERROR(INDEX(D51:D500,MATCH($C$15,$C$51:$C$500,0)),"")</f>
        <v>-3155755748</v>
      </c>
      <c r="E15" s="2">
        <f>IFERROR(INDEX(E51:E500,MATCH($C$15,$C$51:$C$500,0)),"")</f>
        <v>-1817641259</v>
      </c>
      <c r="H15" s="2">
        <f>IFERROR(SUM(D15:G15)*(4/MAX(1,COUNT(D15:G15))),"")</f>
        <v>-9946794014</v>
      </c>
      <c r="I15" s="2">
        <f>IFERROR(INDEX(I51:I500,MATCH($C$15,$C$51:$C$500,0)),"")</f>
        <v>-8153956174</v>
      </c>
      <c r="J15" s="2">
        <f>IFERROR(INDEX(J51:J500,MATCH($C$15,$C$51:$C$500,0)),"")</f>
        <v>-13857150239</v>
      </c>
      <c r="K15" s="2">
        <f>IFERROR(INDEX(K51:K500,MATCH($C$15,$C$51:$C$500,0)),"")</f>
        <v>-11841478328</v>
      </c>
      <c r="L15" s="2">
        <f>IFERROR(INDEX(L51:L500,MATCH($C$15,$C$51:$C$500,0)),"")</f>
        <v>-21410287999</v>
      </c>
      <c r="M15" s="2">
        <f>IFERROR(INDEX(M51:M500,MATCH($C$15,$C$51:$C$500,0)),"")</f>
        <v>5116168759</v>
      </c>
    </row>
    <row r="16" spans="1:13" ht="15.5" x14ac:dyDescent="0.35">
      <c r="C16" t="s">
        <v>29</v>
      </c>
      <c r="D16" s="2">
        <f>IFERROR(INDEX(D51:D500,MATCH($C$16,$C$51:$C$500,0)),"")</f>
        <v>8441742437</v>
      </c>
      <c r="E16" s="2">
        <f>IFERROR(INDEX(E51:E500,MATCH($C$16,$C$51:$C$500,0)),"")</f>
        <v>6746460603</v>
      </c>
      <c r="H16" s="2">
        <f>IFERROR(SUM(D16:G16)*(4/MAX(1,COUNT(D16:G16))),"")</f>
        <v>30376406080</v>
      </c>
      <c r="I16" s="2">
        <f>IFERROR(INDEX(I51:I500,MATCH($C$16,$C$51:$C$500,0)),"")</f>
        <v>33250143135</v>
      </c>
      <c r="J16" s="2">
        <f>IFERROR(INDEX(J51:J500,MATCH($C$16,$C$51:$C$500,0)),"")</f>
        <v>29002501013</v>
      </c>
      <c r="K16" s="2">
        <f>IFERROR(INDEX(K51:K500,MATCH($C$16,$C$51:$C$500,0)),"")</f>
        <v>91151091491</v>
      </c>
      <c r="L16" s="2">
        <f>IFERROR(INDEX(L51:L500,MATCH($C$16,$C$51:$C$500,0)),"")</f>
        <v>79458218055</v>
      </c>
      <c r="M16" s="2">
        <f>IFERROR(INDEX(M51:M500,MATCH($C$16,$C$51:$C$500,0)),"")</f>
        <v>23262364418</v>
      </c>
    </row>
    <row r="17" spans="1:13" ht="15.5" x14ac:dyDescent="0.35">
      <c r="A17" t="s">
        <v>30</v>
      </c>
    </row>
    <row r="18" spans="1:1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</row>
    <row r="19" spans="1:13" ht="15.5" x14ac:dyDescent="0.35">
      <c r="A19" t="s">
        <v>38</v>
      </c>
      <c r="C19" t="s">
        <v>39</v>
      </c>
    </row>
    <row r="20" spans="1:13" ht="15.5" x14ac:dyDescent="0.35">
      <c r="A20" t="s">
        <v>40</v>
      </c>
      <c r="C20" t="s">
        <v>41</v>
      </c>
      <c r="D20" s="2">
        <f ca="1">IFERROR(D21*D2,"")</f>
        <v>742610000000</v>
      </c>
      <c r="E20" s="2">
        <f ca="1">IFERROR(E21*E2,"")</f>
        <v>657470000000</v>
      </c>
      <c r="H20" s="2">
        <f t="shared" ref="H20:M20" ca="1" si="0">IFERROR(H21*H2,"")</f>
        <v>657470000000</v>
      </c>
      <c r="I20" s="2">
        <f t="shared" ca="1" si="0"/>
        <v>818290000000</v>
      </c>
      <c r="J20" s="2">
        <f t="shared" ca="1" si="0"/>
        <v>898700000000</v>
      </c>
      <c r="K20" s="2">
        <f t="shared" ca="1" si="0"/>
        <v>2454400000000</v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12</v>
      </c>
      <c r="D21" s="2">
        <f>IFERROR(INDEX(D51:D500,MATCH($C$7,$C$51:$C$500,0)),"")</f>
        <v>4730000000</v>
      </c>
      <c r="E21" s="2">
        <f>IFERROR(INDEX(E51:E500,MATCH($C$7,$C$51:$C$500,0)),"")</f>
        <v>4730000000</v>
      </c>
      <c r="H21" s="2">
        <f>IFERROR(INDEX(D21:G21,COUNT(D21:G21)),"")</f>
        <v>4730000000</v>
      </c>
      <c r="I21" s="2">
        <f>IFERROR(INDEX(I51:I500,MATCH($C$7,$C$51:$C$500,0)),"")</f>
        <v>4730000000</v>
      </c>
      <c r="J21" s="2">
        <f>IFERROR(INDEX(J51:J500,MATCH($C$7,$C$51:$C$500,0)),"")</f>
        <v>4730000000</v>
      </c>
      <c r="K21" s="2">
        <f>IFERROR(INDEX(K51:K500,MATCH($C$7,$C$51:$C$500,0)),"")</f>
        <v>4720000000</v>
      </c>
      <c r="L21" s="2">
        <f>IFERROR(INDEX(L51:L500,MATCH($C$7,$C$51:$C$500,0)),"")</f>
        <v>4710000000</v>
      </c>
      <c r="M21" s="2">
        <f>IFERROR(INDEX(M51:M500,MATCH($C$7,$C$51:$C$500,0)),"")</f>
        <v>0</v>
      </c>
    </row>
    <row r="23" spans="1:13" ht="15.5" x14ac:dyDescent="0.35">
      <c r="B23" t="s">
        <v>42</v>
      </c>
      <c r="C23" t="s">
        <v>43</v>
      </c>
      <c r="D23" s="3">
        <f>IFERROR(D5/D6*100,"")</f>
        <v>0.69163770203219588</v>
      </c>
      <c r="E23" s="3">
        <f>IFERROR(E5/E6*100,"")</f>
        <v>0.65021428182179519</v>
      </c>
      <c r="H23" s="3">
        <f t="shared" ref="H23:M23" si="1">IFERROR(H5/H6*100,"")</f>
        <v>2.6933378535118195</v>
      </c>
      <c r="I23" s="3">
        <f t="shared" si="1"/>
        <v>3.3190730473899066</v>
      </c>
      <c r="J23" s="3">
        <f t="shared" si="1"/>
        <v>2.020341174475023</v>
      </c>
      <c r="K23" s="3">
        <f t="shared" si="1"/>
        <v>10.215485863418877</v>
      </c>
      <c r="L23" s="3">
        <f t="shared" si="1"/>
        <v>10.422932286306642</v>
      </c>
      <c r="M23" s="3">
        <f t="shared" si="1"/>
        <v>5.7572225826470635</v>
      </c>
    </row>
    <row r="24" spans="1:13" ht="15.5" x14ac:dyDescent="0.35">
      <c r="C24" t="s">
        <v>44</v>
      </c>
      <c r="D24" s="4">
        <f>IFERROR(_xlfn.RRI(5,I23,D23),"")</f>
        <v>-0.26924403396297181</v>
      </c>
      <c r="E24" s="4">
        <f>IFERROR(_xlfn.RRI(5,J23,E23),"")</f>
        <v>-0.20287513228311305</v>
      </c>
      <c r="H24" s="4">
        <f t="shared" ref="H24:M24" si="2">IFERROR(_xlfn.RRI(5,M23,H23),"")</f>
        <v>-0.14095569520523832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45</v>
      </c>
      <c r="C25" t="s">
        <v>46</v>
      </c>
      <c r="D25" s="3">
        <f>IFERROR(INDEX(D51:D500,MATCH($A$25,$C$51:$C$500,0)),"")</f>
        <v>1.1200000000000001</v>
      </c>
      <c r="E25" s="3">
        <f>IFERROR(INDEX(E51:E500,MATCH($A$25,$C$51:$C$500,0)),"")</f>
        <v>1.04</v>
      </c>
      <c r="H25" s="3">
        <f>IFERROR(INDEX(D25:G25,COUNT(D25:G25)),"")</f>
        <v>1.04</v>
      </c>
      <c r="I25" s="3">
        <f>IFERROR(INDEX(I51:I500,MATCH($C$25,$C$51:$C$500,0)),"")</f>
        <v>5.31</v>
      </c>
      <c r="J25" s="3">
        <f>IFERROR(INDEX(J51:J500,MATCH($C$25,$C$51:$C$500,0)),"")</f>
        <v>3.21</v>
      </c>
      <c r="K25" s="3">
        <f>IFERROR(INDEX(K51:K500,MATCH($C$25,$C$51:$C$500,0)),"")</f>
        <v>16.809999999999999</v>
      </c>
      <c r="L25" s="3">
        <f>IFERROR(INDEX(L51:L500,MATCH($C$25,$C$51:$C$500,0)),"")</f>
        <v>12.33</v>
      </c>
      <c r="M25" s="3">
        <f>IFERROR(INDEX(M51:M500,MATCH($C$25,$C$51:$C$500,0)),"")</f>
        <v>32998.29</v>
      </c>
    </row>
    <row r="26" spans="1:13" ht="15.5" x14ac:dyDescent="0.35">
      <c r="C26" t="s">
        <v>47</v>
      </c>
      <c r="D26" s="4">
        <f>IFERROR(_xlfn.RRI(5,I25,D25),"")</f>
        <v>-0.26747120624970755</v>
      </c>
      <c r="E26" s="4">
        <f>IFERROR(_xlfn.RRI(5,J25,E25),"")</f>
        <v>-0.20181114154124624</v>
      </c>
      <c r="H26" s="4">
        <f t="shared" ref="H26:M26" si="3">IFERROR(_xlfn.RRI(5,M25,H25),"")</f>
        <v>-0.8741919644996452</v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48</v>
      </c>
      <c r="D27" s="3">
        <f>IFERROR(D4/D21,"")</f>
        <v>19.774079857082452</v>
      </c>
      <c r="E27" s="3">
        <f>IFERROR(E4/E21,"")</f>
        <v>20.633867336997884</v>
      </c>
      <c r="H27" s="3">
        <f t="shared" ref="H27:M27" si="4">IFERROR(H4/H21,"")</f>
        <v>80.815894388160672</v>
      </c>
      <c r="I27" s="3">
        <f t="shared" si="4"/>
        <v>85.535169087949257</v>
      </c>
      <c r="J27" s="3">
        <f t="shared" si="4"/>
        <v>102.42920381627907</v>
      </c>
      <c r="K27" s="3">
        <f t="shared" si="4"/>
        <v>129.9706996417373</v>
      </c>
      <c r="L27" s="3">
        <f t="shared" si="4"/>
        <v>101.29953179087049</v>
      </c>
      <c r="M27" s="3" t="str">
        <f t="shared" si="4"/>
        <v/>
      </c>
    </row>
    <row r="28" spans="1:13" ht="15.5" x14ac:dyDescent="0.35">
      <c r="C28" t="s">
        <v>49</v>
      </c>
      <c r="D28" s="4">
        <f>IFERROR(_xlfn.RRI(5,I27,D27),"")</f>
        <v>-0.25391155644003338</v>
      </c>
      <c r="E28" s="4">
        <f>IFERROR(_xlfn.RRI(5,J27,E27),"")</f>
        <v>-0.27417592817244885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50</v>
      </c>
      <c r="H29" s="4">
        <f t="shared" ref="H29:M29" si="6">IFERROR(((H25-I25)/I25)*100%,"")</f>
        <v>-0.80414312617702444</v>
      </c>
      <c r="I29" s="4">
        <f t="shared" si="6"/>
        <v>0.65420560747663536</v>
      </c>
      <c r="J29" s="4">
        <f t="shared" si="6"/>
        <v>-0.80904223676383102</v>
      </c>
      <c r="K29" s="4">
        <f t="shared" si="6"/>
        <v>0.36334144363341431</v>
      </c>
      <c r="L29" s="4">
        <f t="shared" si="6"/>
        <v>-0.99962634427420327</v>
      </c>
      <c r="M29" s="4" t="str">
        <f t="shared" si="6"/>
        <v/>
      </c>
    </row>
    <row r="30" spans="1:13" ht="15.5" x14ac:dyDescent="0.35">
      <c r="C30" t="s">
        <v>51</v>
      </c>
      <c r="H30" s="4">
        <f t="shared" ref="H30:M30" si="7">IFERROR(((H27-I27)/I27)*100%,"")</f>
        <v>-5.5173500562512669E-2</v>
      </c>
      <c r="I30" s="4">
        <f t="shared" si="7"/>
        <v>-0.16493376985172706</v>
      </c>
      <c r="J30" s="4">
        <f t="shared" si="7"/>
        <v>-0.21190542100162602</v>
      </c>
      <c r="K30" s="4">
        <f t="shared" si="7"/>
        <v>0.28303356732247764</v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164.61</v>
      </c>
      <c r="E32" s="3">
        <f>IFERROR(INDEX(E51:E500,MATCH($A$32,$C$51:$C$500,0)),"")</f>
        <v>163.47</v>
      </c>
      <c r="H32" s="3">
        <f>IFERROR(INDEX(D32:G32,COUNT(D32:G32)),"")</f>
        <v>163.47</v>
      </c>
      <c r="I32" s="3">
        <f>IFERROR(INDEX(I51:I500,MATCH($C$32,$C$51:$C$500,0)),"")</f>
        <v>162.41</v>
      </c>
      <c r="J32" s="3">
        <f>IFERROR(INDEX(J51:J500,MATCH($C$32,$C$51:$C$500,0)),"")</f>
        <v>165.17</v>
      </c>
      <c r="K32" s="3">
        <f>IFERROR(INDEX(K51:K500,MATCH($C$32,$C$51:$C$500,0)),"")</f>
        <v>166.28</v>
      </c>
      <c r="L32" s="3">
        <f>IFERROR(INDEX(L51:L500,MATCH($C$32,$C$51:$C$500,0)),"")</f>
        <v>119.38</v>
      </c>
      <c r="M32" s="3">
        <f>IFERROR(INDEX(M51:M500,MATCH($C$32,$C$51:$C$500,0)),"")</f>
        <v>585210.18999999994</v>
      </c>
    </row>
    <row r="33" spans="1:13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0.84</v>
      </c>
      <c r="E33" s="3">
        <f>IFERROR(INDEX(E51:E500,MATCH($A$33,$C$51:$C$500,0)),"")</f>
        <v>0.91</v>
      </c>
      <c r="H33" s="3">
        <f>IFERROR(INDEX(D33:G33,COUNT(D33:G33)),"")</f>
        <v>0.91</v>
      </c>
      <c r="I33" s="3">
        <f>IFERROR(INDEX(I51:I500,MATCH($C$33,$C$51:$C$500,0)),"")</f>
        <v>1.07</v>
      </c>
      <c r="J33" s="3">
        <f>IFERROR(INDEX(J51:J500,MATCH($C$33,$C$51:$C$500,0)),"")</f>
        <v>1.1499999999999999</v>
      </c>
      <c r="K33" s="3">
        <f>IFERROR(INDEX(K51:K500,MATCH($C$33,$C$51:$C$500,0)),"")</f>
        <v>3.13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124.11</v>
      </c>
      <c r="E34" s="3">
        <f>IFERROR(INDEX(E51:E500,MATCH($A$34,$C$51:$C$500,0)),"")</f>
        <v>142.31</v>
      </c>
      <c r="H34" s="3">
        <f>IFERROR(INDEX(D34:G34,COUNT(D34:G34)),"")</f>
        <v>142.31</v>
      </c>
      <c r="I34" s="3">
        <f>IFERROR(INDEX(I51:I500,MATCH($C$34,$C$51:$C$500,0)),"")</f>
        <v>32.58</v>
      </c>
      <c r="J34" s="3">
        <f>IFERROR(INDEX(J51:J500,MATCH($C$34,$C$51:$C$500,0)),"")</f>
        <v>59.19</v>
      </c>
      <c r="K34" s="3">
        <f>IFERROR(INDEX(K51:K500,MATCH($C$34,$C$51:$C$500,0)),"")</f>
        <v>30.93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7.02</v>
      </c>
      <c r="E35" s="3">
        <f>IFERROR(INDEX(E51:E500,MATCH($A$35,$C$51:$C$500,0)),"")</f>
        <v>7.17</v>
      </c>
      <c r="H35" s="3">
        <f>IFERROR(INDEX(D35:G35,COUNT(D35:G35)),"")</f>
        <v>7.17</v>
      </c>
      <c r="I35" s="3">
        <f>IFERROR(INDEX(I51:I500,MATCH($C$35,$C$51:$C$500,0)),"")</f>
        <v>2.02</v>
      </c>
      <c r="J35" s="3">
        <f>IFERROR(INDEX(J51:J500,MATCH($C$35,$C$51:$C$500,0)),"")</f>
        <v>1.85</v>
      </c>
      <c r="K35" s="3">
        <f>IFERROR(INDEX(K51:K500,MATCH($C$35,$C$51:$C$500,0)),"")</f>
        <v>4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64</v>
      </c>
      <c r="C36" t="s">
        <v>65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M36" si="8">IFERROR(INDEX(H51:H500,MATCH($C$36,$C$51:$C$500,0)),"")</f>
        <v>0.6129</v>
      </c>
      <c r="I36" s="4">
        <f t="shared" si="8"/>
        <v>0.49890000000000001</v>
      </c>
      <c r="J36" s="4">
        <f t="shared" si="8"/>
        <v>0.312</v>
      </c>
      <c r="K36" s="4">
        <f t="shared" si="8"/>
        <v>0.2979</v>
      </c>
      <c r="L36" s="4">
        <f t="shared" si="8"/>
        <v>0</v>
      </c>
      <c r="M36" s="4">
        <f t="shared" si="8"/>
        <v>0</v>
      </c>
    </row>
    <row r="37" spans="1:13" ht="15.5" x14ac:dyDescent="0.35">
      <c r="B37" t="s">
        <v>66</v>
      </c>
      <c r="C37" t="s">
        <v>67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M37" si="9">IFERROR(INDEX(H51:H500,MATCH($C$37,$C$51:$C$500,0)),"")</f>
        <v>2.65</v>
      </c>
      <c r="I37" s="3">
        <f t="shared" si="9"/>
        <v>2.65</v>
      </c>
      <c r="J37" s="3">
        <f t="shared" si="9"/>
        <v>1</v>
      </c>
      <c r="K37" s="3">
        <f t="shared" si="9"/>
        <v>5</v>
      </c>
      <c r="L37" s="3">
        <f t="shared" si="9"/>
        <v>0</v>
      </c>
      <c r="M37" s="3">
        <f t="shared" si="9"/>
        <v>0</v>
      </c>
    </row>
    <row r="50" spans="2:13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</row>
    <row r="51" spans="2:13" ht="15.5" x14ac:dyDescent="0.35">
      <c r="B51" t="s">
        <v>73</v>
      </c>
      <c r="C51" t="s">
        <v>6</v>
      </c>
      <c r="D51" s="5">
        <v>93531397724</v>
      </c>
      <c r="E51" s="5">
        <v>97598192504</v>
      </c>
      <c r="F51" s="5">
        <v>121878296705</v>
      </c>
      <c r="G51" s="5">
        <v>83847880425</v>
      </c>
      <c r="I51" s="5">
        <v>404581349786</v>
      </c>
      <c r="J51" s="5">
        <v>484490134051</v>
      </c>
      <c r="K51" s="5">
        <v>613461702309</v>
      </c>
      <c r="L51" s="5">
        <v>477120794735</v>
      </c>
      <c r="M51" s="5">
        <v>413333722423</v>
      </c>
    </row>
    <row r="52" spans="2:13" ht="15.5" x14ac:dyDescent="0.35">
      <c r="C52" t="s">
        <v>74</v>
      </c>
      <c r="D52" s="5">
        <v>-53946119451</v>
      </c>
      <c r="E52" s="5">
        <v>-55328806596</v>
      </c>
      <c r="F52" s="5">
        <v>-64220417977</v>
      </c>
      <c r="G52" s="5">
        <v>-53390348775</v>
      </c>
      <c r="I52" s="5">
        <v>-237032083027</v>
      </c>
      <c r="J52" s="5">
        <v>-287326075774</v>
      </c>
      <c r="K52" s="5">
        <v>-350863831879</v>
      </c>
      <c r="L52" s="5">
        <v>-311434250725</v>
      </c>
      <c r="M52" s="5">
        <v>-225645526356</v>
      </c>
    </row>
    <row r="53" spans="2:13" ht="15.5" x14ac:dyDescent="0.35">
      <c r="C53" t="s">
        <v>75</v>
      </c>
      <c r="D53" s="5">
        <v>39585278273</v>
      </c>
      <c r="E53" s="5">
        <v>42269385908</v>
      </c>
      <c r="F53" s="5">
        <v>57657878728</v>
      </c>
      <c r="G53" s="5">
        <v>30457531650</v>
      </c>
      <c r="I53" s="5">
        <v>167549266759</v>
      </c>
      <c r="J53" s="5">
        <v>197164058277</v>
      </c>
      <c r="K53" s="5">
        <v>262597870430</v>
      </c>
      <c r="L53" s="5">
        <v>165686544010</v>
      </c>
      <c r="M53" s="5">
        <v>187688196067</v>
      </c>
    </row>
    <row r="54" spans="2:13" ht="15.5" x14ac:dyDescent="0.35">
      <c r="C54" t="s">
        <v>76</v>
      </c>
      <c r="D54" s="5">
        <v>-30660931222</v>
      </c>
      <c r="E54" s="5">
        <v>-30693513686</v>
      </c>
      <c r="F54" s="5">
        <v>-29667756809</v>
      </c>
      <c r="G54" s="5">
        <v>-27112779353</v>
      </c>
      <c r="I54" s="5">
        <v>-122177219484</v>
      </c>
      <c r="J54" s="5">
        <v>-144635019506</v>
      </c>
      <c r="K54" s="5">
        <v>-155615437142</v>
      </c>
      <c r="L54" s="5">
        <v>-137765439421</v>
      </c>
      <c r="M54" s="5">
        <v>-142587911502</v>
      </c>
    </row>
    <row r="55" spans="2:13" ht="15.5" x14ac:dyDescent="0.35">
      <c r="C55" t="s">
        <v>77</v>
      </c>
      <c r="D55" s="5">
        <v>-30660931222</v>
      </c>
      <c r="E55" s="5">
        <v>-30693513686</v>
      </c>
      <c r="F55" s="5">
        <v>-29667756809</v>
      </c>
      <c r="G55" s="5">
        <v>-27112779353</v>
      </c>
      <c r="I55" s="5">
        <v>-122177219484</v>
      </c>
      <c r="J55" s="5">
        <v>-144635019506</v>
      </c>
      <c r="K55" s="5">
        <v>-155615437142</v>
      </c>
      <c r="L55" s="5">
        <v>-137765439421</v>
      </c>
      <c r="M55" s="5">
        <v>-142587911502</v>
      </c>
    </row>
    <row r="56" spans="2:13" ht="15.5" x14ac:dyDescent="0.35">
      <c r="C56" t="s">
        <v>78</v>
      </c>
      <c r="D56" s="5">
        <v>8924347051</v>
      </c>
      <c r="E56" s="5">
        <v>11575872222</v>
      </c>
      <c r="F56" s="5">
        <v>27990121919</v>
      </c>
      <c r="G56" s="5">
        <v>3344752297</v>
      </c>
      <c r="I56" s="5">
        <v>45372047275</v>
      </c>
      <c r="J56" s="5">
        <v>52529038771</v>
      </c>
      <c r="K56" s="5">
        <v>106982433288</v>
      </c>
      <c r="L56" s="5">
        <v>27921104589</v>
      </c>
      <c r="M56" s="5">
        <v>45100284565</v>
      </c>
    </row>
    <row r="57" spans="2:13" ht="15.5" x14ac:dyDescent="0.35">
      <c r="C57" t="s">
        <v>79</v>
      </c>
      <c r="D57" s="5">
        <v>-482604614</v>
      </c>
      <c r="E57" s="5">
        <v>-4829411619</v>
      </c>
      <c r="F57" s="5">
        <v>-13306374014</v>
      </c>
      <c r="G57" s="5">
        <v>1487520974</v>
      </c>
      <c r="I57" s="5">
        <v>-12121904140</v>
      </c>
      <c r="J57" s="5">
        <v>-23526537758</v>
      </c>
      <c r="K57" s="5">
        <v>-15831341797</v>
      </c>
      <c r="L57" s="5">
        <v>51537113466</v>
      </c>
      <c r="M57" s="5">
        <v>-21837920147</v>
      </c>
    </row>
    <row r="58" spans="2:13" ht="15.5" x14ac:dyDescent="0.35">
      <c r="C58" t="s">
        <v>80</v>
      </c>
      <c r="D58" s="5">
        <v>523610733</v>
      </c>
      <c r="E58" s="5">
        <v>218926285</v>
      </c>
      <c r="F58" s="5">
        <v>394852895</v>
      </c>
      <c r="G58" s="5">
        <v>460645580</v>
      </c>
      <c r="I58" s="5">
        <v>1703190263</v>
      </c>
      <c r="J58" s="5">
        <v>1252529236</v>
      </c>
      <c r="K58" s="5">
        <v>112599485</v>
      </c>
      <c r="L58" s="5">
        <v>297624812</v>
      </c>
      <c r="M58" s="5">
        <v>64046336</v>
      </c>
    </row>
    <row r="59" spans="2:13" ht="15.5" x14ac:dyDescent="0.35">
      <c r="C59" t="s">
        <v>27</v>
      </c>
      <c r="D59" s="5">
        <v>-3589882662</v>
      </c>
      <c r="E59" s="5">
        <v>-3499196954</v>
      </c>
      <c r="F59" s="5">
        <v>-5174374583</v>
      </c>
      <c r="G59" s="5">
        <v>-5081957598</v>
      </c>
      <c r="I59" s="5">
        <v>-22754725252</v>
      </c>
      <c r="J59" s="5">
        <v>-30416001126</v>
      </c>
      <c r="K59" s="5">
        <v>-20638505718</v>
      </c>
      <c r="L59" s="5">
        <v>-30342044161</v>
      </c>
      <c r="M59" s="5">
        <v>-20904444571</v>
      </c>
    </row>
    <row r="60" spans="2:13" ht="15.5" x14ac:dyDescent="0.35">
      <c r="C60" t="s">
        <v>81</v>
      </c>
    </row>
    <row r="61" spans="2:13" ht="15.5" x14ac:dyDescent="0.35">
      <c r="C61" t="s">
        <v>82</v>
      </c>
      <c r="D61" s="5">
        <v>-482604614</v>
      </c>
      <c r="E61" s="5">
        <v>-4829411619</v>
      </c>
      <c r="F61" s="5">
        <v>-13306374014</v>
      </c>
      <c r="G61" s="5">
        <v>1487520974</v>
      </c>
      <c r="I61" s="5">
        <v>-12121904140</v>
      </c>
      <c r="J61" s="5">
        <v>-23526537758</v>
      </c>
      <c r="K61" s="5">
        <v>-15831341797</v>
      </c>
      <c r="L61" s="5">
        <v>51537113466</v>
      </c>
      <c r="M61" s="5">
        <v>-21837920147</v>
      </c>
    </row>
    <row r="62" spans="2:13" ht="15.5" x14ac:dyDescent="0.35">
      <c r="C62" t="s">
        <v>29</v>
      </c>
      <c r="D62" s="5">
        <v>8441742437</v>
      </c>
      <c r="E62" s="5">
        <v>6746460603</v>
      </c>
      <c r="F62" s="5">
        <v>14683747905</v>
      </c>
      <c r="G62" s="5">
        <v>4832273271</v>
      </c>
      <c r="I62" s="5">
        <v>33250143135</v>
      </c>
      <c r="J62" s="5">
        <v>29002501013</v>
      </c>
      <c r="K62" s="5">
        <v>91151091491</v>
      </c>
      <c r="L62" s="5">
        <v>79458218055</v>
      </c>
      <c r="M62" s="5">
        <v>23262364418</v>
      </c>
    </row>
    <row r="63" spans="2:13" ht="15.5" x14ac:dyDescent="0.35">
      <c r="C63" t="s">
        <v>28</v>
      </c>
      <c r="D63" s="5">
        <v>-3155755748</v>
      </c>
      <c r="E63" s="5">
        <v>-1817641259</v>
      </c>
      <c r="F63" s="5">
        <v>-487970868</v>
      </c>
      <c r="G63" s="5">
        <v>-2970637029</v>
      </c>
      <c r="I63" s="5">
        <v>-8153956174</v>
      </c>
      <c r="J63" s="5">
        <v>-13857150239</v>
      </c>
      <c r="K63" s="5">
        <v>-11841478328</v>
      </c>
      <c r="L63" s="5">
        <v>-21410287999</v>
      </c>
      <c r="M63" s="5">
        <v>5116168759</v>
      </c>
    </row>
    <row r="64" spans="2:13" ht="15.5" x14ac:dyDescent="0.35">
      <c r="C64" t="s">
        <v>83</v>
      </c>
      <c r="D64" s="5">
        <v>-1687005540</v>
      </c>
      <c r="E64" s="5">
        <v>-1273127240</v>
      </c>
      <c r="F64" s="5">
        <v>-1839555080</v>
      </c>
      <c r="G64" s="5">
        <v>-1581181580</v>
      </c>
      <c r="I64" s="5">
        <v>-5337174040</v>
      </c>
      <c r="J64" s="5">
        <v>-7794111820</v>
      </c>
      <c r="K64" s="5">
        <v>-6580795760</v>
      </c>
      <c r="L64" s="5">
        <v>-5137853959</v>
      </c>
      <c r="M64" s="5">
        <v>-2384558073</v>
      </c>
    </row>
    <row r="65" spans="2:13" ht="15.5" x14ac:dyDescent="0.35">
      <c r="C65" t="s">
        <v>84</v>
      </c>
      <c r="D65" s="5">
        <v>-1468750208</v>
      </c>
      <c r="E65" s="5">
        <v>-544514019</v>
      </c>
      <c r="F65" s="5">
        <v>1351584212</v>
      </c>
      <c r="G65" s="5">
        <v>-1389455449</v>
      </c>
      <c r="I65" s="5">
        <v>-2816782134</v>
      </c>
      <c r="J65" s="5">
        <v>-6063038419</v>
      </c>
      <c r="K65" s="5">
        <v>-5260682568</v>
      </c>
      <c r="L65" s="5">
        <v>-16272434040</v>
      </c>
      <c r="M65" s="5">
        <v>7500726832</v>
      </c>
    </row>
    <row r="66" spans="2:13" ht="15.5" x14ac:dyDescent="0.35">
      <c r="C66" t="s">
        <v>85</v>
      </c>
      <c r="D66" s="5">
        <v>-3155755748</v>
      </c>
      <c r="E66" s="5">
        <v>-1817641259</v>
      </c>
      <c r="F66" s="5">
        <v>-487970868</v>
      </c>
      <c r="G66" s="5">
        <v>-2970637029</v>
      </c>
      <c r="I66" s="5">
        <v>-8153956174</v>
      </c>
      <c r="J66" s="5">
        <v>-13857150239</v>
      </c>
      <c r="K66" s="5">
        <v>-11841478328</v>
      </c>
      <c r="L66" s="5">
        <v>-21410287999</v>
      </c>
      <c r="M66" s="5">
        <v>5116168759</v>
      </c>
    </row>
    <row r="67" spans="2:13" ht="15.5" x14ac:dyDescent="0.35">
      <c r="C67" t="s">
        <v>87</v>
      </c>
      <c r="D67" s="5">
        <v>5285986689</v>
      </c>
      <c r="E67" s="5">
        <v>4928819344</v>
      </c>
      <c r="F67" s="5">
        <v>14195777037</v>
      </c>
      <c r="G67" s="5">
        <v>1861636242</v>
      </c>
      <c r="I67" s="5">
        <v>25096186961</v>
      </c>
      <c r="J67" s="5">
        <v>15145350774</v>
      </c>
      <c r="K67" s="5">
        <v>79309613163</v>
      </c>
      <c r="L67" s="5">
        <v>58047930056</v>
      </c>
      <c r="M67" s="5">
        <v>28378533177</v>
      </c>
    </row>
    <row r="68" spans="2:13" ht="15.5" x14ac:dyDescent="0.35">
      <c r="C68" t="s">
        <v>88</v>
      </c>
      <c r="D68" s="5">
        <v>93531097</v>
      </c>
      <c r="E68" s="5">
        <v>93531097</v>
      </c>
      <c r="F68" s="5">
        <v>-92415514</v>
      </c>
      <c r="G68" s="5">
        <v>155513300</v>
      </c>
      <c r="I68" s="5">
        <v>374124388</v>
      </c>
      <c r="J68" s="5">
        <v>622053203</v>
      </c>
      <c r="K68" s="5">
        <v>823433622</v>
      </c>
      <c r="L68" s="5">
        <v>524020786</v>
      </c>
      <c r="M68" s="5">
        <v>596460563</v>
      </c>
    </row>
    <row r="69" spans="2:13" ht="15.5" x14ac:dyDescent="0.35">
      <c r="C69" t="s">
        <v>320</v>
      </c>
      <c r="D69" s="5">
        <v>93531097</v>
      </c>
      <c r="E69" s="5">
        <v>93531097</v>
      </c>
      <c r="F69" s="5">
        <v>-92415514</v>
      </c>
      <c r="G69" s="5">
        <v>155513300</v>
      </c>
      <c r="I69" s="5">
        <v>374124388</v>
      </c>
      <c r="J69" s="5">
        <v>622053203</v>
      </c>
      <c r="K69" s="5">
        <v>823433622</v>
      </c>
      <c r="L69" s="5">
        <v>524020786</v>
      </c>
      <c r="M69" s="5">
        <v>596460563</v>
      </c>
    </row>
    <row r="70" spans="2:13" ht="15.5" x14ac:dyDescent="0.35">
      <c r="C70" t="s">
        <v>89</v>
      </c>
      <c r="D70" s="5">
        <v>5379517786</v>
      </c>
      <c r="E70" s="5">
        <v>5022350441</v>
      </c>
      <c r="F70" s="5">
        <v>14103361523</v>
      </c>
      <c r="G70" s="5">
        <v>2017149542</v>
      </c>
      <c r="I70" s="5">
        <v>25470311349</v>
      </c>
      <c r="J70" s="5">
        <v>15767403977</v>
      </c>
      <c r="K70" s="5">
        <v>80133046785</v>
      </c>
      <c r="L70" s="5">
        <v>58571950842</v>
      </c>
      <c r="M70" s="5">
        <v>28974993740</v>
      </c>
    </row>
    <row r="71" spans="2:13" ht="15.5" x14ac:dyDescent="0.35">
      <c r="C71" t="s">
        <v>90</v>
      </c>
      <c r="D71" s="5">
        <v>5285986688</v>
      </c>
      <c r="E71" s="5">
        <v>4928819344</v>
      </c>
      <c r="F71" s="5">
        <v>14195777037</v>
      </c>
      <c r="G71" s="5">
        <v>1861636242</v>
      </c>
      <c r="I71" s="5">
        <v>25096186961</v>
      </c>
      <c r="J71" s="5">
        <v>15145350774</v>
      </c>
      <c r="K71" s="5">
        <v>79309613163</v>
      </c>
      <c r="L71" s="5">
        <v>58047930056</v>
      </c>
      <c r="M71" s="5">
        <v>28378533177</v>
      </c>
    </row>
    <row r="72" spans="2:13" ht="15.5" x14ac:dyDescent="0.35">
      <c r="C72" t="s">
        <v>8</v>
      </c>
      <c r="D72" s="5">
        <v>5379517785</v>
      </c>
      <c r="E72" s="5">
        <v>5022350441</v>
      </c>
      <c r="F72" s="5">
        <v>14103361523</v>
      </c>
      <c r="G72" s="5">
        <v>2017149542</v>
      </c>
      <c r="I72" s="5">
        <v>25470311349</v>
      </c>
      <c r="J72" s="5">
        <v>15767403977</v>
      </c>
      <c r="K72" s="5">
        <v>80133046785</v>
      </c>
      <c r="L72" s="5">
        <v>58571950842</v>
      </c>
      <c r="M72" s="5">
        <v>28974993740</v>
      </c>
    </row>
    <row r="73" spans="2:13" ht="15.5" x14ac:dyDescent="0.35">
      <c r="C73" t="s">
        <v>92</v>
      </c>
      <c r="D73" s="5">
        <v>5285986688</v>
      </c>
      <c r="E73" s="5">
        <v>4928819344</v>
      </c>
      <c r="F73" s="5">
        <v>14195777037</v>
      </c>
      <c r="G73" s="5">
        <v>1861636242</v>
      </c>
      <c r="I73" s="5">
        <v>25096186961</v>
      </c>
      <c r="J73" s="5">
        <v>15145350774</v>
      </c>
      <c r="K73" s="5">
        <v>79309613163</v>
      </c>
      <c r="L73" s="5">
        <v>58047930056</v>
      </c>
      <c r="M73" s="5">
        <v>28378533177</v>
      </c>
    </row>
    <row r="74" spans="2:13" ht="15.5" x14ac:dyDescent="0.35">
      <c r="C74" t="s">
        <v>93</v>
      </c>
      <c r="D74" s="5">
        <v>5379517785</v>
      </c>
      <c r="E74" s="5">
        <v>5022350441</v>
      </c>
      <c r="F74" s="5">
        <v>14103361523</v>
      </c>
      <c r="G74" s="5">
        <v>2017149542</v>
      </c>
      <c r="I74" s="5">
        <v>25470311349</v>
      </c>
      <c r="J74" s="5">
        <v>15767403977</v>
      </c>
      <c r="K74" s="5">
        <v>80133046785</v>
      </c>
      <c r="L74" s="5">
        <v>58571950842</v>
      </c>
      <c r="M74" s="5">
        <v>28974993740</v>
      </c>
    </row>
    <row r="75" spans="2:13" ht="15.5" x14ac:dyDescent="0.35">
      <c r="C75" t="s">
        <v>94</v>
      </c>
      <c r="D75" s="5">
        <v>5379517785</v>
      </c>
      <c r="E75" s="5">
        <v>5022350441</v>
      </c>
      <c r="F75" s="5">
        <v>14103361523</v>
      </c>
      <c r="G75" s="5">
        <v>2017149542</v>
      </c>
      <c r="I75" s="5">
        <v>25470311349</v>
      </c>
      <c r="J75" s="5">
        <v>15767403977</v>
      </c>
      <c r="K75" s="5">
        <v>80133046785</v>
      </c>
      <c r="L75" s="5">
        <v>58571950842</v>
      </c>
      <c r="M75" s="5">
        <v>28974993740</v>
      </c>
    </row>
    <row r="77" spans="2:13" ht="15.5" x14ac:dyDescent="0.35">
      <c r="B77" t="s">
        <v>95</v>
      </c>
      <c r="C77" t="s">
        <v>96</v>
      </c>
    </row>
    <row r="78" spans="2:13" ht="15.5" x14ac:dyDescent="0.35">
      <c r="C78" t="s">
        <v>97</v>
      </c>
    </row>
    <row r="79" spans="2:13" ht="15.5" x14ac:dyDescent="0.35">
      <c r="C79" t="s">
        <v>20</v>
      </c>
      <c r="D79" s="5">
        <v>86736752449</v>
      </c>
      <c r="E79" s="5">
        <v>119906493855</v>
      </c>
      <c r="F79" s="5">
        <v>142923331542</v>
      </c>
      <c r="G79" s="5">
        <v>101031227054</v>
      </c>
      <c r="I79" s="5">
        <v>142923331542</v>
      </c>
      <c r="J79" s="5">
        <v>187496514745</v>
      </c>
      <c r="K79" s="5">
        <v>187163996814</v>
      </c>
      <c r="L79" s="5">
        <v>31903420371</v>
      </c>
      <c r="M79" s="5">
        <v>23399598695</v>
      </c>
    </row>
    <row r="80" spans="2:13" ht="15.5" x14ac:dyDescent="0.35">
      <c r="C80" t="s">
        <v>246</v>
      </c>
      <c r="D80" s="5">
        <v>25000000000</v>
      </c>
      <c r="E80" s="5">
        <v>25000000000</v>
      </c>
      <c r="F80" s="5">
        <v>25000000000</v>
      </c>
      <c r="G80" s="5">
        <v>47000000000</v>
      </c>
      <c r="I80" s="5">
        <v>25000000000</v>
      </c>
      <c r="J80" s="5">
        <v>50000000000</v>
      </c>
    </row>
    <row r="81" spans="3:13" ht="15.5" x14ac:dyDescent="0.35">
      <c r="C81" t="s">
        <v>98</v>
      </c>
      <c r="D81" s="5">
        <v>328095930297</v>
      </c>
      <c r="E81" s="5">
        <v>304202699437</v>
      </c>
      <c r="F81" s="5">
        <v>295505413594</v>
      </c>
      <c r="G81" s="5">
        <v>275170203797</v>
      </c>
      <c r="I81" s="5">
        <v>295505413594</v>
      </c>
      <c r="J81" s="5">
        <v>324365958991</v>
      </c>
      <c r="K81" s="5">
        <v>355699994797</v>
      </c>
      <c r="L81" s="5">
        <v>261636934518</v>
      </c>
      <c r="M81" s="5">
        <v>240535268745</v>
      </c>
    </row>
    <row r="82" spans="3:13" ht="15.5" x14ac:dyDescent="0.35">
      <c r="C82" t="s">
        <v>99</v>
      </c>
      <c r="D82" s="5">
        <v>504264609</v>
      </c>
      <c r="E82" s="5">
        <v>513817826</v>
      </c>
      <c r="F82" s="5">
        <v>1228981111</v>
      </c>
      <c r="G82" s="5">
        <v>1532759901</v>
      </c>
      <c r="I82" s="5">
        <v>1228981111</v>
      </c>
      <c r="J82" s="5">
        <v>2801889101</v>
      </c>
      <c r="K82" s="5">
        <v>4224423188</v>
      </c>
      <c r="L82" s="5">
        <v>18502158078</v>
      </c>
      <c r="M82" s="5">
        <v>16321823065</v>
      </c>
    </row>
    <row r="83" spans="3:13" ht="15.5" x14ac:dyDescent="0.35">
      <c r="C83" t="s">
        <v>247</v>
      </c>
    </row>
    <row r="84" spans="3:13" ht="15.5" x14ac:dyDescent="0.35">
      <c r="C84" t="s">
        <v>100</v>
      </c>
      <c r="D84" s="5">
        <v>328095930297</v>
      </c>
      <c r="E84" s="5">
        <v>304202699437</v>
      </c>
      <c r="F84" s="5">
        <v>295505413594</v>
      </c>
      <c r="G84" s="5">
        <v>275170203797</v>
      </c>
      <c r="I84" s="5">
        <v>295505413594</v>
      </c>
      <c r="J84" s="5">
        <v>324365958991</v>
      </c>
      <c r="K84" s="5">
        <v>355699994797</v>
      </c>
      <c r="L84" s="5">
        <v>261636934518</v>
      </c>
      <c r="M84" s="5">
        <v>240535268745</v>
      </c>
    </row>
    <row r="85" spans="3:13" ht="15.5" x14ac:dyDescent="0.35">
      <c r="C85" t="s">
        <v>569</v>
      </c>
      <c r="D85" s="5">
        <v>10644270930</v>
      </c>
      <c r="E85" s="5">
        <v>10697268073</v>
      </c>
      <c r="F85" s="5">
        <v>10534274794</v>
      </c>
      <c r="G85" s="5">
        <v>9400518038</v>
      </c>
      <c r="I85" s="5">
        <v>10534274794</v>
      </c>
      <c r="J85" s="5">
        <v>10576656496</v>
      </c>
      <c r="K85" s="5">
        <v>11477762070</v>
      </c>
      <c r="L85" s="5">
        <v>9472471334</v>
      </c>
      <c r="M85" s="5">
        <v>14161460752</v>
      </c>
    </row>
    <row r="86" spans="3:13" ht="15.5" x14ac:dyDescent="0.35">
      <c r="C86" t="s">
        <v>101</v>
      </c>
      <c r="D86" s="5">
        <v>11564299480</v>
      </c>
      <c r="E86" s="5">
        <v>12285219418</v>
      </c>
      <c r="F86" s="5">
        <v>9026313426</v>
      </c>
      <c r="G86" s="5">
        <v>25445399514</v>
      </c>
      <c r="I86" s="5">
        <v>9026313426</v>
      </c>
      <c r="J86" s="5">
        <v>18098392363</v>
      </c>
      <c r="K86" s="5">
        <v>22661239524</v>
      </c>
      <c r="L86" s="5">
        <v>25148938519</v>
      </c>
      <c r="M86" s="5">
        <v>39225806608</v>
      </c>
    </row>
    <row r="87" spans="3:13" ht="15.5" x14ac:dyDescent="0.35">
      <c r="C87" t="s">
        <v>102</v>
      </c>
      <c r="D87" s="5">
        <v>11564299480</v>
      </c>
      <c r="E87" s="5">
        <v>12285219418</v>
      </c>
      <c r="F87" s="5">
        <v>9026313426</v>
      </c>
      <c r="G87" s="5">
        <v>25445399514</v>
      </c>
      <c r="I87" s="5">
        <v>9026313426</v>
      </c>
      <c r="J87" s="5">
        <v>18098392363</v>
      </c>
      <c r="K87" s="5">
        <v>22661239524</v>
      </c>
      <c r="L87" s="5">
        <v>25148938519</v>
      </c>
      <c r="M87" s="5">
        <v>39225806608</v>
      </c>
    </row>
    <row r="88" spans="3:13" ht="15.5" x14ac:dyDescent="0.35">
      <c r="C88" t="s">
        <v>103</v>
      </c>
      <c r="D88" s="5">
        <v>23579115493</v>
      </c>
      <c r="E88" s="5">
        <v>20816521993</v>
      </c>
      <c r="F88" s="5">
        <v>22120121992</v>
      </c>
      <c r="G88" s="5">
        <v>25920057356</v>
      </c>
      <c r="I88" s="5">
        <v>22120121992</v>
      </c>
      <c r="J88" s="5">
        <v>23770057356</v>
      </c>
      <c r="K88" s="5">
        <v>21968381152</v>
      </c>
      <c r="L88" s="5">
        <v>22801210290</v>
      </c>
      <c r="M88" s="5">
        <v>14945733686</v>
      </c>
    </row>
    <row r="89" spans="3:13" ht="15.5" x14ac:dyDescent="0.35">
      <c r="C89" t="s">
        <v>81</v>
      </c>
      <c r="D89" s="5">
        <v>-30171444315</v>
      </c>
      <c r="E89" s="5">
        <v>-30264975412</v>
      </c>
      <c r="F89" s="5">
        <v>-30358506509</v>
      </c>
      <c r="G89" s="5">
        <v>-30205215283</v>
      </c>
      <c r="I89" s="5">
        <v>-30358506509</v>
      </c>
      <c r="J89" s="5">
        <v>3053007915</v>
      </c>
      <c r="K89" s="5">
        <v>2430954712</v>
      </c>
      <c r="L89" s="5">
        <v>1607521090</v>
      </c>
      <c r="M89" s="5">
        <v>1083500304</v>
      </c>
    </row>
    <row r="90" spans="3:13" ht="15.5" x14ac:dyDescent="0.35">
      <c r="C90" t="s">
        <v>104</v>
      </c>
      <c r="D90" s="5">
        <v>508549997536</v>
      </c>
      <c r="E90" s="5">
        <v>515319077559</v>
      </c>
      <c r="F90" s="5">
        <v>526527531744</v>
      </c>
      <c r="G90" s="5">
        <v>536033505242</v>
      </c>
      <c r="I90" s="5">
        <v>526527531744</v>
      </c>
      <c r="J90" s="5">
        <v>652424197695</v>
      </c>
      <c r="K90" s="5">
        <v>721522520015</v>
      </c>
      <c r="L90" s="5">
        <v>433517291503</v>
      </c>
      <c r="M90" s="5">
        <v>338810038929</v>
      </c>
    </row>
    <row r="91" spans="3:13" ht="15.5" x14ac:dyDescent="0.35">
      <c r="C91" t="s">
        <v>105</v>
      </c>
    </row>
    <row r="92" spans="3:13" ht="15.5" x14ac:dyDescent="0.35">
      <c r="C92" t="s">
        <v>248</v>
      </c>
      <c r="D92" s="5">
        <v>24984627120</v>
      </c>
      <c r="E92" s="5">
        <v>24984627120</v>
      </c>
      <c r="F92" s="5">
        <v>24984627120</v>
      </c>
      <c r="G92" s="5">
        <v>28233900408</v>
      </c>
      <c r="I92" s="5">
        <v>24984627120</v>
      </c>
      <c r="J92" s="5">
        <v>28233900408</v>
      </c>
      <c r="K92" s="5">
        <v>26964517735</v>
      </c>
      <c r="L92" s="5">
        <v>28176577161</v>
      </c>
      <c r="M92" s="5">
        <v>26488809183</v>
      </c>
    </row>
    <row r="93" spans="3:13" ht="15.5" x14ac:dyDescent="0.35">
      <c r="C93" t="s">
        <v>106</v>
      </c>
      <c r="D93" s="5">
        <v>527587763573</v>
      </c>
      <c r="E93" s="5">
        <v>550301991342</v>
      </c>
      <c r="F93" s="5">
        <v>559590543727</v>
      </c>
      <c r="G93" s="5">
        <v>570613559302</v>
      </c>
      <c r="I93" s="5">
        <v>559590543727</v>
      </c>
      <c r="J93" s="5">
        <v>671683758686</v>
      </c>
      <c r="K93" s="5">
        <v>798188486492</v>
      </c>
      <c r="L93" s="5">
        <v>809183594040</v>
      </c>
      <c r="M93" s="5">
        <v>425536294717</v>
      </c>
    </row>
    <row r="94" spans="3:13" ht="15.5" x14ac:dyDescent="0.35">
      <c r="C94" t="s">
        <v>108</v>
      </c>
      <c r="L94" s="5">
        <v>4695074281</v>
      </c>
      <c r="M94" s="5">
        <v>21115309056</v>
      </c>
    </row>
    <row r="95" spans="3:13" ht="15.5" x14ac:dyDescent="0.35">
      <c r="C95" t="s">
        <v>109</v>
      </c>
      <c r="D95" s="5">
        <v>553943420093</v>
      </c>
      <c r="E95" s="5">
        <v>577588618462</v>
      </c>
      <c r="F95" s="5">
        <v>588428072917</v>
      </c>
      <c r="G95" s="5">
        <v>609028459710</v>
      </c>
      <c r="I95" s="5">
        <v>588428072917</v>
      </c>
      <c r="J95" s="5">
        <v>699917659094</v>
      </c>
      <c r="K95" s="5">
        <v>826729019027</v>
      </c>
      <c r="L95" s="5">
        <v>846436057902</v>
      </c>
      <c r="M95" s="5">
        <v>494326587968</v>
      </c>
    </row>
    <row r="96" spans="3:13" ht="15.5" x14ac:dyDescent="0.35">
      <c r="C96" t="s">
        <v>110</v>
      </c>
      <c r="D96" s="5">
        <v>1062493417629</v>
      </c>
      <c r="E96" s="5">
        <v>1092907696021</v>
      </c>
      <c r="F96" s="5">
        <v>1114955604661</v>
      </c>
      <c r="G96" s="5">
        <v>1145061964952</v>
      </c>
      <c r="I96" s="5">
        <v>1114955604661</v>
      </c>
      <c r="J96" s="5">
        <v>1352341856789</v>
      </c>
      <c r="K96" s="5">
        <v>1548251539042</v>
      </c>
      <c r="L96" s="5">
        <v>1279953349405</v>
      </c>
      <c r="M96" s="5">
        <v>833136626897</v>
      </c>
    </row>
    <row r="97" spans="3:13" ht="15.5" x14ac:dyDescent="0.35">
      <c r="C97" t="s">
        <v>111</v>
      </c>
    </row>
    <row r="98" spans="3:13" ht="15.5" x14ac:dyDescent="0.35">
      <c r="C98" t="s">
        <v>112</v>
      </c>
    </row>
    <row r="99" spans="3:13" ht="15.5" x14ac:dyDescent="0.35">
      <c r="C99" t="s">
        <v>113</v>
      </c>
      <c r="D99" s="5">
        <v>98687062963</v>
      </c>
      <c r="E99" s="5">
        <v>104756188912</v>
      </c>
      <c r="F99" s="5">
        <v>103229167783</v>
      </c>
      <c r="G99" s="5">
        <v>120033257842</v>
      </c>
      <c r="I99" s="5">
        <v>103229167783</v>
      </c>
      <c r="J99" s="5">
        <v>229941750108</v>
      </c>
      <c r="K99" s="5">
        <v>429418433660</v>
      </c>
      <c r="L99" s="5">
        <v>399502446149</v>
      </c>
      <c r="M99" s="5">
        <v>240805792038</v>
      </c>
    </row>
    <row r="100" spans="3:13" ht="15.5" x14ac:dyDescent="0.35">
      <c r="C100" t="s">
        <v>250</v>
      </c>
      <c r="G100" s="5">
        <v>6864705374</v>
      </c>
      <c r="J100" s="5">
        <v>44840775822</v>
      </c>
      <c r="K100" s="5">
        <v>84790107721</v>
      </c>
      <c r="L100" s="5">
        <v>82877019627</v>
      </c>
      <c r="M100" s="5">
        <v>80276923311</v>
      </c>
    </row>
    <row r="101" spans="3:13" ht="15.5" x14ac:dyDescent="0.35">
      <c r="C101" t="s">
        <v>114</v>
      </c>
    </row>
    <row r="102" spans="3:13" ht="15.5" x14ac:dyDescent="0.35">
      <c r="C102" t="s">
        <v>251</v>
      </c>
      <c r="D102" s="5">
        <v>504264609</v>
      </c>
      <c r="E102" s="5">
        <v>513817826</v>
      </c>
      <c r="F102" s="5">
        <v>1228981111</v>
      </c>
      <c r="G102" s="5">
        <v>1532759901</v>
      </c>
      <c r="I102" s="5">
        <v>1228981111</v>
      </c>
      <c r="J102" s="5">
        <v>2801889101</v>
      </c>
      <c r="K102" s="5">
        <v>4224423188</v>
      </c>
      <c r="L102" s="5">
        <v>18502158078</v>
      </c>
      <c r="M102" s="5">
        <v>16321823065</v>
      </c>
    </row>
    <row r="103" spans="3:13" ht="15.5" x14ac:dyDescent="0.35">
      <c r="C103" t="s">
        <v>115</v>
      </c>
      <c r="D103" s="5">
        <v>93692296245</v>
      </c>
      <c r="E103" s="5">
        <v>105308747733</v>
      </c>
      <c r="F103" s="5">
        <v>111302864653</v>
      </c>
      <c r="G103" s="5">
        <v>113930898690</v>
      </c>
      <c r="I103" s="5">
        <v>111302864653</v>
      </c>
      <c r="J103" s="5">
        <v>119533106806</v>
      </c>
      <c r="K103" s="5">
        <v>135276098187</v>
      </c>
      <c r="L103" s="5">
        <v>203267568921</v>
      </c>
    </row>
    <row r="104" spans="3:13" ht="15.5" x14ac:dyDescent="0.35">
      <c r="C104" t="s">
        <v>116</v>
      </c>
      <c r="D104" s="5">
        <v>1693903850</v>
      </c>
      <c r="E104" s="5">
        <v>1388138668</v>
      </c>
      <c r="F104" s="5">
        <v>3744085430</v>
      </c>
      <c r="G104" s="5">
        <v>2942241189</v>
      </c>
      <c r="I104" s="5">
        <v>3744085430</v>
      </c>
      <c r="J104" s="5">
        <v>1728689183</v>
      </c>
      <c r="K104" s="5">
        <v>2314434305</v>
      </c>
      <c r="L104" s="5">
        <v>1966634018</v>
      </c>
      <c r="M104" s="5">
        <v>24832800263</v>
      </c>
    </row>
    <row r="105" spans="3:13" ht="15.5" x14ac:dyDescent="0.35">
      <c r="C105" t="s">
        <v>117</v>
      </c>
      <c r="D105" s="5">
        <v>5587139515</v>
      </c>
      <c r="E105" s="5">
        <v>4504282966</v>
      </c>
      <c r="F105" s="5">
        <v>5013940051</v>
      </c>
      <c r="G105" s="5">
        <v>4831297511</v>
      </c>
      <c r="I105" s="5">
        <v>5013940051</v>
      </c>
      <c r="J105" s="5">
        <v>4493518095</v>
      </c>
      <c r="K105" s="5">
        <v>4065197546</v>
      </c>
      <c r="L105" s="5">
        <v>3327877642</v>
      </c>
      <c r="M105" s="5">
        <v>2744897299</v>
      </c>
    </row>
    <row r="106" spans="3:13" ht="15.5" x14ac:dyDescent="0.35">
      <c r="C106" t="s">
        <v>322</v>
      </c>
    </row>
    <row r="107" spans="3:13" ht="15.5" x14ac:dyDescent="0.35">
      <c r="C107" t="s">
        <v>120</v>
      </c>
      <c r="D107" s="5">
        <v>30864767420</v>
      </c>
      <c r="E107" s="5">
        <v>36777069251</v>
      </c>
      <c r="F107" s="5">
        <v>44716289163</v>
      </c>
      <c r="G107" s="5">
        <v>52557008098</v>
      </c>
      <c r="I107" s="5">
        <v>44716289163</v>
      </c>
      <c r="J107" s="5">
        <v>75503159245</v>
      </c>
      <c r="K107" s="5">
        <v>74274112655</v>
      </c>
      <c r="L107" s="5">
        <v>59224511666</v>
      </c>
      <c r="M107" s="5">
        <v>38041666667</v>
      </c>
    </row>
    <row r="108" spans="3:13" ht="15.5" x14ac:dyDescent="0.35">
      <c r="C108" t="s">
        <v>324</v>
      </c>
      <c r="D108" s="5">
        <v>74567785</v>
      </c>
      <c r="E108" s="5">
        <v>174018397</v>
      </c>
      <c r="F108" s="5">
        <v>272128564</v>
      </c>
      <c r="G108" s="5">
        <v>368913948</v>
      </c>
      <c r="I108" s="5">
        <v>272128564</v>
      </c>
      <c r="J108" s="5">
        <v>817058310</v>
      </c>
      <c r="K108" s="5">
        <v>778927811</v>
      </c>
      <c r="L108" s="5">
        <v>680264167</v>
      </c>
      <c r="M108" s="5">
        <v>410194457</v>
      </c>
    </row>
    <row r="109" spans="3:13" ht="15.5" x14ac:dyDescent="0.35">
      <c r="C109" t="s">
        <v>325</v>
      </c>
      <c r="D109" s="5">
        <v>90844523389</v>
      </c>
      <c r="E109" s="5">
        <v>93946659631</v>
      </c>
      <c r="F109" s="5">
        <v>93184929591</v>
      </c>
      <c r="G109" s="5">
        <v>93431188789</v>
      </c>
      <c r="I109" s="5">
        <v>93184929591</v>
      </c>
      <c r="J109" s="5">
        <v>98148933944</v>
      </c>
      <c r="K109" s="5">
        <v>67908007381</v>
      </c>
      <c r="L109" s="5">
        <v>41543419470</v>
      </c>
      <c r="M109" s="5">
        <v>79806671853</v>
      </c>
    </row>
    <row r="110" spans="3:13" ht="15.5" x14ac:dyDescent="0.35">
      <c r="C110" t="s">
        <v>122</v>
      </c>
      <c r="D110" s="5">
        <v>186012175836</v>
      </c>
      <c r="E110" s="5">
        <v>215736846064</v>
      </c>
      <c r="F110" s="5">
        <v>244334126274</v>
      </c>
      <c r="G110" s="5">
        <v>271678882317</v>
      </c>
      <c r="I110" s="5">
        <v>244334126274</v>
      </c>
      <c r="J110" s="5">
        <v>341967367092</v>
      </c>
      <c r="K110" s="5">
        <v>334405934160</v>
      </c>
      <c r="L110" s="5">
        <v>318498189441</v>
      </c>
      <c r="M110" s="5">
        <v>89050071886</v>
      </c>
    </row>
    <row r="111" spans="3:13" ht="15.5" x14ac:dyDescent="0.35">
      <c r="C111" t="s">
        <v>123</v>
      </c>
      <c r="D111" s="5">
        <v>186012175836</v>
      </c>
      <c r="E111" s="5">
        <v>215736846064</v>
      </c>
      <c r="F111" s="5">
        <v>244334126274</v>
      </c>
      <c r="G111" s="5">
        <v>271678882317</v>
      </c>
      <c r="I111" s="5">
        <v>244334126274</v>
      </c>
      <c r="J111" s="5">
        <v>341967367092</v>
      </c>
      <c r="K111" s="5">
        <v>334405934160</v>
      </c>
      <c r="L111" s="5">
        <v>318498189441</v>
      </c>
      <c r="M111" s="5">
        <v>89050071886</v>
      </c>
    </row>
    <row r="112" spans="3:13" ht="15.5" x14ac:dyDescent="0.35">
      <c r="C112" t="s">
        <v>119</v>
      </c>
    </row>
    <row r="113" spans="2:13" ht="15.5" x14ac:dyDescent="0.35">
      <c r="C113" t="s">
        <v>121</v>
      </c>
      <c r="D113" s="5">
        <v>63609443742</v>
      </c>
      <c r="E113" s="5">
        <v>83333700566</v>
      </c>
      <c r="F113" s="5">
        <v>106628665751</v>
      </c>
      <c r="G113" s="5">
        <v>129655149647</v>
      </c>
      <c r="I113" s="5">
        <v>106628665751</v>
      </c>
      <c r="J113" s="5">
        <v>198622848050</v>
      </c>
      <c r="K113" s="5">
        <v>180409937688</v>
      </c>
      <c r="L113" s="5">
        <v>95872360205</v>
      </c>
      <c r="M113" s="5">
        <v>72248339676</v>
      </c>
    </row>
    <row r="114" spans="2:13" ht="15.5" x14ac:dyDescent="0.35">
      <c r="C114" t="s">
        <v>256</v>
      </c>
      <c r="D114" s="5">
        <v>12024677876</v>
      </c>
      <c r="E114" s="5">
        <v>10529547102</v>
      </c>
      <c r="F114" s="5">
        <v>9958652516</v>
      </c>
      <c r="G114" s="5">
        <v>10738174562</v>
      </c>
      <c r="I114" s="5">
        <v>9958652516</v>
      </c>
      <c r="J114" s="5">
        <v>7036348119</v>
      </c>
      <c r="K114" s="5">
        <v>797858796</v>
      </c>
    </row>
    <row r="115" spans="2:13" ht="15.5" x14ac:dyDescent="0.35">
      <c r="C115" t="s">
        <v>124</v>
      </c>
      <c r="D115" s="5">
        <v>284699238799</v>
      </c>
      <c r="E115" s="5">
        <v>320493034976</v>
      </c>
      <c r="F115" s="5">
        <v>347563294057</v>
      </c>
      <c r="G115" s="5">
        <v>391712140159</v>
      </c>
      <c r="I115" s="5">
        <v>347563294057</v>
      </c>
      <c r="J115" s="5">
        <v>571909117200</v>
      </c>
      <c r="K115" s="5">
        <v>763824367820</v>
      </c>
      <c r="L115" s="5">
        <v>718000635590</v>
      </c>
      <c r="M115" s="5">
        <v>329855863924</v>
      </c>
    </row>
    <row r="116" spans="2:13" ht="15.5" x14ac:dyDescent="0.35">
      <c r="C116" t="s">
        <v>125</v>
      </c>
    </row>
    <row r="117" spans="2:13" ht="15.5" x14ac:dyDescent="0.35">
      <c r="C117" t="s">
        <v>126</v>
      </c>
      <c r="D117" s="5">
        <v>472510152200</v>
      </c>
      <c r="E117" s="5">
        <v>472510152200</v>
      </c>
      <c r="F117" s="5">
        <v>472510152200</v>
      </c>
      <c r="G117" s="5">
        <v>472510152200</v>
      </c>
      <c r="I117" s="5">
        <v>472510152200</v>
      </c>
      <c r="J117" s="5">
        <v>472510152200</v>
      </c>
      <c r="K117" s="5">
        <v>471737417800</v>
      </c>
      <c r="L117" s="5">
        <v>400100000000</v>
      </c>
      <c r="M117" s="5">
        <v>86000000000</v>
      </c>
    </row>
    <row r="118" spans="2:13" ht="15.5" x14ac:dyDescent="0.35">
      <c r="C118" t="s">
        <v>127</v>
      </c>
      <c r="D118" s="5">
        <v>73794930422</v>
      </c>
      <c r="E118" s="5">
        <v>73794930422</v>
      </c>
      <c r="F118" s="5">
        <v>73794930422</v>
      </c>
      <c r="G118" s="5">
        <v>73794930422</v>
      </c>
      <c r="I118" s="5">
        <v>73794930422</v>
      </c>
      <c r="J118" s="5">
        <v>73794930422</v>
      </c>
      <c r="K118" s="5">
        <v>70703992822</v>
      </c>
    </row>
    <row r="119" spans="2:13" ht="15.5" x14ac:dyDescent="0.35">
      <c r="C119" t="s">
        <v>128</v>
      </c>
      <c r="D119" s="5">
        <v>261660540523</v>
      </c>
      <c r="E119" s="5">
        <v>256374553835</v>
      </c>
      <c r="F119" s="5">
        <v>251445734491</v>
      </c>
      <c r="G119" s="5">
        <v>237249957454</v>
      </c>
      <c r="I119" s="5">
        <v>251445734491</v>
      </c>
      <c r="J119" s="5">
        <v>231074649052</v>
      </c>
      <c r="K119" s="5">
        <v>239554805888</v>
      </c>
      <c r="L119" s="5">
        <v>160245192725</v>
      </c>
      <c r="M119" s="5">
        <v>416197262669</v>
      </c>
    </row>
    <row r="120" spans="2:13" ht="15.5" x14ac:dyDescent="0.35">
      <c r="C120" t="s">
        <v>257</v>
      </c>
      <c r="D120" s="5">
        <v>80020000000</v>
      </c>
      <c r="E120" s="5">
        <v>80020000000</v>
      </c>
      <c r="F120" s="5">
        <v>80020000000</v>
      </c>
      <c r="G120" s="5">
        <v>80020000000</v>
      </c>
      <c r="I120" s="5">
        <v>80020000000</v>
      </c>
      <c r="J120" s="5">
        <v>80020000000</v>
      </c>
      <c r="K120" s="5">
        <v>80020000000</v>
      </c>
      <c r="L120" s="5">
        <v>80020000000</v>
      </c>
    </row>
    <row r="121" spans="2:13" ht="15.5" x14ac:dyDescent="0.35">
      <c r="C121" t="s">
        <v>258</v>
      </c>
      <c r="D121" s="5">
        <v>181640540523</v>
      </c>
      <c r="E121" s="5">
        <v>176354553835</v>
      </c>
      <c r="F121" s="5">
        <v>171425734491</v>
      </c>
      <c r="G121" s="5">
        <v>157229957454</v>
      </c>
      <c r="I121" s="5">
        <v>171425734491</v>
      </c>
      <c r="J121" s="5">
        <v>151054649052</v>
      </c>
      <c r="K121" s="5">
        <v>159534805888</v>
      </c>
      <c r="L121" s="5">
        <v>80225192725</v>
      </c>
    </row>
    <row r="122" spans="2:13" ht="15.5" x14ac:dyDescent="0.35">
      <c r="C122" t="s">
        <v>259</v>
      </c>
      <c r="D122" s="5">
        <v>261660540523</v>
      </c>
      <c r="E122" s="5">
        <v>256374553835</v>
      </c>
      <c r="F122" s="5">
        <v>251445734491</v>
      </c>
      <c r="G122" s="5">
        <v>237249957454</v>
      </c>
      <c r="I122" s="5">
        <v>251445734491</v>
      </c>
      <c r="J122" s="5">
        <v>231074649052</v>
      </c>
      <c r="K122" s="5">
        <v>239554805888</v>
      </c>
      <c r="L122" s="5">
        <v>160245192725</v>
      </c>
      <c r="M122" s="5">
        <v>416197262669</v>
      </c>
    </row>
    <row r="123" spans="2:13" ht="15.5" x14ac:dyDescent="0.35">
      <c r="C123" t="s">
        <v>10</v>
      </c>
      <c r="D123" s="5">
        <v>777794178830</v>
      </c>
      <c r="E123" s="5">
        <v>772414661045</v>
      </c>
      <c r="F123" s="5">
        <v>767392310604</v>
      </c>
      <c r="G123" s="5">
        <v>753349824793</v>
      </c>
      <c r="I123" s="5">
        <v>767392310604</v>
      </c>
      <c r="J123" s="5">
        <v>780432739589</v>
      </c>
      <c r="K123" s="5">
        <v>784427171222</v>
      </c>
      <c r="L123" s="5">
        <v>561952713815</v>
      </c>
      <c r="M123" s="5">
        <v>503280762973</v>
      </c>
    </row>
    <row r="124" spans="2:13" ht="15.5" x14ac:dyDescent="0.35">
      <c r="C124" t="s">
        <v>129</v>
      </c>
      <c r="D124" s="5">
        <v>1062493417629</v>
      </c>
      <c r="E124" s="5">
        <v>1092907696021</v>
      </c>
      <c r="F124" s="5">
        <v>1114955604661</v>
      </c>
      <c r="G124" s="5">
        <v>1145061964952</v>
      </c>
      <c r="I124" s="5">
        <v>1114955604661</v>
      </c>
      <c r="J124" s="5">
        <v>1352341856789</v>
      </c>
      <c r="K124" s="5">
        <v>1548251539042</v>
      </c>
      <c r="L124" s="5">
        <v>1279953349405</v>
      </c>
      <c r="M124" s="5">
        <v>833136626897</v>
      </c>
    </row>
    <row r="125" spans="2:13" ht="15.5" x14ac:dyDescent="0.35">
      <c r="C125" t="s">
        <v>130</v>
      </c>
      <c r="D125" s="5">
        <v>4725101522</v>
      </c>
      <c r="E125" s="5">
        <v>4725101522</v>
      </c>
      <c r="F125" s="5">
        <v>4725101522</v>
      </c>
      <c r="G125" s="5">
        <v>4725101522</v>
      </c>
      <c r="I125" s="5">
        <v>4725101522</v>
      </c>
      <c r="J125" s="5">
        <v>4725101522</v>
      </c>
      <c r="K125" s="5">
        <v>4717374178</v>
      </c>
      <c r="L125" s="5">
        <v>4707100000</v>
      </c>
      <c r="M125" s="5">
        <v>860000</v>
      </c>
    </row>
    <row r="127" spans="2:13" ht="15.5" x14ac:dyDescent="0.35">
      <c r="B127" t="s">
        <v>131</v>
      </c>
      <c r="C127" t="s">
        <v>132</v>
      </c>
      <c r="D127" s="5">
        <v>-6464807848</v>
      </c>
      <c r="E127" s="5">
        <v>17045641267</v>
      </c>
      <c r="F127" s="5">
        <v>34125961514</v>
      </c>
      <c r="G127" s="5">
        <v>52537009075</v>
      </c>
      <c r="I127" s="5">
        <v>118540024793</v>
      </c>
      <c r="J127" s="5">
        <v>42025129327</v>
      </c>
      <c r="K127" s="5">
        <v>-12724654083</v>
      </c>
      <c r="L127" s="5">
        <v>107722690729</v>
      </c>
      <c r="M127" s="5">
        <v>58388143127</v>
      </c>
    </row>
    <row r="128" spans="2:13" ht="15.5" x14ac:dyDescent="0.35">
      <c r="C128" t="s">
        <v>133</v>
      </c>
      <c r="D128" s="5">
        <v>67003106255</v>
      </c>
      <c r="E128" s="5">
        <v>86257487087</v>
      </c>
      <c r="F128" s="5">
        <v>95986624498</v>
      </c>
      <c r="G128" s="5">
        <v>124974104469</v>
      </c>
      <c r="I128" s="5">
        <v>434745871972</v>
      </c>
      <c r="J128" s="5">
        <v>496696074978</v>
      </c>
      <c r="K128" s="5">
        <v>499153016282</v>
      </c>
      <c r="L128" s="5">
        <v>463851265469</v>
      </c>
      <c r="M128" s="5">
        <v>406435462152</v>
      </c>
    </row>
    <row r="129" spans="3:13" ht="15.5" x14ac:dyDescent="0.35">
      <c r="C129" t="s">
        <v>134</v>
      </c>
      <c r="D129" s="5">
        <v>-30071722309</v>
      </c>
      <c r="E129" s="5">
        <v>-27012068262</v>
      </c>
      <c r="F129" s="5">
        <v>-21616972012</v>
      </c>
      <c r="G129" s="5">
        <v>-13961834482</v>
      </c>
      <c r="I129" s="5">
        <v>-103905426083</v>
      </c>
      <c r="J129" s="5">
        <v>-148577105154</v>
      </c>
      <c r="K129" s="5">
        <v>-208139869216</v>
      </c>
      <c r="L129" s="5">
        <v>-174147849707</v>
      </c>
      <c r="M129" s="5">
        <v>-132372769820</v>
      </c>
    </row>
    <row r="130" spans="3:13" ht="15.5" x14ac:dyDescent="0.35">
      <c r="C130" t="s">
        <v>570</v>
      </c>
      <c r="D130" s="5">
        <v>-17455797200</v>
      </c>
      <c r="E130" s="5">
        <v>-16522563931</v>
      </c>
      <c r="F130" s="5">
        <v>-52579428456</v>
      </c>
      <c r="G130" s="5">
        <v>10548789262</v>
      </c>
      <c r="I130" s="5">
        <v>-78689194432</v>
      </c>
      <c r="J130" s="5">
        <v>-82047966824</v>
      </c>
      <c r="K130" s="5">
        <v>-81681828170</v>
      </c>
      <c r="L130" s="5">
        <v>-74955276563</v>
      </c>
      <c r="M130" s="5">
        <v>-36055616919</v>
      </c>
    </row>
    <row r="131" spans="3:13" ht="15.5" x14ac:dyDescent="0.35">
      <c r="C131" t="s">
        <v>414</v>
      </c>
      <c r="D131" s="5">
        <v>-7088595850</v>
      </c>
      <c r="E131" s="5">
        <v>-7002625953</v>
      </c>
      <c r="F131" s="5">
        <v>18290270698</v>
      </c>
      <c r="G131" s="5">
        <v>-44070257911</v>
      </c>
      <c r="I131" s="5">
        <v>-34864527705</v>
      </c>
      <c r="J131" s="5">
        <v>-16596886989</v>
      </c>
      <c r="K131" s="5">
        <v>-48852943193</v>
      </c>
      <c r="L131" s="5">
        <v>-50464494022</v>
      </c>
      <c r="M131" s="5">
        <v>-60800008889</v>
      </c>
    </row>
    <row r="132" spans="3:13" ht="15.5" x14ac:dyDescent="0.35">
      <c r="C132" t="s">
        <v>571</v>
      </c>
      <c r="D132" s="5">
        <v>-13748371666</v>
      </c>
      <c r="E132" s="5">
        <v>-14145644209</v>
      </c>
      <c r="F132" s="5">
        <v>-103149687</v>
      </c>
      <c r="G132" s="5">
        <v>-18750706395</v>
      </c>
      <c r="I132" s="5">
        <v>-72668358346</v>
      </c>
      <c r="J132" s="5">
        <v>-170107660551</v>
      </c>
      <c r="K132" s="5">
        <v>-146159509898</v>
      </c>
      <c r="L132" s="5">
        <v>-34854073101</v>
      </c>
      <c r="M132" s="5">
        <v>-94804153787</v>
      </c>
    </row>
    <row r="133" spans="3:13" ht="15.5" x14ac:dyDescent="0.35">
      <c r="C133" t="s">
        <v>261</v>
      </c>
      <c r="D133" s="5">
        <v>523610733</v>
      </c>
      <c r="E133" s="5">
        <v>218926285</v>
      </c>
      <c r="F133" s="5">
        <v>394852895</v>
      </c>
      <c r="G133" s="5">
        <v>460645580</v>
      </c>
      <c r="I133" s="5">
        <v>1703190263</v>
      </c>
      <c r="J133" s="5">
        <v>1252529236</v>
      </c>
      <c r="K133" s="5">
        <v>112599485</v>
      </c>
      <c r="L133" s="5">
        <v>297624812</v>
      </c>
      <c r="M133" s="5">
        <v>64046336</v>
      </c>
    </row>
    <row r="134" spans="3:13" ht="15.5" x14ac:dyDescent="0.35">
      <c r="C134" t="s">
        <v>265</v>
      </c>
      <c r="D134" s="5">
        <v>-1443445636</v>
      </c>
      <c r="E134" s="5">
        <v>-1392364669</v>
      </c>
      <c r="F134" s="5">
        <v>-2474973690</v>
      </c>
      <c r="G134" s="5">
        <v>-2036382768</v>
      </c>
      <c r="I134" s="5">
        <v>-9519566736</v>
      </c>
      <c r="J134" s="5">
        <v>-13574260637</v>
      </c>
      <c r="K134" s="5">
        <v>-14500248537</v>
      </c>
      <c r="L134" s="5">
        <v>-12791237748</v>
      </c>
      <c r="M134" s="5">
        <v>-13897319481</v>
      </c>
    </row>
    <row r="135" spans="3:13" ht="15.5" x14ac:dyDescent="0.35">
      <c r="C135" t="s">
        <v>392</v>
      </c>
      <c r="D135" s="5">
        <v>-2146437026</v>
      </c>
      <c r="E135" s="5">
        <v>-2106832285</v>
      </c>
      <c r="F135" s="5">
        <v>-2381997037</v>
      </c>
      <c r="G135" s="5">
        <v>-3045574830</v>
      </c>
      <c r="I135" s="5">
        <v>-12917754660</v>
      </c>
      <c r="J135" s="5">
        <v>-16770532836</v>
      </c>
      <c r="K135" s="5">
        <v>-6138257181</v>
      </c>
      <c r="L135" s="5">
        <v>-4443168297</v>
      </c>
      <c r="M135" s="5">
        <v>-7007125090</v>
      </c>
    </row>
    <row r="136" spans="3:13" ht="15.5" x14ac:dyDescent="0.35">
      <c r="C136" t="s">
        <v>137</v>
      </c>
      <c r="D136" s="5">
        <v>-2037155149</v>
      </c>
      <c r="E136" s="5">
        <v>-1248672796</v>
      </c>
      <c r="F136" s="5">
        <v>-1389265695</v>
      </c>
      <c r="G136" s="5">
        <v>-1581773850</v>
      </c>
      <c r="I136" s="5">
        <v>-5344209480</v>
      </c>
      <c r="J136" s="5">
        <v>-8249061896</v>
      </c>
      <c r="K136" s="5">
        <v>-6511763655</v>
      </c>
      <c r="L136" s="5">
        <v>-4770100114</v>
      </c>
      <c r="M136" s="5">
        <v>-3174371375</v>
      </c>
    </row>
    <row r="137" spans="3:13" ht="15.5" x14ac:dyDescent="0.35">
      <c r="C137" t="s">
        <v>572</v>
      </c>
      <c r="K137" s="5">
        <v>-5850000</v>
      </c>
    </row>
    <row r="138" spans="3:13" ht="15.5" x14ac:dyDescent="0.35">
      <c r="C138" t="s">
        <v>139</v>
      </c>
      <c r="D138" s="5">
        <v>-22826393066</v>
      </c>
      <c r="E138" s="5">
        <v>-22533235145</v>
      </c>
      <c r="F138" s="5">
        <v>-30127579115</v>
      </c>
      <c r="G138" s="5">
        <v>-61439186788</v>
      </c>
      <c r="I138" s="5">
        <v>-180238957743</v>
      </c>
      <c r="J138" s="5">
        <v>-12033462959</v>
      </c>
      <c r="K138" s="5">
        <v>256317714110</v>
      </c>
      <c r="L138" s="5">
        <v>-24483695318</v>
      </c>
      <c r="M138" s="5">
        <v>-23883988862</v>
      </c>
    </row>
    <row r="139" spans="3:13" ht="15.5" x14ac:dyDescent="0.35">
      <c r="C139" t="s">
        <v>140</v>
      </c>
      <c r="D139" s="5">
        <v>-4109706396</v>
      </c>
      <c r="E139" s="5">
        <v>-17576949995</v>
      </c>
      <c r="F139" s="5">
        <v>37887540608</v>
      </c>
      <c r="G139" s="5">
        <v>5310754597</v>
      </c>
      <c r="I139" s="5">
        <v>16949600276</v>
      </c>
      <c r="J139" s="5">
        <v>-29821992305</v>
      </c>
      <c r="K139" s="5">
        <v>-88247738162</v>
      </c>
      <c r="L139" s="5">
        <v>-74296401462</v>
      </c>
      <c r="M139" s="5">
        <v>-21236182492</v>
      </c>
    </row>
    <row r="140" spans="3:13" ht="15.5" x14ac:dyDescent="0.35">
      <c r="C140" t="s">
        <v>333</v>
      </c>
      <c r="F140" s="5">
        <v>7900000000</v>
      </c>
      <c r="I140" s="5">
        <v>7900000000</v>
      </c>
      <c r="K140" s="5">
        <v>1323873874</v>
      </c>
      <c r="L140" s="5">
        <v>1610630631</v>
      </c>
      <c r="M140" s="5">
        <v>2876742425</v>
      </c>
    </row>
    <row r="141" spans="3:13" ht="15.5" x14ac:dyDescent="0.35">
      <c r="C141" t="s">
        <v>143</v>
      </c>
      <c r="D141" s="5">
        <v>-5212146500</v>
      </c>
      <c r="E141" s="5">
        <v>-19068312731</v>
      </c>
      <c r="F141" s="5">
        <v>1024777803</v>
      </c>
      <c r="G141" s="5">
        <v>-7326686761</v>
      </c>
      <c r="I141" s="5">
        <v>-7097497654</v>
      </c>
      <c r="J141" s="5">
        <v>-27930006352</v>
      </c>
      <c r="K141" s="5">
        <v>-56899429621</v>
      </c>
      <c r="L141" s="5">
        <v>-52526319694</v>
      </c>
      <c r="M141" s="5">
        <v>-63154892472</v>
      </c>
    </row>
    <row r="142" spans="3:13" ht="15.5" x14ac:dyDescent="0.35">
      <c r="C142" t="s">
        <v>573</v>
      </c>
      <c r="D142" s="5">
        <v>171469504</v>
      </c>
      <c r="E142" s="5">
        <v>-59539334</v>
      </c>
      <c r="F142" s="5">
        <v>634664875</v>
      </c>
      <c r="G142" s="5">
        <v>-5362558642</v>
      </c>
      <c r="I142" s="5">
        <v>-5000000000</v>
      </c>
      <c r="J142" s="5">
        <v>-147200000000</v>
      </c>
      <c r="K142" s="5">
        <v>-100096067615</v>
      </c>
      <c r="L142" s="5">
        <v>-18999900000</v>
      </c>
    </row>
    <row r="143" spans="3:13" ht="15.5" x14ac:dyDescent="0.35">
      <c r="C143" t="s">
        <v>574</v>
      </c>
      <c r="J143" s="5">
        <v>100601274220</v>
      </c>
      <c r="K143" s="5">
        <v>120031597038</v>
      </c>
    </row>
    <row r="144" spans="3:13" ht="15.5" x14ac:dyDescent="0.35">
      <c r="C144" t="s">
        <v>368</v>
      </c>
      <c r="D144" s="5">
        <v>930970600</v>
      </c>
      <c r="E144" s="5">
        <v>1550902070</v>
      </c>
      <c r="F144" s="5">
        <v>6328097930</v>
      </c>
      <c r="G144" s="5">
        <v>13000000000</v>
      </c>
      <c r="I144" s="5">
        <v>-3852902070</v>
      </c>
      <c r="K144" s="5">
        <v>-1576014800</v>
      </c>
      <c r="L144" s="5">
        <v>-4380812399</v>
      </c>
      <c r="M144" s="5">
        <v>-19659749660</v>
      </c>
    </row>
    <row r="145" spans="3:13" ht="15.5" x14ac:dyDescent="0.35">
      <c r="C145" t="s">
        <v>274</v>
      </c>
      <c r="F145" s="5">
        <v>25000000000</v>
      </c>
      <c r="G145" s="5">
        <v>2000000000</v>
      </c>
      <c r="I145" s="5">
        <v>25000000000</v>
      </c>
      <c r="J145" s="5">
        <v>-50000000000</v>
      </c>
    </row>
    <row r="146" spans="3:13" ht="15.5" x14ac:dyDescent="0.35">
      <c r="C146" t="s">
        <v>575</v>
      </c>
      <c r="F146" s="5">
        <v>-3000000000</v>
      </c>
      <c r="G146" s="5">
        <v>3000000000</v>
      </c>
    </row>
    <row r="147" spans="3:13" ht="15.5" x14ac:dyDescent="0.35">
      <c r="C147" t="s">
        <v>576</v>
      </c>
      <c r="M147" s="5">
        <v>58701717215</v>
      </c>
    </row>
    <row r="148" spans="3:13" ht="15.5" x14ac:dyDescent="0.35">
      <c r="C148" t="s">
        <v>148</v>
      </c>
      <c r="D148" s="5">
        <v>-22826393066</v>
      </c>
      <c r="E148" s="5">
        <v>-22533235145</v>
      </c>
      <c r="F148" s="5">
        <v>-30127579115</v>
      </c>
      <c r="G148" s="5">
        <v>-61439186788</v>
      </c>
      <c r="I148" s="5">
        <v>-180238957743</v>
      </c>
      <c r="J148" s="5">
        <v>-12033462959</v>
      </c>
      <c r="K148" s="5">
        <v>256317714110</v>
      </c>
      <c r="L148" s="5">
        <v>-24483695318</v>
      </c>
      <c r="M148" s="5">
        <v>-23883988862</v>
      </c>
    </row>
    <row r="149" spans="3:13" ht="15.5" x14ac:dyDescent="0.35">
      <c r="C149" t="s">
        <v>577</v>
      </c>
    </row>
    <row r="150" spans="3:13" ht="15.5" x14ac:dyDescent="0.35">
      <c r="C150" t="s">
        <v>470</v>
      </c>
      <c r="J150" s="5">
        <v>30883490990</v>
      </c>
      <c r="K150" s="5">
        <v>40000000000</v>
      </c>
      <c r="L150" s="5">
        <v>35000000000</v>
      </c>
    </row>
    <row r="151" spans="3:13" ht="15.5" x14ac:dyDescent="0.35">
      <c r="C151" t="s">
        <v>471</v>
      </c>
      <c r="D151" s="5">
        <v>-7648090677</v>
      </c>
      <c r="E151" s="5">
        <v>-7620505547</v>
      </c>
      <c r="F151" s="5">
        <v>-7397524320</v>
      </c>
      <c r="G151" s="5">
        <v>-7373586937</v>
      </c>
      <c r="I151" s="5">
        <v>-29263543239</v>
      </c>
      <c r="J151" s="5">
        <v>-22242617531</v>
      </c>
      <c r="K151" s="5">
        <v>-15249745803</v>
      </c>
      <c r="L151" s="5">
        <v>-19521179130</v>
      </c>
      <c r="M151" s="5">
        <v>-22476393193</v>
      </c>
    </row>
    <row r="152" spans="3:13" ht="15.5" x14ac:dyDescent="0.35">
      <c r="C152" t="s">
        <v>578</v>
      </c>
      <c r="D152" s="5">
        <v>-7648090677</v>
      </c>
      <c r="E152" s="5">
        <v>-7620505547</v>
      </c>
      <c r="F152" s="5">
        <v>-7397524320</v>
      </c>
      <c r="G152" s="5">
        <v>-7373586937</v>
      </c>
      <c r="I152" s="5">
        <v>-29263543239</v>
      </c>
      <c r="J152" s="5">
        <v>8640873459</v>
      </c>
      <c r="K152" s="5">
        <v>24750254197</v>
      </c>
      <c r="L152" s="5">
        <v>15478820870</v>
      </c>
      <c r="M152" s="5">
        <v>-22476393193</v>
      </c>
    </row>
    <row r="153" spans="3:13" ht="15.5" x14ac:dyDescent="0.35">
      <c r="C153" t="s">
        <v>579</v>
      </c>
    </row>
    <row r="154" spans="3:13" ht="15.5" x14ac:dyDescent="0.35">
      <c r="C154" t="s">
        <v>280</v>
      </c>
    </row>
    <row r="155" spans="3:13" ht="15.5" x14ac:dyDescent="0.35">
      <c r="C155" t="s">
        <v>580</v>
      </c>
      <c r="J155" s="5">
        <v>772734400</v>
      </c>
      <c r="K155" s="5">
        <v>71637417800</v>
      </c>
      <c r="L155" s="5">
        <v>100000000</v>
      </c>
    </row>
    <row r="156" spans="3:13" ht="15.5" x14ac:dyDescent="0.35">
      <c r="C156" t="s">
        <v>404</v>
      </c>
      <c r="J156" s="5">
        <v>3090937600</v>
      </c>
      <c r="K156" s="5">
        <v>4109671200</v>
      </c>
    </row>
    <row r="157" spans="3:13" ht="15.5" x14ac:dyDescent="0.35">
      <c r="C157" t="s">
        <v>408</v>
      </c>
      <c r="D157" s="5">
        <v>-15034941891</v>
      </c>
      <c r="E157" s="5">
        <v>-14718721840</v>
      </c>
      <c r="F157" s="5">
        <v>-15684144028</v>
      </c>
      <c r="G157" s="5">
        <v>-17292145661</v>
      </c>
      <c r="I157" s="5">
        <v>-66940925328</v>
      </c>
      <c r="J157" s="5">
        <v>-61041384277</v>
      </c>
      <c r="K157" s="5">
        <v>-34192492942</v>
      </c>
      <c r="L157" s="5">
        <v>-41393459076</v>
      </c>
      <c r="M157" s="5">
        <v>-41192269488</v>
      </c>
    </row>
    <row r="158" spans="3:13" ht="15.5" x14ac:dyDescent="0.35">
      <c r="C158" t="s">
        <v>407</v>
      </c>
      <c r="K158" s="5">
        <v>-1387078378</v>
      </c>
    </row>
    <row r="159" spans="3:13" ht="15.5" x14ac:dyDescent="0.35">
      <c r="C159" t="s">
        <v>339</v>
      </c>
    </row>
    <row r="160" spans="3:13" ht="15.5" x14ac:dyDescent="0.35">
      <c r="C160" t="s">
        <v>289</v>
      </c>
      <c r="D160" s="5">
        <v>-143360498</v>
      </c>
      <c r="E160" s="5">
        <v>-194007758</v>
      </c>
      <c r="F160" s="5">
        <v>-191074746</v>
      </c>
      <c r="G160" s="5">
        <v>-188188087</v>
      </c>
      <c r="I160" s="5">
        <v>-753718085</v>
      </c>
      <c r="J160" s="5">
        <v>-866217477</v>
      </c>
      <c r="K160" s="5">
        <v>-1154742899</v>
      </c>
      <c r="L160" s="5">
        <v>-1269153428</v>
      </c>
      <c r="M160" s="5">
        <v>-3103544724</v>
      </c>
    </row>
    <row r="161" spans="2:13" ht="15.5" x14ac:dyDescent="0.35">
      <c r="C161" t="s">
        <v>581</v>
      </c>
      <c r="F161" s="5">
        <v>-60875712</v>
      </c>
      <c r="G161" s="5">
        <v>-33724763100</v>
      </c>
      <c r="I161" s="5">
        <v>-33785638812</v>
      </c>
    </row>
    <row r="162" spans="2:13" ht="15.5" x14ac:dyDescent="0.35">
      <c r="C162" t="s">
        <v>338</v>
      </c>
      <c r="F162" s="5">
        <v>70745065</v>
      </c>
      <c r="G162" s="5">
        <v>-4725101522</v>
      </c>
      <c r="I162" s="5">
        <v>-4654356457</v>
      </c>
      <c r="J162" s="5">
        <v>-23282348985</v>
      </c>
    </row>
    <row r="163" spans="2:13" ht="15.5" x14ac:dyDescent="0.35">
      <c r="C163" t="s">
        <v>245</v>
      </c>
    </row>
    <row r="164" spans="2:13" ht="15.5" x14ac:dyDescent="0.35">
      <c r="C164" t="s">
        <v>157</v>
      </c>
      <c r="D164" s="5">
        <v>-33400907310</v>
      </c>
      <c r="E164" s="5">
        <v>-23064543873</v>
      </c>
      <c r="F164" s="5">
        <v>41885923007</v>
      </c>
      <c r="G164" s="5">
        <v>-3591423116</v>
      </c>
      <c r="I164" s="5">
        <v>-44749332674</v>
      </c>
      <c r="J164" s="5">
        <v>169674063</v>
      </c>
      <c r="K164" s="5">
        <v>155345321865</v>
      </c>
      <c r="L164" s="5">
        <v>8942593949</v>
      </c>
      <c r="M164" s="5">
        <v>13267971773</v>
      </c>
    </row>
    <row r="165" spans="2:13" ht="15.5" x14ac:dyDescent="0.35">
      <c r="C165" t="s">
        <v>290</v>
      </c>
      <c r="D165" s="5">
        <v>231165904</v>
      </c>
      <c r="E165" s="5">
        <v>47706186</v>
      </c>
      <c r="F165" s="5">
        <v>6181481</v>
      </c>
      <c r="G165" s="5">
        <v>86755917</v>
      </c>
      <c r="I165" s="5">
        <v>176149471</v>
      </c>
      <c r="J165" s="5">
        <v>162843868</v>
      </c>
      <c r="K165" s="5">
        <v>-84745422</v>
      </c>
      <c r="L165" s="5">
        <v>-438772273</v>
      </c>
      <c r="M165" s="5">
        <v>-3959379</v>
      </c>
    </row>
    <row r="166" spans="2:13" ht="15.5" x14ac:dyDescent="0.35">
      <c r="C166" t="s">
        <v>158</v>
      </c>
      <c r="E166" s="5">
        <v>142923331542</v>
      </c>
      <c r="I166" s="5">
        <v>187496514745</v>
      </c>
      <c r="J166" s="5">
        <v>187163996814</v>
      </c>
      <c r="K166" s="5">
        <v>31903420371</v>
      </c>
      <c r="L166" s="5">
        <v>23399598695</v>
      </c>
      <c r="M166" s="5">
        <v>10135586301</v>
      </c>
    </row>
    <row r="167" spans="2:13" ht="15.5" x14ac:dyDescent="0.35">
      <c r="C167" t="s">
        <v>159</v>
      </c>
      <c r="D167" s="5">
        <v>-33169741406</v>
      </c>
      <c r="E167" s="5">
        <v>119906493855</v>
      </c>
      <c r="F167" s="5">
        <v>41892104488</v>
      </c>
      <c r="G167" s="5">
        <v>-3504667199</v>
      </c>
      <c r="I167" s="5">
        <v>142923331542</v>
      </c>
      <c r="J167" s="5">
        <v>187496514745</v>
      </c>
      <c r="K167" s="5">
        <v>187163996814</v>
      </c>
      <c r="L167" s="5">
        <v>31903420371</v>
      </c>
      <c r="M167" s="5">
        <v>23399598695</v>
      </c>
    </row>
    <row r="169" spans="2:13" ht="15.5" x14ac:dyDescent="0.35">
      <c r="B169" t="s">
        <v>160</v>
      </c>
      <c r="C169" t="s">
        <v>12</v>
      </c>
      <c r="D169" s="5">
        <v>4730000000</v>
      </c>
      <c r="E169" s="5">
        <v>4730000000</v>
      </c>
      <c r="F169" s="5">
        <v>4730000000</v>
      </c>
      <c r="G169" s="5">
        <v>4730000000</v>
      </c>
      <c r="I169" s="5">
        <v>4730000000</v>
      </c>
      <c r="J169" s="5">
        <v>4730000000</v>
      </c>
      <c r="K169" s="5">
        <v>4720000000</v>
      </c>
      <c r="L169" s="5">
        <v>4710000000</v>
      </c>
      <c r="M169" s="5">
        <v>0</v>
      </c>
    </row>
    <row r="170" spans="2:13" ht="15.5" x14ac:dyDescent="0.35">
      <c r="C170" t="s">
        <v>161</v>
      </c>
      <c r="D170" s="6">
        <v>1.1200000000000001</v>
      </c>
      <c r="E170" s="6">
        <v>1.04</v>
      </c>
      <c r="F170" s="5">
        <v>3</v>
      </c>
      <c r="G170" s="6">
        <v>0.39</v>
      </c>
    </row>
    <row r="171" spans="2:13" ht="15.5" x14ac:dyDescent="0.35">
      <c r="C171" t="s">
        <v>162</v>
      </c>
      <c r="D171" s="6">
        <v>124.11</v>
      </c>
      <c r="E171" s="6">
        <v>142.31</v>
      </c>
      <c r="F171" s="6">
        <v>57.67</v>
      </c>
      <c r="G171" s="6">
        <v>441.03</v>
      </c>
    </row>
    <row r="172" spans="2:13" ht="15.5" x14ac:dyDescent="0.35">
      <c r="C172" t="s">
        <v>61</v>
      </c>
      <c r="D172" s="6">
        <v>7.02</v>
      </c>
      <c r="E172" s="6">
        <v>7.17</v>
      </c>
      <c r="F172" s="6">
        <v>6.71</v>
      </c>
      <c r="G172" s="6">
        <v>9.69</v>
      </c>
    </row>
    <row r="173" spans="2:13" ht="15.5" x14ac:dyDescent="0.35">
      <c r="C173" t="s">
        <v>163</v>
      </c>
      <c r="D173" s="5">
        <v>48430000000</v>
      </c>
      <c r="E173" s="5">
        <v>39930000000</v>
      </c>
      <c r="F173" s="5">
        <v>36800000000</v>
      </c>
      <c r="G173" s="5">
        <v>37800000000</v>
      </c>
    </row>
    <row r="174" spans="2:13" ht="15.5" x14ac:dyDescent="0.35">
      <c r="C174" t="s">
        <v>164</v>
      </c>
      <c r="D174" s="6">
        <v>5.0000000000000001E-3</v>
      </c>
      <c r="E174" s="6">
        <v>4.5000000000000005E-3</v>
      </c>
      <c r="F174" s="6">
        <v>1.2699999999999999E-2</v>
      </c>
      <c r="G174" s="6">
        <v>1.6000000000000001E-3</v>
      </c>
    </row>
    <row r="175" spans="2:13" ht="15.5" x14ac:dyDescent="0.35">
      <c r="C175" t="s">
        <v>165</v>
      </c>
      <c r="D175" s="6">
        <v>6.8000000000000005E-3</v>
      </c>
      <c r="E175" s="6">
        <v>6.4000000000000003E-3</v>
      </c>
      <c r="F175" s="6">
        <v>1.8500000000000003E-2</v>
      </c>
      <c r="G175" s="6">
        <v>2.5000000000000001E-3</v>
      </c>
    </row>
    <row r="176" spans="2:13" ht="15.5" x14ac:dyDescent="0.35">
      <c r="C176" t="s">
        <v>166</v>
      </c>
      <c r="D176" s="6">
        <v>9.1000000000000004E-3</v>
      </c>
      <c r="E176" s="6">
        <v>1.1599999999999999E-2</v>
      </c>
      <c r="F176" s="6">
        <v>2.75E-2</v>
      </c>
      <c r="G176" s="6">
        <v>3.2000000000000002E-3</v>
      </c>
    </row>
    <row r="177" spans="3:7" ht="15.5" x14ac:dyDescent="0.35">
      <c r="C177" t="s">
        <v>167</v>
      </c>
      <c r="D177" s="6">
        <v>2.4900000000000002</v>
      </c>
      <c r="E177" s="6">
        <v>3.31</v>
      </c>
      <c r="F177" s="6">
        <v>5.41</v>
      </c>
      <c r="G177" s="6">
        <v>0.66</v>
      </c>
    </row>
    <row r="178" spans="3:7" ht="15.5" x14ac:dyDescent="0.35">
      <c r="C178" t="s">
        <v>168</v>
      </c>
      <c r="D178" s="5">
        <v>778000000000</v>
      </c>
      <c r="E178" s="5">
        <v>772000000000</v>
      </c>
      <c r="F178" s="5">
        <v>767000000000</v>
      </c>
      <c r="G178" s="5">
        <v>753000000000</v>
      </c>
    </row>
    <row r="179" spans="3:7" ht="15.5" x14ac:dyDescent="0.35">
      <c r="C179" t="s">
        <v>169</v>
      </c>
      <c r="D179" s="6">
        <v>0.84</v>
      </c>
      <c r="E179" s="6">
        <v>0.91</v>
      </c>
      <c r="F179" s="6">
        <v>1.07</v>
      </c>
      <c r="G179" s="6">
        <v>1.08</v>
      </c>
    </row>
    <row r="180" spans="3:7" ht="15.5" x14ac:dyDescent="0.35">
      <c r="C180" t="s">
        <v>170</v>
      </c>
      <c r="D180" s="6">
        <v>164.61</v>
      </c>
      <c r="E180" s="6">
        <v>163.47</v>
      </c>
      <c r="F180" s="6">
        <v>162.41</v>
      </c>
      <c r="G180" s="6">
        <v>159.44</v>
      </c>
    </row>
    <row r="181" spans="3:7" ht="15.5" x14ac:dyDescent="0.35">
      <c r="C181" t="s">
        <v>171</v>
      </c>
      <c r="D181" s="6">
        <v>0.84</v>
      </c>
      <c r="E181" s="6">
        <v>0.91</v>
      </c>
      <c r="F181" s="6">
        <v>1.07</v>
      </c>
      <c r="G181" s="6">
        <v>1.08</v>
      </c>
    </row>
    <row r="182" spans="3:7" ht="15.5" x14ac:dyDescent="0.35">
      <c r="C182" t="s">
        <v>172</v>
      </c>
      <c r="D182" s="6">
        <v>164.61</v>
      </c>
      <c r="E182" s="6">
        <v>163.47</v>
      </c>
      <c r="F182" s="6">
        <v>162.41</v>
      </c>
      <c r="G182" s="6">
        <v>159.44</v>
      </c>
    </row>
    <row r="183" spans="3:7" ht="15.5" x14ac:dyDescent="0.35">
      <c r="C183" t="s">
        <v>173</v>
      </c>
      <c r="D183" s="5">
        <v>30000000000</v>
      </c>
      <c r="E183" s="5">
        <v>32000000000</v>
      </c>
      <c r="F183" s="5">
        <v>31000000000</v>
      </c>
      <c r="G183" s="5">
        <v>38000000000</v>
      </c>
    </row>
    <row r="184" spans="3:7" ht="15.5" x14ac:dyDescent="0.35">
      <c r="C184" t="s">
        <v>174</v>
      </c>
      <c r="D184" s="5">
        <v>31000000000</v>
      </c>
      <c r="E184" s="5">
        <v>37000000000</v>
      </c>
      <c r="F184" s="5">
        <v>45000000000</v>
      </c>
      <c r="G184" s="5">
        <v>53000000000</v>
      </c>
    </row>
    <row r="185" spans="3:7" ht="15.5" x14ac:dyDescent="0.35">
      <c r="C185" t="s">
        <v>175</v>
      </c>
      <c r="D185" s="5">
        <v>778000000000</v>
      </c>
      <c r="E185" s="5">
        <v>772000000000</v>
      </c>
      <c r="F185" s="5">
        <v>767000000000</v>
      </c>
      <c r="G185" s="5">
        <v>753000000000</v>
      </c>
    </row>
    <row r="186" spans="3:7" ht="15.5" x14ac:dyDescent="0.35">
      <c r="C186" t="s">
        <v>24</v>
      </c>
      <c r="D186" s="5">
        <v>61000000000</v>
      </c>
      <c r="E186" s="5">
        <v>69000000000</v>
      </c>
      <c r="F186" s="5">
        <v>76000000000</v>
      </c>
      <c r="G186" s="5">
        <v>91000000000</v>
      </c>
    </row>
    <row r="187" spans="3:7" ht="15.5" x14ac:dyDescent="0.35">
      <c r="C187" t="s">
        <v>21</v>
      </c>
      <c r="D187" s="5">
        <v>-26000000000</v>
      </c>
      <c r="E187" s="5">
        <v>-51000000000</v>
      </c>
      <c r="F187" s="5">
        <v>-67000000000</v>
      </c>
      <c r="G187" s="5">
        <v>-10000000000</v>
      </c>
    </row>
    <row r="188" spans="3:7" ht="15.5" x14ac:dyDescent="0.35">
      <c r="C188" t="s">
        <v>176</v>
      </c>
      <c r="D188" s="5">
        <v>410000000000</v>
      </c>
      <c r="E188" s="5">
        <v>411000000000</v>
      </c>
      <c r="F188" s="5">
        <v>423000000000</v>
      </c>
      <c r="G188" s="5">
        <v>416000000000</v>
      </c>
    </row>
    <row r="189" spans="3:7" ht="15.5" x14ac:dyDescent="0.35">
      <c r="C189" t="s">
        <v>177</v>
      </c>
      <c r="D189" s="5">
        <v>-6000000000</v>
      </c>
      <c r="E189" s="5">
        <v>17000000000</v>
      </c>
      <c r="F189" s="5">
        <v>34000000000</v>
      </c>
      <c r="G189" s="5">
        <v>53000000000</v>
      </c>
    </row>
    <row r="190" spans="3:7" ht="15.5" x14ac:dyDescent="0.35">
      <c r="C190" t="s">
        <v>178</v>
      </c>
      <c r="D190" s="5">
        <v>-4000000000</v>
      </c>
      <c r="E190" s="5">
        <v>-18000000000</v>
      </c>
      <c r="F190" s="5">
        <v>7000000000</v>
      </c>
      <c r="G190" s="5">
        <v>6000000000</v>
      </c>
    </row>
    <row r="191" spans="3:7" ht="15.5" x14ac:dyDescent="0.35">
      <c r="C191" t="s">
        <v>13</v>
      </c>
      <c r="D191" s="5">
        <v>-11000000000</v>
      </c>
      <c r="E191" s="5">
        <v>0</v>
      </c>
      <c r="F191" s="5">
        <v>41000000000</v>
      </c>
      <c r="G191" s="5">
        <v>58000000000</v>
      </c>
    </row>
    <row r="192" spans="3:7" ht="15.5" x14ac:dyDescent="0.35">
      <c r="C192" t="s">
        <v>16</v>
      </c>
      <c r="D192" s="6">
        <v>-2.27</v>
      </c>
      <c r="E192" s="6">
        <v>-0.1</v>
      </c>
      <c r="F192" s="6">
        <v>8.7799999999999994</v>
      </c>
      <c r="G192" s="6">
        <v>12.32</v>
      </c>
    </row>
    <row r="193" spans="3:13" ht="15.5" x14ac:dyDescent="0.35">
      <c r="C193" t="s">
        <v>46</v>
      </c>
      <c r="I193" s="6">
        <v>5.31</v>
      </c>
      <c r="J193" s="6">
        <v>3.21</v>
      </c>
      <c r="K193" s="6">
        <v>16.809999999999999</v>
      </c>
      <c r="L193" s="6">
        <v>12.33</v>
      </c>
      <c r="M193" s="6">
        <v>32998.29</v>
      </c>
    </row>
    <row r="194" spans="3:13" ht="15.5" x14ac:dyDescent="0.35">
      <c r="C194" t="s">
        <v>60</v>
      </c>
      <c r="I194" s="6">
        <v>32.58</v>
      </c>
      <c r="J194" s="6">
        <v>59.19</v>
      </c>
      <c r="K194" s="6">
        <v>30.93</v>
      </c>
      <c r="L194" s="5">
        <v>0</v>
      </c>
      <c r="M194" s="5">
        <v>0</v>
      </c>
    </row>
    <row r="195" spans="3:13" ht="15.5" x14ac:dyDescent="0.35">
      <c r="C195" t="s">
        <v>63</v>
      </c>
      <c r="I195" s="6">
        <v>2.02</v>
      </c>
      <c r="J195" s="6">
        <v>1.85</v>
      </c>
      <c r="K195" s="5">
        <v>4</v>
      </c>
      <c r="L195" s="5">
        <v>0</v>
      </c>
      <c r="M195" s="5">
        <v>0</v>
      </c>
    </row>
    <row r="196" spans="3:13" ht="15.5" x14ac:dyDescent="0.35">
      <c r="C196" t="s">
        <v>179</v>
      </c>
      <c r="I196" s="5">
        <v>163370000000</v>
      </c>
      <c r="J196" s="5">
        <v>209660000000</v>
      </c>
      <c r="K196" s="6">
        <v>270779999999.99997</v>
      </c>
      <c r="L196" s="5">
        <v>574770000000</v>
      </c>
      <c r="M196" s="5">
        <v>169840000000</v>
      </c>
    </row>
    <row r="197" spans="3:13" ht="15.5" x14ac:dyDescent="0.35">
      <c r="C197" t="s">
        <v>180</v>
      </c>
      <c r="I197" s="6">
        <v>2.2499999999999999E-2</v>
      </c>
      <c r="J197" s="6">
        <v>1.1200000000000002E-2</v>
      </c>
      <c r="K197" s="6">
        <v>5.1200000000000002E-2</v>
      </c>
      <c r="L197" s="6">
        <v>4.5400000000000003E-2</v>
      </c>
      <c r="M197" s="6">
        <v>3.4099999999999998E-2</v>
      </c>
    </row>
    <row r="198" spans="3:13" ht="15.5" x14ac:dyDescent="0.35">
      <c r="C198" t="s">
        <v>181</v>
      </c>
      <c r="I198" s="6">
        <v>3.27E-2</v>
      </c>
      <c r="J198" s="6">
        <v>1.9400000000000001E-2</v>
      </c>
      <c r="K198" s="6">
        <v>0.1011</v>
      </c>
      <c r="L198" s="6">
        <v>0.1033</v>
      </c>
      <c r="M198" s="6">
        <v>5.6399999999999999E-2</v>
      </c>
    </row>
    <row r="199" spans="3:13" ht="15.5" x14ac:dyDescent="0.35">
      <c r="C199" t="s">
        <v>182</v>
      </c>
      <c r="I199" s="6">
        <v>4.2500000000000003E-2</v>
      </c>
      <c r="J199" s="6">
        <v>4.6900000000000004E-2</v>
      </c>
      <c r="K199" s="6">
        <v>0.107</v>
      </c>
      <c r="L199" s="6">
        <v>3.7900000000000003E-2</v>
      </c>
      <c r="M199" s="6">
        <v>0.15229999999999999</v>
      </c>
    </row>
    <row r="200" spans="3:13" ht="15.5" x14ac:dyDescent="0.35">
      <c r="C200" t="s">
        <v>183</v>
      </c>
      <c r="I200" s="6">
        <v>1.99</v>
      </c>
      <c r="J200" s="6">
        <v>1.73</v>
      </c>
      <c r="K200" s="6">
        <v>5.18</v>
      </c>
      <c r="L200" s="6">
        <v>0.92</v>
      </c>
      <c r="M200" s="6">
        <v>2.16</v>
      </c>
    </row>
    <row r="201" spans="3:13" ht="15.5" x14ac:dyDescent="0.35">
      <c r="C201" t="s">
        <v>57</v>
      </c>
      <c r="I201" s="6">
        <v>1.07</v>
      </c>
      <c r="J201" s="6">
        <v>1.1499999999999999</v>
      </c>
      <c r="K201" s="6">
        <v>3.13</v>
      </c>
      <c r="L201" s="5">
        <v>0</v>
      </c>
      <c r="M201" s="5">
        <v>0</v>
      </c>
    </row>
    <row r="202" spans="3:13" ht="15.5" x14ac:dyDescent="0.35">
      <c r="C202" t="s">
        <v>54</v>
      </c>
      <c r="I202" s="6">
        <v>162.41</v>
      </c>
      <c r="J202" s="6">
        <v>165.17</v>
      </c>
      <c r="K202" s="6">
        <v>166.28</v>
      </c>
      <c r="L202" s="6">
        <v>119.38</v>
      </c>
      <c r="M202" s="6">
        <v>585210.18999999994</v>
      </c>
    </row>
    <row r="203" spans="3:13" ht="15.5" x14ac:dyDescent="0.35">
      <c r="C203" t="s">
        <v>184</v>
      </c>
      <c r="I203" s="6">
        <v>1.07</v>
      </c>
      <c r="J203" s="6">
        <v>1.1499999999999999</v>
      </c>
      <c r="K203" s="6">
        <v>3.13</v>
      </c>
      <c r="L203" s="5">
        <v>0</v>
      </c>
      <c r="M203" s="5">
        <v>0</v>
      </c>
    </row>
    <row r="204" spans="3:13" ht="15.5" x14ac:dyDescent="0.35">
      <c r="C204" t="s">
        <v>185</v>
      </c>
      <c r="I204" s="6">
        <v>162.41</v>
      </c>
      <c r="J204" s="6">
        <v>165.17</v>
      </c>
      <c r="K204" s="6">
        <v>166.28</v>
      </c>
      <c r="L204" s="6">
        <v>119.38</v>
      </c>
      <c r="M204" s="6">
        <v>585210.18999999994</v>
      </c>
    </row>
    <row r="205" spans="3:13" ht="15.5" x14ac:dyDescent="0.35">
      <c r="C205" t="s">
        <v>186</v>
      </c>
      <c r="I205" s="5">
        <v>31000000000</v>
      </c>
      <c r="J205" s="5">
        <v>75000000000</v>
      </c>
      <c r="K205" s="5">
        <v>107000000000</v>
      </c>
      <c r="L205" s="5">
        <v>95000000000</v>
      </c>
      <c r="M205" s="5">
        <v>99000000000</v>
      </c>
    </row>
    <row r="206" spans="3:13" ht="15.5" x14ac:dyDescent="0.35">
      <c r="C206" t="s">
        <v>187</v>
      </c>
      <c r="I206" s="5">
        <v>45000000000</v>
      </c>
      <c r="J206" s="5">
        <v>76000000000</v>
      </c>
      <c r="K206" s="5">
        <v>75000000000</v>
      </c>
      <c r="L206" s="5">
        <v>60000000000</v>
      </c>
      <c r="M206" s="5">
        <v>38000000000</v>
      </c>
    </row>
    <row r="207" spans="3:13" ht="15.5" x14ac:dyDescent="0.35">
      <c r="C207" t="s">
        <v>26</v>
      </c>
      <c r="I207" s="5">
        <v>76000000000</v>
      </c>
      <c r="J207" s="5">
        <v>151000000000</v>
      </c>
      <c r="K207" s="5">
        <v>182000000000</v>
      </c>
      <c r="L207" s="5">
        <v>155000000000</v>
      </c>
      <c r="M207" s="5">
        <v>137000000000</v>
      </c>
    </row>
    <row r="208" spans="3:13" ht="15.5" x14ac:dyDescent="0.35">
      <c r="C208" t="s">
        <v>23</v>
      </c>
      <c r="I208" s="5">
        <v>-67000000000</v>
      </c>
      <c r="J208" s="5">
        <v>-36000000000</v>
      </c>
      <c r="K208" s="5">
        <v>-5000000000</v>
      </c>
      <c r="L208" s="5">
        <v>123000000000</v>
      </c>
      <c r="M208" s="5">
        <v>114000000000</v>
      </c>
    </row>
    <row r="209" spans="2:13" ht="15.5" x14ac:dyDescent="0.35">
      <c r="C209" t="s">
        <v>188</v>
      </c>
      <c r="I209" s="5">
        <v>423000000000</v>
      </c>
      <c r="J209" s="5">
        <v>422000000000</v>
      </c>
      <c r="K209" s="5">
        <v>292000000000</v>
      </c>
      <c r="L209" s="5">
        <v>34000000000</v>
      </c>
      <c r="M209" s="5">
        <v>98000000000</v>
      </c>
    </row>
    <row r="210" spans="2:13" ht="15.5" x14ac:dyDescent="0.35">
      <c r="C210" t="s">
        <v>189</v>
      </c>
      <c r="I210" s="5">
        <v>119000000000</v>
      </c>
      <c r="J210" s="5">
        <v>42000000000</v>
      </c>
      <c r="K210" s="5">
        <v>-13000000000</v>
      </c>
      <c r="L210" s="5">
        <v>108000000000</v>
      </c>
      <c r="M210" s="5">
        <v>58000000000</v>
      </c>
    </row>
    <row r="211" spans="2:13" ht="15.5" x14ac:dyDescent="0.35">
      <c r="C211" t="s">
        <v>190</v>
      </c>
      <c r="I211" s="5">
        <v>-11000000000</v>
      </c>
      <c r="J211" s="5">
        <v>-28000000000</v>
      </c>
      <c r="K211" s="5">
        <v>-58000000000</v>
      </c>
      <c r="L211" s="5">
        <v>-57000000000</v>
      </c>
      <c r="M211" s="5">
        <v>-24000000000</v>
      </c>
    </row>
    <row r="212" spans="2:13" ht="15.5" x14ac:dyDescent="0.35">
      <c r="C212" t="s">
        <v>15</v>
      </c>
      <c r="I212" s="5">
        <v>108000000000</v>
      </c>
      <c r="J212" s="5">
        <v>14000000000</v>
      </c>
      <c r="K212" s="5">
        <v>-71000000000</v>
      </c>
      <c r="L212" s="5">
        <v>51000000000</v>
      </c>
      <c r="M212" s="5">
        <v>34000000000</v>
      </c>
    </row>
    <row r="213" spans="2:13" ht="15.5" x14ac:dyDescent="0.35">
      <c r="C213" t="s">
        <v>17</v>
      </c>
      <c r="I213" s="6">
        <v>22.77</v>
      </c>
      <c r="J213" s="6">
        <v>2.98</v>
      </c>
      <c r="K213" s="6">
        <v>-15.09</v>
      </c>
      <c r="L213" s="6">
        <v>10.8</v>
      </c>
      <c r="M213" s="6">
        <v>39854.9</v>
      </c>
    </row>
    <row r="215" spans="2:13" ht="15.5" x14ac:dyDescent="0.35">
      <c r="B215" t="s">
        <v>191</v>
      </c>
      <c r="C215" t="s">
        <v>192</v>
      </c>
      <c r="D215" s="5">
        <v>5000000000</v>
      </c>
      <c r="E215" s="5">
        <v>5000000000</v>
      </c>
      <c r="F215" s="5">
        <v>14000000000</v>
      </c>
      <c r="G215" s="5">
        <v>2000000000</v>
      </c>
      <c r="H215" s="5">
        <v>20000000000</v>
      </c>
      <c r="I215" s="5">
        <v>25000000000</v>
      </c>
      <c r="J215" s="5">
        <v>15000000000</v>
      </c>
      <c r="K215" s="5">
        <v>79000000000</v>
      </c>
      <c r="L215" s="5">
        <v>58000000000</v>
      </c>
      <c r="M215" s="5">
        <v>28000000000</v>
      </c>
    </row>
    <row r="216" spans="2:13" ht="15.5" x14ac:dyDescent="0.35">
      <c r="C216" t="s">
        <v>345</v>
      </c>
      <c r="H216" s="6">
        <v>2.65</v>
      </c>
      <c r="I216" s="6">
        <v>2.65</v>
      </c>
      <c r="J216" s="5">
        <v>1</v>
      </c>
      <c r="K216" s="5">
        <v>5</v>
      </c>
    </row>
    <row r="217" spans="2:13" ht="15.5" x14ac:dyDescent="0.35">
      <c r="C217" t="s">
        <v>65</v>
      </c>
      <c r="H217" s="6">
        <v>0.6129</v>
      </c>
      <c r="I217" s="6">
        <v>0.49890000000000001</v>
      </c>
      <c r="J217" s="6">
        <v>0.312</v>
      </c>
      <c r="K217" s="6">
        <v>0.2979</v>
      </c>
    </row>
    <row r="218" spans="2:13" ht="15.5" x14ac:dyDescent="0.35">
      <c r="C218" t="s">
        <v>346</v>
      </c>
      <c r="H218" s="6">
        <v>1.4499999999999999E-2</v>
      </c>
      <c r="I218" s="6">
        <v>1.9599999999999999E-2</v>
      </c>
      <c r="J218" s="6">
        <v>6.5000000000000006E-3</v>
      </c>
      <c r="K218" s="6">
        <v>9.300000000000001E-3</v>
      </c>
    </row>
    <row r="219" spans="2:13" ht="15.5" x14ac:dyDescent="0.35">
      <c r="C219" t="s">
        <v>45</v>
      </c>
      <c r="D219" s="6">
        <v>1.1200000000000001</v>
      </c>
      <c r="E219" s="6">
        <v>1.04</v>
      </c>
      <c r="F219" s="5">
        <v>3</v>
      </c>
      <c r="G219" s="6">
        <v>0.39</v>
      </c>
      <c r="H219" s="6">
        <v>4.32</v>
      </c>
      <c r="I219" s="6">
        <v>5.31</v>
      </c>
      <c r="J219" s="6">
        <v>3.21</v>
      </c>
      <c r="K219" s="6">
        <v>16.78</v>
      </c>
      <c r="L219" s="6">
        <v>12.29</v>
      </c>
      <c r="M219" s="6">
        <v>6.01</v>
      </c>
    </row>
    <row r="220" spans="2:13" ht="15.5" x14ac:dyDescent="0.35">
      <c r="C220" t="s">
        <v>67</v>
      </c>
      <c r="H220" s="6">
        <v>2.65</v>
      </c>
      <c r="I220" s="6">
        <v>2.65</v>
      </c>
      <c r="J220" s="5">
        <v>1</v>
      </c>
      <c r="K220" s="5">
        <v>5</v>
      </c>
    </row>
    <row r="221" spans="2:13" ht="15.5" x14ac:dyDescent="0.35">
      <c r="C221" t="s">
        <v>347</v>
      </c>
      <c r="H221" s="6">
        <v>0.6129</v>
      </c>
      <c r="I221" s="6">
        <v>0.49890000000000001</v>
      </c>
      <c r="J221" s="6">
        <v>0.312</v>
      </c>
      <c r="K221" s="6">
        <v>0.2979</v>
      </c>
    </row>
    <row r="222" spans="2:13" ht="15.5" x14ac:dyDescent="0.35">
      <c r="C222" t="s">
        <v>348</v>
      </c>
      <c r="H222" s="6">
        <v>1.4499999999999999E-2</v>
      </c>
      <c r="I222" s="6">
        <v>1.9599999999999999E-2</v>
      </c>
      <c r="J222" s="6">
        <v>6.5000000000000006E-3</v>
      </c>
      <c r="K222" s="6">
        <v>9.300000000000001E-3</v>
      </c>
    </row>
    <row r="223" spans="2:13" ht="15.5" x14ac:dyDescent="0.35">
      <c r="C223" t="s">
        <v>193</v>
      </c>
      <c r="D223" s="5">
        <v>94000000000</v>
      </c>
      <c r="E223" s="5">
        <v>98000000000</v>
      </c>
      <c r="F223" s="5">
        <v>122000000000</v>
      </c>
      <c r="G223" s="5">
        <v>84000000000</v>
      </c>
      <c r="H223" s="5">
        <v>382000000000</v>
      </c>
      <c r="I223" s="5">
        <v>405000000000</v>
      </c>
      <c r="J223" s="5">
        <v>484000000000</v>
      </c>
      <c r="K223" s="5">
        <v>613000000000</v>
      </c>
      <c r="L223" s="5">
        <v>477000000000</v>
      </c>
      <c r="M223" s="5">
        <v>413000000000</v>
      </c>
    </row>
    <row r="224" spans="2:13" ht="15.5" x14ac:dyDescent="0.35">
      <c r="C224" t="s">
        <v>349</v>
      </c>
      <c r="H224" s="6">
        <v>2.65</v>
      </c>
      <c r="I224" s="6">
        <v>2.65</v>
      </c>
      <c r="J224" s="5">
        <v>1</v>
      </c>
      <c r="K224" s="5">
        <v>5</v>
      </c>
    </row>
    <row r="225" spans="3:11" ht="15.5" x14ac:dyDescent="0.35">
      <c r="C225" t="s">
        <v>350</v>
      </c>
      <c r="H225" s="6">
        <v>0.6129</v>
      </c>
      <c r="I225" s="6">
        <v>0.49890000000000001</v>
      </c>
      <c r="J225" s="6">
        <v>0.312</v>
      </c>
      <c r="K225" s="6">
        <v>0.2979</v>
      </c>
    </row>
    <row r="226" spans="3:11" ht="15.5" x14ac:dyDescent="0.35">
      <c r="C226" t="s">
        <v>351</v>
      </c>
      <c r="H226" s="6">
        <v>1.4499999999999999E-2</v>
      </c>
      <c r="I226" s="6">
        <v>1.9599999999999999E-2</v>
      </c>
      <c r="J226" s="6">
        <v>6.5000000000000006E-3</v>
      </c>
      <c r="K226" s="6">
        <v>9.300000000000001E-3</v>
      </c>
    </row>
    <row r="227" spans="3:11" ht="15.5" x14ac:dyDescent="0.35">
      <c r="C227" t="s">
        <v>194</v>
      </c>
      <c r="I227" s="6">
        <v>42.33</v>
      </c>
    </row>
    <row r="228" spans="3:11" ht="15.5" x14ac:dyDescent="0.35">
      <c r="C228" t="s">
        <v>292</v>
      </c>
      <c r="I228" s="6">
        <v>32.909999999999997</v>
      </c>
    </row>
    <row r="229" spans="3:11" ht="15.5" x14ac:dyDescent="0.35">
      <c r="C229" t="s">
        <v>195</v>
      </c>
      <c r="I229" s="6">
        <v>6.95</v>
      </c>
    </row>
    <row r="230" spans="3:11" ht="15.5" x14ac:dyDescent="0.35">
      <c r="C230" t="s">
        <v>293</v>
      </c>
      <c r="I230" s="6">
        <v>3.04E-2</v>
      </c>
    </row>
    <row r="231" spans="3:11" ht="15.5" x14ac:dyDescent="0.35">
      <c r="C231" t="s">
        <v>294</v>
      </c>
      <c r="I231" s="6">
        <v>2.1800000000000002</v>
      </c>
    </row>
    <row r="232" spans="3:11" ht="15.5" x14ac:dyDescent="0.35">
      <c r="C232" t="s">
        <v>196</v>
      </c>
      <c r="I232" s="6">
        <v>1.1100000000000001</v>
      </c>
    </row>
    <row r="233" spans="3:11" ht="15.5" x14ac:dyDescent="0.35">
      <c r="C233" t="s">
        <v>295</v>
      </c>
      <c r="I233" s="6">
        <v>8.89</v>
      </c>
    </row>
    <row r="234" spans="3:11" ht="15.5" x14ac:dyDescent="0.35">
      <c r="C234" t="s">
        <v>296</v>
      </c>
      <c r="I234" s="6">
        <v>9.77</v>
      </c>
    </row>
    <row r="235" spans="3:11" ht="15.5" x14ac:dyDescent="0.35">
      <c r="C235" t="s">
        <v>297</v>
      </c>
      <c r="I235" s="6">
        <v>16.18</v>
      </c>
    </row>
    <row r="236" spans="3:11" ht="15.5" x14ac:dyDescent="0.35">
      <c r="C236" t="s">
        <v>298</v>
      </c>
      <c r="I236" s="6">
        <v>5.54</v>
      </c>
    </row>
    <row r="237" spans="3:11" ht="15.5" x14ac:dyDescent="0.35">
      <c r="C237" t="s">
        <v>299</v>
      </c>
      <c r="I237" s="6">
        <v>0.5</v>
      </c>
    </row>
    <row r="238" spans="3:11" ht="15.5" x14ac:dyDescent="0.35">
      <c r="C238" t="s">
        <v>300</v>
      </c>
      <c r="I238" s="6">
        <v>-1.34</v>
      </c>
    </row>
    <row r="239" spans="3:11" ht="15.5" x14ac:dyDescent="0.35">
      <c r="C239" t="s">
        <v>301</v>
      </c>
      <c r="I239" s="6">
        <v>5.56</v>
      </c>
    </row>
    <row r="240" spans="3:11" ht="15.5" x14ac:dyDescent="0.35">
      <c r="C240" t="s">
        <v>197</v>
      </c>
      <c r="I240" s="6">
        <v>4.32</v>
      </c>
    </row>
    <row r="241" spans="3:9" ht="15.5" x14ac:dyDescent="0.35">
      <c r="C241" t="s">
        <v>302</v>
      </c>
      <c r="I241" s="6">
        <v>83.99</v>
      </c>
    </row>
    <row r="242" spans="3:9" ht="15.5" x14ac:dyDescent="0.35">
      <c r="C242" t="s">
        <v>198</v>
      </c>
      <c r="D242" s="6">
        <v>18.36</v>
      </c>
    </row>
    <row r="243" spans="3:9" ht="15.5" x14ac:dyDescent="0.35">
      <c r="C243" t="s">
        <v>199</v>
      </c>
      <c r="I243" s="6">
        <v>164.61</v>
      </c>
    </row>
    <row r="244" spans="3:9" ht="15.5" x14ac:dyDescent="0.35">
      <c r="C244" t="s">
        <v>303</v>
      </c>
      <c r="I244" s="6">
        <v>18.72</v>
      </c>
    </row>
    <row r="245" spans="3:9" ht="15.5" x14ac:dyDescent="0.35">
      <c r="C245" t="s">
        <v>200</v>
      </c>
      <c r="D245" s="6">
        <v>5.15</v>
      </c>
    </row>
    <row r="246" spans="3:9" ht="15.5" x14ac:dyDescent="0.35">
      <c r="C246" t="s">
        <v>201</v>
      </c>
      <c r="D246" s="6">
        <v>4.91</v>
      </c>
    </row>
    <row r="247" spans="3:9" ht="15.5" x14ac:dyDescent="0.35">
      <c r="C247" t="s">
        <v>202</v>
      </c>
      <c r="D247" s="6">
        <v>0.08</v>
      </c>
    </row>
    <row r="248" spans="3:9" ht="15.5" x14ac:dyDescent="0.35">
      <c r="C248" t="s">
        <v>352</v>
      </c>
      <c r="D248" s="6">
        <v>0.04</v>
      </c>
    </row>
    <row r="249" spans="3:9" ht="15.5" x14ac:dyDescent="0.35">
      <c r="C249" t="s">
        <v>203</v>
      </c>
      <c r="D249" s="6">
        <v>0.37</v>
      </c>
    </row>
    <row r="250" spans="3:9" ht="15.5" x14ac:dyDescent="0.35">
      <c r="C250" t="s">
        <v>204</v>
      </c>
      <c r="D250" s="6">
        <v>0.06</v>
      </c>
    </row>
    <row r="251" spans="3:9" ht="15.5" x14ac:dyDescent="0.35">
      <c r="C251" t="s">
        <v>205</v>
      </c>
      <c r="D251" s="6">
        <v>1.37</v>
      </c>
    </row>
    <row r="252" spans="3:9" ht="15.5" x14ac:dyDescent="0.35">
      <c r="C252" t="s">
        <v>304</v>
      </c>
      <c r="I252" s="6">
        <v>2.99</v>
      </c>
    </row>
    <row r="253" spans="3:9" ht="15.5" x14ac:dyDescent="0.35">
      <c r="C253" t="s">
        <v>13</v>
      </c>
      <c r="D253" s="5">
        <v>-11000000000</v>
      </c>
    </row>
    <row r="254" spans="3:9" ht="15.5" x14ac:dyDescent="0.35">
      <c r="C254" t="s">
        <v>206</v>
      </c>
      <c r="I254" s="6">
        <v>6.53</v>
      </c>
    </row>
    <row r="255" spans="3:9" ht="15.5" x14ac:dyDescent="0.35">
      <c r="C255" t="s">
        <v>207</v>
      </c>
      <c r="I255" s="6">
        <v>2.4700000000000003E-2</v>
      </c>
    </row>
    <row r="256" spans="3:9" ht="15.5" x14ac:dyDescent="0.35">
      <c r="C256" t="s">
        <v>208</v>
      </c>
      <c r="I256" s="6">
        <v>3.3799999999999997E-2</v>
      </c>
    </row>
    <row r="257" spans="3:9" ht="15.5" x14ac:dyDescent="0.35">
      <c r="C257" t="s">
        <v>209</v>
      </c>
      <c r="I257" s="6">
        <v>5.3099999999999994E-2</v>
      </c>
    </row>
    <row r="258" spans="3:9" ht="15.5" x14ac:dyDescent="0.35">
      <c r="C258" t="s">
        <v>305</v>
      </c>
      <c r="I258" s="6">
        <v>4.6699999999999998E-2</v>
      </c>
    </row>
    <row r="259" spans="3:9" ht="15.5" x14ac:dyDescent="0.35">
      <c r="C259" t="s">
        <v>210</v>
      </c>
      <c r="D259" s="6">
        <v>307.58999999999997</v>
      </c>
    </row>
    <row r="260" spans="3:9" ht="15.5" x14ac:dyDescent="0.35">
      <c r="C260" t="s">
        <v>211</v>
      </c>
      <c r="D260" s="6">
        <v>37.44</v>
      </c>
    </row>
    <row r="261" spans="3:9" ht="15.5" x14ac:dyDescent="0.35">
      <c r="C261" t="s">
        <v>212</v>
      </c>
      <c r="D261" s="6">
        <v>0.86</v>
      </c>
    </row>
    <row r="262" spans="3:9" ht="15.5" x14ac:dyDescent="0.35">
      <c r="C262" t="s">
        <v>213</v>
      </c>
      <c r="D262" s="6">
        <v>344.17</v>
      </c>
    </row>
    <row r="263" spans="3:9" ht="15.5" x14ac:dyDescent="0.35">
      <c r="C263" t="s">
        <v>214</v>
      </c>
      <c r="D263" s="6">
        <v>0.3</v>
      </c>
    </row>
    <row r="264" spans="3:9" ht="15.5" x14ac:dyDescent="0.35">
      <c r="C264" t="s">
        <v>306</v>
      </c>
      <c r="I264" s="6">
        <v>0.37</v>
      </c>
    </row>
    <row r="265" spans="3:9" ht="15.5" x14ac:dyDescent="0.35">
      <c r="C265" t="s">
        <v>307</v>
      </c>
      <c r="I265" s="6">
        <v>10.220000000000001</v>
      </c>
    </row>
    <row r="266" spans="3:9" ht="15.5" x14ac:dyDescent="0.35">
      <c r="C266" t="s">
        <v>41</v>
      </c>
      <c r="I266" s="5">
        <v>865000000000</v>
      </c>
    </row>
    <row r="267" spans="3:9" ht="15.5" x14ac:dyDescent="0.35">
      <c r="C267" t="s">
        <v>215</v>
      </c>
      <c r="I267" s="5">
        <v>839000000000</v>
      </c>
    </row>
    <row r="268" spans="3:9" ht="15.5" x14ac:dyDescent="0.35">
      <c r="C268" t="s">
        <v>216</v>
      </c>
      <c r="I268" s="5">
        <v>4730000000</v>
      </c>
    </row>
    <row r="269" spans="3:9" ht="15.5" x14ac:dyDescent="0.35">
      <c r="C269" t="s">
        <v>217</v>
      </c>
      <c r="I269" s="6">
        <v>0.2288</v>
      </c>
    </row>
    <row r="270" spans="3:9" ht="15.5" x14ac:dyDescent="0.35">
      <c r="C270" t="s">
        <v>218</v>
      </c>
      <c r="D270" s="6">
        <v>0.42320000000000002</v>
      </c>
    </row>
    <row r="271" spans="3:9" ht="15.5" x14ac:dyDescent="0.35">
      <c r="C271" t="s">
        <v>219</v>
      </c>
      <c r="D271" s="6">
        <v>9.5399999999999985E-2</v>
      </c>
    </row>
    <row r="272" spans="3:9" ht="15.5" x14ac:dyDescent="0.35">
      <c r="C272" t="s">
        <v>220</v>
      </c>
      <c r="D272" s="6">
        <v>5.6500000000000002E-2</v>
      </c>
    </row>
    <row r="273" spans="3:9" ht="15.5" x14ac:dyDescent="0.35">
      <c r="C273" t="s">
        <v>221</v>
      </c>
      <c r="D273" s="6">
        <v>2.63E-2</v>
      </c>
    </row>
    <row r="274" spans="3:9" ht="15.5" x14ac:dyDescent="0.35">
      <c r="C274" t="s">
        <v>222</v>
      </c>
      <c r="D274" s="6">
        <v>0.1439</v>
      </c>
    </row>
    <row r="275" spans="3:9" ht="15.5" x14ac:dyDescent="0.35">
      <c r="C275" t="s">
        <v>223</v>
      </c>
      <c r="D275" s="6">
        <v>0.18629999999999999</v>
      </c>
    </row>
    <row r="276" spans="3:9" ht="15.5" x14ac:dyDescent="0.35">
      <c r="C276" t="s">
        <v>353</v>
      </c>
      <c r="I276" s="6">
        <v>2.65</v>
      </c>
    </row>
    <row r="277" spans="3:9" ht="15.5" x14ac:dyDescent="0.35">
      <c r="C277" t="s">
        <v>354</v>
      </c>
      <c r="I277" s="6">
        <v>2.65</v>
      </c>
    </row>
    <row r="278" spans="3:9" ht="15.5" x14ac:dyDescent="0.35">
      <c r="C278" t="s">
        <v>355</v>
      </c>
      <c r="I278" s="6">
        <v>0.6129</v>
      </c>
    </row>
    <row r="279" spans="3:9" ht="15.5" x14ac:dyDescent="0.35">
      <c r="C279" t="s">
        <v>356</v>
      </c>
      <c r="I279" s="6">
        <v>1.4499999999999999E-2</v>
      </c>
    </row>
    <row r="280" spans="3:9" ht="15.5" x14ac:dyDescent="0.35">
      <c r="C280" t="s">
        <v>357</v>
      </c>
      <c r="I280" t="s">
        <v>582</v>
      </c>
    </row>
    <row r="281" spans="3:9" ht="15.5" x14ac:dyDescent="0.35">
      <c r="C281" t="s">
        <v>224</v>
      </c>
      <c r="I281" s="5">
        <v>9</v>
      </c>
    </row>
    <row r="282" spans="3:9" ht="15.5" x14ac:dyDescent="0.35">
      <c r="C282" t="s">
        <v>225</v>
      </c>
      <c r="I282" s="6">
        <v>0.84</v>
      </c>
    </row>
    <row r="283" spans="3:9" ht="15.5" x14ac:dyDescent="0.35">
      <c r="C283" t="s">
        <v>226</v>
      </c>
      <c r="I283" s="6">
        <v>0.48</v>
      </c>
    </row>
    <row r="284" spans="3:9" ht="15.5" x14ac:dyDescent="0.35">
      <c r="C284" t="s">
        <v>308</v>
      </c>
      <c r="I284" s="6">
        <v>0.24</v>
      </c>
    </row>
    <row r="285" spans="3:9" ht="15.5" x14ac:dyDescent="0.35">
      <c r="C285" t="s">
        <v>227</v>
      </c>
      <c r="I285" s="6">
        <v>0.52</v>
      </c>
    </row>
    <row r="286" spans="3:9" ht="15.5" x14ac:dyDescent="0.35">
      <c r="C286" t="s">
        <v>228</v>
      </c>
      <c r="I286" s="6">
        <v>0.37</v>
      </c>
    </row>
    <row r="287" spans="3:9" ht="15.5" x14ac:dyDescent="0.35">
      <c r="C287" t="s">
        <v>229</v>
      </c>
      <c r="I287" s="6">
        <v>0.53</v>
      </c>
    </row>
    <row r="288" spans="3:9" ht="15.5" x14ac:dyDescent="0.35">
      <c r="C288" t="s">
        <v>230</v>
      </c>
      <c r="I288" s="6">
        <v>0.79</v>
      </c>
    </row>
    <row r="289" spans="3:9" ht="15.5" x14ac:dyDescent="0.35">
      <c r="C289" t="s">
        <v>309</v>
      </c>
      <c r="I289" s="5">
        <v>397000000000</v>
      </c>
    </row>
    <row r="290" spans="3:9" ht="15.5" x14ac:dyDescent="0.35">
      <c r="C290" t="s">
        <v>310</v>
      </c>
      <c r="I290" s="5">
        <v>170000000000</v>
      </c>
    </row>
    <row r="291" spans="3:9" ht="15.5" x14ac:dyDescent="0.35">
      <c r="C291" t="s">
        <v>311</v>
      </c>
      <c r="I291" s="5">
        <v>151000000000</v>
      </c>
    </row>
    <row r="292" spans="3:9" ht="15.5" x14ac:dyDescent="0.35">
      <c r="C292" t="s">
        <v>312</v>
      </c>
      <c r="I292" s="5">
        <v>26000000000</v>
      </c>
    </row>
    <row r="293" spans="3:9" ht="15.5" x14ac:dyDescent="0.35">
      <c r="C293" t="s">
        <v>231</v>
      </c>
      <c r="D293" s="5">
        <v>87000000000</v>
      </c>
    </row>
    <row r="294" spans="3:9" ht="15.5" x14ac:dyDescent="0.35">
      <c r="C294" t="s">
        <v>232</v>
      </c>
      <c r="D294" s="5">
        <v>1062000000000</v>
      </c>
    </row>
    <row r="295" spans="3:9" ht="15.5" x14ac:dyDescent="0.35">
      <c r="C295" t="s">
        <v>233</v>
      </c>
      <c r="D295" s="5">
        <v>285000000000</v>
      </c>
    </row>
    <row r="296" spans="3:9" ht="15.5" x14ac:dyDescent="0.35">
      <c r="C296" t="s">
        <v>176</v>
      </c>
      <c r="D296" s="5">
        <v>410000000000</v>
      </c>
    </row>
    <row r="297" spans="3:9" ht="15.5" x14ac:dyDescent="0.35">
      <c r="C297" t="s">
        <v>175</v>
      </c>
      <c r="I297" s="5">
        <v>778000000000</v>
      </c>
    </row>
    <row r="298" spans="3:9" ht="15.5" x14ac:dyDescent="0.35">
      <c r="C298" t="s">
        <v>174</v>
      </c>
      <c r="D298" s="5">
        <v>31000000000</v>
      </c>
    </row>
    <row r="299" spans="3:9" ht="15.5" x14ac:dyDescent="0.35">
      <c r="C299" t="s">
        <v>173</v>
      </c>
      <c r="D299" s="5">
        <v>30000000000</v>
      </c>
    </row>
    <row r="300" spans="3:9" ht="15.5" x14ac:dyDescent="0.35">
      <c r="C300" t="s">
        <v>24</v>
      </c>
      <c r="D300" s="5">
        <v>61000000000</v>
      </c>
    </row>
    <row r="301" spans="3:9" ht="15.5" x14ac:dyDescent="0.35">
      <c r="C301" t="s">
        <v>21</v>
      </c>
      <c r="D301" s="5">
        <v>-26000000000</v>
      </c>
    </row>
    <row r="302" spans="3:9" ht="15.5" x14ac:dyDescent="0.35">
      <c r="C302" t="s">
        <v>234</v>
      </c>
      <c r="I302" s="5">
        <v>778000000000</v>
      </c>
    </row>
    <row r="303" spans="3:9" ht="15.5" x14ac:dyDescent="0.35">
      <c r="C303" t="s">
        <v>313</v>
      </c>
      <c r="I303" s="5">
        <v>97000000000</v>
      </c>
    </row>
    <row r="304" spans="3:9" ht="15.5" x14ac:dyDescent="0.35">
      <c r="C304" t="s">
        <v>314</v>
      </c>
      <c r="I304" s="5">
        <v>22000000000</v>
      </c>
    </row>
    <row r="305" spans="3:9" ht="15.5" x14ac:dyDescent="0.35">
      <c r="C305" t="s">
        <v>315</v>
      </c>
      <c r="I305" s="5">
        <v>-137000000000</v>
      </c>
    </row>
    <row r="306" spans="3:9" ht="15.5" x14ac:dyDescent="0.35">
      <c r="C306" t="s">
        <v>316</v>
      </c>
      <c r="I306" s="5">
        <v>-9000000000</v>
      </c>
    </row>
    <row r="307" spans="3:9" ht="15.5" x14ac:dyDescent="0.35">
      <c r="C307" t="s">
        <v>317</v>
      </c>
      <c r="I307" s="5">
        <v>88000000000</v>
      </c>
    </row>
  </sheetData>
  <pageMargins left="0.7" right="0.7" top="0.75" bottom="0.75" header="0.3" footer="0.3"/>
  <ignoredErrors>
    <ignoredError sqref="A1:M308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29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583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584</v>
      </c>
      <c r="D2" s="2" vm="66">
        <f ca="1">IFERROR(_xlfn.STOCKHISTORY("XIDX:" &amp; $C$1, D3, , 0, 0, 1), "Libur")</f>
        <v>64</v>
      </c>
      <c r="E2" s="2" vm="67">
        <f ca="1">IFERROR(_xlfn.STOCKHISTORY("XIDX:" &amp; $C$1, E3, , 0, 0, 1), "Libur")</f>
        <v>51</v>
      </c>
      <c r="H2" s="2" vm="67">
        <f ca="1">IFERROR(INDEX(D2:G2,COUNT(D2:G2)),"")</f>
        <v>51</v>
      </c>
      <c r="I2" s="2" vm="68">
        <f t="shared" ref="I2:O2" ca="1" si="0">IFERROR(_xlfn.STOCKHISTORY("XIDX:" &amp; $C$1, I1, , 0, 0, 1), "Libur")</f>
        <v>83</v>
      </c>
      <c r="J2" s="2" vm="21">
        <f t="shared" ca="1" si="0"/>
        <v>56</v>
      </c>
      <c r="K2" s="2" vm="69">
        <f t="shared" ca="1" si="0"/>
        <v>202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46808099112</v>
      </c>
      <c r="E4" s="2">
        <f>IFERROR(INDEX(E51:E500,MATCH($C$4,$C$51:$C$500,0)),"")</f>
        <v>44743265852</v>
      </c>
      <c r="H4" s="2">
        <f>IFERROR(SUM(D4:G4)*(4/MAX(1,COUNT(D4:G4))),"")</f>
        <v>183102729928</v>
      </c>
      <c r="I4" s="2">
        <f t="shared" ref="I4:O4" si="1">IFERROR(INDEX(I51:I500,MATCH($C$4,$C$51:$C$500,0)),"")</f>
        <v>207657845924</v>
      </c>
      <c r="J4" s="2">
        <f t="shared" si="1"/>
        <v>192300097186</v>
      </c>
      <c r="K4" s="2">
        <f t="shared" si="1"/>
        <v>152990933708</v>
      </c>
      <c r="L4" s="2">
        <f t="shared" si="1"/>
        <v>136036226335</v>
      </c>
      <c r="M4" s="2">
        <f t="shared" si="1"/>
        <v>119333594612</v>
      </c>
      <c r="N4" s="2">
        <f t="shared" si="1"/>
        <v>101614423752</v>
      </c>
      <c r="O4" s="2">
        <f t="shared" si="1"/>
        <v>105718446504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2237007921</v>
      </c>
      <c r="E5" s="2">
        <f>IFERROR(INDEX(E51:E500,MATCH($C$5,$C$51:$C$500,0)),"")</f>
        <v>4779932249</v>
      </c>
      <c r="H5" s="2">
        <f>IFERROR(SUM(D5:G5)*(4/MAX(1,COUNT(D5:G5))),"")</f>
        <v>14033880340</v>
      </c>
      <c r="I5" s="2">
        <f t="shared" ref="I5:O5" si="2">IFERROR(INDEX(I51:I500,MATCH($C$5,$C$51:$C$500,0)),"")</f>
        <v>-55752492961</v>
      </c>
      <c r="J5" s="2">
        <f t="shared" si="2"/>
        <v>13550704204</v>
      </c>
      <c r="K5" s="2">
        <f t="shared" si="2"/>
        <v>8977869586</v>
      </c>
      <c r="L5" s="2">
        <f t="shared" si="2"/>
        <v>10170769722</v>
      </c>
      <c r="M5" s="2">
        <f t="shared" si="2"/>
        <v>5086285578</v>
      </c>
      <c r="N5" s="2">
        <f t="shared" si="2"/>
        <v>2771515819</v>
      </c>
      <c r="O5" s="2">
        <f t="shared" si="2"/>
        <v>1260233542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178755820826</v>
      </c>
      <c r="E6" s="2">
        <f>IFERROR(INDEX(E51:E500,MATCH($C$6,$C$51:$C$500,0)),"")</f>
        <v>175003025097</v>
      </c>
      <c r="H6" s="2">
        <f>IFERROR(INDEX(D6:G6,COUNT(D6:G6)),"")</f>
        <v>175003025097</v>
      </c>
      <c r="I6" s="2">
        <f t="shared" ref="I6:O6" si="3">IFERROR(INDEX(I51:I500,MATCH($C$6,$C$51:$C$500,0)),"")</f>
        <v>170207351885</v>
      </c>
      <c r="J6" s="2">
        <f t="shared" si="3"/>
        <v>232277067812</v>
      </c>
      <c r="K6" s="2">
        <f t="shared" si="3"/>
        <v>170862538175</v>
      </c>
      <c r="L6" s="2">
        <f t="shared" si="3"/>
        <v>69901563849</v>
      </c>
      <c r="M6" s="2">
        <f t="shared" si="3"/>
        <v>59776387539</v>
      </c>
      <c r="N6" s="2">
        <f t="shared" si="3"/>
        <v>49323621109</v>
      </c>
      <c r="O6" s="2">
        <f t="shared" si="3"/>
        <v>40720543602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3.17</v>
      </c>
      <c r="E7" s="3">
        <f>IFERROR(INDEX(E51:E500,MATCH($C$7,$C$51:$C$500,0))/1000000000,"")</f>
        <v>3.17</v>
      </c>
      <c r="H7" s="3">
        <f>IFERROR(INDEX(D7:G7,COUNT(D7:G7)),"")</f>
        <v>3.17</v>
      </c>
      <c r="I7" s="3">
        <f t="shared" ref="I7:O7" si="4">IFERROR(INDEX(I51:I500,MATCH($C$7,$C$51:$C$500,0))/1000000000,"")</f>
        <v>3.17</v>
      </c>
      <c r="J7" s="3">
        <f t="shared" si="4"/>
        <v>3.17</v>
      </c>
      <c r="K7" s="3">
        <f t="shared" si="4"/>
        <v>0.32</v>
      </c>
      <c r="L7" s="3">
        <f t="shared" si="4"/>
        <v>0</v>
      </c>
      <c r="M7" s="3">
        <f t="shared" si="4"/>
        <v>0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1000000000</v>
      </c>
      <c r="E8" s="2">
        <f>IFERROR(INDEX(E51:E500,MATCH("Free cash flow (Quarter)",$C$51:$C$500,0)),"")</f>
        <v>6000000000</v>
      </c>
      <c r="H8" s="2">
        <f>IFERROR(INDEX(D8:G8,COUNT(D8:G8)),"")</f>
        <v>6000000000</v>
      </c>
      <c r="I8" s="2">
        <f t="shared" ref="I8:O8" si="5">IFERROR(INDEX(I51:I500,MATCH($C$8,$C$51:$C$500,0)),"")</f>
        <v>5000000000</v>
      </c>
      <c r="J8" s="2">
        <f t="shared" si="5"/>
        <v>32000000000</v>
      </c>
      <c r="K8" s="2">
        <f t="shared" si="5"/>
        <v>-90000000000</v>
      </c>
      <c r="L8" s="2">
        <f t="shared" si="5"/>
        <v>-13000000000</v>
      </c>
      <c r="M8" s="2">
        <f t="shared" si="5"/>
        <v>13000000000</v>
      </c>
      <c r="N8" s="2">
        <f t="shared" si="5"/>
        <v>4000000000</v>
      </c>
      <c r="O8" s="2">
        <f t="shared" si="5"/>
        <v>7000000000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0.42</v>
      </c>
      <c r="E9" s="3">
        <f>IFERROR(INDEX(E51:E500,MATCH("Free cash flow per share (Quarter)",$C$51:$C$500,0)),"")</f>
        <v>1.77</v>
      </c>
      <c r="H9" s="3">
        <f>IFERROR(INDEX(D9:G9,COUNT(D9:G9)),"")</f>
        <v>1.77</v>
      </c>
      <c r="I9" s="3">
        <f t="shared" ref="I9:O9" si="6">IFERROR(INDEX(I51:I500,MATCH($C$9,$C$51:$C$500,0)),"")</f>
        <v>1.49</v>
      </c>
      <c r="J9" s="3">
        <f t="shared" si="6"/>
        <v>10.16</v>
      </c>
      <c r="K9" s="3">
        <f t="shared" si="6"/>
        <v>-285.24</v>
      </c>
      <c r="L9" s="3">
        <f t="shared" si="6"/>
        <v>-21342.53</v>
      </c>
      <c r="M9" s="3">
        <f t="shared" si="6"/>
        <v>2210188.96</v>
      </c>
      <c r="N9" s="3">
        <f t="shared" si="6"/>
        <v>602045.65</v>
      </c>
      <c r="O9" s="3">
        <f t="shared" si="6"/>
        <v>1141293.94</v>
      </c>
    </row>
    <row r="10" spans="1:15" ht="15.5" x14ac:dyDescent="0.35">
      <c r="C10" t="s">
        <v>18</v>
      </c>
      <c r="D10" s="3">
        <f ca="1">IFERROR(IF(D9=0,"",D2/D9),"")</f>
        <v>152.38095238095238</v>
      </c>
      <c r="E10" s="3">
        <f ca="1">IFERROR(IF(E9=0,"",E2/E9),"")</f>
        <v>28.8135593220339</v>
      </c>
      <c r="I10" s="3">
        <f t="shared" ref="I10:O10" ca="1" si="7">IFERROR(IF(I9=0,"",I2/I9),"")</f>
        <v>55.70469798657718</v>
      </c>
      <c r="J10" s="3">
        <f t="shared" ca="1" si="7"/>
        <v>5.5118110236220472</v>
      </c>
      <c r="K10" s="3">
        <f t="shared" ca="1" si="7"/>
        <v>-0.70817557144860466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4059737175</v>
      </c>
      <c r="E11" s="2">
        <f>IFERROR(INDEX(E51:E500,MATCH($C$11,$C$51:$C$500,0)),"")</f>
        <v>4021652185</v>
      </c>
      <c r="H11" s="2">
        <f>IFERROR(INDEX(D11:G11,COUNT(D11:G11)),"")</f>
        <v>4021652185</v>
      </c>
      <c r="I11" s="2">
        <f t="shared" ref="I11:O11" si="8">IFERROR(INDEX(I51:I500,MATCH($C$11,$C$51:$C$500,0)),"")</f>
        <v>3778909537</v>
      </c>
      <c r="J11" s="2">
        <f t="shared" si="8"/>
        <v>13005965441</v>
      </c>
      <c r="K11" s="2">
        <f t="shared" si="8"/>
        <v>9566381236</v>
      </c>
      <c r="L11" s="2">
        <f t="shared" si="8"/>
        <v>3500432900</v>
      </c>
      <c r="M11" s="2">
        <f t="shared" si="8"/>
        <v>11630921603</v>
      </c>
      <c r="N11" s="2">
        <f t="shared" si="8"/>
        <v>6518625602</v>
      </c>
      <c r="O11" s="2">
        <f t="shared" si="8"/>
        <v>4986930347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39000000000</v>
      </c>
      <c r="E12" s="2">
        <f>IFERROR(INDEX(E51:E500,MATCH("Net Debt (Quarter)",$C$51:$C$500,0)),"")</f>
        <v>37000000000</v>
      </c>
      <c r="H12" s="2">
        <f>IFERROR(INDEX(D12:G12,COUNT(D12:G12)),"")</f>
        <v>37000000000</v>
      </c>
      <c r="I12" s="2">
        <f t="shared" ref="I12:O12" si="9">IFERROR(INDEX(I51:I500,MATCH($C$12,$C$51:$C$500,0)),"")</f>
        <v>38000000000</v>
      </c>
      <c r="J12" s="2">
        <f t="shared" si="9"/>
        <v>36000000000</v>
      </c>
      <c r="K12" s="2">
        <f t="shared" si="9"/>
        <v>36000000000</v>
      </c>
      <c r="L12" s="2">
        <f t="shared" si="9"/>
        <v>24000000000</v>
      </c>
      <c r="M12" s="2">
        <f t="shared" si="9"/>
        <v>1000000000</v>
      </c>
      <c r="N12" s="2">
        <f t="shared" si="9"/>
        <v>13000000000</v>
      </c>
      <c r="O12" s="2">
        <f t="shared" si="9"/>
        <v>17000000000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43000000000</v>
      </c>
      <c r="E13" s="2">
        <f>IFERROR(INDEX(E51:E500,MATCH("Total Debt (Quarter)",$C$51:$C$500,0)),"")</f>
        <v>41000000000</v>
      </c>
      <c r="H13" s="2">
        <f>IFERROR(INDEX(D13:G13,COUNT(D13:G13)),"")</f>
        <v>41000000000</v>
      </c>
      <c r="I13" s="2">
        <f t="shared" ref="I13:O13" si="10">IFERROR(INDEX(I51:I500,MATCH($C$13,$C$51:$C$500,0)),"")</f>
        <v>42000000000</v>
      </c>
      <c r="J13" s="2">
        <f t="shared" si="10"/>
        <v>49000000000</v>
      </c>
      <c r="K13" s="2">
        <f t="shared" si="10"/>
        <v>46000000000</v>
      </c>
      <c r="L13" s="2">
        <f t="shared" si="10"/>
        <v>28000000000</v>
      </c>
      <c r="M13" s="2">
        <f t="shared" si="10"/>
        <v>13000000000</v>
      </c>
      <c r="N13" s="2">
        <f t="shared" si="10"/>
        <v>19000000000</v>
      </c>
      <c r="O13" s="2">
        <f t="shared" si="10"/>
        <v>21000000000</v>
      </c>
    </row>
    <row r="14" spans="1:15" ht="15.5" x14ac:dyDescent="0.35">
      <c r="C14" t="s">
        <v>27</v>
      </c>
      <c r="D14" s="2">
        <f>IFERROR(INDEX(D51:D500,MATCH($C$14,$C$51:$C$500,0)),"")</f>
        <v>-903966302</v>
      </c>
      <c r="E14" s="2">
        <f>IFERROR(INDEX(E51:E500,MATCH($C$14,$C$51:$C$500,0)),"")</f>
        <v>-879065434</v>
      </c>
      <c r="H14" s="2">
        <f>IFERROR(SUM(D14:G14)*(4/MAX(1,COUNT(D14:G14))),"")</f>
        <v>-3566063472</v>
      </c>
      <c r="I14" s="2">
        <f t="shared" ref="I14:O14" si="11">IFERROR(INDEX(I51:I500,MATCH($C$14,$C$51:$C$500,0)),"")</f>
        <v>-4867266097</v>
      </c>
      <c r="J14" s="2">
        <f t="shared" si="11"/>
        <v>-4895468375</v>
      </c>
      <c r="K14" s="2">
        <f t="shared" si="11"/>
        <v>-2229651815</v>
      </c>
      <c r="L14" s="2">
        <f t="shared" si="11"/>
        <v>-1468998810</v>
      </c>
      <c r="M14" s="2">
        <f t="shared" si="11"/>
        <v>-1658489940</v>
      </c>
      <c r="N14" s="2">
        <f t="shared" si="11"/>
        <v>-2131566867</v>
      </c>
      <c r="O14" s="2">
        <f t="shared" si="11"/>
        <v>-3499763211</v>
      </c>
    </row>
    <row r="15" spans="1:15" ht="15.5" x14ac:dyDescent="0.35">
      <c r="C15" t="s">
        <v>28</v>
      </c>
      <c r="D15" s="2">
        <f>IFERROR(INDEX(D51:D500,MATCH($C$15,$C$51:$C$500,0)),"")</f>
        <v>536685357</v>
      </c>
      <c r="E15" s="2">
        <f>IFERROR(INDEX(E51:E500,MATCH($C$15,$C$51:$C$500,0)),"")</f>
        <v>-536685357</v>
      </c>
      <c r="H15" s="2">
        <f>IFERROR(SUM(D15:G15)*(4/MAX(1,COUNT(D15:G15))),"")</f>
        <v>0</v>
      </c>
      <c r="I15" s="2">
        <f t="shared" ref="I15:O15" si="12">IFERROR(INDEX(I51:I500,MATCH($C$15,$C$51:$C$500,0)),"")</f>
        <v>4171352368</v>
      </c>
      <c r="J15" s="2">
        <f t="shared" si="12"/>
        <v>-2210707269</v>
      </c>
      <c r="K15" s="2">
        <f t="shared" si="12"/>
        <v>-2697695665</v>
      </c>
      <c r="L15" s="2">
        <f t="shared" si="12"/>
        <v>-3743269893</v>
      </c>
      <c r="M15" s="2">
        <f t="shared" si="12"/>
        <v>-2335771299</v>
      </c>
      <c r="N15" s="2">
        <f t="shared" si="12"/>
        <v>-1403847021</v>
      </c>
      <c r="O15" s="2">
        <f t="shared" si="12"/>
        <v>-1381837356</v>
      </c>
    </row>
    <row r="16" spans="1:15" ht="15.5" x14ac:dyDescent="0.35">
      <c r="C16" t="s">
        <v>29</v>
      </c>
      <c r="D16" s="2">
        <f>IFERROR(INDEX(D51:D500,MATCH($C$16,$C$51:$C$500,0)),"")</f>
        <v>-1340239581</v>
      </c>
      <c r="E16" s="2">
        <f>IFERROR(INDEX(E51:E500,MATCH($C$16,$C$51:$C$500,0)),"")</f>
        <v>5332358569</v>
      </c>
      <c r="H16" s="2">
        <f>IFERROR(SUM(D16:G16)*(4/MAX(1,COUNT(D16:G16))),"")</f>
        <v>7984237976</v>
      </c>
      <c r="I16" s="2">
        <f t="shared" ref="I16:O16" si="13">IFERROR(INDEX(I51:I500,MATCH($C$16,$C$51:$C$500,0)),"")</f>
        <v>-66192665033</v>
      </c>
      <c r="J16" s="2">
        <f t="shared" si="13"/>
        <v>16201825368</v>
      </c>
      <c r="K16" s="2">
        <f t="shared" si="13"/>
        <v>11103236532</v>
      </c>
      <c r="L16" s="2">
        <f t="shared" si="13"/>
        <v>15223248420</v>
      </c>
      <c r="M16" s="2">
        <f t="shared" si="13"/>
        <v>12390106152</v>
      </c>
      <c r="N16" s="2">
        <f t="shared" si="13"/>
        <v>10374413465</v>
      </c>
      <c r="O16" s="2">
        <f t="shared" si="13"/>
        <v>5426140002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237</v>
      </c>
    </row>
    <row r="19" spans="1:15" ht="15.5" x14ac:dyDescent="0.35">
      <c r="A19" t="s">
        <v>38</v>
      </c>
      <c r="C19" t="s">
        <v>39</v>
      </c>
    </row>
    <row r="20" spans="1:15" ht="15.5" x14ac:dyDescent="0.35">
      <c r="A20" t="s">
        <v>40</v>
      </c>
      <c r="C20" t="s">
        <v>41</v>
      </c>
      <c r="D20" s="2">
        <f ca="1">IFERROR(D21*D2,"")</f>
        <v>202880000000</v>
      </c>
      <c r="E20" s="2">
        <f ca="1">IFERROR(E21*E2,"")</f>
        <v>161670000000</v>
      </c>
      <c r="H20" s="2">
        <f t="shared" ref="H20:O20" ca="1" si="14">IFERROR(H21*H2,"")</f>
        <v>161670000000</v>
      </c>
      <c r="I20" s="2">
        <f t="shared" ca="1" si="14"/>
        <v>263110000000</v>
      </c>
      <c r="J20" s="2">
        <f t="shared" ca="1" si="14"/>
        <v>177520000000</v>
      </c>
      <c r="K20" s="2">
        <f t="shared" ca="1" si="14"/>
        <v>64640000000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3170000000</v>
      </c>
      <c r="E21" s="2">
        <f>IFERROR(INDEX(E51:E500,MATCH($C$7,$C$51:$C$500,0)),"")</f>
        <v>3170000000</v>
      </c>
      <c r="H21" s="2">
        <f>IFERROR(INDEX(D21:G21,COUNT(D21:G21)),"")</f>
        <v>3170000000</v>
      </c>
      <c r="I21" s="2">
        <f t="shared" ref="I21:O21" si="15">IFERROR(INDEX(I51:I500,MATCH($C$7,$C$51:$C$500,0)),"")</f>
        <v>3170000000</v>
      </c>
      <c r="J21" s="2">
        <f t="shared" si="15"/>
        <v>3170000000</v>
      </c>
      <c r="K21" s="2">
        <f t="shared" si="15"/>
        <v>320000000</v>
      </c>
      <c r="L21" s="2">
        <f t="shared" si="15"/>
        <v>0</v>
      </c>
      <c r="M21" s="2">
        <f t="shared" si="15"/>
        <v>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42</v>
      </c>
      <c r="C23" t="s">
        <v>43</v>
      </c>
      <c r="D23" s="3">
        <f>IFERROR(D5/D6*100,"")</f>
        <v>1.25143221108167</v>
      </c>
      <c r="E23" s="3">
        <f>IFERROR(E5/E6*100,"")</f>
        <v>2.7313426418489608</v>
      </c>
      <c r="H23" s="3">
        <f t="shared" ref="H23:O23" si="16">IFERROR(H5/H6*100,"")</f>
        <v>8.0192215718678899</v>
      </c>
      <c r="I23" s="3">
        <f t="shared" si="16"/>
        <v>-32.755631495088991</v>
      </c>
      <c r="J23" s="3">
        <f t="shared" si="16"/>
        <v>5.8338536522975417</v>
      </c>
      <c r="K23" s="3">
        <f t="shared" si="16"/>
        <v>5.2544400205530897</v>
      </c>
      <c r="L23" s="3">
        <f t="shared" si="16"/>
        <v>14.55013187397452</v>
      </c>
      <c r="M23" s="3">
        <f t="shared" si="16"/>
        <v>8.5088540599438982</v>
      </c>
      <c r="N23" s="3">
        <f t="shared" si="16"/>
        <v>5.6190436887738686</v>
      </c>
      <c r="O23" s="3">
        <f t="shared" si="16"/>
        <v>3.0948347701775356</v>
      </c>
    </row>
    <row r="24" spans="1:15" ht="15.5" x14ac:dyDescent="0.35">
      <c r="C24" t="s">
        <v>44</v>
      </c>
      <c r="D24" s="4" t="str">
        <f>IFERROR(_xlfn.RRI(5,I23,D23),"")</f>
        <v/>
      </c>
      <c r="E24" s="4">
        <f>IFERROR(_xlfn.RRI(5,J23,E23),"")</f>
        <v>-0.14082005541571607</v>
      </c>
      <c r="H24" s="4">
        <f t="shared" ref="H24:O24" si="17">IFERROR(_xlfn.RRI(5,M23,H23),"")</f>
        <v>-1.1783211585776443E-2</v>
      </c>
      <c r="I24" s="4" t="str">
        <f t="shared" si="17"/>
        <v/>
      </c>
      <c r="J24" s="4">
        <f t="shared" si="17"/>
        <v>0.13517707664733725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45</v>
      </c>
      <c r="C25" t="s">
        <v>46</v>
      </c>
      <c r="D25" s="3">
        <f>IFERROR(INDEX(D51:D500,MATCH($A$25,$C$51:$C$500,0)),"")</f>
        <v>0.71</v>
      </c>
      <c r="E25" s="3">
        <f>IFERROR(INDEX(E51:E500,MATCH($A$25,$C$51:$C$500,0)),"")</f>
        <v>1.51</v>
      </c>
      <c r="H25" s="3">
        <f>IFERROR(INDEX(D25:G25,COUNT(D25:G25)),"")</f>
        <v>1.51</v>
      </c>
      <c r="I25" s="3">
        <f t="shared" ref="I25:O25" si="18">IFERROR(INDEX(I51:I500,MATCH($C$25,$C$51:$C$500,0)),"")</f>
        <v>-17.579999999999998</v>
      </c>
      <c r="J25" s="3">
        <f t="shared" si="18"/>
        <v>4.41</v>
      </c>
      <c r="K25" s="3">
        <f t="shared" si="18"/>
        <v>26.58</v>
      </c>
      <c r="L25" s="3">
        <f t="shared" si="18"/>
        <v>19382.03</v>
      </c>
      <c r="M25" s="3">
        <f t="shared" si="18"/>
        <v>786363.6</v>
      </c>
      <c r="N25" s="3">
        <f t="shared" si="18"/>
        <v>488769.06</v>
      </c>
      <c r="O25" s="3">
        <f t="shared" si="18"/>
        <v>268643.71999999997</v>
      </c>
    </row>
    <row r="26" spans="1:15" ht="15.5" x14ac:dyDescent="0.35">
      <c r="C26" t="s">
        <v>47</v>
      </c>
      <c r="D26" s="4" t="str">
        <f>IFERROR(_xlfn.RRI(5,I25,D25),"")</f>
        <v/>
      </c>
      <c r="E26" s="4">
        <f>IFERROR(_xlfn.RRI(5,J25,E25),"")</f>
        <v>-0.19293656489739464</v>
      </c>
      <c r="H26" s="4">
        <f t="shared" ref="H26:O26" si="19">IFERROR(_xlfn.RRI(5,M25,H25),"")</f>
        <v>-0.92810963162187532</v>
      </c>
      <c r="I26" s="4" t="str">
        <f t="shared" si="19"/>
        <v/>
      </c>
      <c r="J26" s="4">
        <f t="shared" si="19"/>
        <v>-0.88957882114214248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48</v>
      </c>
      <c r="D27" s="3">
        <f>IFERROR(D4/D21,"")</f>
        <v>14.765961864984227</v>
      </c>
      <c r="E27" s="3">
        <f>IFERROR(E4/E21,"")</f>
        <v>14.114594905993691</v>
      </c>
      <c r="H27" s="3">
        <f t="shared" ref="H27:O27" si="20">IFERROR(H4/H21,"")</f>
        <v>57.761113541955837</v>
      </c>
      <c r="I27" s="3">
        <f t="shared" si="20"/>
        <v>65.507206916088322</v>
      </c>
      <c r="J27" s="3">
        <f t="shared" si="20"/>
        <v>60.662491225867505</v>
      </c>
      <c r="K27" s="3">
        <f t="shared" si="20"/>
        <v>478.09666783749998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49</v>
      </c>
      <c r="D28" s="4">
        <f>IFERROR(_xlfn.RRI(5,I27,D27),"")</f>
        <v>-0.25767423929909017</v>
      </c>
      <c r="E28" s="4">
        <f>IFERROR(_xlfn.RRI(5,J27,E27),"")</f>
        <v>-0.25295005975114049</v>
      </c>
      <c r="H28" s="4" t="str">
        <f t="shared" ref="H28:O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50</v>
      </c>
      <c r="H29" s="4">
        <f t="shared" ref="H29:O29" si="22">IFERROR(((H25-I25)/I25)*100%,"")</f>
        <v>-1.0858930602957908</v>
      </c>
      <c r="I29" s="4">
        <f t="shared" si="22"/>
        <v>-4.9863945578231288</v>
      </c>
      <c r="J29" s="4">
        <f t="shared" si="22"/>
        <v>-0.8340857787810384</v>
      </c>
      <c r="K29" s="4">
        <f t="shared" si="22"/>
        <v>-0.99862862661960583</v>
      </c>
      <c r="L29" s="4">
        <f t="shared" si="22"/>
        <v>-0.97535233065213089</v>
      </c>
      <c r="M29" s="4">
        <f t="shared" si="22"/>
        <v>0.60886534020790917</v>
      </c>
      <c r="N29" s="4">
        <f t="shared" si="22"/>
        <v>0.81939507091399733</v>
      </c>
      <c r="O29" s="4" t="str">
        <f t="shared" si="22"/>
        <v/>
      </c>
    </row>
    <row r="30" spans="1:15" ht="15.5" x14ac:dyDescent="0.35">
      <c r="C30" t="s">
        <v>51</v>
      </c>
      <c r="H30" s="4">
        <f t="shared" ref="H30:O30" si="23">IFERROR(((H27-I27)/I27)*100%,"")</f>
        <v>-0.1182479568096205</v>
      </c>
      <c r="I30" s="4">
        <f t="shared" si="23"/>
        <v>7.9863447615137639E-2</v>
      </c>
      <c r="J30" s="4">
        <f t="shared" si="23"/>
        <v>-0.87311668265697673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56.4</v>
      </c>
      <c r="E32" s="3">
        <f>IFERROR(INDEX(E51:E500,MATCH($A$32,$C$51:$C$500,0)),"")</f>
        <v>55.22</v>
      </c>
      <c r="H32" s="3">
        <f>IFERROR(INDEX(D32:G32,COUNT(D32:G32)),"")</f>
        <v>55.22</v>
      </c>
      <c r="I32" s="3">
        <f t="shared" ref="I32:O32" si="24">IFERROR(INDEX(I51:I500,MATCH($C$32,$C$51:$C$500,0)),"")</f>
        <v>53.71</v>
      </c>
      <c r="J32" s="3">
        <f t="shared" si="24"/>
        <v>73.290000000000006</v>
      </c>
      <c r="K32" s="3">
        <f t="shared" si="24"/>
        <v>540.36</v>
      </c>
      <c r="L32" s="3">
        <f t="shared" si="24"/>
        <v>118017.16</v>
      </c>
      <c r="M32" s="3">
        <f t="shared" si="24"/>
        <v>9962731.2599999998</v>
      </c>
      <c r="N32" s="3">
        <f t="shared" si="24"/>
        <v>8220603.5199999996</v>
      </c>
      <c r="O32" s="3">
        <f t="shared" si="24"/>
        <v>6786757.2699999996</v>
      </c>
    </row>
    <row r="33" spans="1:15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0.9</v>
      </c>
      <c r="E33" s="3">
        <f>IFERROR(INDEX(E51:E500,MATCH($A$33,$C$51:$C$500,0)),"")</f>
        <v>1.1399999999999999</v>
      </c>
      <c r="H33" s="3">
        <f>IFERROR(INDEX(D33:G33,COUNT(D33:G33)),"")</f>
        <v>1.1399999999999999</v>
      </c>
      <c r="I33" s="3">
        <f t="shared" ref="I33:O33" si="25">IFERROR(INDEX(I51:I500,MATCH($C$33,$C$51:$C$500,0)),"")</f>
        <v>1.55</v>
      </c>
      <c r="J33" s="3">
        <f t="shared" si="25"/>
        <v>0.76</v>
      </c>
      <c r="K33" s="3">
        <f t="shared" si="25"/>
        <v>0.37</v>
      </c>
      <c r="L33" s="3">
        <f t="shared" si="25"/>
        <v>0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71.83</v>
      </c>
      <c r="E34" s="3">
        <f>IFERROR(INDEX(E51:E500,MATCH($A$34,$C$51:$C$500,0)),"")</f>
        <v>41.72</v>
      </c>
      <c r="H34" s="3">
        <f>IFERROR(INDEX(D34:G34,COUNT(D34:G34)),"")</f>
        <v>41.72</v>
      </c>
      <c r="I34" s="3">
        <f t="shared" ref="I34:O34" si="26">IFERROR(INDEX(I51:I500,MATCH($C$34,$C$51:$C$500,0)),"")</f>
        <v>-4.72</v>
      </c>
      <c r="J34" s="3">
        <f t="shared" si="26"/>
        <v>12.7</v>
      </c>
      <c r="K34" s="3">
        <f t="shared" si="26"/>
        <v>7.6</v>
      </c>
      <c r="L34" s="3">
        <f t="shared" si="26"/>
        <v>0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3.45</v>
      </c>
      <c r="E35" s="3">
        <f>IFERROR(INDEX(E51:E500,MATCH($A$35,$C$51:$C$500,0)),"")</f>
        <v>4.46</v>
      </c>
      <c r="H35" s="3">
        <f>IFERROR(INDEX(D35:G35,COUNT(D35:G35)),"")</f>
        <v>4.46</v>
      </c>
      <c r="I35" s="3">
        <f t="shared" ref="I35:O35" si="27">IFERROR(INDEX(I51:I500,MATCH($C$35,$C$51:$C$500,0)),"")</f>
        <v>1.27</v>
      </c>
      <c r="J35" s="3">
        <f t="shared" si="27"/>
        <v>0.92</v>
      </c>
      <c r="K35" s="3">
        <f t="shared" si="27"/>
        <v>0.42</v>
      </c>
      <c r="L35" s="3">
        <f t="shared" si="27"/>
        <v>0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64</v>
      </c>
      <c r="C36" t="s">
        <v>65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O36" si="28">IFERROR(INDEX(H51:H500,MATCH($C$36,$C$51:$C$500,0)),"")</f>
        <v>0</v>
      </c>
      <c r="I36" s="4">
        <f t="shared" si="28"/>
        <v>0.30130000000000001</v>
      </c>
      <c r="J36" s="4">
        <f t="shared" si="28"/>
        <v>0</v>
      </c>
      <c r="K36" s="4">
        <f t="shared" si="28"/>
        <v>0.50149999999999995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66</v>
      </c>
      <c r="C37" t="s">
        <v>67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O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1.33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237</v>
      </c>
    </row>
    <row r="51" spans="2:15" ht="15.5" x14ac:dyDescent="0.35">
      <c r="B51" t="s">
        <v>73</v>
      </c>
      <c r="C51" t="s">
        <v>6</v>
      </c>
      <c r="D51" s="5">
        <v>46808099112</v>
      </c>
      <c r="E51" s="5">
        <v>44743265852</v>
      </c>
      <c r="F51" s="5">
        <v>60063144393</v>
      </c>
      <c r="G51" s="5">
        <v>50280242955</v>
      </c>
      <c r="I51" s="5">
        <v>207657845924</v>
      </c>
      <c r="J51" s="5">
        <v>192300097186</v>
      </c>
      <c r="K51" s="5">
        <v>152990933708</v>
      </c>
      <c r="L51" s="5">
        <v>136036226335</v>
      </c>
      <c r="M51" s="5">
        <v>119333594612</v>
      </c>
      <c r="N51" s="5">
        <v>101614423752</v>
      </c>
      <c r="O51" s="5">
        <v>105718446504</v>
      </c>
    </row>
    <row r="52" spans="2:15" ht="15.5" x14ac:dyDescent="0.35">
      <c r="C52" t="s">
        <v>74</v>
      </c>
      <c r="D52" s="5">
        <v>-28315565356</v>
      </c>
      <c r="E52" s="5">
        <v>-28633192794</v>
      </c>
      <c r="F52" s="5">
        <v>-44083332696</v>
      </c>
      <c r="G52" s="5">
        <v>-36169942161</v>
      </c>
      <c r="I52" s="5">
        <v>-145396316764</v>
      </c>
      <c r="J52" s="5">
        <v>-124392180085</v>
      </c>
      <c r="K52" s="5">
        <v>-102339182049</v>
      </c>
      <c r="L52" s="5">
        <v>-93917746416</v>
      </c>
      <c r="M52" s="5">
        <v>-87147222243</v>
      </c>
      <c r="N52" s="5">
        <v>-69098106006</v>
      </c>
      <c r="O52" s="5">
        <v>-76766284157</v>
      </c>
    </row>
    <row r="53" spans="2:15" ht="15.5" x14ac:dyDescent="0.35">
      <c r="C53" t="s">
        <v>75</v>
      </c>
      <c r="D53" s="5">
        <v>18492533756</v>
      </c>
      <c r="E53" s="5">
        <v>16110073058</v>
      </c>
      <c r="F53" s="5">
        <v>15979811697</v>
      </c>
      <c r="G53" s="5">
        <v>14110300794</v>
      </c>
      <c r="I53" s="5">
        <v>62261529160</v>
      </c>
      <c r="J53" s="5">
        <v>67907917101</v>
      </c>
      <c r="K53" s="5">
        <v>50651751659</v>
      </c>
      <c r="L53" s="5">
        <v>42118479919</v>
      </c>
      <c r="M53" s="5">
        <v>32186372369</v>
      </c>
      <c r="N53" s="5">
        <v>32516317746</v>
      </c>
      <c r="O53" s="5">
        <v>28952162347</v>
      </c>
    </row>
    <row r="54" spans="2:15" ht="15.5" x14ac:dyDescent="0.35">
      <c r="C54" t="s">
        <v>76</v>
      </c>
      <c r="D54" s="5">
        <v>-11357698712</v>
      </c>
      <c r="E54" s="5">
        <v>-9906388067</v>
      </c>
      <c r="F54" s="5">
        <v>-34841202743</v>
      </c>
      <c r="G54" s="5">
        <v>-62597510967</v>
      </c>
      <c r="I54" s="5">
        <v>-123622032334</v>
      </c>
      <c r="J54" s="5">
        <v>-46810623358</v>
      </c>
      <c r="K54" s="5">
        <v>-37318863312</v>
      </c>
      <c r="L54" s="5">
        <v>-25426232689</v>
      </c>
      <c r="M54" s="5">
        <v>-18903427582</v>
      </c>
      <c r="N54" s="5">
        <v>-21998585619</v>
      </c>
      <c r="O54" s="5">
        <v>-21079182296</v>
      </c>
    </row>
    <row r="55" spans="2:15" ht="15.5" x14ac:dyDescent="0.35">
      <c r="C55" t="s">
        <v>240</v>
      </c>
      <c r="D55" s="5">
        <v>-417549326</v>
      </c>
      <c r="E55" s="5">
        <v>-720452958</v>
      </c>
      <c r="F55" s="5">
        <v>-1368360105</v>
      </c>
      <c r="G55" s="5">
        <v>-569194352</v>
      </c>
      <c r="I55" s="5">
        <v>-2938127977</v>
      </c>
      <c r="J55" s="5">
        <v>-3421201320</v>
      </c>
      <c r="K55" s="5">
        <v>-2593184051</v>
      </c>
      <c r="L55" s="5">
        <v>-1757039472</v>
      </c>
      <c r="M55" s="5">
        <v>-515122405</v>
      </c>
      <c r="N55" s="5">
        <v>-459921503</v>
      </c>
      <c r="O55" s="5">
        <v>-923616413</v>
      </c>
    </row>
    <row r="56" spans="2:15" ht="15.5" x14ac:dyDescent="0.35">
      <c r="C56" t="s">
        <v>77</v>
      </c>
      <c r="D56" s="5">
        <v>-11372866377</v>
      </c>
      <c r="E56" s="5">
        <v>-11721805732</v>
      </c>
      <c r="F56" s="5">
        <v>-14564260263</v>
      </c>
      <c r="G56" s="5">
        <v>-40072050205</v>
      </c>
      <c r="I56" s="5">
        <v>-79819055572</v>
      </c>
      <c r="J56" s="5">
        <v>-41670467016</v>
      </c>
      <c r="K56" s="5">
        <v>-30997861465</v>
      </c>
      <c r="L56" s="5">
        <v>-24093169194</v>
      </c>
      <c r="M56" s="5">
        <v>-18388305177</v>
      </c>
      <c r="N56" s="5">
        <v>-21538664116</v>
      </c>
      <c r="O56" s="5">
        <v>-20155565883</v>
      </c>
    </row>
    <row r="57" spans="2:15" ht="15.5" x14ac:dyDescent="0.35">
      <c r="C57" t="s">
        <v>81</v>
      </c>
      <c r="D57" s="5">
        <v>432716991</v>
      </c>
      <c r="E57" s="5">
        <v>2535870623</v>
      </c>
      <c r="F57" s="5">
        <v>-18908582375</v>
      </c>
      <c r="G57" s="5">
        <v>-21956266410</v>
      </c>
      <c r="I57" s="5">
        <v>-40864848785</v>
      </c>
      <c r="J57" s="5">
        <v>-1718955022</v>
      </c>
      <c r="K57" s="5">
        <v>-3727817796</v>
      </c>
      <c r="L57" s="5">
        <v>423975977</v>
      </c>
    </row>
    <row r="58" spans="2:15" ht="15.5" x14ac:dyDescent="0.35">
      <c r="C58" t="s">
        <v>78</v>
      </c>
      <c r="D58" s="5">
        <v>7134835044</v>
      </c>
      <c r="E58" s="5">
        <v>6203684991</v>
      </c>
      <c r="F58" s="5">
        <v>-18861391046</v>
      </c>
      <c r="G58" s="5">
        <v>-48487210173</v>
      </c>
      <c r="I58" s="5">
        <v>-61360503174</v>
      </c>
      <c r="J58" s="5">
        <v>21097293743</v>
      </c>
      <c r="K58" s="5">
        <v>13332888347</v>
      </c>
      <c r="L58" s="5">
        <v>16692247230</v>
      </c>
      <c r="M58" s="5">
        <v>13282944787</v>
      </c>
      <c r="N58" s="5">
        <v>10517732127</v>
      </c>
      <c r="O58" s="5">
        <v>7872980051</v>
      </c>
    </row>
    <row r="59" spans="2:15" ht="15.5" x14ac:dyDescent="0.35">
      <c r="C59" t="s">
        <v>79</v>
      </c>
      <c r="D59" s="5">
        <v>-900243789</v>
      </c>
      <c r="E59" s="5">
        <v>-871326422</v>
      </c>
      <c r="F59" s="5">
        <v>-1206856940</v>
      </c>
      <c r="G59" s="5">
        <v>-1629325862</v>
      </c>
      <c r="I59" s="5">
        <v>-4832161859</v>
      </c>
      <c r="J59" s="5">
        <v>-4895468375</v>
      </c>
      <c r="K59" s="5">
        <v>-2229651815</v>
      </c>
      <c r="L59" s="5">
        <v>-1468998810</v>
      </c>
      <c r="M59" s="5">
        <v>-892838635</v>
      </c>
      <c r="N59" s="5">
        <v>-143318662</v>
      </c>
      <c r="O59" s="5">
        <v>-2446840049</v>
      </c>
    </row>
    <row r="60" spans="2:15" ht="15.5" x14ac:dyDescent="0.35">
      <c r="C60" t="s">
        <v>80</v>
      </c>
      <c r="D60" s="5">
        <v>3722513</v>
      </c>
      <c r="E60" s="5">
        <v>7739012</v>
      </c>
      <c r="F60" s="5">
        <v>35104238</v>
      </c>
      <c r="G60" s="5">
        <v>-244720769</v>
      </c>
      <c r="I60" s="5">
        <v>35104238</v>
      </c>
      <c r="M60" s="5">
        <v>765651305</v>
      </c>
      <c r="N60" s="5">
        <v>1988248205</v>
      </c>
      <c r="O60" s="5">
        <v>1052923162</v>
      </c>
    </row>
    <row r="61" spans="2:15" ht="15.5" x14ac:dyDescent="0.35">
      <c r="C61" t="s">
        <v>27</v>
      </c>
      <c r="D61" s="5">
        <v>-903966302</v>
      </c>
      <c r="E61" s="5">
        <v>-879065434</v>
      </c>
      <c r="F61" s="5">
        <v>-1241961178</v>
      </c>
      <c r="G61" s="5">
        <v>-1384605093</v>
      </c>
      <c r="I61" s="5">
        <v>-4867266097</v>
      </c>
      <c r="J61" s="5">
        <v>-4895468375</v>
      </c>
      <c r="K61" s="5">
        <v>-2229651815</v>
      </c>
      <c r="L61" s="5">
        <v>-1468998810</v>
      </c>
      <c r="M61" s="5">
        <v>-1658489940</v>
      </c>
      <c r="N61" s="5">
        <v>-2131566867</v>
      </c>
      <c r="O61" s="5">
        <v>-3499763211</v>
      </c>
    </row>
    <row r="62" spans="2:15" ht="15.5" x14ac:dyDescent="0.35">
      <c r="C62" t="s">
        <v>82</v>
      </c>
      <c r="D62" s="5">
        <v>-900243789</v>
      </c>
      <c r="E62" s="5">
        <v>-871326422</v>
      </c>
      <c r="F62" s="5">
        <v>-1206856940</v>
      </c>
      <c r="G62" s="5">
        <v>-1629325862</v>
      </c>
      <c r="I62" s="5">
        <v>-4832161859</v>
      </c>
      <c r="J62" s="5">
        <v>-4895468375</v>
      </c>
      <c r="K62" s="5">
        <v>-2229651815</v>
      </c>
      <c r="L62" s="5">
        <v>-1468998810</v>
      </c>
      <c r="M62" s="5">
        <v>-892838635</v>
      </c>
      <c r="N62" s="5">
        <v>-143318662</v>
      </c>
      <c r="O62" s="5">
        <v>-2446840049</v>
      </c>
    </row>
    <row r="63" spans="2:15" ht="15.5" x14ac:dyDescent="0.35">
      <c r="C63" t="s">
        <v>29</v>
      </c>
      <c r="D63" s="5">
        <v>-1340239581</v>
      </c>
      <c r="E63" s="5">
        <v>5332358569</v>
      </c>
      <c r="F63" s="5">
        <v>-20068247986</v>
      </c>
      <c r="G63" s="5">
        <v>-50116536035</v>
      </c>
      <c r="I63" s="5">
        <v>-66192665033</v>
      </c>
      <c r="J63" s="5">
        <v>16201825368</v>
      </c>
      <c r="K63" s="5">
        <v>11103236532</v>
      </c>
      <c r="L63" s="5">
        <v>15223248420</v>
      </c>
      <c r="M63" s="5">
        <v>12390106152</v>
      </c>
      <c r="N63" s="5">
        <v>10374413465</v>
      </c>
      <c r="O63" s="5">
        <v>5426140002</v>
      </c>
    </row>
    <row r="64" spans="2:15" ht="15.5" x14ac:dyDescent="0.35">
      <c r="C64" t="s">
        <v>28</v>
      </c>
      <c r="D64" s="5">
        <v>536685357</v>
      </c>
      <c r="E64" s="5">
        <v>-536685357</v>
      </c>
      <c r="F64" s="5">
        <v>-48476625</v>
      </c>
      <c r="G64" s="5">
        <v>5762108340</v>
      </c>
      <c r="I64" s="5">
        <v>4171352368</v>
      </c>
      <c r="J64" s="5">
        <v>-2210707269</v>
      </c>
      <c r="K64" s="5">
        <v>-2697695665</v>
      </c>
      <c r="L64" s="5">
        <v>-3743269893</v>
      </c>
      <c r="M64" s="5">
        <v>-2335771299</v>
      </c>
      <c r="N64" s="5">
        <v>-1403847021</v>
      </c>
      <c r="O64" s="5">
        <v>-1381837356</v>
      </c>
    </row>
    <row r="65" spans="2:15" ht="15.5" x14ac:dyDescent="0.35">
      <c r="C65" t="s">
        <v>83</v>
      </c>
      <c r="J65" s="5">
        <v>-2210707269</v>
      </c>
      <c r="K65" s="5">
        <v>-2697695665</v>
      </c>
      <c r="L65" s="5">
        <v>-3743269893</v>
      </c>
      <c r="M65" s="5">
        <v>-2298098412</v>
      </c>
      <c r="N65" s="5">
        <v>-1669130601</v>
      </c>
      <c r="O65" s="5">
        <v>-1643866816</v>
      </c>
    </row>
    <row r="66" spans="2:15" ht="15.5" x14ac:dyDescent="0.35">
      <c r="C66" t="s">
        <v>84</v>
      </c>
      <c r="M66" s="5">
        <v>-37672887</v>
      </c>
      <c r="N66" s="5">
        <v>265283580</v>
      </c>
      <c r="O66" s="5">
        <v>262029460</v>
      </c>
    </row>
    <row r="67" spans="2:15" ht="15.5" x14ac:dyDescent="0.35">
      <c r="C67" t="s">
        <v>245</v>
      </c>
    </row>
    <row r="68" spans="2:15" ht="15.5" x14ac:dyDescent="0.35">
      <c r="C68" t="s">
        <v>85</v>
      </c>
      <c r="D68" s="5">
        <v>536685357</v>
      </c>
      <c r="E68" s="5">
        <v>-536685357</v>
      </c>
      <c r="F68" s="5">
        <v>-48476625</v>
      </c>
      <c r="G68" s="5">
        <v>5762108340</v>
      </c>
      <c r="I68" s="5">
        <v>4171352368</v>
      </c>
      <c r="J68" s="5">
        <v>-2210707269</v>
      </c>
      <c r="K68" s="5">
        <v>-2697695665</v>
      </c>
      <c r="L68" s="5">
        <v>-3743269893</v>
      </c>
      <c r="M68" s="5">
        <v>-2335771299</v>
      </c>
      <c r="N68" s="5">
        <v>-1403847021</v>
      </c>
      <c r="O68" s="5">
        <v>-1381837356</v>
      </c>
    </row>
    <row r="69" spans="2:15" ht="15.5" x14ac:dyDescent="0.35">
      <c r="C69" t="s">
        <v>585</v>
      </c>
      <c r="M69" s="5">
        <v>-5336153273</v>
      </c>
      <c r="N69" s="5">
        <v>-6037952089</v>
      </c>
      <c r="O69" s="5">
        <v>-2432440326</v>
      </c>
    </row>
    <row r="70" spans="2:15" ht="15.5" x14ac:dyDescent="0.35">
      <c r="C70" t="s">
        <v>87</v>
      </c>
      <c r="D70" s="5">
        <v>-2345833571</v>
      </c>
      <c r="E70" s="5">
        <v>4795673212</v>
      </c>
      <c r="F70" s="5">
        <v>-20116724611</v>
      </c>
      <c r="G70" s="5">
        <v>-44354427695</v>
      </c>
      <c r="I70" s="5">
        <v>-62021312665</v>
      </c>
      <c r="J70" s="5">
        <v>13991118099</v>
      </c>
      <c r="K70" s="5">
        <v>8405540867</v>
      </c>
      <c r="L70" s="5">
        <v>11479978527</v>
      </c>
      <c r="M70" s="5">
        <v>4718181580</v>
      </c>
      <c r="N70" s="5">
        <v>2932614355</v>
      </c>
      <c r="O70" s="5">
        <v>1611862320</v>
      </c>
    </row>
    <row r="71" spans="2:15" ht="15.5" x14ac:dyDescent="0.35">
      <c r="C71" t="s">
        <v>88</v>
      </c>
      <c r="M71" s="5">
        <v>398431577</v>
      </c>
      <c r="N71" s="5">
        <v>-367488938</v>
      </c>
      <c r="O71" s="5">
        <v>-590035161</v>
      </c>
    </row>
    <row r="72" spans="2:15" ht="15.5" x14ac:dyDescent="0.35">
      <c r="C72" t="s">
        <v>89</v>
      </c>
      <c r="D72" s="5">
        <v>-2505744889</v>
      </c>
      <c r="E72" s="5">
        <v>4795673212</v>
      </c>
      <c r="F72" s="5">
        <v>-19908579858</v>
      </c>
      <c r="G72" s="5">
        <v>-44451064392</v>
      </c>
      <c r="I72" s="5">
        <v>-62069715927</v>
      </c>
      <c r="J72" s="5">
        <v>13550704204</v>
      </c>
      <c r="K72" s="5">
        <v>8977869586</v>
      </c>
      <c r="L72" s="5">
        <v>10170769722</v>
      </c>
      <c r="M72" s="5">
        <v>5086285578</v>
      </c>
      <c r="N72" s="5">
        <v>2771515819</v>
      </c>
      <c r="O72" s="5">
        <v>1260233542</v>
      </c>
    </row>
    <row r="73" spans="2:15" ht="15.5" x14ac:dyDescent="0.35">
      <c r="C73" t="s">
        <v>90</v>
      </c>
      <c r="D73" s="5">
        <v>3752795729</v>
      </c>
      <c r="E73" s="5">
        <v>4795673212</v>
      </c>
      <c r="F73" s="5">
        <v>-20116724611</v>
      </c>
      <c r="G73" s="5">
        <v>-44354427696</v>
      </c>
      <c r="I73" s="5">
        <v>-62021312665</v>
      </c>
      <c r="J73" s="5">
        <v>13991118099</v>
      </c>
      <c r="K73" s="5">
        <v>8405540867</v>
      </c>
      <c r="L73" s="5">
        <v>11479978527</v>
      </c>
      <c r="M73" s="5">
        <v>4718181580</v>
      </c>
      <c r="N73" s="5">
        <v>2932614355</v>
      </c>
      <c r="O73" s="5">
        <v>1611862320</v>
      </c>
    </row>
    <row r="74" spans="2:15" ht="15.5" x14ac:dyDescent="0.35">
      <c r="C74" t="s">
        <v>8</v>
      </c>
      <c r="D74" s="5">
        <v>2237007921</v>
      </c>
      <c r="E74" s="5">
        <v>4779932249</v>
      </c>
      <c r="F74" s="5">
        <v>-16253742520</v>
      </c>
      <c r="G74" s="5">
        <v>-41470288435</v>
      </c>
      <c r="I74" s="5">
        <v>-55752492961</v>
      </c>
      <c r="J74" s="5">
        <v>13550704204</v>
      </c>
      <c r="K74" s="5">
        <v>8977869586</v>
      </c>
      <c r="L74" s="5">
        <v>10170769722</v>
      </c>
      <c r="M74" s="5">
        <v>5086285578</v>
      </c>
      <c r="N74" s="5">
        <v>2771515819</v>
      </c>
      <c r="O74" s="5">
        <v>1260233542</v>
      </c>
    </row>
    <row r="75" spans="2:15" ht="15.5" x14ac:dyDescent="0.35">
      <c r="C75" t="s">
        <v>91</v>
      </c>
      <c r="D75" s="5">
        <v>1515787808</v>
      </c>
      <c r="E75" s="5">
        <v>15740963</v>
      </c>
      <c r="F75" s="5">
        <v>-3654837338</v>
      </c>
      <c r="G75" s="5">
        <v>-2980775959</v>
      </c>
      <c r="I75" s="5">
        <v>-6317222966</v>
      </c>
    </row>
    <row r="76" spans="2:15" ht="15.5" x14ac:dyDescent="0.35">
      <c r="C76" t="s">
        <v>92</v>
      </c>
      <c r="D76" s="5">
        <v>3752795729</v>
      </c>
      <c r="E76" s="5">
        <v>4795673212</v>
      </c>
      <c r="F76" s="5">
        <v>-20116724611</v>
      </c>
      <c r="G76" s="5">
        <v>-44354427696</v>
      </c>
      <c r="I76" s="5">
        <v>-62021312665</v>
      </c>
      <c r="J76" s="5">
        <v>13991118099</v>
      </c>
      <c r="K76" s="5">
        <v>8405540867</v>
      </c>
      <c r="L76" s="5">
        <v>11479978527</v>
      </c>
      <c r="M76" s="5">
        <v>4718181580</v>
      </c>
      <c r="N76" s="5">
        <v>2932614355</v>
      </c>
      <c r="O76" s="5">
        <v>1611862320</v>
      </c>
    </row>
    <row r="77" spans="2:15" ht="15.5" x14ac:dyDescent="0.35">
      <c r="C77" t="s">
        <v>93</v>
      </c>
      <c r="D77" s="5">
        <v>3752795729</v>
      </c>
      <c r="E77" s="5">
        <v>4795673212</v>
      </c>
      <c r="F77" s="5">
        <v>-19908579858</v>
      </c>
      <c r="G77" s="5">
        <v>-44451064394</v>
      </c>
      <c r="I77" s="5">
        <v>-62069715927</v>
      </c>
      <c r="J77" s="5">
        <v>13550704204</v>
      </c>
      <c r="K77" s="5">
        <v>8977869586</v>
      </c>
      <c r="L77" s="5">
        <v>10170769722</v>
      </c>
      <c r="M77" s="5">
        <v>5086285578</v>
      </c>
      <c r="N77" s="5">
        <v>2771515819</v>
      </c>
      <c r="O77" s="5">
        <v>1260233542</v>
      </c>
    </row>
    <row r="78" spans="2:15" ht="15.5" x14ac:dyDescent="0.35">
      <c r="C78" t="s">
        <v>94</v>
      </c>
      <c r="D78" s="5">
        <v>3752795729</v>
      </c>
      <c r="E78" s="5">
        <v>4795673212</v>
      </c>
      <c r="F78" s="5">
        <v>-19908579858</v>
      </c>
      <c r="G78" s="5">
        <v>-44451064394</v>
      </c>
      <c r="I78" s="5">
        <v>-62069715927</v>
      </c>
      <c r="J78" s="5">
        <v>13550704204</v>
      </c>
      <c r="K78" s="5">
        <v>8977869586</v>
      </c>
      <c r="L78" s="5">
        <v>10170769722</v>
      </c>
      <c r="M78" s="5">
        <v>5086285578</v>
      </c>
      <c r="N78" s="5">
        <v>2771515819</v>
      </c>
      <c r="O78" s="5">
        <v>1260233542</v>
      </c>
    </row>
    <row r="80" spans="2:15" ht="15.5" x14ac:dyDescent="0.35">
      <c r="B80" t="s">
        <v>95</v>
      </c>
      <c r="C80" t="s">
        <v>96</v>
      </c>
    </row>
    <row r="81" spans="3:15" ht="15.5" x14ac:dyDescent="0.35">
      <c r="C81" t="s">
        <v>97</v>
      </c>
    </row>
    <row r="82" spans="3:15" ht="15.5" x14ac:dyDescent="0.35">
      <c r="C82" t="s">
        <v>20</v>
      </c>
      <c r="D82" s="5">
        <v>4059737175</v>
      </c>
      <c r="E82" s="5">
        <v>4021652185</v>
      </c>
      <c r="F82" s="5">
        <v>3778909537</v>
      </c>
      <c r="G82" s="5">
        <v>4233851887</v>
      </c>
      <c r="I82" s="5">
        <v>3778909537</v>
      </c>
      <c r="J82" s="5">
        <v>13005965441</v>
      </c>
      <c r="K82" s="5">
        <v>9566381236</v>
      </c>
      <c r="L82" s="5">
        <v>3500432900</v>
      </c>
      <c r="M82" s="5">
        <v>11630921603</v>
      </c>
      <c r="N82" s="5">
        <v>6518625602</v>
      </c>
      <c r="O82" s="5">
        <v>4986930347</v>
      </c>
    </row>
    <row r="83" spans="3:15" ht="15.5" x14ac:dyDescent="0.35">
      <c r="C83" t="s">
        <v>98</v>
      </c>
      <c r="D83" s="5">
        <v>35563026143</v>
      </c>
      <c r="E83" s="5">
        <v>34492170749</v>
      </c>
      <c r="F83" s="5">
        <v>35873159751</v>
      </c>
      <c r="G83" s="5">
        <v>38201315394</v>
      </c>
      <c r="I83" s="5">
        <v>35873159751</v>
      </c>
      <c r="J83" s="5">
        <v>36180532017</v>
      </c>
      <c r="K83" s="5">
        <v>37215320943</v>
      </c>
      <c r="L83" s="5">
        <v>25191014156</v>
      </c>
      <c r="M83" s="5">
        <v>19700386659</v>
      </c>
      <c r="N83" s="5">
        <v>14765193596</v>
      </c>
      <c r="O83" s="5">
        <v>9737134338</v>
      </c>
    </row>
    <row r="84" spans="3:15" ht="15.5" x14ac:dyDescent="0.35">
      <c r="C84" t="s">
        <v>247</v>
      </c>
      <c r="G84" s="5">
        <v>201697339</v>
      </c>
      <c r="J84" s="5">
        <v>43619629</v>
      </c>
      <c r="K84" s="5">
        <v>75098063</v>
      </c>
      <c r="L84" s="5">
        <v>29789062</v>
      </c>
    </row>
    <row r="85" spans="3:15" ht="15.5" x14ac:dyDescent="0.35">
      <c r="C85" t="s">
        <v>99</v>
      </c>
      <c r="D85" s="5">
        <v>32025850280</v>
      </c>
      <c r="E85" s="5">
        <v>22444425696</v>
      </c>
      <c r="F85" s="5">
        <v>22185596710</v>
      </c>
      <c r="G85" s="5">
        <v>20803342916</v>
      </c>
      <c r="I85" s="5">
        <v>22185596710</v>
      </c>
      <c r="J85" s="5">
        <v>23732681786</v>
      </c>
      <c r="K85" s="5">
        <v>16274372938</v>
      </c>
      <c r="L85" s="5">
        <v>9174168931</v>
      </c>
      <c r="M85" s="5">
        <v>8700217417</v>
      </c>
      <c r="N85" s="5">
        <v>7849405375</v>
      </c>
      <c r="O85" s="5">
        <v>5313601233</v>
      </c>
    </row>
    <row r="86" spans="3:15" ht="15.5" x14ac:dyDescent="0.35">
      <c r="C86" t="s">
        <v>100</v>
      </c>
      <c r="D86" s="5">
        <v>35563026143</v>
      </c>
      <c r="E86" s="5">
        <v>34492170749</v>
      </c>
      <c r="F86" s="5">
        <v>35873159751</v>
      </c>
      <c r="G86" s="5">
        <v>38201315394</v>
      </c>
      <c r="I86" s="5">
        <v>35873159751</v>
      </c>
      <c r="J86" s="5">
        <v>36180532017</v>
      </c>
      <c r="K86" s="5">
        <v>37215320943</v>
      </c>
      <c r="L86" s="5">
        <v>25191014156</v>
      </c>
      <c r="M86" s="5">
        <v>19700386659</v>
      </c>
      <c r="N86" s="5">
        <v>14765193596</v>
      </c>
      <c r="O86" s="5">
        <v>9737134338</v>
      </c>
    </row>
    <row r="87" spans="3:15" ht="15.5" x14ac:dyDescent="0.35">
      <c r="C87" t="s">
        <v>101</v>
      </c>
      <c r="L87" s="5">
        <v>171139918</v>
      </c>
      <c r="M87" s="5">
        <v>250000000</v>
      </c>
      <c r="N87" s="5">
        <v>300000000</v>
      </c>
      <c r="O87" s="5">
        <v>300000000</v>
      </c>
    </row>
    <row r="88" spans="3:15" ht="15.5" x14ac:dyDescent="0.35">
      <c r="C88" t="s">
        <v>102</v>
      </c>
      <c r="L88" s="5">
        <v>171139918</v>
      </c>
      <c r="M88" s="5">
        <v>250000000</v>
      </c>
      <c r="N88" s="5">
        <v>300000000</v>
      </c>
      <c r="O88" s="5">
        <v>300000000</v>
      </c>
    </row>
    <row r="89" spans="3:15" ht="15.5" x14ac:dyDescent="0.35">
      <c r="C89" t="s">
        <v>103</v>
      </c>
      <c r="D89" s="5">
        <v>104489742679</v>
      </c>
      <c r="E89" s="5">
        <v>93997450517</v>
      </c>
      <c r="F89" s="5">
        <v>97088729698</v>
      </c>
      <c r="G89" s="5">
        <v>99503633796</v>
      </c>
      <c r="I89" s="5">
        <v>97088729698</v>
      </c>
      <c r="J89" s="5">
        <v>135171947156</v>
      </c>
      <c r="K89" s="5">
        <v>139067165753</v>
      </c>
      <c r="L89" s="5">
        <v>42991380865</v>
      </c>
      <c r="M89" s="5">
        <v>40360015428</v>
      </c>
      <c r="N89" s="5">
        <v>48743838940</v>
      </c>
      <c r="O89" s="5">
        <v>42891215698</v>
      </c>
    </row>
    <row r="90" spans="3:15" ht="15.5" x14ac:dyDescent="0.35">
      <c r="C90" t="s">
        <v>81</v>
      </c>
      <c r="D90" s="5">
        <v>7086997139</v>
      </c>
      <c r="E90" s="5">
        <v>5571209331</v>
      </c>
      <c r="F90" s="5">
        <v>5555468368</v>
      </c>
      <c r="G90" s="5">
        <v>9122581630</v>
      </c>
      <c r="I90" s="5">
        <v>5555468368</v>
      </c>
      <c r="J90" s="5">
        <v>11918185044</v>
      </c>
      <c r="K90" s="5">
        <v>-1295972608</v>
      </c>
      <c r="L90" s="5">
        <v>-1868301327</v>
      </c>
      <c r="M90" s="5">
        <v>26914066306</v>
      </c>
      <c r="N90" s="5">
        <v>21179481456</v>
      </c>
      <c r="O90" s="5">
        <v>15509018305</v>
      </c>
    </row>
    <row r="91" spans="3:15" ht="15.5" x14ac:dyDescent="0.35">
      <c r="C91" t="s">
        <v>104</v>
      </c>
      <c r="D91" s="5">
        <v>238524296909</v>
      </c>
      <c r="E91" s="5">
        <v>221387554118</v>
      </c>
      <c r="F91" s="5">
        <v>220713006489</v>
      </c>
      <c r="G91" s="5">
        <v>238512749320</v>
      </c>
      <c r="I91" s="5">
        <v>220713006489</v>
      </c>
      <c r="J91" s="5">
        <v>278801349774</v>
      </c>
      <c r="K91" s="5">
        <v>228260569126</v>
      </c>
      <c r="L91" s="5">
        <v>98065731384</v>
      </c>
      <c r="M91" s="5">
        <v>72494124414</v>
      </c>
      <c r="N91" s="5">
        <v>70218726652</v>
      </c>
      <c r="O91" s="5">
        <v>62268071069</v>
      </c>
    </row>
    <row r="92" spans="3:15" ht="15.5" x14ac:dyDescent="0.35">
      <c r="C92" t="s">
        <v>105</v>
      </c>
    </row>
    <row r="93" spans="3:15" ht="15.5" x14ac:dyDescent="0.35">
      <c r="C93" t="s">
        <v>106</v>
      </c>
      <c r="D93" s="5">
        <v>26858478347</v>
      </c>
      <c r="E93" s="5">
        <v>34203350140</v>
      </c>
      <c r="F93" s="5">
        <v>25987940271</v>
      </c>
      <c r="G93" s="5">
        <v>27516313597</v>
      </c>
      <c r="I93" s="5">
        <v>25987940271</v>
      </c>
      <c r="J93" s="5">
        <v>40612871697</v>
      </c>
      <c r="K93" s="5">
        <v>18066871895</v>
      </c>
      <c r="L93" s="5">
        <v>16886047787</v>
      </c>
      <c r="M93" s="5">
        <v>11042882186</v>
      </c>
      <c r="N93" s="5">
        <v>9794065384</v>
      </c>
      <c r="O93" s="5">
        <v>11613906570</v>
      </c>
    </row>
    <row r="94" spans="3:15" ht="15.5" x14ac:dyDescent="0.35">
      <c r="C94" t="s">
        <v>108</v>
      </c>
      <c r="D94" s="5">
        <v>8866319881</v>
      </c>
      <c r="E94" s="5">
        <v>9621983692</v>
      </c>
      <c r="F94" s="5">
        <v>9621983692</v>
      </c>
      <c r="G94" s="5">
        <v>9436469159</v>
      </c>
      <c r="I94" s="5">
        <v>9621983692</v>
      </c>
      <c r="J94" s="5">
        <v>3827572776</v>
      </c>
      <c r="K94" s="5">
        <v>2586737990</v>
      </c>
      <c r="L94" s="5">
        <v>1003430914</v>
      </c>
      <c r="M94" s="5">
        <v>659558885</v>
      </c>
      <c r="N94" s="5">
        <v>809609909</v>
      </c>
      <c r="O94" s="5">
        <v>440675602</v>
      </c>
    </row>
    <row r="95" spans="3:15" ht="15.5" x14ac:dyDescent="0.35">
      <c r="C95" t="s">
        <v>109</v>
      </c>
      <c r="D95" s="5">
        <v>51226930640</v>
      </c>
      <c r="E95" s="5">
        <v>49387744278</v>
      </c>
      <c r="F95" s="5">
        <v>50509824412</v>
      </c>
      <c r="G95" s="5">
        <v>51646040851</v>
      </c>
      <c r="I95" s="5">
        <v>50509824412</v>
      </c>
      <c r="J95" s="5">
        <v>56062715816</v>
      </c>
      <c r="K95" s="5">
        <v>28793750156</v>
      </c>
      <c r="L95" s="5">
        <v>26759434042</v>
      </c>
      <c r="M95" s="5">
        <v>17885494493</v>
      </c>
      <c r="N95" s="5">
        <v>17272867303</v>
      </c>
      <c r="O95" s="5">
        <v>13442285837</v>
      </c>
    </row>
    <row r="96" spans="3:15" ht="15.5" x14ac:dyDescent="0.35">
      <c r="C96" t="s">
        <v>110</v>
      </c>
      <c r="D96" s="5">
        <v>289751227549</v>
      </c>
      <c r="E96" s="5">
        <v>270775298396</v>
      </c>
      <c r="F96" s="5">
        <v>271222830901</v>
      </c>
      <c r="G96" s="5">
        <v>290158790171</v>
      </c>
      <c r="I96" s="5">
        <v>271222830901</v>
      </c>
      <c r="J96" s="5">
        <v>334864065590</v>
      </c>
      <c r="K96" s="5">
        <v>257054319282</v>
      </c>
      <c r="L96" s="5">
        <v>124825165426</v>
      </c>
      <c r="M96" s="5">
        <v>90379618907</v>
      </c>
      <c r="N96" s="5">
        <v>87491593955</v>
      </c>
      <c r="O96" s="5">
        <v>75710356906</v>
      </c>
    </row>
    <row r="97" spans="3:15" ht="15.5" x14ac:dyDescent="0.35">
      <c r="C97" t="s">
        <v>111</v>
      </c>
    </row>
    <row r="98" spans="3:15" ht="15.5" x14ac:dyDescent="0.35">
      <c r="C98" t="s">
        <v>112</v>
      </c>
    </row>
    <row r="99" spans="3:15" ht="15.5" x14ac:dyDescent="0.35">
      <c r="C99" t="s">
        <v>113</v>
      </c>
      <c r="D99" s="5">
        <v>88750775451</v>
      </c>
      <c r="E99" s="5">
        <v>74780932665</v>
      </c>
      <c r="F99" s="5">
        <v>79818325344</v>
      </c>
      <c r="G99" s="5">
        <v>78853603991</v>
      </c>
      <c r="I99" s="5">
        <v>79818325344</v>
      </c>
      <c r="J99" s="5">
        <v>83190759429</v>
      </c>
      <c r="K99" s="5">
        <v>69090008727</v>
      </c>
      <c r="L99" s="5">
        <v>39251201433</v>
      </c>
      <c r="M99" s="5">
        <v>19460096011</v>
      </c>
      <c r="N99" s="5">
        <v>26375559664</v>
      </c>
      <c r="O99" s="5">
        <v>24454943493</v>
      </c>
    </row>
    <row r="100" spans="3:15" ht="15.5" x14ac:dyDescent="0.35">
      <c r="C100" t="s">
        <v>114</v>
      </c>
    </row>
    <row r="101" spans="3:15" ht="15.5" x14ac:dyDescent="0.35">
      <c r="C101" t="s">
        <v>251</v>
      </c>
      <c r="D101" s="5">
        <v>32243791565</v>
      </c>
      <c r="E101" s="5">
        <v>22832994899</v>
      </c>
      <c r="F101" s="5">
        <v>22364324853</v>
      </c>
      <c r="G101" s="5">
        <v>23319428709</v>
      </c>
      <c r="I101" s="5">
        <v>22364324853</v>
      </c>
      <c r="J101" s="5">
        <v>24122874818</v>
      </c>
      <c r="K101" s="5">
        <v>16274372938</v>
      </c>
      <c r="L101" s="5">
        <v>9174168931</v>
      </c>
      <c r="M101" s="5">
        <v>8700217417</v>
      </c>
      <c r="N101" s="5">
        <v>7849405375</v>
      </c>
      <c r="O101" s="5">
        <v>5313601233</v>
      </c>
    </row>
    <row r="102" spans="3:15" ht="15.5" x14ac:dyDescent="0.35">
      <c r="C102" t="s">
        <v>115</v>
      </c>
    </row>
    <row r="103" spans="3:15" ht="15.5" x14ac:dyDescent="0.35">
      <c r="C103" t="s">
        <v>252</v>
      </c>
      <c r="G103" s="5">
        <v>201697339</v>
      </c>
      <c r="J103" s="5">
        <v>43619629</v>
      </c>
      <c r="K103" s="5">
        <v>75098063</v>
      </c>
      <c r="L103" s="5">
        <v>29789062</v>
      </c>
    </row>
    <row r="104" spans="3:15" ht="15.5" x14ac:dyDescent="0.35">
      <c r="C104" t="s">
        <v>117</v>
      </c>
      <c r="D104" s="5">
        <v>3165757798</v>
      </c>
      <c r="E104" s="5">
        <v>2679035354</v>
      </c>
      <c r="F104" s="5">
        <v>2360832399</v>
      </c>
      <c r="G104" s="5">
        <v>1327404885</v>
      </c>
      <c r="I104" s="5">
        <v>2360832399</v>
      </c>
      <c r="J104" s="5">
        <v>1751792594</v>
      </c>
      <c r="K104" s="5">
        <v>4933332498</v>
      </c>
      <c r="L104" s="5">
        <v>2486399351</v>
      </c>
      <c r="M104" s="5">
        <v>646168402</v>
      </c>
      <c r="N104" s="5">
        <v>577889998</v>
      </c>
      <c r="O104" s="5">
        <v>606281547</v>
      </c>
    </row>
    <row r="105" spans="3:15" ht="15.5" x14ac:dyDescent="0.35">
      <c r="C105" t="s">
        <v>116</v>
      </c>
      <c r="D105" s="5">
        <v>1630175924</v>
      </c>
      <c r="E105" s="5">
        <v>520516948</v>
      </c>
      <c r="F105" s="5">
        <v>2319777173</v>
      </c>
      <c r="G105" s="5">
        <v>3299168614</v>
      </c>
      <c r="I105" s="5">
        <v>2319777173</v>
      </c>
      <c r="J105" s="5">
        <v>1739124879</v>
      </c>
      <c r="K105" s="5">
        <v>2062774892</v>
      </c>
      <c r="L105" s="5">
        <v>1518345765</v>
      </c>
      <c r="M105" s="5">
        <v>906771309</v>
      </c>
      <c r="N105" s="5">
        <v>505052478</v>
      </c>
      <c r="O105" s="5">
        <v>237413749</v>
      </c>
    </row>
    <row r="106" spans="3:15" ht="15.5" x14ac:dyDescent="0.35">
      <c r="C106" t="s">
        <v>250</v>
      </c>
      <c r="D106" s="5">
        <v>14998848079</v>
      </c>
      <c r="E106" s="5">
        <v>14837279843</v>
      </c>
      <c r="F106" s="5">
        <v>13971214498</v>
      </c>
      <c r="I106" s="5">
        <v>13971214498</v>
      </c>
    </row>
    <row r="107" spans="3:15" ht="15.5" x14ac:dyDescent="0.35">
      <c r="C107" t="s">
        <v>322</v>
      </c>
    </row>
    <row r="108" spans="3:15" ht="15.5" x14ac:dyDescent="0.35">
      <c r="C108" t="s">
        <v>255</v>
      </c>
      <c r="J108" s="5">
        <v>622327622</v>
      </c>
      <c r="K108" s="5">
        <v>1020021359</v>
      </c>
      <c r="L108" s="5">
        <v>1488575570</v>
      </c>
      <c r="M108" s="5">
        <v>1504371080</v>
      </c>
      <c r="N108" s="5">
        <v>1941794654</v>
      </c>
      <c r="O108" s="5">
        <v>2455969012</v>
      </c>
    </row>
    <row r="109" spans="3:15" ht="15.5" x14ac:dyDescent="0.35">
      <c r="C109" t="s">
        <v>464</v>
      </c>
      <c r="D109" s="5">
        <v>2161405208</v>
      </c>
      <c r="E109" s="5">
        <v>908114570</v>
      </c>
      <c r="F109" s="5">
        <v>1113927608</v>
      </c>
      <c r="G109" s="5">
        <v>511637682</v>
      </c>
      <c r="I109" s="5">
        <v>1113927608</v>
      </c>
      <c r="J109" s="5">
        <v>1475430559</v>
      </c>
      <c r="K109" s="5">
        <v>1913830150</v>
      </c>
      <c r="L109" s="5">
        <v>2372541846</v>
      </c>
      <c r="M109" s="5">
        <v>2130121509</v>
      </c>
      <c r="N109" s="5">
        <v>25073877</v>
      </c>
      <c r="O109" s="5">
        <v>737043034</v>
      </c>
    </row>
    <row r="110" spans="3:15" ht="15.5" x14ac:dyDescent="0.35">
      <c r="C110" t="s">
        <v>325</v>
      </c>
      <c r="D110" s="5">
        <v>25853731058</v>
      </c>
      <c r="E110" s="5">
        <v>25048924015</v>
      </c>
      <c r="F110" s="5">
        <v>26596857440</v>
      </c>
      <c r="G110" s="5">
        <v>42329151963</v>
      </c>
      <c r="I110" s="5">
        <v>26596857440</v>
      </c>
      <c r="J110" s="5">
        <v>47845592062</v>
      </c>
      <c r="K110" s="5">
        <v>43523590369</v>
      </c>
      <c r="L110" s="5">
        <v>25513802884</v>
      </c>
      <c r="M110" s="5">
        <v>9206938883</v>
      </c>
      <c r="N110" s="5">
        <v>17443211813</v>
      </c>
      <c r="O110" s="5">
        <v>18297646964</v>
      </c>
    </row>
    <row r="111" spans="3:15" ht="15.5" x14ac:dyDescent="0.35">
      <c r="C111" t="s">
        <v>122</v>
      </c>
      <c r="D111" s="5">
        <v>22244631272</v>
      </c>
      <c r="E111" s="5">
        <v>20991340634</v>
      </c>
      <c r="F111" s="5">
        <v>21197153672</v>
      </c>
      <c r="G111" s="5">
        <v>21189254437</v>
      </c>
      <c r="I111" s="5">
        <v>21197153672</v>
      </c>
      <c r="J111" s="5">
        <v>19396238349</v>
      </c>
      <c r="K111" s="5">
        <v>17101772380</v>
      </c>
      <c r="L111" s="5">
        <v>15672400144</v>
      </c>
      <c r="M111" s="5">
        <v>11143135357</v>
      </c>
      <c r="N111" s="5">
        <v>11792413182</v>
      </c>
      <c r="O111" s="5">
        <v>10534869810</v>
      </c>
    </row>
    <row r="112" spans="3:15" ht="15.5" x14ac:dyDescent="0.35">
      <c r="C112" t="s">
        <v>123</v>
      </c>
      <c r="D112" s="5">
        <v>22244631272</v>
      </c>
      <c r="E112" s="5">
        <v>20991340634</v>
      </c>
      <c r="F112" s="5">
        <v>21197153672</v>
      </c>
      <c r="G112" s="5">
        <v>21189254437</v>
      </c>
      <c r="I112" s="5">
        <v>21197153672</v>
      </c>
      <c r="J112" s="5">
        <v>19396238349</v>
      </c>
      <c r="K112" s="5">
        <v>17101772380</v>
      </c>
      <c r="L112" s="5">
        <v>15672400144</v>
      </c>
      <c r="M112" s="5">
        <v>11143135357</v>
      </c>
      <c r="N112" s="5">
        <v>11792413182</v>
      </c>
      <c r="O112" s="5">
        <v>10534869810</v>
      </c>
    </row>
    <row r="113" spans="2:15" ht="15.5" x14ac:dyDescent="0.35">
      <c r="C113" t="s">
        <v>119</v>
      </c>
    </row>
    <row r="114" spans="2:15" ht="15.5" x14ac:dyDescent="0.35">
      <c r="C114" t="s">
        <v>121</v>
      </c>
      <c r="D114" s="5">
        <v>22244631272</v>
      </c>
      <c r="E114" s="5">
        <v>20991340634</v>
      </c>
      <c r="F114" s="5">
        <v>21197153672</v>
      </c>
      <c r="G114" s="5">
        <v>21189254437</v>
      </c>
      <c r="I114" s="5">
        <v>21197153672</v>
      </c>
      <c r="J114" s="5">
        <v>19396238349</v>
      </c>
      <c r="K114" s="5">
        <v>17101772380</v>
      </c>
      <c r="L114" s="5">
        <v>15672400144</v>
      </c>
      <c r="M114" s="5">
        <v>11143135357</v>
      </c>
      <c r="N114" s="5">
        <v>11792413182</v>
      </c>
      <c r="O114" s="5">
        <v>10534869810</v>
      </c>
    </row>
    <row r="115" spans="2:15" ht="15.5" x14ac:dyDescent="0.35">
      <c r="C115" t="s">
        <v>124</v>
      </c>
      <c r="D115" s="5">
        <v>110995406723</v>
      </c>
      <c r="E115" s="5">
        <v>95772273299</v>
      </c>
      <c r="F115" s="5">
        <v>101015479016</v>
      </c>
      <c r="G115" s="5">
        <v>100042858428</v>
      </c>
      <c r="I115" s="5">
        <v>101015479016</v>
      </c>
      <c r="J115" s="5">
        <v>102586997778</v>
      </c>
      <c r="K115" s="5">
        <v>86191781107</v>
      </c>
      <c r="L115" s="5">
        <v>54923601577</v>
      </c>
      <c r="M115" s="5">
        <v>30603231368</v>
      </c>
      <c r="N115" s="5">
        <v>38167972846</v>
      </c>
      <c r="O115" s="5">
        <v>34989813303</v>
      </c>
    </row>
    <row r="116" spans="2:15" ht="15.5" x14ac:dyDescent="0.35">
      <c r="C116" t="s">
        <v>125</v>
      </c>
    </row>
    <row r="117" spans="2:15" ht="15.5" x14ac:dyDescent="0.35">
      <c r="C117" t="s">
        <v>126</v>
      </c>
      <c r="D117" s="5">
        <v>79230000000</v>
      </c>
      <c r="E117" s="5">
        <v>79230000000</v>
      </c>
      <c r="F117" s="5">
        <v>79230000000</v>
      </c>
      <c r="G117" s="5">
        <v>79230000000</v>
      </c>
      <c r="I117" s="5">
        <v>79230000000</v>
      </c>
      <c r="J117" s="5">
        <v>79230000000</v>
      </c>
      <c r="K117" s="5">
        <v>79230000000</v>
      </c>
      <c r="L117" s="5">
        <v>59230000000</v>
      </c>
      <c r="M117" s="5">
        <v>600000000</v>
      </c>
      <c r="N117" s="5">
        <v>600000000</v>
      </c>
      <c r="O117" s="5">
        <v>600000000</v>
      </c>
    </row>
    <row r="118" spans="2:15" ht="15.5" x14ac:dyDescent="0.35">
      <c r="C118" t="s">
        <v>127</v>
      </c>
      <c r="D118" s="5">
        <v>115655342915</v>
      </c>
      <c r="E118" s="5">
        <v>115655342915</v>
      </c>
      <c r="F118" s="5">
        <v>115655342915</v>
      </c>
      <c r="G118" s="5">
        <v>115655342915</v>
      </c>
      <c r="I118" s="5">
        <v>115655342915</v>
      </c>
      <c r="J118" s="5">
        <v>115655342915</v>
      </c>
      <c r="K118" s="5">
        <v>77180294222</v>
      </c>
      <c r="L118" s="5">
        <v>5197189482</v>
      </c>
    </row>
    <row r="119" spans="2:15" ht="15.5" x14ac:dyDescent="0.35">
      <c r="C119" t="s">
        <v>128</v>
      </c>
      <c r="D119" s="5">
        <v>-23216519228</v>
      </c>
      <c r="E119" s="5">
        <v>-25453527149</v>
      </c>
      <c r="F119" s="5">
        <v>-30233459398</v>
      </c>
      <c r="G119" s="5">
        <v>-13891992802</v>
      </c>
      <c r="I119" s="5">
        <v>-30233459398</v>
      </c>
      <c r="J119" s="5">
        <v>25473539853</v>
      </c>
      <c r="K119" s="5">
        <v>15748216561</v>
      </c>
      <c r="L119" s="5">
        <v>7342675694</v>
      </c>
      <c r="M119" s="5">
        <v>32262321233</v>
      </c>
      <c r="N119" s="5">
        <v>27544139653</v>
      </c>
      <c r="O119" s="5">
        <v>24611525297</v>
      </c>
    </row>
    <row r="120" spans="2:15" ht="15.5" x14ac:dyDescent="0.35">
      <c r="C120" t="s">
        <v>257</v>
      </c>
      <c r="D120" s="5">
        <v>325000000</v>
      </c>
      <c r="E120" s="5">
        <v>325000000</v>
      </c>
      <c r="F120" s="5">
        <v>325000000</v>
      </c>
      <c r="G120" s="5">
        <v>325000000</v>
      </c>
      <c r="I120" s="5">
        <v>325000000</v>
      </c>
      <c r="J120" s="5">
        <v>325000000</v>
      </c>
      <c r="K120" s="5">
        <v>595000000</v>
      </c>
      <c r="L120" s="5">
        <v>595000000</v>
      </c>
    </row>
    <row r="121" spans="2:15" ht="15.5" x14ac:dyDescent="0.35">
      <c r="C121" t="s">
        <v>258</v>
      </c>
      <c r="D121" s="5">
        <v>-23541519228</v>
      </c>
      <c r="E121" s="5">
        <v>-25778527149</v>
      </c>
      <c r="F121" s="5">
        <v>-30558459398</v>
      </c>
      <c r="G121" s="5">
        <v>-14216992802</v>
      </c>
      <c r="I121" s="5">
        <v>-30558459398</v>
      </c>
      <c r="J121" s="5">
        <v>25148539853</v>
      </c>
      <c r="K121" s="5">
        <v>15153216561</v>
      </c>
      <c r="L121" s="5">
        <v>6747675694</v>
      </c>
      <c r="M121" s="5">
        <v>32262321233</v>
      </c>
      <c r="N121" s="5">
        <v>27544139653</v>
      </c>
      <c r="O121" s="5">
        <v>24611525297</v>
      </c>
    </row>
    <row r="122" spans="2:15" ht="15.5" x14ac:dyDescent="0.35">
      <c r="C122" t="s">
        <v>259</v>
      </c>
      <c r="D122" s="5">
        <v>-23216519228</v>
      </c>
      <c r="E122" s="5">
        <v>-25453527149</v>
      </c>
      <c r="F122" s="5">
        <v>-30233459398</v>
      </c>
      <c r="G122" s="5">
        <v>-13891992802</v>
      </c>
      <c r="I122" s="5">
        <v>-30233459398</v>
      </c>
      <c r="J122" s="5">
        <v>25473539853</v>
      </c>
      <c r="K122" s="5">
        <v>15748216561</v>
      </c>
      <c r="L122" s="5">
        <v>7342675694</v>
      </c>
      <c r="M122" s="5">
        <v>32262321233</v>
      </c>
      <c r="N122" s="5">
        <v>27544139653</v>
      </c>
      <c r="O122" s="5">
        <v>24611525297</v>
      </c>
    </row>
    <row r="123" spans="2:15" ht="15.5" x14ac:dyDescent="0.35">
      <c r="C123" t="s">
        <v>10</v>
      </c>
      <c r="D123" s="5">
        <v>178755820826</v>
      </c>
      <c r="E123" s="5">
        <v>175003025097</v>
      </c>
      <c r="F123" s="5">
        <v>170207351885</v>
      </c>
      <c r="G123" s="5">
        <v>190115931743</v>
      </c>
      <c r="I123" s="5">
        <v>170207351885</v>
      </c>
      <c r="J123" s="5">
        <v>232277067812</v>
      </c>
      <c r="K123" s="5">
        <v>170862538175</v>
      </c>
      <c r="L123" s="5">
        <v>69901563849</v>
      </c>
      <c r="M123" s="5">
        <v>59776387539</v>
      </c>
      <c r="N123" s="5">
        <v>49323621109</v>
      </c>
      <c r="O123" s="5">
        <v>40720543602</v>
      </c>
    </row>
    <row r="124" spans="2:15" ht="15.5" x14ac:dyDescent="0.35">
      <c r="C124" t="s">
        <v>129</v>
      </c>
      <c r="D124" s="5">
        <v>289751227549</v>
      </c>
      <c r="E124" s="5">
        <v>270775298396</v>
      </c>
      <c r="F124" s="5">
        <v>271222830901</v>
      </c>
      <c r="G124" s="5">
        <v>290158790171</v>
      </c>
      <c r="I124" s="5">
        <v>271222830901</v>
      </c>
      <c r="J124" s="5">
        <v>334864065590</v>
      </c>
      <c r="K124" s="5">
        <v>257054319282</v>
      </c>
      <c r="L124" s="5">
        <v>124825165426</v>
      </c>
      <c r="M124" s="5">
        <v>90379618907</v>
      </c>
      <c r="N124" s="5">
        <v>87491593955</v>
      </c>
      <c r="O124" s="5">
        <v>75710356905</v>
      </c>
    </row>
    <row r="125" spans="2:15" ht="15.5" x14ac:dyDescent="0.35">
      <c r="C125" t="s">
        <v>130</v>
      </c>
      <c r="D125" s="5">
        <v>3169200000</v>
      </c>
      <c r="E125" s="5">
        <v>3169200000</v>
      </c>
      <c r="F125" s="5">
        <v>3169200000</v>
      </c>
      <c r="G125" s="5">
        <v>3169200000</v>
      </c>
      <c r="I125" s="5">
        <v>3169200000</v>
      </c>
      <c r="J125" s="5">
        <v>3169200000</v>
      </c>
      <c r="K125" s="5">
        <v>316200000</v>
      </c>
      <c r="L125" s="5">
        <v>592300</v>
      </c>
      <c r="M125" s="5">
        <v>6000</v>
      </c>
      <c r="N125" s="5">
        <v>6000</v>
      </c>
      <c r="O125" s="5">
        <v>6000</v>
      </c>
    </row>
    <row r="127" spans="2:15" ht="15.5" x14ac:dyDescent="0.35">
      <c r="B127" t="s">
        <v>131</v>
      </c>
      <c r="C127" t="s">
        <v>132</v>
      </c>
      <c r="D127" s="5">
        <v>2451693982</v>
      </c>
      <c r="E127" s="5">
        <v>5632292509</v>
      </c>
      <c r="F127" s="5">
        <v>4103682788</v>
      </c>
      <c r="G127" s="5">
        <v>31400210750</v>
      </c>
      <c r="I127" s="5">
        <v>23642069265</v>
      </c>
      <c r="J127" s="5">
        <v>34006639006</v>
      </c>
      <c r="K127" s="5">
        <v>-86337413322</v>
      </c>
      <c r="L127" s="5">
        <v>-10193398509</v>
      </c>
      <c r="M127" s="5">
        <v>17871228931</v>
      </c>
      <c r="N127" s="5">
        <v>4195517268</v>
      </c>
      <c r="O127" s="5">
        <v>10881287235</v>
      </c>
    </row>
    <row r="128" spans="2:15" ht="15.5" x14ac:dyDescent="0.35">
      <c r="C128" t="s">
        <v>363</v>
      </c>
      <c r="D128" s="5">
        <v>37115725935</v>
      </c>
      <c r="E128" s="5">
        <v>53398924683</v>
      </c>
      <c r="F128" s="5">
        <v>65779332588</v>
      </c>
      <c r="G128" s="5">
        <v>58984849356</v>
      </c>
      <c r="I128" s="5">
        <v>212092796265</v>
      </c>
      <c r="J128" s="5">
        <v>202822502187</v>
      </c>
      <c r="K128" s="5">
        <v>142658771448</v>
      </c>
      <c r="L128" s="5">
        <v>131074294278</v>
      </c>
      <c r="M128" s="5">
        <v>114422195549</v>
      </c>
      <c r="N128" s="5">
        <v>96681161432</v>
      </c>
      <c r="O128" s="5">
        <v>117796170181</v>
      </c>
    </row>
    <row r="129" spans="3:15" ht="15.5" x14ac:dyDescent="0.35">
      <c r="C129" t="s">
        <v>135</v>
      </c>
      <c r="D129" s="5">
        <v>-46453360872</v>
      </c>
      <c r="E129" s="5">
        <v>-6029931698</v>
      </c>
      <c r="F129" s="5">
        <v>-18026346327</v>
      </c>
      <c r="G129" s="5">
        <v>68570176327</v>
      </c>
      <c r="I129" s="5">
        <v>-35125520420</v>
      </c>
      <c r="J129" s="5">
        <v>-21937987522</v>
      </c>
      <c r="K129" s="5">
        <v>-17251590418</v>
      </c>
      <c r="L129" s="5">
        <v>-15679133737</v>
      </c>
      <c r="M129" s="5">
        <v>-12524231692</v>
      </c>
      <c r="N129" s="5">
        <v>-13895802600</v>
      </c>
      <c r="O129" s="5">
        <v>-11823906318</v>
      </c>
    </row>
    <row r="130" spans="3:15" ht="15.5" x14ac:dyDescent="0.35">
      <c r="C130" t="s">
        <v>134</v>
      </c>
      <c r="D130" s="5">
        <v>23521683139</v>
      </c>
      <c r="E130" s="5">
        <v>-35529220152</v>
      </c>
      <c r="F130" s="5">
        <v>-77387530827</v>
      </c>
      <c r="G130" s="5">
        <v>-36105893831</v>
      </c>
      <c r="I130" s="5">
        <v>-119664718802</v>
      </c>
      <c r="J130" s="5">
        <v>-126676227661</v>
      </c>
      <c r="K130" s="5">
        <v>-200178606705</v>
      </c>
      <c r="L130" s="5">
        <v>-113658842603</v>
      </c>
      <c r="M130" s="5">
        <v>-77171662717</v>
      </c>
      <c r="N130" s="5">
        <v>-68886084467</v>
      </c>
      <c r="O130" s="5">
        <v>-83047984679</v>
      </c>
    </row>
    <row r="131" spans="3:15" ht="15.5" x14ac:dyDescent="0.35">
      <c r="C131" t="s">
        <v>466</v>
      </c>
      <c r="D131" s="5">
        <v>-8319727084</v>
      </c>
      <c r="E131" s="5">
        <v>-1343677974</v>
      </c>
      <c r="F131" s="5">
        <v>45528646041</v>
      </c>
      <c r="G131" s="5">
        <v>-66846851093</v>
      </c>
      <c r="I131" s="5">
        <v>-24583241585</v>
      </c>
      <c r="J131" s="5">
        <v>-10672605551</v>
      </c>
      <c r="K131" s="5">
        <v>-4917902277</v>
      </c>
      <c r="L131" s="5">
        <v>-6675583411</v>
      </c>
      <c r="M131" s="5">
        <v>-3221181426</v>
      </c>
      <c r="N131" s="5">
        <v>-6024470325</v>
      </c>
      <c r="O131" s="5">
        <v>-7294885835</v>
      </c>
    </row>
    <row r="132" spans="3:15" ht="15.5" x14ac:dyDescent="0.35">
      <c r="C132" t="s">
        <v>467</v>
      </c>
      <c r="D132" s="5">
        <v>-865566930</v>
      </c>
      <c r="E132" s="5">
        <v>-940769408</v>
      </c>
      <c r="F132" s="5">
        <v>-1241050972</v>
      </c>
      <c r="G132" s="5">
        <v>-1370028518</v>
      </c>
      <c r="I132" s="5">
        <v>-4866355891</v>
      </c>
      <c r="J132" s="5">
        <v>-4904430631</v>
      </c>
      <c r="K132" s="5">
        <v>-2202627194</v>
      </c>
      <c r="L132" s="5">
        <v>-1468998810</v>
      </c>
      <c r="M132" s="5">
        <v>-1658489940</v>
      </c>
      <c r="N132" s="5">
        <v>-2131566867</v>
      </c>
      <c r="O132" s="5">
        <v>-3499763211</v>
      </c>
    </row>
    <row r="133" spans="3:15" ht="15.5" x14ac:dyDescent="0.35">
      <c r="C133" t="s">
        <v>338</v>
      </c>
    </row>
    <row r="134" spans="3:15" ht="15.5" x14ac:dyDescent="0.35">
      <c r="C134" t="s">
        <v>415</v>
      </c>
      <c r="D134" s="5">
        <v>-4154657</v>
      </c>
      <c r="E134" s="5">
        <v>4154657</v>
      </c>
      <c r="F134" s="5">
        <v>35104238</v>
      </c>
      <c r="I134" s="5">
        <v>35104238</v>
      </c>
    </row>
    <row r="135" spans="3:15" ht="15.5" x14ac:dyDescent="0.35">
      <c r="C135" t="s">
        <v>137</v>
      </c>
      <c r="D135" s="5">
        <v>-2542905549</v>
      </c>
      <c r="E135" s="5">
        <v>-3927187599</v>
      </c>
      <c r="F135" s="5">
        <v>-10584471953</v>
      </c>
      <c r="G135" s="5">
        <v>8167958509</v>
      </c>
      <c r="I135" s="5">
        <v>-4245994540</v>
      </c>
      <c r="J135" s="5">
        <v>-4624611816</v>
      </c>
      <c r="K135" s="5">
        <v>-4445458176</v>
      </c>
      <c r="L135" s="5">
        <v>-3785134226</v>
      </c>
      <c r="M135" s="5">
        <v>-1975400843</v>
      </c>
      <c r="N135" s="5">
        <v>-1547719905</v>
      </c>
      <c r="O135" s="5">
        <v>-1248342903</v>
      </c>
    </row>
    <row r="136" spans="3:15" ht="15.5" x14ac:dyDescent="0.35">
      <c r="C136" t="s">
        <v>586</v>
      </c>
    </row>
    <row r="137" spans="3:15" ht="15.5" x14ac:dyDescent="0.35">
      <c r="C137" t="s">
        <v>139</v>
      </c>
      <c r="D137" s="5">
        <v>-1308299637</v>
      </c>
      <c r="E137" s="5">
        <v>-5359463661</v>
      </c>
      <c r="F137" s="5">
        <v>-17935236069</v>
      </c>
      <c r="G137" s="5">
        <v>-13209368180</v>
      </c>
      <c r="I137" s="5">
        <v>-27072029390</v>
      </c>
      <c r="J137" s="5">
        <v>-28755761672</v>
      </c>
      <c r="K137" s="5">
        <v>96257276732</v>
      </c>
      <c r="L137" s="5">
        <v>4371788710</v>
      </c>
      <c r="M137" s="5">
        <v>-8998837741</v>
      </c>
      <c r="N137" s="5">
        <v>-2080578666</v>
      </c>
      <c r="O137" s="5">
        <v>-7210744350</v>
      </c>
    </row>
    <row r="138" spans="3:15" ht="15.5" x14ac:dyDescent="0.35">
      <c r="C138" t="s">
        <v>140</v>
      </c>
      <c r="D138" s="5">
        <v>-1105309355</v>
      </c>
      <c r="E138" s="5">
        <v>-30086200</v>
      </c>
      <c r="F138" s="5">
        <v>251915038</v>
      </c>
      <c r="G138" s="5">
        <v>-19062977990</v>
      </c>
      <c r="I138" s="5">
        <v>-18921791672</v>
      </c>
      <c r="J138" s="5">
        <v>-1811293130</v>
      </c>
      <c r="K138" s="5">
        <v>-3853915074</v>
      </c>
      <c r="L138" s="5">
        <v>-2308878905</v>
      </c>
      <c r="M138" s="5">
        <v>-3760095189</v>
      </c>
      <c r="N138" s="5">
        <v>-583243347</v>
      </c>
      <c r="O138" s="5">
        <v>-3546243614</v>
      </c>
    </row>
    <row r="139" spans="3:15" ht="15.5" x14ac:dyDescent="0.35">
      <c r="C139" t="s">
        <v>333</v>
      </c>
      <c r="L139" s="5">
        <v>138904980</v>
      </c>
      <c r="M139" s="5">
        <v>850000000</v>
      </c>
      <c r="O139" s="5">
        <v>487280000</v>
      </c>
    </row>
    <row r="140" spans="3:15" ht="15.5" x14ac:dyDescent="0.35">
      <c r="C140" t="s">
        <v>143</v>
      </c>
      <c r="D140" s="5">
        <v>-1105309355</v>
      </c>
      <c r="E140" s="5">
        <v>-30086200</v>
      </c>
      <c r="F140" s="5">
        <v>251915038</v>
      </c>
      <c r="G140" s="5">
        <v>-19062977990</v>
      </c>
      <c r="I140" s="5">
        <v>-18921791672</v>
      </c>
      <c r="J140" s="5">
        <v>-1811293130</v>
      </c>
      <c r="K140" s="5">
        <v>-3853915074</v>
      </c>
      <c r="L140" s="5">
        <v>-2447783885</v>
      </c>
      <c r="M140" s="5">
        <v>-4610095189</v>
      </c>
      <c r="N140" s="5">
        <v>-583243347</v>
      </c>
      <c r="O140" s="5">
        <v>-4033523614</v>
      </c>
    </row>
    <row r="141" spans="3:15" ht="15.5" x14ac:dyDescent="0.35">
      <c r="C141" t="s">
        <v>148</v>
      </c>
      <c r="D141" s="5">
        <v>-1308299637</v>
      </c>
      <c r="E141" s="5">
        <v>-5359463661</v>
      </c>
      <c r="F141" s="5">
        <v>-17935236069</v>
      </c>
      <c r="G141" s="5">
        <v>-13209368180</v>
      </c>
      <c r="I141" s="5">
        <v>-27072029390</v>
      </c>
      <c r="J141" s="5">
        <v>-28755761672</v>
      </c>
      <c r="K141" s="5">
        <v>96257276732</v>
      </c>
      <c r="L141" s="5">
        <v>4371788710</v>
      </c>
      <c r="M141" s="5">
        <v>-8998837741</v>
      </c>
      <c r="N141" s="5">
        <v>-2080578666</v>
      </c>
      <c r="O141" s="5">
        <v>-7210744350</v>
      </c>
    </row>
    <row r="142" spans="3:15" ht="15.5" x14ac:dyDescent="0.35">
      <c r="C142" t="s">
        <v>587</v>
      </c>
    </row>
    <row r="143" spans="3:15" ht="15.5" x14ac:dyDescent="0.35">
      <c r="C143" t="s">
        <v>588</v>
      </c>
    </row>
    <row r="144" spans="3:15" ht="15.5" x14ac:dyDescent="0.35">
      <c r="C144" t="s">
        <v>589</v>
      </c>
    </row>
    <row r="145" spans="3:15" ht="15.5" x14ac:dyDescent="0.35">
      <c r="C145" t="s">
        <v>590</v>
      </c>
      <c r="F145" s="5">
        <v>-10849841323</v>
      </c>
      <c r="I145" s="5">
        <v>-10849841323</v>
      </c>
      <c r="J145" s="5">
        <v>-20186826102</v>
      </c>
      <c r="K145" s="5">
        <v>171139918</v>
      </c>
      <c r="L145" s="5">
        <v>8603908084</v>
      </c>
    </row>
    <row r="146" spans="3:15" ht="15.5" x14ac:dyDescent="0.35">
      <c r="C146" t="s">
        <v>591</v>
      </c>
      <c r="D146" s="5">
        <v>-8302781518</v>
      </c>
      <c r="J146" s="5">
        <v>-11985792167</v>
      </c>
      <c r="K146" s="5">
        <v>-17468840178</v>
      </c>
      <c r="L146" s="5">
        <v>-14123883698</v>
      </c>
    </row>
    <row r="147" spans="3:15" ht="15.5" x14ac:dyDescent="0.35">
      <c r="C147" t="s">
        <v>592</v>
      </c>
      <c r="L147" s="5">
        <v>1000000000</v>
      </c>
    </row>
    <row r="148" spans="3:15" ht="15.5" x14ac:dyDescent="0.35">
      <c r="C148" t="s">
        <v>593</v>
      </c>
      <c r="D148" s="5">
        <v>6032853932</v>
      </c>
      <c r="E148" s="5">
        <v>-6032853932</v>
      </c>
    </row>
    <row r="149" spans="3:15" ht="15.5" x14ac:dyDescent="0.35">
      <c r="C149" t="s">
        <v>594</v>
      </c>
      <c r="D149" s="5">
        <v>-1863876322</v>
      </c>
      <c r="E149" s="5">
        <v>1863876322</v>
      </c>
    </row>
    <row r="150" spans="3:15" ht="15.5" x14ac:dyDescent="0.35">
      <c r="C150" t="s">
        <v>281</v>
      </c>
      <c r="F150" s="5">
        <v>5218955052</v>
      </c>
      <c r="G150" s="5">
        <v>158077710</v>
      </c>
      <c r="I150" s="5">
        <v>5377032762</v>
      </c>
      <c r="J150" s="5">
        <v>-31478434</v>
      </c>
      <c r="L150" s="5">
        <v>-1000000000</v>
      </c>
    </row>
    <row r="151" spans="3:15" ht="15.5" x14ac:dyDescent="0.35">
      <c r="C151" t="s">
        <v>595</v>
      </c>
      <c r="F151" s="5">
        <v>3331287738</v>
      </c>
      <c r="G151" s="5">
        <v>-3331287738</v>
      </c>
    </row>
    <row r="152" spans="3:15" ht="15.5" x14ac:dyDescent="0.35">
      <c r="C152" t="s">
        <v>343</v>
      </c>
      <c r="D152" s="5">
        <v>461742950</v>
      </c>
      <c r="F152" s="5">
        <v>-1505387261</v>
      </c>
      <c r="G152" s="5">
        <v>1431640529</v>
      </c>
      <c r="K152" s="5">
        <v>-848581951</v>
      </c>
      <c r="M152" s="5">
        <v>-850000000</v>
      </c>
    </row>
    <row r="153" spans="3:15" ht="15.5" x14ac:dyDescent="0.35">
      <c r="C153" t="s">
        <v>280</v>
      </c>
      <c r="J153" s="5">
        <v>5878663364</v>
      </c>
      <c r="K153" s="5">
        <v>96000000000</v>
      </c>
    </row>
    <row r="154" spans="3:15" ht="15.5" x14ac:dyDescent="0.35">
      <c r="C154" t="s">
        <v>468</v>
      </c>
      <c r="D154" s="5">
        <v>1618768830</v>
      </c>
      <c r="E154" s="5">
        <v>-714860141</v>
      </c>
      <c r="F154" s="5">
        <v>-86543168</v>
      </c>
      <c r="G154" s="5">
        <v>-36307346</v>
      </c>
      <c r="I154" s="5">
        <v>-1106278904</v>
      </c>
      <c r="J154" s="5">
        <v>-2032634596</v>
      </c>
      <c r="K154" s="5">
        <v>-1032043359</v>
      </c>
      <c r="L154" s="5">
        <v>-1445420231</v>
      </c>
      <c r="N154" s="5">
        <v>-1349990663</v>
      </c>
      <c r="O154" s="5">
        <v>-1155263319</v>
      </c>
    </row>
    <row r="155" spans="3:15" ht="15.5" x14ac:dyDescent="0.35">
      <c r="C155" t="s">
        <v>532</v>
      </c>
      <c r="D155" s="5">
        <v>269366581</v>
      </c>
      <c r="F155" s="5">
        <v>-127290508141</v>
      </c>
      <c r="G155" s="5">
        <v>132208251624</v>
      </c>
      <c r="I155" s="5">
        <v>9900000000</v>
      </c>
      <c r="K155" s="5">
        <v>19904156513</v>
      </c>
      <c r="L155" s="5">
        <v>12049371811</v>
      </c>
      <c r="M155" s="5">
        <v>5083031580</v>
      </c>
      <c r="N155" s="5">
        <v>742993409</v>
      </c>
      <c r="O155" s="5">
        <v>16909160778</v>
      </c>
    </row>
    <row r="156" spans="3:15" ht="15.5" x14ac:dyDescent="0.35">
      <c r="C156" t="s">
        <v>384</v>
      </c>
      <c r="D156" s="5">
        <v>475625910</v>
      </c>
      <c r="E156" s="5">
        <v>-475625910</v>
      </c>
      <c r="F156" s="5">
        <v>113246801034</v>
      </c>
      <c r="G156" s="5">
        <v>-143639742959</v>
      </c>
      <c r="I156" s="5">
        <v>-30392941925</v>
      </c>
      <c r="J156" s="5">
        <v>-397693737</v>
      </c>
      <c r="K156" s="5">
        <v>-468554211</v>
      </c>
      <c r="L156" s="5">
        <v>-712187256</v>
      </c>
      <c r="M156" s="5">
        <v>-13231869321</v>
      </c>
      <c r="N156" s="5">
        <v>-1473581412</v>
      </c>
      <c r="O156" s="5">
        <v>-22964641809</v>
      </c>
    </row>
    <row r="157" spans="3:15" ht="15.5" x14ac:dyDescent="0.35">
      <c r="C157" t="s">
        <v>157</v>
      </c>
      <c r="D157" s="5">
        <v>38084990</v>
      </c>
      <c r="E157" s="5">
        <v>242742648</v>
      </c>
      <c r="F157" s="5">
        <v>-13579638243</v>
      </c>
      <c r="G157" s="5">
        <v>-872135420</v>
      </c>
      <c r="I157" s="5">
        <v>-22351751797</v>
      </c>
      <c r="J157" s="5">
        <v>3439584204</v>
      </c>
      <c r="K157" s="5">
        <v>6065948336</v>
      </c>
      <c r="L157" s="5">
        <v>-8130488704</v>
      </c>
      <c r="M157" s="5">
        <v>5112296001</v>
      </c>
      <c r="N157" s="5">
        <v>1531695255</v>
      </c>
      <c r="O157" s="5">
        <v>124299271</v>
      </c>
    </row>
    <row r="158" spans="3:15" ht="15.5" x14ac:dyDescent="0.35">
      <c r="C158" t="s">
        <v>158</v>
      </c>
      <c r="E158" s="5">
        <v>3778909537</v>
      </c>
      <c r="I158" s="5">
        <v>13005965441</v>
      </c>
      <c r="J158" s="5">
        <v>9566381236</v>
      </c>
      <c r="K158" s="5">
        <v>3500432900</v>
      </c>
      <c r="L158" s="5">
        <v>11630921603</v>
      </c>
      <c r="M158" s="5">
        <v>6518625602</v>
      </c>
      <c r="N158" s="5">
        <v>4986930347</v>
      </c>
      <c r="O158" s="5">
        <v>4862631076</v>
      </c>
    </row>
    <row r="159" spans="3:15" ht="15.5" x14ac:dyDescent="0.35">
      <c r="C159" t="s">
        <v>596</v>
      </c>
      <c r="F159" s="5">
        <v>13124695893</v>
      </c>
      <c r="I159" s="5">
        <v>13124695893</v>
      </c>
    </row>
    <row r="160" spans="3:15" ht="15.5" x14ac:dyDescent="0.35">
      <c r="C160" t="s">
        <v>159</v>
      </c>
      <c r="D160" s="5">
        <v>38084990</v>
      </c>
      <c r="E160" s="5">
        <v>4021652185</v>
      </c>
      <c r="F160" s="5">
        <v>-454942350</v>
      </c>
      <c r="G160" s="5">
        <v>-872135420</v>
      </c>
      <c r="I160" s="5">
        <v>3778909537</v>
      </c>
      <c r="J160" s="5">
        <v>13005965440</v>
      </c>
      <c r="K160" s="5">
        <v>9566381236</v>
      </c>
      <c r="L160" s="5">
        <v>3500432899</v>
      </c>
      <c r="M160" s="5">
        <v>11630921603</v>
      </c>
      <c r="N160" s="5">
        <v>6518625602</v>
      </c>
      <c r="O160" s="5">
        <v>4986930347</v>
      </c>
    </row>
    <row r="162" spans="2:15" ht="15.5" x14ac:dyDescent="0.35">
      <c r="B162" t="s">
        <v>160</v>
      </c>
      <c r="C162" t="s">
        <v>12</v>
      </c>
      <c r="D162" s="5">
        <v>3170000000</v>
      </c>
      <c r="E162" s="5">
        <v>3170000000</v>
      </c>
      <c r="F162" s="5">
        <v>3170000000</v>
      </c>
      <c r="G162" s="5">
        <v>3170000000</v>
      </c>
      <c r="I162" s="5">
        <v>3170000000</v>
      </c>
      <c r="J162" s="5">
        <v>3170000000</v>
      </c>
      <c r="K162" s="5">
        <v>320000000</v>
      </c>
      <c r="L162" s="5">
        <v>0</v>
      </c>
      <c r="M162" s="5">
        <v>0</v>
      </c>
      <c r="N162" s="5">
        <v>0</v>
      </c>
      <c r="O162" s="5">
        <v>0</v>
      </c>
    </row>
    <row r="163" spans="2:15" ht="15.5" x14ac:dyDescent="0.35">
      <c r="C163" t="s">
        <v>161</v>
      </c>
      <c r="D163" s="6">
        <v>0.71</v>
      </c>
      <c r="E163" s="6">
        <v>1.51</v>
      </c>
      <c r="F163" s="6">
        <v>-5.16</v>
      </c>
      <c r="G163" s="6">
        <v>-13.09</v>
      </c>
    </row>
    <row r="164" spans="2:15" ht="15.5" x14ac:dyDescent="0.35">
      <c r="C164" t="s">
        <v>162</v>
      </c>
      <c r="D164" s="6">
        <v>71.83</v>
      </c>
      <c r="E164" s="6">
        <v>41.72</v>
      </c>
      <c r="F164" s="6">
        <v>-16.09</v>
      </c>
      <c r="G164" s="6">
        <v>-7.26</v>
      </c>
    </row>
    <row r="165" spans="2:15" ht="15.5" x14ac:dyDescent="0.35">
      <c r="C165" t="s">
        <v>61</v>
      </c>
      <c r="D165" s="6">
        <v>3.45</v>
      </c>
      <c r="E165" s="6">
        <v>4.46</v>
      </c>
      <c r="F165" s="6">
        <v>4.38</v>
      </c>
      <c r="G165" s="6">
        <v>5.99</v>
      </c>
    </row>
    <row r="166" spans="2:15" ht="15.5" x14ac:dyDescent="0.35">
      <c r="C166" t="s">
        <v>163</v>
      </c>
      <c r="D166" s="5">
        <v>9300000000</v>
      </c>
      <c r="E166" s="5">
        <v>8510000000</v>
      </c>
      <c r="F166" s="5">
        <v>-15640000000</v>
      </c>
      <c r="G166" s="5">
        <v>-45290000000</v>
      </c>
    </row>
    <row r="167" spans="2:15" ht="15.5" x14ac:dyDescent="0.35">
      <c r="C167" t="s">
        <v>164</v>
      </c>
      <c r="D167" s="6">
        <v>7.7000000000000002E-3</v>
      </c>
      <c r="E167" s="6">
        <v>1.77E-2</v>
      </c>
      <c r="F167" s="6">
        <v>-6.0299999999999999E-2</v>
      </c>
      <c r="G167" s="6">
        <v>-0.14300000000000002</v>
      </c>
    </row>
    <row r="168" spans="2:15" ht="15.5" x14ac:dyDescent="0.35">
      <c r="C168" t="s">
        <v>165</v>
      </c>
      <c r="D168" s="6">
        <v>1.2500000000000001E-2</v>
      </c>
      <c r="E168" s="6">
        <v>2.7300000000000001E-2</v>
      </c>
      <c r="F168" s="6">
        <v>-9.6000000000000002E-2</v>
      </c>
      <c r="G168" s="6">
        <v>-0.21829999999999999</v>
      </c>
    </row>
    <row r="169" spans="2:15" ht="15.5" x14ac:dyDescent="0.35">
      <c r="C169" t="s">
        <v>166</v>
      </c>
      <c r="D169" s="6">
        <v>3.5900000000000001E-2</v>
      </c>
      <c r="E169" s="6">
        <v>3.2000000000000001E-2</v>
      </c>
      <c r="F169" s="6">
        <v>-9.3699999999999992E-2</v>
      </c>
      <c r="G169" s="6">
        <v>-0.20829999999999999</v>
      </c>
    </row>
    <row r="170" spans="2:15" ht="15.5" x14ac:dyDescent="0.35">
      <c r="C170" t="s">
        <v>167</v>
      </c>
      <c r="D170" s="6">
        <v>7.89</v>
      </c>
      <c r="E170" s="6">
        <v>7.06</v>
      </c>
      <c r="F170" s="6">
        <v>-15.19</v>
      </c>
      <c r="G170" s="6">
        <v>-35.020000000000003</v>
      </c>
    </row>
    <row r="171" spans="2:15" ht="15.5" x14ac:dyDescent="0.35">
      <c r="C171" t="s">
        <v>168</v>
      </c>
      <c r="D171" s="5">
        <v>179000000000</v>
      </c>
      <c r="E171" s="5">
        <v>175000000000</v>
      </c>
      <c r="F171" s="5">
        <v>170000000000</v>
      </c>
      <c r="G171" s="5">
        <v>190000000000</v>
      </c>
    </row>
    <row r="172" spans="2:15" ht="15.5" x14ac:dyDescent="0.35">
      <c r="C172" t="s">
        <v>169</v>
      </c>
      <c r="D172" s="6">
        <v>0.9</v>
      </c>
      <c r="E172" s="6">
        <v>1.1399999999999999</v>
      </c>
      <c r="F172" s="6">
        <v>1.55</v>
      </c>
      <c r="G172" s="6">
        <v>1.58</v>
      </c>
    </row>
    <row r="173" spans="2:15" ht="15.5" x14ac:dyDescent="0.35">
      <c r="C173" t="s">
        <v>170</v>
      </c>
      <c r="D173" s="6">
        <v>56.4</v>
      </c>
      <c r="E173" s="6">
        <v>55.22</v>
      </c>
      <c r="F173" s="6">
        <v>53.71</v>
      </c>
      <c r="G173" s="6">
        <v>59.99</v>
      </c>
    </row>
    <row r="174" spans="2:15" ht="15.5" x14ac:dyDescent="0.35">
      <c r="C174" t="s">
        <v>171</v>
      </c>
      <c r="D174" s="6">
        <v>0.9</v>
      </c>
      <c r="E174" s="6">
        <v>1.1399999999999999</v>
      </c>
      <c r="F174" s="6">
        <v>1.55</v>
      </c>
      <c r="G174" s="6">
        <v>1.58</v>
      </c>
    </row>
    <row r="175" spans="2:15" ht="15.5" x14ac:dyDescent="0.35">
      <c r="C175" t="s">
        <v>172</v>
      </c>
      <c r="D175" s="6">
        <v>56.4</v>
      </c>
      <c r="E175" s="6">
        <v>55.22</v>
      </c>
      <c r="F175" s="6">
        <v>53.71</v>
      </c>
      <c r="G175" s="6">
        <v>59.99</v>
      </c>
    </row>
    <row r="176" spans="2:15" ht="15.5" x14ac:dyDescent="0.35">
      <c r="C176" t="s">
        <v>173</v>
      </c>
      <c r="D176" s="5">
        <v>41000000000</v>
      </c>
      <c r="E176" s="5">
        <v>40000000000</v>
      </c>
      <c r="F176" s="5">
        <v>40000000000</v>
      </c>
      <c r="G176" s="5">
        <v>41000000000</v>
      </c>
    </row>
    <row r="177" spans="3:15" ht="15.5" x14ac:dyDescent="0.35">
      <c r="C177" t="s">
        <v>174</v>
      </c>
      <c r="D177" s="5">
        <v>2000000000</v>
      </c>
      <c r="E177" s="5">
        <v>1000000000</v>
      </c>
      <c r="F177" s="5">
        <v>1000000000</v>
      </c>
      <c r="G177" s="5">
        <v>1000000000</v>
      </c>
    </row>
    <row r="178" spans="3:15" ht="15.5" x14ac:dyDescent="0.35">
      <c r="C178" t="s">
        <v>175</v>
      </c>
      <c r="D178" s="5">
        <v>179000000000</v>
      </c>
      <c r="E178" s="5">
        <v>175000000000</v>
      </c>
      <c r="F178" s="5">
        <v>170000000000</v>
      </c>
      <c r="G178" s="5">
        <v>190000000000</v>
      </c>
    </row>
    <row r="179" spans="3:15" ht="15.5" x14ac:dyDescent="0.35">
      <c r="C179" t="s">
        <v>24</v>
      </c>
      <c r="D179" s="5">
        <v>43000000000</v>
      </c>
      <c r="E179" s="5">
        <v>41000000000</v>
      </c>
      <c r="F179" s="5">
        <v>42000000000</v>
      </c>
      <c r="G179" s="5">
        <v>42000000000</v>
      </c>
    </row>
    <row r="180" spans="3:15" ht="15.5" x14ac:dyDescent="0.35">
      <c r="C180" t="s">
        <v>21</v>
      </c>
      <c r="D180" s="5">
        <v>39000000000</v>
      </c>
      <c r="E180" s="5">
        <v>37000000000</v>
      </c>
      <c r="F180" s="5">
        <v>38000000000</v>
      </c>
      <c r="G180" s="5">
        <v>38000000000</v>
      </c>
    </row>
    <row r="181" spans="3:15" ht="15.5" x14ac:dyDescent="0.35">
      <c r="C181" t="s">
        <v>176</v>
      </c>
      <c r="D181" s="5">
        <v>150000000000</v>
      </c>
      <c r="E181" s="5">
        <v>147000000000</v>
      </c>
      <c r="F181" s="5">
        <v>141000000000</v>
      </c>
      <c r="G181" s="5">
        <v>160000000000</v>
      </c>
    </row>
    <row r="182" spans="3:15" ht="15.5" x14ac:dyDescent="0.35">
      <c r="C182" t="s">
        <v>177</v>
      </c>
      <c r="D182" s="5">
        <v>2000000000</v>
      </c>
      <c r="E182" s="5">
        <v>6000000000</v>
      </c>
      <c r="F182" s="5">
        <v>4000000000</v>
      </c>
      <c r="G182" s="5">
        <v>31000000000</v>
      </c>
    </row>
    <row r="183" spans="3:15" ht="15.5" x14ac:dyDescent="0.35">
      <c r="C183" t="s">
        <v>178</v>
      </c>
      <c r="D183" s="5">
        <v>-1000000000</v>
      </c>
      <c r="E183" s="5">
        <v>0</v>
      </c>
      <c r="F183" s="5">
        <v>0</v>
      </c>
      <c r="G183" s="5">
        <v>-19000000000</v>
      </c>
    </row>
    <row r="184" spans="3:15" ht="15.5" x14ac:dyDescent="0.35">
      <c r="C184" t="s">
        <v>13</v>
      </c>
      <c r="D184" s="5">
        <v>1000000000</v>
      </c>
      <c r="E184" s="5">
        <v>6000000000</v>
      </c>
      <c r="F184" s="5">
        <v>4000000000</v>
      </c>
      <c r="G184" s="5">
        <v>12000000000</v>
      </c>
    </row>
    <row r="185" spans="3:15" ht="15.5" x14ac:dyDescent="0.35">
      <c r="C185" t="s">
        <v>16</v>
      </c>
      <c r="D185" s="6">
        <v>0.42</v>
      </c>
      <c r="E185" s="6">
        <v>1.77</v>
      </c>
      <c r="F185" s="6">
        <v>1.37</v>
      </c>
      <c r="G185" s="6">
        <v>3.89</v>
      </c>
    </row>
    <row r="186" spans="3:15" ht="15.5" x14ac:dyDescent="0.35">
      <c r="C186" t="s">
        <v>46</v>
      </c>
      <c r="I186" s="6">
        <v>-17.579999999999998</v>
      </c>
      <c r="J186" s="6">
        <v>4.41</v>
      </c>
      <c r="K186" s="6">
        <v>26.58</v>
      </c>
      <c r="L186" s="6">
        <v>19382.03</v>
      </c>
      <c r="M186" s="6">
        <v>786363.6</v>
      </c>
      <c r="N186" s="6">
        <v>488769.06</v>
      </c>
      <c r="O186" s="6">
        <v>268643.71999999997</v>
      </c>
    </row>
    <row r="187" spans="3:15" ht="15.5" x14ac:dyDescent="0.35">
      <c r="C187" t="s">
        <v>60</v>
      </c>
      <c r="I187" s="6">
        <v>-4.72</v>
      </c>
      <c r="J187" s="6">
        <v>12.7</v>
      </c>
      <c r="K187" s="6">
        <v>7.6</v>
      </c>
      <c r="L187" s="5">
        <v>0</v>
      </c>
      <c r="M187" s="5">
        <v>0</v>
      </c>
      <c r="N187" s="5">
        <v>0</v>
      </c>
      <c r="O187" s="5">
        <v>0</v>
      </c>
    </row>
    <row r="188" spans="3:15" ht="15.5" x14ac:dyDescent="0.35">
      <c r="C188" t="s">
        <v>63</v>
      </c>
      <c r="I188" s="6">
        <v>1.27</v>
      </c>
      <c r="J188" s="6">
        <v>0.92</v>
      </c>
      <c r="K188" s="6">
        <v>0.42</v>
      </c>
      <c r="L188" s="5">
        <v>0</v>
      </c>
      <c r="M188" s="5">
        <v>0</v>
      </c>
      <c r="N188" s="5">
        <v>0</v>
      </c>
      <c r="O188" s="5">
        <v>0</v>
      </c>
    </row>
    <row r="189" spans="3:15" ht="15.5" x14ac:dyDescent="0.35">
      <c r="C189" t="s">
        <v>179</v>
      </c>
      <c r="I189" s="5">
        <v>-51070000000</v>
      </c>
      <c r="J189" s="5">
        <v>25980000000</v>
      </c>
      <c r="K189" s="5">
        <v>16980000000</v>
      </c>
      <c r="L189" s="5">
        <v>19280000000</v>
      </c>
      <c r="M189" s="5">
        <v>15120000000</v>
      </c>
      <c r="N189" s="5">
        <v>11680000000</v>
      </c>
      <c r="O189" s="5">
        <v>10020000000</v>
      </c>
    </row>
    <row r="190" spans="3:15" ht="15.5" x14ac:dyDescent="0.35">
      <c r="C190" t="s">
        <v>180</v>
      </c>
      <c r="I190" s="6">
        <v>-0.2054</v>
      </c>
      <c r="J190" s="6">
        <v>4.1799999999999997E-2</v>
      </c>
      <c r="K190" s="6">
        <v>3.27E-2</v>
      </c>
      <c r="L190" s="6">
        <v>9.1999999999999998E-2</v>
      </c>
      <c r="M190" s="6">
        <v>5.2199999999999996E-2</v>
      </c>
      <c r="N190" s="6">
        <v>3.3500000000000002E-2</v>
      </c>
      <c r="O190" s="6">
        <v>2.1299999999999999E-2</v>
      </c>
    </row>
    <row r="191" spans="3:15" ht="15.5" x14ac:dyDescent="0.35">
      <c r="C191" t="s">
        <v>181</v>
      </c>
      <c r="I191" s="6">
        <v>-0.32729999999999998</v>
      </c>
      <c r="J191" s="6">
        <v>6.0199999999999997E-2</v>
      </c>
      <c r="K191" s="6">
        <v>4.9200000000000001E-2</v>
      </c>
      <c r="L191" s="6">
        <v>0.16420000000000001</v>
      </c>
      <c r="M191" s="6">
        <v>7.8899999999999998E-2</v>
      </c>
      <c r="N191" s="6">
        <v>5.9500000000000004E-2</v>
      </c>
      <c r="O191" s="6">
        <v>3.9599999999999996E-2</v>
      </c>
    </row>
    <row r="192" spans="3:15" ht="15.5" x14ac:dyDescent="0.35">
      <c r="C192" t="s">
        <v>182</v>
      </c>
      <c r="I192" s="6">
        <v>-0.27699999999999997</v>
      </c>
      <c r="J192" s="6">
        <v>9.6000000000000002E-2</v>
      </c>
      <c r="K192" s="6">
        <v>9.7500000000000003E-2</v>
      </c>
      <c r="L192" s="6">
        <v>0.21329999999999999</v>
      </c>
      <c r="M192" s="6">
        <v>0.20120000000000002</v>
      </c>
      <c r="N192" s="6">
        <v>0.18719999999999998</v>
      </c>
      <c r="O192" s="6">
        <v>0.30719999999999997</v>
      </c>
    </row>
    <row r="193" spans="2:15" ht="15.5" x14ac:dyDescent="0.35">
      <c r="C193" t="s">
        <v>183</v>
      </c>
      <c r="I193" s="6">
        <v>-12.61</v>
      </c>
      <c r="J193" s="6">
        <v>4.3099999999999996</v>
      </c>
      <c r="K193" s="6">
        <v>5.98</v>
      </c>
      <c r="L193" s="6">
        <v>11.36</v>
      </c>
      <c r="M193" s="6">
        <v>8.01</v>
      </c>
      <c r="N193" s="6">
        <v>4.93</v>
      </c>
      <c r="O193" s="6">
        <v>2.25</v>
      </c>
    </row>
    <row r="194" spans="2:15" ht="15.5" x14ac:dyDescent="0.35">
      <c r="C194" t="s">
        <v>57</v>
      </c>
      <c r="I194" s="6">
        <v>1.55</v>
      </c>
      <c r="J194" s="6">
        <v>0.76</v>
      </c>
      <c r="K194" s="6">
        <v>0.37</v>
      </c>
      <c r="L194" s="5">
        <v>0</v>
      </c>
      <c r="M194" s="5">
        <v>0</v>
      </c>
      <c r="N194" s="5">
        <v>0</v>
      </c>
      <c r="O194" s="5">
        <v>0</v>
      </c>
    </row>
    <row r="195" spans="2:15" ht="15.5" x14ac:dyDescent="0.35">
      <c r="C195" t="s">
        <v>54</v>
      </c>
      <c r="I195" s="6">
        <v>53.71</v>
      </c>
      <c r="J195" s="6">
        <v>73.290000000000006</v>
      </c>
      <c r="K195" s="6">
        <v>540.36</v>
      </c>
      <c r="L195" s="6">
        <v>118017.16</v>
      </c>
      <c r="M195" s="6">
        <v>9962731.2599999998</v>
      </c>
      <c r="N195" s="6">
        <v>8220603.5199999996</v>
      </c>
      <c r="O195" s="6">
        <v>6786757.2699999996</v>
      </c>
    </row>
    <row r="196" spans="2:15" ht="15.5" x14ac:dyDescent="0.35">
      <c r="C196" t="s">
        <v>184</v>
      </c>
      <c r="I196" s="6">
        <v>1.55</v>
      </c>
      <c r="J196" s="6">
        <v>0.76</v>
      </c>
      <c r="K196" s="6">
        <v>0.37</v>
      </c>
      <c r="L196" s="5">
        <v>0</v>
      </c>
      <c r="M196" s="5">
        <v>0</v>
      </c>
      <c r="N196" s="5">
        <v>0</v>
      </c>
      <c r="O196" s="5">
        <v>0</v>
      </c>
    </row>
    <row r="197" spans="2:15" ht="15.5" x14ac:dyDescent="0.35">
      <c r="C197" t="s">
        <v>185</v>
      </c>
      <c r="I197" s="6">
        <v>53.71</v>
      </c>
      <c r="J197" s="6">
        <v>73.290000000000006</v>
      </c>
      <c r="K197" s="6">
        <v>540.36</v>
      </c>
      <c r="L197" s="6">
        <v>118017.16</v>
      </c>
      <c r="M197" s="6">
        <v>9962731.2599999998</v>
      </c>
      <c r="N197" s="6">
        <v>8220603.5199999996</v>
      </c>
      <c r="O197" s="6">
        <v>6786757.2699999996</v>
      </c>
    </row>
    <row r="198" spans="2:15" ht="15.5" x14ac:dyDescent="0.35">
      <c r="C198" t="s">
        <v>186</v>
      </c>
      <c r="I198" s="5">
        <v>40000000000</v>
      </c>
      <c r="J198" s="5">
        <v>47000000000</v>
      </c>
      <c r="K198" s="5">
        <v>43000000000</v>
      </c>
      <c r="L198" s="5">
        <v>24000000000</v>
      </c>
      <c r="M198" s="5">
        <v>9000000000</v>
      </c>
      <c r="N198" s="5">
        <v>17000000000</v>
      </c>
      <c r="O198" s="5">
        <v>18000000000</v>
      </c>
    </row>
    <row r="199" spans="2:15" ht="15.5" x14ac:dyDescent="0.35">
      <c r="C199" t="s">
        <v>187</v>
      </c>
      <c r="I199" s="5">
        <v>1000000000</v>
      </c>
      <c r="J199" s="5">
        <v>2000000000</v>
      </c>
      <c r="K199" s="5">
        <v>3000000000</v>
      </c>
      <c r="L199" s="5">
        <v>4000000000</v>
      </c>
      <c r="M199" s="5">
        <v>4000000000</v>
      </c>
      <c r="N199" s="5">
        <v>2000000000</v>
      </c>
      <c r="O199" s="5">
        <v>3000000000</v>
      </c>
    </row>
    <row r="200" spans="2:15" ht="15.5" x14ac:dyDescent="0.35">
      <c r="C200" t="s">
        <v>26</v>
      </c>
      <c r="I200" s="5">
        <v>42000000000</v>
      </c>
      <c r="J200" s="5">
        <v>49000000000</v>
      </c>
      <c r="K200" s="5">
        <v>46000000000</v>
      </c>
      <c r="L200" s="5">
        <v>28000000000</v>
      </c>
      <c r="M200" s="5">
        <v>13000000000</v>
      </c>
      <c r="N200" s="5">
        <v>19000000000</v>
      </c>
      <c r="O200" s="5">
        <v>21000000000</v>
      </c>
    </row>
    <row r="201" spans="2:15" ht="15.5" x14ac:dyDescent="0.35">
      <c r="C201" t="s">
        <v>23</v>
      </c>
      <c r="I201" s="5">
        <v>38000000000</v>
      </c>
      <c r="J201" s="5">
        <v>36000000000</v>
      </c>
      <c r="K201" s="5">
        <v>36000000000</v>
      </c>
      <c r="L201" s="5">
        <v>24000000000</v>
      </c>
      <c r="M201" s="5">
        <v>1000000000</v>
      </c>
      <c r="N201" s="5">
        <v>13000000000</v>
      </c>
      <c r="O201" s="5">
        <v>17000000000</v>
      </c>
    </row>
    <row r="202" spans="2:15" ht="15.5" x14ac:dyDescent="0.35">
      <c r="C202" t="s">
        <v>188</v>
      </c>
      <c r="I202" s="5">
        <v>141000000000</v>
      </c>
      <c r="J202" s="5">
        <v>196000000000</v>
      </c>
      <c r="K202" s="5">
        <v>159000000000</v>
      </c>
      <c r="L202" s="5">
        <v>59000000000</v>
      </c>
      <c r="M202" s="5">
        <v>53000000000</v>
      </c>
      <c r="N202" s="5">
        <v>44000000000</v>
      </c>
      <c r="O202" s="5">
        <v>38000000000</v>
      </c>
    </row>
    <row r="203" spans="2:15" ht="15.5" x14ac:dyDescent="0.35">
      <c r="C203" t="s">
        <v>189</v>
      </c>
      <c r="I203" s="5">
        <v>24000000000</v>
      </c>
      <c r="J203" s="5">
        <v>34000000000</v>
      </c>
      <c r="K203" s="5">
        <v>-86000000000</v>
      </c>
      <c r="L203" s="5">
        <v>-10000000000</v>
      </c>
      <c r="M203" s="5">
        <v>18000000000</v>
      </c>
      <c r="N203" s="5">
        <v>4000000000</v>
      </c>
      <c r="O203" s="5">
        <v>11000000000</v>
      </c>
    </row>
    <row r="204" spans="2:15" ht="15.5" x14ac:dyDescent="0.35">
      <c r="C204" t="s">
        <v>190</v>
      </c>
      <c r="I204" s="5">
        <v>-19000000000</v>
      </c>
      <c r="J204" s="5">
        <v>-2000000000</v>
      </c>
      <c r="K204" s="5">
        <v>-4000000000</v>
      </c>
      <c r="L204" s="5">
        <v>-2000000000</v>
      </c>
      <c r="M204" s="5">
        <v>-5000000000</v>
      </c>
      <c r="N204" s="5">
        <v>-1000000000</v>
      </c>
      <c r="O204" s="5">
        <v>-4000000000</v>
      </c>
    </row>
    <row r="205" spans="2:15" ht="15.5" x14ac:dyDescent="0.35">
      <c r="C205" t="s">
        <v>15</v>
      </c>
      <c r="I205" s="5">
        <v>5000000000</v>
      </c>
      <c r="J205" s="5">
        <v>32000000000</v>
      </c>
      <c r="K205" s="5">
        <v>-90000000000</v>
      </c>
      <c r="L205" s="5">
        <v>-13000000000</v>
      </c>
      <c r="M205" s="5">
        <v>13000000000</v>
      </c>
      <c r="N205" s="5">
        <v>4000000000</v>
      </c>
      <c r="O205" s="5">
        <v>7000000000</v>
      </c>
    </row>
    <row r="206" spans="2:15" ht="15.5" x14ac:dyDescent="0.35">
      <c r="C206" t="s">
        <v>17</v>
      </c>
      <c r="I206" s="6">
        <v>1.49</v>
      </c>
      <c r="J206" s="6">
        <v>10.16</v>
      </c>
      <c r="K206" s="6">
        <v>-285.24</v>
      </c>
      <c r="L206" s="6">
        <v>-21342.53</v>
      </c>
      <c r="M206" s="6">
        <v>2210188.96</v>
      </c>
      <c r="N206" s="6">
        <v>602045.65</v>
      </c>
      <c r="O206" s="6">
        <v>1141293.94</v>
      </c>
    </row>
    <row r="208" spans="2:15" ht="15.5" x14ac:dyDescent="0.35">
      <c r="B208" t="s">
        <v>191</v>
      </c>
      <c r="C208" t="s">
        <v>192</v>
      </c>
      <c r="D208" s="5">
        <v>2000000000</v>
      </c>
      <c r="E208" s="5">
        <v>5000000000</v>
      </c>
      <c r="F208" s="5">
        <v>-16000000000</v>
      </c>
      <c r="G208" s="5">
        <v>-41000000000</v>
      </c>
      <c r="H208" s="5">
        <v>14000000000</v>
      </c>
      <c r="I208" s="5">
        <v>-56000000000</v>
      </c>
      <c r="J208" s="5">
        <v>14000000000</v>
      </c>
      <c r="K208" s="5">
        <v>8000000000</v>
      </c>
      <c r="L208" s="5">
        <v>11000000000</v>
      </c>
      <c r="M208" s="5">
        <v>5000000000</v>
      </c>
      <c r="N208" s="5">
        <v>3000000000</v>
      </c>
      <c r="O208" s="5">
        <v>2000000000</v>
      </c>
    </row>
    <row r="209" spans="3:15" ht="15.5" x14ac:dyDescent="0.35">
      <c r="C209" t="s">
        <v>345</v>
      </c>
      <c r="K209" s="6">
        <v>1.33</v>
      </c>
    </row>
    <row r="210" spans="3:15" ht="15.5" x14ac:dyDescent="0.35">
      <c r="C210" t="s">
        <v>65</v>
      </c>
      <c r="I210" s="6">
        <v>0.30130000000000001</v>
      </c>
      <c r="K210" s="6">
        <v>0.50149999999999995</v>
      </c>
    </row>
    <row r="211" spans="3:15" ht="15.5" x14ac:dyDescent="0.35">
      <c r="C211" t="s">
        <v>346</v>
      </c>
      <c r="I211" s="6">
        <v>1.0800000000000001E-2</v>
      </c>
      <c r="K211" s="6">
        <v>1.0800000000000001E-2</v>
      </c>
    </row>
    <row r="212" spans="3:15" ht="15.5" x14ac:dyDescent="0.35">
      <c r="C212" t="s">
        <v>45</v>
      </c>
      <c r="D212" s="6">
        <v>0.71</v>
      </c>
      <c r="E212" s="6">
        <v>1.51</v>
      </c>
      <c r="F212" s="6">
        <v>-5.16</v>
      </c>
      <c r="G212" s="6">
        <v>-13.09</v>
      </c>
      <c r="H212" s="6">
        <v>4.43</v>
      </c>
      <c r="I212" s="6">
        <v>-17.579999999999998</v>
      </c>
      <c r="J212" s="6">
        <v>4.41</v>
      </c>
      <c r="K212" s="6">
        <v>2.65</v>
      </c>
      <c r="L212" s="6">
        <v>3.62</v>
      </c>
      <c r="M212" s="6">
        <v>1.49</v>
      </c>
      <c r="N212" s="6">
        <v>0.93</v>
      </c>
      <c r="O212" s="6">
        <v>0.51</v>
      </c>
    </row>
    <row r="213" spans="3:15" ht="15.5" x14ac:dyDescent="0.35">
      <c r="C213" t="s">
        <v>67</v>
      </c>
      <c r="K213" s="6">
        <v>1.33</v>
      </c>
    </row>
    <row r="214" spans="3:15" ht="15.5" x14ac:dyDescent="0.35">
      <c r="C214" t="s">
        <v>347</v>
      </c>
      <c r="I214" s="6">
        <v>0.30130000000000001</v>
      </c>
      <c r="K214" s="6">
        <v>0.50149999999999995</v>
      </c>
    </row>
    <row r="215" spans="3:15" ht="15.5" x14ac:dyDescent="0.35">
      <c r="C215" t="s">
        <v>348</v>
      </c>
      <c r="I215" s="6">
        <v>1.0800000000000001E-2</v>
      </c>
      <c r="K215" s="6">
        <v>1.0800000000000001E-2</v>
      </c>
    </row>
    <row r="216" spans="3:15" ht="15.5" x14ac:dyDescent="0.35">
      <c r="C216" t="s">
        <v>193</v>
      </c>
      <c r="D216" s="5">
        <v>47000000000</v>
      </c>
      <c r="E216" s="5">
        <v>45000000000</v>
      </c>
      <c r="F216" s="5">
        <v>60000000000</v>
      </c>
      <c r="G216" s="5">
        <v>50000000000</v>
      </c>
      <c r="H216" s="5">
        <v>183000000000</v>
      </c>
      <c r="I216" s="5">
        <v>208000000000</v>
      </c>
      <c r="J216" s="5">
        <v>192000000000</v>
      </c>
      <c r="K216" s="5">
        <v>153000000000</v>
      </c>
      <c r="L216" s="5">
        <v>136000000000</v>
      </c>
      <c r="M216" s="5">
        <v>119000000000</v>
      </c>
      <c r="N216" s="5">
        <v>102000000000</v>
      </c>
      <c r="O216" s="5">
        <v>106000000000</v>
      </c>
    </row>
    <row r="217" spans="3:15" ht="15.5" x14ac:dyDescent="0.35">
      <c r="C217" t="s">
        <v>349</v>
      </c>
      <c r="K217" s="6">
        <v>1.33</v>
      </c>
    </row>
    <row r="218" spans="3:15" ht="15.5" x14ac:dyDescent="0.35">
      <c r="C218" t="s">
        <v>350</v>
      </c>
      <c r="I218" s="6">
        <v>0.30130000000000001</v>
      </c>
      <c r="K218" s="6">
        <v>0.50149999999999995</v>
      </c>
    </row>
    <row r="219" spans="3:15" ht="15.5" x14ac:dyDescent="0.35">
      <c r="C219" t="s">
        <v>351</v>
      </c>
      <c r="I219" s="6">
        <v>1.0800000000000001E-2</v>
      </c>
      <c r="K219" s="6">
        <v>1.0800000000000001E-2</v>
      </c>
    </row>
    <row r="220" spans="3:15" ht="15.5" x14ac:dyDescent="0.35">
      <c r="C220" t="s">
        <v>194</v>
      </c>
      <c r="I220" s="6">
        <v>9.7100000000000009</v>
      </c>
    </row>
    <row r="221" spans="3:15" ht="15.5" x14ac:dyDescent="0.35">
      <c r="C221" t="s">
        <v>292</v>
      </c>
      <c r="I221" s="6">
        <v>-2.68</v>
      </c>
    </row>
    <row r="222" spans="3:15" ht="15.5" x14ac:dyDescent="0.35">
      <c r="C222" t="s">
        <v>195</v>
      </c>
      <c r="I222" s="6">
        <v>6.95</v>
      </c>
    </row>
    <row r="223" spans="3:15" ht="15.5" x14ac:dyDescent="0.35">
      <c r="C223" t="s">
        <v>293</v>
      </c>
      <c r="I223" s="6">
        <v>-0.37290000000000001</v>
      </c>
    </row>
    <row r="224" spans="3:15" ht="15.5" x14ac:dyDescent="0.35">
      <c r="C224" t="s">
        <v>294</v>
      </c>
      <c r="I224" s="6">
        <v>0.67</v>
      </c>
    </row>
    <row r="225" spans="3:9" ht="15.5" x14ac:dyDescent="0.35">
      <c r="C225" t="s">
        <v>196</v>
      </c>
      <c r="I225" s="6">
        <v>0.76</v>
      </c>
    </row>
    <row r="226" spans="3:9" ht="15.5" x14ac:dyDescent="0.35">
      <c r="C226" t="s">
        <v>295</v>
      </c>
      <c r="I226" s="6">
        <v>3.13</v>
      </c>
    </row>
    <row r="227" spans="3:9" ht="15.5" x14ac:dyDescent="0.35">
      <c r="C227" t="s">
        <v>296</v>
      </c>
      <c r="I227" s="6">
        <v>5.76</v>
      </c>
    </row>
    <row r="228" spans="3:9" ht="15.5" x14ac:dyDescent="0.35">
      <c r="C228" t="s">
        <v>297</v>
      </c>
      <c r="I228" s="6">
        <v>-3.24</v>
      </c>
    </row>
    <row r="229" spans="3:9" ht="15.5" x14ac:dyDescent="0.35">
      <c r="C229" t="s">
        <v>298</v>
      </c>
      <c r="I229" s="6">
        <v>-4.0599999999999996</v>
      </c>
    </row>
    <row r="230" spans="3:9" ht="15.5" x14ac:dyDescent="0.35">
      <c r="C230" t="s">
        <v>301</v>
      </c>
      <c r="I230" s="6">
        <v>-16.04</v>
      </c>
    </row>
    <row r="231" spans="3:9" ht="15.5" x14ac:dyDescent="0.35">
      <c r="C231" t="s">
        <v>197</v>
      </c>
      <c r="I231" s="6">
        <v>4.43</v>
      </c>
    </row>
    <row r="232" spans="3:9" ht="15.5" x14ac:dyDescent="0.35">
      <c r="C232" t="s">
        <v>302</v>
      </c>
      <c r="I232" s="6">
        <v>63.71</v>
      </c>
    </row>
    <row r="233" spans="3:9" ht="15.5" x14ac:dyDescent="0.35">
      <c r="C233" t="s">
        <v>198</v>
      </c>
      <c r="D233" s="6">
        <v>1.28</v>
      </c>
    </row>
    <row r="234" spans="3:9" ht="15.5" x14ac:dyDescent="0.35">
      <c r="C234" t="s">
        <v>199</v>
      </c>
      <c r="I234" s="6">
        <v>56.4</v>
      </c>
    </row>
    <row r="235" spans="3:9" ht="15.5" x14ac:dyDescent="0.35">
      <c r="C235" t="s">
        <v>303</v>
      </c>
      <c r="I235" s="6">
        <v>7.46</v>
      </c>
    </row>
    <row r="236" spans="3:9" ht="15.5" x14ac:dyDescent="0.35">
      <c r="C236" t="s">
        <v>200</v>
      </c>
      <c r="D236" s="6">
        <v>2.69</v>
      </c>
    </row>
    <row r="237" spans="3:9" ht="15.5" x14ac:dyDescent="0.35">
      <c r="C237" t="s">
        <v>201</v>
      </c>
      <c r="D237" s="6">
        <v>1.51</v>
      </c>
    </row>
    <row r="238" spans="3:9" ht="15.5" x14ac:dyDescent="0.35">
      <c r="C238" t="s">
        <v>202</v>
      </c>
      <c r="D238" s="6">
        <v>0.24</v>
      </c>
    </row>
    <row r="239" spans="3:9" ht="15.5" x14ac:dyDescent="0.35">
      <c r="C239" t="s">
        <v>352</v>
      </c>
      <c r="D239" s="6">
        <v>0.01</v>
      </c>
    </row>
    <row r="240" spans="3:9" ht="15.5" x14ac:dyDescent="0.35">
      <c r="C240" t="s">
        <v>203</v>
      </c>
      <c r="D240" s="6">
        <v>0.62</v>
      </c>
    </row>
    <row r="241" spans="3:9" ht="15.5" x14ac:dyDescent="0.35">
      <c r="C241" t="s">
        <v>204</v>
      </c>
      <c r="D241" s="6">
        <v>0.15</v>
      </c>
    </row>
    <row r="242" spans="3:9" ht="15.5" x14ac:dyDescent="0.35">
      <c r="C242" t="s">
        <v>205</v>
      </c>
      <c r="D242" s="6">
        <v>1.62</v>
      </c>
    </row>
    <row r="243" spans="3:9" ht="15.5" x14ac:dyDescent="0.35">
      <c r="C243" t="s">
        <v>304</v>
      </c>
      <c r="I243" s="6">
        <v>-12.25</v>
      </c>
    </row>
    <row r="244" spans="3:9" ht="15.5" x14ac:dyDescent="0.35">
      <c r="C244" t="s">
        <v>13</v>
      </c>
      <c r="D244" s="5">
        <v>1000000000</v>
      </c>
    </row>
    <row r="245" spans="3:9" ht="15.5" x14ac:dyDescent="0.35">
      <c r="C245" t="s">
        <v>206</v>
      </c>
      <c r="I245" s="6">
        <v>3.57</v>
      </c>
    </row>
    <row r="246" spans="3:9" ht="15.5" x14ac:dyDescent="0.35">
      <c r="C246" t="s">
        <v>207</v>
      </c>
      <c r="I246" s="6">
        <v>-0.1754</v>
      </c>
    </row>
    <row r="247" spans="3:9" ht="15.5" x14ac:dyDescent="0.35">
      <c r="C247" t="s">
        <v>208</v>
      </c>
      <c r="I247" s="6">
        <v>-0.2843</v>
      </c>
    </row>
    <row r="248" spans="3:9" ht="15.5" x14ac:dyDescent="0.35">
      <c r="C248" t="s">
        <v>209</v>
      </c>
      <c r="I248" s="6">
        <v>-0.27210000000000001</v>
      </c>
    </row>
    <row r="249" spans="3:9" ht="15.5" x14ac:dyDescent="0.35">
      <c r="C249" t="s">
        <v>305</v>
      </c>
      <c r="I249" s="6">
        <v>-0.26839999999999997</v>
      </c>
    </row>
    <row r="250" spans="3:9" ht="15.5" x14ac:dyDescent="0.35">
      <c r="C250" t="s">
        <v>210</v>
      </c>
      <c r="D250" s="6">
        <v>68.099999999999994</v>
      </c>
    </row>
    <row r="251" spans="3:9" ht="15.5" x14ac:dyDescent="0.35">
      <c r="C251" t="s">
        <v>211</v>
      </c>
      <c r="D251" s="6">
        <v>318.95</v>
      </c>
    </row>
    <row r="252" spans="3:9" ht="15.5" x14ac:dyDescent="0.35">
      <c r="C252" t="s">
        <v>212</v>
      </c>
      <c r="D252" s="6">
        <v>88.5</v>
      </c>
    </row>
    <row r="253" spans="3:9" ht="15.5" x14ac:dyDescent="0.35">
      <c r="C253" t="s">
        <v>213</v>
      </c>
      <c r="D253" s="6">
        <v>298.55</v>
      </c>
    </row>
    <row r="254" spans="3:9" ht="15.5" x14ac:dyDescent="0.35">
      <c r="C254" t="s">
        <v>214</v>
      </c>
      <c r="D254" s="6">
        <v>1.34</v>
      </c>
    </row>
    <row r="255" spans="3:9" ht="15.5" x14ac:dyDescent="0.35">
      <c r="C255" t="s">
        <v>306</v>
      </c>
      <c r="I255" s="6">
        <v>0.72</v>
      </c>
    </row>
    <row r="256" spans="3:9" ht="15.5" x14ac:dyDescent="0.35">
      <c r="C256" t="s">
        <v>307</v>
      </c>
      <c r="I256" s="6">
        <v>1.38</v>
      </c>
    </row>
    <row r="257" spans="3:9" ht="15.5" x14ac:dyDescent="0.35">
      <c r="C257" t="s">
        <v>41</v>
      </c>
      <c r="I257" s="5">
        <v>136000000000</v>
      </c>
    </row>
    <row r="258" spans="3:9" ht="15.5" x14ac:dyDescent="0.35">
      <c r="C258" t="s">
        <v>215</v>
      </c>
      <c r="I258" s="5">
        <v>175000000000</v>
      </c>
    </row>
    <row r="259" spans="3:9" ht="15.5" x14ac:dyDescent="0.35">
      <c r="C259" t="s">
        <v>216</v>
      </c>
      <c r="I259" s="5">
        <v>3170000000</v>
      </c>
    </row>
    <row r="260" spans="3:9" ht="15.5" x14ac:dyDescent="0.35">
      <c r="C260" t="s">
        <v>217</v>
      </c>
      <c r="I260" s="6">
        <v>0.22489999999999999</v>
      </c>
    </row>
    <row r="261" spans="3:9" ht="15.5" x14ac:dyDescent="0.35">
      <c r="C261" t="s">
        <v>218</v>
      </c>
      <c r="D261" s="6">
        <v>0.39510000000000001</v>
      </c>
    </row>
    <row r="262" spans="3:9" ht="15.5" x14ac:dyDescent="0.35">
      <c r="C262" t="s">
        <v>219</v>
      </c>
      <c r="D262" s="6">
        <v>0.15240000000000001</v>
      </c>
    </row>
    <row r="263" spans="3:9" ht="15.5" x14ac:dyDescent="0.35">
      <c r="C263" t="s">
        <v>220</v>
      </c>
      <c r="D263" s="6">
        <v>4.7800000000000002E-2</v>
      </c>
    </row>
    <row r="264" spans="3:9" ht="15.5" x14ac:dyDescent="0.35">
      <c r="C264" t="s">
        <v>221</v>
      </c>
      <c r="D264" s="6">
        <v>4.4699999999999997E-2</v>
      </c>
    </row>
    <row r="265" spans="3:9" ht="15.5" x14ac:dyDescent="0.35">
      <c r="C265" t="s">
        <v>222</v>
      </c>
      <c r="D265" s="6">
        <v>0.27690000000000003</v>
      </c>
    </row>
    <row r="266" spans="3:9" ht="15.5" x14ac:dyDescent="0.35">
      <c r="C266" t="s">
        <v>223</v>
      </c>
      <c r="D266" s="6">
        <v>11.8469</v>
      </c>
    </row>
    <row r="267" spans="3:9" ht="15.5" x14ac:dyDescent="0.35">
      <c r="C267" t="s">
        <v>353</v>
      </c>
      <c r="I267" s="6">
        <v>1.33</v>
      </c>
    </row>
    <row r="268" spans="3:9" ht="15.5" x14ac:dyDescent="0.35">
      <c r="C268" t="s">
        <v>357</v>
      </c>
      <c r="I268" t="s">
        <v>597</v>
      </c>
    </row>
    <row r="269" spans="3:9" ht="15.5" x14ac:dyDescent="0.35">
      <c r="C269" t="s">
        <v>224</v>
      </c>
      <c r="I269" s="5">
        <v>4</v>
      </c>
    </row>
    <row r="270" spans="3:9" ht="15.5" x14ac:dyDescent="0.35">
      <c r="C270" t="s">
        <v>225</v>
      </c>
      <c r="I270" s="6">
        <v>0.1</v>
      </c>
    </row>
    <row r="271" spans="3:9" ht="15.5" x14ac:dyDescent="0.35">
      <c r="C271" t="s">
        <v>226</v>
      </c>
      <c r="I271" s="6">
        <v>0.14000000000000001</v>
      </c>
    </row>
    <row r="272" spans="3:9" ht="15.5" x14ac:dyDescent="0.35">
      <c r="C272" t="s">
        <v>308</v>
      </c>
      <c r="I272" s="6">
        <v>0.44</v>
      </c>
    </row>
    <row r="273" spans="3:9" ht="15.5" x14ac:dyDescent="0.35">
      <c r="C273" t="s">
        <v>227</v>
      </c>
      <c r="I273" s="6">
        <v>0.39</v>
      </c>
    </row>
    <row r="274" spans="3:9" ht="15.5" x14ac:dyDescent="0.35">
      <c r="C274" t="s">
        <v>228</v>
      </c>
      <c r="I274" s="6">
        <v>0.67</v>
      </c>
    </row>
    <row r="275" spans="3:9" ht="15.5" x14ac:dyDescent="0.35">
      <c r="C275" t="s">
        <v>229</v>
      </c>
      <c r="I275" s="6">
        <v>0.67</v>
      </c>
    </row>
    <row r="276" spans="3:9" ht="15.5" x14ac:dyDescent="0.35">
      <c r="C276" t="s">
        <v>230</v>
      </c>
      <c r="I276" s="6">
        <v>0.26</v>
      </c>
    </row>
    <row r="277" spans="3:9" ht="15.5" x14ac:dyDescent="0.35">
      <c r="C277" t="s">
        <v>309</v>
      </c>
      <c r="I277" s="5">
        <v>202000000000</v>
      </c>
    </row>
    <row r="278" spans="3:9" ht="15.5" x14ac:dyDescent="0.35">
      <c r="C278" t="s">
        <v>310</v>
      </c>
      <c r="I278" s="5">
        <v>65000000000</v>
      </c>
    </row>
    <row r="279" spans="3:9" ht="15.5" x14ac:dyDescent="0.35">
      <c r="C279" t="s">
        <v>311</v>
      </c>
      <c r="I279" s="5">
        <v>-43000000000</v>
      </c>
    </row>
    <row r="280" spans="3:9" ht="15.5" x14ac:dyDescent="0.35">
      <c r="C280" t="s">
        <v>312</v>
      </c>
      <c r="I280" s="5">
        <v>-51000000000</v>
      </c>
    </row>
    <row r="281" spans="3:9" ht="15.5" x14ac:dyDescent="0.35">
      <c r="C281" t="s">
        <v>231</v>
      </c>
      <c r="D281" s="5">
        <v>4000000000</v>
      </c>
    </row>
    <row r="282" spans="3:9" ht="15.5" x14ac:dyDescent="0.35">
      <c r="C282" t="s">
        <v>232</v>
      </c>
      <c r="D282" s="5">
        <v>290000000000</v>
      </c>
    </row>
    <row r="283" spans="3:9" ht="15.5" x14ac:dyDescent="0.35">
      <c r="C283" t="s">
        <v>233</v>
      </c>
      <c r="D283" s="5">
        <v>111000000000</v>
      </c>
    </row>
    <row r="284" spans="3:9" ht="15.5" x14ac:dyDescent="0.35">
      <c r="C284" t="s">
        <v>176</v>
      </c>
      <c r="D284" s="5">
        <v>150000000000</v>
      </c>
    </row>
    <row r="285" spans="3:9" ht="15.5" x14ac:dyDescent="0.35">
      <c r="C285" t="s">
        <v>175</v>
      </c>
      <c r="I285" s="5">
        <v>179000000000</v>
      </c>
    </row>
    <row r="286" spans="3:9" ht="15.5" x14ac:dyDescent="0.35">
      <c r="C286" t="s">
        <v>174</v>
      </c>
      <c r="D286" s="5">
        <v>2000000000</v>
      </c>
    </row>
    <row r="287" spans="3:9" ht="15.5" x14ac:dyDescent="0.35">
      <c r="C287" t="s">
        <v>173</v>
      </c>
      <c r="D287" s="5">
        <v>41000000000</v>
      </c>
    </row>
    <row r="288" spans="3:9" ht="15.5" x14ac:dyDescent="0.35">
      <c r="C288" t="s">
        <v>24</v>
      </c>
      <c r="D288" s="5">
        <v>43000000000</v>
      </c>
    </row>
    <row r="289" spans="3:9" ht="15.5" x14ac:dyDescent="0.35">
      <c r="C289" t="s">
        <v>21</v>
      </c>
      <c r="D289" s="5">
        <v>39000000000</v>
      </c>
    </row>
    <row r="290" spans="3:9" ht="15.5" x14ac:dyDescent="0.35">
      <c r="C290" t="s">
        <v>234</v>
      </c>
      <c r="I290" s="5">
        <v>179000000000</v>
      </c>
    </row>
    <row r="291" spans="3:9" ht="15.5" x14ac:dyDescent="0.35">
      <c r="C291" t="s">
        <v>313</v>
      </c>
      <c r="I291" s="5">
        <v>44000000000</v>
      </c>
    </row>
    <row r="292" spans="3:9" ht="15.5" x14ac:dyDescent="0.35">
      <c r="C292" t="s">
        <v>314</v>
      </c>
      <c r="I292" s="5">
        <v>-20000000000</v>
      </c>
    </row>
    <row r="293" spans="3:9" ht="15.5" x14ac:dyDescent="0.35">
      <c r="C293" t="s">
        <v>315</v>
      </c>
      <c r="I293" s="5">
        <v>-38000000000</v>
      </c>
    </row>
    <row r="294" spans="3:9" ht="15.5" x14ac:dyDescent="0.35">
      <c r="C294" t="s">
        <v>316</v>
      </c>
      <c r="I294" s="5">
        <v>-20000000000</v>
      </c>
    </row>
    <row r="295" spans="3:9" ht="15.5" x14ac:dyDescent="0.35">
      <c r="C295" t="s">
        <v>317</v>
      </c>
      <c r="I295" s="5">
        <v>24000000000</v>
      </c>
    </row>
  </sheetData>
  <pageMargins left="0.7" right="0.7" top="0.75" bottom="0.75" header="0.3" footer="0.3"/>
  <ignoredErrors>
    <ignoredError sqref="A1:O296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26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598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599</v>
      </c>
      <c r="D2" s="2" vm="70">
        <f ca="1">IFERROR(_xlfn.STOCKHISTORY("XIDX:" &amp; $C$1, D3, , 0, 0, 1), "Libur")</f>
        <v>30</v>
      </c>
      <c r="E2" s="2" vm="23">
        <f ca="1">IFERROR(_xlfn.STOCKHISTORY("XIDX:" &amp; $C$1, E3, , 0, 0, 1), "Libur")</f>
        <v>20</v>
      </c>
      <c r="H2" s="2" vm="23">
        <f ca="1">IFERROR(INDEX(D2:G2,COUNT(D2:G2)),"")</f>
        <v>20</v>
      </c>
      <c r="I2" s="2" vm="71">
        <f t="shared" ref="I2:O2" ca="1" si="0">IFERROR(_xlfn.STOCKHISTORY("XIDX:" &amp; $C$1, I1, , 0, 0, 1), "Libur")</f>
        <v>35</v>
      </c>
      <c r="J2" s="2" vm="4">
        <f t="shared" ca="1" si="0"/>
        <v>14</v>
      </c>
      <c r="K2" s="2" vm="14">
        <f t="shared" ca="1" si="0"/>
        <v>50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7404348059</v>
      </c>
      <c r="E4" s="2">
        <f>IFERROR(INDEX(E51:E500,MATCH($C$4,$C$51:$C$500,0)),"")</f>
        <v>1985648303</v>
      </c>
      <c r="H4" s="2">
        <f>IFERROR(SUM(D4:G4)*(4/MAX(1,COUNT(D4:G4))),"")</f>
        <v>18779992724</v>
      </c>
      <c r="I4" s="2">
        <f t="shared" ref="I4:O4" si="1">IFERROR(INDEX(I51:I500,MATCH($C$4,$C$51:$C$500,0)),"")</f>
        <v>3814795277</v>
      </c>
      <c r="J4" s="2">
        <f t="shared" si="1"/>
        <v>16894694286</v>
      </c>
      <c r="K4" s="2">
        <f t="shared" si="1"/>
        <v>21963322590</v>
      </c>
      <c r="L4" s="2">
        <f t="shared" si="1"/>
        <v>35609948734</v>
      </c>
      <c r="M4" s="2">
        <f t="shared" si="1"/>
        <v>26009182808</v>
      </c>
      <c r="N4" s="2">
        <f t="shared" si="1"/>
        <v>3477951437</v>
      </c>
      <c r="O4" s="2">
        <f t="shared" si="1"/>
        <v>331236544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1229519339</v>
      </c>
      <c r="E5" s="2">
        <f>IFERROR(INDEX(E51:E500,MATCH($C$5,$C$51:$C$500,0)),"")</f>
        <v>-691595346</v>
      </c>
      <c r="H5" s="2">
        <f>IFERROR(SUM(D5:G5)*(4/MAX(1,COUNT(D5:G5))),"")</f>
        <v>1075847986</v>
      </c>
      <c r="I5" s="2">
        <f t="shared" ref="I5:O5" si="2">IFERROR(INDEX(I51:I500,MATCH($C$5,$C$51:$C$500,0)),"")</f>
        <v>-3966459819</v>
      </c>
      <c r="J5" s="2">
        <f t="shared" si="2"/>
        <v>176044035</v>
      </c>
      <c r="K5" s="2">
        <f t="shared" si="2"/>
        <v>4774337412</v>
      </c>
      <c r="L5" s="2">
        <f t="shared" si="2"/>
        <v>11797286658</v>
      </c>
      <c r="M5" s="2">
        <f t="shared" si="2"/>
        <v>5206525981</v>
      </c>
      <c r="N5" s="2">
        <f t="shared" si="2"/>
        <v>-3148857981</v>
      </c>
      <c r="O5" s="2">
        <f t="shared" si="2"/>
        <v>-2894554654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284602957228</v>
      </c>
      <c r="E6" s="2">
        <f>IFERROR(INDEX(E51:E500,MATCH($C$6,$C$51:$C$500,0)),"")</f>
        <v>283374409331</v>
      </c>
      <c r="H6" s="2">
        <f>IFERROR(INDEX(D6:G6,COUNT(D6:G6)),"")</f>
        <v>283374409331</v>
      </c>
      <c r="I6" s="2">
        <f t="shared" ref="I6:O6" si="3">IFERROR(INDEX(I51:I500,MATCH($C$6,$C$51:$C$500,0)),"")</f>
        <v>284064114799</v>
      </c>
      <c r="J6" s="2">
        <f t="shared" si="3"/>
        <v>287994683805</v>
      </c>
      <c r="K6" s="2">
        <f t="shared" si="3"/>
        <v>287821628476</v>
      </c>
      <c r="L6" s="2">
        <f t="shared" si="3"/>
        <v>127754091917</v>
      </c>
      <c r="M6" s="2">
        <f t="shared" si="3"/>
        <v>115590998260</v>
      </c>
      <c r="N6" s="2">
        <f t="shared" si="3"/>
        <v>109892048174</v>
      </c>
      <c r="O6" s="2">
        <f t="shared" si="3"/>
        <v>710163175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8.0299999999999994</v>
      </c>
      <c r="E7" s="3">
        <f>IFERROR(INDEX(E51:E500,MATCH($C$7,$C$51:$C$500,0))/1000000000,"")</f>
        <v>8.0299999999999994</v>
      </c>
      <c r="H7" s="3">
        <f>IFERROR(INDEX(D7:G7,COUNT(D7:G7)),"")</f>
        <v>8.0299999999999994</v>
      </c>
      <c r="I7" s="3">
        <f t="shared" ref="I7:O7" si="4">IFERROR(INDEX(I51:I500,MATCH($C$7,$C$51:$C$500,0))/1000000000,"")</f>
        <v>8.0299999999999994</v>
      </c>
      <c r="J7" s="3">
        <f t="shared" si="4"/>
        <v>8.0299999999999994</v>
      </c>
      <c r="K7" s="3">
        <f t="shared" si="4"/>
        <v>8.0299999999999994</v>
      </c>
      <c r="L7" s="3">
        <f t="shared" si="4"/>
        <v>6.42</v>
      </c>
      <c r="M7" s="3">
        <f t="shared" si="4"/>
        <v>6.42</v>
      </c>
      <c r="N7" s="3">
        <f t="shared" si="4"/>
        <v>6.42</v>
      </c>
      <c r="O7" s="3">
        <f t="shared" si="4"/>
        <v>0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2000000000</v>
      </c>
      <c r="E8" s="2">
        <f>IFERROR(INDEX(E51:E500,MATCH("Free cash flow (Quarter)",$C$51:$C$500,0)),"")</f>
        <v>0</v>
      </c>
      <c r="H8" s="2">
        <f>IFERROR(INDEX(D8:G8,COUNT(D8:G8)),"")</f>
        <v>0</v>
      </c>
      <c r="I8" s="2">
        <f t="shared" ref="I8:O8" si="5">IFERROR(INDEX(I51:I500,MATCH($C$8,$C$51:$C$500,0)),"")</f>
        <v>1000000000</v>
      </c>
      <c r="J8" s="2">
        <f t="shared" si="5"/>
        <v>-9000000000</v>
      </c>
      <c r="K8" s="2">
        <f t="shared" si="5"/>
        <v>-159000000000</v>
      </c>
      <c r="L8" s="2">
        <f t="shared" si="5"/>
        <v>2000000000</v>
      </c>
      <c r="M8" s="2">
        <f t="shared" si="5"/>
        <v>-4000000000</v>
      </c>
      <c r="N8" s="2">
        <f t="shared" si="5"/>
        <v>-9000000000</v>
      </c>
      <c r="O8" s="2">
        <f t="shared" si="5"/>
        <v>-7000000000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0.28999999999999998</v>
      </c>
      <c r="E9" s="3">
        <f>IFERROR(INDEX(E51:E500,MATCH("Free cash flow per share (Quarter)",$C$51:$C$500,0)),"")</f>
        <v>0.03</v>
      </c>
      <c r="H9" s="3">
        <f>IFERROR(INDEX(D9:G9,COUNT(D9:G9)),"")</f>
        <v>0.03</v>
      </c>
      <c r="I9" s="3">
        <f t="shared" ref="I9:O9" si="6">IFERROR(INDEX(I51:I500,MATCH($C$9,$C$51:$C$500,0)),"")</f>
        <v>7.0000000000000007E-2</v>
      </c>
      <c r="J9" s="3">
        <f t="shared" si="6"/>
        <v>-1.08</v>
      </c>
      <c r="K9" s="3">
        <f t="shared" si="6"/>
        <v>-19.760000000000002</v>
      </c>
      <c r="L9" s="3">
        <f t="shared" si="6"/>
        <v>0.27</v>
      </c>
      <c r="M9" s="3">
        <f t="shared" si="6"/>
        <v>-0.67</v>
      </c>
      <c r="N9" s="3">
        <f t="shared" si="6"/>
        <v>-1.33</v>
      </c>
      <c r="O9" s="3">
        <f t="shared" si="6"/>
        <v>-44900.33</v>
      </c>
    </row>
    <row r="10" spans="1:15" ht="15.5" x14ac:dyDescent="0.35">
      <c r="C10" t="s">
        <v>18</v>
      </c>
      <c r="D10" s="3">
        <f ca="1">IFERROR(IF(D9=0,"",D2/D9),"")</f>
        <v>103.44827586206897</v>
      </c>
      <c r="E10" s="3">
        <f ca="1">IFERROR(IF(E9=0,"",E2/E9),"")</f>
        <v>666.66666666666674</v>
      </c>
      <c r="I10" s="3">
        <f t="shared" ref="I10:O10" ca="1" si="7">IFERROR(IF(I9=0,"",I2/I9),"")</f>
        <v>499.99999999999994</v>
      </c>
      <c r="J10" s="3">
        <f t="shared" ca="1" si="7"/>
        <v>-12.962962962962962</v>
      </c>
      <c r="K10" s="3">
        <f t="shared" ca="1" si="7"/>
        <v>-2.5303643724696356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1053261950</v>
      </c>
      <c r="E11" s="2">
        <f>IFERROR(INDEX(E51:E500,MATCH($C$11,$C$51:$C$500,0)),"")</f>
        <v>557497213</v>
      </c>
      <c r="H11" s="2">
        <f>IFERROR(INDEX(D11:G11,COUNT(D11:G11)),"")</f>
        <v>557497213</v>
      </c>
      <c r="I11" s="2">
        <f t="shared" ref="I11:O11" si="8">IFERROR(INDEX(I51:I500,MATCH($C$11,$C$51:$C$500,0)),"")</f>
        <v>562271059</v>
      </c>
      <c r="J11" s="2">
        <f t="shared" si="8"/>
        <v>1109792602</v>
      </c>
      <c r="K11" s="2">
        <f t="shared" si="8"/>
        <v>1283038962</v>
      </c>
      <c r="L11" s="2">
        <f t="shared" si="8"/>
        <v>680129254</v>
      </c>
      <c r="M11" s="2">
        <f t="shared" si="8"/>
        <v>521931016</v>
      </c>
      <c r="N11" s="2">
        <f t="shared" si="8"/>
        <v>1972172212</v>
      </c>
      <c r="O11" s="2">
        <f t="shared" si="8"/>
        <v>437351592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18000000000</v>
      </c>
      <c r="E12" s="2">
        <f>IFERROR(INDEX(E51:E500,MATCH("Net Debt (Quarter)",$C$51:$C$500,0)),"")</f>
        <v>21000000000</v>
      </c>
      <c r="H12" s="2">
        <f>IFERROR(INDEX(D12:G12,COUNT(D12:G12)),"")</f>
        <v>21000000000</v>
      </c>
      <c r="I12" s="2">
        <f t="shared" ref="I12:O12" si="9">IFERROR(INDEX(I51:I500,MATCH($C$12,$C$51:$C$500,0)),"")</f>
        <v>21000000000</v>
      </c>
      <c r="J12" s="2">
        <f t="shared" si="9"/>
        <v>21000000000</v>
      </c>
      <c r="K12" s="2">
        <f t="shared" si="9"/>
        <v>13000000000</v>
      </c>
      <c r="L12" s="2">
        <f t="shared" si="9"/>
        <v>9000000000</v>
      </c>
      <c r="M12" s="2">
        <f t="shared" si="9"/>
        <v>10000000000</v>
      </c>
      <c r="N12" s="2">
        <f t="shared" si="9"/>
        <v>6000000000</v>
      </c>
      <c r="O12" s="2">
        <f t="shared" si="9"/>
        <v>110000000000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19000000000</v>
      </c>
      <c r="E13" s="2">
        <f>IFERROR(INDEX(E51:E500,MATCH("Total Debt (Quarter)",$C$51:$C$500,0)),"")</f>
        <v>21000000000</v>
      </c>
      <c r="H13" s="2">
        <f>IFERROR(INDEX(D13:G13,COUNT(D13:G13)),"")</f>
        <v>21000000000</v>
      </c>
      <c r="I13" s="2">
        <f t="shared" ref="I13:O13" si="10">IFERROR(INDEX(I51:I500,MATCH($C$13,$C$51:$C$500,0)),"")</f>
        <v>22000000000</v>
      </c>
      <c r="J13" s="2">
        <f t="shared" si="10"/>
        <v>22000000000</v>
      </c>
      <c r="K13" s="2">
        <f t="shared" si="10"/>
        <v>14000000000</v>
      </c>
      <c r="L13" s="2">
        <f t="shared" si="10"/>
        <v>9000000000</v>
      </c>
      <c r="M13" s="2">
        <f t="shared" si="10"/>
        <v>11000000000</v>
      </c>
      <c r="N13" s="2">
        <f t="shared" si="10"/>
        <v>8000000000</v>
      </c>
      <c r="O13" s="2">
        <f t="shared" si="10"/>
        <v>110000000000</v>
      </c>
    </row>
    <row r="14" spans="1:15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O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-1890490</v>
      </c>
      <c r="O14" s="2">
        <f t="shared" si="11"/>
        <v>-8885314</v>
      </c>
    </row>
    <row r="15" spans="1:15" ht="15.5" x14ac:dyDescent="0.35">
      <c r="C15" t="s">
        <v>28</v>
      </c>
      <c r="D15" s="2">
        <f>IFERROR(INDEX(D51:D500,MATCH($C$15,$C$51:$C$500,0)),"")</f>
        <v>-177094548</v>
      </c>
      <c r="E15" s="2">
        <f>IFERROR(INDEX(E51:E500,MATCH($C$15,$C$51:$C$500,0)),"")</f>
        <v>-70811867</v>
      </c>
      <c r="H15" s="2">
        <f>IFERROR(SUM(D15:G15)*(4/MAX(1,COUNT(D15:G15))),"")</f>
        <v>-495812830</v>
      </c>
      <c r="I15" s="2">
        <f t="shared" ref="I15:O15" si="12">IFERROR(INDEX(I51:I500,MATCH($C$15,$C$51:$C$500,0)),"")</f>
        <v>-110800249</v>
      </c>
      <c r="J15" s="2">
        <f t="shared" si="12"/>
        <v>-446154114</v>
      </c>
      <c r="K15" s="2">
        <f t="shared" si="12"/>
        <v>-589281388</v>
      </c>
      <c r="L15" s="2">
        <f t="shared" si="12"/>
        <v>-973717481</v>
      </c>
      <c r="M15" s="2">
        <f t="shared" si="12"/>
        <v>-743252053</v>
      </c>
      <c r="N15" s="2">
        <f t="shared" si="12"/>
        <v>-122294800</v>
      </c>
      <c r="O15" s="2">
        <f t="shared" si="12"/>
        <v>-33123654</v>
      </c>
    </row>
    <row r="16" spans="1:15" ht="15.5" x14ac:dyDescent="0.35">
      <c r="C16" t="s">
        <v>29</v>
      </c>
      <c r="D16" s="2">
        <f>IFERROR(INDEX(D51:D500,MATCH($C$16,$C$51:$C$500,0)),"")</f>
        <v>1405642445</v>
      </c>
      <c r="E16" s="2">
        <f>IFERROR(INDEX(E51:E500,MATCH($C$16,$C$51:$C$500,0)),"")</f>
        <v>-618893601</v>
      </c>
      <c r="H16" s="2">
        <f>IFERROR(SUM(D16:G16)*(4/MAX(1,COUNT(D16:G16))),"")</f>
        <v>1573497688</v>
      </c>
      <c r="I16" s="2">
        <f t="shared" ref="I16:O16" si="13">IFERROR(INDEX(I51:I500,MATCH($C$16,$C$51:$C$500,0)),"")</f>
        <v>-3915810003</v>
      </c>
      <c r="J16" s="2">
        <f t="shared" si="13"/>
        <v>519252890</v>
      </c>
      <c r="K16" s="2">
        <f t="shared" si="13"/>
        <v>5361711162</v>
      </c>
      <c r="L16" s="2">
        <f t="shared" si="13"/>
        <v>13170060821</v>
      </c>
      <c r="M16" s="2">
        <f t="shared" si="13"/>
        <v>6118405844</v>
      </c>
      <c r="N16" s="2">
        <f t="shared" si="13"/>
        <v>-3146559367</v>
      </c>
      <c r="O16" s="2">
        <f t="shared" si="13"/>
        <v>-3041620767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237</v>
      </c>
    </row>
    <row r="19" spans="1:15" ht="15.5" x14ac:dyDescent="0.35">
      <c r="A19" t="s">
        <v>38</v>
      </c>
      <c r="C19" t="s">
        <v>39</v>
      </c>
    </row>
    <row r="20" spans="1:15" ht="15.5" x14ac:dyDescent="0.35">
      <c r="A20" t="s">
        <v>40</v>
      </c>
      <c r="C20" t="s">
        <v>41</v>
      </c>
      <c r="D20" s="2">
        <f ca="1">IFERROR(D21*D2,"")</f>
        <v>240899999999.99997</v>
      </c>
      <c r="E20" s="2">
        <f ca="1">IFERROR(E21*E2,"")</f>
        <v>160599999999.99997</v>
      </c>
      <c r="H20" s="2">
        <f t="shared" ref="H20:O20" ca="1" si="14">IFERROR(H21*H2,"")</f>
        <v>160599999999.99997</v>
      </c>
      <c r="I20" s="2">
        <f t="shared" ca="1" si="14"/>
        <v>281049999999.99994</v>
      </c>
      <c r="J20" s="2">
        <f t="shared" ca="1" si="14"/>
        <v>112419999999.99998</v>
      </c>
      <c r="K20" s="2">
        <f t="shared" ca="1" si="14"/>
        <v>401499999999.99994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8029999999.999999</v>
      </c>
      <c r="E21" s="2">
        <f>IFERROR(INDEX(E51:E500,MATCH($C$7,$C$51:$C$500,0)),"")</f>
        <v>8029999999.999999</v>
      </c>
      <c r="H21" s="2">
        <f>IFERROR(INDEX(D21:G21,COUNT(D21:G21)),"")</f>
        <v>8029999999.999999</v>
      </c>
      <c r="I21" s="2">
        <f t="shared" ref="I21:O21" si="15">IFERROR(INDEX(I51:I500,MATCH($C$7,$C$51:$C$500,0)),"")</f>
        <v>8029999999.999999</v>
      </c>
      <c r="J21" s="2">
        <f t="shared" si="15"/>
        <v>8029999999.999999</v>
      </c>
      <c r="K21" s="2">
        <f t="shared" si="15"/>
        <v>8029999999.999999</v>
      </c>
      <c r="L21" s="2">
        <f t="shared" si="15"/>
        <v>6420000000</v>
      </c>
      <c r="M21" s="2">
        <f t="shared" si="15"/>
        <v>6420000000</v>
      </c>
      <c r="N21" s="2">
        <f t="shared" si="15"/>
        <v>6420000000</v>
      </c>
      <c r="O21" s="2">
        <f t="shared" si="15"/>
        <v>0</v>
      </c>
    </row>
    <row r="23" spans="1:15" ht="15.5" x14ac:dyDescent="0.35">
      <c r="B23" t="s">
        <v>42</v>
      </c>
      <c r="C23" t="s">
        <v>43</v>
      </c>
      <c r="D23" s="3">
        <f>IFERROR(D5/D6*100,"")</f>
        <v>0.43201214455934567</v>
      </c>
      <c r="E23" s="3">
        <f>IFERROR(E5/E6*100,"")</f>
        <v>-0.24405709309910587</v>
      </c>
      <c r="H23" s="3">
        <f t="shared" ref="H23:O23" si="16">IFERROR(H5/H6*100,"")</f>
        <v>0.37965601358989992</v>
      </c>
      <c r="I23" s="3">
        <f t="shared" si="16"/>
        <v>-1.3963255519996303</v>
      </c>
      <c r="J23" s="3">
        <f t="shared" si="16"/>
        <v>6.1127529395368516E-2</v>
      </c>
      <c r="K23" s="3">
        <f t="shared" si="16"/>
        <v>1.658783405986499</v>
      </c>
      <c r="L23" s="3">
        <f t="shared" si="16"/>
        <v>9.2343708768753388</v>
      </c>
      <c r="M23" s="3">
        <f t="shared" si="16"/>
        <v>4.5042659544205232</v>
      </c>
      <c r="N23" s="3">
        <f t="shared" si="16"/>
        <v>-2.8654102215059147</v>
      </c>
      <c r="O23" s="3">
        <f t="shared" si="16"/>
        <v>-407.59008012489522</v>
      </c>
    </row>
    <row r="24" spans="1:15" ht="15.5" x14ac:dyDescent="0.35">
      <c r="C24" t="s">
        <v>44</v>
      </c>
      <c r="D24" s="4" t="str">
        <f>IFERROR(_xlfn.RRI(5,I23,D23),"")</f>
        <v/>
      </c>
      <c r="E24" s="4" t="str">
        <f>IFERROR(_xlfn.RRI(5,J23,E23),"")</f>
        <v/>
      </c>
      <c r="H24" s="4">
        <f t="shared" ref="H24:O24" si="17">IFERROR(_xlfn.RRI(5,M23,H23),"")</f>
        <v>-0.39024797462430438</v>
      </c>
      <c r="I24" s="4">
        <f t="shared" si="17"/>
        <v>-0.13391607897512248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45</v>
      </c>
      <c r="C25" t="s">
        <v>46</v>
      </c>
      <c r="D25" s="3">
        <f>IFERROR(INDEX(D51:D500,MATCH($A$25,$C$51:$C$500,0)),"")</f>
        <v>0.15</v>
      </c>
      <c r="E25" s="3">
        <f>IFERROR(INDEX(E51:E500,MATCH($A$25,$C$51:$C$500,0)),"")</f>
        <v>-0.09</v>
      </c>
      <c r="H25" s="3">
        <f>IFERROR(INDEX(D25:G25,COUNT(D25:G25)),"")</f>
        <v>-0.09</v>
      </c>
      <c r="I25" s="3">
        <f t="shared" ref="I25:O25" si="18">IFERROR(INDEX(I51:I500,MATCH($C$25,$C$51:$C$500,0)),"")</f>
        <v>-0.5</v>
      </c>
      <c r="J25" s="3">
        <f t="shared" si="18"/>
        <v>0.01</v>
      </c>
      <c r="K25" s="3">
        <f t="shared" si="18"/>
        <v>0.59</v>
      </c>
      <c r="L25" s="3">
        <f t="shared" si="18"/>
        <v>1.82</v>
      </c>
      <c r="M25" s="3">
        <f t="shared" si="18"/>
        <v>0.76</v>
      </c>
      <c r="N25" s="3">
        <f t="shared" si="18"/>
        <v>-0.49</v>
      </c>
      <c r="O25" s="3">
        <f t="shared" si="18"/>
        <v>-18026.78</v>
      </c>
    </row>
    <row r="26" spans="1:15" ht="15.5" x14ac:dyDescent="0.35">
      <c r="C26" t="s">
        <v>47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O26" si="19">IFERROR(_xlfn.RRI(5,M25,H25),"")</f>
        <v/>
      </c>
      <c r="I26" s="4">
        <f t="shared" si="19"/>
        <v>4.048715456574481E-3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48</v>
      </c>
      <c r="D27" s="3">
        <f>IFERROR(D4/D21,"")</f>
        <v>0.92208568605230401</v>
      </c>
      <c r="E27" s="3">
        <f>IFERROR(E4/E21,"")</f>
        <v>0.24727874259028645</v>
      </c>
      <c r="H27" s="3">
        <f t="shared" ref="H27:O27" si="20">IFERROR(H4/H21,"")</f>
        <v>2.3387288572851808</v>
      </c>
      <c r="I27" s="3">
        <f t="shared" si="20"/>
        <v>0.47506790498132012</v>
      </c>
      <c r="J27" s="3">
        <f t="shared" si="20"/>
        <v>2.1039469845579082</v>
      </c>
      <c r="K27" s="3">
        <f t="shared" si="20"/>
        <v>2.7351584794520551</v>
      </c>
      <c r="L27" s="3">
        <f t="shared" si="20"/>
        <v>5.5467209866043614</v>
      </c>
      <c r="M27" s="3">
        <f t="shared" si="20"/>
        <v>4.0512745806853578</v>
      </c>
      <c r="N27" s="3">
        <f t="shared" si="20"/>
        <v>0.54173698395638625</v>
      </c>
      <c r="O27" s="3" t="str">
        <f t="shared" si="20"/>
        <v/>
      </c>
    </row>
    <row r="28" spans="1:15" ht="15.5" x14ac:dyDescent="0.35">
      <c r="C28" t="s">
        <v>49</v>
      </c>
      <c r="D28" s="4">
        <f>IFERROR(_xlfn.RRI(5,I27,D27),"")</f>
        <v>0.14183438692241945</v>
      </c>
      <c r="E28" s="4">
        <f>IFERROR(_xlfn.RRI(5,J27,E27),"")</f>
        <v>-0.34832599384209306</v>
      </c>
      <c r="H28" s="4">
        <f t="shared" ref="H28:O28" si="21">IFERROR(_xlfn.RRI(5,M27,H27),"")</f>
        <v>-0.10406265588906238</v>
      </c>
      <c r="I28" s="4">
        <f t="shared" si="21"/>
        <v>-2.5922658570055712E-2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50</v>
      </c>
      <c r="H29" s="4">
        <f t="shared" ref="H29:O29" si="22">IFERROR(((H25-I25)/I25)*100%,"")</f>
        <v>-0.82000000000000006</v>
      </c>
      <c r="I29" s="4">
        <f t="shared" si="22"/>
        <v>-51</v>
      </c>
      <c r="J29" s="4">
        <f t="shared" si="22"/>
        <v>-0.98305084745762705</v>
      </c>
      <c r="K29" s="4">
        <f t="shared" si="22"/>
        <v>-0.67582417582417575</v>
      </c>
      <c r="L29" s="4">
        <f t="shared" si="22"/>
        <v>1.3947368421052633</v>
      </c>
      <c r="M29" s="4">
        <f t="shared" si="22"/>
        <v>-2.5510204081632653</v>
      </c>
      <c r="N29" s="4">
        <f t="shared" si="22"/>
        <v>-0.99997281821822859</v>
      </c>
      <c r="O29" s="4" t="str">
        <f t="shared" si="22"/>
        <v/>
      </c>
    </row>
    <row r="30" spans="1:15" ht="15.5" x14ac:dyDescent="0.35">
      <c r="C30" t="s">
        <v>51</v>
      </c>
      <c r="H30" s="4">
        <f t="shared" ref="H30:O30" si="23">IFERROR(((H27-I27)/I27)*100%,"")</f>
        <v>3.9229359271852737</v>
      </c>
      <c r="I30" s="4">
        <f t="shared" si="23"/>
        <v>-0.77420157995038841</v>
      </c>
      <c r="J30" s="4">
        <f t="shared" si="23"/>
        <v>-0.23077693656003437</v>
      </c>
      <c r="K30" s="4">
        <f t="shared" si="23"/>
        <v>-0.50688731485545879</v>
      </c>
      <c r="L30" s="4">
        <f t="shared" si="23"/>
        <v>0.36912985682298965</v>
      </c>
      <c r="M30" s="4">
        <f t="shared" si="23"/>
        <v>6.4783053412715024</v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35.43</v>
      </c>
      <c r="E32" s="3">
        <f>IFERROR(INDEX(E51:E500,MATCH($A$32,$C$51:$C$500,0)),"")</f>
        <v>35.270000000000003</v>
      </c>
      <c r="H32" s="3">
        <f>IFERROR(INDEX(D32:G32,COUNT(D32:G32)),"")</f>
        <v>35.270000000000003</v>
      </c>
      <c r="I32" s="3">
        <f t="shared" ref="I32:O32" si="24">IFERROR(INDEX(I51:I500,MATCH($C$32,$C$51:$C$500,0)),"")</f>
        <v>35.36</v>
      </c>
      <c r="J32" s="3">
        <f t="shared" si="24"/>
        <v>35.85</v>
      </c>
      <c r="K32" s="3">
        <f t="shared" si="24"/>
        <v>35.83</v>
      </c>
      <c r="L32" s="3">
        <f t="shared" si="24"/>
        <v>19.89</v>
      </c>
      <c r="M32" s="3">
        <f t="shared" si="24"/>
        <v>18</v>
      </c>
      <c r="N32" s="3">
        <f t="shared" si="24"/>
        <v>17.11</v>
      </c>
      <c r="O32" s="3">
        <f t="shared" si="24"/>
        <v>4438.5200000000004</v>
      </c>
    </row>
    <row r="33" spans="1:15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0.56000000000000005</v>
      </c>
      <c r="E33" s="3">
        <f>IFERROR(INDEX(E51:E500,MATCH($A$33,$C$51:$C$500,0)),"")</f>
        <v>0.82</v>
      </c>
      <c r="H33" s="3">
        <f>IFERROR(INDEX(D33:G33,COUNT(D33:G33)),"")</f>
        <v>0.82</v>
      </c>
      <c r="I33" s="3">
        <f t="shared" ref="I33:O33" si="25">IFERROR(INDEX(I51:I500,MATCH($C$33,$C$51:$C$500,0)),"")</f>
        <v>0.99</v>
      </c>
      <c r="J33" s="3">
        <f t="shared" si="25"/>
        <v>0.39</v>
      </c>
      <c r="K33" s="3">
        <f t="shared" si="25"/>
        <v>1.4</v>
      </c>
      <c r="L33" s="3">
        <f t="shared" si="25"/>
        <v>0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133.33000000000001</v>
      </c>
      <c r="E34" s="3">
        <f>IFERROR(INDEX(E51:E500,MATCH($A$34,$C$51:$C$500,0)),"")</f>
        <v>-322.22000000000003</v>
      </c>
      <c r="H34" s="3">
        <f>IFERROR(INDEX(D34:G34,COUNT(D34:G34)),"")</f>
        <v>-322.22000000000003</v>
      </c>
      <c r="I34" s="3">
        <f t="shared" ref="I34:O34" si="26">IFERROR(INDEX(I51:I500,MATCH($C$34,$C$51:$C$500,0)),"")</f>
        <v>-70</v>
      </c>
      <c r="J34" s="3">
        <f t="shared" si="26"/>
        <v>1400</v>
      </c>
      <c r="K34" s="3">
        <f t="shared" si="26"/>
        <v>84.75</v>
      </c>
      <c r="L34" s="3">
        <f t="shared" si="26"/>
        <v>0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21.7</v>
      </c>
      <c r="E35" s="3">
        <f>IFERROR(INDEX(E51:E500,MATCH($A$35,$C$51:$C$500,0)),"")</f>
        <v>117.32</v>
      </c>
      <c r="H35" s="3">
        <f>IFERROR(INDEX(D35:G35,COUNT(D35:G35)),"")</f>
        <v>117.32</v>
      </c>
      <c r="I35" s="3">
        <f t="shared" ref="I35:O35" si="27">IFERROR(INDEX(I51:I500,MATCH($C$35,$C$51:$C$500,0)),"")</f>
        <v>73.7</v>
      </c>
      <c r="J35" s="3">
        <f t="shared" si="27"/>
        <v>6.66</v>
      </c>
      <c r="K35" s="3">
        <f t="shared" si="27"/>
        <v>18.29</v>
      </c>
      <c r="L35" s="3">
        <f t="shared" si="27"/>
        <v>0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64</v>
      </c>
      <c r="C36" t="s">
        <v>65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ht="15.5" x14ac:dyDescent="0.35">
      <c r="B37" t="s">
        <v>66</v>
      </c>
      <c r="C37" t="s">
        <v>67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237</v>
      </c>
    </row>
    <row r="51" spans="2:15" ht="15.5" x14ac:dyDescent="0.35">
      <c r="B51" t="s">
        <v>73</v>
      </c>
      <c r="C51" t="s">
        <v>6</v>
      </c>
      <c r="D51" s="5">
        <v>7404348059</v>
      </c>
      <c r="E51" s="5">
        <v>1985648303</v>
      </c>
      <c r="F51" s="5">
        <v>782342400</v>
      </c>
      <c r="G51" s="5">
        <v>1054194876</v>
      </c>
      <c r="I51" s="5">
        <v>3814795277</v>
      </c>
      <c r="J51" s="5">
        <v>16894694286</v>
      </c>
      <c r="K51" s="5">
        <v>21963322590</v>
      </c>
      <c r="L51" s="5">
        <v>35609948734</v>
      </c>
      <c r="M51" s="5">
        <v>26009182808</v>
      </c>
      <c r="N51" s="5">
        <v>3477951437</v>
      </c>
      <c r="O51" s="5">
        <v>331236544</v>
      </c>
    </row>
    <row r="52" spans="2:15" ht="15.5" x14ac:dyDescent="0.35">
      <c r="C52" t="s">
        <v>74</v>
      </c>
      <c r="D52" s="5">
        <v>-3822172837</v>
      </c>
      <c r="E52" s="5">
        <v>-940101676</v>
      </c>
      <c r="F52" s="5">
        <v>-291519069</v>
      </c>
      <c r="G52" s="5">
        <v>-597322552</v>
      </c>
      <c r="I52" s="5">
        <v>-1844109160</v>
      </c>
      <c r="J52" s="5">
        <v>-8156951326</v>
      </c>
      <c r="K52" s="5">
        <v>-9495147080</v>
      </c>
      <c r="L52" s="5">
        <v>-16419888254</v>
      </c>
      <c r="M52" s="5">
        <v>-13525114995</v>
      </c>
      <c r="N52" s="5">
        <v>-1728576981</v>
      </c>
      <c r="O52" s="5">
        <v>-165618272</v>
      </c>
    </row>
    <row r="53" spans="2:15" ht="15.5" x14ac:dyDescent="0.35">
      <c r="C53" t="s">
        <v>75</v>
      </c>
      <c r="D53" s="5">
        <v>3582175222</v>
      </c>
      <c r="E53" s="5">
        <v>1045546627</v>
      </c>
      <c r="F53" s="5">
        <v>490823331</v>
      </c>
      <c r="G53" s="5">
        <v>456872324</v>
      </c>
      <c r="I53" s="5">
        <v>1970686117</v>
      </c>
      <c r="J53" s="5">
        <v>8737742960</v>
      </c>
      <c r="K53" s="5">
        <v>12468175510</v>
      </c>
      <c r="L53" s="5">
        <v>19190060480</v>
      </c>
      <c r="M53" s="5">
        <v>12484067813</v>
      </c>
      <c r="N53" s="5">
        <v>1749374456</v>
      </c>
      <c r="O53" s="5">
        <v>165618272</v>
      </c>
    </row>
    <row r="54" spans="2:15" ht="15.5" x14ac:dyDescent="0.35">
      <c r="C54" t="s">
        <v>76</v>
      </c>
      <c r="D54" s="5">
        <v>-2122338980</v>
      </c>
      <c r="E54" s="5">
        <v>-1658814008</v>
      </c>
      <c r="F54" s="5">
        <v>-1315868196</v>
      </c>
      <c r="G54" s="5">
        <v>-1419913299</v>
      </c>
      <c r="I54" s="5">
        <v>-6198931442</v>
      </c>
      <c r="J54" s="5">
        <v>-8170876756</v>
      </c>
      <c r="K54" s="5">
        <v>-7067100238</v>
      </c>
      <c r="L54" s="5">
        <v>-6012161254</v>
      </c>
      <c r="M54" s="5">
        <v>-6360268435</v>
      </c>
      <c r="N54" s="5">
        <v>-4889849479</v>
      </c>
      <c r="O54" s="5">
        <v>-3194060525</v>
      </c>
    </row>
    <row r="55" spans="2:15" ht="15.5" x14ac:dyDescent="0.35">
      <c r="C55" t="s">
        <v>77</v>
      </c>
      <c r="D55" s="5">
        <v>-2122338980</v>
      </c>
      <c r="E55" s="5">
        <v>-1658814008</v>
      </c>
      <c r="F55" s="5">
        <v>-1315868196</v>
      </c>
      <c r="G55" s="5">
        <v>-1419913299</v>
      </c>
      <c r="I55" s="5">
        <v>-6198931442</v>
      </c>
      <c r="J55" s="5">
        <v>-8170876756</v>
      </c>
      <c r="K55" s="5">
        <v>-7067100238</v>
      </c>
      <c r="L55" s="5">
        <v>-6012161254</v>
      </c>
      <c r="M55" s="5">
        <v>-6360268435</v>
      </c>
      <c r="N55" s="5">
        <v>-4889849479</v>
      </c>
      <c r="O55" s="5">
        <v>-3194060525</v>
      </c>
    </row>
    <row r="56" spans="2:15" ht="15.5" x14ac:dyDescent="0.35">
      <c r="C56" t="s">
        <v>78</v>
      </c>
      <c r="D56" s="5">
        <v>1459836242</v>
      </c>
      <c r="E56" s="5">
        <v>-613267381</v>
      </c>
      <c r="F56" s="5">
        <v>-825044865</v>
      </c>
      <c r="G56" s="5">
        <v>-963040975</v>
      </c>
      <c r="I56" s="5">
        <v>-4228245325</v>
      </c>
      <c r="J56" s="5">
        <v>566866204</v>
      </c>
      <c r="K56" s="5">
        <v>5401075272</v>
      </c>
      <c r="L56" s="5">
        <v>13177899226</v>
      </c>
      <c r="M56" s="5">
        <v>6123799378</v>
      </c>
      <c r="N56" s="5">
        <v>-3140475023</v>
      </c>
      <c r="O56" s="5">
        <v>-3028442253</v>
      </c>
    </row>
    <row r="57" spans="2:15" ht="15.5" x14ac:dyDescent="0.35">
      <c r="C57" t="s">
        <v>79</v>
      </c>
      <c r="D57" s="5">
        <v>-54193797</v>
      </c>
      <c r="E57" s="5">
        <v>-5626220</v>
      </c>
      <c r="F57" s="5">
        <v>-15146527</v>
      </c>
      <c r="G57" s="5">
        <v>426333006</v>
      </c>
      <c r="I57" s="5">
        <v>312435322</v>
      </c>
      <c r="J57" s="5">
        <v>-47613314</v>
      </c>
      <c r="K57" s="5">
        <v>-39364110</v>
      </c>
      <c r="L57" s="5">
        <v>-7838405</v>
      </c>
      <c r="M57" s="5">
        <v>-5393534</v>
      </c>
      <c r="N57" s="5">
        <v>-6084344</v>
      </c>
      <c r="O57" s="5">
        <v>-13178514</v>
      </c>
    </row>
    <row r="58" spans="2:15" ht="15.5" x14ac:dyDescent="0.35">
      <c r="C58" t="s">
        <v>27</v>
      </c>
      <c r="N58" s="5">
        <v>-1890490</v>
      </c>
      <c r="O58" s="5">
        <v>-8885314</v>
      </c>
    </row>
    <row r="59" spans="2:15" ht="15.5" x14ac:dyDescent="0.35">
      <c r="C59" t="s">
        <v>81</v>
      </c>
      <c r="D59" s="5">
        <v>-54193797</v>
      </c>
      <c r="E59" s="5">
        <v>-5626220</v>
      </c>
      <c r="F59" s="5">
        <v>-15146527</v>
      </c>
      <c r="G59" s="5">
        <v>426333006</v>
      </c>
      <c r="I59" s="5">
        <v>312435322</v>
      </c>
      <c r="J59" s="5">
        <v>-47613314</v>
      </c>
      <c r="K59" s="5">
        <v>-39364110</v>
      </c>
      <c r="L59" s="5">
        <v>-7838405</v>
      </c>
      <c r="M59" s="5">
        <v>-5393534</v>
      </c>
      <c r="N59" s="5">
        <v>-4193854</v>
      </c>
      <c r="O59" s="5">
        <v>-4293200</v>
      </c>
    </row>
    <row r="60" spans="2:15" ht="15.5" x14ac:dyDescent="0.35">
      <c r="C60" t="s">
        <v>82</v>
      </c>
      <c r="D60" s="5">
        <v>-54193797</v>
      </c>
      <c r="E60" s="5">
        <v>-5626220</v>
      </c>
      <c r="F60" s="5">
        <v>-15146527</v>
      </c>
      <c r="G60" s="5">
        <v>426333006</v>
      </c>
      <c r="I60" s="5">
        <v>312435322</v>
      </c>
      <c r="J60" s="5">
        <v>-47613314</v>
      </c>
      <c r="K60" s="5">
        <v>-39364110</v>
      </c>
      <c r="L60" s="5">
        <v>-7838405</v>
      </c>
      <c r="M60" s="5">
        <v>-5393534</v>
      </c>
      <c r="N60" s="5">
        <v>-6084344</v>
      </c>
      <c r="O60" s="5">
        <v>-13178514</v>
      </c>
    </row>
    <row r="61" spans="2:15" ht="15.5" x14ac:dyDescent="0.35">
      <c r="C61" t="s">
        <v>29</v>
      </c>
      <c r="D61" s="5">
        <v>1405642445</v>
      </c>
      <c r="E61" s="5">
        <v>-618893601</v>
      </c>
      <c r="F61" s="5">
        <v>-840191392</v>
      </c>
      <c r="G61" s="5">
        <v>-536707969</v>
      </c>
      <c r="I61" s="5">
        <v>-3915810003</v>
      </c>
      <c r="J61" s="5">
        <v>519252890</v>
      </c>
      <c r="K61" s="5">
        <v>5361711162</v>
      </c>
      <c r="L61" s="5">
        <v>13170060821</v>
      </c>
      <c r="M61" s="5">
        <v>6118405844</v>
      </c>
      <c r="N61" s="5">
        <v>-3146559367</v>
      </c>
      <c r="O61" s="5">
        <v>-3041620767</v>
      </c>
    </row>
    <row r="62" spans="2:15" ht="15.5" x14ac:dyDescent="0.35">
      <c r="C62" t="s">
        <v>28</v>
      </c>
      <c r="D62" s="5">
        <v>-177094548</v>
      </c>
      <c r="E62" s="5">
        <v>-70811867</v>
      </c>
      <c r="F62" s="5">
        <v>-28819299</v>
      </c>
      <c r="G62" s="5">
        <v>-24718723</v>
      </c>
      <c r="I62" s="5">
        <v>-110800249</v>
      </c>
      <c r="J62" s="5">
        <v>-446154114</v>
      </c>
      <c r="K62" s="5">
        <v>-589281388</v>
      </c>
      <c r="L62" s="5">
        <v>-973717481</v>
      </c>
      <c r="M62" s="5">
        <v>-743252053</v>
      </c>
      <c r="N62" s="5">
        <v>-122294800</v>
      </c>
      <c r="O62" s="5">
        <v>-33123654</v>
      </c>
    </row>
    <row r="63" spans="2:15" ht="15.5" x14ac:dyDescent="0.35">
      <c r="C63" t="s">
        <v>433</v>
      </c>
      <c r="D63" s="5">
        <v>-169232738</v>
      </c>
      <c r="E63" s="5">
        <v>-32695767</v>
      </c>
      <c r="F63" s="5">
        <v>3389980</v>
      </c>
      <c r="G63" s="5">
        <v>-24718723</v>
      </c>
      <c r="I63" s="5">
        <v>-78590970</v>
      </c>
      <c r="J63" s="5">
        <v>-446154114</v>
      </c>
      <c r="K63" s="5">
        <v>-589281388</v>
      </c>
      <c r="L63" s="5">
        <v>-973717481</v>
      </c>
      <c r="M63" s="5">
        <v>-743252053</v>
      </c>
      <c r="N63" s="5">
        <v>-122294800</v>
      </c>
      <c r="O63" s="5">
        <v>-33123654</v>
      </c>
    </row>
    <row r="64" spans="2:15" ht="15.5" x14ac:dyDescent="0.35">
      <c r="C64" t="s">
        <v>84</v>
      </c>
      <c r="D64" s="5">
        <v>-7861810</v>
      </c>
      <c r="E64" s="5">
        <v>-38116100</v>
      </c>
      <c r="F64" s="5">
        <v>-32209279</v>
      </c>
      <c r="I64" s="5">
        <v>-32209279</v>
      </c>
    </row>
    <row r="65" spans="2:15" ht="15.5" x14ac:dyDescent="0.35">
      <c r="C65" t="s">
        <v>85</v>
      </c>
      <c r="D65" s="5">
        <v>-177094548</v>
      </c>
      <c r="E65" s="5">
        <v>-70811867</v>
      </c>
      <c r="F65" s="5">
        <v>-28819299</v>
      </c>
      <c r="G65" s="5">
        <v>-24718723</v>
      </c>
      <c r="I65" s="5">
        <v>-110800249</v>
      </c>
      <c r="J65" s="5">
        <v>-446154114</v>
      </c>
      <c r="K65" s="5">
        <v>-589281388</v>
      </c>
      <c r="L65" s="5">
        <v>-973717481</v>
      </c>
      <c r="M65" s="5">
        <v>-743252053</v>
      </c>
      <c r="N65" s="5">
        <v>-122294800</v>
      </c>
      <c r="O65" s="5">
        <v>-33123654</v>
      </c>
    </row>
    <row r="66" spans="2:15" ht="15.5" x14ac:dyDescent="0.35">
      <c r="C66" t="s">
        <v>600</v>
      </c>
      <c r="L66" s="5">
        <v>-493104949</v>
      </c>
      <c r="M66" s="5">
        <v>-495755433</v>
      </c>
      <c r="N66" s="5">
        <v>131076083</v>
      </c>
      <c r="O66" s="5">
        <v>190460183</v>
      </c>
    </row>
    <row r="67" spans="2:15" ht="15.5" x14ac:dyDescent="0.35">
      <c r="C67" t="s">
        <v>87</v>
      </c>
      <c r="D67" s="5">
        <v>1228547897</v>
      </c>
      <c r="E67" s="5">
        <v>-689705468</v>
      </c>
      <c r="F67" s="5">
        <v>-869010691</v>
      </c>
      <c r="G67" s="5">
        <v>-561426692</v>
      </c>
      <c r="I67" s="5">
        <v>-4026610252</v>
      </c>
      <c r="J67" s="5">
        <v>73098776</v>
      </c>
      <c r="K67" s="5">
        <v>4772429774</v>
      </c>
      <c r="L67" s="5">
        <v>11703238391</v>
      </c>
      <c r="M67" s="5">
        <v>4879398358</v>
      </c>
      <c r="N67" s="5">
        <v>-3137778084</v>
      </c>
      <c r="O67" s="5">
        <v>-2884284238</v>
      </c>
    </row>
    <row r="68" spans="2:15" ht="15.5" x14ac:dyDescent="0.35">
      <c r="C68" t="s">
        <v>88</v>
      </c>
      <c r="F68" s="5">
        <v>60232677</v>
      </c>
      <c r="I68" s="5">
        <v>60232677</v>
      </c>
      <c r="J68" s="5">
        <v>98900003</v>
      </c>
      <c r="K68" s="5">
        <v>2848163</v>
      </c>
      <c r="L68" s="5">
        <v>94048267</v>
      </c>
      <c r="M68" s="5">
        <v>327127623</v>
      </c>
      <c r="N68" s="5">
        <v>-11079897</v>
      </c>
      <c r="O68" s="5">
        <v>-10270416</v>
      </c>
    </row>
    <row r="69" spans="2:15" ht="15.5" x14ac:dyDescent="0.35">
      <c r="C69" t="s">
        <v>89</v>
      </c>
      <c r="D69" s="5">
        <v>1228547897</v>
      </c>
      <c r="E69" s="5">
        <v>-689705468</v>
      </c>
      <c r="F69" s="5">
        <v>-808778014</v>
      </c>
      <c r="G69" s="5">
        <v>-561426692</v>
      </c>
      <c r="I69" s="5">
        <v>-3966377575</v>
      </c>
      <c r="J69" s="5">
        <v>171998779</v>
      </c>
      <c r="K69" s="5">
        <v>4775277937</v>
      </c>
      <c r="L69" s="5">
        <v>11797286658</v>
      </c>
      <c r="M69" s="5">
        <v>5206525981</v>
      </c>
      <c r="N69" s="5">
        <v>-3148857981</v>
      </c>
      <c r="O69" s="5">
        <v>-2894554654</v>
      </c>
    </row>
    <row r="70" spans="2:15" ht="15.5" x14ac:dyDescent="0.35">
      <c r="C70" t="s">
        <v>90</v>
      </c>
      <c r="D70" s="5">
        <v>1228547897</v>
      </c>
      <c r="E70" s="5">
        <v>-689705468</v>
      </c>
      <c r="F70" s="5">
        <v>-869010691</v>
      </c>
      <c r="G70" s="5">
        <v>-561426692</v>
      </c>
      <c r="I70" s="5">
        <v>-4026610252</v>
      </c>
      <c r="J70" s="5">
        <v>73098776</v>
      </c>
      <c r="K70" s="5">
        <v>4772429774</v>
      </c>
      <c r="L70" s="5">
        <v>11703238391</v>
      </c>
      <c r="M70" s="5">
        <v>4879398358</v>
      </c>
      <c r="N70" s="5">
        <v>-3137778084</v>
      </c>
      <c r="O70" s="5">
        <v>-2884284238</v>
      </c>
    </row>
    <row r="71" spans="2:15" ht="15.5" x14ac:dyDescent="0.35">
      <c r="C71" t="s">
        <v>8</v>
      </c>
      <c r="D71" s="5">
        <v>1229519339</v>
      </c>
      <c r="E71" s="5">
        <v>-691595346</v>
      </c>
      <c r="F71" s="5">
        <v>-811284516</v>
      </c>
      <c r="G71" s="5">
        <v>-560783276</v>
      </c>
      <c r="I71" s="5">
        <v>-3966459819</v>
      </c>
      <c r="J71" s="5">
        <v>176044035</v>
      </c>
      <c r="K71" s="5">
        <v>4774337412</v>
      </c>
      <c r="L71" s="5">
        <v>11797286658</v>
      </c>
      <c r="M71" s="5">
        <v>5206525981</v>
      </c>
      <c r="N71" s="5">
        <v>-3148857981</v>
      </c>
      <c r="O71" s="5">
        <v>-2894554654</v>
      </c>
    </row>
    <row r="72" spans="2:15" ht="15.5" x14ac:dyDescent="0.35">
      <c r="C72" t="s">
        <v>91</v>
      </c>
      <c r="D72" s="5">
        <v>-971442</v>
      </c>
      <c r="E72" s="5">
        <v>1889878</v>
      </c>
      <c r="F72" s="5">
        <v>2506502</v>
      </c>
      <c r="G72" s="5">
        <v>-643416</v>
      </c>
      <c r="I72" s="5">
        <v>82244</v>
      </c>
      <c r="J72" s="5">
        <v>-4045256</v>
      </c>
      <c r="K72" s="5">
        <v>940525</v>
      </c>
    </row>
    <row r="73" spans="2:15" ht="15.5" x14ac:dyDescent="0.35">
      <c r="C73" t="s">
        <v>92</v>
      </c>
      <c r="D73" s="5">
        <v>1228547897</v>
      </c>
      <c r="E73" s="5">
        <v>-689705468</v>
      </c>
      <c r="F73" s="5">
        <v>-869010691</v>
      </c>
      <c r="G73" s="5">
        <v>-561426692</v>
      </c>
      <c r="I73" s="5">
        <v>-4026610252</v>
      </c>
      <c r="J73" s="5">
        <v>73098776</v>
      </c>
      <c r="K73" s="5">
        <v>4772429774</v>
      </c>
      <c r="L73" s="5">
        <v>11703238391</v>
      </c>
      <c r="M73" s="5">
        <v>4879398358</v>
      </c>
      <c r="N73" s="5">
        <v>-3137778084</v>
      </c>
      <c r="O73" s="5">
        <v>-2884284238</v>
      </c>
    </row>
    <row r="74" spans="2:15" ht="15.5" x14ac:dyDescent="0.35">
      <c r="C74" t="s">
        <v>93</v>
      </c>
      <c r="D74" s="5">
        <v>1228547897</v>
      </c>
      <c r="E74" s="5">
        <v>-689705468</v>
      </c>
      <c r="F74" s="5">
        <v>-808778014</v>
      </c>
      <c r="G74" s="5">
        <v>-561426692</v>
      </c>
      <c r="I74" s="5">
        <v>-3966377575</v>
      </c>
      <c r="J74" s="5">
        <v>171998779</v>
      </c>
      <c r="K74" s="5">
        <v>4775277937</v>
      </c>
      <c r="L74" s="5">
        <v>11797286658</v>
      </c>
      <c r="M74" s="5">
        <v>5206525981</v>
      </c>
      <c r="N74" s="5">
        <v>-3148857981</v>
      </c>
      <c r="O74" s="5">
        <v>-2894554654</v>
      </c>
    </row>
    <row r="75" spans="2:15" ht="15.5" x14ac:dyDescent="0.35">
      <c r="C75" t="s">
        <v>94</v>
      </c>
      <c r="D75" s="5">
        <v>1228547897</v>
      </c>
      <c r="E75" s="5">
        <v>-689705468</v>
      </c>
      <c r="F75" s="5">
        <v>-808778014</v>
      </c>
      <c r="G75" s="5">
        <v>-561426692</v>
      </c>
      <c r="I75" s="5">
        <v>-3966377575</v>
      </c>
      <c r="J75" s="5">
        <v>171998779</v>
      </c>
      <c r="K75" s="5">
        <v>4775277937</v>
      </c>
      <c r="L75" s="5">
        <v>11797286658</v>
      </c>
      <c r="M75" s="5">
        <v>5206525981</v>
      </c>
      <c r="N75" s="5">
        <v>-3148857981</v>
      </c>
      <c r="O75" s="5">
        <v>-2894554654</v>
      </c>
    </row>
    <row r="77" spans="2:15" ht="15.5" x14ac:dyDescent="0.35">
      <c r="B77" t="s">
        <v>95</v>
      </c>
      <c r="C77" t="s">
        <v>96</v>
      </c>
    </row>
    <row r="78" spans="2:15" ht="15.5" x14ac:dyDescent="0.35">
      <c r="C78" t="s">
        <v>97</v>
      </c>
    </row>
    <row r="79" spans="2:15" ht="15.5" x14ac:dyDescent="0.35">
      <c r="C79" t="s">
        <v>20</v>
      </c>
      <c r="D79" s="5">
        <v>1053261950</v>
      </c>
      <c r="E79" s="5">
        <v>557497213</v>
      </c>
      <c r="F79" s="5">
        <v>562271059</v>
      </c>
      <c r="G79" s="5">
        <v>1277525790</v>
      </c>
      <c r="I79" s="5">
        <v>562271059</v>
      </c>
      <c r="J79" s="5">
        <v>1109792602</v>
      </c>
      <c r="K79" s="5">
        <v>1283038962</v>
      </c>
      <c r="L79" s="5">
        <v>680129254</v>
      </c>
      <c r="M79" s="5">
        <v>521931016</v>
      </c>
      <c r="N79" s="5">
        <v>1972172212</v>
      </c>
      <c r="O79" s="5">
        <v>437351592</v>
      </c>
    </row>
    <row r="80" spans="2:15" ht="15.5" x14ac:dyDescent="0.35">
      <c r="C80" t="s">
        <v>98</v>
      </c>
      <c r="D80" s="5">
        <v>6089214411</v>
      </c>
      <c r="E80" s="5">
        <v>6089214411</v>
      </c>
      <c r="F80" s="5">
        <v>6089214411</v>
      </c>
      <c r="G80" s="5">
        <v>6089214411</v>
      </c>
      <c r="I80" s="5">
        <v>6089214411</v>
      </c>
      <c r="J80" s="5">
        <v>22066661045</v>
      </c>
      <c r="K80" s="5">
        <v>15712724678</v>
      </c>
      <c r="L80" s="5">
        <v>11644469078</v>
      </c>
      <c r="M80" s="5">
        <v>9950652277</v>
      </c>
      <c r="N80" s="5">
        <v>2042725925</v>
      </c>
    </row>
    <row r="81" spans="3:15" ht="15.5" x14ac:dyDescent="0.35">
      <c r="C81" t="s">
        <v>101</v>
      </c>
      <c r="G81" s="5">
        <v>26099934</v>
      </c>
      <c r="O81" s="5">
        <v>30675600</v>
      </c>
    </row>
    <row r="82" spans="3:15" ht="15.5" x14ac:dyDescent="0.35">
      <c r="C82" t="s">
        <v>103</v>
      </c>
      <c r="D82" s="5">
        <v>75508793174</v>
      </c>
      <c r="E82" s="5">
        <v>77587796244</v>
      </c>
      <c r="F82" s="5">
        <v>77323662814</v>
      </c>
      <c r="G82" s="5">
        <v>77038847130</v>
      </c>
      <c r="I82" s="5">
        <v>77323662814</v>
      </c>
      <c r="J82" s="5">
        <v>72225841231</v>
      </c>
      <c r="K82" s="5">
        <v>61564346089</v>
      </c>
      <c r="L82" s="5">
        <v>37275133312</v>
      </c>
      <c r="M82" s="5">
        <v>48015166958</v>
      </c>
      <c r="N82" s="5">
        <v>41978594853</v>
      </c>
      <c r="O82" s="5">
        <v>19201626832</v>
      </c>
    </row>
    <row r="83" spans="3:15" ht="15.5" x14ac:dyDescent="0.35">
      <c r="C83" t="s">
        <v>81</v>
      </c>
      <c r="D83" s="5">
        <v>558206386</v>
      </c>
      <c r="E83" s="5">
        <v>558206386</v>
      </c>
      <c r="F83" s="5">
        <v>558206386</v>
      </c>
      <c r="G83" s="5">
        <v>497938728</v>
      </c>
      <c r="I83" s="5">
        <v>558206386</v>
      </c>
      <c r="J83" s="5">
        <v>497938728</v>
      </c>
      <c r="K83" s="5">
        <v>399171230</v>
      </c>
      <c r="L83" s="5">
        <v>396373596</v>
      </c>
      <c r="M83" s="5">
        <v>472204688</v>
      </c>
      <c r="N83" s="5">
        <v>-347347040</v>
      </c>
      <c r="O83" s="5">
        <v>-202010123</v>
      </c>
    </row>
    <row r="84" spans="3:15" ht="15.5" x14ac:dyDescent="0.35">
      <c r="C84" t="s">
        <v>104</v>
      </c>
      <c r="D84" s="5">
        <v>85185029945</v>
      </c>
      <c r="E84" s="5">
        <v>86163503434</v>
      </c>
      <c r="F84" s="5">
        <v>87074435673</v>
      </c>
      <c r="G84" s="5">
        <v>89143839961</v>
      </c>
      <c r="I84" s="5">
        <v>87074435673</v>
      </c>
      <c r="J84" s="5">
        <v>80344451468</v>
      </c>
      <c r="K84" s="5">
        <v>78685045687</v>
      </c>
      <c r="L84" s="5">
        <v>43947685699</v>
      </c>
      <c r="M84" s="5">
        <v>55297360202</v>
      </c>
      <c r="N84" s="5">
        <v>44972071490</v>
      </c>
      <c r="O84" s="5">
        <v>19810887746</v>
      </c>
    </row>
    <row r="85" spans="3:15" ht="15.5" x14ac:dyDescent="0.35">
      <c r="C85" t="s">
        <v>105</v>
      </c>
    </row>
    <row r="86" spans="3:15" ht="15.5" x14ac:dyDescent="0.35">
      <c r="C86" t="s">
        <v>601</v>
      </c>
      <c r="D86" s="5">
        <v>226388602374</v>
      </c>
      <c r="E86" s="5">
        <v>226267667374</v>
      </c>
      <c r="F86" s="5">
        <v>225426602544</v>
      </c>
      <c r="G86" s="5">
        <v>223936401192</v>
      </c>
      <c r="I86" s="5">
        <v>225426602544</v>
      </c>
      <c r="J86" s="5">
        <v>223936401192</v>
      </c>
      <c r="K86" s="5">
        <v>223936401192</v>
      </c>
      <c r="L86" s="5">
        <v>213927426192</v>
      </c>
      <c r="M86" s="5">
        <v>213927426192</v>
      </c>
      <c r="N86" s="5">
        <v>170653550831</v>
      </c>
      <c r="O86" s="5">
        <v>49632584831</v>
      </c>
    </row>
    <row r="87" spans="3:15" ht="15.5" x14ac:dyDescent="0.35">
      <c r="C87" t="s">
        <v>106</v>
      </c>
      <c r="D87" s="5">
        <v>548936568</v>
      </c>
      <c r="E87" s="5">
        <v>621671527</v>
      </c>
      <c r="F87" s="5">
        <v>648212351</v>
      </c>
      <c r="G87" s="5">
        <v>684902314</v>
      </c>
      <c r="I87" s="5">
        <v>648212351</v>
      </c>
      <c r="J87" s="5">
        <v>536398165</v>
      </c>
      <c r="K87" s="5">
        <v>810415947</v>
      </c>
      <c r="L87" s="5">
        <v>122661183</v>
      </c>
      <c r="M87" s="5">
        <v>167020454</v>
      </c>
      <c r="N87" s="5">
        <v>248274584</v>
      </c>
      <c r="O87" s="5">
        <v>335853778</v>
      </c>
    </row>
    <row r="88" spans="3:15" ht="15.5" x14ac:dyDescent="0.35">
      <c r="C88" t="s">
        <v>109</v>
      </c>
      <c r="D88" s="5">
        <v>233041008954</v>
      </c>
      <c r="E88" s="5">
        <v>232992808913</v>
      </c>
      <c r="F88" s="5">
        <v>232178284907</v>
      </c>
      <c r="G88" s="5">
        <v>230710517917</v>
      </c>
      <c r="I88" s="5">
        <v>232178284907</v>
      </c>
      <c r="J88" s="5">
        <v>246539460402</v>
      </c>
      <c r="K88" s="5">
        <v>240459541817</v>
      </c>
      <c r="L88" s="5">
        <v>225694556453</v>
      </c>
      <c r="M88" s="5">
        <v>224045098923</v>
      </c>
      <c r="N88" s="5">
        <v>216218426701</v>
      </c>
      <c r="O88" s="5">
        <v>93242313970</v>
      </c>
    </row>
    <row r="89" spans="3:15" ht="15.5" x14ac:dyDescent="0.35">
      <c r="C89" t="s">
        <v>110</v>
      </c>
      <c r="D89" s="5">
        <v>318226038899</v>
      </c>
      <c r="E89" s="5">
        <v>319156312347</v>
      </c>
      <c r="F89" s="5">
        <v>319252720580</v>
      </c>
      <c r="G89" s="5">
        <v>319854357878</v>
      </c>
      <c r="I89" s="5">
        <v>319252720580</v>
      </c>
      <c r="J89" s="5">
        <v>326883911870</v>
      </c>
      <c r="K89" s="5">
        <v>319144587504</v>
      </c>
      <c r="L89" s="5">
        <v>269642242152</v>
      </c>
      <c r="M89" s="5">
        <v>279342459125</v>
      </c>
      <c r="N89" s="5">
        <v>261190498191</v>
      </c>
      <c r="O89" s="5">
        <v>113053201716</v>
      </c>
    </row>
    <row r="90" spans="3:15" ht="15.5" x14ac:dyDescent="0.35">
      <c r="C90" t="s">
        <v>111</v>
      </c>
    </row>
    <row r="91" spans="3:15" ht="15.5" x14ac:dyDescent="0.35">
      <c r="C91" t="s">
        <v>112</v>
      </c>
    </row>
    <row r="92" spans="3:15" ht="15.5" x14ac:dyDescent="0.35">
      <c r="C92" t="s">
        <v>113</v>
      </c>
      <c r="D92" s="5">
        <v>12963300428</v>
      </c>
      <c r="E92" s="5">
        <v>13337421773</v>
      </c>
      <c r="F92" s="5">
        <v>12510924541</v>
      </c>
      <c r="G92" s="5">
        <v>12553698287</v>
      </c>
      <c r="I92" s="5">
        <v>12510924541</v>
      </c>
      <c r="J92" s="5">
        <v>15609904439</v>
      </c>
      <c r="K92" s="5">
        <v>16678892907</v>
      </c>
      <c r="L92" s="5">
        <v>131959224388</v>
      </c>
      <c r="M92" s="5">
        <v>152323083811</v>
      </c>
      <c r="N92" s="5">
        <v>142556047807</v>
      </c>
      <c r="O92" s="5">
        <v>1442018552</v>
      </c>
    </row>
    <row r="93" spans="3:15" ht="15.5" x14ac:dyDescent="0.35">
      <c r="C93" t="s">
        <v>114</v>
      </c>
      <c r="K93" s="5">
        <v>50661118</v>
      </c>
      <c r="L93" s="5">
        <v>50661118</v>
      </c>
      <c r="M93" s="5">
        <v>1604752701</v>
      </c>
      <c r="N93" s="5">
        <v>401269479</v>
      </c>
      <c r="O93" s="5">
        <v>165618272</v>
      </c>
    </row>
    <row r="94" spans="3:15" ht="15.5" x14ac:dyDescent="0.35">
      <c r="C94" t="s">
        <v>117</v>
      </c>
      <c r="D94" s="5">
        <v>245261839</v>
      </c>
      <c r="E94" s="5">
        <v>272637936</v>
      </c>
      <c r="F94" s="5">
        <v>259455945</v>
      </c>
      <c r="G94" s="5">
        <v>278409868</v>
      </c>
      <c r="I94" s="5">
        <v>259455945</v>
      </c>
      <c r="J94" s="5">
        <v>232359000</v>
      </c>
      <c r="K94" s="5">
        <v>192559206</v>
      </c>
      <c r="L94" s="5">
        <v>118138075</v>
      </c>
      <c r="M94" s="5">
        <v>107433540</v>
      </c>
      <c r="N94" s="5">
        <v>146777276</v>
      </c>
      <c r="O94" s="5">
        <v>101873000</v>
      </c>
    </row>
    <row r="95" spans="3:15" ht="15.5" x14ac:dyDescent="0.35">
      <c r="C95" t="s">
        <v>116</v>
      </c>
      <c r="D95" s="5">
        <v>5427431601</v>
      </c>
      <c r="E95" s="5">
        <v>4829916892</v>
      </c>
      <c r="F95" s="5">
        <v>5013881333</v>
      </c>
      <c r="G95" s="5">
        <v>5077177593</v>
      </c>
      <c r="I95" s="5">
        <v>5013881333</v>
      </c>
      <c r="J95" s="5">
        <v>5007029565</v>
      </c>
      <c r="K95" s="5">
        <v>5594995014</v>
      </c>
      <c r="L95" s="5">
        <v>7647656941</v>
      </c>
      <c r="M95" s="5">
        <v>7434548161</v>
      </c>
      <c r="N95" s="5">
        <v>4354473915</v>
      </c>
      <c r="O95" s="5">
        <v>79707570</v>
      </c>
    </row>
    <row r="96" spans="3:15" ht="15.5" x14ac:dyDescent="0.35">
      <c r="C96" t="s">
        <v>115</v>
      </c>
      <c r="D96" s="5">
        <v>49753780</v>
      </c>
      <c r="E96" s="5">
        <v>78533039</v>
      </c>
      <c r="F96" s="5">
        <v>12061539</v>
      </c>
      <c r="G96" s="5">
        <v>84385100</v>
      </c>
      <c r="I96" s="5">
        <v>12061539</v>
      </c>
      <c r="L96" s="5">
        <v>113096292655</v>
      </c>
      <c r="M96" s="5">
        <v>118096292655</v>
      </c>
      <c r="N96" s="5">
        <v>118096292655</v>
      </c>
    </row>
    <row r="97" spans="3:15" ht="15.5" x14ac:dyDescent="0.35">
      <c r="C97" t="s">
        <v>322</v>
      </c>
    </row>
    <row r="98" spans="3:15" ht="15.5" x14ac:dyDescent="0.35">
      <c r="C98" t="s">
        <v>323</v>
      </c>
      <c r="J98" s="5">
        <v>108156848</v>
      </c>
      <c r="K98" s="5">
        <v>296074408</v>
      </c>
    </row>
    <row r="99" spans="3:15" ht="15.5" x14ac:dyDescent="0.35">
      <c r="C99" t="s">
        <v>325</v>
      </c>
      <c r="D99" s="5">
        <v>20618827</v>
      </c>
      <c r="E99" s="5">
        <v>73940827</v>
      </c>
      <c r="F99" s="5">
        <v>124940827</v>
      </c>
      <c r="G99" s="5">
        <v>175940827</v>
      </c>
      <c r="I99" s="5">
        <v>124940827</v>
      </c>
      <c r="J99" s="5">
        <v>213288000</v>
      </c>
      <c r="K99" s="5">
        <v>213288000</v>
      </c>
      <c r="O99" s="5">
        <v>71592710</v>
      </c>
    </row>
    <row r="100" spans="3:15" ht="15.5" x14ac:dyDescent="0.35">
      <c r="C100" t="s">
        <v>122</v>
      </c>
      <c r="D100" s="5">
        <v>20659781243</v>
      </c>
      <c r="E100" s="5">
        <v>22444481243</v>
      </c>
      <c r="F100" s="5">
        <v>22677681243</v>
      </c>
      <c r="G100" s="5">
        <v>22427766778</v>
      </c>
      <c r="I100" s="5">
        <v>22677681243</v>
      </c>
      <c r="J100" s="5">
        <v>23279323626</v>
      </c>
      <c r="K100" s="5">
        <v>14644066121</v>
      </c>
      <c r="L100" s="5">
        <v>9928925847</v>
      </c>
      <c r="M100" s="5">
        <v>11428377054</v>
      </c>
      <c r="N100" s="5">
        <v>8742402210</v>
      </c>
      <c r="O100" s="5">
        <v>110901019989</v>
      </c>
    </row>
    <row r="101" spans="3:15" ht="15.5" x14ac:dyDescent="0.35">
      <c r="C101" t="s">
        <v>123</v>
      </c>
      <c r="D101" s="5">
        <v>20659781243</v>
      </c>
      <c r="E101" s="5">
        <v>22444481243</v>
      </c>
      <c r="F101" s="5">
        <v>22677681243</v>
      </c>
      <c r="G101" s="5">
        <v>22427766778</v>
      </c>
      <c r="I101" s="5">
        <v>22677681243</v>
      </c>
      <c r="J101" s="5">
        <v>23279323626</v>
      </c>
      <c r="K101" s="5">
        <v>14644066121</v>
      </c>
      <c r="L101" s="5">
        <v>9928925847</v>
      </c>
      <c r="M101" s="5">
        <v>11428377054</v>
      </c>
      <c r="N101" s="5">
        <v>8742402210</v>
      </c>
      <c r="O101" s="5">
        <v>110901019989</v>
      </c>
    </row>
    <row r="102" spans="3:15" ht="15.5" x14ac:dyDescent="0.35">
      <c r="C102" t="s">
        <v>119</v>
      </c>
    </row>
    <row r="103" spans="3:15" ht="15.5" x14ac:dyDescent="0.35">
      <c r="C103" t="s">
        <v>121</v>
      </c>
      <c r="J103" s="5">
        <v>108156848</v>
      </c>
      <c r="K103" s="5">
        <v>296074408</v>
      </c>
    </row>
    <row r="104" spans="3:15" ht="15.5" x14ac:dyDescent="0.35">
      <c r="C104" t="s">
        <v>602</v>
      </c>
      <c r="O104" s="5">
        <v>107093155000</v>
      </c>
    </row>
    <row r="105" spans="3:15" ht="15.5" x14ac:dyDescent="0.35">
      <c r="C105" t="s">
        <v>515</v>
      </c>
      <c r="D105" s="5">
        <v>19413800000</v>
      </c>
      <c r="E105" s="5">
        <v>21198500000</v>
      </c>
      <c r="F105" s="5">
        <v>21431700000</v>
      </c>
      <c r="G105" s="5">
        <v>21431700000</v>
      </c>
      <c r="I105" s="5">
        <v>21431700000</v>
      </c>
      <c r="J105" s="5">
        <v>22175100000</v>
      </c>
      <c r="K105" s="5">
        <v>13490000000</v>
      </c>
      <c r="L105" s="5">
        <v>9204000000</v>
      </c>
      <c r="M105" s="5">
        <v>10653000000</v>
      </c>
      <c r="N105" s="5">
        <v>7772000000</v>
      </c>
      <c r="O105" s="5">
        <v>3000000000</v>
      </c>
    </row>
    <row r="106" spans="3:15" ht="15.5" x14ac:dyDescent="0.35">
      <c r="C106" t="s">
        <v>124</v>
      </c>
      <c r="D106" s="5">
        <v>33623081671</v>
      </c>
      <c r="E106" s="5">
        <v>35781903016</v>
      </c>
      <c r="F106" s="5">
        <v>35188605784</v>
      </c>
      <c r="G106" s="5">
        <v>34981465065</v>
      </c>
      <c r="I106" s="5">
        <v>35188605784</v>
      </c>
      <c r="J106" s="5">
        <v>38889228065</v>
      </c>
      <c r="K106" s="5">
        <v>31322959028</v>
      </c>
      <c r="L106" s="5">
        <v>141888150235</v>
      </c>
      <c r="M106" s="5">
        <v>163751460865</v>
      </c>
      <c r="N106" s="5">
        <v>151298450017</v>
      </c>
      <c r="O106" s="5">
        <v>112343038541</v>
      </c>
    </row>
    <row r="107" spans="3:15" ht="15.5" x14ac:dyDescent="0.35">
      <c r="C107" t="s">
        <v>125</v>
      </c>
    </row>
    <row r="108" spans="3:15" ht="15.5" x14ac:dyDescent="0.35">
      <c r="C108" t="s">
        <v>126</v>
      </c>
      <c r="D108" s="5">
        <v>160670545200</v>
      </c>
      <c r="E108" s="5">
        <v>160670545200</v>
      </c>
      <c r="F108" s="5">
        <v>160670545200</v>
      </c>
      <c r="G108" s="5">
        <v>160670545200</v>
      </c>
      <c r="I108" s="5">
        <v>160670545200</v>
      </c>
      <c r="J108" s="5">
        <v>160665415120</v>
      </c>
      <c r="K108" s="5">
        <v>160665223020</v>
      </c>
      <c r="L108" s="5">
        <v>128465000000</v>
      </c>
      <c r="M108" s="5">
        <v>128465000000</v>
      </c>
      <c r="N108" s="5">
        <v>128465000000</v>
      </c>
      <c r="O108" s="5">
        <v>16000000000</v>
      </c>
    </row>
    <row r="109" spans="3:15" ht="15.5" x14ac:dyDescent="0.35">
      <c r="C109" t="s">
        <v>127</v>
      </c>
      <c r="D109" s="5">
        <v>130408162105</v>
      </c>
      <c r="E109" s="5">
        <v>130408162105</v>
      </c>
      <c r="F109" s="5">
        <v>130408162105</v>
      </c>
      <c r="G109" s="5">
        <v>130408162105</v>
      </c>
      <c r="I109" s="5">
        <v>130408162105</v>
      </c>
      <c r="J109" s="5">
        <v>130385076745</v>
      </c>
      <c r="K109" s="5">
        <v>130384212295</v>
      </c>
      <c r="L109" s="5">
        <v>7292176693</v>
      </c>
      <c r="M109" s="5">
        <v>6759131080</v>
      </c>
      <c r="N109" s="5">
        <v>6759131080</v>
      </c>
      <c r="O109" s="5">
        <v>6759131080</v>
      </c>
    </row>
    <row r="110" spans="3:15" ht="15.5" x14ac:dyDescent="0.35">
      <c r="C110" t="s">
        <v>128</v>
      </c>
      <c r="D110" s="5">
        <v>-7042381646</v>
      </c>
      <c r="E110" s="5">
        <v>-8271900985</v>
      </c>
      <c r="F110" s="5">
        <v>-7580305639</v>
      </c>
      <c r="G110" s="5">
        <v>-6708753465</v>
      </c>
      <c r="I110" s="5">
        <v>-7580305639</v>
      </c>
      <c r="J110" s="5">
        <v>-3553578162</v>
      </c>
      <c r="K110" s="5">
        <v>-3630854699</v>
      </c>
      <c r="L110" s="5">
        <v>-8402394477</v>
      </c>
      <c r="M110" s="5">
        <v>-20105337508</v>
      </c>
      <c r="N110" s="5">
        <v>-24984735866</v>
      </c>
      <c r="O110" s="5">
        <v>-21846957782</v>
      </c>
    </row>
    <row r="111" spans="3:15" ht="15.5" x14ac:dyDescent="0.35">
      <c r="C111" t="s">
        <v>257</v>
      </c>
      <c r="D111" s="5">
        <v>40000000</v>
      </c>
      <c r="E111" s="5">
        <v>40000000</v>
      </c>
      <c r="F111" s="5">
        <v>40000000</v>
      </c>
      <c r="G111" s="5">
        <v>40000000</v>
      </c>
      <c r="I111" s="5">
        <v>40000000</v>
      </c>
      <c r="J111" s="5">
        <v>30000000</v>
      </c>
      <c r="K111" s="5">
        <v>20000000</v>
      </c>
    </row>
    <row r="112" spans="3:15" ht="15.5" x14ac:dyDescent="0.35">
      <c r="C112" t="s">
        <v>258</v>
      </c>
      <c r="D112" s="5">
        <v>-7082381646</v>
      </c>
      <c r="E112" s="5">
        <v>-8311900985</v>
      </c>
      <c r="F112" s="5">
        <v>-7620305639</v>
      </c>
      <c r="G112" s="5">
        <v>-6748753465</v>
      </c>
      <c r="I112" s="5">
        <v>-7620305639</v>
      </c>
      <c r="J112" s="5">
        <v>-3583578162</v>
      </c>
      <c r="K112" s="5">
        <v>-3650854699</v>
      </c>
      <c r="L112" s="5">
        <v>-8402394477</v>
      </c>
      <c r="M112" s="5">
        <v>-20105337508</v>
      </c>
      <c r="N112" s="5">
        <v>-24984735866</v>
      </c>
      <c r="O112" s="5">
        <v>-21846957782</v>
      </c>
    </row>
    <row r="113" spans="2:15" ht="15.5" x14ac:dyDescent="0.35">
      <c r="C113" t="s">
        <v>259</v>
      </c>
      <c r="D113" s="5">
        <v>-7042381646</v>
      </c>
      <c r="E113" s="5">
        <v>-8271900985</v>
      </c>
      <c r="F113" s="5">
        <v>-7580305639</v>
      </c>
      <c r="G113" s="5">
        <v>-6708753465</v>
      </c>
      <c r="I113" s="5">
        <v>-7580305639</v>
      </c>
      <c r="J113" s="5">
        <v>-3553578162</v>
      </c>
      <c r="K113" s="5">
        <v>-3630854699</v>
      </c>
      <c r="L113" s="5">
        <v>-8402394477</v>
      </c>
      <c r="M113" s="5">
        <v>-20105337508</v>
      </c>
      <c r="N113" s="5">
        <v>-24984735866</v>
      </c>
      <c r="O113" s="5">
        <v>-21846957782</v>
      </c>
    </row>
    <row r="114" spans="2:15" ht="15.5" x14ac:dyDescent="0.35">
      <c r="C114" t="s">
        <v>260</v>
      </c>
      <c r="D114" s="5">
        <v>8425183</v>
      </c>
      <c r="E114" s="5">
        <v>9396625</v>
      </c>
      <c r="F114" s="5">
        <v>7506747</v>
      </c>
      <c r="G114" s="5">
        <v>5000245</v>
      </c>
      <c r="I114" s="5">
        <v>7506747</v>
      </c>
      <c r="J114" s="5">
        <v>-168626</v>
      </c>
      <c r="K114" s="5">
        <v>3876630</v>
      </c>
      <c r="L114" s="5">
        <v>2936105</v>
      </c>
    </row>
    <row r="115" spans="2:15" ht="15.5" x14ac:dyDescent="0.35">
      <c r="C115" t="s">
        <v>10</v>
      </c>
      <c r="D115" s="5">
        <v>284602957228</v>
      </c>
      <c r="E115" s="5">
        <v>283374409331</v>
      </c>
      <c r="F115" s="5">
        <v>284064114799</v>
      </c>
      <c r="G115" s="5">
        <v>284872892813</v>
      </c>
      <c r="I115" s="5">
        <v>284064114799</v>
      </c>
      <c r="J115" s="5">
        <v>287994683805</v>
      </c>
      <c r="K115" s="5">
        <v>287821628476</v>
      </c>
      <c r="L115" s="5">
        <v>127754091917</v>
      </c>
      <c r="M115" s="5">
        <v>115590998260</v>
      </c>
      <c r="N115" s="5">
        <v>109892048174</v>
      </c>
      <c r="O115" s="5">
        <v>710163175</v>
      </c>
    </row>
    <row r="116" spans="2:15" ht="15.5" x14ac:dyDescent="0.35">
      <c r="C116" t="s">
        <v>129</v>
      </c>
      <c r="D116" s="5">
        <v>318226038899</v>
      </c>
      <c r="E116" s="5">
        <v>319156312347</v>
      </c>
      <c r="F116" s="5">
        <v>319252720583</v>
      </c>
      <c r="G116" s="5">
        <v>319854357878</v>
      </c>
      <c r="I116" s="5">
        <v>319252720583</v>
      </c>
      <c r="J116" s="5">
        <v>326883911870</v>
      </c>
      <c r="K116" s="5">
        <v>319144587504</v>
      </c>
      <c r="L116" s="5">
        <v>269642242152</v>
      </c>
      <c r="M116" s="5">
        <v>279342459125</v>
      </c>
      <c r="N116" s="5">
        <v>261190498191</v>
      </c>
      <c r="O116" s="5">
        <v>113053201716</v>
      </c>
    </row>
    <row r="117" spans="2:15" ht="15.5" x14ac:dyDescent="0.35">
      <c r="C117" t="s">
        <v>130</v>
      </c>
      <c r="D117" s="5">
        <v>8033270756</v>
      </c>
      <c r="E117" s="5">
        <v>8033270756</v>
      </c>
      <c r="F117" s="5">
        <v>8033270756</v>
      </c>
      <c r="G117" s="5">
        <v>8033270756</v>
      </c>
      <c r="I117" s="5">
        <v>8033270756</v>
      </c>
      <c r="J117" s="5">
        <v>8033250000</v>
      </c>
      <c r="K117" s="5">
        <v>8033250000</v>
      </c>
      <c r="L117" s="5">
        <v>6423250000</v>
      </c>
      <c r="M117" s="5">
        <v>6423250000</v>
      </c>
      <c r="N117" s="5">
        <v>6423250000</v>
      </c>
      <c r="O117" s="5">
        <v>160000</v>
      </c>
    </row>
    <row r="119" spans="2:15" ht="15.5" x14ac:dyDescent="0.35">
      <c r="B119" t="s">
        <v>131</v>
      </c>
      <c r="C119" t="s">
        <v>132</v>
      </c>
      <c r="D119" s="5">
        <v>2349237137</v>
      </c>
      <c r="E119" s="5">
        <v>338866696</v>
      </c>
      <c r="F119" s="5">
        <v>-652854731</v>
      </c>
      <c r="G119" s="5">
        <v>2639473671</v>
      </c>
      <c r="I119" s="5">
        <v>612117517</v>
      </c>
      <c r="J119" s="5">
        <v>-8671485350</v>
      </c>
      <c r="K119" s="5">
        <v>-148692636322</v>
      </c>
      <c r="L119" s="5">
        <v>1731698238</v>
      </c>
      <c r="M119" s="5">
        <v>-4331241196</v>
      </c>
      <c r="N119" s="5">
        <v>-8537431670</v>
      </c>
      <c r="O119" s="5">
        <v>-7184053051</v>
      </c>
    </row>
    <row r="120" spans="2:15" ht="15.5" x14ac:dyDescent="0.35">
      <c r="C120" t="s">
        <v>133</v>
      </c>
      <c r="D120" s="5">
        <v>6703665352</v>
      </c>
      <c r="E120" s="5">
        <v>4333284364</v>
      </c>
      <c r="F120" s="5">
        <v>2260446888</v>
      </c>
      <c r="G120" s="5">
        <v>6104790261</v>
      </c>
      <c r="I120" s="5">
        <v>14963469888</v>
      </c>
      <c r="J120" s="5">
        <v>18577267976</v>
      </c>
      <c r="K120" s="5">
        <v>5316504648</v>
      </c>
      <c r="L120" s="5">
        <v>19961634535</v>
      </c>
      <c r="M120" s="5">
        <v>17785360172</v>
      </c>
      <c r="N120" s="5">
        <v>19755176994</v>
      </c>
      <c r="O120" s="5">
        <v>1056463544</v>
      </c>
    </row>
    <row r="121" spans="2:15" ht="15.5" x14ac:dyDescent="0.35">
      <c r="C121" t="s">
        <v>134</v>
      </c>
      <c r="D121" s="5">
        <v>-1994190518</v>
      </c>
      <c r="E121" s="5">
        <v>-1171470364</v>
      </c>
      <c r="F121" s="5">
        <v>-1425159043</v>
      </c>
      <c r="G121" s="5">
        <v>-1950722441</v>
      </c>
      <c r="I121" s="5">
        <v>-7769601062</v>
      </c>
      <c r="J121" s="5">
        <v>-18874147586</v>
      </c>
      <c r="K121" s="5">
        <v>-33862214912</v>
      </c>
      <c r="L121" s="5">
        <v>-7263885130</v>
      </c>
      <c r="M121" s="5">
        <v>-15578541563</v>
      </c>
      <c r="N121" s="5">
        <v>-23360921968</v>
      </c>
      <c r="O121" s="5">
        <v>-5392614200</v>
      </c>
    </row>
    <row r="122" spans="2:15" ht="15.5" x14ac:dyDescent="0.35">
      <c r="C122" t="s">
        <v>365</v>
      </c>
      <c r="D122" s="5">
        <v>-902535518</v>
      </c>
      <c r="E122" s="5">
        <v>-1074180928</v>
      </c>
      <c r="F122" s="5">
        <v>-754480536</v>
      </c>
      <c r="G122" s="5">
        <v>-846568574</v>
      </c>
      <c r="I122" s="5">
        <v>-3342616029</v>
      </c>
      <c r="J122" s="5">
        <v>-3777065465</v>
      </c>
      <c r="K122" s="5">
        <v>-3327058256</v>
      </c>
      <c r="L122" s="5">
        <v>9592035</v>
      </c>
      <c r="M122" s="5">
        <v>-1435508077</v>
      </c>
      <c r="N122" s="5">
        <v>-1390902923</v>
      </c>
      <c r="O122" s="5">
        <v>-1268905378</v>
      </c>
    </row>
    <row r="123" spans="2:15" ht="15.5" x14ac:dyDescent="0.35">
      <c r="C123" t="s">
        <v>603</v>
      </c>
      <c r="D123" s="5">
        <v>-1244088093</v>
      </c>
      <c r="E123" s="5">
        <v>-506550630</v>
      </c>
      <c r="F123" s="5">
        <v>-131408451</v>
      </c>
      <c r="G123" s="5">
        <v>-802159327</v>
      </c>
      <c r="I123" s="5">
        <v>-2616893072</v>
      </c>
      <c r="J123" s="5">
        <v>-3922171057</v>
      </c>
      <c r="K123" s="5">
        <v>-116265342647</v>
      </c>
      <c r="L123" s="5">
        <v>-10931143833</v>
      </c>
      <c r="M123" s="5">
        <v>-4177980280</v>
      </c>
      <c r="N123" s="5">
        <v>-3540783773</v>
      </c>
      <c r="O123" s="5">
        <v>-1578997017</v>
      </c>
    </row>
    <row r="124" spans="2:15" ht="15.5" x14ac:dyDescent="0.35">
      <c r="C124" t="s">
        <v>604</v>
      </c>
      <c r="D124" s="5">
        <v>-213614086</v>
      </c>
      <c r="E124" s="5">
        <v>-1242215746</v>
      </c>
      <c r="F124" s="5">
        <v>-602253589</v>
      </c>
      <c r="G124" s="5">
        <v>134133752</v>
      </c>
      <c r="I124" s="5">
        <v>-622242208</v>
      </c>
      <c r="J124" s="5">
        <v>-675369218</v>
      </c>
      <c r="K124" s="5">
        <v>-554525155</v>
      </c>
      <c r="L124" s="5">
        <v>-44499369</v>
      </c>
      <c r="M124" s="5">
        <v>-924571448</v>
      </c>
    </row>
    <row r="125" spans="2:15" ht="15.5" x14ac:dyDescent="0.35">
      <c r="C125" t="s">
        <v>139</v>
      </c>
      <c r="D125" s="5">
        <v>-1838022000</v>
      </c>
      <c r="E125" s="5">
        <v>-284200000</v>
      </c>
      <c r="F125" s="5">
        <v>-51000000</v>
      </c>
      <c r="G125" s="5">
        <v>-1693154583</v>
      </c>
      <c r="I125" s="5">
        <v>-911688581</v>
      </c>
      <c r="J125" s="5">
        <v>8498238990</v>
      </c>
      <c r="K125" s="5">
        <v>159304521030</v>
      </c>
      <c r="L125" s="5">
        <v>-1449000000</v>
      </c>
      <c r="M125" s="5">
        <v>2881000000</v>
      </c>
      <c r="N125" s="5">
        <v>10072252290</v>
      </c>
      <c r="O125" s="5">
        <v>7475425362</v>
      </c>
    </row>
    <row r="126" spans="2:15" ht="15.5" x14ac:dyDescent="0.35">
      <c r="C126" t="s">
        <v>140</v>
      </c>
      <c r="D126" s="5">
        <v>-15450400</v>
      </c>
      <c r="E126" s="5">
        <v>-59440542</v>
      </c>
      <c r="F126" s="5">
        <v>-11400000</v>
      </c>
      <c r="G126" s="5">
        <v>-297000000</v>
      </c>
      <c r="I126" s="5">
        <v>-308400000</v>
      </c>
      <c r="K126" s="5">
        <v>-10008975000</v>
      </c>
      <c r="L126" s="5">
        <v>-124500000</v>
      </c>
    </row>
    <row r="127" spans="2:15" ht="15.5" x14ac:dyDescent="0.35">
      <c r="C127" t="s">
        <v>401</v>
      </c>
      <c r="G127" s="5">
        <v>-297000000</v>
      </c>
      <c r="I127" s="5">
        <v>-297000000</v>
      </c>
      <c r="L127" s="5">
        <v>-124500000</v>
      </c>
    </row>
    <row r="128" spans="2:15" ht="15.5" x14ac:dyDescent="0.35">
      <c r="C128" t="s">
        <v>143</v>
      </c>
      <c r="D128" s="5">
        <v>-15450400</v>
      </c>
      <c r="E128" s="5">
        <v>-59440542</v>
      </c>
      <c r="F128" s="5">
        <v>-11400000</v>
      </c>
      <c r="I128" s="5">
        <v>-11400000</v>
      </c>
    </row>
    <row r="129" spans="3:15" ht="15.5" x14ac:dyDescent="0.35">
      <c r="C129" t="s">
        <v>605</v>
      </c>
      <c r="K129" s="5">
        <v>-10008975000</v>
      </c>
    </row>
    <row r="130" spans="3:15" ht="15.5" x14ac:dyDescent="0.35">
      <c r="C130" t="s">
        <v>148</v>
      </c>
      <c r="D130" s="5">
        <v>-1838022000</v>
      </c>
      <c r="E130" s="5">
        <v>-284200000</v>
      </c>
      <c r="F130" s="5">
        <v>-51000000</v>
      </c>
      <c r="G130" s="5">
        <v>-1693154583</v>
      </c>
      <c r="I130" s="5">
        <v>-911688581</v>
      </c>
      <c r="J130" s="5">
        <v>8498238990</v>
      </c>
      <c r="K130" s="5">
        <v>159304521030</v>
      </c>
      <c r="L130" s="5">
        <v>-1449000000</v>
      </c>
      <c r="M130" s="5">
        <v>2881000000</v>
      </c>
      <c r="N130" s="5">
        <v>10072252290</v>
      </c>
      <c r="O130" s="5">
        <v>7475425362</v>
      </c>
    </row>
    <row r="131" spans="3:15" ht="15.5" x14ac:dyDescent="0.35">
      <c r="C131" t="s">
        <v>587</v>
      </c>
      <c r="N131" s="5">
        <v>112465000000</v>
      </c>
    </row>
    <row r="132" spans="3:15" ht="15.5" x14ac:dyDescent="0.35">
      <c r="C132" t="s">
        <v>280</v>
      </c>
      <c r="K132" s="5">
        <v>161000000000</v>
      </c>
    </row>
    <row r="133" spans="3:15" ht="15.5" x14ac:dyDescent="0.35">
      <c r="C133" t="s">
        <v>151</v>
      </c>
      <c r="I133" s="5">
        <v>28215440</v>
      </c>
      <c r="J133" s="5">
        <v>1056550</v>
      </c>
      <c r="K133" s="5">
        <v>1226610</v>
      </c>
    </row>
    <row r="134" spans="3:15" ht="15.5" x14ac:dyDescent="0.35">
      <c r="C134" t="s">
        <v>337</v>
      </c>
      <c r="K134" s="5">
        <v>-5708967988</v>
      </c>
    </row>
    <row r="135" spans="3:15" ht="15.5" x14ac:dyDescent="0.35">
      <c r="C135" t="s">
        <v>606</v>
      </c>
      <c r="O135" s="5">
        <v>8916297748</v>
      </c>
    </row>
    <row r="136" spans="3:15" ht="15.5" x14ac:dyDescent="0.35">
      <c r="C136" t="s">
        <v>607</v>
      </c>
      <c r="N136" s="5">
        <v>-107093155000</v>
      </c>
      <c r="O136" s="5">
        <v>-2368813100</v>
      </c>
    </row>
    <row r="137" spans="3:15" ht="15.5" x14ac:dyDescent="0.35">
      <c r="C137" t="s">
        <v>342</v>
      </c>
      <c r="O137" s="5">
        <v>-1970719800</v>
      </c>
    </row>
    <row r="138" spans="3:15" ht="15.5" x14ac:dyDescent="0.35">
      <c r="C138" t="s">
        <v>608</v>
      </c>
      <c r="D138" s="5">
        <v>-53322000</v>
      </c>
      <c r="E138" s="5">
        <v>-51000000</v>
      </c>
      <c r="F138" s="5">
        <v>-51000000</v>
      </c>
      <c r="G138" s="5">
        <v>-48954583</v>
      </c>
      <c r="I138" s="5">
        <v>-196504021</v>
      </c>
      <c r="J138" s="5">
        <v>-187917560</v>
      </c>
      <c r="K138" s="5">
        <v>-273737592</v>
      </c>
      <c r="N138" s="5">
        <v>-71592710</v>
      </c>
      <c r="O138" s="5">
        <v>-101339486</v>
      </c>
    </row>
    <row r="139" spans="3:15" ht="15.5" x14ac:dyDescent="0.35">
      <c r="C139" t="s">
        <v>149</v>
      </c>
      <c r="I139" s="5">
        <v>2300000000</v>
      </c>
      <c r="J139" s="5">
        <v>13035000000</v>
      </c>
      <c r="K139" s="5">
        <v>13715000000</v>
      </c>
      <c r="M139" s="5">
        <v>6627000000</v>
      </c>
      <c r="N139" s="5">
        <v>5600000000</v>
      </c>
      <c r="O139" s="5">
        <v>3000000000</v>
      </c>
    </row>
    <row r="140" spans="3:15" ht="15.5" x14ac:dyDescent="0.35">
      <c r="C140" t="s">
        <v>153</v>
      </c>
      <c r="D140" s="5">
        <v>-1784700000</v>
      </c>
      <c r="E140" s="5">
        <v>-233200000</v>
      </c>
      <c r="G140" s="5">
        <v>-1644200000</v>
      </c>
      <c r="I140" s="5">
        <v>-3043400000</v>
      </c>
      <c r="J140" s="5">
        <v>-4349900000</v>
      </c>
      <c r="K140" s="5">
        <v>-9429000000</v>
      </c>
      <c r="L140" s="5">
        <v>-1449000000</v>
      </c>
      <c r="M140" s="5">
        <v>-3746000000</v>
      </c>
      <c r="N140" s="5">
        <v>-828000000</v>
      </c>
    </row>
    <row r="141" spans="3:15" ht="15.5" x14ac:dyDescent="0.35">
      <c r="C141" t="s">
        <v>157</v>
      </c>
      <c r="D141" s="5">
        <v>495764737</v>
      </c>
      <c r="E141" s="5">
        <v>-4773846</v>
      </c>
      <c r="F141" s="5">
        <v>-715254731</v>
      </c>
      <c r="G141" s="5">
        <v>649319088</v>
      </c>
      <c r="I141" s="5">
        <v>-607971064</v>
      </c>
      <c r="J141" s="5">
        <v>-173246360</v>
      </c>
      <c r="K141" s="5">
        <v>602909708</v>
      </c>
      <c r="L141" s="5">
        <v>158198238</v>
      </c>
      <c r="M141" s="5">
        <v>-1450241196</v>
      </c>
      <c r="N141" s="5">
        <v>1534820620</v>
      </c>
      <c r="O141" s="5">
        <v>291372311</v>
      </c>
    </row>
    <row r="142" spans="3:15" ht="15.5" x14ac:dyDescent="0.35">
      <c r="C142" t="s">
        <v>609</v>
      </c>
      <c r="G142" s="5">
        <v>60449521</v>
      </c>
      <c r="I142" s="5">
        <v>60449521</v>
      </c>
    </row>
    <row r="143" spans="3:15" ht="15.5" x14ac:dyDescent="0.35">
      <c r="C143" t="s">
        <v>158</v>
      </c>
      <c r="E143" s="5">
        <v>562271059</v>
      </c>
      <c r="I143" s="5">
        <v>1109792602</v>
      </c>
      <c r="J143" s="5">
        <v>1283038962</v>
      </c>
      <c r="K143" s="5">
        <v>680129254</v>
      </c>
      <c r="L143" s="5">
        <v>521931016</v>
      </c>
      <c r="M143" s="5">
        <v>1972172212</v>
      </c>
      <c r="N143" s="5">
        <v>437351592</v>
      </c>
      <c r="O143" s="5">
        <v>145979281</v>
      </c>
    </row>
    <row r="144" spans="3:15" ht="15.5" x14ac:dyDescent="0.35">
      <c r="C144" t="s">
        <v>159</v>
      </c>
      <c r="D144" s="5">
        <v>495764737</v>
      </c>
      <c r="E144" s="5">
        <v>557497213</v>
      </c>
      <c r="F144" s="5">
        <v>-715254731</v>
      </c>
      <c r="G144" s="5">
        <v>709768609</v>
      </c>
      <c r="I144" s="5">
        <v>562271059</v>
      </c>
      <c r="J144" s="5">
        <v>1109792602</v>
      </c>
      <c r="K144" s="5">
        <v>1283038962</v>
      </c>
      <c r="L144" s="5">
        <v>680129254</v>
      </c>
      <c r="M144" s="5">
        <v>521931016</v>
      </c>
      <c r="N144" s="5">
        <v>1972172212</v>
      </c>
      <c r="O144" s="5">
        <v>437351592</v>
      </c>
    </row>
    <row r="146" spans="2:15" ht="15.5" x14ac:dyDescent="0.35">
      <c r="B146" t="s">
        <v>160</v>
      </c>
      <c r="C146" t="s">
        <v>12</v>
      </c>
      <c r="D146" s="6">
        <v>8029999999.999999</v>
      </c>
      <c r="E146" s="6">
        <v>8029999999.999999</v>
      </c>
      <c r="F146" s="6">
        <v>8029999999.999999</v>
      </c>
      <c r="G146" s="6">
        <v>8029999999.999999</v>
      </c>
      <c r="I146" s="6">
        <v>8029999999.999999</v>
      </c>
      <c r="J146" s="6">
        <v>8029999999.999999</v>
      </c>
      <c r="K146" s="6">
        <v>8029999999.999999</v>
      </c>
      <c r="L146" s="5">
        <v>6420000000</v>
      </c>
      <c r="M146" s="5">
        <v>6420000000</v>
      </c>
      <c r="N146" s="5">
        <v>6420000000</v>
      </c>
      <c r="O146" s="5">
        <v>0</v>
      </c>
    </row>
    <row r="147" spans="2:15" ht="15.5" x14ac:dyDescent="0.35">
      <c r="C147" t="s">
        <v>161</v>
      </c>
      <c r="D147" s="6">
        <v>0.15</v>
      </c>
      <c r="E147" s="6">
        <v>-0.09</v>
      </c>
      <c r="F147" s="6">
        <v>-0.11</v>
      </c>
      <c r="G147" s="6">
        <v>-7.0000000000000007E-2</v>
      </c>
    </row>
    <row r="148" spans="2:15" ht="15.5" x14ac:dyDescent="0.35">
      <c r="C148" t="s">
        <v>162</v>
      </c>
      <c r="D148" s="6">
        <v>133.33000000000001</v>
      </c>
      <c r="E148" s="6">
        <v>-322.22000000000003</v>
      </c>
      <c r="F148" s="6">
        <v>-318.18</v>
      </c>
      <c r="G148" s="6">
        <v>-542.86</v>
      </c>
    </row>
    <row r="149" spans="2:15" ht="15.5" x14ac:dyDescent="0.35">
      <c r="C149" t="s">
        <v>61</v>
      </c>
      <c r="D149" s="6">
        <v>21.7</v>
      </c>
      <c r="E149" s="6">
        <v>117.32</v>
      </c>
      <c r="F149" s="6">
        <v>359.39</v>
      </c>
      <c r="G149" s="6">
        <v>289.57</v>
      </c>
    </row>
    <row r="150" spans="2:15" ht="15.5" x14ac:dyDescent="0.35">
      <c r="C150" t="s">
        <v>163</v>
      </c>
      <c r="D150" s="5">
        <v>1550000000</v>
      </c>
      <c r="E150" s="5">
        <v>-530000000</v>
      </c>
      <c r="F150" s="5">
        <v>-780000000</v>
      </c>
      <c r="G150" s="5">
        <v>-880000000</v>
      </c>
    </row>
    <row r="151" spans="2:15" ht="15.5" x14ac:dyDescent="0.35">
      <c r="C151" t="s">
        <v>164</v>
      </c>
      <c r="D151" s="6">
        <v>3.9000000000000003E-3</v>
      </c>
      <c r="E151" s="6">
        <v>-2.2000000000000001E-3</v>
      </c>
      <c r="F151" s="6">
        <v>-2.7000000000000001E-3</v>
      </c>
      <c r="G151" s="6">
        <v>-1.8E-3</v>
      </c>
    </row>
    <row r="152" spans="2:15" ht="15.5" x14ac:dyDescent="0.35">
      <c r="C152" t="s">
        <v>165</v>
      </c>
      <c r="D152" s="6">
        <v>4.3E-3</v>
      </c>
      <c r="E152" s="6">
        <v>-2.3999999999999998E-3</v>
      </c>
      <c r="F152" s="6">
        <v>-3.0999999999999999E-3</v>
      </c>
      <c r="G152" s="6">
        <v>-2E-3</v>
      </c>
    </row>
    <row r="153" spans="2:15" ht="15.5" x14ac:dyDescent="0.35">
      <c r="C153" t="s">
        <v>166</v>
      </c>
      <c r="D153" s="6">
        <v>4.7999999999999996E-3</v>
      </c>
      <c r="E153" s="6">
        <v>-2E-3</v>
      </c>
      <c r="F153" s="6">
        <v>-2.7000000000000001E-3</v>
      </c>
      <c r="G153" s="6">
        <v>-3.0999999999999999E-3</v>
      </c>
    </row>
    <row r="154" spans="2:15" ht="15.5" x14ac:dyDescent="0.35">
      <c r="C154" t="s">
        <v>167</v>
      </c>
    </row>
    <row r="155" spans="2:15" ht="15.5" x14ac:dyDescent="0.35">
      <c r="C155" t="s">
        <v>168</v>
      </c>
      <c r="D155" s="5">
        <v>285000000000</v>
      </c>
      <c r="E155" s="5">
        <v>283000000000</v>
      </c>
      <c r="F155" s="5">
        <v>284000000000</v>
      </c>
      <c r="G155" s="5">
        <v>285000000000</v>
      </c>
    </row>
    <row r="156" spans="2:15" ht="15.5" x14ac:dyDescent="0.35">
      <c r="C156" t="s">
        <v>169</v>
      </c>
      <c r="D156" s="6">
        <v>0.56000000000000005</v>
      </c>
      <c r="E156" s="6">
        <v>0.82</v>
      </c>
      <c r="F156" s="6">
        <v>0.99</v>
      </c>
      <c r="G156" s="6">
        <v>1.07</v>
      </c>
    </row>
    <row r="157" spans="2:15" ht="15.5" x14ac:dyDescent="0.35">
      <c r="C157" t="s">
        <v>170</v>
      </c>
      <c r="D157" s="6">
        <v>35.43</v>
      </c>
      <c r="E157" s="6">
        <v>35.270000000000003</v>
      </c>
      <c r="F157" s="6">
        <v>35.36</v>
      </c>
      <c r="G157" s="6">
        <v>35.46</v>
      </c>
    </row>
    <row r="158" spans="2:15" ht="15.5" x14ac:dyDescent="0.35">
      <c r="C158" t="s">
        <v>171</v>
      </c>
      <c r="D158" s="6">
        <v>0.56000000000000005</v>
      </c>
      <c r="E158" s="6">
        <v>0.82</v>
      </c>
      <c r="F158" s="6">
        <v>0.99</v>
      </c>
      <c r="G158" s="6">
        <v>1.07</v>
      </c>
    </row>
    <row r="159" spans="2:15" ht="15.5" x14ac:dyDescent="0.35">
      <c r="C159" t="s">
        <v>172</v>
      </c>
      <c r="D159" s="6">
        <v>35.43</v>
      </c>
      <c r="E159" s="6">
        <v>35.270000000000003</v>
      </c>
      <c r="F159" s="6">
        <v>35.36</v>
      </c>
      <c r="G159" s="6">
        <v>35.46</v>
      </c>
    </row>
    <row r="160" spans="2:15" ht="15.5" x14ac:dyDescent="0.35">
      <c r="C160" t="s">
        <v>173</v>
      </c>
      <c r="D160" s="5">
        <v>0</v>
      </c>
      <c r="E160" s="5">
        <v>0</v>
      </c>
      <c r="F160" s="5">
        <v>0</v>
      </c>
      <c r="G160" s="5">
        <v>0</v>
      </c>
    </row>
    <row r="161" spans="3:15" ht="15.5" x14ac:dyDescent="0.35">
      <c r="C161" t="s">
        <v>174</v>
      </c>
      <c r="D161" s="5">
        <v>19000000000</v>
      </c>
      <c r="E161" s="5">
        <v>21000000000</v>
      </c>
      <c r="F161" s="5">
        <v>21000000000</v>
      </c>
      <c r="G161" s="5">
        <v>21000000000</v>
      </c>
    </row>
    <row r="162" spans="3:15" ht="15.5" x14ac:dyDescent="0.35">
      <c r="C162" t="s">
        <v>175</v>
      </c>
      <c r="D162" s="5">
        <v>285000000000</v>
      </c>
      <c r="E162" s="5">
        <v>283000000000</v>
      </c>
      <c r="F162" s="5">
        <v>284000000000</v>
      </c>
      <c r="G162" s="5">
        <v>285000000000</v>
      </c>
    </row>
    <row r="163" spans="3:15" ht="15.5" x14ac:dyDescent="0.35">
      <c r="C163" t="s">
        <v>24</v>
      </c>
      <c r="D163" s="5">
        <v>19000000000</v>
      </c>
      <c r="E163" s="5">
        <v>21000000000</v>
      </c>
      <c r="F163" s="5">
        <v>22000000000</v>
      </c>
      <c r="G163" s="5">
        <v>22000000000</v>
      </c>
    </row>
    <row r="164" spans="3:15" ht="15.5" x14ac:dyDescent="0.35">
      <c r="C164" t="s">
        <v>21</v>
      </c>
      <c r="D164" s="5">
        <v>18000000000</v>
      </c>
      <c r="E164" s="5">
        <v>21000000000</v>
      </c>
      <c r="F164" s="5">
        <v>21000000000</v>
      </c>
      <c r="G164" s="5">
        <v>20000000000</v>
      </c>
    </row>
    <row r="165" spans="3:15" ht="15.5" x14ac:dyDescent="0.35">
      <c r="C165" t="s">
        <v>176</v>
      </c>
      <c r="D165" s="5">
        <v>72000000000</v>
      </c>
      <c r="E165" s="5">
        <v>73000000000</v>
      </c>
      <c r="F165" s="5">
        <v>75000000000</v>
      </c>
      <c r="G165" s="5">
        <v>77000000000</v>
      </c>
    </row>
    <row r="166" spans="3:15" ht="15.5" x14ac:dyDescent="0.35">
      <c r="C166" t="s">
        <v>177</v>
      </c>
      <c r="D166" s="5">
        <v>2000000000</v>
      </c>
      <c r="E166" s="5">
        <v>0</v>
      </c>
      <c r="F166" s="5">
        <v>-1000000000</v>
      </c>
      <c r="G166" s="5">
        <v>3000000000</v>
      </c>
    </row>
    <row r="167" spans="3:15" ht="15.5" x14ac:dyDescent="0.35">
      <c r="C167" t="s">
        <v>178</v>
      </c>
      <c r="D167" s="5">
        <v>0</v>
      </c>
      <c r="E167" s="5">
        <v>0</v>
      </c>
      <c r="F167" s="5">
        <v>0</v>
      </c>
    </row>
    <row r="168" spans="3:15" ht="15.5" x14ac:dyDescent="0.35">
      <c r="C168" t="s">
        <v>13</v>
      </c>
      <c r="D168" s="5">
        <v>2000000000</v>
      </c>
      <c r="E168" s="5">
        <v>0</v>
      </c>
      <c r="F168" s="5">
        <v>-1000000000</v>
      </c>
      <c r="G168" s="5">
        <v>3000000000</v>
      </c>
    </row>
    <row r="169" spans="3:15" ht="15.5" x14ac:dyDescent="0.35">
      <c r="C169" t="s">
        <v>16</v>
      </c>
      <c r="D169" s="6">
        <v>0.28999999999999998</v>
      </c>
      <c r="E169" s="6">
        <v>0.03</v>
      </c>
      <c r="F169" s="6">
        <v>-0.08</v>
      </c>
      <c r="G169" s="6">
        <v>0.33</v>
      </c>
    </row>
    <row r="170" spans="3:15" ht="15.5" x14ac:dyDescent="0.35">
      <c r="C170" t="s">
        <v>46</v>
      </c>
      <c r="I170" s="6">
        <v>-0.5</v>
      </c>
      <c r="J170" s="6">
        <v>0.01</v>
      </c>
      <c r="K170" s="6">
        <v>0.59</v>
      </c>
      <c r="L170" s="6">
        <v>1.82</v>
      </c>
      <c r="M170" s="6">
        <v>0.76</v>
      </c>
      <c r="N170" s="6">
        <v>-0.49</v>
      </c>
      <c r="O170" s="6">
        <v>-18026.78</v>
      </c>
    </row>
    <row r="171" spans="3:15" ht="15.5" x14ac:dyDescent="0.35">
      <c r="C171" t="s">
        <v>60</v>
      </c>
      <c r="I171" s="5">
        <v>-70</v>
      </c>
      <c r="J171" s="5">
        <v>1400</v>
      </c>
      <c r="K171" s="6">
        <v>84.75</v>
      </c>
      <c r="L171" s="5">
        <v>0</v>
      </c>
      <c r="M171" s="5">
        <v>0</v>
      </c>
      <c r="N171" s="5">
        <v>0</v>
      </c>
      <c r="O171" s="5">
        <v>0</v>
      </c>
    </row>
    <row r="172" spans="3:15" ht="15.5" x14ac:dyDescent="0.35">
      <c r="C172" t="s">
        <v>63</v>
      </c>
      <c r="I172" s="6">
        <v>73.7</v>
      </c>
      <c r="J172" s="6">
        <v>6.66</v>
      </c>
      <c r="K172" s="6">
        <v>18.29</v>
      </c>
      <c r="L172" s="5">
        <v>0</v>
      </c>
      <c r="M172" s="5">
        <v>0</v>
      </c>
      <c r="N172" s="5">
        <v>0</v>
      </c>
      <c r="O172" s="5">
        <v>0</v>
      </c>
    </row>
    <row r="173" spans="3:15" ht="15.5" x14ac:dyDescent="0.35">
      <c r="C173" t="s">
        <v>179</v>
      </c>
      <c r="I173" s="5">
        <v>-3960000000</v>
      </c>
      <c r="J173" s="5">
        <v>840000000</v>
      </c>
      <c r="K173" s="5">
        <v>5500000000</v>
      </c>
      <c r="L173" s="5">
        <v>13220000000</v>
      </c>
      <c r="M173" s="5">
        <v>6210000000</v>
      </c>
      <c r="N173" s="5">
        <v>-3050000000</v>
      </c>
      <c r="O173" s="5">
        <v>-2910000000</v>
      </c>
    </row>
    <row r="174" spans="3:15" ht="15.5" x14ac:dyDescent="0.35">
      <c r="C174" t="s">
        <v>180</v>
      </c>
      <c r="I174" s="6">
        <v>-1.26E-2</v>
      </c>
      <c r="J174" s="6">
        <v>2.0000000000000001E-4</v>
      </c>
      <c r="K174" s="6">
        <v>1.4999999999999999E-2</v>
      </c>
      <c r="L174" s="6">
        <v>4.3400000000000001E-2</v>
      </c>
      <c r="M174" s="6">
        <v>1.7500000000000002E-2</v>
      </c>
      <c r="N174" s="6">
        <v>-1.2E-2</v>
      </c>
      <c r="O174" s="6">
        <v>-2.5499999999999998E-2</v>
      </c>
    </row>
    <row r="175" spans="3:15" ht="15.5" x14ac:dyDescent="0.35">
      <c r="C175" t="s">
        <v>181</v>
      </c>
      <c r="I175" s="6">
        <v>-1.4199999999999999E-2</v>
      </c>
      <c r="J175" s="6">
        <v>2.9999999999999997E-4</v>
      </c>
      <c r="K175" s="6">
        <v>1.66E-2</v>
      </c>
      <c r="L175" s="6">
        <v>9.1600000000000001E-2</v>
      </c>
      <c r="M175" s="6">
        <v>4.2199999999999994E-2</v>
      </c>
      <c r="N175" s="6">
        <v>-2.86E-2</v>
      </c>
      <c r="O175" s="6">
        <v>-4.0613999999999999</v>
      </c>
    </row>
    <row r="176" spans="3:15" ht="15.5" x14ac:dyDescent="0.35">
      <c r="C176" t="s">
        <v>182</v>
      </c>
      <c r="I176" s="6">
        <v>-1.37E-2</v>
      </c>
      <c r="J176" s="6">
        <v>1.8E-3</v>
      </c>
      <c r="K176" s="6">
        <v>2.4500000000000001E-2</v>
      </c>
      <c r="L176" s="6">
        <v>9.9600000000000008E-2</v>
      </c>
      <c r="M176" s="6">
        <v>4.99E-2</v>
      </c>
      <c r="N176" s="6">
        <v>-2.7300000000000001E-2</v>
      </c>
      <c r="O176" s="6">
        <v>-5.4299999999999994E-2</v>
      </c>
    </row>
    <row r="177" spans="2:15" ht="15.5" x14ac:dyDescent="0.35">
      <c r="C177" t="s">
        <v>183</v>
      </c>
      <c r="N177" s="6">
        <v>-1661.2</v>
      </c>
      <c r="O177" s="6">
        <v>-340.84</v>
      </c>
    </row>
    <row r="178" spans="2:15" ht="15.5" x14ac:dyDescent="0.35">
      <c r="C178" t="s">
        <v>57</v>
      </c>
      <c r="I178" s="6">
        <v>0.99</v>
      </c>
      <c r="J178" s="6">
        <v>0.39</v>
      </c>
      <c r="K178" s="6">
        <v>1.4</v>
      </c>
      <c r="L178" s="5">
        <v>0</v>
      </c>
      <c r="M178" s="5">
        <v>0</v>
      </c>
      <c r="N178" s="5">
        <v>0</v>
      </c>
      <c r="O178" s="5">
        <v>0</v>
      </c>
    </row>
    <row r="179" spans="2:15" ht="15.5" x14ac:dyDescent="0.35">
      <c r="C179" t="s">
        <v>54</v>
      </c>
      <c r="I179" s="6">
        <v>35.36</v>
      </c>
      <c r="J179" s="6">
        <v>35.85</v>
      </c>
      <c r="K179" s="6">
        <v>35.83</v>
      </c>
      <c r="L179" s="6">
        <v>19.89</v>
      </c>
      <c r="M179" s="5">
        <v>18</v>
      </c>
      <c r="N179" s="6">
        <v>17.11</v>
      </c>
      <c r="O179" s="6">
        <v>4438.5200000000004</v>
      </c>
    </row>
    <row r="180" spans="2:15" ht="15.5" x14ac:dyDescent="0.35">
      <c r="C180" t="s">
        <v>184</v>
      </c>
      <c r="I180" s="6">
        <v>0.99</v>
      </c>
      <c r="J180" s="6">
        <v>0.39</v>
      </c>
      <c r="K180" s="6">
        <v>1.4</v>
      </c>
      <c r="L180" s="5">
        <v>0</v>
      </c>
      <c r="M180" s="5">
        <v>0</v>
      </c>
      <c r="N180" s="5">
        <v>0</v>
      </c>
      <c r="O180" s="5">
        <v>0</v>
      </c>
    </row>
    <row r="181" spans="2:15" ht="15.5" x14ac:dyDescent="0.35">
      <c r="C181" t="s">
        <v>185</v>
      </c>
      <c r="I181" s="6">
        <v>35.36</v>
      </c>
      <c r="J181" s="6">
        <v>35.85</v>
      </c>
      <c r="K181" s="6">
        <v>35.83</v>
      </c>
      <c r="L181" s="6">
        <v>19.89</v>
      </c>
      <c r="M181" s="5">
        <v>18</v>
      </c>
      <c r="N181" s="6">
        <v>17.11</v>
      </c>
      <c r="O181" s="6">
        <v>4438.5200000000004</v>
      </c>
    </row>
    <row r="182" spans="2:15" ht="15.5" x14ac:dyDescent="0.35">
      <c r="C182" t="s">
        <v>186</v>
      </c>
      <c r="I182" s="5">
        <v>0</v>
      </c>
      <c r="J182" s="5">
        <v>0</v>
      </c>
      <c r="K182" s="5">
        <v>0</v>
      </c>
      <c r="O182" s="5">
        <v>0</v>
      </c>
    </row>
    <row r="183" spans="2:15" ht="15.5" x14ac:dyDescent="0.35">
      <c r="C183" t="s">
        <v>187</v>
      </c>
      <c r="I183" s="5">
        <v>21000000000</v>
      </c>
      <c r="J183" s="5">
        <v>22000000000</v>
      </c>
      <c r="K183" s="5">
        <v>14000000000</v>
      </c>
      <c r="L183" s="5">
        <v>9000000000</v>
      </c>
      <c r="M183" s="5">
        <v>11000000000</v>
      </c>
      <c r="N183" s="5">
        <v>8000000000</v>
      </c>
      <c r="O183" s="5">
        <v>110000000000</v>
      </c>
    </row>
    <row r="184" spans="2:15" ht="15.5" x14ac:dyDescent="0.35">
      <c r="C184" t="s">
        <v>26</v>
      </c>
      <c r="I184" s="5">
        <v>22000000000</v>
      </c>
      <c r="J184" s="5">
        <v>22000000000</v>
      </c>
      <c r="K184" s="5">
        <v>14000000000</v>
      </c>
      <c r="L184" s="5">
        <v>9000000000</v>
      </c>
      <c r="M184" s="5">
        <v>11000000000</v>
      </c>
      <c r="N184" s="5">
        <v>8000000000</v>
      </c>
      <c r="O184" s="5">
        <v>110000000000</v>
      </c>
    </row>
    <row r="185" spans="2:15" ht="15.5" x14ac:dyDescent="0.35">
      <c r="C185" t="s">
        <v>23</v>
      </c>
      <c r="I185" s="5">
        <v>21000000000</v>
      </c>
      <c r="J185" s="5">
        <v>21000000000</v>
      </c>
      <c r="K185" s="5">
        <v>13000000000</v>
      </c>
      <c r="L185" s="5">
        <v>9000000000</v>
      </c>
      <c r="M185" s="5">
        <v>10000000000</v>
      </c>
      <c r="N185" s="5">
        <v>6000000000</v>
      </c>
      <c r="O185" s="5">
        <v>110000000000</v>
      </c>
    </row>
    <row r="186" spans="2:15" ht="15.5" x14ac:dyDescent="0.35">
      <c r="C186" t="s">
        <v>188</v>
      </c>
      <c r="I186" s="5">
        <v>75000000000</v>
      </c>
      <c r="J186" s="5">
        <v>65000000000</v>
      </c>
      <c r="K186" s="5">
        <v>62000000000</v>
      </c>
      <c r="L186" s="5">
        <v>-88000000000</v>
      </c>
      <c r="M186" s="5">
        <v>-97000000000</v>
      </c>
      <c r="N186" s="5">
        <v>-98000000000</v>
      </c>
      <c r="O186" s="5">
        <v>18000000000</v>
      </c>
    </row>
    <row r="187" spans="2:15" ht="15.5" x14ac:dyDescent="0.35">
      <c r="C187" t="s">
        <v>189</v>
      </c>
      <c r="I187" s="5">
        <v>1000000000</v>
      </c>
      <c r="J187" s="5">
        <v>-9000000000</v>
      </c>
      <c r="K187" s="5">
        <v>-149000000000</v>
      </c>
      <c r="L187" s="5">
        <v>2000000000</v>
      </c>
      <c r="M187" s="5">
        <v>-4000000000</v>
      </c>
      <c r="N187" s="5">
        <v>-9000000000</v>
      </c>
      <c r="O187" s="5">
        <v>-7000000000</v>
      </c>
    </row>
    <row r="188" spans="2:15" ht="15.5" x14ac:dyDescent="0.35">
      <c r="C188" t="s">
        <v>190</v>
      </c>
      <c r="I188" s="5">
        <v>0</v>
      </c>
      <c r="K188" s="5">
        <v>-10000000000</v>
      </c>
    </row>
    <row r="189" spans="2:15" ht="15.5" x14ac:dyDescent="0.35">
      <c r="C189" t="s">
        <v>15</v>
      </c>
      <c r="I189" s="5">
        <v>1000000000</v>
      </c>
      <c r="J189" s="5">
        <v>-9000000000</v>
      </c>
      <c r="K189" s="5">
        <v>-159000000000</v>
      </c>
      <c r="L189" s="5">
        <v>2000000000</v>
      </c>
      <c r="M189" s="5">
        <v>-4000000000</v>
      </c>
      <c r="N189" s="5">
        <v>-9000000000</v>
      </c>
      <c r="O189" s="5">
        <v>-7000000000</v>
      </c>
    </row>
    <row r="190" spans="2:15" ht="15.5" x14ac:dyDescent="0.35">
      <c r="C190" t="s">
        <v>17</v>
      </c>
      <c r="I190" s="6">
        <v>7.0000000000000007E-2</v>
      </c>
      <c r="J190" s="6">
        <v>-1.08</v>
      </c>
      <c r="K190" s="6">
        <v>-19.760000000000002</v>
      </c>
      <c r="L190" s="6">
        <v>0.27</v>
      </c>
      <c r="M190" s="6">
        <v>-0.67</v>
      </c>
      <c r="N190" s="6">
        <v>-1.33</v>
      </c>
      <c r="O190" s="6">
        <v>-44900.33</v>
      </c>
    </row>
    <row r="192" spans="2:15" ht="15.5" x14ac:dyDescent="0.35">
      <c r="B192" t="s">
        <v>191</v>
      </c>
      <c r="C192" t="s">
        <v>192</v>
      </c>
      <c r="D192" s="5">
        <v>1000000000</v>
      </c>
      <c r="E192" s="5">
        <v>-692000000</v>
      </c>
      <c r="F192" s="5">
        <v>-872000000</v>
      </c>
      <c r="G192" s="5">
        <v>-561000000</v>
      </c>
      <c r="H192" s="5">
        <v>1000000000</v>
      </c>
      <c r="I192" s="5">
        <v>-4000000000</v>
      </c>
      <c r="J192" s="5">
        <v>77000000</v>
      </c>
      <c r="K192" s="5">
        <v>5000000000</v>
      </c>
      <c r="L192" s="5">
        <v>12000000000</v>
      </c>
      <c r="M192" s="5">
        <v>5000000000</v>
      </c>
      <c r="N192" s="5">
        <v>-3000000000</v>
      </c>
      <c r="O192" s="5">
        <v>-3000000000</v>
      </c>
    </row>
    <row r="193" spans="3:15" ht="15.5" x14ac:dyDescent="0.35">
      <c r="C193" t="s">
        <v>45</v>
      </c>
      <c r="D193" s="6">
        <v>0.15</v>
      </c>
      <c r="E193" s="6">
        <v>-0.09</v>
      </c>
      <c r="F193" s="6">
        <v>-0.11</v>
      </c>
      <c r="G193" s="6">
        <v>-7.0000000000000007E-2</v>
      </c>
      <c r="H193" s="6">
        <v>0.13</v>
      </c>
      <c r="I193" s="6">
        <v>-0.5</v>
      </c>
      <c r="J193" s="6">
        <v>0.01</v>
      </c>
      <c r="K193" s="6">
        <v>0.59</v>
      </c>
      <c r="L193" s="6">
        <v>1.46</v>
      </c>
      <c r="M193" s="6">
        <v>0.61</v>
      </c>
      <c r="N193" s="6">
        <v>-0.39</v>
      </c>
      <c r="O193" s="6">
        <v>-0.36</v>
      </c>
    </row>
    <row r="194" spans="3:15" ht="15.5" x14ac:dyDescent="0.35">
      <c r="C194" t="s">
        <v>193</v>
      </c>
      <c r="D194" s="5">
        <v>7000000000</v>
      </c>
      <c r="E194" s="5">
        <v>2000000000</v>
      </c>
      <c r="F194" s="5">
        <v>782000000</v>
      </c>
      <c r="G194" s="5">
        <v>1000000000</v>
      </c>
      <c r="H194" s="5">
        <v>19000000000</v>
      </c>
      <c r="I194" s="5">
        <v>4000000000</v>
      </c>
      <c r="J194" s="5">
        <v>17000000000</v>
      </c>
      <c r="K194" s="5">
        <v>22000000000</v>
      </c>
      <c r="L194" s="5">
        <v>36000000000</v>
      </c>
      <c r="M194" s="5">
        <v>26000000000</v>
      </c>
      <c r="N194" s="5">
        <v>3000000000</v>
      </c>
      <c r="O194" s="5">
        <v>331000000</v>
      </c>
    </row>
    <row r="195" spans="3:15" ht="15.5" x14ac:dyDescent="0.35">
      <c r="C195" t="s">
        <v>194</v>
      </c>
      <c r="I195" s="6">
        <v>201.61</v>
      </c>
    </row>
    <row r="196" spans="3:15" ht="15.5" x14ac:dyDescent="0.35">
      <c r="C196" t="s">
        <v>292</v>
      </c>
      <c r="I196" s="6">
        <v>-242.51</v>
      </c>
    </row>
    <row r="197" spans="3:15" ht="15.5" x14ac:dyDescent="0.35">
      <c r="C197" t="s">
        <v>195</v>
      </c>
      <c r="I197" s="6">
        <v>6.95</v>
      </c>
    </row>
    <row r="198" spans="3:15" ht="15.5" x14ac:dyDescent="0.35">
      <c r="C198" t="s">
        <v>293</v>
      </c>
      <c r="I198" s="6">
        <v>-4.0999999999999995E-3</v>
      </c>
    </row>
    <row r="199" spans="3:15" ht="15.5" x14ac:dyDescent="0.35">
      <c r="C199" t="s">
        <v>294</v>
      </c>
      <c r="I199" s="6">
        <v>19.32</v>
      </c>
    </row>
    <row r="200" spans="3:15" ht="15.5" x14ac:dyDescent="0.35">
      <c r="C200" t="s">
        <v>196</v>
      </c>
      <c r="I200" s="6">
        <v>0.76</v>
      </c>
    </row>
    <row r="201" spans="3:15" ht="15.5" x14ac:dyDescent="0.35">
      <c r="C201" t="s">
        <v>295</v>
      </c>
      <c r="I201" s="6">
        <v>46.4</v>
      </c>
    </row>
    <row r="202" spans="3:15" ht="15.5" x14ac:dyDescent="0.35">
      <c r="C202" t="s">
        <v>296</v>
      </c>
      <c r="I202" s="6">
        <v>47.27</v>
      </c>
    </row>
    <row r="203" spans="3:15" ht="15.5" x14ac:dyDescent="0.35">
      <c r="C203" t="s">
        <v>297</v>
      </c>
      <c r="I203" s="6">
        <v>-249.91</v>
      </c>
    </row>
    <row r="204" spans="3:15" ht="15.5" x14ac:dyDescent="0.35">
      <c r="C204" t="s">
        <v>298</v>
      </c>
      <c r="I204" s="6">
        <v>-371.74</v>
      </c>
    </row>
    <row r="205" spans="3:15" ht="15.5" x14ac:dyDescent="0.35">
      <c r="C205" t="s">
        <v>301</v>
      </c>
      <c r="I205" s="6">
        <v>-0.11</v>
      </c>
    </row>
    <row r="206" spans="3:15" ht="15.5" x14ac:dyDescent="0.35">
      <c r="C206" t="s">
        <v>197</v>
      </c>
      <c r="I206" s="6">
        <v>0.13</v>
      </c>
    </row>
    <row r="207" spans="3:15" ht="15.5" x14ac:dyDescent="0.35">
      <c r="C207" t="s">
        <v>302</v>
      </c>
      <c r="I207" s="6">
        <v>1.4</v>
      </c>
    </row>
    <row r="208" spans="3:15" ht="15.5" x14ac:dyDescent="0.35">
      <c r="C208" t="s">
        <v>198</v>
      </c>
      <c r="D208" s="6">
        <v>0.13</v>
      </c>
    </row>
    <row r="209" spans="3:9" ht="15.5" x14ac:dyDescent="0.35">
      <c r="C209" t="s">
        <v>199</v>
      </c>
      <c r="I209" s="6">
        <v>35.43</v>
      </c>
    </row>
    <row r="210" spans="3:9" ht="15.5" x14ac:dyDescent="0.35">
      <c r="C210" t="s">
        <v>303</v>
      </c>
      <c r="I210" s="6">
        <v>0.56999999999999995</v>
      </c>
    </row>
    <row r="211" spans="3:9" ht="15.5" x14ac:dyDescent="0.35">
      <c r="C211" t="s">
        <v>200</v>
      </c>
      <c r="D211" s="6">
        <v>6.57</v>
      </c>
    </row>
    <row r="212" spans="3:9" ht="15.5" x14ac:dyDescent="0.35">
      <c r="C212" t="s">
        <v>201</v>
      </c>
      <c r="D212" s="6">
        <v>0.75</v>
      </c>
    </row>
    <row r="213" spans="3:9" ht="15.5" x14ac:dyDescent="0.35">
      <c r="C213" t="s">
        <v>202</v>
      </c>
      <c r="D213" s="6">
        <v>7.0000000000000007E-2</v>
      </c>
    </row>
    <row r="214" spans="3:9" ht="15.5" x14ac:dyDescent="0.35">
      <c r="C214" t="s">
        <v>352</v>
      </c>
      <c r="D214" s="6">
        <v>7.0000000000000007E-2</v>
      </c>
    </row>
    <row r="215" spans="3:9" ht="15.5" x14ac:dyDescent="0.35">
      <c r="C215" t="s">
        <v>203</v>
      </c>
      <c r="D215" s="6">
        <v>0.12</v>
      </c>
    </row>
    <row r="216" spans="3:9" ht="15.5" x14ac:dyDescent="0.35">
      <c r="C216" t="s">
        <v>204</v>
      </c>
      <c r="D216" s="6">
        <v>0.06</v>
      </c>
    </row>
    <row r="217" spans="3:9" ht="15.5" x14ac:dyDescent="0.35">
      <c r="C217" t="s">
        <v>205</v>
      </c>
      <c r="D217" s="6">
        <v>1.1200000000000001</v>
      </c>
    </row>
    <row r="218" spans="3:9" ht="15.5" x14ac:dyDescent="0.35">
      <c r="C218" t="s">
        <v>13</v>
      </c>
      <c r="D218" s="5">
        <v>2000000000</v>
      </c>
    </row>
    <row r="219" spans="3:9" ht="15.5" x14ac:dyDescent="0.35">
      <c r="C219" t="s">
        <v>206</v>
      </c>
      <c r="I219" s="6">
        <v>10.28</v>
      </c>
    </row>
    <row r="220" spans="3:9" ht="15.5" x14ac:dyDescent="0.35">
      <c r="C220" t="s">
        <v>207</v>
      </c>
      <c r="I220" s="6">
        <v>-2.8000000000000004E-3</v>
      </c>
    </row>
    <row r="221" spans="3:9" ht="15.5" x14ac:dyDescent="0.35">
      <c r="C221" t="s">
        <v>208</v>
      </c>
      <c r="I221" s="6">
        <v>-3.0999999999999999E-3</v>
      </c>
    </row>
    <row r="222" spans="3:9" ht="15.5" x14ac:dyDescent="0.35">
      <c r="C222" t="s">
        <v>209</v>
      </c>
      <c r="I222" s="6">
        <v>-3.0999999999999999E-3</v>
      </c>
    </row>
    <row r="223" spans="3:9" ht="15.5" x14ac:dyDescent="0.35">
      <c r="C223" t="s">
        <v>305</v>
      </c>
      <c r="I223" s="6">
        <v>-1.5E-3</v>
      </c>
    </row>
    <row r="224" spans="3:9" ht="15.5" x14ac:dyDescent="0.35">
      <c r="C224" t="s">
        <v>210</v>
      </c>
      <c r="D224" s="6">
        <v>89.47</v>
      </c>
    </row>
    <row r="225" spans="3:9" ht="15.5" x14ac:dyDescent="0.35">
      <c r="C225" t="s">
        <v>211</v>
      </c>
      <c r="D225" s="6">
        <v>1822.5</v>
      </c>
    </row>
    <row r="226" spans="3:9" ht="15.5" x14ac:dyDescent="0.35">
      <c r="C226" t="s">
        <v>213</v>
      </c>
      <c r="D226" s="6">
        <v>1911.97</v>
      </c>
    </row>
    <row r="227" spans="3:9" ht="15.5" x14ac:dyDescent="0.35">
      <c r="C227" t="s">
        <v>214</v>
      </c>
      <c r="D227" s="6">
        <v>1.02</v>
      </c>
    </row>
    <row r="228" spans="3:9" ht="15.5" x14ac:dyDescent="0.35">
      <c r="C228" t="s">
        <v>306</v>
      </c>
      <c r="I228" s="6">
        <v>0.04</v>
      </c>
    </row>
    <row r="229" spans="3:9" ht="15.5" x14ac:dyDescent="0.35">
      <c r="C229" t="s">
        <v>307</v>
      </c>
      <c r="I229" s="6">
        <v>7.0000000000000007E-2</v>
      </c>
    </row>
    <row r="230" spans="3:9" ht="15.5" x14ac:dyDescent="0.35">
      <c r="C230" t="s">
        <v>41</v>
      </c>
      <c r="I230" s="5">
        <v>217000000000</v>
      </c>
    </row>
    <row r="231" spans="3:9" ht="15.5" x14ac:dyDescent="0.35">
      <c r="C231" t="s">
        <v>215</v>
      </c>
      <c r="I231" s="5">
        <v>235000000000</v>
      </c>
    </row>
    <row r="232" spans="3:9" ht="15.5" x14ac:dyDescent="0.35">
      <c r="C232" t="s">
        <v>216</v>
      </c>
      <c r="I232" s="6">
        <v>8029999999.999999</v>
      </c>
    </row>
    <row r="233" spans="3:9" ht="15.5" x14ac:dyDescent="0.35">
      <c r="C233" t="s">
        <v>217</v>
      </c>
      <c r="I233" s="6">
        <v>0.20039999999999999</v>
      </c>
    </row>
    <row r="234" spans="3:9" ht="15.5" x14ac:dyDescent="0.35">
      <c r="C234" t="s">
        <v>218</v>
      </c>
      <c r="D234" s="6">
        <v>0.48380000000000001</v>
      </c>
    </row>
    <row r="235" spans="3:9" ht="15.5" x14ac:dyDescent="0.35">
      <c r="C235" t="s">
        <v>219</v>
      </c>
      <c r="D235" s="6">
        <v>0.19719999999999999</v>
      </c>
    </row>
    <row r="236" spans="3:9" ht="15.5" x14ac:dyDescent="0.35">
      <c r="C236" t="s">
        <v>220</v>
      </c>
      <c r="D236" s="6">
        <v>0.1661</v>
      </c>
    </row>
    <row r="237" spans="3:9" ht="15.5" x14ac:dyDescent="0.35">
      <c r="C237" t="s">
        <v>221</v>
      </c>
      <c r="D237" s="6">
        <v>52.228500000000004</v>
      </c>
    </row>
    <row r="238" spans="3:9" ht="15.5" x14ac:dyDescent="0.35">
      <c r="C238" t="s">
        <v>222</v>
      </c>
      <c r="D238" s="6">
        <v>50.5032</v>
      </c>
    </row>
    <row r="239" spans="3:9" ht="15.5" x14ac:dyDescent="0.35">
      <c r="C239" t="s">
        <v>223</v>
      </c>
      <c r="D239" s="6">
        <v>1.8478000000000001</v>
      </c>
    </row>
    <row r="240" spans="3:9" ht="15.5" x14ac:dyDescent="0.35">
      <c r="C240" t="s">
        <v>224</v>
      </c>
      <c r="I240" s="5">
        <v>7</v>
      </c>
    </row>
    <row r="241" spans="3:9" ht="15.5" x14ac:dyDescent="0.35">
      <c r="C241" t="s">
        <v>225</v>
      </c>
      <c r="I241" s="6">
        <v>0.33</v>
      </c>
    </row>
    <row r="242" spans="3:9" ht="15.5" x14ac:dyDescent="0.35">
      <c r="C242" t="s">
        <v>226</v>
      </c>
      <c r="I242" s="6">
        <v>0.22</v>
      </c>
    </row>
    <row r="243" spans="3:9" ht="15.5" x14ac:dyDescent="0.35">
      <c r="C243" t="s">
        <v>308</v>
      </c>
      <c r="I243" s="6">
        <v>0.01</v>
      </c>
    </row>
    <row r="244" spans="3:9" ht="15.5" x14ac:dyDescent="0.35">
      <c r="C244" t="s">
        <v>227</v>
      </c>
      <c r="I244" s="6">
        <v>0.48</v>
      </c>
    </row>
    <row r="245" spans="3:9" ht="15.5" x14ac:dyDescent="0.35">
      <c r="C245" t="s">
        <v>228</v>
      </c>
      <c r="I245" s="6">
        <v>0.09</v>
      </c>
    </row>
    <row r="246" spans="3:9" ht="15.5" x14ac:dyDescent="0.35">
      <c r="C246" t="s">
        <v>229</v>
      </c>
      <c r="I246" s="6">
        <v>0.67</v>
      </c>
    </row>
    <row r="247" spans="3:9" ht="15.5" x14ac:dyDescent="0.35">
      <c r="C247" t="s">
        <v>230</v>
      </c>
      <c r="I247" s="6">
        <v>0.36</v>
      </c>
    </row>
    <row r="248" spans="3:9" ht="15.5" x14ac:dyDescent="0.35">
      <c r="C248" t="s">
        <v>309</v>
      </c>
      <c r="I248" s="5">
        <v>11000000000</v>
      </c>
    </row>
    <row r="249" spans="3:9" ht="15.5" x14ac:dyDescent="0.35">
      <c r="C249" t="s">
        <v>310</v>
      </c>
      <c r="I249" s="5">
        <v>6000000000</v>
      </c>
    </row>
    <row r="250" spans="3:9" ht="15.5" x14ac:dyDescent="0.35">
      <c r="C250" t="s">
        <v>311</v>
      </c>
      <c r="I250" s="5">
        <v>-1000000000</v>
      </c>
    </row>
    <row r="251" spans="3:9" ht="15.5" x14ac:dyDescent="0.35">
      <c r="C251" t="s">
        <v>312</v>
      </c>
      <c r="I251" s="5">
        <v>-1000000000</v>
      </c>
    </row>
    <row r="252" spans="3:9" ht="15.5" x14ac:dyDescent="0.35">
      <c r="C252" t="s">
        <v>231</v>
      </c>
      <c r="D252" s="5">
        <v>1000000000</v>
      </c>
    </row>
    <row r="253" spans="3:9" ht="15.5" x14ac:dyDescent="0.35">
      <c r="C253" t="s">
        <v>232</v>
      </c>
      <c r="D253" s="5">
        <v>318000000000</v>
      </c>
    </row>
    <row r="254" spans="3:9" ht="15.5" x14ac:dyDescent="0.35">
      <c r="C254" t="s">
        <v>233</v>
      </c>
      <c r="D254" s="5">
        <v>34000000000</v>
      </c>
    </row>
    <row r="255" spans="3:9" ht="15.5" x14ac:dyDescent="0.35">
      <c r="C255" t="s">
        <v>176</v>
      </c>
      <c r="D255" s="5">
        <v>72000000000</v>
      </c>
    </row>
    <row r="256" spans="3:9" ht="15.5" x14ac:dyDescent="0.35">
      <c r="C256" t="s">
        <v>175</v>
      </c>
      <c r="I256" s="5">
        <v>285000000000</v>
      </c>
    </row>
    <row r="257" spans="3:9" ht="15.5" x14ac:dyDescent="0.35">
      <c r="C257" t="s">
        <v>174</v>
      </c>
      <c r="D257" s="5">
        <v>19000000000</v>
      </c>
    </row>
    <row r="258" spans="3:9" ht="15.5" x14ac:dyDescent="0.35">
      <c r="C258" t="s">
        <v>173</v>
      </c>
      <c r="D258" s="5">
        <v>0</v>
      </c>
    </row>
    <row r="259" spans="3:9" ht="15.5" x14ac:dyDescent="0.35">
      <c r="C259" t="s">
        <v>24</v>
      </c>
      <c r="D259" s="5">
        <v>19000000000</v>
      </c>
    </row>
    <row r="260" spans="3:9" ht="15.5" x14ac:dyDescent="0.35">
      <c r="C260" t="s">
        <v>21</v>
      </c>
      <c r="D260" s="5">
        <v>18000000000</v>
      </c>
    </row>
    <row r="261" spans="3:9" ht="15.5" x14ac:dyDescent="0.35">
      <c r="C261" t="s">
        <v>234</v>
      </c>
      <c r="I261" s="5">
        <v>285000000000</v>
      </c>
    </row>
    <row r="262" spans="3:9" ht="15.5" x14ac:dyDescent="0.35">
      <c r="C262" t="s">
        <v>313</v>
      </c>
      <c r="I262" s="5">
        <v>5000000000</v>
      </c>
    </row>
    <row r="263" spans="3:9" ht="15.5" x14ac:dyDescent="0.35">
      <c r="C263" t="s">
        <v>314</v>
      </c>
      <c r="I263" s="5">
        <v>0</v>
      </c>
    </row>
    <row r="264" spans="3:9" ht="15.5" x14ac:dyDescent="0.35">
      <c r="C264" t="s">
        <v>315</v>
      </c>
      <c r="I264" s="5">
        <v>-4000000000</v>
      </c>
    </row>
    <row r="265" spans="3:9" ht="15.5" x14ac:dyDescent="0.35">
      <c r="C265" t="s">
        <v>316</v>
      </c>
      <c r="I265" s="5">
        <v>0</v>
      </c>
    </row>
    <row r="266" spans="3:9" ht="15.5" x14ac:dyDescent="0.35">
      <c r="C266" t="s">
        <v>317</v>
      </c>
      <c r="I266" s="5">
        <v>5000000000</v>
      </c>
    </row>
  </sheetData>
  <pageMargins left="0.7" right="0.7" top="0.75" bottom="0.75" header="0.3" footer="0.3"/>
  <ignoredErrors>
    <ignoredError sqref="A1:O267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28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610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611</v>
      </c>
      <c r="D2" s="2" vm="72">
        <f ca="1">IFERROR(_xlfn.STOCKHISTORY("XIDX:" &amp; $C$1, D3, , 0, 0, 1), "Libur")</f>
        <v>120</v>
      </c>
      <c r="E2" s="2" vm="73">
        <f ca="1">IFERROR(_xlfn.STOCKHISTORY("XIDX:" &amp; $C$1, E3, , 0, 0, 1), "Libur")</f>
        <v>94</v>
      </c>
      <c r="H2" s="2" vm="73">
        <f ca="1">IFERROR(INDEX(D2:G2,COUNT(D2:G2)),"")</f>
        <v>94</v>
      </c>
      <c r="I2" s="2" vm="74">
        <f t="shared" ref="I2:O2" ca="1" si="0">IFERROR(_xlfn.STOCKHISTORY("XIDX:" &amp; $C$1, I1, , 0, 0, 1), "Libur")</f>
        <v>234</v>
      </c>
      <c r="J2" s="2" vm="16">
        <f t="shared" ca="1" si="0"/>
        <v>126</v>
      </c>
      <c r="K2" s="2" vm="75">
        <f t="shared" ca="1" si="0"/>
        <v>246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8311299756</v>
      </c>
      <c r="E4" s="2">
        <f>IFERROR(INDEX(E51:E500,MATCH($C$4,$C$51:$C$500,0)),"")</f>
        <v>19927296497</v>
      </c>
      <c r="H4" s="2">
        <f>IFERROR(SUM(D4:G4)*(4/MAX(1,COUNT(D4:G4))),"")</f>
        <v>56477192506</v>
      </c>
      <c r="I4" s="2">
        <f t="shared" ref="I4:O4" si="1">IFERROR(INDEX(I51:I500,MATCH($C$4,$C$51:$C$500,0)),"")</f>
        <v>62012434729</v>
      </c>
      <c r="J4" s="2">
        <f t="shared" si="1"/>
        <v>152933392854</v>
      </c>
      <c r="K4" s="2">
        <f t="shared" si="1"/>
        <v>187501697933</v>
      </c>
      <c r="L4" s="2">
        <f t="shared" si="1"/>
        <v>107517076481</v>
      </c>
      <c r="M4" s="2">
        <f t="shared" si="1"/>
        <v>45628035297</v>
      </c>
      <c r="N4" s="2">
        <f t="shared" si="1"/>
        <v>32702545336</v>
      </c>
      <c r="O4" s="2">
        <f t="shared" si="1"/>
        <v>6717872001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168556304</v>
      </c>
      <c r="E5" s="2">
        <f>IFERROR(INDEX(E51:E500,MATCH($C$5,$C$51:$C$500,0)),"")</f>
        <v>108000205</v>
      </c>
      <c r="H5" s="2">
        <f>IFERROR(SUM(D5:G5)*(4/MAX(1,COUNT(D5:G5))),"")</f>
        <v>553113018</v>
      </c>
      <c r="I5" s="2">
        <f t="shared" ref="I5:O5" si="2">IFERROR(INDEX(I51:I500,MATCH($C$5,$C$51:$C$500,0)),"")</f>
        <v>-36126453817</v>
      </c>
      <c r="J5" s="2">
        <f t="shared" si="2"/>
        <v>2772683765</v>
      </c>
      <c r="K5" s="2">
        <f t="shared" si="2"/>
        <v>18825926928</v>
      </c>
      <c r="L5" s="2">
        <f t="shared" si="2"/>
        <v>14908733483</v>
      </c>
      <c r="M5" s="2">
        <f t="shared" si="2"/>
        <v>6416406315</v>
      </c>
      <c r="N5" s="2">
        <f t="shared" si="2"/>
        <v>1751442961</v>
      </c>
      <c r="O5" s="2">
        <f t="shared" si="2"/>
        <v>130821318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183408816719</v>
      </c>
      <c r="E6" s="2">
        <f>IFERROR(INDEX(E51:E500,MATCH($C$6,$C$51:$C$500,0)),"")</f>
        <v>183277844635</v>
      </c>
      <c r="H6" s="2">
        <f>IFERROR(INDEX(D6:G6,COUNT(D6:G6)),"")</f>
        <v>183277844635</v>
      </c>
      <c r="I6" s="2">
        <f t="shared" ref="I6:O6" si="3">IFERROR(INDEX(I51:I500,MATCH($C$6,$C$51:$C$500,0)),"")</f>
        <v>183196230804</v>
      </c>
      <c r="J6" s="2">
        <f t="shared" si="3"/>
        <v>219741249530</v>
      </c>
      <c r="K6" s="2">
        <f t="shared" si="3"/>
        <v>211172775979</v>
      </c>
      <c r="L6" s="2">
        <f t="shared" si="3"/>
        <v>62493424184</v>
      </c>
      <c r="M6" s="2">
        <f t="shared" si="3"/>
        <v>28584690701</v>
      </c>
      <c r="N6" s="2">
        <f t="shared" si="3"/>
        <v>19168284386</v>
      </c>
      <c r="O6" s="2">
        <f t="shared" si="3"/>
        <v>5716841425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2.95</v>
      </c>
      <c r="E7" s="3">
        <f>IFERROR(INDEX(E51:E500,MATCH($C$7,$C$51:$C$500,0))/1000000000,"")</f>
        <v>2.95</v>
      </c>
      <c r="H7" s="3">
        <f>IFERROR(INDEX(D7:G7,COUNT(D7:G7)),"")</f>
        <v>2.95</v>
      </c>
      <c r="I7" s="3">
        <f t="shared" ref="I7:O7" si="4">IFERROR(INDEX(I51:I500,MATCH($C$7,$C$51:$C$500,0))/1000000000,"")</f>
        <v>2.95</v>
      </c>
      <c r="J7" s="3">
        <f t="shared" si="4"/>
        <v>2.95</v>
      </c>
      <c r="K7" s="3">
        <f t="shared" si="4"/>
        <v>2.95</v>
      </c>
      <c r="L7" s="3">
        <f t="shared" si="4"/>
        <v>2.2000000000000002</v>
      </c>
      <c r="M7" s="3">
        <f t="shared" si="4"/>
        <v>0.75</v>
      </c>
      <c r="N7" s="3">
        <f t="shared" si="4"/>
        <v>0.75</v>
      </c>
      <c r="O7" s="3">
        <f t="shared" si="4"/>
        <v>0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1000000000</v>
      </c>
      <c r="E8" s="2">
        <f>IFERROR(INDEX(E51:E500,MATCH("Free cash flow (Quarter)",$C$51:$C$500,0)),"")</f>
        <v>22000000000</v>
      </c>
      <c r="H8" s="2">
        <f>IFERROR(INDEX(D8:G8,COUNT(D8:G8)),"")</f>
        <v>22000000000</v>
      </c>
      <c r="I8" s="2">
        <f t="shared" ref="I8:O8" si="5">IFERROR(INDEX(I51:I500,MATCH($C$8,$C$51:$C$500,0)),"")</f>
        <v>12000000000</v>
      </c>
      <c r="J8" s="2">
        <f t="shared" si="5"/>
        <v>106000000000</v>
      </c>
      <c r="K8" s="2">
        <f t="shared" si="5"/>
        <v>95000000000</v>
      </c>
      <c r="L8" s="2">
        <f t="shared" si="5"/>
        <v>63000000000</v>
      </c>
      <c r="M8" s="2">
        <f t="shared" si="5"/>
        <v>33000000000</v>
      </c>
      <c r="N8" s="2">
        <f t="shared" si="5"/>
        <v>28000000000</v>
      </c>
      <c r="O8" s="2">
        <f t="shared" si="5"/>
        <v>8000000000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0.5</v>
      </c>
      <c r="E9" s="3">
        <f>IFERROR(INDEX(E51:E500,MATCH("Free cash flow per share (Quarter)",$C$51:$C$500,0)),"")</f>
        <v>7.57</v>
      </c>
      <c r="H9" s="3">
        <f>IFERROR(INDEX(D9:G9,COUNT(D9:G9)),"")</f>
        <v>7.57</v>
      </c>
      <c r="I9" s="3">
        <f t="shared" ref="I9:O9" si="6">IFERROR(INDEX(I51:I500,MATCH($C$9,$C$51:$C$500,0)),"")</f>
        <v>4.1100000000000003</v>
      </c>
      <c r="J9" s="3">
        <f t="shared" si="6"/>
        <v>35.96</v>
      </c>
      <c r="K9" s="3">
        <f t="shared" si="6"/>
        <v>32.15</v>
      </c>
      <c r="L9" s="3">
        <f t="shared" si="6"/>
        <v>28.84</v>
      </c>
      <c r="M9" s="3">
        <f t="shared" si="6"/>
        <v>43.78</v>
      </c>
      <c r="N9" s="3">
        <f t="shared" si="6"/>
        <v>37.5</v>
      </c>
      <c r="O9" s="3">
        <f t="shared" si="6"/>
        <v>646232.01</v>
      </c>
    </row>
    <row r="10" spans="1:15" ht="15.5" x14ac:dyDescent="0.35">
      <c r="C10" t="s">
        <v>18</v>
      </c>
      <c r="D10" s="3">
        <f ca="1">IFERROR(IF(D9=0,"",D2/D9),"")</f>
        <v>240</v>
      </c>
      <c r="E10" s="3">
        <f ca="1">IFERROR(IF(E9=0,"",E2/E9),"")</f>
        <v>12.417437252311757</v>
      </c>
      <c r="I10" s="3">
        <f t="shared" ref="I10:O10" ca="1" si="7">IFERROR(IF(I9=0,"",I2/I9),"")</f>
        <v>56.934306569343065</v>
      </c>
      <c r="J10" s="3">
        <f t="shared" ca="1" si="7"/>
        <v>3.5038932146829809</v>
      </c>
      <c r="K10" s="3">
        <f t="shared" ca="1" si="7"/>
        <v>7.6516329704510113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21213120258</v>
      </c>
      <c r="E11" s="2">
        <f>IFERROR(INDEX(E51:E500,MATCH($C$11,$C$51:$C$500,0)),"")</f>
        <v>17030051729</v>
      </c>
      <c r="H11" s="2">
        <f>IFERROR(INDEX(D11:G11,COUNT(D11:G11)),"")</f>
        <v>17030051729</v>
      </c>
      <c r="I11" s="2">
        <f t="shared" ref="I11:O11" si="8">IFERROR(INDEX(I51:I500,MATCH($C$11,$C$51:$C$500,0)),"")</f>
        <v>496666429</v>
      </c>
      <c r="J11" s="2">
        <f t="shared" si="8"/>
        <v>5134673575</v>
      </c>
      <c r="K11" s="2">
        <f t="shared" si="8"/>
        <v>41294212199</v>
      </c>
      <c r="L11" s="2">
        <f t="shared" si="8"/>
        <v>5891386360</v>
      </c>
      <c r="M11" s="2">
        <f t="shared" si="8"/>
        <v>6544397027</v>
      </c>
      <c r="N11" s="2">
        <f t="shared" si="8"/>
        <v>9657303253</v>
      </c>
      <c r="O11" s="2">
        <f t="shared" si="8"/>
        <v>1766051113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-21000000000</v>
      </c>
      <c r="E12" s="2">
        <f>IFERROR(INDEX(E51:E500,MATCH("Net Debt (Quarter)",$C$51:$C$500,0)),"")</f>
        <v>-17000000000</v>
      </c>
      <c r="H12" s="2">
        <f>IFERROR(INDEX(D12:G12,COUNT(D12:G12)),"")</f>
        <v>-17000000000</v>
      </c>
      <c r="I12" s="2">
        <f t="shared" ref="I12:O12" si="9">IFERROR(INDEX(I51:I500,MATCH($C$12,$C$51:$C$500,0)),"")</f>
        <v>0</v>
      </c>
      <c r="J12" s="2">
        <f t="shared" si="9"/>
        <v>20000000000</v>
      </c>
      <c r="K12" s="2">
        <f t="shared" si="9"/>
        <v>-41000000000</v>
      </c>
      <c r="L12" s="2">
        <f t="shared" si="9"/>
        <v>-1000000000</v>
      </c>
      <c r="M12" s="2">
        <f t="shared" si="9"/>
        <v>-6000000000</v>
      </c>
      <c r="N12" s="2">
        <f t="shared" si="9"/>
        <v>-2000000000</v>
      </c>
      <c r="O12" s="2">
        <f t="shared" si="9"/>
        <v>-2000000000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O13" si="10">IFERROR(INDEX(I51:I500,MATCH($C$13,$C$51:$C$500,0)),"")</f>
        <v>0</v>
      </c>
      <c r="J13" s="2">
        <f t="shared" si="10"/>
        <v>25000000000</v>
      </c>
      <c r="K13" s="2">
        <f t="shared" si="10"/>
        <v>0</v>
      </c>
      <c r="L13" s="2">
        <f t="shared" si="10"/>
        <v>5000000000</v>
      </c>
      <c r="M13" s="2">
        <f t="shared" si="10"/>
        <v>1000000000</v>
      </c>
      <c r="N13" s="2">
        <f t="shared" si="10"/>
        <v>7000000000</v>
      </c>
      <c r="O13" s="2">
        <f t="shared" si="10"/>
        <v>0</v>
      </c>
    </row>
    <row r="14" spans="1:15" ht="15.5" x14ac:dyDescent="0.35">
      <c r="C14" t="s">
        <v>27</v>
      </c>
      <c r="D14" s="2">
        <f>IFERROR(INDEX(D51:D500,MATCH($C$14,$C$51:$C$500,0)),"")</f>
        <v>-332452850</v>
      </c>
      <c r="E14" s="2">
        <f>IFERROR(INDEX(E51:E500,MATCH($C$14,$C$51:$C$500,0)),"")</f>
        <v>-982007554</v>
      </c>
      <c r="H14" s="2">
        <f>IFERROR(SUM(D14:G14)*(4/MAX(1,COUNT(D14:G14))),"")</f>
        <v>-2628920808</v>
      </c>
      <c r="I14" s="2">
        <f t="shared" ref="I14:O14" si="11">IFERROR(INDEX(I51:I500,MATCH($C$14,$C$51:$C$500,0)),"")</f>
        <v>-3652488485</v>
      </c>
      <c r="J14" s="2">
        <f t="shared" si="11"/>
        <v>-3797909933</v>
      </c>
      <c r="K14" s="2">
        <f t="shared" si="11"/>
        <v>-2130283905</v>
      </c>
      <c r="L14" s="2">
        <f t="shared" si="11"/>
        <v>-834020352</v>
      </c>
      <c r="M14" s="2">
        <f t="shared" si="11"/>
        <v>-983426035</v>
      </c>
      <c r="N14" s="2">
        <f t="shared" si="11"/>
        <v>-1336133261</v>
      </c>
      <c r="O14" s="2">
        <f t="shared" si="11"/>
        <v>0</v>
      </c>
    </row>
    <row r="15" spans="1:15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O15" si="12">IFERROR(INDEX(I51:I500,MATCH($C$15,$C$51:$C$500,0)),"")</f>
        <v>0</v>
      </c>
      <c r="J15" s="2">
        <f t="shared" si="12"/>
        <v>-1361048609</v>
      </c>
      <c r="K15" s="2">
        <f t="shared" si="12"/>
        <v>-5603714854</v>
      </c>
      <c r="L15" s="2">
        <f t="shared" si="12"/>
        <v>-4440277429</v>
      </c>
      <c r="M15" s="2">
        <f t="shared" si="12"/>
        <v>-1881602038</v>
      </c>
      <c r="N15" s="2">
        <f t="shared" si="12"/>
        <v>-474677435</v>
      </c>
      <c r="O15" s="2">
        <f t="shared" si="12"/>
        <v>-22936118</v>
      </c>
    </row>
    <row r="16" spans="1:15" ht="15.5" x14ac:dyDescent="0.35">
      <c r="C16" t="s">
        <v>29</v>
      </c>
      <c r="D16" s="2">
        <f>IFERROR(INDEX(D51:D500,MATCH($C$16,$C$51:$C$500,0)),"")</f>
        <v>130972084</v>
      </c>
      <c r="E16" s="2">
        <f>IFERROR(INDEX(E51:E500,MATCH($C$16,$C$51:$C$500,0)),"")</f>
        <v>81613832</v>
      </c>
      <c r="H16" s="2">
        <f>IFERROR(SUM(D16:G16)*(4/MAX(1,COUNT(D16:G16))),"")</f>
        <v>425171832</v>
      </c>
      <c r="I16" s="2">
        <f t="shared" ref="I16:O16" si="13">IFERROR(INDEX(I51:I500,MATCH($C$16,$C$51:$C$500,0)),"")</f>
        <v>-36811745871</v>
      </c>
      <c r="J16" s="2">
        <f t="shared" si="13"/>
        <v>3765856217</v>
      </c>
      <c r="K16" s="2">
        <f t="shared" si="13"/>
        <v>23681609012</v>
      </c>
      <c r="L16" s="2">
        <f t="shared" si="13"/>
        <v>19936146884</v>
      </c>
      <c r="M16" s="2">
        <f t="shared" si="13"/>
        <v>8559445949</v>
      </c>
      <c r="N16" s="2">
        <f t="shared" si="13"/>
        <v>1926068377</v>
      </c>
      <c r="O16" s="2">
        <f t="shared" si="13"/>
        <v>166218993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237</v>
      </c>
    </row>
    <row r="19" spans="1:15" ht="15.5" x14ac:dyDescent="0.35">
      <c r="A19" t="s">
        <v>38</v>
      </c>
      <c r="C19" t="s">
        <v>39</v>
      </c>
    </row>
    <row r="20" spans="1:15" ht="15.5" x14ac:dyDescent="0.35">
      <c r="A20" t="s">
        <v>40</v>
      </c>
      <c r="C20" t="s">
        <v>41</v>
      </c>
      <c r="D20" s="2">
        <f ca="1">IFERROR(D21*D2,"")</f>
        <v>354000000000</v>
      </c>
      <c r="E20" s="2">
        <f ca="1">IFERROR(E21*E2,"")</f>
        <v>277300000000</v>
      </c>
      <c r="H20" s="2">
        <f t="shared" ref="H20:O20" ca="1" si="14">IFERROR(H21*H2,"")</f>
        <v>277300000000</v>
      </c>
      <c r="I20" s="2">
        <f t="shared" ca="1" si="14"/>
        <v>690300000000</v>
      </c>
      <c r="J20" s="2">
        <f t="shared" ca="1" si="14"/>
        <v>371700000000</v>
      </c>
      <c r="K20" s="2">
        <f t="shared" ca="1" si="14"/>
        <v>725700000000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2950000000</v>
      </c>
      <c r="E21" s="2">
        <f>IFERROR(INDEX(E51:E500,MATCH($C$7,$C$51:$C$500,0)),"")</f>
        <v>2950000000</v>
      </c>
      <c r="H21" s="2">
        <f>IFERROR(INDEX(D21:G21,COUNT(D21:G21)),"")</f>
        <v>2950000000</v>
      </c>
      <c r="I21" s="2">
        <f t="shared" ref="I21:O21" si="15">IFERROR(INDEX(I51:I500,MATCH($C$7,$C$51:$C$500,0)),"")</f>
        <v>2950000000</v>
      </c>
      <c r="J21" s="2">
        <f t="shared" si="15"/>
        <v>2950000000</v>
      </c>
      <c r="K21" s="2">
        <f t="shared" si="15"/>
        <v>2950000000</v>
      </c>
      <c r="L21" s="2">
        <f t="shared" si="15"/>
        <v>2200000000</v>
      </c>
      <c r="M21" s="2">
        <f t="shared" si="15"/>
        <v>750000000</v>
      </c>
      <c r="N21" s="2">
        <f t="shared" si="15"/>
        <v>750000000</v>
      </c>
      <c r="O21" s="2">
        <f t="shared" si="15"/>
        <v>0</v>
      </c>
    </row>
    <row r="23" spans="1:15" ht="15.5" x14ac:dyDescent="0.35">
      <c r="B23" t="s">
        <v>42</v>
      </c>
      <c r="C23" t="s">
        <v>43</v>
      </c>
      <c r="D23" s="3">
        <f>IFERROR(D5/D6*100,"")</f>
        <v>9.1901963610748608E-2</v>
      </c>
      <c r="E23" s="3">
        <f>IFERROR(E5/E6*100,"")</f>
        <v>5.8927037916166942E-2</v>
      </c>
      <c r="H23" s="3">
        <f t="shared" ref="H23:O23" si="16">IFERROR(H5/H6*100,"")</f>
        <v>0.30178935108143112</v>
      </c>
      <c r="I23" s="3">
        <f t="shared" si="16"/>
        <v>-19.720085756377472</v>
      </c>
      <c r="J23" s="3">
        <f t="shared" si="16"/>
        <v>1.261794847772294</v>
      </c>
      <c r="K23" s="3">
        <f t="shared" si="16"/>
        <v>8.9149403092906905</v>
      </c>
      <c r="L23" s="3">
        <f t="shared" si="16"/>
        <v>23.856483586343533</v>
      </c>
      <c r="M23" s="3">
        <f t="shared" si="16"/>
        <v>22.447002775424572</v>
      </c>
      <c r="N23" s="3">
        <f t="shared" si="16"/>
        <v>9.1371920706644296</v>
      </c>
      <c r="O23" s="3">
        <f t="shared" si="16"/>
        <v>2.2883496020706926</v>
      </c>
    </row>
    <row r="24" spans="1:15" ht="15.5" x14ac:dyDescent="0.35">
      <c r="C24" t="s">
        <v>44</v>
      </c>
      <c r="D24" s="4" t="str">
        <f>IFERROR(_xlfn.RRI(5,I23,D23),"")</f>
        <v/>
      </c>
      <c r="E24" s="4">
        <f>IFERROR(_xlfn.RRI(5,J23,E23),"")</f>
        <v>-0.45816734894499389</v>
      </c>
      <c r="H24" s="4">
        <f t="shared" ref="H24:O24" si="17">IFERROR(_xlfn.RRI(5,M23,H23),"")</f>
        <v>-0.57761439376300738</v>
      </c>
      <c r="I24" s="4" t="str">
        <f t="shared" si="17"/>
        <v/>
      </c>
      <c r="J24" s="4">
        <f t="shared" si="17"/>
        <v>-0.11224469735547826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45</v>
      </c>
      <c r="C25" t="s">
        <v>46</v>
      </c>
      <c r="D25" s="3">
        <f>IFERROR(INDEX(D51:D500,MATCH($A$25,$C$51:$C$500,0)),"")</f>
        <v>0.06</v>
      </c>
      <c r="E25" s="3">
        <f>IFERROR(INDEX(E51:E500,MATCH($A$25,$C$51:$C$500,0)),"")</f>
        <v>0.04</v>
      </c>
      <c r="H25" s="3">
        <f>IFERROR(INDEX(D25:G25,COUNT(D25:G25)),"")</f>
        <v>0.04</v>
      </c>
      <c r="I25" s="3">
        <f t="shared" ref="I25:O25" si="18">IFERROR(INDEX(I51:I500,MATCH($C$25,$C$51:$C$500,0)),"")</f>
        <v>-12.33</v>
      </c>
      <c r="J25" s="3">
        <f t="shared" si="18"/>
        <v>0.83</v>
      </c>
      <c r="K25" s="3">
        <f t="shared" si="18"/>
        <v>6.13</v>
      </c>
      <c r="L25" s="3">
        <f t="shared" si="18"/>
        <v>6.97</v>
      </c>
      <c r="M25" s="3">
        <f t="shared" si="18"/>
        <v>8.9</v>
      </c>
      <c r="N25" s="3">
        <f t="shared" si="18"/>
        <v>1.94</v>
      </c>
      <c r="O25" s="3">
        <f t="shared" si="18"/>
        <v>12622.41</v>
      </c>
    </row>
    <row r="26" spans="1:15" ht="15.5" x14ac:dyDescent="0.35">
      <c r="C26" t="s">
        <v>47</v>
      </c>
      <c r="D26" s="4" t="str">
        <f>IFERROR(_xlfn.RRI(5,I25,D25),"")</f>
        <v/>
      </c>
      <c r="E26" s="4">
        <f>IFERROR(_xlfn.RRI(5,J25,E25),"")</f>
        <v>-0.45474911420518316</v>
      </c>
      <c r="H26" s="4">
        <f t="shared" ref="H26:O26" si="19">IFERROR(_xlfn.RRI(5,M25,H25),"")</f>
        <v>-0.66073895385852366</v>
      </c>
      <c r="I26" s="4" t="str">
        <f t="shared" si="19"/>
        <v/>
      </c>
      <c r="J26" s="4">
        <f t="shared" si="19"/>
        <v>-0.85425718220861979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48</v>
      </c>
      <c r="D27" s="3">
        <f>IFERROR(D4/D21,"")</f>
        <v>2.8173897477966103</v>
      </c>
      <c r="E27" s="3">
        <f>IFERROR(E4/E21,"")</f>
        <v>6.7550157616949154</v>
      </c>
      <c r="H27" s="3">
        <f t="shared" ref="H27:O27" si="20">IFERROR(H4/H21,"")</f>
        <v>19.144811018983052</v>
      </c>
      <c r="I27" s="3">
        <f t="shared" si="20"/>
        <v>21.021164314915254</v>
      </c>
      <c r="J27" s="3">
        <f t="shared" si="20"/>
        <v>51.841828086101692</v>
      </c>
      <c r="K27" s="3">
        <f t="shared" si="20"/>
        <v>63.559897604406778</v>
      </c>
      <c r="L27" s="3">
        <f t="shared" si="20"/>
        <v>48.871398400454545</v>
      </c>
      <c r="M27" s="3">
        <f t="shared" si="20"/>
        <v>60.837380396</v>
      </c>
      <c r="N27" s="3">
        <f t="shared" si="20"/>
        <v>43.603393781333331</v>
      </c>
      <c r="O27" s="3" t="str">
        <f t="shared" si="20"/>
        <v/>
      </c>
    </row>
    <row r="28" spans="1:15" ht="15.5" x14ac:dyDescent="0.35">
      <c r="C28" t="s">
        <v>49</v>
      </c>
      <c r="D28" s="4">
        <f>IFERROR(_xlfn.RRI(5,I27,D27),"")</f>
        <v>-0.33098164580148715</v>
      </c>
      <c r="E28" s="4">
        <f>IFERROR(_xlfn.RRI(5,J27,E27),"")</f>
        <v>-0.33474336942821659</v>
      </c>
      <c r="H28" s="4">
        <f t="shared" ref="H28:O28" si="21">IFERROR(_xlfn.RRI(5,M27,H27),"")</f>
        <v>-0.20644667505241376</v>
      </c>
      <c r="I28" s="4">
        <f t="shared" si="21"/>
        <v>-0.13577406569419981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50</v>
      </c>
      <c r="H29" s="4">
        <f t="shared" ref="H29:O29" si="22">IFERROR(((H25-I25)/I25)*100%,"")</f>
        <v>-1.0032441200324411</v>
      </c>
      <c r="I29" s="4">
        <f t="shared" si="22"/>
        <v>-15.85542168674699</v>
      </c>
      <c r="J29" s="4">
        <f t="shared" si="22"/>
        <v>-0.86460032626427408</v>
      </c>
      <c r="K29" s="4">
        <f t="shared" si="22"/>
        <v>-0.12051649928263987</v>
      </c>
      <c r="L29" s="4">
        <f t="shared" si="22"/>
        <v>-0.21685393258426972</v>
      </c>
      <c r="M29" s="4">
        <f t="shared" si="22"/>
        <v>3.587628865979382</v>
      </c>
      <c r="N29" s="4">
        <f t="shared" si="22"/>
        <v>-0.99984630510338357</v>
      </c>
      <c r="O29" s="4" t="str">
        <f t="shared" si="22"/>
        <v/>
      </c>
    </row>
    <row r="30" spans="1:15" ht="15.5" x14ac:dyDescent="0.35">
      <c r="C30" t="s">
        <v>51</v>
      </c>
      <c r="H30" s="4">
        <f t="shared" ref="H30:O30" si="23">IFERROR(((H27-I27)/I27)*100%,"")</f>
        <v>-8.9260198332632934E-2</v>
      </c>
      <c r="I30" s="4">
        <f t="shared" si="23"/>
        <v>-0.59451344424038877</v>
      </c>
      <c r="J30" s="4">
        <f t="shared" si="23"/>
        <v>-0.18436262423262054</v>
      </c>
      <c r="K30" s="4">
        <f t="shared" si="23"/>
        <v>0.30055410085862444</v>
      </c>
      <c r="L30" s="4">
        <f t="shared" si="23"/>
        <v>-0.1966879888262284</v>
      </c>
      <c r="M30" s="4">
        <f t="shared" si="23"/>
        <v>0.39524415693634751</v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60.45</v>
      </c>
      <c r="E32" s="3">
        <f>IFERROR(INDEX(E51:E500,MATCH($A$32,$C$51:$C$500,0)),"")</f>
        <v>60.4</v>
      </c>
      <c r="H32" s="3">
        <f>IFERROR(INDEX(D32:G32,COUNT(D32:G32)),"")</f>
        <v>60.4</v>
      </c>
      <c r="I32" s="3">
        <f t="shared" ref="I32:O32" si="24">IFERROR(INDEX(I51:I500,MATCH($C$32,$C$51:$C$500,0)),"")</f>
        <v>60.36</v>
      </c>
      <c r="J32" s="3">
        <f t="shared" si="24"/>
        <v>72.63</v>
      </c>
      <c r="K32" s="3">
        <f t="shared" si="24"/>
        <v>71.58</v>
      </c>
      <c r="L32" s="3">
        <f t="shared" si="24"/>
        <v>28.41</v>
      </c>
      <c r="M32" s="3">
        <f t="shared" si="24"/>
        <v>38.11</v>
      </c>
      <c r="N32" s="3">
        <f t="shared" si="24"/>
        <v>25.56</v>
      </c>
      <c r="O32" s="3">
        <f t="shared" si="24"/>
        <v>414507.09</v>
      </c>
    </row>
    <row r="33" spans="1:15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1.56</v>
      </c>
      <c r="E33" s="3">
        <f>IFERROR(INDEX(E51:E500,MATCH($A$33,$C$51:$C$500,0)),"")</f>
        <v>1.95</v>
      </c>
      <c r="H33" s="3">
        <f>IFERROR(INDEX(D33:G33,COUNT(D33:G33)),"")</f>
        <v>1.95</v>
      </c>
      <c r="I33" s="3">
        <f t="shared" ref="I33:O33" si="25">IFERROR(INDEX(I51:I500,MATCH($C$33,$C$51:$C$500,0)),"")</f>
        <v>3.88</v>
      </c>
      <c r="J33" s="3">
        <f t="shared" si="25"/>
        <v>1.73</v>
      </c>
      <c r="K33" s="3">
        <f t="shared" si="25"/>
        <v>3.44</v>
      </c>
      <c r="L33" s="3">
        <f t="shared" si="25"/>
        <v>0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1566.67</v>
      </c>
      <c r="E34" s="3">
        <f>IFERROR(INDEX(E51:E500,MATCH($A$34,$C$51:$C$500,0)),"")</f>
        <v>2950</v>
      </c>
      <c r="H34" s="3">
        <f>IFERROR(INDEX(D34:G34,COUNT(D34:G34)),"")</f>
        <v>2950</v>
      </c>
      <c r="I34" s="3">
        <f t="shared" ref="I34:O34" si="26">IFERROR(INDEX(I51:I500,MATCH($C$34,$C$51:$C$500,0)),"")</f>
        <v>-18.98</v>
      </c>
      <c r="J34" s="3">
        <f t="shared" si="26"/>
        <v>151.81</v>
      </c>
      <c r="K34" s="3">
        <f t="shared" si="26"/>
        <v>40.130000000000003</v>
      </c>
      <c r="L34" s="3">
        <f t="shared" si="26"/>
        <v>0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33.380000000000003</v>
      </c>
      <c r="E35" s="3">
        <f>IFERROR(INDEX(E51:E500,MATCH($A$35,$C$51:$C$500,0)),"")</f>
        <v>17.48</v>
      </c>
      <c r="H35" s="3">
        <f>IFERROR(INDEX(D35:G35,COUNT(D35:G35)),"")</f>
        <v>17.48</v>
      </c>
      <c r="I35" s="3">
        <f t="shared" ref="I35:O35" si="27">IFERROR(INDEX(I51:I500,MATCH($C$35,$C$51:$C$500,0)),"")</f>
        <v>11.14</v>
      </c>
      <c r="J35" s="3">
        <f t="shared" si="27"/>
        <v>2.4300000000000002</v>
      </c>
      <c r="K35" s="3">
        <f t="shared" si="27"/>
        <v>3.87</v>
      </c>
      <c r="L35" s="3">
        <f t="shared" si="27"/>
        <v>0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64</v>
      </c>
      <c r="C36" t="s">
        <v>65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ht="15.5" x14ac:dyDescent="0.35">
      <c r="B37" t="s">
        <v>66</v>
      </c>
      <c r="C37" t="s">
        <v>67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237</v>
      </c>
    </row>
    <row r="51" spans="2:15" ht="15.5" x14ac:dyDescent="0.35">
      <c r="B51" t="s">
        <v>73</v>
      </c>
      <c r="C51" t="s">
        <v>6</v>
      </c>
      <c r="D51" s="5">
        <v>8311299756</v>
      </c>
      <c r="E51" s="5">
        <v>19927296497</v>
      </c>
      <c r="F51" s="5">
        <v>2623320136</v>
      </c>
      <c r="G51" s="5">
        <v>2674533440</v>
      </c>
      <c r="I51" s="5">
        <v>62012434729</v>
      </c>
      <c r="J51" s="5">
        <v>152933392854</v>
      </c>
      <c r="K51" s="5">
        <v>187501697933</v>
      </c>
      <c r="L51" s="5">
        <v>107517076481</v>
      </c>
      <c r="M51" s="5">
        <v>45628035297</v>
      </c>
      <c r="N51" s="5">
        <v>32702545336</v>
      </c>
      <c r="O51" s="5">
        <v>6717872001</v>
      </c>
    </row>
    <row r="52" spans="2:15" ht="15.5" x14ac:dyDescent="0.35">
      <c r="C52" t="s">
        <v>74</v>
      </c>
      <c r="D52" s="5">
        <v>-6075716840</v>
      </c>
      <c r="E52" s="5">
        <v>-14504429837</v>
      </c>
      <c r="F52" s="5">
        <v>-3878390134</v>
      </c>
      <c r="G52" s="5">
        <v>-6213856626</v>
      </c>
      <c r="I52" s="5">
        <v>-58929173944</v>
      </c>
      <c r="J52" s="5">
        <v>-120394857824</v>
      </c>
      <c r="K52" s="5">
        <v>-141480058376</v>
      </c>
      <c r="L52" s="5">
        <v>-73053952593</v>
      </c>
      <c r="M52" s="5">
        <v>-30375129962</v>
      </c>
      <c r="N52" s="5">
        <v>-25134645210</v>
      </c>
      <c r="O52" s="5">
        <v>-3741380143</v>
      </c>
    </row>
    <row r="53" spans="2:15" ht="15.5" x14ac:dyDescent="0.35">
      <c r="C53" t="s">
        <v>75</v>
      </c>
      <c r="D53" s="5">
        <v>2235582916</v>
      </c>
      <c r="E53" s="5">
        <v>5422866660</v>
      </c>
      <c r="F53" s="5">
        <v>-1255069998</v>
      </c>
      <c r="G53" s="5">
        <v>-3539323186</v>
      </c>
      <c r="I53" s="5">
        <v>3083260785</v>
      </c>
      <c r="J53" s="5">
        <v>32538535030</v>
      </c>
      <c r="K53" s="5">
        <v>46021639557</v>
      </c>
      <c r="L53" s="5">
        <v>34463123888</v>
      </c>
      <c r="M53" s="5">
        <v>15252905335</v>
      </c>
      <c r="N53" s="5">
        <v>7567900126</v>
      </c>
      <c r="O53" s="5">
        <v>2976491858</v>
      </c>
    </row>
    <row r="54" spans="2:15" ht="15.5" x14ac:dyDescent="0.35">
      <c r="C54" t="s">
        <v>76</v>
      </c>
      <c r="D54" s="5">
        <v>-1772157982</v>
      </c>
      <c r="E54" s="5">
        <v>-4359245274</v>
      </c>
      <c r="F54" s="5">
        <v>-2036728569</v>
      </c>
      <c r="G54" s="5">
        <v>-4086218736</v>
      </c>
      <c r="I54" s="5">
        <v>-19216219922</v>
      </c>
      <c r="J54" s="5">
        <v>-23598972820</v>
      </c>
      <c r="K54" s="5">
        <v>-17967874917</v>
      </c>
      <c r="L54" s="5">
        <v>-12689617800</v>
      </c>
      <c r="M54" s="5">
        <v>-5315223270</v>
      </c>
      <c r="N54" s="5">
        <v>-4268879188</v>
      </c>
      <c r="O54" s="5">
        <v>-2803393432</v>
      </c>
    </row>
    <row r="55" spans="2:15" ht="15.5" x14ac:dyDescent="0.35">
      <c r="C55" t="s">
        <v>240</v>
      </c>
      <c r="D55" s="5">
        <v>-13251824</v>
      </c>
      <c r="E55" s="5">
        <v>-25859431</v>
      </c>
      <c r="F55" s="5">
        <v>-126677144</v>
      </c>
      <c r="G55" s="5">
        <v>-79243113</v>
      </c>
      <c r="I55" s="5">
        <v>-364407633</v>
      </c>
      <c r="J55" s="5">
        <v>-634921291</v>
      </c>
      <c r="K55" s="5">
        <v>-1057245539</v>
      </c>
      <c r="L55" s="5">
        <v>-1495211997</v>
      </c>
      <c r="M55" s="5">
        <v>-259419344</v>
      </c>
      <c r="N55" s="5">
        <v>-757483981</v>
      </c>
      <c r="O55" s="5">
        <v>-71798165</v>
      </c>
    </row>
    <row r="56" spans="2:15" ht="15.5" x14ac:dyDescent="0.35">
      <c r="C56" t="s">
        <v>77</v>
      </c>
      <c r="D56" s="5">
        <v>-2530605149</v>
      </c>
      <c r="E56" s="5">
        <v>-3399403474</v>
      </c>
      <c r="F56" s="5">
        <v>-1900398855</v>
      </c>
      <c r="G56" s="5">
        <v>-4034048607</v>
      </c>
      <c r="I56" s="5">
        <v>-18851812289</v>
      </c>
      <c r="J56" s="5">
        <v>-22964051529</v>
      </c>
      <c r="K56" s="5">
        <v>-18584866644</v>
      </c>
      <c r="L56" s="5">
        <v>-11552200245</v>
      </c>
      <c r="M56" s="5">
        <v>-5077807090</v>
      </c>
      <c r="N56" s="5">
        <v>-3530037155</v>
      </c>
      <c r="O56" s="5">
        <v>-2741027200</v>
      </c>
    </row>
    <row r="57" spans="2:15" ht="15.5" x14ac:dyDescent="0.35">
      <c r="C57" t="s">
        <v>81</v>
      </c>
      <c r="D57" s="5">
        <v>-37584221</v>
      </c>
      <c r="E57" s="5">
        <v>-26386373</v>
      </c>
      <c r="F57" s="5">
        <v>142377377</v>
      </c>
      <c r="G57" s="5">
        <v>-205442608</v>
      </c>
      <c r="I57" s="5">
        <v>-418564909</v>
      </c>
      <c r="J57" s="5">
        <v>-46599054</v>
      </c>
      <c r="O57" s="5">
        <v>-14497203</v>
      </c>
    </row>
    <row r="58" spans="2:15" ht="15.5" x14ac:dyDescent="0.35">
      <c r="C58" t="s">
        <v>78</v>
      </c>
      <c r="D58" s="5">
        <v>463424934</v>
      </c>
      <c r="E58" s="5">
        <v>1063621386</v>
      </c>
      <c r="F58" s="5">
        <v>-3291798567</v>
      </c>
      <c r="G58" s="5">
        <v>-7625541922</v>
      </c>
      <c r="I58" s="5">
        <v>-16132959137</v>
      </c>
      <c r="J58" s="5">
        <v>8939562210</v>
      </c>
      <c r="K58" s="5">
        <v>28053764640</v>
      </c>
      <c r="L58" s="5">
        <v>21773506088</v>
      </c>
      <c r="M58" s="5">
        <v>9937682065</v>
      </c>
      <c r="N58" s="5">
        <v>3299020938</v>
      </c>
      <c r="O58" s="5">
        <v>173098426</v>
      </c>
    </row>
    <row r="59" spans="2:15" ht="15.5" x14ac:dyDescent="0.35">
      <c r="C59" t="s">
        <v>79</v>
      </c>
      <c r="D59" s="5">
        <v>-332452850</v>
      </c>
      <c r="E59" s="5">
        <v>-982007554</v>
      </c>
      <c r="F59" s="5">
        <v>-1933125367</v>
      </c>
      <c r="G59" s="5">
        <v>-17102365992</v>
      </c>
      <c r="I59" s="5">
        <v>-20678786734</v>
      </c>
      <c r="J59" s="5">
        <v>-5173705993</v>
      </c>
      <c r="K59" s="5">
        <v>-4372155628</v>
      </c>
      <c r="L59" s="5">
        <v>-1837359204</v>
      </c>
      <c r="M59" s="5">
        <v>-1378236116</v>
      </c>
      <c r="N59" s="5">
        <v>-1372952561</v>
      </c>
      <c r="O59" s="5">
        <v>-6879433</v>
      </c>
    </row>
    <row r="60" spans="2:15" ht="15.5" x14ac:dyDescent="0.35">
      <c r="C60" t="s">
        <v>27</v>
      </c>
      <c r="D60" s="5">
        <v>-332452850</v>
      </c>
      <c r="E60" s="5">
        <v>-982007554</v>
      </c>
      <c r="F60" s="5">
        <v>-1887181481</v>
      </c>
      <c r="G60" s="5">
        <v>-122011629</v>
      </c>
      <c r="I60" s="5">
        <v>-3652488485</v>
      </c>
      <c r="J60" s="5">
        <v>-3797909933</v>
      </c>
      <c r="K60" s="5">
        <v>-2130283905</v>
      </c>
      <c r="L60" s="5">
        <v>-834020352</v>
      </c>
      <c r="M60" s="5">
        <v>-983426035</v>
      </c>
      <c r="N60" s="5">
        <v>-1336133261</v>
      </c>
    </row>
    <row r="61" spans="2:15" ht="15.5" x14ac:dyDescent="0.35">
      <c r="C61" t="s">
        <v>82</v>
      </c>
      <c r="D61" s="5">
        <v>-332452850</v>
      </c>
      <c r="E61" s="5">
        <v>-982007554</v>
      </c>
      <c r="F61" s="5">
        <v>-1933125367</v>
      </c>
      <c r="G61" s="5">
        <v>-17102365992</v>
      </c>
      <c r="I61" s="5">
        <v>-20678786734</v>
      </c>
      <c r="J61" s="5">
        <v>-5173705993</v>
      </c>
      <c r="K61" s="5">
        <v>-4372155628</v>
      </c>
      <c r="L61" s="5">
        <v>-1837359204</v>
      </c>
      <c r="M61" s="5">
        <v>-1378236116</v>
      </c>
      <c r="N61" s="5">
        <v>-1372952561</v>
      </c>
      <c r="O61" s="5">
        <v>-6879433</v>
      </c>
    </row>
    <row r="62" spans="2:15" ht="15.5" x14ac:dyDescent="0.35">
      <c r="C62" t="s">
        <v>29</v>
      </c>
      <c r="D62" s="5">
        <v>130972084</v>
      </c>
      <c r="E62" s="5">
        <v>81613832</v>
      </c>
      <c r="F62" s="5">
        <v>-5224923934</v>
      </c>
      <c r="G62" s="5">
        <v>-24727907914</v>
      </c>
      <c r="I62" s="5">
        <v>-36811745871</v>
      </c>
      <c r="J62" s="5">
        <v>3765856217</v>
      </c>
      <c r="K62" s="5">
        <v>23681609012</v>
      </c>
      <c r="L62" s="5">
        <v>19936146884</v>
      </c>
      <c r="M62" s="5">
        <v>8559445949</v>
      </c>
      <c r="N62" s="5">
        <v>1926068377</v>
      </c>
      <c r="O62" s="5">
        <v>166218993</v>
      </c>
    </row>
    <row r="63" spans="2:15" ht="15.5" x14ac:dyDescent="0.35">
      <c r="C63" t="s">
        <v>28</v>
      </c>
      <c r="J63" s="5">
        <v>-1361048609</v>
      </c>
      <c r="K63" s="5">
        <v>-5603714854</v>
      </c>
      <c r="L63" s="5">
        <v>-4440277429</v>
      </c>
      <c r="M63" s="5">
        <v>-1881602038</v>
      </c>
      <c r="N63" s="5">
        <v>-474677435</v>
      </c>
      <c r="O63" s="5">
        <v>-22936118</v>
      </c>
    </row>
    <row r="64" spans="2:15" ht="15.5" x14ac:dyDescent="0.35">
      <c r="C64" t="s">
        <v>83</v>
      </c>
      <c r="J64" s="5">
        <v>-1663227500</v>
      </c>
      <c r="K64" s="5">
        <v>-6057194220</v>
      </c>
      <c r="L64" s="5">
        <v>-4751721040</v>
      </c>
      <c r="M64" s="5">
        <v>-1991303116</v>
      </c>
      <c r="N64" s="5">
        <v>-500375783</v>
      </c>
      <c r="O64" s="5">
        <v>-47441589</v>
      </c>
    </row>
    <row r="65" spans="2:15" ht="15.5" x14ac:dyDescent="0.35">
      <c r="C65" t="s">
        <v>84</v>
      </c>
      <c r="J65" s="5">
        <v>302178891</v>
      </c>
      <c r="K65" s="5">
        <v>453479366</v>
      </c>
      <c r="L65" s="5">
        <v>311443611</v>
      </c>
      <c r="M65" s="5">
        <v>109701078</v>
      </c>
      <c r="N65" s="5">
        <v>25698348</v>
      </c>
      <c r="O65" s="5">
        <v>24505471</v>
      </c>
    </row>
    <row r="66" spans="2:15" ht="15.5" x14ac:dyDescent="0.35">
      <c r="C66" t="s">
        <v>85</v>
      </c>
      <c r="J66" s="5">
        <v>-1361048609</v>
      </c>
      <c r="K66" s="5">
        <v>-5603714854</v>
      </c>
      <c r="L66" s="5">
        <v>-4440277429</v>
      </c>
      <c r="M66" s="5">
        <v>-1881602038</v>
      </c>
      <c r="N66" s="5">
        <v>-474677435</v>
      </c>
      <c r="O66" s="5">
        <v>-22936118</v>
      </c>
    </row>
    <row r="67" spans="2:15" ht="15.5" x14ac:dyDescent="0.35">
      <c r="C67" t="s">
        <v>87</v>
      </c>
      <c r="D67" s="5">
        <v>130972084</v>
      </c>
      <c r="E67" s="5">
        <v>81613832</v>
      </c>
      <c r="F67" s="5">
        <v>-5224923934</v>
      </c>
      <c r="G67" s="5">
        <v>-24727907914</v>
      </c>
      <c r="I67" s="5">
        <v>-36811745871</v>
      </c>
      <c r="J67" s="5">
        <v>2404807608</v>
      </c>
      <c r="K67" s="5">
        <v>18077894158</v>
      </c>
      <c r="L67" s="5">
        <v>15335167944</v>
      </c>
      <c r="M67" s="5">
        <v>6677843911</v>
      </c>
      <c r="N67" s="5">
        <v>1451390942</v>
      </c>
      <c r="O67" s="5">
        <v>143282875</v>
      </c>
    </row>
    <row r="68" spans="2:15" ht="15.5" x14ac:dyDescent="0.35">
      <c r="C68" t="s">
        <v>88</v>
      </c>
      <c r="F68" s="5">
        <v>266727144</v>
      </c>
      <c r="G68" s="5">
        <v>321277103</v>
      </c>
      <c r="I68" s="5">
        <v>266727144</v>
      </c>
      <c r="J68" s="5">
        <v>321277103</v>
      </c>
      <c r="K68" s="5">
        <v>748032770</v>
      </c>
      <c r="L68" s="5">
        <v>-426434461</v>
      </c>
      <c r="M68" s="5">
        <v>-261437596</v>
      </c>
      <c r="N68" s="5">
        <v>300052019</v>
      </c>
      <c r="O68" s="5">
        <v>-26958760</v>
      </c>
    </row>
    <row r="69" spans="2:15" ht="15.5" x14ac:dyDescent="0.35">
      <c r="C69" t="s">
        <v>320</v>
      </c>
      <c r="F69" s="5">
        <v>266727144</v>
      </c>
      <c r="G69" s="5">
        <v>321277103</v>
      </c>
      <c r="I69" s="5">
        <v>266727144</v>
      </c>
      <c r="J69" s="5">
        <v>321277103</v>
      </c>
      <c r="K69" s="5">
        <v>748032770</v>
      </c>
      <c r="L69" s="5">
        <v>-426434461</v>
      </c>
      <c r="M69" s="5">
        <v>-261437596</v>
      </c>
      <c r="N69" s="5">
        <v>300052019</v>
      </c>
      <c r="O69" s="5">
        <v>-26958760</v>
      </c>
    </row>
    <row r="70" spans="2:15" ht="15.5" x14ac:dyDescent="0.35">
      <c r="C70" t="s">
        <v>89</v>
      </c>
      <c r="D70" s="5">
        <v>130972084</v>
      </c>
      <c r="E70" s="5">
        <v>81613832</v>
      </c>
      <c r="F70" s="5">
        <v>-4958196790</v>
      </c>
      <c r="G70" s="5">
        <v>-24406630811</v>
      </c>
      <c r="I70" s="5">
        <v>-36545018727</v>
      </c>
      <c r="J70" s="5">
        <v>2726084711</v>
      </c>
      <c r="K70" s="5">
        <v>18825926928</v>
      </c>
      <c r="L70" s="5">
        <v>14908733483</v>
      </c>
      <c r="M70" s="5">
        <v>6416406315</v>
      </c>
      <c r="N70" s="5">
        <v>1751442961</v>
      </c>
      <c r="O70" s="5">
        <v>116324115</v>
      </c>
    </row>
    <row r="71" spans="2:15" ht="15.5" x14ac:dyDescent="0.35">
      <c r="C71" t="s">
        <v>90</v>
      </c>
      <c r="D71" s="5">
        <v>130972083</v>
      </c>
      <c r="E71" s="5">
        <v>81613832</v>
      </c>
      <c r="F71" s="5">
        <v>-5224923934</v>
      </c>
      <c r="G71" s="5">
        <v>-24727907914</v>
      </c>
      <c r="I71" s="5">
        <v>-36811745870</v>
      </c>
      <c r="J71" s="5">
        <v>2404807608</v>
      </c>
      <c r="K71" s="5">
        <v>18077894158</v>
      </c>
      <c r="L71" s="5">
        <v>15335167944</v>
      </c>
      <c r="M71" s="5">
        <v>6677843911</v>
      </c>
      <c r="N71" s="5">
        <v>1451390942</v>
      </c>
      <c r="O71" s="5">
        <v>143282875</v>
      </c>
    </row>
    <row r="72" spans="2:15" ht="15.5" x14ac:dyDescent="0.35">
      <c r="C72" t="s">
        <v>8</v>
      </c>
      <c r="D72" s="5">
        <v>168556304</v>
      </c>
      <c r="E72" s="5">
        <v>108000205</v>
      </c>
      <c r="F72" s="5">
        <v>-5100574167</v>
      </c>
      <c r="G72" s="5">
        <v>-24201188203</v>
      </c>
      <c r="I72" s="5">
        <v>-36126453817</v>
      </c>
      <c r="J72" s="5">
        <v>2772683765</v>
      </c>
      <c r="K72" s="5">
        <v>18825926928</v>
      </c>
      <c r="L72" s="5">
        <v>14908733483</v>
      </c>
      <c r="M72" s="5">
        <v>6416406315</v>
      </c>
      <c r="N72" s="5">
        <v>1751442961</v>
      </c>
      <c r="O72" s="5">
        <v>130821318</v>
      </c>
    </row>
    <row r="73" spans="2:15" ht="15.5" x14ac:dyDescent="0.35">
      <c r="C73" t="s">
        <v>612</v>
      </c>
    </row>
    <row r="74" spans="2:15" ht="15.5" x14ac:dyDescent="0.35">
      <c r="C74" t="s">
        <v>92</v>
      </c>
      <c r="D74" s="5">
        <v>130972083</v>
      </c>
      <c r="E74" s="5">
        <v>81613832</v>
      </c>
      <c r="F74" s="5">
        <v>-5224923934</v>
      </c>
      <c r="G74" s="5">
        <v>-24727907914</v>
      </c>
      <c r="I74" s="5">
        <v>-36811745870</v>
      </c>
      <c r="J74" s="5">
        <v>2404807608</v>
      </c>
      <c r="K74" s="5">
        <v>18077894158</v>
      </c>
      <c r="L74" s="5">
        <v>15335167944</v>
      </c>
      <c r="M74" s="5">
        <v>6677843911</v>
      </c>
      <c r="N74" s="5">
        <v>1451390942</v>
      </c>
      <c r="O74" s="5">
        <v>143282875</v>
      </c>
    </row>
    <row r="75" spans="2:15" ht="15.5" x14ac:dyDescent="0.35">
      <c r="C75" t="s">
        <v>93</v>
      </c>
      <c r="D75" s="5">
        <v>130972083</v>
      </c>
      <c r="E75" s="5">
        <v>81613832</v>
      </c>
      <c r="F75" s="5">
        <v>-4958196790</v>
      </c>
      <c r="G75" s="5">
        <v>-24406630811</v>
      </c>
      <c r="I75" s="5">
        <v>-36545018726</v>
      </c>
      <c r="J75" s="5">
        <v>2726084711</v>
      </c>
      <c r="K75" s="5">
        <v>18825926928</v>
      </c>
      <c r="L75" s="5">
        <v>14908733483</v>
      </c>
      <c r="M75" s="5">
        <v>6416406315</v>
      </c>
      <c r="N75" s="5">
        <v>1751442961</v>
      </c>
      <c r="O75" s="5">
        <v>116324115</v>
      </c>
    </row>
    <row r="76" spans="2:15" ht="15.5" x14ac:dyDescent="0.35">
      <c r="C76" t="s">
        <v>245</v>
      </c>
    </row>
    <row r="77" spans="2:15" ht="15.5" x14ac:dyDescent="0.35">
      <c r="C77" t="s">
        <v>94</v>
      </c>
      <c r="D77" s="5">
        <v>130972083</v>
      </c>
      <c r="E77" s="5">
        <v>81613832</v>
      </c>
      <c r="F77" s="5">
        <v>-4958196790</v>
      </c>
      <c r="G77" s="5">
        <v>-24406630811</v>
      </c>
      <c r="I77" s="5">
        <v>-36545018726</v>
      </c>
      <c r="J77" s="5">
        <v>2726084711</v>
      </c>
      <c r="K77" s="5">
        <v>18825926928</v>
      </c>
      <c r="L77" s="5">
        <v>14908733483</v>
      </c>
      <c r="M77" s="5">
        <v>6416406315</v>
      </c>
      <c r="N77" s="5">
        <v>1751442961</v>
      </c>
      <c r="O77" s="5">
        <v>116324115</v>
      </c>
    </row>
    <row r="79" spans="2:15" ht="15.5" x14ac:dyDescent="0.35">
      <c r="B79" t="s">
        <v>95</v>
      </c>
      <c r="C79" t="s">
        <v>96</v>
      </c>
    </row>
    <row r="80" spans="2:15" ht="15.5" x14ac:dyDescent="0.35">
      <c r="C80" t="s">
        <v>97</v>
      </c>
    </row>
    <row r="81" spans="3:15" ht="15.5" x14ac:dyDescent="0.35">
      <c r="C81" t="s">
        <v>20</v>
      </c>
      <c r="D81" s="5">
        <v>21213120258</v>
      </c>
      <c r="E81" s="5">
        <v>17030051729</v>
      </c>
      <c r="F81" s="5">
        <v>496666429</v>
      </c>
      <c r="G81" s="5">
        <v>111574892</v>
      </c>
      <c r="I81" s="5">
        <v>496666429</v>
      </c>
      <c r="J81" s="5">
        <v>5134673575</v>
      </c>
      <c r="K81" s="5">
        <v>41294212199</v>
      </c>
      <c r="L81" s="5">
        <v>5891386360</v>
      </c>
      <c r="M81" s="5">
        <v>6544397027</v>
      </c>
      <c r="N81" s="5">
        <v>9657303253</v>
      </c>
      <c r="O81" s="5">
        <v>1766051113</v>
      </c>
    </row>
    <row r="82" spans="3:15" ht="15.5" x14ac:dyDescent="0.35">
      <c r="C82" t="s">
        <v>98</v>
      </c>
      <c r="D82" s="5">
        <v>77303542804</v>
      </c>
      <c r="E82" s="5">
        <v>75139359516</v>
      </c>
      <c r="F82" s="5">
        <v>75761609502</v>
      </c>
      <c r="G82" s="5">
        <v>83740357093</v>
      </c>
      <c r="I82" s="5">
        <v>75761609502</v>
      </c>
      <c r="J82" s="5">
        <v>51720483583</v>
      </c>
      <c r="K82" s="5">
        <v>54254838014</v>
      </c>
      <c r="L82" s="5">
        <v>35330936175</v>
      </c>
      <c r="M82" s="5">
        <v>13493042361</v>
      </c>
      <c r="N82" s="5">
        <v>3106137227</v>
      </c>
      <c r="O82" s="5">
        <v>190795000</v>
      </c>
    </row>
    <row r="83" spans="3:15" ht="15.5" x14ac:dyDescent="0.35">
      <c r="C83" t="s">
        <v>247</v>
      </c>
      <c r="D83" s="5">
        <v>5875760891</v>
      </c>
      <c r="E83" s="5">
        <v>2757460891</v>
      </c>
      <c r="F83" s="5">
        <v>2941360891</v>
      </c>
      <c r="I83" s="5">
        <v>2941360891</v>
      </c>
      <c r="M83" s="5">
        <v>2603825127</v>
      </c>
      <c r="N83" s="5">
        <v>1560000000</v>
      </c>
      <c r="O83" s="5">
        <v>176837044</v>
      </c>
    </row>
    <row r="84" spans="3:15" ht="15.5" x14ac:dyDescent="0.35">
      <c r="C84" t="s">
        <v>99</v>
      </c>
      <c r="D84" s="5">
        <v>769803059</v>
      </c>
      <c r="E84" s="5">
        <v>768823059</v>
      </c>
      <c r="F84" s="5">
        <v>522218327</v>
      </c>
      <c r="G84" s="5">
        <v>40700000</v>
      </c>
      <c r="I84" s="5">
        <v>522218327</v>
      </c>
      <c r="J84" s="5">
        <v>3134094046</v>
      </c>
      <c r="K84" s="5">
        <v>1032168257</v>
      </c>
      <c r="L84" s="5">
        <v>2380075180</v>
      </c>
      <c r="M84" s="5">
        <v>1772343969</v>
      </c>
      <c r="N84" s="5">
        <v>600000000</v>
      </c>
      <c r="O84" s="5">
        <v>9300000</v>
      </c>
    </row>
    <row r="85" spans="3:15" ht="15.5" x14ac:dyDescent="0.35">
      <c r="C85" t="s">
        <v>100</v>
      </c>
      <c r="D85" s="5">
        <v>77303542804</v>
      </c>
      <c r="E85" s="5">
        <v>75139359516</v>
      </c>
      <c r="F85" s="5">
        <v>75761609502</v>
      </c>
      <c r="G85" s="5">
        <v>83740357093</v>
      </c>
      <c r="I85" s="5">
        <v>75761609502</v>
      </c>
      <c r="J85" s="5">
        <v>51720483583</v>
      </c>
      <c r="K85" s="5">
        <v>54254838014</v>
      </c>
      <c r="L85" s="5">
        <v>35330936175</v>
      </c>
      <c r="M85" s="5">
        <v>13493042361</v>
      </c>
      <c r="N85" s="5">
        <v>3106137227</v>
      </c>
      <c r="O85" s="5">
        <v>190795000</v>
      </c>
    </row>
    <row r="86" spans="3:15" ht="15.5" x14ac:dyDescent="0.35">
      <c r="C86" t="s">
        <v>101</v>
      </c>
      <c r="D86" s="5">
        <v>559463150</v>
      </c>
      <c r="E86" s="5">
        <v>550214250</v>
      </c>
      <c r="F86" s="5">
        <v>680839955</v>
      </c>
      <c r="G86" s="5">
        <v>442236555</v>
      </c>
      <c r="I86" s="5">
        <v>680839955</v>
      </c>
      <c r="J86" s="5">
        <v>295988407</v>
      </c>
      <c r="K86" s="5">
        <v>2431995661</v>
      </c>
      <c r="L86" s="5">
        <v>923980178</v>
      </c>
      <c r="M86" s="5">
        <v>16940304735</v>
      </c>
      <c r="N86" s="5">
        <v>1930393427</v>
      </c>
      <c r="O86" s="5">
        <v>4334715299</v>
      </c>
    </row>
    <row r="87" spans="3:15" ht="15.5" x14ac:dyDescent="0.35">
      <c r="C87" t="s">
        <v>102</v>
      </c>
      <c r="D87" s="5">
        <v>559463150</v>
      </c>
      <c r="E87" s="5">
        <v>550214250</v>
      </c>
      <c r="F87" s="5">
        <v>680839955</v>
      </c>
      <c r="G87" s="5">
        <v>442236555</v>
      </c>
      <c r="I87" s="5">
        <v>680839955</v>
      </c>
      <c r="J87" s="5">
        <v>295988407</v>
      </c>
      <c r="K87" s="5">
        <v>2431995661</v>
      </c>
      <c r="L87" s="5">
        <v>923980178</v>
      </c>
      <c r="M87" s="5">
        <v>16940304735</v>
      </c>
      <c r="N87" s="5">
        <v>1930393427</v>
      </c>
      <c r="O87" s="5">
        <v>4334715299</v>
      </c>
    </row>
    <row r="88" spans="3:15" ht="15.5" x14ac:dyDescent="0.35">
      <c r="C88" t="s">
        <v>103</v>
      </c>
      <c r="D88" s="5">
        <v>17507095248</v>
      </c>
      <c r="E88" s="5">
        <v>10959961134</v>
      </c>
      <c r="F88" s="5">
        <v>22450369069</v>
      </c>
      <c r="G88" s="5">
        <v>21513572550</v>
      </c>
      <c r="I88" s="5">
        <v>22450369069</v>
      </c>
      <c r="J88" s="5">
        <v>30942985723</v>
      </c>
      <c r="K88" s="5">
        <v>26530597950</v>
      </c>
      <c r="L88" s="5">
        <v>7346185981</v>
      </c>
      <c r="M88" s="5">
        <v>3354466500</v>
      </c>
      <c r="N88" s="5">
        <v>2471723810</v>
      </c>
      <c r="O88" s="5">
        <v>60125193</v>
      </c>
    </row>
    <row r="89" spans="3:15" ht="15.5" x14ac:dyDescent="0.35">
      <c r="C89" t="s">
        <v>81</v>
      </c>
      <c r="D89" s="5">
        <v>921258219</v>
      </c>
      <c r="E89" s="5">
        <v>921258219</v>
      </c>
      <c r="F89" s="5">
        <v>921258219</v>
      </c>
      <c r="G89" s="5">
        <v>654531075</v>
      </c>
      <c r="I89" s="5">
        <v>921258219</v>
      </c>
      <c r="J89" s="5">
        <v>979733825</v>
      </c>
      <c r="K89" s="5">
        <v>333253972</v>
      </c>
      <c r="L89" s="5">
        <v>-414778798</v>
      </c>
      <c r="M89" s="5">
        <v>11655663</v>
      </c>
      <c r="N89" s="5">
        <v>273093259</v>
      </c>
      <c r="O89" s="5">
        <v>-26958760</v>
      </c>
    </row>
    <row r="90" spans="3:15" ht="15.5" x14ac:dyDescent="0.35">
      <c r="C90" t="s">
        <v>104</v>
      </c>
      <c r="D90" s="5">
        <v>122520439263</v>
      </c>
      <c r="E90" s="5">
        <v>112615242466</v>
      </c>
      <c r="F90" s="5">
        <v>103440436097</v>
      </c>
      <c r="G90" s="5">
        <v>135021627497</v>
      </c>
      <c r="I90" s="5">
        <v>103440436097</v>
      </c>
      <c r="J90" s="5">
        <v>113174518518</v>
      </c>
      <c r="K90" s="5">
        <v>146109013747</v>
      </c>
      <c r="L90" s="5">
        <v>53868017602</v>
      </c>
      <c r="M90" s="5">
        <v>40481319023</v>
      </c>
      <c r="N90" s="5">
        <v>17667167334</v>
      </c>
      <c r="O90" s="5">
        <v>6351686605</v>
      </c>
    </row>
    <row r="91" spans="3:15" ht="15.5" x14ac:dyDescent="0.35">
      <c r="C91" t="s">
        <v>105</v>
      </c>
    </row>
    <row r="92" spans="3:15" ht="15.5" x14ac:dyDescent="0.35">
      <c r="C92" t="s">
        <v>108</v>
      </c>
      <c r="D92" s="5">
        <v>1112241143</v>
      </c>
      <c r="E92" s="5">
        <v>1112241143</v>
      </c>
      <c r="F92" s="5">
        <v>1112241143</v>
      </c>
      <c r="G92" s="5">
        <v>1112241144</v>
      </c>
      <c r="I92" s="5">
        <v>1112241143</v>
      </c>
      <c r="J92" s="5">
        <v>1112241143</v>
      </c>
      <c r="K92" s="5">
        <v>900678871</v>
      </c>
      <c r="L92" s="5">
        <v>658183107</v>
      </c>
      <c r="M92" s="5">
        <v>226463110</v>
      </c>
      <c r="N92" s="5">
        <v>44405723</v>
      </c>
      <c r="O92" s="5">
        <v>103337432</v>
      </c>
    </row>
    <row r="93" spans="3:15" ht="15.5" x14ac:dyDescent="0.35">
      <c r="C93" t="s">
        <v>107</v>
      </c>
      <c r="D93" s="5">
        <v>43979641165</v>
      </c>
      <c r="E93" s="5">
        <v>46452815971</v>
      </c>
      <c r="F93" s="5">
        <v>48925990777</v>
      </c>
      <c r="G93" s="5">
        <v>51399165583</v>
      </c>
      <c r="I93" s="5">
        <v>48925990777</v>
      </c>
      <c r="J93" s="5">
        <v>81308766573</v>
      </c>
      <c r="K93" s="5">
        <v>27145426052</v>
      </c>
      <c r="L93" s="5">
        <v>19511471015</v>
      </c>
      <c r="M93" s="5">
        <v>10334375004</v>
      </c>
      <c r="N93" s="5">
        <v>13128125000</v>
      </c>
    </row>
    <row r="94" spans="3:15" ht="15.5" x14ac:dyDescent="0.35">
      <c r="C94" t="s">
        <v>106</v>
      </c>
      <c r="D94" s="5">
        <v>43077369700</v>
      </c>
      <c r="E94" s="5">
        <v>43443416684</v>
      </c>
      <c r="F94" s="5">
        <v>43799939572</v>
      </c>
      <c r="G94" s="5">
        <v>43746628118</v>
      </c>
      <c r="I94" s="5">
        <v>43799939572</v>
      </c>
      <c r="J94" s="5">
        <v>44989086308</v>
      </c>
      <c r="K94" s="5">
        <v>43981639821</v>
      </c>
      <c r="L94" s="5">
        <v>1097713256</v>
      </c>
      <c r="M94" s="5">
        <v>1100126548</v>
      </c>
      <c r="N94" s="5">
        <v>75763825</v>
      </c>
      <c r="O94" s="5">
        <v>19380542</v>
      </c>
    </row>
    <row r="95" spans="3:15" ht="15.5" x14ac:dyDescent="0.35">
      <c r="C95" t="s">
        <v>109</v>
      </c>
      <c r="D95" s="5">
        <v>134886946059</v>
      </c>
      <c r="E95" s="5">
        <v>138432539019</v>
      </c>
      <c r="F95" s="5">
        <v>147205798349</v>
      </c>
      <c r="G95" s="5">
        <v>131069100171</v>
      </c>
      <c r="I95" s="5">
        <v>147205798349</v>
      </c>
      <c r="J95" s="5">
        <v>170046411648</v>
      </c>
      <c r="K95" s="5">
        <v>101052189292</v>
      </c>
      <c r="L95" s="5">
        <v>31875056038</v>
      </c>
      <c r="M95" s="5">
        <v>11712664662</v>
      </c>
      <c r="N95" s="5">
        <v>13303294548</v>
      </c>
      <c r="O95" s="5">
        <v>122717974</v>
      </c>
    </row>
    <row r="96" spans="3:15" ht="15.5" x14ac:dyDescent="0.35">
      <c r="C96" t="s">
        <v>110</v>
      </c>
      <c r="D96" s="5">
        <v>257407385322</v>
      </c>
      <c r="E96" s="5">
        <v>251047781485</v>
      </c>
      <c r="F96" s="5">
        <v>250646234446</v>
      </c>
      <c r="G96" s="5">
        <v>266090727668</v>
      </c>
      <c r="I96" s="5">
        <v>250646234446</v>
      </c>
      <c r="J96" s="5">
        <v>283220930166</v>
      </c>
      <c r="K96" s="5">
        <v>247161203039</v>
      </c>
      <c r="L96" s="5">
        <v>85743073640</v>
      </c>
      <c r="M96" s="5">
        <v>52193983685</v>
      </c>
      <c r="N96" s="5">
        <v>30970461882</v>
      </c>
      <c r="O96" s="5">
        <v>6474404579</v>
      </c>
    </row>
    <row r="97" spans="3:15" ht="15.5" x14ac:dyDescent="0.35">
      <c r="C97" t="s">
        <v>111</v>
      </c>
    </row>
    <row r="98" spans="3:15" ht="15.5" x14ac:dyDescent="0.35">
      <c r="C98" t="s">
        <v>112</v>
      </c>
    </row>
    <row r="99" spans="3:15" ht="15.5" x14ac:dyDescent="0.35">
      <c r="C99" t="s">
        <v>113</v>
      </c>
      <c r="D99" s="5">
        <v>34243593541</v>
      </c>
      <c r="E99" s="5">
        <v>28014961789</v>
      </c>
      <c r="F99" s="5">
        <v>26574079006</v>
      </c>
      <c r="G99" s="5">
        <v>59585682996</v>
      </c>
      <c r="I99" s="5">
        <v>26574079006</v>
      </c>
      <c r="J99" s="5">
        <v>45078001032</v>
      </c>
      <c r="K99" s="5">
        <v>14962671370</v>
      </c>
      <c r="L99" s="5">
        <v>21162037826</v>
      </c>
      <c r="M99" s="5">
        <v>22598599854</v>
      </c>
      <c r="N99" s="5">
        <v>11656699175</v>
      </c>
      <c r="O99" s="5">
        <v>344213428</v>
      </c>
    </row>
    <row r="100" spans="3:15" ht="15.5" x14ac:dyDescent="0.35">
      <c r="C100" t="s">
        <v>250</v>
      </c>
      <c r="G100" s="5">
        <v>19826054427</v>
      </c>
      <c r="J100" s="5">
        <v>24962126083</v>
      </c>
      <c r="L100" s="5">
        <v>4797306371</v>
      </c>
      <c r="M100" s="5">
        <v>999586075</v>
      </c>
      <c r="N100" s="5">
        <v>7400000000</v>
      </c>
    </row>
    <row r="101" spans="3:15" ht="15.5" x14ac:dyDescent="0.35">
      <c r="C101" t="s">
        <v>114</v>
      </c>
    </row>
    <row r="102" spans="3:15" ht="15.5" x14ac:dyDescent="0.35">
      <c r="C102" t="s">
        <v>251</v>
      </c>
      <c r="D102" s="5">
        <v>9170542877</v>
      </c>
      <c r="E102" s="5">
        <v>4149331337</v>
      </c>
      <c r="F102" s="5">
        <v>4714451407</v>
      </c>
      <c r="G102" s="5">
        <v>14032107268</v>
      </c>
      <c r="I102" s="5">
        <v>4714451407</v>
      </c>
      <c r="J102" s="5">
        <v>5591530921</v>
      </c>
      <c r="K102" s="5">
        <v>3982852181</v>
      </c>
      <c r="L102" s="5">
        <v>8795411970</v>
      </c>
      <c r="M102" s="5">
        <v>15120371936</v>
      </c>
      <c r="N102" s="5">
        <v>710996503</v>
      </c>
    </row>
    <row r="103" spans="3:15" ht="15.5" x14ac:dyDescent="0.35">
      <c r="C103" t="s">
        <v>115</v>
      </c>
    </row>
    <row r="104" spans="3:15" ht="15.5" x14ac:dyDescent="0.35">
      <c r="C104" t="s">
        <v>252</v>
      </c>
      <c r="D104" s="5">
        <v>6645563950</v>
      </c>
      <c r="E104" s="5">
        <v>3526283950</v>
      </c>
      <c r="F104" s="5">
        <v>3463579218</v>
      </c>
      <c r="G104" s="5">
        <v>40700000</v>
      </c>
      <c r="I104" s="5">
        <v>3463579218</v>
      </c>
      <c r="J104" s="5">
        <v>3134094046</v>
      </c>
      <c r="K104" s="5">
        <v>1032168257</v>
      </c>
      <c r="L104" s="5">
        <v>2380075180</v>
      </c>
      <c r="M104" s="5">
        <v>4376169096</v>
      </c>
      <c r="N104" s="5">
        <v>2160000000</v>
      </c>
      <c r="O104" s="5">
        <v>186137044</v>
      </c>
    </row>
    <row r="105" spans="3:15" ht="15.5" x14ac:dyDescent="0.35">
      <c r="C105" t="s">
        <v>117</v>
      </c>
      <c r="D105" s="5">
        <v>8346700205</v>
      </c>
      <c r="E105" s="5">
        <v>8122980849</v>
      </c>
      <c r="F105" s="5">
        <v>7601923032</v>
      </c>
      <c r="G105" s="5">
        <v>6126568337</v>
      </c>
      <c r="I105" s="5">
        <v>7601923032</v>
      </c>
      <c r="J105" s="5">
        <v>1528510470</v>
      </c>
      <c r="K105" s="5">
        <v>1003134933</v>
      </c>
      <c r="L105" s="5">
        <v>493300579</v>
      </c>
      <c r="M105" s="5">
        <v>4030428</v>
      </c>
      <c r="N105" s="5">
        <v>630611352</v>
      </c>
      <c r="O105" s="5">
        <v>142606407</v>
      </c>
    </row>
    <row r="106" spans="3:15" ht="15.5" x14ac:dyDescent="0.35">
      <c r="C106" t="s">
        <v>116</v>
      </c>
      <c r="D106" s="5">
        <v>3491954902</v>
      </c>
      <c r="E106" s="5">
        <v>5276079583</v>
      </c>
      <c r="F106" s="5">
        <v>5359845680</v>
      </c>
      <c r="G106" s="5">
        <v>11369332622</v>
      </c>
      <c r="I106" s="5">
        <v>5359845680</v>
      </c>
      <c r="J106" s="5">
        <v>5008322180</v>
      </c>
      <c r="K106" s="5">
        <v>4658740414</v>
      </c>
      <c r="L106" s="5">
        <v>4459220285</v>
      </c>
      <c r="M106" s="5">
        <v>1920243118</v>
      </c>
      <c r="N106" s="5">
        <v>755091320</v>
      </c>
      <c r="O106" s="5">
        <v>15469977</v>
      </c>
    </row>
    <row r="107" spans="3:15" ht="15.5" x14ac:dyDescent="0.35">
      <c r="C107" t="s">
        <v>122</v>
      </c>
      <c r="D107" s="5">
        <v>39754975063</v>
      </c>
      <c r="E107" s="5">
        <v>39754975063</v>
      </c>
      <c r="F107" s="5">
        <v>40875924635</v>
      </c>
      <c r="G107" s="5">
        <v>18343820328</v>
      </c>
      <c r="I107" s="5">
        <v>40875924635</v>
      </c>
      <c r="J107" s="5">
        <v>18401679604</v>
      </c>
      <c r="K107" s="5">
        <v>21025755690</v>
      </c>
      <c r="L107" s="5">
        <v>2087611630</v>
      </c>
      <c r="M107" s="5">
        <v>1010693130</v>
      </c>
      <c r="N107" s="5">
        <v>145478321</v>
      </c>
      <c r="O107" s="5">
        <v>413349726</v>
      </c>
    </row>
    <row r="108" spans="3:15" ht="15.5" x14ac:dyDescent="0.35">
      <c r="C108" t="s">
        <v>123</v>
      </c>
      <c r="D108" s="5">
        <v>39754975063</v>
      </c>
      <c r="E108" s="5">
        <v>39754975063</v>
      </c>
      <c r="F108" s="5">
        <v>40875924635</v>
      </c>
      <c r="G108" s="5">
        <v>18343820328</v>
      </c>
      <c r="I108" s="5">
        <v>40875924635</v>
      </c>
      <c r="J108" s="5">
        <v>18401679604</v>
      </c>
      <c r="K108" s="5">
        <v>21025755690</v>
      </c>
      <c r="L108" s="5">
        <v>2087611630</v>
      </c>
      <c r="M108" s="5">
        <v>1010693130</v>
      </c>
      <c r="N108" s="5">
        <v>145478321</v>
      </c>
      <c r="O108" s="5">
        <v>413349726</v>
      </c>
    </row>
    <row r="109" spans="3:15" ht="15.5" x14ac:dyDescent="0.35">
      <c r="C109" t="s">
        <v>124</v>
      </c>
      <c r="D109" s="5">
        <v>73998568604</v>
      </c>
      <c r="E109" s="5">
        <v>67769936852</v>
      </c>
      <c r="F109" s="5">
        <v>67450003641</v>
      </c>
      <c r="G109" s="5">
        <v>77929503324</v>
      </c>
      <c r="I109" s="5">
        <v>67450003641</v>
      </c>
      <c r="J109" s="5">
        <v>63479680636</v>
      </c>
      <c r="K109" s="5">
        <v>35988427060</v>
      </c>
      <c r="L109" s="5">
        <v>23249649456</v>
      </c>
      <c r="M109" s="5">
        <v>23609292984</v>
      </c>
      <c r="N109" s="5">
        <v>11802177496</v>
      </c>
      <c r="O109" s="5">
        <v>757563154</v>
      </c>
    </row>
    <row r="110" spans="3:15" ht="15.5" x14ac:dyDescent="0.35">
      <c r="C110" t="s">
        <v>125</v>
      </c>
    </row>
    <row r="111" spans="3:15" ht="15.5" x14ac:dyDescent="0.35">
      <c r="C111" t="s">
        <v>126</v>
      </c>
      <c r="D111" s="5">
        <v>59026568960</v>
      </c>
      <c r="E111" s="5">
        <v>59026568960</v>
      </c>
      <c r="F111" s="5">
        <v>59026568960</v>
      </c>
      <c r="G111" s="5">
        <v>59026568960</v>
      </c>
      <c r="I111" s="5">
        <v>59026568960</v>
      </c>
      <c r="J111" s="5">
        <v>59000000000</v>
      </c>
      <c r="K111" s="5">
        <v>59000000000</v>
      </c>
      <c r="L111" s="5">
        <v>44000000000</v>
      </c>
      <c r="M111" s="5">
        <v>15000000000</v>
      </c>
      <c r="N111" s="5">
        <v>15000000000</v>
      </c>
      <c r="O111" s="5">
        <v>1250000000</v>
      </c>
    </row>
    <row r="112" spans="3:15" ht="15.5" x14ac:dyDescent="0.35">
      <c r="C112" t="s">
        <v>127</v>
      </c>
      <c r="D112" s="5">
        <v>115152058657</v>
      </c>
      <c r="E112" s="5">
        <v>115152058657</v>
      </c>
      <c r="F112" s="5">
        <v>115152058657</v>
      </c>
      <c r="G112" s="5">
        <v>115158855407</v>
      </c>
      <c r="I112" s="5">
        <v>115152058657</v>
      </c>
      <c r="J112" s="5">
        <v>114853424867</v>
      </c>
      <c r="K112" s="5">
        <v>114853424867</v>
      </c>
      <c r="M112" s="5">
        <v>3000000000</v>
      </c>
    </row>
    <row r="113" spans="2:15" ht="15.5" x14ac:dyDescent="0.35">
      <c r="C113" t="s">
        <v>128</v>
      </c>
      <c r="D113" s="5">
        <v>3320879351</v>
      </c>
      <c r="E113" s="5">
        <v>3152323045</v>
      </c>
      <c r="F113" s="5">
        <v>3044322841</v>
      </c>
      <c r="G113" s="5">
        <v>8411624152</v>
      </c>
      <c r="I113" s="5">
        <v>3044322841</v>
      </c>
      <c r="J113" s="5">
        <v>39437503802</v>
      </c>
      <c r="K113" s="5">
        <v>36986097140</v>
      </c>
      <c r="L113" s="5">
        <v>18908202982</v>
      </c>
      <c r="M113" s="5">
        <v>10573035038</v>
      </c>
      <c r="N113" s="5">
        <v>3895191127</v>
      </c>
      <c r="O113" s="5">
        <v>3958297388</v>
      </c>
    </row>
    <row r="114" spans="2:15" ht="15.5" x14ac:dyDescent="0.35">
      <c r="C114" t="s">
        <v>257</v>
      </c>
      <c r="D114" s="5">
        <v>22600000000</v>
      </c>
      <c r="E114" s="5">
        <v>22600000000</v>
      </c>
      <c r="F114" s="5">
        <v>22600000000</v>
      </c>
      <c r="G114" s="5">
        <v>22600000000</v>
      </c>
      <c r="I114" s="5">
        <v>22600000000</v>
      </c>
      <c r="J114" s="5">
        <v>22600000000</v>
      </c>
      <c r="K114" s="5">
        <v>11800000000</v>
      </c>
      <c r="L114" s="5">
        <v>1000000000</v>
      </c>
    </row>
    <row r="115" spans="2:15" ht="15.5" x14ac:dyDescent="0.35">
      <c r="C115" t="s">
        <v>258</v>
      </c>
      <c r="D115" s="5">
        <v>-19279120649</v>
      </c>
      <c r="E115" s="5">
        <v>-19447676955</v>
      </c>
      <c r="F115" s="5">
        <v>-19555677159</v>
      </c>
      <c r="G115" s="5">
        <v>-14188375848</v>
      </c>
      <c r="I115" s="5">
        <v>-19555677159</v>
      </c>
      <c r="J115" s="5">
        <v>16837503802</v>
      </c>
      <c r="K115" s="5">
        <v>25186097140</v>
      </c>
      <c r="L115" s="5">
        <v>17908202982</v>
      </c>
    </row>
    <row r="116" spans="2:15" ht="15.5" x14ac:dyDescent="0.35">
      <c r="C116" t="s">
        <v>259</v>
      </c>
      <c r="D116" s="5">
        <v>3320879351</v>
      </c>
      <c r="E116" s="5">
        <v>3152323045</v>
      </c>
      <c r="F116" s="5">
        <v>3044322841</v>
      </c>
      <c r="G116" s="5">
        <v>8411624152</v>
      </c>
      <c r="I116" s="5">
        <v>3044322841</v>
      </c>
      <c r="J116" s="5">
        <v>39437503802</v>
      </c>
      <c r="K116" s="5">
        <v>36986097140</v>
      </c>
      <c r="L116" s="5">
        <v>18908202982</v>
      </c>
      <c r="M116" s="5">
        <v>10573035038</v>
      </c>
      <c r="N116" s="5">
        <v>3895191127</v>
      </c>
      <c r="O116" s="5">
        <v>3958297388</v>
      </c>
    </row>
    <row r="117" spans="2:15" ht="15.5" x14ac:dyDescent="0.35">
      <c r="C117" t="s">
        <v>260</v>
      </c>
      <c r="D117" s="5">
        <v>4988051532</v>
      </c>
      <c r="E117" s="5">
        <v>5025635754</v>
      </c>
      <c r="F117" s="5">
        <v>5052022127</v>
      </c>
      <c r="G117" s="5">
        <v>4909644750</v>
      </c>
      <c r="I117" s="5">
        <v>5052022127</v>
      </c>
      <c r="J117" s="5">
        <v>5470587036</v>
      </c>
      <c r="O117" s="5">
        <v>535502797</v>
      </c>
    </row>
    <row r="118" spans="2:15" ht="15.5" x14ac:dyDescent="0.35">
      <c r="C118" t="s">
        <v>10</v>
      </c>
      <c r="D118" s="5">
        <v>183408816719</v>
      </c>
      <c r="E118" s="5">
        <v>183277844635</v>
      </c>
      <c r="F118" s="5">
        <v>183196230804</v>
      </c>
      <c r="G118" s="5">
        <v>188161224344</v>
      </c>
      <c r="I118" s="5">
        <v>183196230804</v>
      </c>
      <c r="J118" s="5">
        <v>219741249530</v>
      </c>
      <c r="K118" s="5">
        <v>211172775979</v>
      </c>
      <c r="L118" s="5">
        <v>62493424184</v>
      </c>
      <c r="M118" s="5">
        <v>28584690701</v>
      </c>
      <c r="N118" s="5">
        <v>19168284386</v>
      </c>
      <c r="O118" s="5">
        <v>5716841425</v>
      </c>
    </row>
    <row r="119" spans="2:15" ht="15.5" x14ac:dyDescent="0.35">
      <c r="C119" t="s">
        <v>129</v>
      </c>
      <c r="D119" s="5">
        <v>257407385323</v>
      </c>
      <c r="E119" s="5">
        <v>251047781487</v>
      </c>
      <c r="F119" s="5">
        <v>250646234445</v>
      </c>
      <c r="G119" s="5">
        <v>266090727668</v>
      </c>
      <c r="I119" s="5">
        <v>250646234445</v>
      </c>
      <c r="J119" s="5">
        <v>283220930166</v>
      </c>
      <c r="K119" s="5">
        <v>247161203039</v>
      </c>
      <c r="L119" s="5">
        <v>85743073640</v>
      </c>
      <c r="M119" s="5">
        <v>52193983685</v>
      </c>
      <c r="N119" s="5">
        <v>30970461882</v>
      </c>
      <c r="O119" s="5">
        <v>6474404579</v>
      </c>
    </row>
    <row r="120" spans="2:15" ht="15.5" x14ac:dyDescent="0.35">
      <c r="C120" t="s">
        <v>130</v>
      </c>
      <c r="D120" s="5">
        <v>2951328448</v>
      </c>
      <c r="E120" s="5">
        <v>2951328448</v>
      </c>
      <c r="F120" s="5">
        <v>2951328448</v>
      </c>
      <c r="G120" s="5">
        <v>2951328448</v>
      </c>
      <c r="I120" s="5">
        <v>2951328448</v>
      </c>
      <c r="J120" s="5">
        <v>2950000000</v>
      </c>
      <c r="K120" s="5">
        <v>2950000000</v>
      </c>
      <c r="L120" s="5">
        <v>2200000000</v>
      </c>
      <c r="M120" s="5">
        <v>750000000</v>
      </c>
      <c r="N120" s="5">
        <v>750000000</v>
      </c>
      <c r="O120" s="5">
        <v>12500</v>
      </c>
    </row>
    <row r="122" spans="2:15" ht="15.5" x14ac:dyDescent="0.35">
      <c r="B122" t="s">
        <v>131</v>
      </c>
      <c r="C122" t="s">
        <v>132</v>
      </c>
      <c r="D122" s="5">
        <v>1488491032</v>
      </c>
      <c r="E122" s="5">
        <v>17418506931</v>
      </c>
      <c r="F122" s="5">
        <v>19726336969</v>
      </c>
      <c r="G122" s="5">
        <v>-9705174569</v>
      </c>
      <c r="I122" s="5">
        <v>19050719483</v>
      </c>
      <c r="J122" s="5">
        <v>127940148378</v>
      </c>
      <c r="K122" s="5">
        <v>149444316352</v>
      </c>
      <c r="L122" s="5">
        <v>70624693796</v>
      </c>
      <c r="M122" s="5">
        <v>33393818474</v>
      </c>
      <c r="N122" s="5">
        <v>28203032623</v>
      </c>
      <c r="O122" s="5">
        <v>8085900112</v>
      </c>
    </row>
    <row r="123" spans="2:15" ht="15.5" x14ac:dyDescent="0.35">
      <c r="C123" t="s">
        <v>133</v>
      </c>
      <c r="D123" s="5">
        <v>7772399732</v>
      </c>
      <c r="E123" s="5">
        <v>18924263219</v>
      </c>
      <c r="F123" s="5">
        <v>1281756478</v>
      </c>
      <c r="G123" s="5">
        <v>10577667793</v>
      </c>
      <c r="I123" s="5">
        <v>37971308810</v>
      </c>
      <c r="J123" s="5">
        <v>154553035277</v>
      </c>
      <c r="K123" s="5">
        <v>167441417704</v>
      </c>
      <c r="L123" s="5">
        <v>84909562823</v>
      </c>
      <c r="M123" s="5">
        <v>35050119286</v>
      </c>
      <c r="N123" s="5">
        <v>29787203109</v>
      </c>
      <c r="O123" s="5">
        <v>8130789201</v>
      </c>
    </row>
    <row r="124" spans="2:15" ht="15.5" x14ac:dyDescent="0.35">
      <c r="C124" t="s">
        <v>613</v>
      </c>
      <c r="D124" s="5">
        <v>-6416817798</v>
      </c>
    </row>
    <row r="125" spans="2:15" ht="15.5" x14ac:dyDescent="0.35">
      <c r="C125" t="s">
        <v>614</v>
      </c>
      <c r="F125" s="5">
        <v>-136756737</v>
      </c>
      <c r="G125" s="5">
        <v>202597710</v>
      </c>
      <c r="J125" s="5">
        <v>489446925</v>
      </c>
      <c r="K125" s="5">
        <v>241749286</v>
      </c>
      <c r="L125" s="5">
        <v>12131650</v>
      </c>
      <c r="M125" s="5">
        <v>22003164</v>
      </c>
      <c r="N125" s="5">
        <v>18641948</v>
      </c>
      <c r="O125" s="5">
        <v>9431933</v>
      </c>
    </row>
    <row r="126" spans="2:15" ht="15.5" x14ac:dyDescent="0.35">
      <c r="C126" t="s">
        <v>366</v>
      </c>
      <c r="D126" s="5">
        <v>447917726</v>
      </c>
      <c r="E126" s="5">
        <v>-1762378130</v>
      </c>
      <c r="F126" s="5">
        <v>-1198688030</v>
      </c>
      <c r="G126" s="5">
        <v>-122011629</v>
      </c>
      <c r="I126" s="5">
        <v>-2963995034</v>
      </c>
      <c r="J126" s="5">
        <v>-3797909933</v>
      </c>
      <c r="K126" s="5">
        <v>-2130283905</v>
      </c>
      <c r="L126" s="5">
        <v>-834020352</v>
      </c>
      <c r="M126" s="5">
        <v>-983426035</v>
      </c>
      <c r="N126" s="5">
        <v>-1336133261</v>
      </c>
    </row>
    <row r="127" spans="2:15" ht="15.5" x14ac:dyDescent="0.35">
      <c r="C127" t="s">
        <v>615</v>
      </c>
      <c r="D127" s="5">
        <v>-1628455812</v>
      </c>
      <c r="E127" s="5">
        <v>-2140125636</v>
      </c>
      <c r="F127" s="5">
        <v>-5857687593</v>
      </c>
      <c r="G127" s="5">
        <v>-1794500108</v>
      </c>
      <c r="I127" s="5">
        <v>-11961405989</v>
      </c>
      <c r="J127" s="5">
        <v>-10910237685</v>
      </c>
      <c r="K127" s="5">
        <v>-8926896904</v>
      </c>
      <c r="L127" s="5">
        <v>-7017482871</v>
      </c>
    </row>
    <row r="128" spans="2:15" ht="15.5" x14ac:dyDescent="0.35">
      <c r="C128" t="s">
        <v>137</v>
      </c>
      <c r="D128" s="5">
        <v>300000000</v>
      </c>
      <c r="J128" s="5">
        <v>-1806598573</v>
      </c>
      <c r="K128" s="5">
        <v>-7469095344</v>
      </c>
      <c r="L128" s="5">
        <v>-6392278747</v>
      </c>
      <c r="M128" s="5">
        <v>-622102669</v>
      </c>
      <c r="N128" s="5">
        <v>-229859873</v>
      </c>
      <c r="O128" s="5">
        <v>-47441589</v>
      </c>
    </row>
    <row r="129" spans="3:15" ht="15.5" x14ac:dyDescent="0.35">
      <c r="C129" t="s">
        <v>616</v>
      </c>
      <c r="F129" s="5">
        <v>6515309153</v>
      </c>
      <c r="G129" s="5">
        <v>-1240021096</v>
      </c>
    </row>
    <row r="130" spans="3:15" ht="15.5" x14ac:dyDescent="0.35">
      <c r="C130" t="s">
        <v>617</v>
      </c>
      <c r="D130" s="5">
        <v>1013447184</v>
      </c>
      <c r="E130" s="5">
        <v>2396747478</v>
      </c>
      <c r="F130" s="5">
        <v>19122403698</v>
      </c>
      <c r="G130" s="5">
        <v>-17328907239</v>
      </c>
      <c r="I130" s="5">
        <v>-3995188304</v>
      </c>
      <c r="J130" s="5">
        <v>-10587587633</v>
      </c>
      <c r="K130" s="5">
        <v>287425515</v>
      </c>
      <c r="L130" s="5">
        <v>-53218707</v>
      </c>
      <c r="M130" s="5">
        <v>-72775272</v>
      </c>
      <c r="N130" s="5">
        <v>-36819300</v>
      </c>
      <c r="O130" s="5">
        <v>-6879433</v>
      </c>
    </row>
    <row r="131" spans="3:15" ht="15.5" x14ac:dyDescent="0.35">
      <c r="C131" t="s">
        <v>139</v>
      </c>
      <c r="D131" s="5">
        <v>-472841880</v>
      </c>
      <c r="E131" s="5">
        <v>855696509</v>
      </c>
      <c r="F131" s="5">
        <v>2427283710</v>
      </c>
      <c r="G131" s="5">
        <v>-520736022</v>
      </c>
      <c r="I131" s="5">
        <v>-3843818843</v>
      </c>
      <c r="J131" s="5">
        <v>23821290841</v>
      </c>
      <c r="K131" s="5">
        <v>150368092342</v>
      </c>
      <c r="L131" s="5">
        <v>14216302322</v>
      </c>
      <c r="M131" s="5">
        <v>-10053853011</v>
      </c>
      <c r="N131" s="5">
        <v>23482416299</v>
      </c>
      <c r="O131" s="5">
        <v>-2808674755</v>
      </c>
    </row>
    <row r="132" spans="3:15" ht="15.5" x14ac:dyDescent="0.35">
      <c r="C132" t="s">
        <v>140</v>
      </c>
      <c r="D132" s="5">
        <v>-3510236581</v>
      </c>
      <c r="E132" s="5">
        <v>4936837818</v>
      </c>
      <c r="F132" s="5">
        <v>-45949323431</v>
      </c>
      <c r="G132" s="5">
        <v>21585080057</v>
      </c>
      <c r="I132" s="5">
        <v>-6844907786</v>
      </c>
      <c r="J132" s="5">
        <v>-72101018607</v>
      </c>
      <c r="K132" s="5">
        <v>-81004771408</v>
      </c>
      <c r="L132" s="5">
        <v>-14247201655</v>
      </c>
      <c r="M132" s="5">
        <v>-2123384200</v>
      </c>
      <c r="N132" s="5">
        <v>-17196607627</v>
      </c>
      <c r="O132" s="5">
        <v>-8000000</v>
      </c>
    </row>
    <row r="133" spans="3:15" ht="15.5" x14ac:dyDescent="0.35">
      <c r="C133" t="s">
        <v>618</v>
      </c>
      <c r="D133" s="5">
        <v>702728931</v>
      </c>
      <c r="F133" s="5">
        <v>-127104167</v>
      </c>
      <c r="G133" s="5">
        <v>-235328056</v>
      </c>
      <c r="L133" s="5">
        <v>8250000000</v>
      </c>
    </row>
    <row r="134" spans="3:15" ht="15.5" x14ac:dyDescent="0.35">
      <c r="C134" t="s">
        <v>574</v>
      </c>
      <c r="F134" s="5">
        <v>63000000</v>
      </c>
      <c r="I134" s="5">
        <v>63000000</v>
      </c>
      <c r="J134" s="5">
        <v>570000000</v>
      </c>
    </row>
    <row r="135" spans="3:15" ht="15.5" x14ac:dyDescent="0.35">
      <c r="C135" t="s">
        <v>268</v>
      </c>
      <c r="F135" s="5">
        <v>133666668</v>
      </c>
      <c r="G135" s="5">
        <v>136000002</v>
      </c>
      <c r="K135" s="5">
        <v>-237000000</v>
      </c>
      <c r="L135" s="5">
        <v>-123250000</v>
      </c>
      <c r="M135" s="5">
        <v>-66000000</v>
      </c>
      <c r="N135" s="5">
        <v>-66000000</v>
      </c>
    </row>
    <row r="136" spans="3:15" ht="15.5" x14ac:dyDescent="0.35">
      <c r="C136" t="s">
        <v>483</v>
      </c>
      <c r="F136" s="5">
        <v>-29909600990</v>
      </c>
      <c r="G136" s="5">
        <v>20920742935</v>
      </c>
      <c r="J136" s="5">
        <v>-50824814659</v>
      </c>
      <c r="K136" s="5">
        <v>-17547451162</v>
      </c>
      <c r="L136" s="5">
        <v>-15206609500</v>
      </c>
      <c r="M136" s="5">
        <v>-1500000000</v>
      </c>
      <c r="N136" s="5">
        <v>-17050000000</v>
      </c>
    </row>
    <row r="137" spans="3:15" ht="15.5" x14ac:dyDescent="0.35">
      <c r="C137" t="s">
        <v>619</v>
      </c>
      <c r="D137" s="5">
        <v>-62523195</v>
      </c>
    </row>
    <row r="138" spans="3:15" ht="15.5" x14ac:dyDescent="0.35">
      <c r="C138" t="s">
        <v>620</v>
      </c>
      <c r="D138" s="5">
        <v>-4150442317</v>
      </c>
      <c r="F138" s="5">
        <v>-492767125</v>
      </c>
      <c r="G138" s="5">
        <v>492767125</v>
      </c>
      <c r="K138" s="5">
        <v>-2075503307</v>
      </c>
    </row>
    <row r="139" spans="3:15" ht="15.5" x14ac:dyDescent="0.35">
      <c r="C139" t="s">
        <v>143</v>
      </c>
      <c r="E139" s="5">
        <v>-7162182</v>
      </c>
      <c r="F139" s="5">
        <v>-1885630369</v>
      </c>
      <c r="G139" s="5">
        <v>566595125</v>
      </c>
      <c r="I139" s="5">
        <v>-643172176</v>
      </c>
      <c r="J139" s="5">
        <v>-2051641529</v>
      </c>
      <c r="K139" s="5">
        <v>-43238506198</v>
      </c>
      <c r="L139" s="5">
        <v>-237889821</v>
      </c>
      <c r="M139" s="5">
        <v>-557384200</v>
      </c>
      <c r="N139" s="5">
        <v>-80607627</v>
      </c>
      <c r="O139" s="5">
        <v>-8000000</v>
      </c>
    </row>
    <row r="140" spans="3:15" ht="15.5" x14ac:dyDescent="0.35">
      <c r="C140" t="s">
        <v>368</v>
      </c>
      <c r="E140" s="5">
        <v>4944000000</v>
      </c>
      <c r="F140" s="5">
        <v>-13730887448</v>
      </c>
      <c r="G140" s="5">
        <v>-295697074</v>
      </c>
      <c r="I140" s="5">
        <v>-6264735610</v>
      </c>
      <c r="J140" s="5">
        <v>-19794562419</v>
      </c>
      <c r="K140" s="5">
        <v>-11376310741</v>
      </c>
      <c r="L140" s="5">
        <v>-6929452334</v>
      </c>
    </row>
    <row r="141" spans="3:15" ht="15.5" x14ac:dyDescent="0.35">
      <c r="C141" t="s">
        <v>444</v>
      </c>
      <c r="K141" s="5">
        <v>-7500000000</v>
      </c>
    </row>
    <row r="142" spans="3:15" ht="15.5" x14ac:dyDescent="0.35">
      <c r="C142" t="s">
        <v>621</v>
      </c>
      <c r="K142" s="5">
        <v>-30000000</v>
      </c>
    </row>
    <row r="143" spans="3:15" ht="15.5" x14ac:dyDescent="0.35">
      <c r="C143" t="s">
        <v>622</v>
      </c>
      <c r="K143" s="5">
        <v>1000000000</v>
      </c>
    </row>
    <row r="144" spans="3:15" ht="15.5" x14ac:dyDescent="0.35">
      <c r="C144" t="s">
        <v>148</v>
      </c>
      <c r="D144" s="5">
        <v>-472841880</v>
      </c>
      <c r="E144" s="5">
        <v>855696509</v>
      </c>
      <c r="F144" s="5">
        <v>2427283710</v>
      </c>
      <c r="G144" s="5">
        <v>-520736022</v>
      </c>
      <c r="I144" s="5">
        <v>-3843818843</v>
      </c>
      <c r="J144" s="5">
        <v>23821290841</v>
      </c>
      <c r="K144" s="5">
        <v>150368092342</v>
      </c>
      <c r="L144" s="5">
        <v>14216302322</v>
      </c>
      <c r="M144" s="5">
        <v>-10053853011</v>
      </c>
      <c r="N144" s="5">
        <v>23482416299</v>
      </c>
      <c r="O144" s="5">
        <v>-2808674755</v>
      </c>
    </row>
    <row r="145" spans="3:15" ht="15.5" x14ac:dyDescent="0.35">
      <c r="C145" t="s">
        <v>281</v>
      </c>
      <c r="F145" s="5">
        <v>-120875719</v>
      </c>
      <c r="G145" s="5">
        <v>-2491000000</v>
      </c>
      <c r="I145" s="5">
        <v>-2611875719</v>
      </c>
      <c r="K145" s="5">
        <v>-2206048523</v>
      </c>
      <c r="L145" s="5">
        <v>-2926328789</v>
      </c>
    </row>
    <row r="146" spans="3:15" ht="15.5" x14ac:dyDescent="0.35">
      <c r="C146" t="s">
        <v>623</v>
      </c>
      <c r="N146" s="5">
        <v>600000000</v>
      </c>
      <c r="O146" s="5">
        <v>9300000</v>
      </c>
    </row>
    <row r="147" spans="3:15" ht="15.5" x14ac:dyDescent="0.35">
      <c r="C147" t="s">
        <v>457</v>
      </c>
      <c r="D147" s="5">
        <v>-31157313</v>
      </c>
      <c r="F147" s="5">
        <v>-335083067</v>
      </c>
      <c r="G147" s="5">
        <v>101155101</v>
      </c>
      <c r="I147" s="5">
        <v>-233927966</v>
      </c>
      <c r="J147" s="5">
        <v>-167767162</v>
      </c>
      <c r="K147" s="5">
        <v>-219445151</v>
      </c>
      <c r="L147" s="5">
        <v>-178199201</v>
      </c>
      <c r="M147" s="5">
        <v>-109950635</v>
      </c>
    </row>
    <row r="148" spans="3:15" ht="15.5" x14ac:dyDescent="0.35">
      <c r="C148" t="s">
        <v>397</v>
      </c>
      <c r="F148" s="5">
        <v>-300691807</v>
      </c>
      <c r="G148" s="5">
        <v>2967145898</v>
      </c>
      <c r="I148" s="5">
        <v>-446939955</v>
      </c>
      <c r="K148" s="5">
        <v>-2076187723</v>
      </c>
      <c r="L148" s="5">
        <v>-2591320211</v>
      </c>
      <c r="M148" s="5">
        <v>-10556299592</v>
      </c>
      <c r="O148" s="5">
        <v>-2994811799</v>
      </c>
    </row>
    <row r="149" spans="3:15" ht="15.5" x14ac:dyDescent="0.35">
      <c r="C149" t="s">
        <v>595</v>
      </c>
      <c r="J149" s="5">
        <v>1980000000</v>
      </c>
      <c r="K149" s="5">
        <v>877605176</v>
      </c>
      <c r="L149" s="5">
        <v>8506027216</v>
      </c>
      <c r="M149" s="5">
        <v>5968986014</v>
      </c>
      <c r="N149" s="5">
        <v>1755118372</v>
      </c>
    </row>
    <row r="150" spans="3:15" ht="15.5" x14ac:dyDescent="0.35">
      <c r="C150" t="s">
        <v>624</v>
      </c>
      <c r="F150" s="5">
        <v>325202750</v>
      </c>
      <c r="I150" s="5">
        <v>325202750</v>
      </c>
      <c r="J150" s="5">
        <v>325202750</v>
      </c>
    </row>
    <row r="151" spans="3:15" ht="15.5" x14ac:dyDescent="0.35">
      <c r="C151" t="s">
        <v>153</v>
      </c>
      <c r="F151" s="5">
        <v>4119056813</v>
      </c>
      <c r="G151" s="5">
        <v>-5293968556</v>
      </c>
      <c r="I151" s="5">
        <v>-1174911743</v>
      </c>
      <c r="J151" s="5">
        <v>-20153270835</v>
      </c>
      <c r="K151" s="5">
        <v>-6740973037</v>
      </c>
      <c r="L151" s="5">
        <v>-4621408992</v>
      </c>
      <c r="M151" s="5">
        <v>-13400413925</v>
      </c>
    </row>
    <row r="152" spans="3:15" ht="15.5" x14ac:dyDescent="0.35">
      <c r="C152" t="s">
        <v>625</v>
      </c>
      <c r="F152" s="5">
        <v>-3215062499</v>
      </c>
      <c r="G152" s="5">
        <v>3215062499</v>
      </c>
      <c r="J152" s="5">
        <v>41837126088</v>
      </c>
      <c r="K152" s="5">
        <v>24875000000</v>
      </c>
      <c r="L152" s="5">
        <v>8419129288</v>
      </c>
      <c r="M152" s="5">
        <v>7000000000</v>
      </c>
      <c r="N152" s="5">
        <v>7400000000</v>
      </c>
    </row>
    <row r="153" spans="3:15" ht="15.5" x14ac:dyDescent="0.35">
      <c r="C153" t="s">
        <v>626</v>
      </c>
      <c r="D153" s="5">
        <v>18561880</v>
      </c>
      <c r="E153" s="5">
        <v>-18561880</v>
      </c>
    </row>
    <row r="154" spans="3:15" ht="15.5" x14ac:dyDescent="0.35">
      <c r="C154" t="s">
        <v>627</v>
      </c>
      <c r="D154" s="5">
        <v>-76241460</v>
      </c>
      <c r="E154" s="5">
        <v>76241460</v>
      </c>
    </row>
    <row r="155" spans="3:15" ht="15.5" x14ac:dyDescent="0.35">
      <c r="C155" t="s">
        <v>532</v>
      </c>
      <c r="D155" s="5">
        <v>76241460</v>
      </c>
      <c r="G155" s="5">
        <v>-118944997</v>
      </c>
    </row>
    <row r="156" spans="3:15" ht="15.5" x14ac:dyDescent="0.35">
      <c r="C156" t="s">
        <v>384</v>
      </c>
      <c r="D156" s="5">
        <v>-513520742</v>
      </c>
      <c r="E156" s="5">
        <v>851291224</v>
      </c>
      <c r="G156" s="5">
        <v>1716708478</v>
      </c>
    </row>
    <row r="157" spans="3:15" ht="15.5" x14ac:dyDescent="0.35">
      <c r="C157" t="s">
        <v>628</v>
      </c>
      <c r="L157" s="5">
        <v>-14940000000</v>
      </c>
    </row>
    <row r="158" spans="3:15" ht="15.5" x14ac:dyDescent="0.35">
      <c r="C158" t="s">
        <v>127</v>
      </c>
      <c r="F158" s="5">
        <v>1352343193</v>
      </c>
      <c r="G158" s="5">
        <v>-14500399</v>
      </c>
      <c r="I158" s="5">
        <v>298633790</v>
      </c>
      <c r="K158" s="5">
        <v>135000000000</v>
      </c>
      <c r="L158" s="5">
        <v>36940000000</v>
      </c>
      <c r="N158" s="5">
        <v>13750000000</v>
      </c>
    </row>
    <row r="159" spans="3:15" ht="15.5" x14ac:dyDescent="0.35">
      <c r="C159" t="s">
        <v>562</v>
      </c>
    </row>
    <row r="160" spans="3:15" ht="15.5" x14ac:dyDescent="0.35">
      <c r="C160" t="s">
        <v>337</v>
      </c>
      <c r="L160" s="5">
        <v>-3356831862</v>
      </c>
    </row>
    <row r="161" spans="2:15" ht="15.5" x14ac:dyDescent="0.35">
      <c r="C161" t="s">
        <v>157</v>
      </c>
      <c r="D161" s="5">
        <v>4183068528</v>
      </c>
      <c r="E161" s="5">
        <v>16533385301</v>
      </c>
      <c r="F161" s="5">
        <v>385091538</v>
      </c>
      <c r="G161" s="5">
        <v>39663430</v>
      </c>
      <c r="I161" s="5">
        <v>-4638007146</v>
      </c>
      <c r="J161" s="5">
        <v>-36159538624</v>
      </c>
      <c r="K161" s="5">
        <v>35402825839</v>
      </c>
      <c r="L161" s="5">
        <v>-653010667</v>
      </c>
      <c r="M161" s="5">
        <v>-3112906226</v>
      </c>
      <c r="N161" s="5">
        <v>7891252140</v>
      </c>
      <c r="O161" s="5">
        <v>-452965525</v>
      </c>
    </row>
    <row r="162" spans="2:15" ht="15.5" x14ac:dyDescent="0.35">
      <c r="C162" t="s">
        <v>158</v>
      </c>
      <c r="D162" s="5">
        <v>1</v>
      </c>
      <c r="E162" s="5">
        <v>496666428</v>
      </c>
      <c r="I162" s="5">
        <v>5134673575</v>
      </c>
      <c r="J162" s="5">
        <v>41294212199</v>
      </c>
      <c r="K162" s="5">
        <v>5891386360</v>
      </c>
      <c r="L162" s="5">
        <v>6544397027</v>
      </c>
      <c r="M162" s="5">
        <v>9657303253</v>
      </c>
      <c r="N162" s="5">
        <v>1766051113</v>
      </c>
      <c r="O162" s="5">
        <v>2219016638</v>
      </c>
    </row>
    <row r="163" spans="2:15" ht="15.5" x14ac:dyDescent="0.35">
      <c r="C163" t="s">
        <v>629</v>
      </c>
      <c r="D163" s="5">
        <v>4183068529</v>
      </c>
      <c r="E163" s="5">
        <v>17030051729</v>
      </c>
      <c r="F163" s="5">
        <v>385091538</v>
      </c>
      <c r="G163" s="5">
        <v>39663430</v>
      </c>
      <c r="I163" s="5">
        <v>496666429</v>
      </c>
      <c r="J163" s="5">
        <v>5134673575</v>
      </c>
      <c r="K163" s="5">
        <v>41294212199</v>
      </c>
      <c r="L163" s="5">
        <v>5891386360</v>
      </c>
      <c r="M163" s="5">
        <v>6544397027</v>
      </c>
      <c r="N163" s="5">
        <v>9657303253</v>
      </c>
      <c r="O163" s="5">
        <v>1766051113</v>
      </c>
    </row>
    <row r="165" spans="2:15" ht="15.5" x14ac:dyDescent="0.35">
      <c r="B165" t="s">
        <v>160</v>
      </c>
      <c r="C165" t="s">
        <v>12</v>
      </c>
      <c r="D165" s="5">
        <v>2950000000</v>
      </c>
      <c r="E165" s="5">
        <v>2950000000</v>
      </c>
      <c r="F165" s="5">
        <v>2950000000</v>
      </c>
      <c r="G165" s="5">
        <v>2950000000</v>
      </c>
      <c r="I165" s="5">
        <v>2950000000</v>
      </c>
      <c r="J165" s="5">
        <v>2950000000</v>
      </c>
      <c r="K165" s="5">
        <v>2950000000</v>
      </c>
      <c r="L165" s="5">
        <v>2200000000</v>
      </c>
      <c r="M165" s="5">
        <v>750000000</v>
      </c>
      <c r="N165" s="5">
        <v>750000000</v>
      </c>
      <c r="O165" s="5">
        <v>0</v>
      </c>
    </row>
    <row r="166" spans="2:15" ht="15.5" x14ac:dyDescent="0.35">
      <c r="C166" t="s">
        <v>161</v>
      </c>
      <c r="D166" s="6">
        <v>0.06</v>
      </c>
      <c r="E166" s="6">
        <v>0.04</v>
      </c>
      <c r="F166" s="6">
        <v>-1.82</v>
      </c>
      <c r="G166" s="6">
        <v>-8.31</v>
      </c>
    </row>
    <row r="167" spans="2:15" ht="15.5" x14ac:dyDescent="0.35">
      <c r="C167" t="s">
        <v>162</v>
      </c>
      <c r="D167" s="6">
        <v>1566.67</v>
      </c>
      <c r="E167" s="5">
        <v>2950</v>
      </c>
      <c r="F167" s="6">
        <v>-128.57</v>
      </c>
      <c r="G167" s="6">
        <v>-10.71</v>
      </c>
    </row>
    <row r="168" spans="2:15" ht="15.5" x14ac:dyDescent="0.35">
      <c r="C168" t="s">
        <v>61</v>
      </c>
      <c r="D168" s="6">
        <v>33.380000000000003</v>
      </c>
      <c r="E168" s="6">
        <v>17.48</v>
      </c>
      <c r="F168" s="6">
        <v>263.26</v>
      </c>
      <c r="G168" s="6">
        <v>98.21</v>
      </c>
    </row>
    <row r="169" spans="2:15" ht="15.5" x14ac:dyDescent="0.35">
      <c r="C169" t="s">
        <v>163</v>
      </c>
      <c r="D169" s="5">
        <v>3300000000</v>
      </c>
      <c r="E169" s="5">
        <v>3900000000</v>
      </c>
      <c r="F169" s="5">
        <v>-780000000</v>
      </c>
      <c r="G169" s="5">
        <v>-2620000000</v>
      </c>
    </row>
    <row r="170" spans="2:15" ht="15.5" x14ac:dyDescent="0.35">
      <c r="C170" t="s">
        <v>164</v>
      </c>
      <c r="D170" s="6">
        <v>7.000000000000001E-4</v>
      </c>
      <c r="E170" s="6">
        <v>4.0000000000000002E-4</v>
      </c>
      <c r="F170" s="6">
        <v>-2.1400000000000002E-2</v>
      </c>
      <c r="G170" s="6">
        <v>-9.2200000000000004E-2</v>
      </c>
    </row>
    <row r="171" spans="2:15" ht="15.5" x14ac:dyDescent="0.35">
      <c r="C171" t="s">
        <v>165</v>
      </c>
      <c r="D171" s="6">
        <v>8.9999999999999998E-4</v>
      </c>
      <c r="E171" s="6">
        <v>5.9999999999999995E-4</v>
      </c>
      <c r="F171" s="6">
        <v>-3.0099999999999998E-2</v>
      </c>
      <c r="G171" s="6">
        <v>-0.1338</v>
      </c>
    </row>
    <row r="172" spans="2:15" ht="15.5" x14ac:dyDescent="0.35">
      <c r="C172" t="s">
        <v>166</v>
      </c>
      <c r="D172" s="6">
        <v>2.0999999999999999E-3</v>
      </c>
      <c r="E172" s="6">
        <v>4.7999999999999996E-3</v>
      </c>
      <c r="F172" s="6">
        <v>-1.5300000000000001E-2</v>
      </c>
      <c r="G172" s="6">
        <v>-3.49E-2</v>
      </c>
    </row>
    <row r="173" spans="2:15" ht="15.5" x14ac:dyDescent="0.35">
      <c r="C173" t="s">
        <v>167</v>
      </c>
      <c r="D173" s="6">
        <v>1.39</v>
      </c>
      <c r="E173" s="6">
        <v>1.08</v>
      </c>
      <c r="F173" s="6">
        <v>-1.74</v>
      </c>
      <c r="G173" s="6">
        <v>-62.5</v>
      </c>
    </row>
    <row r="174" spans="2:15" ht="15.5" x14ac:dyDescent="0.35">
      <c r="C174" t="s">
        <v>168</v>
      </c>
      <c r="D174" s="5">
        <v>183000000000</v>
      </c>
      <c r="E174" s="5">
        <v>183000000000</v>
      </c>
      <c r="F174" s="5">
        <v>183000000000</v>
      </c>
      <c r="G174" s="5">
        <v>188000000000</v>
      </c>
    </row>
    <row r="175" spans="2:15" ht="15.5" x14ac:dyDescent="0.35">
      <c r="C175" t="s">
        <v>169</v>
      </c>
      <c r="D175" s="6">
        <v>1.56</v>
      </c>
      <c r="E175" s="6">
        <v>1.95</v>
      </c>
      <c r="F175" s="6">
        <v>3.88</v>
      </c>
      <c r="G175" s="6">
        <v>1.43</v>
      </c>
    </row>
    <row r="176" spans="2:15" ht="15.5" x14ac:dyDescent="0.35">
      <c r="C176" t="s">
        <v>170</v>
      </c>
      <c r="D176" s="6">
        <v>60.45</v>
      </c>
      <c r="E176" s="6">
        <v>60.4</v>
      </c>
      <c r="F176" s="6">
        <v>60.36</v>
      </c>
      <c r="G176" s="6">
        <v>62.09</v>
      </c>
    </row>
    <row r="177" spans="3:15" ht="15.5" x14ac:dyDescent="0.35">
      <c r="C177" t="s">
        <v>171</v>
      </c>
      <c r="D177" s="6">
        <v>2.06</v>
      </c>
      <c r="E177" s="6">
        <v>2.64</v>
      </c>
      <c r="F177" s="6">
        <v>5.34</v>
      </c>
      <c r="G177" s="6">
        <v>1.99</v>
      </c>
    </row>
    <row r="178" spans="3:15" ht="15.5" x14ac:dyDescent="0.35">
      <c r="C178" t="s">
        <v>172</v>
      </c>
      <c r="D178" s="6">
        <v>45.55</v>
      </c>
      <c r="E178" s="6">
        <v>44.66</v>
      </c>
      <c r="F178" s="6">
        <v>43.78</v>
      </c>
      <c r="G178" s="6">
        <v>44.68</v>
      </c>
    </row>
    <row r="179" spans="3:15" ht="15.5" x14ac:dyDescent="0.35">
      <c r="C179" t="s">
        <v>173</v>
      </c>
      <c r="G179" s="5">
        <v>20000000000</v>
      </c>
    </row>
    <row r="180" spans="3:15" ht="15.5" x14ac:dyDescent="0.35">
      <c r="C180" t="s">
        <v>174</v>
      </c>
    </row>
    <row r="181" spans="3:15" ht="15.5" x14ac:dyDescent="0.35">
      <c r="C181" t="s">
        <v>175</v>
      </c>
      <c r="D181" s="5">
        <v>178000000000</v>
      </c>
      <c r="E181" s="5">
        <v>178000000000</v>
      </c>
      <c r="F181" s="5">
        <v>178000000000</v>
      </c>
      <c r="G181" s="5">
        <v>183000000000</v>
      </c>
    </row>
    <row r="182" spans="3:15" ht="15.5" x14ac:dyDescent="0.35">
      <c r="C182" t="s">
        <v>24</v>
      </c>
      <c r="G182" s="5">
        <v>20000000000</v>
      </c>
    </row>
    <row r="183" spans="3:15" ht="15.5" x14ac:dyDescent="0.35">
      <c r="C183" t="s">
        <v>21</v>
      </c>
      <c r="D183" s="5">
        <v>-21000000000</v>
      </c>
      <c r="E183" s="5">
        <v>-17000000000</v>
      </c>
      <c r="F183" s="5">
        <v>0</v>
      </c>
      <c r="G183" s="5">
        <v>20000000000</v>
      </c>
    </row>
    <row r="184" spans="3:15" ht="15.5" x14ac:dyDescent="0.35">
      <c r="C184" t="s">
        <v>176</v>
      </c>
      <c r="D184" s="5">
        <v>88000000000</v>
      </c>
      <c r="E184" s="5">
        <v>85000000000</v>
      </c>
      <c r="F184" s="5">
        <v>77000000000</v>
      </c>
      <c r="G184" s="5">
        <v>75000000000</v>
      </c>
    </row>
    <row r="185" spans="3:15" ht="15.5" x14ac:dyDescent="0.35">
      <c r="C185" t="s">
        <v>177</v>
      </c>
      <c r="D185" s="5">
        <v>1000000000</v>
      </c>
      <c r="E185" s="5">
        <v>17000000000</v>
      </c>
      <c r="F185" s="5">
        <v>20000000000</v>
      </c>
      <c r="G185" s="5">
        <v>-10000000000</v>
      </c>
    </row>
    <row r="186" spans="3:15" ht="15.5" x14ac:dyDescent="0.35">
      <c r="C186" t="s">
        <v>178</v>
      </c>
      <c r="E186" s="5">
        <v>5000000000</v>
      </c>
      <c r="F186" s="5">
        <v>-16000000000</v>
      </c>
      <c r="G186" s="5">
        <v>0</v>
      </c>
    </row>
    <row r="187" spans="3:15" ht="15.5" x14ac:dyDescent="0.35">
      <c r="C187" t="s">
        <v>13</v>
      </c>
      <c r="D187" s="5">
        <v>1000000000</v>
      </c>
      <c r="E187" s="5">
        <v>22000000000</v>
      </c>
      <c r="F187" s="5">
        <v>4000000000</v>
      </c>
      <c r="G187" s="5">
        <v>-9000000000</v>
      </c>
    </row>
    <row r="188" spans="3:15" ht="15.5" x14ac:dyDescent="0.35">
      <c r="C188" t="s">
        <v>16</v>
      </c>
      <c r="D188" s="6">
        <v>0.5</v>
      </c>
      <c r="E188" s="6">
        <v>7.57</v>
      </c>
      <c r="F188" s="6">
        <v>1.39</v>
      </c>
      <c r="G188" s="6">
        <v>-3.2</v>
      </c>
    </row>
    <row r="189" spans="3:15" ht="15.5" x14ac:dyDescent="0.35">
      <c r="C189" t="s">
        <v>46</v>
      </c>
      <c r="I189" s="6">
        <v>-12.33</v>
      </c>
      <c r="J189" s="6">
        <v>0.83</v>
      </c>
      <c r="K189" s="6">
        <v>6.13</v>
      </c>
      <c r="L189" s="6">
        <v>6.97</v>
      </c>
      <c r="M189" s="6">
        <v>8.9</v>
      </c>
      <c r="N189" s="6">
        <v>1.94</v>
      </c>
      <c r="O189" s="6">
        <v>12622.41</v>
      </c>
    </row>
    <row r="190" spans="3:15" ht="15.5" x14ac:dyDescent="0.35">
      <c r="C190" t="s">
        <v>60</v>
      </c>
      <c r="I190" s="6">
        <v>-18.98</v>
      </c>
      <c r="J190" s="6">
        <v>151.81</v>
      </c>
      <c r="K190" s="6">
        <v>40.130000000000003</v>
      </c>
      <c r="L190" s="5">
        <v>0</v>
      </c>
      <c r="M190" s="5">
        <v>0</v>
      </c>
      <c r="N190" s="5">
        <v>0</v>
      </c>
      <c r="O190" s="5">
        <v>0</v>
      </c>
    </row>
    <row r="191" spans="3:15" ht="15.5" x14ac:dyDescent="0.35">
      <c r="C191" t="s">
        <v>63</v>
      </c>
      <c r="I191" s="6">
        <v>11.14</v>
      </c>
      <c r="J191" s="6">
        <v>2.4300000000000002</v>
      </c>
      <c r="K191" s="6">
        <v>3.87</v>
      </c>
      <c r="L191" s="5">
        <v>0</v>
      </c>
      <c r="M191" s="5">
        <v>0</v>
      </c>
      <c r="N191" s="5">
        <v>0</v>
      </c>
      <c r="O191" s="5">
        <v>0</v>
      </c>
    </row>
    <row r="192" spans="3:15" ht="15.5" x14ac:dyDescent="0.35">
      <c r="C192" t="s">
        <v>179</v>
      </c>
      <c r="I192" s="5">
        <v>1380000000</v>
      </c>
      <c r="J192" s="5">
        <v>19590000000</v>
      </c>
      <c r="K192" s="5">
        <v>38480000000</v>
      </c>
      <c r="L192" s="6">
        <v>32020000000.000004</v>
      </c>
      <c r="M192" s="5">
        <v>14430000000</v>
      </c>
      <c r="N192" s="5">
        <v>7260000000</v>
      </c>
      <c r="O192" s="5">
        <v>210000000</v>
      </c>
    </row>
    <row r="193" spans="3:15" ht="15.5" x14ac:dyDescent="0.35">
      <c r="C193" t="s">
        <v>180</v>
      </c>
      <c r="I193" s="6">
        <v>-0.1452</v>
      </c>
      <c r="J193" s="6">
        <v>8.6999999999999994E-3</v>
      </c>
      <c r="K193" s="6">
        <v>7.3099999999999998E-2</v>
      </c>
      <c r="L193" s="6">
        <v>0.1789</v>
      </c>
      <c r="M193" s="6">
        <v>0.12789999999999999</v>
      </c>
      <c r="N193" s="6">
        <v>4.6900000000000004E-2</v>
      </c>
      <c r="O193" s="6">
        <v>2.4399999999999998E-2</v>
      </c>
    </row>
    <row r="194" spans="3:15" ht="15.5" x14ac:dyDescent="0.35">
      <c r="C194" t="s">
        <v>181</v>
      </c>
      <c r="I194" s="6">
        <v>-0.20430000000000001</v>
      </c>
      <c r="J194" s="6">
        <v>1.1399999999999999E-2</v>
      </c>
      <c r="K194" s="6">
        <v>8.5600000000000009E-2</v>
      </c>
      <c r="L194" s="6">
        <v>0.24539999999999998</v>
      </c>
      <c r="M194" s="6">
        <v>0.2336</v>
      </c>
      <c r="N194" s="6">
        <v>7.5700000000000003E-2</v>
      </c>
      <c r="O194" s="6">
        <v>3.0499999999999999E-2</v>
      </c>
    </row>
    <row r="195" spans="3:15" ht="15.5" x14ac:dyDescent="0.35">
      <c r="C195" t="s">
        <v>182</v>
      </c>
      <c r="I195" s="6">
        <v>-6.9800000000000001E-2</v>
      </c>
      <c r="J195" s="6">
        <v>3.7999999999999999E-2</v>
      </c>
      <c r="K195" s="6">
        <v>0.18909999999999999</v>
      </c>
      <c r="L195" s="6">
        <v>0.46240000000000003</v>
      </c>
      <c r="M195" s="6">
        <v>0.40639999999999998</v>
      </c>
      <c r="N195" s="6">
        <v>0.25929999999999997</v>
      </c>
      <c r="O195" s="6">
        <v>5.6500000000000002E-2</v>
      </c>
    </row>
    <row r="196" spans="3:15" ht="15.5" x14ac:dyDescent="0.35">
      <c r="C196" t="s">
        <v>183</v>
      </c>
      <c r="I196" s="6">
        <v>-4.42</v>
      </c>
      <c r="J196" s="6">
        <v>2.35</v>
      </c>
      <c r="K196" s="6">
        <v>13.17</v>
      </c>
      <c r="L196" s="6">
        <v>26.11</v>
      </c>
      <c r="M196" s="6">
        <v>10.11</v>
      </c>
      <c r="N196" s="6">
        <v>2.4700000000000002</v>
      </c>
    </row>
    <row r="197" spans="3:15" ht="15.5" x14ac:dyDescent="0.35">
      <c r="C197" t="s">
        <v>57</v>
      </c>
      <c r="I197" s="6">
        <v>3.88</v>
      </c>
      <c r="J197" s="6">
        <v>1.73</v>
      </c>
      <c r="K197" s="6">
        <v>3.44</v>
      </c>
      <c r="L197" s="5">
        <v>0</v>
      </c>
      <c r="M197" s="5">
        <v>0</v>
      </c>
      <c r="N197" s="5">
        <v>0</v>
      </c>
      <c r="O197" s="5">
        <v>0</v>
      </c>
    </row>
    <row r="198" spans="3:15" ht="15.5" x14ac:dyDescent="0.35">
      <c r="C198" t="s">
        <v>54</v>
      </c>
      <c r="I198" s="6">
        <v>60.36</v>
      </c>
      <c r="J198" s="6">
        <v>72.63</v>
      </c>
      <c r="K198" s="6">
        <v>71.58</v>
      </c>
      <c r="L198" s="6">
        <v>28.41</v>
      </c>
      <c r="M198" s="6">
        <v>38.11</v>
      </c>
      <c r="N198" s="6">
        <v>25.56</v>
      </c>
      <c r="O198" s="6">
        <v>414507.09</v>
      </c>
    </row>
    <row r="199" spans="3:15" ht="15.5" x14ac:dyDescent="0.35">
      <c r="C199" t="s">
        <v>184</v>
      </c>
      <c r="I199" s="6">
        <v>5.34</v>
      </c>
      <c r="J199" s="6">
        <v>2.8</v>
      </c>
      <c r="K199" s="6">
        <v>3.94</v>
      </c>
      <c r="L199" s="5">
        <v>0</v>
      </c>
      <c r="M199" s="5">
        <v>0</v>
      </c>
      <c r="N199" s="5">
        <v>0</v>
      </c>
      <c r="O199" s="5">
        <v>0</v>
      </c>
    </row>
    <row r="200" spans="3:15" ht="15.5" x14ac:dyDescent="0.35">
      <c r="C200" t="s">
        <v>185</v>
      </c>
      <c r="I200" s="6">
        <v>43.78</v>
      </c>
      <c r="J200" s="6">
        <v>45.07</v>
      </c>
      <c r="K200" s="6">
        <v>62.38</v>
      </c>
      <c r="L200" s="6">
        <v>19.54</v>
      </c>
      <c r="M200" s="6">
        <v>24.33</v>
      </c>
      <c r="N200" s="6">
        <v>8.0500000000000007</v>
      </c>
      <c r="O200" s="6">
        <v>414507.09</v>
      </c>
    </row>
    <row r="201" spans="3:15" ht="15.5" x14ac:dyDescent="0.35">
      <c r="C201" t="s">
        <v>186</v>
      </c>
      <c r="J201" s="5">
        <v>25000000000</v>
      </c>
      <c r="L201" s="5">
        <v>5000000000</v>
      </c>
      <c r="M201" s="5">
        <v>1000000000</v>
      </c>
      <c r="N201" s="5">
        <v>7000000000</v>
      </c>
    </row>
    <row r="202" spans="3:15" ht="15.5" x14ac:dyDescent="0.35">
      <c r="C202" t="s">
        <v>187</v>
      </c>
    </row>
    <row r="203" spans="3:15" ht="15.5" x14ac:dyDescent="0.35">
      <c r="C203" t="s">
        <v>26</v>
      </c>
      <c r="J203" s="5">
        <v>25000000000</v>
      </c>
      <c r="L203" s="5">
        <v>5000000000</v>
      </c>
      <c r="M203" s="5">
        <v>1000000000</v>
      </c>
      <c r="N203" s="5">
        <v>7000000000</v>
      </c>
    </row>
    <row r="204" spans="3:15" ht="15.5" x14ac:dyDescent="0.35">
      <c r="C204" t="s">
        <v>23</v>
      </c>
      <c r="I204" s="5">
        <v>0</v>
      </c>
      <c r="J204" s="5">
        <v>20000000000</v>
      </c>
      <c r="K204" s="5">
        <v>-41000000000</v>
      </c>
      <c r="L204" s="5">
        <v>-1000000000</v>
      </c>
      <c r="M204" s="5">
        <v>-6000000000</v>
      </c>
      <c r="N204" s="5">
        <v>-2000000000</v>
      </c>
      <c r="O204" s="5">
        <v>-2000000000</v>
      </c>
    </row>
    <row r="205" spans="3:15" ht="15.5" x14ac:dyDescent="0.35">
      <c r="C205" t="s">
        <v>188</v>
      </c>
      <c r="I205" s="5">
        <v>77000000000</v>
      </c>
      <c r="J205" s="5">
        <v>68000000000</v>
      </c>
      <c r="K205" s="5">
        <v>131000000000</v>
      </c>
      <c r="L205" s="5">
        <v>33000000000</v>
      </c>
      <c r="M205" s="5">
        <v>18000000000</v>
      </c>
      <c r="N205" s="5">
        <v>6000000000</v>
      </c>
      <c r="O205" s="5">
        <v>6000000000</v>
      </c>
    </row>
    <row r="206" spans="3:15" ht="15.5" x14ac:dyDescent="0.35">
      <c r="C206" t="s">
        <v>189</v>
      </c>
      <c r="I206" s="5">
        <v>19000000000</v>
      </c>
      <c r="J206" s="5">
        <v>128000000000</v>
      </c>
      <c r="K206" s="5">
        <v>149000000000</v>
      </c>
      <c r="L206" s="5">
        <v>71000000000</v>
      </c>
      <c r="M206" s="5">
        <v>33000000000</v>
      </c>
      <c r="N206" s="5">
        <v>28000000000</v>
      </c>
      <c r="O206" s="5">
        <v>8000000000</v>
      </c>
    </row>
    <row r="207" spans="3:15" ht="15.5" x14ac:dyDescent="0.35">
      <c r="C207" t="s">
        <v>190</v>
      </c>
      <c r="I207" s="5">
        <v>-7000000000</v>
      </c>
      <c r="J207" s="5">
        <v>-22000000000</v>
      </c>
      <c r="K207" s="5">
        <v>-55000000000</v>
      </c>
      <c r="L207" s="5">
        <v>-7000000000</v>
      </c>
      <c r="M207" s="5">
        <v>-1000000000</v>
      </c>
      <c r="N207" s="5">
        <v>0</v>
      </c>
      <c r="O207" s="5">
        <v>0</v>
      </c>
    </row>
    <row r="208" spans="3:15" ht="15.5" x14ac:dyDescent="0.35">
      <c r="C208" t="s">
        <v>15</v>
      </c>
      <c r="I208" s="5">
        <v>12000000000</v>
      </c>
      <c r="J208" s="5">
        <v>106000000000</v>
      </c>
      <c r="K208" s="5">
        <v>95000000000</v>
      </c>
      <c r="L208" s="5">
        <v>63000000000</v>
      </c>
      <c r="M208" s="5">
        <v>33000000000</v>
      </c>
      <c r="N208" s="5">
        <v>28000000000</v>
      </c>
      <c r="O208" s="5">
        <v>8000000000</v>
      </c>
    </row>
    <row r="209" spans="2:15" ht="15.5" x14ac:dyDescent="0.35">
      <c r="C209" t="s">
        <v>17</v>
      </c>
      <c r="I209" s="6">
        <v>4.1100000000000003</v>
      </c>
      <c r="J209" s="6">
        <v>35.96</v>
      </c>
      <c r="K209" s="6">
        <v>32.15</v>
      </c>
      <c r="L209" s="6">
        <v>28.84</v>
      </c>
      <c r="M209" s="6">
        <v>43.78</v>
      </c>
      <c r="N209" s="6">
        <v>37.5</v>
      </c>
      <c r="O209" s="6">
        <v>646232.01</v>
      </c>
    </row>
    <row r="211" spans="2:15" ht="15.5" x14ac:dyDescent="0.35">
      <c r="B211" t="s">
        <v>191</v>
      </c>
      <c r="C211" t="s">
        <v>192</v>
      </c>
      <c r="D211" s="5">
        <v>169000000</v>
      </c>
      <c r="E211" s="5">
        <v>108000000</v>
      </c>
      <c r="F211" s="5">
        <v>-5000000000</v>
      </c>
      <c r="G211" s="5">
        <v>-25000000000</v>
      </c>
      <c r="H211" s="5">
        <v>553000000</v>
      </c>
      <c r="I211" s="5">
        <v>-36000000000</v>
      </c>
      <c r="J211" s="5">
        <v>2000000000</v>
      </c>
      <c r="K211" s="5">
        <v>18000000000</v>
      </c>
      <c r="L211" s="5">
        <v>15000000000</v>
      </c>
      <c r="M211" s="5">
        <v>7000000000</v>
      </c>
      <c r="N211" s="5">
        <v>1000000000</v>
      </c>
      <c r="O211" s="5">
        <v>158000000</v>
      </c>
    </row>
    <row r="212" spans="2:15" ht="15.5" x14ac:dyDescent="0.35">
      <c r="C212" t="s">
        <v>45</v>
      </c>
      <c r="D212" s="6">
        <v>0.06</v>
      </c>
      <c r="E212" s="6">
        <v>0.04</v>
      </c>
      <c r="F212" s="6">
        <v>-1.82</v>
      </c>
      <c r="G212" s="6">
        <v>-8.31</v>
      </c>
      <c r="H212" s="6">
        <v>0.19</v>
      </c>
      <c r="I212" s="6">
        <v>-12.33</v>
      </c>
      <c r="J212" s="6">
        <v>0.83</v>
      </c>
      <c r="K212" s="6">
        <v>6.13</v>
      </c>
      <c r="L212" s="6">
        <v>5.2</v>
      </c>
      <c r="M212" s="6">
        <v>2.2599999999999998</v>
      </c>
      <c r="N212" s="6">
        <v>0.49</v>
      </c>
      <c r="O212" s="6">
        <v>0.05</v>
      </c>
    </row>
    <row r="213" spans="2:15" ht="15.5" x14ac:dyDescent="0.35">
      <c r="C213" t="s">
        <v>193</v>
      </c>
      <c r="D213" s="5">
        <v>8000000000</v>
      </c>
      <c r="E213" s="5">
        <v>20000000000</v>
      </c>
      <c r="F213" s="5">
        <v>3000000000</v>
      </c>
      <c r="G213" s="5">
        <v>3000000000</v>
      </c>
      <c r="H213" s="5">
        <v>56000000000</v>
      </c>
      <c r="I213" s="5">
        <v>62000000000</v>
      </c>
      <c r="J213" s="5">
        <v>153000000000</v>
      </c>
      <c r="K213" s="5">
        <v>188000000000</v>
      </c>
      <c r="L213" s="5">
        <v>108000000000</v>
      </c>
      <c r="M213" s="5">
        <v>46000000000</v>
      </c>
      <c r="N213" s="5">
        <v>33000000000</v>
      </c>
      <c r="O213" s="5">
        <v>7000000000</v>
      </c>
    </row>
    <row r="214" spans="2:15" ht="15.5" x14ac:dyDescent="0.35">
      <c r="C214" t="s">
        <v>194</v>
      </c>
      <c r="I214" s="6">
        <v>437.54</v>
      </c>
    </row>
    <row r="215" spans="2:15" ht="15.5" x14ac:dyDescent="0.35">
      <c r="C215" t="s">
        <v>292</v>
      </c>
      <c r="I215" s="6">
        <v>-8.17</v>
      </c>
    </row>
    <row r="216" spans="2:15" ht="15.5" x14ac:dyDescent="0.35">
      <c r="C216" t="s">
        <v>195</v>
      </c>
      <c r="I216" s="6">
        <v>6.95</v>
      </c>
    </row>
    <row r="217" spans="2:15" ht="15.5" x14ac:dyDescent="0.35">
      <c r="C217" t="s">
        <v>293</v>
      </c>
      <c r="I217" s="6">
        <v>-0.12240000000000001</v>
      </c>
    </row>
    <row r="218" spans="2:15" ht="15.5" x14ac:dyDescent="0.35">
      <c r="C218" t="s">
        <v>294</v>
      </c>
      <c r="I218" s="6">
        <v>7.22</v>
      </c>
    </row>
    <row r="219" spans="2:15" ht="15.5" x14ac:dyDescent="0.35">
      <c r="C219" t="s">
        <v>196</v>
      </c>
      <c r="I219" s="6">
        <v>1.36</v>
      </c>
    </row>
    <row r="220" spans="2:15" ht="15.5" x14ac:dyDescent="0.35">
      <c r="C220" t="s">
        <v>295</v>
      </c>
      <c r="I220" s="6">
        <v>8.3699999999999992</v>
      </c>
    </row>
    <row r="221" spans="2:15" ht="15.5" x14ac:dyDescent="0.35">
      <c r="C221" t="s">
        <v>296</v>
      </c>
      <c r="I221" s="6">
        <v>13.07</v>
      </c>
    </row>
    <row r="222" spans="2:15" ht="15.5" x14ac:dyDescent="0.35">
      <c r="C222" t="s">
        <v>297</v>
      </c>
      <c r="I222" s="6">
        <v>-24.04</v>
      </c>
    </row>
    <row r="223" spans="2:15" ht="15.5" x14ac:dyDescent="0.35">
      <c r="C223" t="s">
        <v>298</v>
      </c>
      <c r="I223" s="6">
        <v>59.28</v>
      </c>
    </row>
    <row r="224" spans="2:15" ht="15.5" x14ac:dyDescent="0.35">
      <c r="C224" t="s">
        <v>300</v>
      </c>
      <c r="I224" s="6">
        <v>-0.39</v>
      </c>
    </row>
    <row r="225" spans="3:9" ht="15.5" x14ac:dyDescent="0.35">
      <c r="C225" t="s">
        <v>301</v>
      </c>
      <c r="I225" s="6">
        <v>-10.029999999999999</v>
      </c>
    </row>
    <row r="226" spans="3:9" ht="15.5" x14ac:dyDescent="0.35">
      <c r="C226" t="s">
        <v>197</v>
      </c>
      <c r="I226" s="6">
        <v>0.19</v>
      </c>
    </row>
    <row r="227" spans="3:9" ht="15.5" x14ac:dyDescent="0.35">
      <c r="C227" t="s">
        <v>302</v>
      </c>
      <c r="I227" s="6">
        <v>11.36</v>
      </c>
    </row>
    <row r="228" spans="3:9" ht="15.5" x14ac:dyDescent="0.35">
      <c r="C228" t="s">
        <v>198</v>
      </c>
      <c r="D228" s="6">
        <v>7.19</v>
      </c>
    </row>
    <row r="229" spans="3:9" ht="15.5" x14ac:dyDescent="0.35">
      <c r="C229" t="s">
        <v>199</v>
      </c>
      <c r="I229" s="6">
        <v>60.45</v>
      </c>
    </row>
    <row r="230" spans="3:9" ht="15.5" x14ac:dyDescent="0.35">
      <c r="C230" t="s">
        <v>303</v>
      </c>
      <c r="I230" s="6">
        <v>6.27</v>
      </c>
    </row>
    <row r="231" spans="3:9" ht="15.5" x14ac:dyDescent="0.35">
      <c r="C231" t="s">
        <v>200</v>
      </c>
      <c r="D231" s="6">
        <v>3.58</v>
      </c>
    </row>
    <row r="232" spans="3:9" ht="15.5" x14ac:dyDescent="0.35">
      <c r="C232" t="s">
        <v>201</v>
      </c>
      <c r="D232" s="6">
        <v>3.07</v>
      </c>
    </row>
    <row r="233" spans="3:9" ht="15.5" x14ac:dyDescent="0.35">
      <c r="C233" t="s">
        <v>203</v>
      </c>
      <c r="D233" s="6">
        <v>0.41</v>
      </c>
    </row>
    <row r="234" spans="3:9" ht="15.5" x14ac:dyDescent="0.35">
      <c r="C234" t="s">
        <v>205</v>
      </c>
      <c r="D234" s="6">
        <v>1.44</v>
      </c>
    </row>
    <row r="235" spans="3:9" ht="15.5" x14ac:dyDescent="0.35">
      <c r="C235" t="s">
        <v>304</v>
      </c>
      <c r="I235" s="6">
        <v>-2.83</v>
      </c>
    </row>
    <row r="236" spans="3:9" ht="15.5" x14ac:dyDescent="0.35">
      <c r="C236" t="s">
        <v>13</v>
      </c>
      <c r="D236" s="5">
        <v>1000000000</v>
      </c>
    </row>
    <row r="237" spans="3:9" ht="15.5" x14ac:dyDescent="0.35">
      <c r="C237" t="s">
        <v>206</v>
      </c>
      <c r="I237" s="6">
        <v>4.58</v>
      </c>
    </row>
    <row r="238" spans="3:9" ht="15.5" x14ac:dyDescent="0.35">
      <c r="C238" t="s">
        <v>207</v>
      </c>
      <c r="I238" s="6">
        <v>-0.115</v>
      </c>
    </row>
    <row r="239" spans="3:9" ht="15.5" x14ac:dyDescent="0.35">
      <c r="C239" t="s">
        <v>208</v>
      </c>
      <c r="I239" s="6">
        <v>-0.16600000000000001</v>
      </c>
    </row>
    <row r="240" spans="3:9" ht="15.5" x14ac:dyDescent="0.35">
      <c r="C240" t="s">
        <v>209</v>
      </c>
      <c r="I240" s="6">
        <v>-4.2099999999999999E-2</v>
      </c>
    </row>
    <row r="241" spans="3:9" ht="15.5" x14ac:dyDescent="0.35">
      <c r="C241" t="s">
        <v>305</v>
      </c>
      <c r="I241" s="6">
        <v>-5.1200000000000002E-2</v>
      </c>
    </row>
    <row r="242" spans="3:9" ht="15.5" x14ac:dyDescent="0.35">
      <c r="C242" t="s">
        <v>210</v>
      </c>
      <c r="D242" s="6">
        <v>834.54</v>
      </c>
    </row>
    <row r="243" spans="3:9" ht="15.5" x14ac:dyDescent="0.35">
      <c r="C243" t="s">
        <v>211</v>
      </c>
      <c r="D243" s="6">
        <v>213.18</v>
      </c>
    </row>
    <row r="244" spans="3:9" ht="15.5" x14ac:dyDescent="0.35">
      <c r="C244" t="s">
        <v>212</v>
      </c>
      <c r="D244" s="6">
        <v>99.75</v>
      </c>
    </row>
    <row r="245" spans="3:9" ht="15.5" x14ac:dyDescent="0.35">
      <c r="C245" t="s">
        <v>213</v>
      </c>
      <c r="D245" s="6">
        <v>947.97</v>
      </c>
    </row>
    <row r="246" spans="3:9" ht="15.5" x14ac:dyDescent="0.35">
      <c r="C246" t="s">
        <v>214</v>
      </c>
      <c r="D246" s="6">
        <v>0.11</v>
      </c>
    </row>
    <row r="247" spans="3:9" ht="15.5" x14ac:dyDescent="0.35">
      <c r="C247" t="s">
        <v>306</v>
      </c>
      <c r="I247" s="6">
        <v>0.13</v>
      </c>
    </row>
    <row r="248" spans="3:9" ht="15.5" x14ac:dyDescent="0.35">
      <c r="C248" t="s">
        <v>307</v>
      </c>
      <c r="I248" s="6">
        <v>2.15</v>
      </c>
    </row>
    <row r="249" spans="3:9" ht="15.5" x14ac:dyDescent="0.35">
      <c r="C249" t="s">
        <v>41</v>
      </c>
      <c r="I249" s="5">
        <v>242000000000</v>
      </c>
    </row>
    <row r="250" spans="3:9" ht="15.5" x14ac:dyDescent="0.35">
      <c r="C250" t="s">
        <v>215</v>
      </c>
      <c r="I250" s="5">
        <v>226000000000</v>
      </c>
    </row>
    <row r="251" spans="3:9" ht="15.5" x14ac:dyDescent="0.35">
      <c r="C251" t="s">
        <v>216</v>
      </c>
      <c r="I251" s="5">
        <v>2950000000</v>
      </c>
    </row>
    <row r="252" spans="3:9" ht="15.5" x14ac:dyDescent="0.35">
      <c r="C252" t="s">
        <v>217</v>
      </c>
      <c r="I252" s="6">
        <v>0.4073</v>
      </c>
    </row>
    <row r="253" spans="3:9" ht="15.5" x14ac:dyDescent="0.35">
      <c r="C253" t="s">
        <v>218</v>
      </c>
      <c r="D253" s="6">
        <v>0.26899999999999996</v>
      </c>
    </row>
    <row r="254" spans="3:9" ht="15.5" x14ac:dyDescent="0.35">
      <c r="C254" t="s">
        <v>219</v>
      </c>
      <c r="D254" s="6">
        <v>5.5800000000000002E-2</v>
      </c>
    </row>
    <row r="255" spans="3:9" ht="15.5" x14ac:dyDescent="0.35">
      <c r="C255" t="s">
        <v>220</v>
      </c>
      <c r="D255" s="6">
        <v>2.0299999999999999E-2</v>
      </c>
    </row>
    <row r="256" spans="3:9" ht="15.5" x14ac:dyDescent="0.35">
      <c r="C256" t="s">
        <v>221</v>
      </c>
      <c r="D256" s="6">
        <v>-0.48149999999999998</v>
      </c>
    </row>
    <row r="257" spans="3:9" ht="15.5" x14ac:dyDescent="0.35">
      <c r="C257" t="s">
        <v>222</v>
      </c>
      <c r="D257" s="6">
        <v>1.9072</v>
      </c>
    </row>
    <row r="258" spans="3:9" ht="15.5" x14ac:dyDescent="0.35">
      <c r="C258" t="s">
        <v>223</v>
      </c>
      <c r="D258" s="6">
        <v>1.0178</v>
      </c>
    </row>
    <row r="259" spans="3:9" ht="15.5" x14ac:dyDescent="0.35">
      <c r="C259" t="s">
        <v>224</v>
      </c>
      <c r="I259" s="5">
        <v>5</v>
      </c>
    </row>
    <row r="260" spans="3:9" ht="15.5" x14ac:dyDescent="0.35">
      <c r="C260" t="s">
        <v>225</v>
      </c>
      <c r="I260" s="6">
        <v>0.18</v>
      </c>
    </row>
    <row r="261" spans="3:9" ht="15.5" x14ac:dyDescent="0.35">
      <c r="C261" t="s">
        <v>226</v>
      </c>
      <c r="I261" s="6">
        <v>0.24</v>
      </c>
    </row>
    <row r="262" spans="3:9" ht="15.5" x14ac:dyDescent="0.35">
      <c r="C262" t="s">
        <v>308</v>
      </c>
      <c r="I262" s="6">
        <v>0.11</v>
      </c>
    </row>
    <row r="263" spans="3:9" ht="15.5" x14ac:dyDescent="0.35">
      <c r="C263" t="s">
        <v>227</v>
      </c>
      <c r="I263" s="6">
        <v>0.46</v>
      </c>
    </row>
    <row r="264" spans="3:9" ht="15.5" x14ac:dyDescent="0.35">
      <c r="C264" t="s">
        <v>228</v>
      </c>
      <c r="I264" s="6">
        <v>0.18</v>
      </c>
    </row>
    <row r="265" spans="3:9" ht="15.5" x14ac:dyDescent="0.35">
      <c r="C265" t="s">
        <v>229</v>
      </c>
      <c r="I265" s="6">
        <v>0.45</v>
      </c>
    </row>
    <row r="266" spans="3:9" ht="15.5" x14ac:dyDescent="0.35">
      <c r="C266" t="s">
        <v>230</v>
      </c>
      <c r="I266" s="6">
        <v>0.09</v>
      </c>
    </row>
    <row r="267" spans="3:9" ht="15.5" x14ac:dyDescent="0.35">
      <c r="C267" t="s">
        <v>309</v>
      </c>
      <c r="I267" s="5">
        <v>34000000000</v>
      </c>
    </row>
    <row r="268" spans="3:9" ht="15.5" x14ac:dyDescent="0.35">
      <c r="C268" t="s">
        <v>310</v>
      </c>
      <c r="I268" s="5">
        <v>3000000000</v>
      </c>
    </row>
    <row r="269" spans="3:9" ht="15.5" x14ac:dyDescent="0.35">
      <c r="C269" t="s">
        <v>311</v>
      </c>
      <c r="I269" s="5">
        <v>20000000000</v>
      </c>
    </row>
    <row r="270" spans="3:9" ht="15.5" x14ac:dyDescent="0.35">
      <c r="C270" t="s">
        <v>312</v>
      </c>
      <c r="I270" s="5">
        <v>-30000000000</v>
      </c>
    </row>
    <row r="271" spans="3:9" ht="15.5" x14ac:dyDescent="0.35">
      <c r="C271" t="s">
        <v>231</v>
      </c>
      <c r="D271" s="5">
        <v>21000000000</v>
      </c>
    </row>
    <row r="272" spans="3:9" ht="15.5" x14ac:dyDescent="0.35">
      <c r="C272" t="s">
        <v>232</v>
      </c>
      <c r="D272" s="5">
        <v>257000000000</v>
      </c>
    </row>
    <row r="273" spans="3:9" ht="15.5" x14ac:dyDescent="0.35">
      <c r="C273" t="s">
        <v>233</v>
      </c>
      <c r="D273" s="5">
        <v>74000000000</v>
      </c>
    </row>
    <row r="274" spans="3:9" ht="15.5" x14ac:dyDescent="0.35">
      <c r="C274" t="s">
        <v>176</v>
      </c>
      <c r="D274" s="5">
        <v>88000000000</v>
      </c>
    </row>
    <row r="275" spans="3:9" ht="15.5" x14ac:dyDescent="0.35">
      <c r="C275" t="s">
        <v>175</v>
      </c>
      <c r="I275" s="5">
        <v>178000000000</v>
      </c>
    </row>
    <row r="276" spans="3:9" ht="15.5" x14ac:dyDescent="0.35">
      <c r="C276" t="s">
        <v>21</v>
      </c>
      <c r="D276" s="5">
        <v>-21000000000</v>
      </c>
    </row>
    <row r="277" spans="3:9" ht="15.5" x14ac:dyDescent="0.35">
      <c r="C277" t="s">
        <v>234</v>
      </c>
      <c r="I277" s="5">
        <v>183000000000</v>
      </c>
    </row>
    <row r="278" spans="3:9" ht="15.5" x14ac:dyDescent="0.35">
      <c r="C278" t="s">
        <v>313</v>
      </c>
      <c r="I278" s="5">
        <v>29000000000</v>
      </c>
    </row>
    <row r="279" spans="3:9" ht="15.5" x14ac:dyDescent="0.35">
      <c r="C279" t="s">
        <v>314</v>
      </c>
      <c r="I279" s="5">
        <v>-23000000000</v>
      </c>
    </row>
    <row r="280" spans="3:9" ht="15.5" x14ac:dyDescent="0.35">
      <c r="C280" t="s">
        <v>315</v>
      </c>
      <c r="I280" s="5">
        <v>2000000000</v>
      </c>
    </row>
    <row r="281" spans="3:9" ht="15.5" x14ac:dyDescent="0.35">
      <c r="C281" t="s">
        <v>316</v>
      </c>
      <c r="I281" s="5">
        <v>-10000000000</v>
      </c>
    </row>
    <row r="282" spans="3:9" ht="15.5" x14ac:dyDescent="0.35">
      <c r="C282" t="s">
        <v>317</v>
      </c>
      <c r="I282" s="5">
        <v>19000000000</v>
      </c>
    </row>
  </sheetData>
  <pageMargins left="0.7" right="0.7" top="0.75" bottom="0.75" header="0.3" footer="0.3"/>
  <ignoredErrors>
    <ignoredError sqref="A1:O283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33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630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631</v>
      </c>
      <c r="D2" s="2" vm="76">
        <f ca="1">IFERROR(_xlfn.STOCKHISTORY("XIDX:" &amp; $C$1, D3, , 0, 0, 1), "Libur")</f>
        <v>1130</v>
      </c>
      <c r="E2" s="2" vm="77">
        <f ca="1">IFERROR(_xlfn.STOCKHISTORY("XIDX:" &amp; $C$1, E3, , 0, 0, 1), "Libur")</f>
        <v>530</v>
      </c>
      <c r="H2" s="2" vm="77">
        <f ca="1">IFERROR(INDEX(D2:G2,COUNT(D2:G2)),"")</f>
        <v>530</v>
      </c>
      <c r="I2" s="2" vm="78">
        <f ca="1">IFERROR(_xlfn.STOCKHISTORY("XIDX:" &amp; $C$1, I1, , 0, 0, 1), "Libur")</f>
        <v>2340</v>
      </c>
      <c r="J2" s="2" vm="79">
        <f ca="1">IFERROR(_xlfn.STOCKHISTORY("XIDX:" &amp; $C$1, J1, , 0, 0, 1), "Libur")</f>
        <v>1112.5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3" ht="15.5" x14ac:dyDescent="0.35">
      <c r="B4" t="s">
        <v>5</v>
      </c>
      <c r="C4" t="s">
        <v>6</v>
      </c>
      <c r="D4" s="2">
        <f>IFERROR(INDEX(D51:D500,MATCH($C$4,$C$51:$C$500,0)),"")</f>
        <v>364775000</v>
      </c>
      <c r="E4" s="2">
        <f>IFERROR(INDEX(E51:E500,MATCH($C$4,$C$51:$C$500,0)),"")</f>
        <v>371330000</v>
      </c>
      <c r="H4" s="2">
        <f>IFERROR(SUM(D4:G4)*(4/MAX(1,COUNT(D4:G4))),"")</f>
        <v>1472210000</v>
      </c>
      <c r="I4" s="2">
        <f>IFERROR(INDEX(I51:I500,MATCH($C$4,$C$51:$C$500,0)),"")</f>
        <v>1215618000</v>
      </c>
      <c r="J4" s="2">
        <f>IFERROR(INDEX(J51:J500,MATCH($C$4,$C$51:$C$500,0)),"")</f>
        <v>801723000</v>
      </c>
      <c r="K4" s="2">
        <f>IFERROR(INDEX(K51:K500,MATCH($C$4,$C$51:$C$500,0)),"")</f>
        <v>1494125816458</v>
      </c>
      <c r="L4" s="2">
        <f>IFERROR(INDEX(L51:L500,MATCH($C$4,$C$51:$C$500,0)),"")</f>
        <v>1519479330766</v>
      </c>
      <c r="M4" s="2">
        <f>IFERROR(INDEX(M51:M500,MATCH($C$4,$C$51:$C$500,0)),"")</f>
        <v>402473286840</v>
      </c>
    </row>
    <row r="5" spans="1:13" ht="15.5" x14ac:dyDescent="0.35">
      <c r="B5" t="s">
        <v>7</v>
      </c>
      <c r="C5" t="s">
        <v>8</v>
      </c>
      <c r="D5" s="2">
        <f>IFERROR(INDEX(D51:D500,MATCH($C$5,$C$51:$C$500,0)),"")</f>
        <v>5716000</v>
      </c>
      <c r="E5" s="2">
        <f>IFERROR(INDEX(E51:E500,MATCH($C$5,$C$51:$C$500,0)),"")</f>
        <v>3358000</v>
      </c>
      <c r="H5" s="2">
        <f>IFERROR(SUM(D5:G5)*(4/MAX(1,COUNT(D5:G5))),"")</f>
        <v>18148000</v>
      </c>
      <c r="I5" s="2">
        <f>IFERROR(INDEX(I51:I500,MATCH($C$5,$C$51:$C$500,0)),"")</f>
        <v>110974000</v>
      </c>
      <c r="J5" s="2">
        <f>IFERROR(INDEX(J51:J500,MATCH($C$5,$C$51:$C$500,0)),"")</f>
        <v>176013000</v>
      </c>
      <c r="K5" s="2">
        <f>IFERROR(INDEX(K51:K500,MATCH($C$5,$C$51:$C$500,0)),"")</f>
        <v>227230327797</v>
      </c>
      <c r="L5" s="2">
        <f>IFERROR(INDEX(L51:L500,MATCH($C$5,$C$51:$C$500,0)),"")</f>
        <v>570870139703</v>
      </c>
      <c r="M5" s="2">
        <f>IFERROR(INDEX(M51:M500,MATCH($C$5,$C$51:$C$500,0)),"")</f>
        <v>22054855747</v>
      </c>
    </row>
    <row r="6" spans="1:13" ht="15.5" x14ac:dyDescent="0.35">
      <c r="B6" t="s">
        <v>9</v>
      </c>
      <c r="C6" t="s">
        <v>10</v>
      </c>
      <c r="D6" s="2">
        <f>IFERROR(INDEX(D51:D500,MATCH($C$6,$C$51:$C$500,0)),"")</f>
        <v>638371000</v>
      </c>
      <c r="E6" s="2">
        <f>IFERROR(INDEX(E51:E500,MATCH($C$6,$C$51:$C$500,0)),"")</f>
        <v>628244000</v>
      </c>
      <c r="H6" s="2">
        <f>IFERROR(INDEX(D6:G6,COUNT(D6:G6)),"")</f>
        <v>628244000</v>
      </c>
      <c r="I6" s="2">
        <f>IFERROR(INDEX(I51:I500,MATCH($C$6,$C$51:$C$500,0)),"")</f>
        <v>626410000</v>
      </c>
      <c r="J6" s="2">
        <f>IFERROR(INDEX(J51:J500,MATCH($C$6,$C$51:$C$500,0)),"")</f>
        <v>565899000</v>
      </c>
      <c r="K6" s="2">
        <f>IFERROR(INDEX(K51:K500,MATCH($C$6,$C$51:$C$500,0)),"")</f>
        <v>120702000</v>
      </c>
      <c r="L6" s="2">
        <f>IFERROR(INDEX(L51:L500,MATCH($C$6,$C$51:$C$500,0)),"")</f>
        <v>1275408766042</v>
      </c>
      <c r="M6" s="2">
        <f>IFERROR(INDEX(M51:M500,MATCH($C$6,$C$51:$C$500,0)),"")</f>
        <v>713016456930</v>
      </c>
    </row>
    <row r="7" spans="1:13" ht="15.5" x14ac:dyDescent="0.35">
      <c r="B7" t="s">
        <v>11</v>
      </c>
      <c r="C7" t="s">
        <v>12</v>
      </c>
      <c r="D7" s="3">
        <f>IFERROR(INDEX(D51:D500,MATCH($C$7,$C$51:$C$500,0))/1000000000,"")</f>
        <v>112.42</v>
      </c>
      <c r="E7" s="3">
        <f>IFERROR(INDEX(E51:E500,MATCH($C$7,$C$51:$C$500,0))/1000000000,"")</f>
        <v>112.42</v>
      </c>
      <c r="H7" s="3">
        <f>IFERROR(INDEX(D7:G7,COUNT(D7:G7)),"")</f>
        <v>112.42</v>
      </c>
      <c r="I7" s="3">
        <f>IFERROR(INDEX(I51:I500,MATCH($C$7,$C$51:$C$500,0))/1000000000,"")</f>
        <v>112.42</v>
      </c>
      <c r="J7" s="3">
        <f>IFERROR(INDEX(J51:J500,MATCH($C$7,$C$51:$C$500,0))/1000000000,"")</f>
        <v>11.24</v>
      </c>
      <c r="K7" s="3">
        <f>IFERROR(INDEX(K51:K500,MATCH($C$7,$C$51:$C$500,0))/1000000000,"")</f>
        <v>11.24</v>
      </c>
      <c r="L7" s="3">
        <f>IFERROR(INDEX(L51:L500,MATCH($C$7,$C$51:$C$500,0))/1000000000,"")</f>
        <v>9.5500000000000007</v>
      </c>
      <c r="M7" s="3">
        <f>IFERROR(INDEX(M51:M500,MATCH($C$7,$C$51:$C$500,0))/1000000000,"")</f>
        <v>0</v>
      </c>
    </row>
    <row r="8" spans="1:1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-572000000000</v>
      </c>
      <c r="E8" s="2">
        <f>IFERROR(INDEX(E51:E500,MATCH("Free cash flow (Quarter)",$C$51:$C$500,0)),"")</f>
        <v>-1629000000000</v>
      </c>
      <c r="H8" s="2">
        <f>IFERROR(INDEX(D8:G8,COUNT(D8:G8)),"")</f>
        <v>-1629000000000</v>
      </c>
      <c r="I8" s="2">
        <f>IFERROR(INDEX(I51:I500,MATCH($C$8,$C$51:$C$500,0)),"")</f>
        <v>-8404000000000</v>
      </c>
      <c r="J8" s="2">
        <f>IFERROR(INDEX(J51:J500,MATCH($C$8,$C$51:$C$500,0)),"")</f>
        <v>-2757000000000</v>
      </c>
      <c r="K8" s="2">
        <f>IFERROR(INDEX(K51:K500,MATCH($C$8,$C$51:$C$500,0)),"")</f>
        <v>-118000000000</v>
      </c>
      <c r="L8" s="2">
        <f>IFERROR(INDEX(L51:L500,MATCH($C$8,$C$51:$C$500,0)),"")</f>
        <v>370000000000</v>
      </c>
      <c r="M8" s="2">
        <f>IFERROR(INDEX(M51:M500,MATCH($C$8,$C$51:$C$500,0)),"")</f>
        <v>-3000000000</v>
      </c>
    </row>
    <row r="9" spans="1:13" ht="15.5" x14ac:dyDescent="0.35">
      <c r="A9" t="s">
        <v>16</v>
      </c>
      <c r="C9" t="s">
        <v>17</v>
      </c>
      <c r="D9" s="3">
        <f>IFERROR(INDEX(D51:D500,MATCH("Free cash flow per share (Quarter)",$C$51:$C$500,0)),"")</f>
        <v>-5.09</v>
      </c>
      <c r="E9" s="3">
        <f>IFERROR(INDEX(E51:E500,MATCH("Free cash flow per share (Quarter)",$C$51:$C$500,0)),"")</f>
        <v>-14.49</v>
      </c>
      <c r="H9" s="3">
        <f>IFERROR(INDEX(D9:G9,COUNT(D9:G9)),"")</f>
        <v>-14.49</v>
      </c>
      <c r="I9" s="3">
        <f>IFERROR(INDEX(I51:I500,MATCH($C$9,$C$51:$C$500,0)),"")</f>
        <v>-74.75</v>
      </c>
      <c r="J9" s="3">
        <f>IFERROR(INDEX(J51:J500,MATCH($C$9,$C$51:$C$500,0)),"")</f>
        <v>-245.27</v>
      </c>
      <c r="K9" s="3">
        <f>IFERROR(INDEX(K51:K500,MATCH($C$9,$C$51:$C$500,0)),"")</f>
        <v>-10.53</v>
      </c>
      <c r="L9" s="3">
        <f>IFERROR(INDEX(L51:L500,MATCH($C$9,$C$51:$C$500,0)),"")</f>
        <v>38.729999999999997</v>
      </c>
      <c r="M9" s="3">
        <f>IFERROR(INDEX(M51:M500,MATCH($C$9,$C$51:$C$500,0)),"")</f>
        <v>-1560.52</v>
      </c>
    </row>
    <row r="10" spans="1:13" ht="15.5" x14ac:dyDescent="0.35">
      <c r="C10" t="s">
        <v>18</v>
      </c>
      <c r="D10" s="3">
        <f ca="1">IFERROR(IF(D9=0,"",D2/D9),"")</f>
        <v>-222.00392927308448</v>
      </c>
      <c r="E10" s="3">
        <f ca="1">IFERROR(IF(E9=0,"",E2/E9),"")</f>
        <v>-36.576949620427882</v>
      </c>
      <c r="I10" s="3">
        <f ca="1">IFERROR(IF(I9=0,"",I2/I9),"")</f>
        <v>-31.304347826086957</v>
      </c>
      <c r="J10" s="3">
        <f ca="1">IFERROR(IF(J9=0,"",J2/J9),"")</f>
        <v>-4.5358176703225013</v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19</v>
      </c>
      <c r="C11" t="s">
        <v>20</v>
      </c>
      <c r="D11" s="2">
        <f>IFERROR(INDEX(D51:D500,MATCH($C$11,$C$51:$C$500,0)),"")</f>
        <v>220245000</v>
      </c>
      <c r="E11" s="2">
        <f>IFERROR(INDEX(E51:E500,MATCH($C$11,$C$51:$C$500,0)),"")</f>
        <v>232906000</v>
      </c>
      <c r="H11" s="2">
        <f>IFERROR(INDEX(D11:G11,COUNT(D11:G11)),"")</f>
        <v>232906000</v>
      </c>
      <c r="I11" s="2">
        <f>IFERROR(INDEX(I51:I500,MATCH($C$11,$C$51:$C$500,0)),"")</f>
        <v>237400000</v>
      </c>
      <c r="J11" s="2">
        <f>IFERROR(INDEX(J51:J500,MATCH($C$11,$C$51:$C$500,0)),"")</f>
        <v>272991000</v>
      </c>
      <c r="K11" s="2">
        <f>IFERROR(INDEX(K51:K500,MATCH($C$11,$C$51:$C$500,0)),"")</f>
        <v>60919000</v>
      </c>
      <c r="L11" s="2">
        <f>IFERROR(INDEX(L51:L500,MATCH($C$11,$C$51:$C$500,0)),"")</f>
        <v>254738656853</v>
      </c>
      <c r="M11" s="2">
        <f>IFERROR(INDEX(M51:M500,MATCH($C$11,$C$51:$C$500,0)),"")</f>
        <v>119824883325</v>
      </c>
    </row>
    <row r="12" spans="1:1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21085000000000</v>
      </c>
      <c r="E12" s="2">
        <f>IFERROR(INDEX(E51:E500,MATCH("Net Debt (Quarter)",$C$51:$C$500,0)),"")</f>
        <v>21146000000000</v>
      </c>
      <c r="H12" s="2">
        <f>IFERROR(INDEX(D12:G12,COUNT(D12:G12)),"")</f>
        <v>21146000000000</v>
      </c>
      <c r="I12" s="2">
        <f>IFERROR(INDEX(I51:I500,MATCH($C$12,$C$51:$C$500,0)),"")</f>
        <v>19633000000000</v>
      </c>
      <c r="J12" s="2">
        <f>IFERROR(INDEX(J51:J500,MATCH($C$12,$C$51:$C$500,0)),"")</f>
        <v>8442000000000</v>
      </c>
      <c r="K12" s="2">
        <f>IFERROR(INDEX(K51:K500,MATCH($C$12,$C$51:$C$500,0)),"")</f>
        <v>213000000000</v>
      </c>
      <c r="L12" s="2">
        <f>IFERROR(INDEX(L51:L500,MATCH($C$12,$C$51:$C$500,0)),"")</f>
        <v>-255000000000</v>
      </c>
      <c r="M12" s="2">
        <f>IFERROR(INDEX(M51:M500,MATCH($C$12,$C$51:$C$500,0)),"")</f>
        <v>-120000000000</v>
      </c>
    </row>
    <row r="13" spans="1:1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25027000000000</v>
      </c>
      <c r="E13" s="2">
        <f>IFERROR(INDEX(E51:E500,MATCH("Total Debt (Quarter)",$C$51:$C$500,0)),"")</f>
        <v>25106000000000</v>
      </c>
      <c r="H13" s="2">
        <f>IFERROR(INDEX(D13:G13,COUNT(D13:G13)),"")</f>
        <v>25106000000000</v>
      </c>
      <c r="I13" s="2">
        <f>IFERROR(INDEX(I51:I500,MATCH($C$13,$C$51:$C$500,0)),"")</f>
        <v>23603000000000</v>
      </c>
      <c r="J13" s="2">
        <f>IFERROR(INDEX(J51:J500,MATCH($C$13,$C$51:$C$500,0)),"")</f>
        <v>12852000000000</v>
      </c>
      <c r="K13" s="2">
        <f>IFERROR(INDEX(K51:K500,MATCH($C$13,$C$51:$C$500,0)),"")</f>
        <v>1153000000000</v>
      </c>
      <c r="L13" s="2">
        <f>IFERROR(INDEX(L51:L500,MATCH($C$13,$C$51:$C$500,0)),"")</f>
        <v>0</v>
      </c>
      <c r="M13" s="2">
        <f>IFERROR(INDEX(M51:M500,MATCH($C$13,$C$51:$C$500,0)),"")</f>
        <v>0</v>
      </c>
    </row>
    <row r="14" spans="1:13" ht="15.5" x14ac:dyDescent="0.35">
      <c r="C14" t="s">
        <v>27</v>
      </c>
      <c r="D14" s="2">
        <f>IFERROR(INDEX(D51:D500,MATCH($C$14,$C$51:$C$500,0)),"")</f>
        <v>-30169000</v>
      </c>
      <c r="E14" s="2">
        <f>IFERROR(INDEX(E51:E500,MATCH($C$14,$C$51:$C$500,0)),"")</f>
        <v>-27344000</v>
      </c>
      <c r="H14" s="2">
        <f>IFERROR(SUM(D14:G14)*(4/MAX(1,COUNT(D14:G14))),"")</f>
        <v>-115026000</v>
      </c>
      <c r="I14" s="2">
        <f>IFERROR(INDEX(I51:I500,MATCH($C$14,$C$51:$C$500,0)),"")</f>
        <v>-96072000</v>
      </c>
      <c r="J14" s="2">
        <f>IFERROR(INDEX(J51:J500,MATCH($C$14,$C$51:$C$500,0)),"")</f>
        <v>-48966000</v>
      </c>
      <c r="K14" s="2">
        <f>IFERROR(INDEX(K51:K500,MATCH($C$14,$C$51:$C$500,0)),"")</f>
        <v>-19102936220</v>
      </c>
      <c r="L14" s="2">
        <f>IFERROR(INDEX(L51:L500,MATCH($C$14,$C$51:$C$500,0)),"")</f>
        <v>-13330822194</v>
      </c>
      <c r="M14" s="2">
        <f>IFERROR(INDEX(M51:M500,MATCH($C$14,$C$51:$C$500,0)),"")</f>
        <v>-20970252238</v>
      </c>
    </row>
    <row r="15" spans="1:13" ht="15.5" x14ac:dyDescent="0.35">
      <c r="C15" t="s">
        <v>28</v>
      </c>
      <c r="D15" s="2">
        <f>IFERROR(INDEX(D51:D500,MATCH($C$15,$C$51:$C$500,0)),"")</f>
        <v>-8066000</v>
      </c>
      <c r="E15" s="2">
        <f>IFERROR(INDEX(E51:E500,MATCH($C$15,$C$51:$C$500,0)),"")</f>
        <v>-2224000</v>
      </c>
      <c r="H15" s="2">
        <f>IFERROR(SUM(D15:G15)*(4/MAX(1,COUNT(D15:G15))),"")</f>
        <v>-20580000</v>
      </c>
      <c r="I15" s="2">
        <f>IFERROR(INDEX(I51:I500,MATCH($C$15,$C$51:$C$500,0)),"")</f>
        <v>-7501000</v>
      </c>
      <c r="J15" s="2">
        <f>IFERROR(INDEX(J51:J500,MATCH($C$15,$C$51:$C$500,0)),"")</f>
        <v>-9982000</v>
      </c>
      <c r="K15" s="2">
        <f>IFERROR(INDEX(K51:K500,MATCH($C$15,$C$51:$C$500,0)),"")</f>
        <v>-66190378357</v>
      </c>
      <c r="L15" s="2">
        <f>IFERROR(INDEX(L51:L500,MATCH($C$15,$C$51:$C$500,0)),"")</f>
        <v>-180142024713</v>
      </c>
      <c r="M15" s="2">
        <f>IFERROR(INDEX(M51:M500,MATCH($C$15,$C$51:$C$500,0)),"")</f>
        <v>-12146126132</v>
      </c>
    </row>
    <row r="16" spans="1:13" ht="15.5" x14ac:dyDescent="0.35">
      <c r="C16" t="s">
        <v>29</v>
      </c>
      <c r="D16" s="2">
        <f>IFERROR(INDEX(D51:D500,MATCH($C$16,$C$51:$C$500,0)),"")</f>
        <v>11464000</v>
      </c>
      <c r="E16" s="2">
        <f>IFERROR(INDEX(E51:E500,MATCH($C$16,$C$51:$C$500,0)),"")</f>
        <v>7670000</v>
      </c>
      <c r="H16" s="2">
        <f>IFERROR(SUM(D16:G16)*(4/MAX(1,COUNT(D16:G16))),"")</f>
        <v>38268000</v>
      </c>
      <c r="I16" s="2">
        <f>IFERROR(INDEX(I51:I500,MATCH($C$16,$C$51:$C$500,0)),"")</f>
        <v>159496000</v>
      </c>
      <c r="J16" s="2">
        <f>IFERROR(INDEX(J51:J500,MATCH($C$16,$C$51:$C$500,0)),"")</f>
        <v>179952000</v>
      </c>
      <c r="K16" s="2">
        <f>IFERROR(INDEX(K51:K500,MATCH($C$16,$C$51:$C$500,0)),"")</f>
        <v>298826049815</v>
      </c>
      <c r="L16" s="2">
        <f>IFERROR(INDEX(L51:L500,MATCH($C$16,$C$51:$C$500,0)),"")</f>
        <v>742564460882</v>
      </c>
      <c r="M16" s="2">
        <f>IFERROR(INDEX(M51:M500,MATCH($C$16,$C$51:$C$500,0)),"")</f>
        <v>33158009478</v>
      </c>
    </row>
    <row r="17" spans="1:13" ht="15.5" x14ac:dyDescent="0.35">
      <c r="A17" t="s">
        <v>30</v>
      </c>
    </row>
    <row r="18" spans="1:1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</row>
    <row r="19" spans="1:13" ht="15.5" x14ac:dyDescent="0.35">
      <c r="A19" t="s">
        <v>38</v>
      </c>
      <c r="C19" t="s">
        <v>39</v>
      </c>
    </row>
    <row r="20" spans="1:13" ht="15.5" x14ac:dyDescent="0.35">
      <c r="A20" t="s">
        <v>40</v>
      </c>
      <c r="C20" t="s">
        <v>41</v>
      </c>
      <c r="D20" s="2">
        <f ca="1">IFERROR(D21*D2,"")</f>
        <v>127034600000000</v>
      </c>
      <c r="E20" s="2">
        <f ca="1">IFERROR(E21*E2,"")</f>
        <v>59582600000000</v>
      </c>
      <c r="H20" s="2">
        <f t="shared" ref="H20:M20" ca="1" si="0">IFERROR(H21*H2,"")</f>
        <v>59582600000000</v>
      </c>
      <c r="I20" s="2">
        <f t="shared" ca="1" si="0"/>
        <v>263062800000000</v>
      </c>
      <c r="J20" s="2">
        <f t="shared" ca="1" si="0"/>
        <v>12504500000000</v>
      </c>
      <c r="K20" s="2" t="str">
        <f t="shared" ca="1" si="0"/>
        <v/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12</v>
      </c>
      <c r="D21" s="2">
        <f>IFERROR(INDEX(D51:D500,MATCH($C$7,$C$51:$C$500,0)),"")</f>
        <v>112420000000</v>
      </c>
      <c r="E21" s="2">
        <f>IFERROR(INDEX(E51:E500,MATCH($C$7,$C$51:$C$500,0)),"")</f>
        <v>112420000000</v>
      </c>
      <c r="H21" s="2">
        <f>IFERROR(INDEX(D21:G21,COUNT(D21:G21)),"")</f>
        <v>112420000000</v>
      </c>
      <c r="I21" s="2">
        <f>IFERROR(INDEX(I51:I500,MATCH($C$7,$C$51:$C$500,0)),"")</f>
        <v>112420000000</v>
      </c>
      <c r="J21" s="2">
        <f>IFERROR(INDEX(J51:J500,MATCH($C$7,$C$51:$C$500,0)),"")</f>
        <v>11240000000</v>
      </c>
      <c r="K21" s="2">
        <f>IFERROR(INDEX(K51:K500,MATCH($C$7,$C$51:$C$500,0)),"")</f>
        <v>11240000000</v>
      </c>
      <c r="L21" s="2">
        <f>IFERROR(INDEX(L51:L500,MATCH($C$7,$C$51:$C$500,0)),"")</f>
        <v>9550000000</v>
      </c>
      <c r="M21" s="2">
        <f>IFERROR(INDEX(M51:M500,MATCH($C$7,$C$51:$C$500,0)),"")</f>
        <v>0</v>
      </c>
    </row>
    <row r="23" spans="1:13" ht="15.5" x14ac:dyDescent="0.35">
      <c r="B23" t="s">
        <v>42</v>
      </c>
      <c r="C23" t="s">
        <v>43</v>
      </c>
      <c r="D23" s="3">
        <f>IFERROR(D5/D6*100,"")</f>
        <v>0.89540408320553411</v>
      </c>
      <c r="E23" s="3">
        <f>IFERROR(E5/E6*100,"")</f>
        <v>0.53450570160638222</v>
      </c>
      <c r="H23" s="3">
        <f t="shared" ref="H23:M23" si="1">IFERROR(H5/H6*100,"")</f>
        <v>2.888686561272372</v>
      </c>
      <c r="I23" s="3">
        <f t="shared" si="1"/>
        <v>17.715872990533356</v>
      </c>
      <c r="J23" s="3">
        <f t="shared" si="1"/>
        <v>31.103253407410158</v>
      </c>
      <c r="K23" s="3">
        <f t="shared" si="1"/>
        <v>188257.30128498285</v>
      </c>
      <c r="L23" s="3">
        <f t="shared" si="1"/>
        <v>44.759778582563143</v>
      </c>
      <c r="M23" s="3">
        <f t="shared" si="1"/>
        <v>3.0931762559815956</v>
      </c>
    </row>
    <row r="24" spans="1:13" ht="15.5" x14ac:dyDescent="0.35">
      <c r="C24" t="s">
        <v>44</v>
      </c>
      <c r="D24" s="4">
        <f>IFERROR(_xlfn.RRI(5,I23,D23),"")</f>
        <v>-0.44953298229932193</v>
      </c>
      <c r="E24" s="4">
        <f>IFERROR(_xlfn.RRI(5,J23,E23),"")</f>
        <v>-0.55636142186862414</v>
      </c>
      <c r="H24" s="4">
        <f t="shared" ref="H24:M24" si="2">IFERROR(_xlfn.RRI(5,M23,H23),"")</f>
        <v>-1.358617454328559E-2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45</v>
      </c>
      <c r="C25" t="s">
        <v>46</v>
      </c>
      <c r="D25" s="3">
        <f>IFERROR(INDEX(D51:D500,MATCH($A$25,$C$51:$C$500,0)),"")</f>
        <v>2.2000000000000002</v>
      </c>
      <c r="E25" s="3">
        <f>IFERROR(INDEX(E51:E500,MATCH($A$25,$C$51:$C$500,0)),"")</f>
        <v>0.85</v>
      </c>
      <c r="H25" s="3">
        <f>IFERROR(INDEX(D25:G25,COUNT(D25:G25)),"")</f>
        <v>0.85</v>
      </c>
      <c r="I25" s="3">
        <f>IFERROR(INDEX(I51:I500,MATCH($C$25,$C$51:$C$500,0)),"")</f>
        <v>19.72</v>
      </c>
      <c r="J25" s="3">
        <f>IFERROR(INDEX(J51:J500,MATCH($C$25,$C$51:$C$500,0)),"")</f>
        <v>226.69</v>
      </c>
      <c r="K25" s="3">
        <f>IFERROR(INDEX(K51:K500,MATCH($C$25,$C$51:$C$500,0)),"")</f>
        <v>21.2</v>
      </c>
      <c r="L25" s="3">
        <f>IFERROR(INDEX(L51:L500,MATCH($C$25,$C$51:$C$500,0)),"")</f>
        <v>59.77</v>
      </c>
      <c r="M25" s="3">
        <f>IFERROR(INDEX(M51:M500,MATCH($C$25,$C$51:$C$500,0)),"")</f>
        <v>11536.19</v>
      </c>
    </row>
    <row r="26" spans="1:13" ht="15.5" x14ac:dyDescent="0.35">
      <c r="C26" t="s">
        <v>47</v>
      </c>
      <c r="D26" s="4">
        <f>IFERROR(_xlfn.RRI(5,I25,D25),"")</f>
        <v>-0.35508399647652966</v>
      </c>
      <c r="E26" s="4">
        <f>IFERROR(_xlfn.RRI(5,J25,E25),"")</f>
        <v>-0.67281204097471048</v>
      </c>
      <c r="H26" s="4">
        <f t="shared" ref="H26:M26" si="3">IFERROR(_xlfn.RRI(5,M25,H25),"")</f>
        <v>-0.85090217603927765</v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48</v>
      </c>
      <c r="D27" s="3">
        <f>IFERROR(D4/D21,"")</f>
        <v>3.2447518235189468E-3</v>
      </c>
      <c r="E27" s="3">
        <f>IFERROR(E4/E21,"")</f>
        <v>3.3030599537448853E-3</v>
      </c>
      <c r="H27" s="3">
        <f t="shared" ref="H27:M27" si="4">IFERROR(H4/H21,"")</f>
        <v>1.3095623554527664E-2</v>
      </c>
      <c r="I27" s="3">
        <f t="shared" si="4"/>
        <v>1.0813182707703256E-2</v>
      </c>
      <c r="J27" s="3">
        <f t="shared" si="4"/>
        <v>7.1327669039145905E-2</v>
      </c>
      <c r="K27" s="3">
        <f t="shared" si="4"/>
        <v>132.92934310124556</v>
      </c>
      <c r="L27" s="3">
        <f t="shared" si="4"/>
        <v>159.10778332628271</v>
      </c>
      <c r="M27" s="3" t="str">
        <f t="shared" si="4"/>
        <v/>
      </c>
    </row>
    <row r="28" spans="1:13" ht="15.5" x14ac:dyDescent="0.35">
      <c r="C28" t="s">
        <v>49</v>
      </c>
      <c r="D28" s="4">
        <f>IFERROR(_xlfn.RRI(5,I27,D27),"")</f>
        <v>-0.21395829538749023</v>
      </c>
      <c r="E28" s="4">
        <f>IFERROR(_xlfn.RRI(5,J27,E27),"")</f>
        <v>-0.45908168688652218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50</v>
      </c>
      <c r="H29" s="4">
        <f t="shared" ref="H29:M29" si="6">IFERROR(((H25-I25)/I25)*100%,"")</f>
        <v>-0.9568965517241379</v>
      </c>
      <c r="I29" s="4">
        <f t="shared" si="6"/>
        <v>-0.91300895496051881</v>
      </c>
      <c r="J29" s="4">
        <f t="shared" si="6"/>
        <v>9.6929245283018872</v>
      </c>
      <c r="K29" s="4">
        <f t="shared" si="6"/>
        <v>-0.64530701020578896</v>
      </c>
      <c r="L29" s="4">
        <f t="shared" si="6"/>
        <v>-0.99481891335007477</v>
      </c>
      <c r="M29" s="4" t="str">
        <f t="shared" si="6"/>
        <v/>
      </c>
    </row>
    <row r="30" spans="1:13" ht="15.5" x14ac:dyDescent="0.35">
      <c r="C30" t="s">
        <v>51</v>
      </c>
      <c r="H30" s="4">
        <f t="shared" ref="H30:M30" si="7">IFERROR(((H27-I27)/I27)*100%,"")</f>
        <v>0.21107946739847541</v>
      </c>
      <c r="I30" s="4">
        <f t="shared" si="7"/>
        <v>-0.84840128868127196</v>
      </c>
      <c r="J30" s="4">
        <f t="shared" si="7"/>
        <v>-0.9994634166740386</v>
      </c>
      <c r="K30" s="4">
        <f t="shared" si="7"/>
        <v>-0.1645327442677833</v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55.27</v>
      </c>
      <c r="E32" s="3">
        <f>IFERROR(INDEX(E51:E500,MATCH($A$32,$C$51:$C$500,0)),"")</f>
        <v>51.61</v>
      </c>
      <c r="H32" s="3">
        <f>IFERROR(INDEX(D32:G32,COUNT(D32:G32)),"")</f>
        <v>51.61</v>
      </c>
      <c r="I32" s="3">
        <f>IFERROR(INDEX(I51:I500,MATCH($C$32,$C$51:$C$500,0)),"")</f>
        <v>50.48</v>
      </c>
      <c r="J32" s="3">
        <f>IFERROR(INDEX(J51:J500,MATCH($C$32,$C$51:$C$500,0)),"")</f>
        <v>440</v>
      </c>
      <c r="K32" s="3">
        <f>IFERROR(INDEX(K51:K500,MATCH($C$32,$C$51:$C$500,0)),"")</f>
        <v>149.30000000000001</v>
      </c>
      <c r="L32" s="3">
        <f>IFERROR(INDEX(L51:L500,MATCH($C$32,$C$51:$C$500,0)),"")</f>
        <v>114.87</v>
      </c>
      <c r="M32" s="3">
        <f>IFERROR(INDEX(M51:M500,MATCH($C$32,$C$51:$C$500,0)),"")</f>
        <v>275532.38</v>
      </c>
    </row>
    <row r="33" spans="1:13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9.59</v>
      </c>
      <c r="E33" s="3">
        <f>IFERROR(INDEX(E51:E500,MATCH($A$33,$C$51:$C$500,0)),"")</f>
        <v>20.54</v>
      </c>
      <c r="H33" s="3">
        <f>IFERROR(INDEX(D33:G33,COUNT(D33:G33)),"")</f>
        <v>20.54</v>
      </c>
      <c r="I33" s="3">
        <f>IFERROR(INDEX(I51:I500,MATCH($C$33,$C$51:$C$500,0)),"")</f>
        <v>46.35</v>
      </c>
      <c r="J33" s="3">
        <f>IFERROR(INDEX(J51:J500,MATCH($C$33,$C$51:$C$500,0)),"")</f>
        <v>25.28</v>
      </c>
      <c r="K33" s="3">
        <f>IFERROR(INDEX(K51:K500,MATCH($C$33,$C$51:$C$500,0)),"")</f>
        <v>89.92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240.91</v>
      </c>
      <c r="E34" s="3">
        <f>IFERROR(INDEX(E51:E500,MATCH($A$34,$C$51:$C$500,0)),"")</f>
        <v>1247.06</v>
      </c>
      <c r="H34" s="3">
        <f>IFERROR(INDEX(D34:G34,COUNT(D34:G34)),"")</f>
        <v>1247.06</v>
      </c>
      <c r="I34" s="3">
        <f>IFERROR(INDEX(I51:I500,MATCH($C$34,$C$51:$C$500,0)),"")</f>
        <v>118.66</v>
      </c>
      <c r="J34" s="3">
        <f>IFERROR(INDEX(J51:J500,MATCH($C$34,$C$51:$C$500,0)),"")</f>
        <v>49.08</v>
      </c>
      <c r="K34" s="3">
        <f>IFERROR(INDEX(K51:K500,MATCH($C$34,$C$51:$C$500,0)),"")</f>
        <v>633.25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9.31</v>
      </c>
      <c r="E35" s="3">
        <f>IFERROR(INDEX(E51:E500,MATCH($A$35,$C$51:$C$500,0)),"")</f>
        <v>19.04</v>
      </c>
      <c r="H35" s="3">
        <f>IFERROR(INDEX(D35:G35,COUNT(D35:G35)),"")</f>
        <v>19.04</v>
      </c>
      <c r="I35" s="3">
        <f>IFERROR(INDEX(I51:I500,MATCH($C$35,$C$51:$C$500,0)),"")</f>
        <v>13.13</v>
      </c>
      <c r="J35" s="3">
        <f>IFERROR(INDEX(J51:J500,MATCH($C$35,$C$51:$C$500,0)),"")</f>
        <v>9.84</v>
      </c>
      <c r="K35" s="3">
        <f>IFERROR(INDEX(K51:K500,MATCH($C$35,$C$51:$C$500,0)),"")</f>
        <v>101.01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64</v>
      </c>
      <c r="C36" t="s">
        <v>65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M36" si="8">IFERROR(INDEX(H51:H500,MATCH($C$36,$C$51:$C$500,0)),"")</f>
        <v>4.7899999999999998E-2</v>
      </c>
      <c r="I36" s="4">
        <f t="shared" si="8"/>
        <v>1.49E-2</v>
      </c>
      <c r="J36" s="4">
        <f t="shared" si="8"/>
        <v>1.29E-2</v>
      </c>
      <c r="K36" s="4">
        <f t="shared" si="8"/>
        <v>0</v>
      </c>
      <c r="L36" s="4">
        <f t="shared" si="8"/>
        <v>0</v>
      </c>
      <c r="M36" s="4">
        <f t="shared" si="8"/>
        <v>0</v>
      </c>
    </row>
    <row r="37" spans="1:13" ht="15.5" x14ac:dyDescent="0.35">
      <c r="B37" t="s">
        <v>66</v>
      </c>
      <c r="C37" t="s">
        <v>67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M37" si="9">IFERROR(INDEX(H51:H500,MATCH($C$37,$C$51:$C$500,0)),"")</f>
        <v>0.28999999999999998</v>
      </c>
      <c r="I37" s="3">
        <f t="shared" si="9"/>
        <v>0.28999999999999998</v>
      </c>
      <c r="J37" s="3">
        <f t="shared" si="9"/>
        <v>0.28999999999999998</v>
      </c>
      <c r="K37" s="3">
        <f t="shared" si="9"/>
        <v>0</v>
      </c>
      <c r="L37" s="3">
        <f t="shared" si="9"/>
        <v>0</v>
      </c>
      <c r="M37" s="3">
        <f t="shared" si="9"/>
        <v>0</v>
      </c>
    </row>
    <row r="50" spans="2:13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</row>
    <row r="51" spans="2:13" ht="15.5" x14ac:dyDescent="0.35">
      <c r="B51" t="s">
        <v>73</v>
      </c>
      <c r="C51" t="s">
        <v>6</v>
      </c>
      <c r="D51" s="5">
        <v>364775000</v>
      </c>
      <c r="E51" s="5">
        <v>371330000</v>
      </c>
      <c r="F51" s="5">
        <v>418991000</v>
      </c>
      <c r="G51" s="5">
        <v>334508000</v>
      </c>
      <c r="I51" s="5">
        <v>1215618000</v>
      </c>
      <c r="J51" s="5">
        <v>801723000</v>
      </c>
      <c r="K51" s="5">
        <v>1494125816458</v>
      </c>
      <c r="L51" s="5">
        <v>1519479330766</v>
      </c>
      <c r="M51" s="5">
        <v>402473286840</v>
      </c>
    </row>
    <row r="52" spans="2:13" ht="15.5" x14ac:dyDescent="0.35">
      <c r="C52" t="s">
        <v>74</v>
      </c>
      <c r="D52" s="5">
        <v>-319414000</v>
      </c>
      <c r="E52" s="5">
        <v>-315064000</v>
      </c>
      <c r="F52" s="5">
        <v>-344494000</v>
      </c>
      <c r="G52" s="5">
        <v>-296970000</v>
      </c>
      <c r="I52" s="5">
        <v>-1055649000</v>
      </c>
      <c r="J52" s="5">
        <v>-683857000</v>
      </c>
      <c r="K52" s="5">
        <v>-684875769950</v>
      </c>
      <c r="L52" s="5">
        <v>-438609164396</v>
      </c>
      <c r="M52" s="5">
        <v>-215183518597</v>
      </c>
    </row>
    <row r="53" spans="2:13" ht="15.5" x14ac:dyDescent="0.35">
      <c r="C53" t="s">
        <v>75</v>
      </c>
      <c r="D53" s="5">
        <v>45361000</v>
      </c>
      <c r="E53" s="5">
        <v>56266000</v>
      </c>
      <c r="F53" s="5">
        <v>74497000</v>
      </c>
      <c r="G53" s="5">
        <v>37538000</v>
      </c>
      <c r="I53" s="5">
        <v>159969000</v>
      </c>
      <c r="J53" s="5">
        <v>117866000</v>
      </c>
      <c r="K53" s="5">
        <v>809250046508</v>
      </c>
      <c r="L53" s="5">
        <v>1080870166370</v>
      </c>
      <c r="M53" s="5">
        <v>187289768243</v>
      </c>
    </row>
    <row r="54" spans="2:13" ht="15.5" x14ac:dyDescent="0.35">
      <c r="C54" t="s">
        <v>76</v>
      </c>
      <c r="D54" s="5">
        <v>-5302000</v>
      </c>
      <c r="E54" s="5">
        <v>-22979000</v>
      </c>
      <c r="F54" s="5">
        <v>86792000</v>
      </c>
      <c r="G54" s="5">
        <v>6828000</v>
      </c>
      <c r="I54" s="5">
        <v>89336000</v>
      </c>
      <c r="J54" s="5">
        <v>107294000</v>
      </c>
      <c r="K54" s="5">
        <v>-508383743269</v>
      </c>
      <c r="L54" s="5">
        <v>-326463657393</v>
      </c>
      <c r="M54" s="5">
        <v>-134424780864</v>
      </c>
    </row>
    <row r="55" spans="2:13" ht="15.5" x14ac:dyDescent="0.35">
      <c r="C55" t="s">
        <v>361</v>
      </c>
      <c r="D55" s="5">
        <v>-2973000</v>
      </c>
      <c r="E55" s="5">
        <v>-2108000</v>
      </c>
      <c r="F55" s="5">
        <v>-13482000</v>
      </c>
      <c r="G55" s="5">
        <v>-18087000</v>
      </c>
      <c r="I55" s="5">
        <v>-40855000</v>
      </c>
      <c r="J55" s="5">
        <v>-35514000</v>
      </c>
      <c r="K55" s="5">
        <v>-442260335077</v>
      </c>
      <c r="L55" s="5">
        <v>-314723033932</v>
      </c>
      <c r="M55" s="5">
        <v>-96920914912</v>
      </c>
    </row>
    <row r="56" spans="2:13" ht="15.5" x14ac:dyDescent="0.35">
      <c r="C56" t="s">
        <v>77</v>
      </c>
      <c r="D56" s="5">
        <v>-14546000</v>
      </c>
      <c r="E56" s="5">
        <v>-17714000</v>
      </c>
      <c r="F56" s="5">
        <v>-17432000</v>
      </c>
      <c r="G56" s="5">
        <v>-20283000</v>
      </c>
      <c r="I56" s="5">
        <v>-63510000</v>
      </c>
      <c r="J56" s="5">
        <v>-53400000</v>
      </c>
      <c r="K56" s="5">
        <v>-60296913613</v>
      </c>
      <c r="L56" s="5">
        <v>-32849015916</v>
      </c>
      <c r="M56" s="5">
        <v>-18916007289</v>
      </c>
    </row>
    <row r="57" spans="2:13" ht="15.5" x14ac:dyDescent="0.35">
      <c r="C57" t="s">
        <v>81</v>
      </c>
      <c r="D57" s="5">
        <v>-3064000</v>
      </c>
      <c r="E57" s="5">
        <v>-252000</v>
      </c>
      <c r="F57" s="5">
        <v>12119000</v>
      </c>
      <c r="G57" s="5">
        <v>1444000</v>
      </c>
      <c r="I57" s="5">
        <v>14409000</v>
      </c>
      <c r="J57" s="5">
        <v>5954000</v>
      </c>
      <c r="K57" s="5">
        <v>-5848325134</v>
      </c>
      <c r="L57" s="5">
        <v>-8476858771</v>
      </c>
      <c r="M57" s="5">
        <v>-941943949</v>
      </c>
    </row>
    <row r="58" spans="2:13" ht="15.5" x14ac:dyDescent="0.35">
      <c r="C58" t="s">
        <v>78</v>
      </c>
      <c r="D58" s="5">
        <v>40059000</v>
      </c>
      <c r="E58" s="5">
        <v>33287000</v>
      </c>
      <c r="F58" s="5">
        <v>161289000</v>
      </c>
      <c r="G58" s="5">
        <v>44366000</v>
      </c>
      <c r="I58" s="5">
        <v>249305000</v>
      </c>
      <c r="J58" s="5">
        <v>225160000</v>
      </c>
      <c r="K58" s="5">
        <v>300866303239</v>
      </c>
      <c r="L58" s="5">
        <v>754406508977</v>
      </c>
      <c r="M58" s="5">
        <v>52864987379</v>
      </c>
    </row>
    <row r="59" spans="2:13" ht="15.5" x14ac:dyDescent="0.35">
      <c r="C59" t="s">
        <v>79</v>
      </c>
      <c r="D59" s="5">
        <v>-28595000</v>
      </c>
      <c r="E59" s="5">
        <v>-25617000</v>
      </c>
      <c r="F59" s="5">
        <v>-30740000</v>
      </c>
      <c r="G59" s="5">
        <v>-23709000</v>
      </c>
      <c r="I59" s="5">
        <v>-89809000</v>
      </c>
      <c r="J59" s="5">
        <v>-45208000</v>
      </c>
      <c r="K59" s="5">
        <v>-2040253424</v>
      </c>
      <c r="L59" s="5">
        <v>-11842048095</v>
      </c>
      <c r="M59" s="5">
        <v>-19706977901</v>
      </c>
    </row>
    <row r="60" spans="2:13" ht="15.5" x14ac:dyDescent="0.35">
      <c r="C60" t="s">
        <v>27</v>
      </c>
      <c r="D60" s="5">
        <v>-30169000</v>
      </c>
      <c r="E60" s="5">
        <v>-27344000</v>
      </c>
      <c r="F60" s="5">
        <v>-32817000</v>
      </c>
      <c r="G60" s="5">
        <v>-23815000</v>
      </c>
      <c r="I60" s="5">
        <v>-96072000</v>
      </c>
      <c r="J60" s="5">
        <v>-48966000</v>
      </c>
      <c r="K60" s="5">
        <v>-19102936220</v>
      </c>
      <c r="L60" s="5">
        <v>-13330822194</v>
      </c>
      <c r="M60" s="5">
        <v>-20970252238</v>
      </c>
    </row>
    <row r="61" spans="2:13" ht="15.5" x14ac:dyDescent="0.35">
      <c r="C61" t="s">
        <v>80</v>
      </c>
      <c r="D61" s="5">
        <v>1574000</v>
      </c>
      <c r="E61" s="5">
        <v>1727000</v>
      </c>
      <c r="F61" s="5">
        <v>2077000</v>
      </c>
      <c r="G61" s="5">
        <v>106000</v>
      </c>
      <c r="I61" s="5">
        <v>6263000</v>
      </c>
      <c r="J61" s="5">
        <v>3758000</v>
      </c>
      <c r="K61" s="5">
        <v>17062682796</v>
      </c>
      <c r="L61" s="5">
        <v>1488774099</v>
      </c>
      <c r="M61" s="5">
        <v>1263274337</v>
      </c>
    </row>
    <row r="62" spans="2:13" ht="15.5" x14ac:dyDescent="0.35">
      <c r="C62" t="s">
        <v>82</v>
      </c>
      <c r="D62" s="5">
        <v>-28595000</v>
      </c>
      <c r="E62" s="5">
        <v>-25617000</v>
      </c>
      <c r="F62" s="5">
        <v>-30740000</v>
      </c>
      <c r="G62" s="5">
        <v>-23709000</v>
      </c>
      <c r="I62" s="5">
        <v>-89809000</v>
      </c>
      <c r="J62" s="5">
        <v>-45208000</v>
      </c>
      <c r="K62" s="5">
        <v>-2040253424</v>
      </c>
      <c r="L62" s="5">
        <v>-11842048095</v>
      </c>
      <c r="M62" s="5">
        <v>-19706977901</v>
      </c>
    </row>
    <row r="63" spans="2:13" ht="15.5" x14ac:dyDescent="0.35">
      <c r="C63" t="s">
        <v>29</v>
      </c>
      <c r="D63" s="5">
        <v>11464000</v>
      </c>
      <c r="E63" s="5">
        <v>7670000</v>
      </c>
      <c r="F63" s="5">
        <v>130549000</v>
      </c>
      <c r="G63" s="5">
        <v>20657000</v>
      </c>
      <c r="I63" s="5">
        <v>159496000</v>
      </c>
      <c r="J63" s="5">
        <v>179952000</v>
      </c>
      <c r="K63" s="5">
        <v>298826049815</v>
      </c>
      <c r="L63" s="5">
        <v>742564460882</v>
      </c>
      <c r="M63" s="5">
        <v>33158009478</v>
      </c>
    </row>
    <row r="64" spans="2:13" ht="15.5" x14ac:dyDescent="0.35">
      <c r="C64" t="s">
        <v>28</v>
      </c>
      <c r="D64" s="5">
        <v>-8066000</v>
      </c>
      <c r="E64" s="5">
        <v>-2224000</v>
      </c>
      <c r="F64" s="5">
        <v>3008000</v>
      </c>
      <c r="G64" s="5">
        <v>-5008000</v>
      </c>
      <c r="I64" s="5">
        <v>-7501000</v>
      </c>
      <c r="J64" s="5">
        <v>-9982000</v>
      </c>
      <c r="K64" s="5">
        <v>-66190378357</v>
      </c>
      <c r="L64" s="5">
        <v>-180142024713</v>
      </c>
      <c r="M64" s="5">
        <v>-12146126132</v>
      </c>
    </row>
    <row r="65" spans="3:13" ht="15.5" x14ac:dyDescent="0.35">
      <c r="C65" t="s">
        <v>83</v>
      </c>
      <c r="D65" s="5">
        <v>-8510000</v>
      </c>
      <c r="E65" s="5">
        <v>-2724000</v>
      </c>
      <c r="F65" s="5">
        <v>-6241000</v>
      </c>
      <c r="G65" s="5">
        <v>-2196000</v>
      </c>
      <c r="I65" s="5">
        <v>-9037000</v>
      </c>
      <c r="J65" s="5">
        <v>-10669000</v>
      </c>
    </row>
    <row r="66" spans="3:13" ht="15.5" x14ac:dyDescent="0.35">
      <c r="C66" t="s">
        <v>84</v>
      </c>
      <c r="D66" s="5">
        <v>3030000</v>
      </c>
      <c r="E66" s="5">
        <v>2761000</v>
      </c>
      <c r="F66" s="5">
        <v>13932000</v>
      </c>
      <c r="G66" s="5">
        <v>169000</v>
      </c>
      <c r="I66" s="5">
        <v>11762000</v>
      </c>
      <c r="J66" s="5">
        <v>9599000</v>
      </c>
    </row>
    <row r="67" spans="3:13" ht="15.5" x14ac:dyDescent="0.35">
      <c r="C67" t="s">
        <v>433</v>
      </c>
      <c r="D67" s="5">
        <v>-2586000</v>
      </c>
      <c r="E67" s="5">
        <v>-2261000</v>
      </c>
      <c r="F67" s="5">
        <v>-4683000</v>
      </c>
      <c r="G67" s="5">
        <v>-2981000</v>
      </c>
      <c r="I67" s="5">
        <v>-10226000</v>
      </c>
      <c r="J67" s="5">
        <v>-8912000</v>
      </c>
    </row>
    <row r="68" spans="3:13" ht="15.5" x14ac:dyDescent="0.35">
      <c r="C68" t="s">
        <v>85</v>
      </c>
      <c r="D68" s="5">
        <v>-8066000</v>
      </c>
      <c r="E68" s="5">
        <v>-2224000</v>
      </c>
      <c r="F68" s="5">
        <v>3008000</v>
      </c>
      <c r="G68" s="5">
        <v>-5008000</v>
      </c>
      <c r="I68" s="5">
        <v>-7501000</v>
      </c>
      <c r="J68" s="5">
        <v>-9982000</v>
      </c>
      <c r="K68" s="5">
        <v>-66190378357</v>
      </c>
      <c r="L68" s="5">
        <v>-180142024713</v>
      </c>
      <c r="M68" s="5">
        <v>-12146126132</v>
      </c>
    </row>
    <row r="69" spans="3:13" ht="15.5" x14ac:dyDescent="0.35">
      <c r="C69" t="s">
        <v>86</v>
      </c>
      <c r="D69" s="5">
        <v>3398000</v>
      </c>
      <c r="E69" s="5">
        <v>5446000</v>
      </c>
      <c r="F69" s="5">
        <v>133557000</v>
      </c>
      <c r="G69" s="5">
        <v>15649000</v>
      </c>
      <c r="I69" s="5">
        <v>151995000</v>
      </c>
      <c r="J69" s="5">
        <v>169970000</v>
      </c>
      <c r="K69" s="5">
        <v>232635671458</v>
      </c>
      <c r="L69" s="5">
        <v>562422436169</v>
      </c>
      <c r="M69" s="5">
        <v>21011883346</v>
      </c>
    </row>
    <row r="70" spans="3:13" ht="15.5" x14ac:dyDescent="0.35">
      <c r="C70" t="s">
        <v>632</v>
      </c>
    </row>
    <row r="71" spans="3:13" ht="15.5" x14ac:dyDescent="0.35">
      <c r="C71" t="s">
        <v>633</v>
      </c>
      <c r="D71" s="5">
        <v>3398000</v>
      </c>
      <c r="E71" s="5">
        <v>5446000</v>
      </c>
      <c r="F71" s="5">
        <v>133557000</v>
      </c>
      <c r="G71" s="5">
        <v>15649000</v>
      </c>
      <c r="I71" s="5">
        <v>151995000</v>
      </c>
      <c r="J71" s="5">
        <v>169970000</v>
      </c>
      <c r="K71" s="5">
        <v>232635671458</v>
      </c>
      <c r="L71" s="5">
        <v>562422436169</v>
      </c>
      <c r="M71" s="5">
        <v>21011883346</v>
      </c>
    </row>
    <row r="72" spans="3:13" ht="15.5" x14ac:dyDescent="0.35">
      <c r="C72" t="s">
        <v>87</v>
      </c>
      <c r="D72" s="5">
        <v>11018000</v>
      </c>
      <c r="E72" s="5">
        <v>5446000</v>
      </c>
      <c r="F72" s="5">
        <v>133557000</v>
      </c>
      <c r="G72" s="5">
        <v>15649000</v>
      </c>
      <c r="I72" s="5">
        <v>151995000</v>
      </c>
      <c r="J72" s="5">
        <v>169970000</v>
      </c>
      <c r="K72" s="5">
        <v>232635671458</v>
      </c>
      <c r="L72" s="5">
        <v>562422436169</v>
      </c>
      <c r="M72" s="5">
        <v>21011883346</v>
      </c>
    </row>
    <row r="73" spans="3:13" ht="15.5" x14ac:dyDescent="0.35">
      <c r="C73" t="s">
        <v>88</v>
      </c>
      <c r="D73" s="5">
        <v>-8366000</v>
      </c>
      <c r="E73" s="5">
        <v>-2340000</v>
      </c>
      <c r="F73" s="5">
        <v>-25347000</v>
      </c>
      <c r="G73" s="5">
        <v>-522000</v>
      </c>
      <c r="I73" s="5">
        <v>-26612000</v>
      </c>
      <c r="J73" s="5">
        <v>11997000</v>
      </c>
      <c r="K73" s="5">
        <v>-11253668795</v>
      </c>
      <c r="L73" s="5">
        <v>-29155237</v>
      </c>
      <c r="M73" s="5">
        <v>101028452</v>
      </c>
    </row>
    <row r="74" spans="3:13" ht="15.5" x14ac:dyDescent="0.35">
      <c r="C74" t="s">
        <v>89</v>
      </c>
      <c r="D74" s="5">
        <v>2652000</v>
      </c>
      <c r="E74" s="5">
        <v>3106000</v>
      </c>
      <c r="F74" s="5">
        <v>108210000</v>
      </c>
      <c r="G74" s="5">
        <v>15127000</v>
      </c>
      <c r="I74" s="5">
        <v>125383000</v>
      </c>
      <c r="J74" s="5">
        <v>181967000</v>
      </c>
      <c r="K74" s="5">
        <v>221382002663</v>
      </c>
      <c r="L74" s="5">
        <v>562393280932</v>
      </c>
      <c r="M74" s="5">
        <v>21112911798</v>
      </c>
    </row>
    <row r="75" spans="3:13" ht="15.5" x14ac:dyDescent="0.35">
      <c r="C75" t="s">
        <v>90</v>
      </c>
      <c r="D75" s="5">
        <v>11018000</v>
      </c>
      <c r="E75" s="5">
        <v>5446000</v>
      </c>
      <c r="F75" s="5">
        <v>133557000</v>
      </c>
      <c r="G75" s="5">
        <v>15649000</v>
      </c>
      <c r="I75" s="5">
        <v>151995000</v>
      </c>
      <c r="J75" s="5">
        <v>169970000</v>
      </c>
      <c r="K75" s="5">
        <v>232635671458</v>
      </c>
      <c r="L75" s="5">
        <v>562422436169</v>
      </c>
      <c r="M75" s="5">
        <v>21011883346</v>
      </c>
    </row>
    <row r="76" spans="3:13" ht="15.5" x14ac:dyDescent="0.35">
      <c r="C76" t="s">
        <v>8</v>
      </c>
      <c r="D76" s="5">
        <v>5716000</v>
      </c>
      <c r="E76" s="5">
        <v>3358000</v>
      </c>
      <c r="F76" s="5">
        <v>96091000</v>
      </c>
      <c r="G76" s="5">
        <v>13683000</v>
      </c>
      <c r="I76" s="5">
        <v>110974000</v>
      </c>
      <c r="J76" s="5">
        <v>176013000</v>
      </c>
      <c r="K76" s="5">
        <v>227230327797</v>
      </c>
      <c r="L76" s="5">
        <v>570870139703</v>
      </c>
      <c r="M76" s="5">
        <v>22054855747</v>
      </c>
    </row>
    <row r="77" spans="3:13" ht="15.5" x14ac:dyDescent="0.35">
      <c r="C77" t="s">
        <v>92</v>
      </c>
      <c r="D77" s="5">
        <v>11018000</v>
      </c>
      <c r="E77" s="5">
        <v>5446000</v>
      </c>
      <c r="F77" s="5">
        <v>133557000</v>
      </c>
      <c r="G77" s="5">
        <v>15649000</v>
      </c>
      <c r="I77" s="5">
        <v>151995000</v>
      </c>
      <c r="J77" s="5">
        <v>169970000</v>
      </c>
      <c r="K77" s="5">
        <v>232635671458</v>
      </c>
      <c r="L77" s="5">
        <v>562422436169</v>
      </c>
      <c r="M77" s="5">
        <v>21011883346</v>
      </c>
    </row>
    <row r="78" spans="3:13" ht="15.5" x14ac:dyDescent="0.35">
      <c r="C78" t="s">
        <v>93</v>
      </c>
      <c r="D78" s="5">
        <v>2652000</v>
      </c>
      <c r="E78" s="5">
        <v>3106000</v>
      </c>
      <c r="F78" s="5">
        <v>108210000</v>
      </c>
      <c r="G78" s="5">
        <v>15127000</v>
      </c>
      <c r="I78" s="5">
        <v>125383000</v>
      </c>
      <c r="J78" s="5">
        <v>181967000</v>
      </c>
      <c r="K78" s="5">
        <v>221382002663</v>
      </c>
      <c r="L78" s="5">
        <v>562393280932</v>
      </c>
      <c r="M78" s="5">
        <v>21112911798</v>
      </c>
    </row>
    <row r="79" spans="3:13" ht="15.5" x14ac:dyDescent="0.35">
      <c r="C79" t="s">
        <v>94</v>
      </c>
      <c r="D79" s="5">
        <v>2652000</v>
      </c>
      <c r="E79" s="5">
        <v>3106000</v>
      </c>
      <c r="F79" s="5">
        <v>108210000</v>
      </c>
      <c r="G79" s="5">
        <v>15127000</v>
      </c>
      <c r="I79" s="5">
        <v>125383000</v>
      </c>
      <c r="J79" s="5">
        <v>181967000</v>
      </c>
      <c r="K79" s="5">
        <v>221382002663</v>
      </c>
      <c r="L79" s="5">
        <v>562393280932</v>
      </c>
      <c r="M79" s="5">
        <v>21112911798</v>
      </c>
    </row>
    <row r="81" spans="2:13" ht="15.5" x14ac:dyDescent="0.35">
      <c r="B81" t="s">
        <v>95</v>
      </c>
      <c r="C81" t="s">
        <v>96</v>
      </c>
    </row>
    <row r="82" spans="2:13" ht="15.5" x14ac:dyDescent="0.35">
      <c r="C82" t="s">
        <v>97</v>
      </c>
    </row>
    <row r="83" spans="2:13" ht="15.5" x14ac:dyDescent="0.35">
      <c r="C83" t="s">
        <v>20</v>
      </c>
      <c r="D83" s="5">
        <v>220245000</v>
      </c>
      <c r="E83" s="5">
        <v>232906000</v>
      </c>
      <c r="F83" s="5">
        <v>237400000</v>
      </c>
      <c r="G83" s="5">
        <v>152630000</v>
      </c>
      <c r="I83" s="5">
        <v>237400000</v>
      </c>
      <c r="J83" s="5">
        <v>272991000</v>
      </c>
      <c r="K83" s="5">
        <v>60919000</v>
      </c>
      <c r="L83" s="5">
        <v>254738656853</v>
      </c>
      <c r="M83" s="5">
        <v>119824883325</v>
      </c>
    </row>
    <row r="84" spans="2:13" ht="15.5" x14ac:dyDescent="0.35">
      <c r="C84" t="s">
        <v>98</v>
      </c>
      <c r="D84" s="5">
        <v>294542000</v>
      </c>
      <c r="E84" s="5">
        <v>275407000</v>
      </c>
      <c r="F84" s="5">
        <v>252510000</v>
      </c>
      <c r="G84" s="5">
        <v>248034000</v>
      </c>
      <c r="I84" s="5">
        <v>252510000</v>
      </c>
      <c r="J84" s="5">
        <v>192224000</v>
      </c>
      <c r="K84" s="5">
        <v>1583000</v>
      </c>
      <c r="L84" s="5">
        <v>133838817485</v>
      </c>
      <c r="M84" s="5">
        <v>68757459540</v>
      </c>
    </row>
    <row r="85" spans="2:13" ht="15.5" x14ac:dyDescent="0.35">
      <c r="C85" t="s">
        <v>99</v>
      </c>
      <c r="D85" s="5">
        <v>2569000</v>
      </c>
      <c r="E85" s="5">
        <v>8193000</v>
      </c>
      <c r="F85" s="5">
        <v>14196000</v>
      </c>
      <c r="G85" s="5">
        <v>8386000</v>
      </c>
      <c r="I85" s="5">
        <v>14196000</v>
      </c>
      <c r="J85" s="5">
        <v>1002000</v>
      </c>
      <c r="K85" s="5">
        <v>6302000</v>
      </c>
      <c r="L85" s="5">
        <v>96689347780</v>
      </c>
      <c r="M85" s="5">
        <v>98868596104</v>
      </c>
    </row>
    <row r="86" spans="2:13" ht="15.5" x14ac:dyDescent="0.35">
      <c r="C86" t="s">
        <v>247</v>
      </c>
      <c r="D86" s="5">
        <v>4723000</v>
      </c>
      <c r="F86" s="5">
        <v>30000</v>
      </c>
      <c r="I86" s="5">
        <v>30000</v>
      </c>
      <c r="J86" s="5">
        <v>21000</v>
      </c>
      <c r="L86" s="5">
        <v>325000000</v>
      </c>
      <c r="M86" s="5">
        <v>1001000000</v>
      </c>
    </row>
    <row r="87" spans="2:13" ht="15.5" x14ac:dyDescent="0.35">
      <c r="C87" t="s">
        <v>100</v>
      </c>
      <c r="D87" s="5">
        <v>294542000</v>
      </c>
      <c r="E87" s="5">
        <v>275407000</v>
      </c>
      <c r="F87" s="5">
        <v>252510000</v>
      </c>
      <c r="G87" s="5">
        <v>248034000</v>
      </c>
      <c r="I87" s="5">
        <v>252510000</v>
      </c>
      <c r="J87" s="5">
        <v>192224000</v>
      </c>
      <c r="K87" s="5">
        <v>1583000</v>
      </c>
      <c r="L87" s="5">
        <v>133838817485</v>
      </c>
      <c r="M87" s="5">
        <v>68757459540</v>
      </c>
    </row>
    <row r="88" spans="2:13" ht="15.5" x14ac:dyDescent="0.35">
      <c r="C88" t="s">
        <v>101</v>
      </c>
      <c r="D88" s="5">
        <v>26314000</v>
      </c>
      <c r="E88" s="5">
        <v>12707000</v>
      </c>
      <c r="F88" s="5">
        <v>12806000</v>
      </c>
      <c r="G88" s="5">
        <v>14233000</v>
      </c>
      <c r="I88" s="5">
        <v>12806000</v>
      </c>
      <c r="J88" s="5">
        <v>13275000</v>
      </c>
    </row>
    <row r="89" spans="2:13" ht="15.5" x14ac:dyDescent="0.35">
      <c r="C89" t="s">
        <v>102</v>
      </c>
      <c r="D89" s="5">
        <v>13025000</v>
      </c>
      <c r="E89" s="5">
        <v>17848000</v>
      </c>
      <c r="F89" s="5">
        <v>14435000</v>
      </c>
      <c r="G89" s="5">
        <v>3755000</v>
      </c>
      <c r="I89" s="5">
        <v>14435000</v>
      </c>
      <c r="J89" s="5">
        <v>22975000</v>
      </c>
      <c r="K89" s="5">
        <v>101000</v>
      </c>
      <c r="L89" s="5">
        <v>60531820942</v>
      </c>
      <c r="M89" s="5">
        <v>921954719</v>
      </c>
    </row>
    <row r="90" spans="2:13" ht="15.5" x14ac:dyDescent="0.35">
      <c r="C90" t="s">
        <v>103</v>
      </c>
      <c r="D90" s="5">
        <v>108895000</v>
      </c>
      <c r="E90" s="5">
        <v>104603000</v>
      </c>
      <c r="F90" s="5">
        <v>91080000</v>
      </c>
      <c r="G90" s="5">
        <v>86470000</v>
      </c>
      <c r="I90" s="5">
        <v>91080000</v>
      </c>
      <c r="J90" s="5">
        <v>69212000</v>
      </c>
      <c r="K90" s="5">
        <v>39227000</v>
      </c>
      <c r="L90" s="5">
        <v>261027222422</v>
      </c>
      <c r="M90" s="5">
        <v>121264023871</v>
      </c>
    </row>
    <row r="91" spans="2:13" ht="15.5" x14ac:dyDescent="0.35">
      <c r="C91" t="s">
        <v>81</v>
      </c>
      <c r="D91" s="5">
        <v>-95395000</v>
      </c>
      <c r="E91" s="5">
        <v>-87151000</v>
      </c>
      <c r="F91" s="5">
        <v>-83392000</v>
      </c>
      <c r="G91" s="5">
        <v>14558000</v>
      </c>
      <c r="I91" s="5">
        <v>-83392000</v>
      </c>
      <c r="J91" s="5">
        <v>15942000</v>
      </c>
      <c r="K91" s="5">
        <v>-20709000</v>
      </c>
      <c r="L91" s="5">
        <v>9240703846</v>
      </c>
      <c r="M91" s="5">
        <v>9266051205</v>
      </c>
    </row>
    <row r="92" spans="2:13" ht="15.5" x14ac:dyDescent="0.35">
      <c r="C92" t="s">
        <v>104</v>
      </c>
      <c r="D92" s="5">
        <v>1129308000</v>
      </c>
      <c r="E92" s="5">
        <v>1102878000</v>
      </c>
      <c r="F92" s="5">
        <v>1028215000</v>
      </c>
      <c r="G92" s="5">
        <v>841788000</v>
      </c>
      <c r="I92" s="5">
        <v>1028215000</v>
      </c>
      <c r="J92" s="5">
        <v>677691000</v>
      </c>
      <c r="K92" s="5">
        <v>165043000</v>
      </c>
      <c r="L92" s="5">
        <v>917623832808</v>
      </c>
      <c r="M92" s="5">
        <v>320591793261</v>
      </c>
    </row>
    <row r="93" spans="2:13" ht="15.5" x14ac:dyDescent="0.35">
      <c r="C93" t="s">
        <v>105</v>
      </c>
    </row>
    <row r="94" spans="2:13" ht="15.5" x14ac:dyDescent="0.35">
      <c r="C94" t="s">
        <v>634</v>
      </c>
      <c r="D94" s="5">
        <v>44332000</v>
      </c>
      <c r="E94" s="5">
        <v>45621000</v>
      </c>
      <c r="F94" s="5">
        <v>66598000</v>
      </c>
      <c r="G94" s="5">
        <v>61369000</v>
      </c>
      <c r="I94" s="5">
        <v>66598000</v>
      </c>
      <c r="J94" s="5">
        <v>53701000</v>
      </c>
      <c r="K94" s="5">
        <v>17208000</v>
      </c>
      <c r="L94" s="5">
        <v>233028853798</v>
      </c>
      <c r="M94" s="5">
        <v>219866414618</v>
      </c>
    </row>
    <row r="95" spans="2:13" ht="15.5" x14ac:dyDescent="0.35">
      <c r="C95" t="s">
        <v>106</v>
      </c>
      <c r="D95" s="5">
        <v>863273000</v>
      </c>
      <c r="E95" s="5">
        <v>878089000</v>
      </c>
      <c r="F95" s="5">
        <v>875667000</v>
      </c>
      <c r="G95" s="5">
        <v>801803000</v>
      </c>
      <c r="I95" s="5">
        <v>875667000</v>
      </c>
      <c r="J95" s="5">
        <v>471206000</v>
      </c>
      <c r="K95" s="5">
        <v>36928000</v>
      </c>
      <c r="L95" s="5">
        <v>519647950538</v>
      </c>
      <c r="M95" s="5">
        <v>485560748098</v>
      </c>
    </row>
    <row r="96" spans="2:13" ht="15.5" x14ac:dyDescent="0.35">
      <c r="C96" t="s">
        <v>635</v>
      </c>
      <c r="D96" s="5">
        <v>381867000</v>
      </c>
      <c r="E96" s="5">
        <v>412859000</v>
      </c>
      <c r="F96" s="5">
        <v>405276000</v>
      </c>
      <c r="G96" s="5">
        <v>386885000</v>
      </c>
      <c r="I96" s="5">
        <v>405276000</v>
      </c>
      <c r="J96" s="5">
        <v>358505000</v>
      </c>
      <c r="K96" s="5">
        <v>7014000</v>
      </c>
      <c r="L96" s="5">
        <v>56159507924</v>
      </c>
      <c r="M96" s="5">
        <v>67473447797</v>
      </c>
    </row>
    <row r="97" spans="3:13" ht="15.5" x14ac:dyDescent="0.35">
      <c r="C97" t="s">
        <v>107</v>
      </c>
      <c r="D97" s="5">
        <v>72543000</v>
      </c>
      <c r="E97" s="5">
        <v>149229000</v>
      </c>
      <c r="F97" s="5">
        <v>152773000</v>
      </c>
      <c r="G97" s="5">
        <v>127016000</v>
      </c>
      <c r="I97" s="5">
        <v>152773000</v>
      </c>
      <c r="J97" s="5">
        <v>119421000</v>
      </c>
    </row>
    <row r="98" spans="3:13" ht="15.5" x14ac:dyDescent="0.35">
      <c r="C98" t="s">
        <v>249</v>
      </c>
      <c r="D98" s="5">
        <v>2426000</v>
      </c>
      <c r="E98" s="5">
        <v>21419000</v>
      </c>
      <c r="F98" s="5">
        <v>21395000</v>
      </c>
      <c r="G98" s="5">
        <v>19768000</v>
      </c>
      <c r="I98" s="5">
        <v>21395000</v>
      </c>
      <c r="J98" s="5">
        <v>19768000</v>
      </c>
    </row>
    <row r="99" spans="3:13" ht="15.5" x14ac:dyDescent="0.35">
      <c r="C99" t="s">
        <v>248</v>
      </c>
      <c r="D99" s="5">
        <v>33982000</v>
      </c>
      <c r="E99" s="5">
        <v>13019000</v>
      </c>
      <c r="F99" s="5">
        <v>13262000</v>
      </c>
      <c r="G99" s="5">
        <v>8667000</v>
      </c>
      <c r="I99" s="5">
        <v>13262000</v>
      </c>
    </row>
    <row r="100" spans="3:13" ht="15.5" x14ac:dyDescent="0.35">
      <c r="C100" t="s">
        <v>108</v>
      </c>
      <c r="D100" s="5">
        <v>6664000</v>
      </c>
      <c r="E100" s="5">
        <v>4575000</v>
      </c>
      <c r="F100" s="5">
        <v>2775000</v>
      </c>
      <c r="G100" s="5">
        <v>2684000</v>
      </c>
      <c r="I100" s="5">
        <v>2775000</v>
      </c>
      <c r="J100" s="5">
        <v>397000</v>
      </c>
      <c r="K100" s="5">
        <v>122000</v>
      </c>
      <c r="L100" s="5">
        <v>410474532</v>
      </c>
      <c r="M100" s="5">
        <v>60677827293</v>
      </c>
    </row>
    <row r="101" spans="3:13" ht="15.5" x14ac:dyDescent="0.35">
      <c r="C101" t="s">
        <v>109</v>
      </c>
      <c r="D101" s="5">
        <v>1518796000</v>
      </c>
      <c r="E101" s="5">
        <v>1655286000</v>
      </c>
      <c r="F101" s="5">
        <v>1662895000</v>
      </c>
      <c r="G101" s="5">
        <v>1555380000</v>
      </c>
      <c r="I101" s="5">
        <v>1662895000</v>
      </c>
      <c r="J101" s="5">
        <v>1100105000</v>
      </c>
      <c r="K101" s="5">
        <v>65019000</v>
      </c>
      <c r="L101" s="5">
        <v>823646146247</v>
      </c>
      <c r="M101" s="5">
        <v>865146635948</v>
      </c>
    </row>
    <row r="102" spans="3:13" ht="15.5" x14ac:dyDescent="0.35">
      <c r="C102" t="s">
        <v>110</v>
      </c>
      <c r="D102" s="5">
        <v>2648104000</v>
      </c>
      <c r="E102" s="5">
        <v>2758164000</v>
      </c>
      <c r="F102" s="5">
        <v>2691110000</v>
      </c>
      <c r="G102" s="5">
        <v>2397168000</v>
      </c>
      <c r="I102" s="5">
        <v>2691110000</v>
      </c>
      <c r="J102" s="5">
        <v>1777796000</v>
      </c>
      <c r="K102" s="5">
        <v>230062000</v>
      </c>
      <c r="L102" s="5">
        <v>1741269979055</v>
      </c>
      <c r="M102" s="5">
        <v>1185738429209</v>
      </c>
    </row>
    <row r="103" spans="3:13" ht="15.5" x14ac:dyDescent="0.35">
      <c r="C103" t="s">
        <v>111</v>
      </c>
    </row>
    <row r="104" spans="3:13" ht="15.5" x14ac:dyDescent="0.35">
      <c r="C104" t="s">
        <v>112</v>
      </c>
    </row>
    <row r="105" spans="3:13" ht="15.5" x14ac:dyDescent="0.35">
      <c r="C105" t="s">
        <v>113</v>
      </c>
      <c r="D105" s="5">
        <v>613321000</v>
      </c>
      <c r="E105" s="5">
        <v>634630000</v>
      </c>
      <c r="F105" s="5">
        <v>605725000</v>
      </c>
      <c r="G105" s="5">
        <v>570819000</v>
      </c>
      <c r="I105" s="5">
        <v>605725000</v>
      </c>
      <c r="J105" s="5">
        <v>347193000</v>
      </c>
      <c r="K105" s="5">
        <v>47294000</v>
      </c>
      <c r="L105" s="5">
        <v>463995419688</v>
      </c>
      <c r="M105" s="5">
        <v>471388755415</v>
      </c>
    </row>
    <row r="106" spans="3:13" ht="15.5" x14ac:dyDescent="0.35">
      <c r="C106" t="s">
        <v>250</v>
      </c>
      <c r="D106" s="5">
        <v>63228000</v>
      </c>
      <c r="E106" s="5">
        <v>84074000</v>
      </c>
      <c r="F106" s="5">
        <v>57273000</v>
      </c>
      <c r="G106" s="5">
        <v>47716000</v>
      </c>
      <c r="I106" s="5">
        <v>57273000</v>
      </c>
      <c r="J106" s="5">
        <v>58716000</v>
      </c>
      <c r="K106" s="5">
        <v>12811000</v>
      </c>
    </row>
    <row r="107" spans="3:13" ht="15.5" x14ac:dyDescent="0.35">
      <c r="C107" t="s">
        <v>114</v>
      </c>
    </row>
    <row r="108" spans="3:13" ht="15.5" x14ac:dyDescent="0.35">
      <c r="C108" t="s">
        <v>251</v>
      </c>
      <c r="D108" s="5">
        <v>299082000</v>
      </c>
      <c r="E108" s="5">
        <v>288628000</v>
      </c>
      <c r="F108" s="5">
        <v>309149000</v>
      </c>
      <c r="G108" s="5">
        <v>315310000</v>
      </c>
      <c r="I108" s="5">
        <v>309149000</v>
      </c>
      <c r="J108" s="5">
        <v>131189000</v>
      </c>
      <c r="K108" s="5">
        <v>8725000</v>
      </c>
      <c r="L108" s="5">
        <v>12546452329</v>
      </c>
      <c r="M108" s="5">
        <v>128438555348</v>
      </c>
    </row>
    <row r="109" spans="3:13" ht="15.5" x14ac:dyDescent="0.35">
      <c r="C109" t="s">
        <v>115</v>
      </c>
      <c r="F109" s="5">
        <v>5816000</v>
      </c>
      <c r="G109" s="5">
        <v>9000</v>
      </c>
      <c r="I109" s="5">
        <v>5816000</v>
      </c>
    </row>
    <row r="110" spans="3:13" ht="15.5" x14ac:dyDescent="0.35">
      <c r="C110" t="s">
        <v>252</v>
      </c>
      <c r="D110" s="5">
        <v>7292000</v>
      </c>
      <c r="E110" s="5">
        <v>8193000</v>
      </c>
      <c r="F110" s="5">
        <v>14226000</v>
      </c>
      <c r="G110" s="5">
        <v>8386000</v>
      </c>
      <c r="I110" s="5">
        <v>14226000</v>
      </c>
      <c r="J110" s="5">
        <v>1023000</v>
      </c>
      <c r="K110" s="5">
        <v>6302000</v>
      </c>
      <c r="L110" s="5">
        <v>97014347780</v>
      </c>
      <c r="M110" s="5">
        <v>99869596104</v>
      </c>
    </row>
    <row r="111" spans="3:13" ht="15.5" x14ac:dyDescent="0.35">
      <c r="C111" t="s">
        <v>117</v>
      </c>
      <c r="D111" s="5">
        <v>61143000</v>
      </c>
      <c r="E111" s="5">
        <v>63900000</v>
      </c>
      <c r="F111" s="5">
        <v>62186000</v>
      </c>
      <c r="G111" s="5">
        <v>72966000</v>
      </c>
      <c r="I111" s="5">
        <v>62186000</v>
      </c>
      <c r="J111" s="5">
        <v>71855000</v>
      </c>
      <c r="K111" s="5">
        <v>18605000</v>
      </c>
      <c r="L111" s="5">
        <v>232737422725</v>
      </c>
      <c r="M111" s="5">
        <v>98810614360</v>
      </c>
    </row>
    <row r="112" spans="3:13" ht="15.5" x14ac:dyDescent="0.35">
      <c r="C112" t="s">
        <v>116</v>
      </c>
      <c r="D112" s="5">
        <v>13938000</v>
      </c>
      <c r="E112" s="5">
        <v>13817000</v>
      </c>
      <c r="F112" s="5">
        <v>11781000</v>
      </c>
      <c r="G112" s="5">
        <v>5511000</v>
      </c>
      <c r="I112" s="5">
        <v>11781000</v>
      </c>
      <c r="J112" s="5">
        <v>4212000</v>
      </c>
      <c r="K112" s="5">
        <v>851000</v>
      </c>
      <c r="L112" s="5">
        <v>121697196854</v>
      </c>
      <c r="M112" s="5">
        <v>6620607511</v>
      </c>
    </row>
    <row r="113" spans="3:13" ht="15.5" x14ac:dyDescent="0.35">
      <c r="C113" t="s">
        <v>322</v>
      </c>
    </row>
    <row r="114" spans="3:13" ht="15.5" x14ac:dyDescent="0.35">
      <c r="C114" t="s">
        <v>120</v>
      </c>
      <c r="D114" s="5">
        <v>877207000</v>
      </c>
      <c r="E114" s="5">
        <v>937057000</v>
      </c>
      <c r="F114" s="5">
        <v>897075000</v>
      </c>
      <c r="G114" s="5">
        <v>812789000</v>
      </c>
      <c r="I114" s="5">
        <v>897075000</v>
      </c>
      <c r="J114" s="5">
        <v>598552000</v>
      </c>
      <c r="K114" s="5">
        <v>61162000</v>
      </c>
    </row>
    <row r="115" spans="3:13" ht="15.5" x14ac:dyDescent="0.35">
      <c r="C115" t="s">
        <v>516</v>
      </c>
      <c r="D115" s="5">
        <v>213639000</v>
      </c>
      <c r="E115" s="5">
        <v>224364000</v>
      </c>
      <c r="F115" s="5">
        <v>226979000</v>
      </c>
      <c r="G115" s="5">
        <v>149922000</v>
      </c>
      <c r="I115" s="5">
        <v>226979000</v>
      </c>
      <c r="J115" s="5">
        <v>58396000</v>
      </c>
    </row>
    <row r="116" spans="3:13" ht="15.5" x14ac:dyDescent="0.35">
      <c r="C116" t="s">
        <v>636</v>
      </c>
      <c r="D116" s="5">
        <v>106069000</v>
      </c>
      <c r="E116" s="5">
        <v>111395000</v>
      </c>
      <c r="F116" s="5">
        <v>112712000</v>
      </c>
      <c r="G116" s="5">
        <v>75705000</v>
      </c>
      <c r="I116" s="5">
        <v>112712000</v>
      </c>
      <c r="J116" s="5">
        <v>28554000</v>
      </c>
    </row>
    <row r="117" spans="3:13" ht="15.5" x14ac:dyDescent="0.35">
      <c r="C117" t="s">
        <v>325</v>
      </c>
      <c r="D117" s="5">
        <v>148314000</v>
      </c>
      <c r="E117" s="5">
        <v>132507000</v>
      </c>
      <c r="F117" s="5">
        <v>130564000</v>
      </c>
      <c r="G117" s="5">
        <v>104518000</v>
      </c>
      <c r="I117" s="5">
        <v>130564000</v>
      </c>
      <c r="J117" s="5">
        <v>58486000</v>
      </c>
      <c r="M117" s="5">
        <v>137649382092</v>
      </c>
    </row>
    <row r="118" spans="3:13" ht="15.5" x14ac:dyDescent="0.35">
      <c r="C118" t="s">
        <v>122</v>
      </c>
      <c r="D118" s="5">
        <v>1396412000</v>
      </c>
      <c r="E118" s="5">
        <v>1495290000</v>
      </c>
      <c r="F118" s="5">
        <v>1458975000</v>
      </c>
      <c r="G118" s="5">
        <v>1227313000</v>
      </c>
      <c r="I118" s="5">
        <v>1458975000</v>
      </c>
      <c r="J118" s="5">
        <v>864704000</v>
      </c>
      <c r="K118" s="5">
        <v>62066000</v>
      </c>
      <c r="L118" s="5">
        <v>1865793325</v>
      </c>
      <c r="M118" s="5">
        <v>1333216866</v>
      </c>
    </row>
    <row r="119" spans="3:13" ht="15.5" x14ac:dyDescent="0.35">
      <c r="C119" t="s">
        <v>123</v>
      </c>
      <c r="D119" s="5">
        <v>1396412000</v>
      </c>
      <c r="E119" s="5">
        <v>1495290000</v>
      </c>
      <c r="F119" s="5">
        <v>1458975000</v>
      </c>
      <c r="G119" s="5">
        <v>1227313000</v>
      </c>
      <c r="I119" s="5">
        <v>1458975000</v>
      </c>
      <c r="J119" s="5">
        <v>864704000</v>
      </c>
      <c r="K119" s="5">
        <v>62066000</v>
      </c>
      <c r="L119" s="5">
        <v>1865793325</v>
      </c>
      <c r="M119" s="5">
        <v>1333216866</v>
      </c>
    </row>
    <row r="120" spans="3:13" ht="15.5" x14ac:dyDescent="0.35">
      <c r="C120" t="s">
        <v>256</v>
      </c>
      <c r="D120" s="5">
        <v>109966000</v>
      </c>
      <c r="E120" s="5">
        <v>127774000</v>
      </c>
      <c r="F120" s="5">
        <v>128223000</v>
      </c>
      <c r="G120" s="5">
        <v>128482000</v>
      </c>
      <c r="I120" s="5">
        <v>128223000</v>
      </c>
      <c r="J120" s="5">
        <v>124025000</v>
      </c>
    </row>
    <row r="121" spans="3:13" ht="15.5" x14ac:dyDescent="0.35">
      <c r="C121" t="s">
        <v>119</v>
      </c>
    </row>
    <row r="122" spans="3:13" ht="15.5" x14ac:dyDescent="0.35">
      <c r="C122" t="s">
        <v>121</v>
      </c>
      <c r="D122" s="5">
        <v>1214977000</v>
      </c>
      <c r="E122" s="5">
        <v>1296302000</v>
      </c>
      <c r="F122" s="5">
        <v>1260912000</v>
      </c>
      <c r="G122" s="5">
        <v>1054000000</v>
      </c>
      <c r="I122" s="5">
        <v>1260912000</v>
      </c>
      <c r="J122" s="5">
        <v>699172000</v>
      </c>
      <c r="K122" s="5">
        <v>61162000</v>
      </c>
    </row>
    <row r="123" spans="3:13" ht="15.5" x14ac:dyDescent="0.35">
      <c r="C123" t="s">
        <v>637</v>
      </c>
      <c r="D123" s="5">
        <v>849000</v>
      </c>
      <c r="E123" s="5">
        <v>892000</v>
      </c>
      <c r="F123" s="5">
        <v>903000</v>
      </c>
      <c r="G123" s="5">
        <v>1337000</v>
      </c>
      <c r="I123" s="5">
        <v>903000</v>
      </c>
      <c r="J123" s="5">
        <v>1380000</v>
      </c>
      <c r="K123" s="5">
        <v>740000</v>
      </c>
    </row>
    <row r="124" spans="3:13" ht="15.5" x14ac:dyDescent="0.35">
      <c r="C124" t="s">
        <v>124</v>
      </c>
      <c r="D124" s="5">
        <v>2009733000</v>
      </c>
      <c r="E124" s="5">
        <v>2129920000</v>
      </c>
      <c r="F124" s="5">
        <v>2064700000</v>
      </c>
      <c r="G124" s="5">
        <v>1798132000</v>
      </c>
      <c r="I124" s="5">
        <v>2064700000</v>
      </c>
      <c r="J124" s="5">
        <v>1211897000</v>
      </c>
      <c r="K124" s="5">
        <v>109360000</v>
      </c>
      <c r="L124" s="5">
        <v>465861213013</v>
      </c>
      <c r="M124" s="5">
        <v>472721972281</v>
      </c>
    </row>
    <row r="125" spans="3:13" ht="15.5" x14ac:dyDescent="0.35">
      <c r="C125" t="s">
        <v>125</v>
      </c>
    </row>
    <row r="126" spans="3:13" ht="15.5" x14ac:dyDescent="0.35">
      <c r="C126" t="s">
        <v>126</v>
      </c>
      <c r="D126" s="5">
        <v>164392000</v>
      </c>
      <c r="E126" s="5">
        <v>164392000</v>
      </c>
      <c r="F126" s="5">
        <v>164392000</v>
      </c>
      <c r="G126" s="5">
        <v>164392000</v>
      </c>
      <c r="I126" s="5">
        <v>164392000</v>
      </c>
      <c r="J126" s="5">
        <v>164392000</v>
      </c>
      <c r="K126" s="5">
        <v>164392000</v>
      </c>
      <c r="L126" s="5">
        <v>1910378000000</v>
      </c>
      <c r="M126" s="5">
        <v>1910378000000</v>
      </c>
    </row>
    <row r="127" spans="3:13" ht="15.5" x14ac:dyDescent="0.35">
      <c r="C127" t="s">
        <v>127</v>
      </c>
      <c r="D127" s="5">
        <v>1689000</v>
      </c>
      <c r="E127" s="5">
        <v>1689000</v>
      </c>
      <c r="F127" s="5">
        <v>1689000</v>
      </c>
      <c r="G127" s="5">
        <v>1689000</v>
      </c>
      <c r="I127" s="5">
        <v>1689000</v>
      </c>
      <c r="J127" s="5">
        <v>1689000</v>
      </c>
      <c r="K127" s="5">
        <v>1689000</v>
      </c>
      <c r="M127" s="5">
        <v>971820</v>
      </c>
    </row>
    <row r="128" spans="3:13" ht="15.5" x14ac:dyDescent="0.35">
      <c r="C128" t="s">
        <v>128</v>
      </c>
      <c r="D128" s="5">
        <v>276475000</v>
      </c>
      <c r="E128" s="5">
        <v>262393000</v>
      </c>
      <c r="F128" s="5">
        <v>256695000</v>
      </c>
      <c r="G128" s="5">
        <v>138276000</v>
      </c>
      <c r="I128" s="5">
        <v>256695000</v>
      </c>
      <c r="J128" s="5">
        <v>124128000</v>
      </c>
      <c r="K128" s="5">
        <v>-36657000</v>
      </c>
      <c r="L128" s="5">
        <v>-822378540386</v>
      </c>
      <c r="M128" s="5">
        <v>-1393274027448</v>
      </c>
    </row>
    <row r="129" spans="2:13" ht="15.5" x14ac:dyDescent="0.35">
      <c r="C129" t="s">
        <v>257</v>
      </c>
      <c r="D129" s="5">
        <v>2958000</v>
      </c>
      <c r="E129" s="5">
        <v>1608000</v>
      </c>
      <c r="F129" s="5">
        <v>1608000</v>
      </c>
      <c r="G129" s="5">
        <v>1608000</v>
      </c>
      <c r="I129" s="5">
        <v>1608000</v>
      </c>
    </row>
    <row r="130" spans="2:13" ht="15.5" x14ac:dyDescent="0.35">
      <c r="C130" t="s">
        <v>258</v>
      </c>
      <c r="D130" s="5">
        <v>273517000</v>
      </c>
      <c r="E130" s="5">
        <v>260785000</v>
      </c>
      <c r="F130" s="5">
        <v>255087000</v>
      </c>
      <c r="G130" s="5">
        <v>136668000</v>
      </c>
      <c r="I130" s="5">
        <v>255087000</v>
      </c>
    </row>
    <row r="131" spans="2:13" ht="15.5" x14ac:dyDescent="0.35">
      <c r="C131" t="s">
        <v>259</v>
      </c>
      <c r="D131" s="5">
        <v>276475000</v>
      </c>
      <c r="E131" s="5">
        <v>262393000</v>
      </c>
      <c r="F131" s="5">
        <v>256695000</v>
      </c>
      <c r="G131" s="5">
        <v>138276000</v>
      </c>
      <c r="I131" s="5">
        <v>256695000</v>
      </c>
      <c r="J131" s="5">
        <v>124128000</v>
      </c>
      <c r="K131" s="5">
        <v>-36657000</v>
      </c>
      <c r="L131" s="5">
        <v>-822378540386</v>
      </c>
      <c r="M131" s="5">
        <v>-1393274027448</v>
      </c>
    </row>
    <row r="132" spans="2:13" ht="15.5" x14ac:dyDescent="0.35">
      <c r="C132" t="s">
        <v>260</v>
      </c>
      <c r="D132" s="5">
        <v>291210000</v>
      </c>
      <c r="E132" s="5">
        <v>286921000</v>
      </c>
      <c r="F132" s="5">
        <v>287026000</v>
      </c>
      <c r="G132" s="5">
        <v>280121000</v>
      </c>
      <c r="I132" s="5">
        <v>287026000</v>
      </c>
      <c r="J132" s="5">
        <v>259748000</v>
      </c>
      <c r="K132" s="5">
        <v>11987000</v>
      </c>
      <c r="L132" s="5">
        <v>178168602582</v>
      </c>
      <c r="M132" s="5">
        <v>186645461353</v>
      </c>
    </row>
    <row r="133" spans="2:13" ht="15.5" x14ac:dyDescent="0.35">
      <c r="C133" t="s">
        <v>10</v>
      </c>
      <c r="D133" s="5">
        <v>638371000</v>
      </c>
      <c r="E133" s="5">
        <v>628244000</v>
      </c>
      <c r="F133" s="5">
        <v>626410000</v>
      </c>
      <c r="G133" s="5">
        <v>599036000</v>
      </c>
      <c r="I133" s="5">
        <v>626410000</v>
      </c>
      <c r="J133" s="5">
        <v>565899000</v>
      </c>
      <c r="K133" s="5">
        <v>120702000</v>
      </c>
      <c r="L133" s="5">
        <v>1275408766042</v>
      </c>
      <c r="M133" s="5">
        <v>713016456930</v>
      </c>
    </row>
    <row r="134" spans="2:13" ht="15.5" x14ac:dyDescent="0.35">
      <c r="C134" t="s">
        <v>129</v>
      </c>
      <c r="D134" s="5">
        <v>2648104000</v>
      </c>
      <c r="E134" s="5">
        <v>2758164000</v>
      </c>
      <c r="F134" s="5">
        <v>2691110000</v>
      </c>
      <c r="G134" s="5">
        <v>2397168000</v>
      </c>
      <c r="I134" s="5">
        <v>2691110000</v>
      </c>
      <c r="J134" s="5">
        <v>1777796000</v>
      </c>
      <c r="K134" s="5">
        <v>230062000</v>
      </c>
      <c r="L134" s="5">
        <v>1741269979055</v>
      </c>
      <c r="M134" s="5">
        <v>1185738429211</v>
      </c>
    </row>
    <row r="135" spans="2:13" ht="15.5" x14ac:dyDescent="0.35">
      <c r="C135" t="s">
        <v>130</v>
      </c>
      <c r="D135" s="5">
        <v>112418900000</v>
      </c>
      <c r="E135" s="5">
        <v>112418900000</v>
      </c>
      <c r="F135" s="5">
        <v>112418900000</v>
      </c>
      <c r="G135" s="5">
        <v>112418900000</v>
      </c>
      <c r="I135" s="5">
        <v>112418900000</v>
      </c>
      <c r="J135" s="5">
        <v>11241890000</v>
      </c>
      <c r="K135" s="5">
        <v>11241890000</v>
      </c>
      <c r="L135" s="5">
        <v>9551890000</v>
      </c>
      <c r="M135" s="5">
        <v>1910378</v>
      </c>
    </row>
    <row r="137" spans="2:13" ht="15.5" x14ac:dyDescent="0.35">
      <c r="B137" t="s">
        <v>131</v>
      </c>
      <c r="C137" t="s">
        <v>132</v>
      </c>
      <c r="D137" s="5">
        <v>7322000</v>
      </c>
      <c r="E137" s="5">
        <v>-45316000</v>
      </c>
      <c r="F137" s="5">
        <v>-15022000</v>
      </c>
      <c r="G137" s="5">
        <v>19368000</v>
      </c>
      <c r="I137" s="5">
        <v>-27591000</v>
      </c>
      <c r="J137" s="5">
        <v>-2649000</v>
      </c>
      <c r="K137" s="5">
        <v>-17084728300</v>
      </c>
      <c r="L137" s="5">
        <v>411931448438</v>
      </c>
      <c r="M137" s="5">
        <v>8727191355</v>
      </c>
    </row>
    <row r="138" spans="2:13" ht="15.5" x14ac:dyDescent="0.35">
      <c r="C138" t="s">
        <v>133</v>
      </c>
      <c r="D138" s="5">
        <v>325531000</v>
      </c>
      <c r="E138" s="5">
        <v>352163000</v>
      </c>
      <c r="F138" s="5">
        <v>393946000</v>
      </c>
      <c r="G138" s="5">
        <v>294889000</v>
      </c>
      <c r="I138" s="5">
        <v>1090478000</v>
      </c>
      <c r="J138" s="5">
        <v>764031000</v>
      </c>
      <c r="K138" s="5">
        <v>1603568590388</v>
      </c>
      <c r="L138" s="5">
        <v>1454397972821</v>
      </c>
      <c r="M138" s="5">
        <v>333694235757</v>
      </c>
    </row>
    <row r="139" spans="2:13" ht="15.5" x14ac:dyDescent="0.35">
      <c r="C139" t="s">
        <v>134</v>
      </c>
      <c r="D139" s="5">
        <v>-279447000</v>
      </c>
      <c r="E139" s="5">
        <v>-248625000</v>
      </c>
      <c r="F139" s="5">
        <v>-256828000</v>
      </c>
      <c r="G139" s="5">
        <v>-204290000</v>
      </c>
      <c r="I139" s="5">
        <v>-790876000</v>
      </c>
      <c r="J139" s="5">
        <v>-601954000</v>
      </c>
      <c r="K139" s="5">
        <v>-821635388098</v>
      </c>
      <c r="L139" s="5">
        <v>-567548059681</v>
      </c>
      <c r="M139" s="5">
        <v>-187827935249</v>
      </c>
    </row>
    <row r="140" spans="2:13" ht="15.5" x14ac:dyDescent="0.35">
      <c r="C140" t="s">
        <v>365</v>
      </c>
      <c r="E140" s="5">
        <v>-125592000</v>
      </c>
      <c r="F140" s="5">
        <v>-48424000</v>
      </c>
      <c r="G140" s="5">
        <v>-44881000</v>
      </c>
      <c r="I140" s="5">
        <v>-174016000</v>
      </c>
      <c r="J140" s="5">
        <v>-89898000</v>
      </c>
    </row>
    <row r="141" spans="2:13" ht="15.5" x14ac:dyDescent="0.35">
      <c r="C141" t="s">
        <v>524</v>
      </c>
      <c r="D141" s="5">
        <v>3301000</v>
      </c>
      <c r="F141" s="5">
        <v>-31878000</v>
      </c>
      <c r="G141" s="5">
        <v>-4080000</v>
      </c>
      <c r="I141" s="5">
        <v>-31878000</v>
      </c>
      <c r="K141" s="5">
        <v>-605341350056</v>
      </c>
      <c r="L141" s="5">
        <v>-459153921313</v>
      </c>
      <c r="M141" s="5">
        <v>-117021308528</v>
      </c>
    </row>
    <row r="142" spans="2:13" ht="15.5" x14ac:dyDescent="0.35">
      <c r="C142" t="s">
        <v>556</v>
      </c>
      <c r="D142" s="5">
        <v>-28796000</v>
      </c>
      <c r="E142" s="5">
        <v>-27344000</v>
      </c>
      <c r="F142" s="5">
        <v>-29794000</v>
      </c>
      <c r="G142" s="5">
        <v>-23815000</v>
      </c>
      <c r="I142" s="5">
        <v>-93049000</v>
      </c>
      <c r="J142" s="5">
        <v>-48235000</v>
      </c>
      <c r="K142" s="5">
        <v>-15598079169</v>
      </c>
      <c r="L142" s="5">
        <v>-13330822194</v>
      </c>
      <c r="M142" s="5">
        <v>-20970252238</v>
      </c>
    </row>
    <row r="143" spans="2:13" ht="15.5" x14ac:dyDescent="0.35">
      <c r="C143" t="s">
        <v>638</v>
      </c>
      <c r="F143" s="5">
        <v>-1555000</v>
      </c>
      <c r="I143" s="5">
        <v>-1555000</v>
      </c>
      <c r="J143" s="5">
        <v>-2062000</v>
      </c>
    </row>
    <row r="144" spans="2:13" ht="15.5" x14ac:dyDescent="0.35">
      <c r="C144" t="s">
        <v>137</v>
      </c>
      <c r="D144" s="5">
        <v>-10975000</v>
      </c>
      <c r="E144" s="5">
        <v>-2949000</v>
      </c>
      <c r="F144" s="5">
        <v>-44896000</v>
      </c>
      <c r="G144" s="5">
        <v>-3448000</v>
      </c>
      <c r="I144" s="5">
        <v>-51936000</v>
      </c>
      <c r="J144" s="5">
        <v>-28289000</v>
      </c>
      <c r="K144" s="5">
        <v>-195141184161</v>
      </c>
      <c r="L144" s="5">
        <v>-3922495294</v>
      </c>
    </row>
    <row r="145" spans="3:13" ht="15.5" x14ac:dyDescent="0.35">
      <c r="C145" t="s">
        <v>639</v>
      </c>
      <c r="D145" s="5">
        <v>-565000</v>
      </c>
      <c r="E145" s="5">
        <v>5304000</v>
      </c>
      <c r="F145" s="5">
        <v>2330000</v>
      </c>
      <c r="G145" s="5">
        <v>807000</v>
      </c>
      <c r="I145" s="5">
        <v>18978000</v>
      </c>
    </row>
    <row r="146" spans="3:13" ht="15.5" x14ac:dyDescent="0.35">
      <c r="C146" t="s">
        <v>261</v>
      </c>
      <c r="D146" s="5">
        <v>-1727000</v>
      </c>
      <c r="E146" s="5">
        <v>1727000</v>
      </c>
      <c r="F146" s="5">
        <v>2077000</v>
      </c>
      <c r="G146" s="5">
        <v>4186000</v>
      </c>
      <c r="I146" s="5">
        <v>6263000</v>
      </c>
      <c r="J146" s="5">
        <v>3758000</v>
      </c>
      <c r="K146" s="5">
        <v>17062682796</v>
      </c>
      <c r="L146" s="5">
        <v>1488774099</v>
      </c>
      <c r="M146" s="5">
        <v>852451613</v>
      </c>
    </row>
    <row r="147" spans="3:13" ht="15.5" x14ac:dyDescent="0.35">
      <c r="C147" t="s">
        <v>139</v>
      </c>
      <c r="D147" s="5">
        <v>2743000</v>
      </c>
      <c r="E147" s="5">
        <v>66034000</v>
      </c>
      <c r="F147" s="5">
        <v>207979000</v>
      </c>
      <c r="G147" s="5">
        <v>162082000</v>
      </c>
      <c r="I147" s="5">
        <v>590243000</v>
      </c>
      <c r="J147" s="5">
        <v>496662000</v>
      </c>
      <c r="K147" s="5">
        <v>1458827027000</v>
      </c>
      <c r="L147" s="5">
        <v>-137649382092</v>
      </c>
      <c r="M147" s="5">
        <v>107372782248</v>
      </c>
    </row>
    <row r="148" spans="3:13" ht="15.5" x14ac:dyDescent="0.35">
      <c r="C148" t="s">
        <v>140</v>
      </c>
      <c r="D148" s="5">
        <v>-55630000</v>
      </c>
      <c r="E148" s="5">
        <v>-35025000</v>
      </c>
      <c r="F148" s="5">
        <v>-113500000</v>
      </c>
      <c r="G148" s="5">
        <v>-160891000</v>
      </c>
      <c r="I148" s="5">
        <v>-615061000</v>
      </c>
      <c r="J148" s="5">
        <v>-284615000</v>
      </c>
      <c r="K148" s="5">
        <v>-748821605309</v>
      </c>
      <c r="L148" s="5">
        <v>-148770695767</v>
      </c>
      <c r="M148" s="5">
        <v>-5958619078</v>
      </c>
    </row>
    <row r="149" spans="3:13" ht="15.5" x14ac:dyDescent="0.35">
      <c r="C149" t="s">
        <v>640</v>
      </c>
    </row>
    <row r="150" spans="3:13" ht="15.5" x14ac:dyDescent="0.35">
      <c r="C150" t="s">
        <v>641</v>
      </c>
      <c r="D150" s="5">
        <v>-17029000</v>
      </c>
      <c r="F150" s="5">
        <v>-11154000</v>
      </c>
      <c r="G150" s="5">
        <v>7211000</v>
      </c>
      <c r="I150" s="5">
        <v>-12758000</v>
      </c>
      <c r="J150" s="5">
        <v>-110203000</v>
      </c>
    </row>
    <row r="151" spans="3:13" ht="15.5" x14ac:dyDescent="0.35">
      <c r="C151" t="s">
        <v>642</v>
      </c>
      <c r="F151" s="5">
        <v>-18416000</v>
      </c>
      <c r="I151" s="5">
        <v>-18416000</v>
      </c>
      <c r="J151" s="5">
        <v>18317000</v>
      </c>
    </row>
    <row r="152" spans="3:13" ht="15.5" x14ac:dyDescent="0.35">
      <c r="C152" t="s">
        <v>643</v>
      </c>
      <c r="D152" s="5">
        <v>1091000</v>
      </c>
      <c r="E152" s="5">
        <v>-3798000</v>
      </c>
    </row>
    <row r="153" spans="3:13" ht="15.5" x14ac:dyDescent="0.35">
      <c r="C153" t="s">
        <v>644</v>
      </c>
      <c r="K153" s="5">
        <v>59873028180</v>
      </c>
      <c r="L153" s="5">
        <v>-59872028180</v>
      </c>
    </row>
    <row r="154" spans="3:13" ht="15.5" x14ac:dyDescent="0.35">
      <c r="C154" t="s">
        <v>645</v>
      </c>
      <c r="F154" s="5">
        <v>81665000</v>
      </c>
      <c r="G154" s="5">
        <v>-25425000</v>
      </c>
      <c r="I154" s="5">
        <v>-11230000</v>
      </c>
      <c r="K154" s="5">
        <v>-628893000000</v>
      </c>
      <c r="L154" s="5">
        <v>-46872000000</v>
      </c>
    </row>
    <row r="155" spans="3:13" ht="15.5" x14ac:dyDescent="0.35">
      <c r="C155" t="s">
        <v>646</v>
      </c>
      <c r="D155" s="5">
        <v>-28779000</v>
      </c>
      <c r="E155" s="5">
        <v>28779000</v>
      </c>
      <c r="F155" s="5">
        <v>78805000</v>
      </c>
      <c r="I155" s="5">
        <v>78805000</v>
      </c>
    </row>
    <row r="156" spans="3:13" ht="15.5" x14ac:dyDescent="0.35">
      <c r="C156" t="s">
        <v>647</v>
      </c>
      <c r="D156" s="5">
        <v>-16697000</v>
      </c>
      <c r="E156" s="5">
        <v>-812000</v>
      </c>
      <c r="F156" s="5">
        <v>-33441000</v>
      </c>
      <c r="G156" s="5">
        <v>15655000</v>
      </c>
      <c r="I156" s="5">
        <v>-74179000</v>
      </c>
      <c r="J156" s="5">
        <v>-22585000</v>
      </c>
    </row>
    <row r="157" spans="3:13" ht="15.5" x14ac:dyDescent="0.35">
      <c r="C157" t="s">
        <v>648</v>
      </c>
      <c r="D157" s="5">
        <v>-7438000</v>
      </c>
      <c r="E157" s="5">
        <v>7438000</v>
      </c>
    </row>
    <row r="158" spans="3:13" ht="15.5" x14ac:dyDescent="0.35">
      <c r="C158" t="s">
        <v>649</v>
      </c>
      <c r="F158" s="5">
        <v>-64061000</v>
      </c>
      <c r="I158" s="5">
        <v>-64061000</v>
      </c>
    </row>
    <row r="159" spans="3:13" ht="15.5" x14ac:dyDescent="0.35">
      <c r="C159" t="s">
        <v>650</v>
      </c>
      <c r="K159" s="5">
        <v>-16866002738</v>
      </c>
    </row>
    <row r="160" spans="3:13" ht="15.5" x14ac:dyDescent="0.35">
      <c r="C160" t="s">
        <v>143</v>
      </c>
      <c r="D160" s="5">
        <v>-36438000</v>
      </c>
      <c r="E160" s="5">
        <v>-36463000</v>
      </c>
      <c r="F160" s="5">
        <v>-82092000</v>
      </c>
      <c r="G160" s="5">
        <v>-143900000</v>
      </c>
      <c r="I160" s="5">
        <v>-436073000</v>
      </c>
      <c r="J160" s="5">
        <v>-143704000</v>
      </c>
      <c r="K160" s="5">
        <v>-74828413189</v>
      </c>
      <c r="L160" s="5">
        <v>-42026667587</v>
      </c>
      <c r="M160" s="5">
        <v>-125001000</v>
      </c>
    </row>
    <row r="161" spans="3:13" ht="15.5" x14ac:dyDescent="0.35">
      <c r="C161" t="s">
        <v>651</v>
      </c>
      <c r="D161" s="5">
        <v>4051000</v>
      </c>
      <c r="E161" s="5">
        <v>-4086000</v>
      </c>
      <c r="F161" s="5">
        <v>-661000</v>
      </c>
      <c r="G161" s="5">
        <v>-1541000</v>
      </c>
      <c r="I161" s="5">
        <v>-4381000</v>
      </c>
      <c r="J161" s="5">
        <v>-238000</v>
      </c>
    </row>
    <row r="162" spans="3:13" ht="15.5" x14ac:dyDescent="0.35">
      <c r="C162" t="s">
        <v>652</v>
      </c>
    </row>
    <row r="163" spans="3:13" ht="15.5" x14ac:dyDescent="0.35">
      <c r="C163" t="s">
        <v>653</v>
      </c>
      <c r="D163" s="5">
        <v>2564000</v>
      </c>
      <c r="E163" s="5">
        <v>-12031000</v>
      </c>
      <c r="F163" s="5">
        <v>-10220000</v>
      </c>
      <c r="G163" s="5">
        <v>-4731000</v>
      </c>
      <c r="I163" s="5">
        <v>-33732000</v>
      </c>
      <c r="J163" s="5">
        <v>-2002000</v>
      </c>
      <c r="K163" s="5">
        <v>-61613942166</v>
      </c>
    </row>
    <row r="164" spans="3:13" ht="15.5" x14ac:dyDescent="0.35">
      <c r="C164" t="s">
        <v>654</v>
      </c>
      <c r="D164" s="5">
        <v>1989000</v>
      </c>
      <c r="E164" s="5">
        <v>-14052000</v>
      </c>
      <c r="F164" s="5">
        <v>-10207000</v>
      </c>
      <c r="G164" s="5">
        <v>-10484000</v>
      </c>
      <c r="I164" s="5">
        <v>-38946000</v>
      </c>
      <c r="J164" s="5">
        <v>-24306000</v>
      </c>
      <c r="K164" s="5">
        <v>-26493275396</v>
      </c>
      <c r="M164" s="5">
        <v>-11583381404</v>
      </c>
    </row>
    <row r="165" spans="3:13" ht="15.5" x14ac:dyDescent="0.35">
      <c r="C165" t="s">
        <v>333</v>
      </c>
      <c r="D165" s="5">
        <v>41056000</v>
      </c>
      <c r="F165" s="5">
        <v>-43718000</v>
      </c>
      <c r="G165" s="5">
        <v>2324000</v>
      </c>
      <c r="I165" s="5">
        <v>-90000</v>
      </c>
      <c r="J165" s="5">
        <v>106000</v>
      </c>
      <c r="M165" s="5">
        <v>5749763326</v>
      </c>
    </row>
    <row r="166" spans="3:13" ht="15.5" x14ac:dyDescent="0.35">
      <c r="C166" t="s">
        <v>148</v>
      </c>
      <c r="D166" s="5">
        <v>2743000</v>
      </c>
      <c r="E166" s="5">
        <v>66034000</v>
      </c>
      <c r="F166" s="5">
        <v>207979000</v>
      </c>
      <c r="G166" s="5">
        <v>162082000</v>
      </c>
      <c r="I166" s="5">
        <v>590243000</v>
      </c>
      <c r="J166" s="5">
        <v>496662000</v>
      </c>
      <c r="K166" s="5">
        <v>1458827027000</v>
      </c>
      <c r="L166" s="5">
        <v>-137649382092</v>
      </c>
      <c r="M166" s="5">
        <v>107372782248</v>
      </c>
    </row>
    <row r="167" spans="3:13" ht="15.5" x14ac:dyDescent="0.35">
      <c r="C167" t="s">
        <v>281</v>
      </c>
      <c r="L167" s="5">
        <v>-137649382092</v>
      </c>
      <c r="M167" s="5">
        <v>-110584217752</v>
      </c>
    </row>
    <row r="168" spans="3:13" ht="15.5" x14ac:dyDescent="0.35">
      <c r="C168" t="s">
        <v>334</v>
      </c>
      <c r="K168" s="5">
        <v>1150000000000</v>
      </c>
    </row>
    <row r="169" spans="3:13" ht="15.5" x14ac:dyDescent="0.35">
      <c r="C169" t="s">
        <v>655</v>
      </c>
      <c r="D169" s="5">
        <v>-21674000</v>
      </c>
      <c r="E169" s="5">
        <v>-21696000</v>
      </c>
      <c r="F169" s="5">
        <v>-22276000</v>
      </c>
      <c r="G169" s="5">
        <v>-17385000</v>
      </c>
      <c r="I169" s="5">
        <v>-448390000</v>
      </c>
      <c r="J169" s="5">
        <v>-199213000</v>
      </c>
    </row>
    <row r="170" spans="3:13" ht="15.5" x14ac:dyDescent="0.35">
      <c r="C170" t="s">
        <v>656</v>
      </c>
      <c r="D170" s="5">
        <v>-22401000</v>
      </c>
      <c r="F170" s="5">
        <v>-18757000</v>
      </c>
      <c r="I170" s="5">
        <v>-131392000</v>
      </c>
      <c r="J170" s="5">
        <v>-62000000</v>
      </c>
    </row>
    <row r="171" spans="3:13" ht="15.5" x14ac:dyDescent="0.35">
      <c r="C171" t="s">
        <v>657</v>
      </c>
      <c r="D171" s="5">
        <v>39133000</v>
      </c>
      <c r="E171" s="5">
        <v>86781000</v>
      </c>
      <c r="F171" s="5">
        <v>132490000</v>
      </c>
      <c r="G171" s="5">
        <v>132383000</v>
      </c>
      <c r="I171" s="5">
        <v>922940000</v>
      </c>
      <c r="J171" s="5">
        <v>678360000</v>
      </c>
      <c r="K171" s="5">
        <v>1150000000000</v>
      </c>
    </row>
    <row r="172" spans="3:13" ht="15.5" x14ac:dyDescent="0.35">
      <c r="C172" t="s">
        <v>384</v>
      </c>
    </row>
    <row r="173" spans="3:13" ht="15.5" x14ac:dyDescent="0.35">
      <c r="C173" t="s">
        <v>658</v>
      </c>
      <c r="D173" s="5">
        <v>-44075000</v>
      </c>
      <c r="E173" s="5">
        <v>-21696000</v>
      </c>
      <c r="F173" s="5">
        <v>-41033000</v>
      </c>
      <c r="G173" s="5">
        <v>-17385000</v>
      </c>
      <c r="I173" s="5">
        <v>-579782000</v>
      </c>
      <c r="J173" s="5">
        <v>-261213000</v>
      </c>
    </row>
    <row r="174" spans="3:13" ht="15.5" x14ac:dyDescent="0.35">
      <c r="C174" t="s">
        <v>659</v>
      </c>
      <c r="F174" s="5">
        <v>79841000</v>
      </c>
      <c r="G174" s="5">
        <v>39508000</v>
      </c>
      <c r="I174" s="5">
        <v>178762000</v>
      </c>
      <c r="J174" s="5">
        <v>61564000</v>
      </c>
    </row>
    <row r="175" spans="3:13" ht="15.5" x14ac:dyDescent="0.35">
      <c r="C175" t="s">
        <v>660</v>
      </c>
      <c r="F175" s="5">
        <v>-2801000</v>
      </c>
      <c r="I175" s="5">
        <v>-2801000</v>
      </c>
    </row>
    <row r="176" spans="3:13" ht="15.5" x14ac:dyDescent="0.35">
      <c r="C176" t="s">
        <v>661</v>
      </c>
      <c r="F176" s="5">
        <v>38423000</v>
      </c>
      <c r="G176" s="5">
        <v>21197000</v>
      </c>
      <c r="I176" s="5">
        <v>89382000</v>
      </c>
      <c r="J176" s="5">
        <v>30790000</v>
      </c>
    </row>
    <row r="177" spans="3:13" ht="15.5" x14ac:dyDescent="0.35">
      <c r="C177" t="s">
        <v>662</v>
      </c>
      <c r="F177" s="5">
        <v>-1966000</v>
      </c>
      <c r="I177" s="5">
        <v>-1966000</v>
      </c>
    </row>
    <row r="178" spans="3:13" ht="15.5" x14ac:dyDescent="0.35">
      <c r="C178" t="s">
        <v>574</v>
      </c>
      <c r="F178" s="5">
        <v>-119000</v>
      </c>
      <c r="I178" s="5">
        <v>-119000</v>
      </c>
    </row>
    <row r="179" spans="3:13" ht="15.5" x14ac:dyDescent="0.35">
      <c r="C179" t="s">
        <v>663</v>
      </c>
      <c r="D179" s="5">
        <v>611000</v>
      </c>
      <c r="E179" s="5">
        <v>3037000</v>
      </c>
      <c r="F179" s="5">
        <v>9825000</v>
      </c>
      <c r="G179" s="5">
        <v>3524000</v>
      </c>
      <c r="I179" s="5">
        <v>21679000</v>
      </c>
    </row>
    <row r="180" spans="3:13" ht="15.5" x14ac:dyDescent="0.35">
      <c r="C180" t="s">
        <v>343</v>
      </c>
      <c r="D180" s="5">
        <v>-2792000</v>
      </c>
      <c r="E180" s="5">
        <v>-2088000</v>
      </c>
      <c r="F180" s="5">
        <v>-1770000</v>
      </c>
      <c r="G180" s="5">
        <v>-2240000</v>
      </c>
      <c r="I180" s="5">
        <v>-5976000</v>
      </c>
      <c r="J180" s="5">
        <v>-9845000</v>
      </c>
    </row>
    <row r="181" spans="3:13" ht="15.5" x14ac:dyDescent="0.35">
      <c r="C181" t="s">
        <v>664</v>
      </c>
      <c r="F181" s="5">
        <v>-201000</v>
      </c>
      <c r="I181" s="5">
        <v>-5762000</v>
      </c>
      <c r="J181" s="5">
        <v>-2232000</v>
      </c>
    </row>
    <row r="182" spans="3:13" ht="15.5" x14ac:dyDescent="0.35">
      <c r="C182" t="s">
        <v>665</v>
      </c>
      <c r="I182" s="5">
        <v>-2000000</v>
      </c>
    </row>
    <row r="183" spans="3:13" ht="15.5" x14ac:dyDescent="0.35">
      <c r="C183" t="s">
        <v>666</v>
      </c>
      <c r="D183" s="5">
        <v>9866000</v>
      </c>
      <c r="F183" s="5">
        <v>-4710000</v>
      </c>
      <c r="G183" s="5">
        <v>-14905000</v>
      </c>
      <c r="I183" s="5">
        <v>-24114000</v>
      </c>
      <c r="J183" s="5">
        <v>-762000</v>
      </c>
    </row>
    <row r="184" spans="3:13" ht="15.5" x14ac:dyDescent="0.35">
      <c r="C184" t="s">
        <v>667</v>
      </c>
      <c r="K184" s="5">
        <v>371800000000</v>
      </c>
    </row>
    <row r="185" spans="3:13" ht="15.5" x14ac:dyDescent="0.35">
      <c r="C185" t="s">
        <v>407</v>
      </c>
      <c r="K185" s="5">
        <v>-7862925000</v>
      </c>
    </row>
    <row r="186" spans="3:13" ht="15.5" x14ac:dyDescent="0.35">
      <c r="C186" t="s">
        <v>668</v>
      </c>
    </row>
    <row r="187" spans="3:13" ht="15.5" x14ac:dyDescent="0.35">
      <c r="C187" t="s">
        <v>669</v>
      </c>
      <c r="K187" s="5">
        <v>-55110048000</v>
      </c>
    </row>
    <row r="188" spans="3:13" ht="15.5" x14ac:dyDescent="0.35">
      <c r="C188" t="s">
        <v>670</v>
      </c>
      <c r="M188" s="5">
        <v>217957000000</v>
      </c>
    </row>
    <row r="189" spans="3:13" ht="15.5" x14ac:dyDescent="0.35">
      <c r="C189" t="s">
        <v>157</v>
      </c>
      <c r="D189" s="5">
        <v>-45565000</v>
      </c>
      <c r="E189" s="5">
        <v>-14307000</v>
      </c>
      <c r="F189" s="5">
        <v>79457000</v>
      </c>
      <c r="G189" s="5">
        <v>20559000</v>
      </c>
      <c r="I189" s="5">
        <v>-52409000</v>
      </c>
      <c r="J189" s="5">
        <v>209398000</v>
      </c>
      <c r="K189" s="5">
        <v>692920693391</v>
      </c>
      <c r="L189" s="5">
        <v>125511370579</v>
      </c>
      <c r="M189" s="5">
        <v>110141354525</v>
      </c>
    </row>
    <row r="190" spans="3:13" ht="15.5" x14ac:dyDescent="0.35">
      <c r="C190" t="s">
        <v>158</v>
      </c>
      <c r="E190" s="5">
        <v>237400000</v>
      </c>
      <c r="I190" s="5">
        <v>272991000</v>
      </c>
      <c r="J190" s="5">
        <v>60919000</v>
      </c>
      <c r="K190" s="5">
        <v>254738656853</v>
      </c>
      <c r="L190" s="5">
        <v>119824883325</v>
      </c>
      <c r="M190" s="5">
        <v>9628550189</v>
      </c>
    </row>
    <row r="191" spans="3:13" ht="15.5" x14ac:dyDescent="0.35">
      <c r="C191" t="s">
        <v>290</v>
      </c>
      <c r="D191" s="5">
        <v>32904000</v>
      </c>
      <c r="E191" s="5">
        <v>9813000</v>
      </c>
      <c r="F191" s="5">
        <v>5313000</v>
      </c>
      <c r="G191" s="5">
        <v>6178000</v>
      </c>
      <c r="I191" s="5">
        <v>16818000</v>
      </c>
      <c r="J191" s="5">
        <v>2674000</v>
      </c>
      <c r="K191" s="5">
        <v>-8543230871</v>
      </c>
      <c r="L191" s="5">
        <v>9402402949</v>
      </c>
      <c r="M191" s="5">
        <v>54978611</v>
      </c>
    </row>
    <row r="192" spans="3:13" ht="15.5" x14ac:dyDescent="0.35">
      <c r="C192" t="s">
        <v>159</v>
      </c>
      <c r="D192" s="5">
        <v>-12661000</v>
      </c>
      <c r="E192" s="5">
        <v>232906000</v>
      </c>
      <c r="F192" s="5">
        <v>84770000</v>
      </c>
      <c r="G192" s="5">
        <v>26737000</v>
      </c>
      <c r="I192" s="5">
        <v>237400000</v>
      </c>
      <c r="J192" s="5">
        <v>272991000</v>
      </c>
      <c r="K192" s="5">
        <v>939116119373</v>
      </c>
      <c r="L192" s="5">
        <v>254738656853</v>
      </c>
      <c r="M192" s="5">
        <v>119824883325</v>
      </c>
    </row>
    <row r="194" spans="2:13" ht="15.5" x14ac:dyDescent="0.35">
      <c r="B194" t="s">
        <v>160</v>
      </c>
      <c r="C194" t="s">
        <v>12</v>
      </c>
      <c r="D194" s="5">
        <v>112420000000</v>
      </c>
      <c r="E194" s="5">
        <v>112420000000</v>
      </c>
      <c r="F194" s="5">
        <v>112420000000</v>
      </c>
      <c r="G194" s="5">
        <v>112420000000</v>
      </c>
      <c r="I194" s="5">
        <v>112420000000</v>
      </c>
      <c r="J194" s="5">
        <v>11240000000</v>
      </c>
      <c r="K194" s="5">
        <v>11240000000</v>
      </c>
      <c r="L194" s="5">
        <v>9550000000</v>
      </c>
      <c r="M194" s="5">
        <v>0</v>
      </c>
    </row>
    <row r="195" spans="2:13" ht="15.5" x14ac:dyDescent="0.35">
      <c r="C195" t="s">
        <v>161</v>
      </c>
      <c r="D195" s="6">
        <v>2.2000000000000002</v>
      </c>
      <c r="E195" s="6">
        <v>0.85</v>
      </c>
      <c r="F195" s="6">
        <v>17.559999999999999</v>
      </c>
      <c r="G195" s="6">
        <v>2.0699999999999998</v>
      </c>
    </row>
    <row r="196" spans="2:13" ht="15.5" x14ac:dyDescent="0.35">
      <c r="C196" t="s">
        <v>162</v>
      </c>
      <c r="D196" s="6">
        <v>240.91</v>
      </c>
      <c r="E196" s="6">
        <v>1247.06</v>
      </c>
      <c r="F196" s="6">
        <v>133.26</v>
      </c>
      <c r="G196" s="6">
        <v>782.61</v>
      </c>
    </row>
    <row r="197" spans="2:13" ht="15.5" x14ac:dyDescent="0.35">
      <c r="C197" t="s">
        <v>61</v>
      </c>
      <c r="D197" s="6">
        <v>9.31</v>
      </c>
      <c r="E197" s="6">
        <v>19.04</v>
      </c>
      <c r="F197" s="6">
        <v>37.67</v>
      </c>
      <c r="G197" s="6">
        <v>33.26</v>
      </c>
    </row>
    <row r="198" spans="2:13" ht="15.5" x14ac:dyDescent="0.35">
      <c r="C198" t="s">
        <v>163</v>
      </c>
      <c r="D198" s="5">
        <v>1393390000000</v>
      </c>
      <c r="E198" s="5">
        <v>1478900000000</v>
      </c>
      <c r="F198" s="5">
        <v>3485280000000</v>
      </c>
      <c r="G198" s="5">
        <v>1607010000000</v>
      </c>
    </row>
    <row r="199" spans="2:13" ht="15.5" x14ac:dyDescent="0.35">
      <c r="C199" t="s">
        <v>164</v>
      </c>
      <c r="D199" s="6">
        <v>5.1999999999999998E-3</v>
      </c>
      <c r="E199" s="6">
        <v>2E-3</v>
      </c>
      <c r="F199" s="6">
        <v>4.3899999999999995E-2</v>
      </c>
      <c r="G199" s="6">
        <v>5.7999999999999996E-3</v>
      </c>
    </row>
    <row r="200" spans="2:13" ht="15.5" x14ac:dyDescent="0.35">
      <c r="C200" t="s">
        <v>165</v>
      </c>
      <c r="D200" s="6">
        <v>3.9800000000000002E-2</v>
      </c>
      <c r="E200" s="6">
        <v>1.66E-2</v>
      </c>
      <c r="F200" s="6">
        <v>0.3478</v>
      </c>
      <c r="G200" s="6">
        <v>4.3700000000000003E-2</v>
      </c>
    </row>
    <row r="201" spans="2:13" ht="15.5" x14ac:dyDescent="0.35">
      <c r="C201" t="s">
        <v>166</v>
      </c>
      <c r="D201" s="6">
        <v>1.9400000000000001E-2</v>
      </c>
      <c r="E201" s="6">
        <v>1.5800000000000002E-2</v>
      </c>
      <c r="F201" s="6">
        <v>8.2299999999999998E-2</v>
      </c>
      <c r="G201" s="6">
        <v>2.52E-2</v>
      </c>
    </row>
    <row r="202" spans="2:13" ht="15.5" x14ac:dyDescent="0.35">
      <c r="C202" t="s">
        <v>167</v>
      </c>
      <c r="D202" s="6">
        <v>1.33</v>
      </c>
      <c r="E202" s="6">
        <v>1.22</v>
      </c>
      <c r="F202" s="6">
        <v>4.91</v>
      </c>
      <c r="G202" s="6">
        <v>1.86</v>
      </c>
    </row>
    <row r="203" spans="2:13" ht="15.5" x14ac:dyDescent="0.35">
      <c r="C203" t="s">
        <v>168</v>
      </c>
      <c r="D203" s="5">
        <v>11426000000000</v>
      </c>
      <c r="E203" s="5">
        <v>10680000000000</v>
      </c>
      <c r="F203" s="5">
        <v>10474000000000</v>
      </c>
      <c r="G203" s="5">
        <v>9999000000000</v>
      </c>
    </row>
    <row r="204" spans="2:13" ht="15.5" x14ac:dyDescent="0.35">
      <c r="C204" t="s">
        <v>169</v>
      </c>
      <c r="D204" s="6">
        <v>9.59</v>
      </c>
      <c r="E204" s="6">
        <v>20.54</v>
      </c>
      <c r="F204" s="6">
        <v>46.35</v>
      </c>
      <c r="G204" s="6">
        <v>34.21</v>
      </c>
    </row>
    <row r="205" spans="2:13" ht="15.5" x14ac:dyDescent="0.35">
      <c r="C205" t="s">
        <v>170</v>
      </c>
      <c r="D205" s="6">
        <v>55.27</v>
      </c>
      <c r="E205" s="6">
        <v>51.61</v>
      </c>
      <c r="F205" s="6">
        <v>50.48</v>
      </c>
      <c r="G205" s="6">
        <v>47.35</v>
      </c>
    </row>
    <row r="206" spans="2:13" ht="15.5" x14ac:dyDescent="0.35">
      <c r="C206" t="s">
        <v>171</v>
      </c>
      <c r="D206" s="6">
        <v>12.23</v>
      </c>
      <c r="E206" s="6">
        <v>41.07</v>
      </c>
      <c r="F206" s="6">
        <v>95.24</v>
      </c>
      <c r="G206" s="6">
        <v>63.38</v>
      </c>
    </row>
    <row r="207" spans="2:13" ht="15.5" x14ac:dyDescent="0.35">
      <c r="C207" t="s">
        <v>172</v>
      </c>
      <c r="D207" s="6">
        <v>43.34</v>
      </c>
      <c r="E207" s="6">
        <v>25.81</v>
      </c>
      <c r="F207" s="6">
        <v>24.57</v>
      </c>
      <c r="G207" s="6">
        <v>25.56</v>
      </c>
    </row>
    <row r="208" spans="2:13" ht="15.5" x14ac:dyDescent="0.35">
      <c r="C208" t="s">
        <v>173</v>
      </c>
      <c r="D208" s="5">
        <v>3588000000000</v>
      </c>
      <c r="E208" s="5">
        <v>3454000000000</v>
      </c>
      <c r="F208" s="5">
        <v>2909000000000</v>
      </c>
      <c r="G208" s="5">
        <v>2355000000000</v>
      </c>
    </row>
    <row r="209" spans="3:13" ht="15.5" x14ac:dyDescent="0.35">
      <c r="C209" t="s">
        <v>174</v>
      </c>
      <c r="D209" s="5">
        <v>21439000000000</v>
      </c>
      <c r="E209" s="5">
        <v>21652000000000</v>
      </c>
      <c r="F209" s="5">
        <v>20694000000000</v>
      </c>
      <c r="G209" s="5">
        <v>17356000000000</v>
      </c>
    </row>
    <row r="210" spans="3:13" ht="15.5" x14ac:dyDescent="0.35">
      <c r="C210" t="s">
        <v>175</v>
      </c>
      <c r="D210" s="5">
        <v>6214000000000</v>
      </c>
      <c r="E210" s="5">
        <v>5802000000000</v>
      </c>
      <c r="F210" s="5">
        <v>5675000000000</v>
      </c>
      <c r="G210" s="5">
        <v>5323000000000</v>
      </c>
    </row>
    <row r="211" spans="3:13" ht="15.5" x14ac:dyDescent="0.35">
      <c r="C211" t="s">
        <v>24</v>
      </c>
      <c r="D211" s="5">
        <v>25027000000000</v>
      </c>
      <c r="E211" s="5">
        <v>25106000000000</v>
      </c>
      <c r="F211" s="5">
        <v>23603000000000</v>
      </c>
      <c r="G211" s="5">
        <v>19710000000000</v>
      </c>
    </row>
    <row r="212" spans="3:13" ht="15.5" x14ac:dyDescent="0.35">
      <c r="C212" t="s">
        <v>21</v>
      </c>
      <c r="D212" s="5">
        <v>21085000000000</v>
      </c>
      <c r="E212" s="5">
        <v>21146000000000</v>
      </c>
      <c r="F212" s="5">
        <v>19633000000000</v>
      </c>
      <c r="G212" s="5">
        <v>17162000000000</v>
      </c>
    </row>
    <row r="213" spans="3:13" ht="15.5" x14ac:dyDescent="0.35">
      <c r="C213" t="s">
        <v>176</v>
      </c>
      <c r="D213" s="5">
        <v>9236000000000</v>
      </c>
      <c r="E213" s="5">
        <v>7960000000000</v>
      </c>
      <c r="F213" s="5">
        <v>7064000000000</v>
      </c>
      <c r="G213" s="5">
        <v>4523000000000</v>
      </c>
    </row>
    <row r="214" spans="3:13" ht="15.5" x14ac:dyDescent="0.35">
      <c r="C214" t="s">
        <v>177</v>
      </c>
      <c r="D214" s="5">
        <v>90000000000</v>
      </c>
      <c r="E214" s="5">
        <v>-770000000000</v>
      </c>
      <c r="F214" s="5">
        <v>-252000000000</v>
      </c>
      <c r="G214" s="5">
        <v>309000000000</v>
      </c>
    </row>
    <row r="215" spans="3:13" ht="15.5" x14ac:dyDescent="0.35">
      <c r="C215" t="s">
        <v>178</v>
      </c>
      <c r="D215" s="5">
        <v>-662000000000</v>
      </c>
      <c r="E215" s="5">
        <v>-859000000000</v>
      </c>
      <c r="F215" s="5">
        <v>-1554000000000</v>
      </c>
      <c r="G215" s="5">
        <v>-2682000000000</v>
      </c>
    </row>
    <row r="216" spans="3:13" ht="15.5" x14ac:dyDescent="0.35">
      <c r="C216" t="s">
        <v>13</v>
      </c>
      <c r="D216" s="5">
        <v>-572000000000</v>
      </c>
      <c r="E216" s="5">
        <v>-1629000000000</v>
      </c>
      <c r="F216" s="5">
        <v>-1805000000000</v>
      </c>
      <c r="G216" s="5">
        <v>-2374000000000</v>
      </c>
    </row>
    <row r="217" spans="3:13" ht="15.5" x14ac:dyDescent="0.35">
      <c r="C217" t="s">
        <v>16</v>
      </c>
      <c r="D217" s="6">
        <v>-5.09</v>
      </c>
      <c r="E217" s="6">
        <v>-14.49</v>
      </c>
      <c r="F217" s="6">
        <v>-16.059999999999999</v>
      </c>
      <c r="G217" s="6">
        <v>-21.11</v>
      </c>
    </row>
    <row r="218" spans="3:13" ht="15.5" x14ac:dyDescent="0.35">
      <c r="C218" t="s">
        <v>46</v>
      </c>
      <c r="I218" s="6">
        <v>19.72</v>
      </c>
      <c r="J218" s="6">
        <v>226.69</v>
      </c>
      <c r="K218" s="6">
        <v>21.2</v>
      </c>
      <c r="L218" s="6">
        <v>59.77</v>
      </c>
      <c r="M218" s="6">
        <v>11536.19</v>
      </c>
    </row>
    <row r="219" spans="3:13" ht="15.5" x14ac:dyDescent="0.35">
      <c r="C219" t="s">
        <v>60</v>
      </c>
      <c r="I219" s="6">
        <v>118.66</v>
      </c>
      <c r="J219" s="6">
        <v>49.08</v>
      </c>
      <c r="K219" s="6">
        <v>633.25</v>
      </c>
      <c r="L219" s="5">
        <v>0</v>
      </c>
      <c r="M219" s="5">
        <v>0</v>
      </c>
    </row>
    <row r="220" spans="3:13" ht="15.5" x14ac:dyDescent="0.35">
      <c r="C220" t="s">
        <v>63</v>
      </c>
      <c r="I220" s="6">
        <v>13.13</v>
      </c>
      <c r="J220" s="6">
        <v>9.84</v>
      </c>
      <c r="K220" s="6">
        <v>101.01</v>
      </c>
      <c r="L220" s="5">
        <v>0</v>
      </c>
      <c r="M220" s="5">
        <v>0</v>
      </c>
    </row>
    <row r="221" spans="3:13" ht="15.5" x14ac:dyDescent="0.35">
      <c r="C221" t="s">
        <v>179</v>
      </c>
      <c r="I221" s="5">
        <v>6667390000000</v>
      </c>
      <c r="J221" s="5">
        <v>5152380000000</v>
      </c>
      <c r="K221" s="5">
        <v>335760000000</v>
      </c>
      <c r="L221" s="5">
        <v>788680000000</v>
      </c>
      <c r="M221" s="5">
        <v>2612330000000</v>
      </c>
    </row>
    <row r="222" spans="3:13" ht="15.5" x14ac:dyDescent="0.35">
      <c r="C222" t="s">
        <v>180</v>
      </c>
      <c r="I222" s="6">
        <v>4.9299999999999997E-2</v>
      </c>
      <c r="J222" s="6">
        <v>8.8699999999999987E-2</v>
      </c>
      <c r="K222" s="6">
        <v>6.7099999999999993E-2</v>
      </c>
      <c r="L222" s="6">
        <v>0.32789999999999997</v>
      </c>
      <c r="M222" s="6">
        <v>1.8600000000000002E-2</v>
      </c>
    </row>
    <row r="223" spans="3:13" ht="15.5" x14ac:dyDescent="0.35">
      <c r="C223" t="s">
        <v>181</v>
      </c>
      <c r="I223" s="6">
        <v>0.39079999999999998</v>
      </c>
      <c r="J223" s="6">
        <v>0.51519999999999999</v>
      </c>
      <c r="K223" s="6">
        <v>0.14199999999999999</v>
      </c>
      <c r="L223" s="6">
        <v>0.52029999999999998</v>
      </c>
      <c r="M223" s="6">
        <v>4.1900000000000007E-2</v>
      </c>
    </row>
    <row r="224" spans="3:13" ht="15.5" x14ac:dyDescent="0.35">
      <c r="C224" t="s">
        <v>182</v>
      </c>
      <c r="I224" s="6">
        <v>0.14169999999999999</v>
      </c>
      <c r="J224" s="6">
        <v>0.2752</v>
      </c>
      <c r="K224" s="6">
        <v>0.14679999999999999</v>
      </c>
      <c r="L224" s="6">
        <v>0.75760000000000005</v>
      </c>
      <c r="M224" s="6">
        <v>0.14800000000000002</v>
      </c>
    </row>
    <row r="225" spans="2:13" ht="15.5" x14ac:dyDescent="0.35">
      <c r="C225" t="s">
        <v>183</v>
      </c>
      <c r="I225" s="6">
        <v>2.59</v>
      </c>
      <c r="J225" s="6">
        <v>4.5999999999999996</v>
      </c>
      <c r="K225" s="6">
        <v>15.75</v>
      </c>
      <c r="L225" s="6">
        <v>56.59</v>
      </c>
      <c r="M225" s="6">
        <v>2.52</v>
      </c>
    </row>
    <row r="226" spans="2:13" ht="15.5" x14ac:dyDescent="0.35">
      <c r="C226" t="s">
        <v>57</v>
      </c>
      <c r="I226" s="6">
        <v>46.35</v>
      </c>
      <c r="J226" s="6">
        <v>25.28</v>
      </c>
      <c r="K226" s="6">
        <v>89.92</v>
      </c>
      <c r="L226" s="5">
        <v>0</v>
      </c>
      <c r="M226" s="5">
        <v>0</v>
      </c>
    </row>
    <row r="227" spans="2:13" ht="15.5" x14ac:dyDescent="0.35">
      <c r="C227" t="s">
        <v>54</v>
      </c>
      <c r="I227" s="6">
        <v>50.48</v>
      </c>
      <c r="J227" s="5">
        <v>440</v>
      </c>
      <c r="K227" s="6">
        <v>149.30000000000001</v>
      </c>
      <c r="L227" s="6">
        <v>114.87</v>
      </c>
      <c r="M227" s="6">
        <v>275532.38</v>
      </c>
    </row>
    <row r="228" spans="2:13" ht="15.5" x14ac:dyDescent="0.35">
      <c r="C228" t="s">
        <v>184</v>
      </c>
      <c r="I228" s="6">
        <v>95.24</v>
      </c>
      <c r="J228" s="6">
        <v>46.36</v>
      </c>
      <c r="K228" s="6">
        <v>89.92</v>
      </c>
      <c r="L228" s="5">
        <v>0</v>
      </c>
      <c r="M228" s="5">
        <v>0</v>
      </c>
    </row>
    <row r="229" spans="2:13" ht="15.5" x14ac:dyDescent="0.35">
      <c r="C229" t="s">
        <v>185</v>
      </c>
      <c r="I229" s="6">
        <v>24.57</v>
      </c>
      <c r="J229" s="6">
        <v>239.96</v>
      </c>
      <c r="K229" s="6">
        <v>149.30000000000001</v>
      </c>
      <c r="L229" s="6">
        <v>114.87</v>
      </c>
      <c r="M229" s="6">
        <v>275532.38</v>
      </c>
    </row>
    <row r="230" spans="2:13" ht="15.5" x14ac:dyDescent="0.35">
      <c r="C230" t="s">
        <v>186</v>
      </c>
      <c r="I230" s="5">
        <v>2909000000000</v>
      </c>
      <c r="J230" s="5">
        <v>1754000000000</v>
      </c>
      <c r="K230" s="5">
        <v>198000000000</v>
      </c>
    </row>
    <row r="231" spans="2:13" ht="15.5" x14ac:dyDescent="0.35">
      <c r="C231" t="s">
        <v>187</v>
      </c>
      <c r="I231" s="5">
        <v>20694000000000</v>
      </c>
      <c r="J231" s="5">
        <v>11098000000000</v>
      </c>
      <c r="K231" s="5">
        <v>956000000000</v>
      </c>
    </row>
    <row r="232" spans="2:13" ht="15.5" x14ac:dyDescent="0.35">
      <c r="C232" t="s">
        <v>26</v>
      </c>
      <c r="I232" s="5">
        <v>23603000000000</v>
      </c>
      <c r="J232" s="5">
        <v>12852000000000</v>
      </c>
      <c r="K232" s="5">
        <v>1153000000000</v>
      </c>
    </row>
    <row r="233" spans="2:13" ht="15.5" x14ac:dyDescent="0.35">
      <c r="C233" t="s">
        <v>23</v>
      </c>
      <c r="I233" s="5">
        <v>19633000000000</v>
      </c>
      <c r="J233" s="5">
        <v>8442000000000</v>
      </c>
      <c r="K233" s="5">
        <v>213000000000</v>
      </c>
      <c r="L233" s="5">
        <v>-255000000000</v>
      </c>
      <c r="M233" s="5">
        <v>-120000000000</v>
      </c>
    </row>
    <row r="234" spans="2:13" ht="15.5" x14ac:dyDescent="0.35">
      <c r="C234" t="s">
        <v>188</v>
      </c>
      <c r="I234" s="5">
        <v>7064000000000</v>
      </c>
      <c r="J234" s="5">
        <v>5340000000000</v>
      </c>
      <c r="K234" s="5">
        <v>1818000000000</v>
      </c>
      <c r="L234" s="5">
        <v>454000000000</v>
      </c>
      <c r="M234" s="5">
        <v>-151000000000</v>
      </c>
    </row>
    <row r="235" spans="2:13" ht="15.5" x14ac:dyDescent="0.35">
      <c r="C235" t="s">
        <v>189</v>
      </c>
      <c r="I235" s="5">
        <v>-461000000000</v>
      </c>
      <c r="J235" s="5">
        <v>-43000000000</v>
      </c>
      <c r="K235" s="5">
        <v>-17000000000</v>
      </c>
      <c r="L235" s="5">
        <v>412000000000</v>
      </c>
      <c r="M235" s="5">
        <v>9000000000</v>
      </c>
    </row>
    <row r="236" spans="2:13" ht="15.5" x14ac:dyDescent="0.35">
      <c r="C236" t="s">
        <v>190</v>
      </c>
      <c r="I236" s="5">
        <v>-7942000000000</v>
      </c>
      <c r="J236" s="5">
        <v>-2715000000000</v>
      </c>
      <c r="K236" s="5">
        <v>-101000000000</v>
      </c>
      <c r="L236" s="5">
        <v>-42000000000</v>
      </c>
      <c r="M236" s="5">
        <v>-12000000000</v>
      </c>
    </row>
    <row r="237" spans="2:13" ht="15.5" x14ac:dyDescent="0.35">
      <c r="C237" t="s">
        <v>15</v>
      </c>
      <c r="I237" s="5">
        <v>-8404000000000</v>
      </c>
      <c r="J237" s="5">
        <v>-2757000000000</v>
      </c>
      <c r="K237" s="5">
        <v>-118000000000</v>
      </c>
      <c r="L237" s="5">
        <v>370000000000</v>
      </c>
      <c r="M237" s="5">
        <v>-3000000000</v>
      </c>
    </row>
    <row r="238" spans="2:13" ht="15.5" x14ac:dyDescent="0.35">
      <c r="C238" t="s">
        <v>17</v>
      </c>
      <c r="I238" s="6">
        <v>-74.75</v>
      </c>
      <c r="J238" s="6">
        <v>-245.27</v>
      </c>
      <c r="K238" s="6">
        <v>-10.53</v>
      </c>
      <c r="L238" s="6">
        <v>38.729999999999997</v>
      </c>
      <c r="M238" s="6">
        <v>-1560.52</v>
      </c>
    </row>
    <row r="240" spans="2:13" ht="15.5" x14ac:dyDescent="0.35">
      <c r="B240" t="s">
        <v>191</v>
      </c>
      <c r="C240" t="s">
        <v>192</v>
      </c>
      <c r="D240" s="5">
        <v>247000000000</v>
      </c>
      <c r="E240" s="5">
        <v>96000000000</v>
      </c>
      <c r="F240" s="5">
        <v>1974000000000</v>
      </c>
      <c r="G240" s="5">
        <v>233000000000</v>
      </c>
      <c r="H240" s="5">
        <v>686000000000</v>
      </c>
      <c r="I240" s="5">
        <v>2217000000000</v>
      </c>
      <c r="J240" s="5">
        <v>2548000000000</v>
      </c>
      <c r="K240" s="5">
        <v>238000000000</v>
      </c>
      <c r="L240" s="5">
        <v>571000000000</v>
      </c>
      <c r="M240" s="5">
        <v>22000000000</v>
      </c>
    </row>
    <row r="241" spans="3:13" ht="15.5" x14ac:dyDescent="0.35">
      <c r="C241" t="s">
        <v>345</v>
      </c>
      <c r="H241" s="6">
        <v>0.28999999999999998</v>
      </c>
      <c r="I241" s="6">
        <v>0.28999999999999998</v>
      </c>
      <c r="J241" s="6">
        <v>0.28999999999999998</v>
      </c>
    </row>
    <row r="242" spans="3:13" ht="15.5" x14ac:dyDescent="0.35">
      <c r="C242" t="s">
        <v>65</v>
      </c>
      <c r="H242" s="6">
        <v>4.7899999999999998E-2</v>
      </c>
      <c r="I242" s="6">
        <v>1.49E-2</v>
      </c>
      <c r="J242" s="6">
        <v>1.29E-2</v>
      </c>
    </row>
    <row r="243" spans="3:13" ht="15.5" x14ac:dyDescent="0.35">
      <c r="C243" t="s">
        <v>346</v>
      </c>
      <c r="H243" s="6">
        <v>5.9999999999999995E-4</v>
      </c>
      <c r="I243" s="6">
        <v>4.0000000000000002E-4</v>
      </c>
      <c r="J243" s="6">
        <v>4.0000000000000002E-4</v>
      </c>
    </row>
    <row r="244" spans="3:13" ht="15.5" x14ac:dyDescent="0.35">
      <c r="C244" t="s">
        <v>45</v>
      </c>
      <c r="D244" s="6">
        <v>2.2000000000000002</v>
      </c>
      <c r="E244" s="6">
        <v>0.85</v>
      </c>
      <c r="F244" s="6">
        <v>17.559999999999999</v>
      </c>
      <c r="G244" s="6">
        <v>2.0699999999999998</v>
      </c>
      <c r="H244" s="6">
        <v>6.1</v>
      </c>
      <c r="I244" s="6">
        <v>19.72</v>
      </c>
      <c r="J244" s="6">
        <v>22.67</v>
      </c>
      <c r="K244" s="6">
        <v>2.12</v>
      </c>
      <c r="L244" s="6">
        <v>5.08</v>
      </c>
      <c r="M244" s="6">
        <v>0.2</v>
      </c>
    </row>
    <row r="245" spans="3:13" ht="15.5" x14ac:dyDescent="0.35">
      <c r="C245" t="s">
        <v>67</v>
      </c>
      <c r="H245" s="6">
        <v>0.28999999999999998</v>
      </c>
      <c r="I245" s="6">
        <v>0.28999999999999998</v>
      </c>
      <c r="J245" s="6">
        <v>0.28999999999999998</v>
      </c>
    </row>
    <row r="246" spans="3:13" ht="15.5" x14ac:dyDescent="0.35">
      <c r="C246" t="s">
        <v>347</v>
      </c>
      <c r="H246" s="6">
        <v>4.7899999999999998E-2</v>
      </c>
      <c r="I246" s="6">
        <v>1.49E-2</v>
      </c>
      <c r="J246" s="6">
        <v>1.29E-2</v>
      </c>
    </row>
    <row r="247" spans="3:13" ht="15.5" x14ac:dyDescent="0.35">
      <c r="C247" t="s">
        <v>348</v>
      </c>
      <c r="H247" s="6">
        <v>5.9999999999999995E-4</v>
      </c>
      <c r="I247" s="6">
        <v>4.0000000000000002E-4</v>
      </c>
      <c r="J247" s="6">
        <v>4.0000000000000002E-4</v>
      </c>
    </row>
    <row r="248" spans="3:13" ht="15.5" x14ac:dyDescent="0.35">
      <c r="C248" t="s">
        <v>193</v>
      </c>
      <c r="D248" s="5">
        <v>6400000000000</v>
      </c>
      <c r="E248" s="5">
        <v>6260000000000</v>
      </c>
      <c r="F248" s="5">
        <v>6984000000000</v>
      </c>
      <c r="G248" s="5">
        <v>5476000000000</v>
      </c>
      <c r="H248" s="5">
        <v>25320000000000</v>
      </c>
      <c r="I248" s="5">
        <v>20030000000000</v>
      </c>
      <c r="J248" s="5">
        <v>12707000000000</v>
      </c>
      <c r="K248" s="5">
        <v>1494000000000</v>
      </c>
      <c r="L248" s="5">
        <v>1519000000000</v>
      </c>
      <c r="M248" s="5">
        <v>402000000000</v>
      </c>
    </row>
    <row r="249" spans="3:13" ht="15.5" x14ac:dyDescent="0.35">
      <c r="C249" t="s">
        <v>349</v>
      </c>
      <c r="H249" s="6">
        <v>0.28999999999999998</v>
      </c>
      <c r="I249" s="6">
        <v>0.28999999999999998</v>
      </c>
      <c r="J249" s="6">
        <v>0.28999999999999998</v>
      </c>
    </row>
    <row r="250" spans="3:13" ht="15.5" x14ac:dyDescent="0.35">
      <c r="C250" t="s">
        <v>350</v>
      </c>
      <c r="H250" s="6">
        <v>4.7899999999999998E-2</v>
      </c>
      <c r="I250" s="6">
        <v>1.49E-2</v>
      </c>
      <c r="J250" s="6">
        <v>1.29E-2</v>
      </c>
    </row>
    <row r="251" spans="3:13" ht="15.5" x14ac:dyDescent="0.35">
      <c r="C251" t="s">
        <v>351</v>
      </c>
      <c r="H251" s="6">
        <v>5.9999999999999995E-4</v>
      </c>
      <c r="I251" s="6">
        <v>4.0000000000000002E-4</v>
      </c>
      <c r="J251" s="6">
        <v>4.0000000000000002E-4</v>
      </c>
    </row>
    <row r="252" spans="3:13" ht="15.5" x14ac:dyDescent="0.35">
      <c r="C252" t="s">
        <v>194</v>
      </c>
      <c r="I252" s="6">
        <v>84.22</v>
      </c>
    </row>
    <row r="253" spans="3:13" ht="15.5" x14ac:dyDescent="0.35">
      <c r="C253" t="s">
        <v>292</v>
      </c>
      <c r="I253" s="6">
        <v>22.34</v>
      </c>
    </row>
    <row r="254" spans="3:13" ht="15.5" x14ac:dyDescent="0.35">
      <c r="C254" t="s">
        <v>195</v>
      </c>
      <c r="I254" s="6">
        <v>6.95</v>
      </c>
    </row>
    <row r="255" spans="3:13" ht="15.5" x14ac:dyDescent="0.35">
      <c r="C255" t="s">
        <v>293</v>
      </c>
      <c r="I255" s="6">
        <v>4.4800000000000006E-2</v>
      </c>
    </row>
    <row r="256" spans="3:13" ht="15.5" x14ac:dyDescent="0.35">
      <c r="C256" t="s">
        <v>294</v>
      </c>
      <c r="I256" s="6">
        <v>2.29</v>
      </c>
    </row>
    <row r="257" spans="3:9" ht="15.5" x14ac:dyDescent="0.35">
      <c r="C257" t="s">
        <v>196</v>
      </c>
      <c r="I257" s="6">
        <v>9.23</v>
      </c>
    </row>
    <row r="258" spans="3:9" ht="15.5" x14ac:dyDescent="0.35">
      <c r="C258" t="s">
        <v>295</v>
      </c>
      <c r="I258" s="6">
        <v>-92.03</v>
      </c>
    </row>
    <row r="259" spans="3:9" ht="15.5" x14ac:dyDescent="0.35">
      <c r="C259" t="s">
        <v>296</v>
      </c>
      <c r="I259" s="6">
        <v>-8.99</v>
      </c>
    </row>
    <row r="260" spans="3:9" ht="15.5" x14ac:dyDescent="0.35">
      <c r="C260" t="s">
        <v>297</v>
      </c>
      <c r="I260" s="6">
        <v>17.8</v>
      </c>
    </row>
    <row r="261" spans="3:9" ht="15.5" x14ac:dyDescent="0.35">
      <c r="C261" t="s">
        <v>298</v>
      </c>
      <c r="I261" s="6">
        <v>10.44</v>
      </c>
    </row>
    <row r="262" spans="3:9" ht="15.5" x14ac:dyDescent="0.35">
      <c r="C262" t="s">
        <v>299</v>
      </c>
      <c r="I262" s="6">
        <v>-0.24</v>
      </c>
    </row>
    <row r="263" spans="3:9" ht="15.5" x14ac:dyDescent="0.35">
      <c r="C263" t="s">
        <v>300</v>
      </c>
      <c r="I263" s="6">
        <v>-0.72</v>
      </c>
    </row>
    <row r="264" spans="3:9" ht="15.5" x14ac:dyDescent="0.35">
      <c r="C264" t="s">
        <v>301</v>
      </c>
      <c r="I264" s="6">
        <v>22.83</v>
      </c>
    </row>
    <row r="265" spans="3:9" ht="15.5" x14ac:dyDescent="0.35">
      <c r="C265" t="s">
        <v>197</v>
      </c>
      <c r="I265" s="6">
        <v>6.06</v>
      </c>
    </row>
    <row r="266" spans="3:9" ht="15.5" x14ac:dyDescent="0.35">
      <c r="C266" t="s">
        <v>302</v>
      </c>
      <c r="I266" s="6">
        <v>223.15</v>
      </c>
    </row>
    <row r="267" spans="3:9" ht="15.5" x14ac:dyDescent="0.35">
      <c r="C267" t="s">
        <v>198</v>
      </c>
      <c r="D267" s="6">
        <v>35.07</v>
      </c>
    </row>
    <row r="268" spans="3:9" ht="15.5" x14ac:dyDescent="0.35">
      <c r="C268" t="s">
        <v>199</v>
      </c>
      <c r="I268" s="6">
        <v>55.27</v>
      </c>
    </row>
    <row r="269" spans="3:9" ht="15.5" x14ac:dyDescent="0.35">
      <c r="C269" t="s">
        <v>303</v>
      </c>
      <c r="I269" s="6">
        <v>-56.75</v>
      </c>
    </row>
    <row r="270" spans="3:9" ht="15.5" x14ac:dyDescent="0.35">
      <c r="C270" t="s">
        <v>200</v>
      </c>
      <c r="D270" s="6">
        <v>1.84</v>
      </c>
    </row>
    <row r="271" spans="3:9" ht="15.5" x14ac:dyDescent="0.35">
      <c r="C271" t="s">
        <v>201</v>
      </c>
      <c r="D271" s="6">
        <v>1.66</v>
      </c>
    </row>
    <row r="272" spans="3:9" ht="15.5" x14ac:dyDescent="0.35">
      <c r="C272" t="s">
        <v>202</v>
      </c>
      <c r="D272" s="6">
        <v>4.03</v>
      </c>
    </row>
    <row r="273" spans="3:9" ht="15.5" x14ac:dyDescent="0.35">
      <c r="C273" t="s">
        <v>352</v>
      </c>
      <c r="D273" s="6">
        <v>3.45</v>
      </c>
    </row>
    <row r="274" spans="3:9" ht="15.5" x14ac:dyDescent="0.35">
      <c r="C274" t="s">
        <v>203</v>
      </c>
      <c r="D274" s="6">
        <v>5.79</v>
      </c>
    </row>
    <row r="275" spans="3:9" ht="15.5" x14ac:dyDescent="0.35">
      <c r="C275" t="s">
        <v>204</v>
      </c>
      <c r="D275" s="6">
        <v>0.53</v>
      </c>
    </row>
    <row r="276" spans="3:9" ht="15.5" x14ac:dyDescent="0.35">
      <c r="C276" t="s">
        <v>205</v>
      </c>
      <c r="D276" s="6">
        <v>7.63</v>
      </c>
    </row>
    <row r="277" spans="3:9" ht="15.5" x14ac:dyDescent="0.35">
      <c r="C277" t="s">
        <v>304</v>
      </c>
      <c r="I277" s="6">
        <v>2.44</v>
      </c>
    </row>
    <row r="278" spans="3:9" ht="15.5" x14ac:dyDescent="0.35">
      <c r="C278" t="s">
        <v>13</v>
      </c>
      <c r="D278" s="5">
        <v>-572000000000</v>
      </c>
    </row>
    <row r="279" spans="3:9" ht="15.5" x14ac:dyDescent="0.35">
      <c r="C279" t="s">
        <v>206</v>
      </c>
      <c r="I279" s="6">
        <v>2.4700000000000002</v>
      </c>
    </row>
    <row r="280" spans="3:9" ht="15.5" x14ac:dyDescent="0.35">
      <c r="C280" t="s">
        <v>207</v>
      </c>
      <c r="I280" s="6">
        <v>5.4100000000000002E-2</v>
      </c>
    </row>
    <row r="281" spans="3:9" ht="15.5" x14ac:dyDescent="0.35">
      <c r="C281" t="s">
        <v>208</v>
      </c>
      <c r="I281" s="6">
        <v>0.41299999999999998</v>
      </c>
    </row>
    <row r="282" spans="3:9" ht="15.5" x14ac:dyDescent="0.35">
      <c r="C282" t="s">
        <v>209</v>
      </c>
      <c r="I282" s="6">
        <v>0.12960000000000002</v>
      </c>
    </row>
    <row r="283" spans="3:9" ht="15.5" x14ac:dyDescent="0.35">
      <c r="C283" t="s">
        <v>305</v>
      </c>
      <c r="I283" s="6">
        <v>0.1207</v>
      </c>
    </row>
    <row r="284" spans="3:9" ht="15.5" x14ac:dyDescent="0.35">
      <c r="C284" t="s">
        <v>210</v>
      </c>
      <c r="D284" s="6">
        <v>70.77</v>
      </c>
    </row>
    <row r="285" spans="3:9" ht="15.5" x14ac:dyDescent="0.35">
      <c r="C285" t="s">
        <v>211</v>
      </c>
      <c r="D285" s="6">
        <v>30.26</v>
      </c>
    </row>
    <row r="286" spans="3:9" ht="15.5" x14ac:dyDescent="0.35">
      <c r="C286" t="s">
        <v>212</v>
      </c>
      <c r="D286" s="6">
        <v>83.3</v>
      </c>
    </row>
    <row r="287" spans="3:9" ht="15.5" x14ac:dyDescent="0.35">
      <c r="C287" t="s">
        <v>213</v>
      </c>
      <c r="D287" s="6">
        <v>17.73</v>
      </c>
    </row>
    <row r="288" spans="3:9" ht="15.5" x14ac:dyDescent="0.35">
      <c r="C288" t="s">
        <v>214</v>
      </c>
      <c r="D288" s="6">
        <v>1.29</v>
      </c>
    </row>
    <row r="289" spans="3:9" ht="15.5" x14ac:dyDescent="0.35">
      <c r="C289" t="s">
        <v>306</v>
      </c>
      <c r="I289" s="6">
        <v>0.53</v>
      </c>
    </row>
    <row r="290" spans="3:9" ht="15.5" x14ac:dyDescent="0.35">
      <c r="C290" t="s">
        <v>307</v>
      </c>
      <c r="I290" s="6">
        <v>11.53</v>
      </c>
    </row>
    <row r="291" spans="3:9" ht="15.5" x14ac:dyDescent="0.35">
      <c r="C291" t="s">
        <v>41</v>
      </c>
      <c r="I291" s="5">
        <v>57334000000000</v>
      </c>
    </row>
    <row r="292" spans="3:9" ht="15.5" x14ac:dyDescent="0.35">
      <c r="C292" t="s">
        <v>215</v>
      </c>
      <c r="I292" s="5">
        <v>83631000000000</v>
      </c>
    </row>
    <row r="293" spans="3:9" ht="15.5" x14ac:dyDescent="0.35">
      <c r="C293" t="s">
        <v>216</v>
      </c>
      <c r="I293" s="5">
        <v>112420000000</v>
      </c>
    </row>
    <row r="294" spans="3:9" ht="15.5" x14ac:dyDescent="0.35">
      <c r="C294" t="s">
        <v>217</v>
      </c>
      <c r="I294" s="6">
        <v>0.18579999999999999</v>
      </c>
    </row>
    <row r="295" spans="3:9" ht="15.5" x14ac:dyDescent="0.35">
      <c r="C295" t="s">
        <v>218</v>
      </c>
      <c r="D295" s="6">
        <v>0.1244</v>
      </c>
    </row>
    <row r="296" spans="3:9" ht="15.5" x14ac:dyDescent="0.35">
      <c r="C296" t="s">
        <v>219</v>
      </c>
      <c r="D296" s="6">
        <v>0.10980000000000001</v>
      </c>
    </row>
    <row r="297" spans="3:9" ht="15.5" x14ac:dyDescent="0.35">
      <c r="C297" t="s">
        <v>220</v>
      </c>
      <c r="D297" s="6">
        <v>3.8599999999999995E-2</v>
      </c>
    </row>
    <row r="298" spans="3:9" ht="15.5" x14ac:dyDescent="0.35">
      <c r="C298" t="s">
        <v>221</v>
      </c>
      <c r="D298" s="6">
        <v>0.56220000000000003</v>
      </c>
    </row>
    <row r="299" spans="3:9" ht="15.5" x14ac:dyDescent="0.35">
      <c r="C299" t="s">
        <v>222</v>
      </c>
      <c r="D299" s="6">
        <v>0.55459999999999998</v>
      </c>
    </row>
    <row r="300" spans="3:9" ht="15.5" x14ac:dyDescent="0.35">
      <c r="C300" t="s">
        <v>223</v>
      </c>
      <c r="D300" s="6">
        <v>62.152500000000003</v>
      </c>
    </row>
    <row r="301" spans="3:9" ht="15.5" x14ac:dyDescent="0.35">
      <c r="C301" t="s">
        <v>353</v>
      </c>
      <c r="I301" s="6">
        <v>0.28999999999999998</v>
      </c>
    </row>
    <row r="302" spans="3:9" ht="15.5" x14ac:dyDescent="0.35">
      <c r="C302" t="s">
        <v>354</v>
      </c>
      <c r="I302" s="6">
        <v>0.28999999999999998</v>
      </c>
    </row>
    <row r="303" spans="3:9" ht="15.5" x14ac:dyDescent="0.35">
      <c r="C303" t="s">
        <v>355</v>
      </c>
      <c r="I303" s="6">
        <v>4.7899999999999998E-2</v>
      </c>
    </row>
    <row r="304" spans="3:9" ht="15.5" x14ac:dyDescent="0.35">
      <c r="C304" t="s">
        <v>356</v>
      </c>
      <c r="I304" s="6">
        <v>5.9999999999999995E-4</v>
      </c>
    </row>
    <row r="305" spans="3:9" ht="15.5" x14ac:dyDescent="0.35">
      <c r="C305" t="s">
        <v>357</v>
      </c>
      <c r="I305" t="s">
        <v>671</v>
      </c>
    </row>
    <row r="306" spans="3:9" ht="15.5" x14ac:dyDescent="0.35">
      <c r="C306" t="s">
        <v>224</v>
      </c>
      <c r="I306" s="5">
        <v>5</v>
      </c>
    </row>
    <row r="307" spans="3:9" ht="15.5" x14ac:dyDescent="0.35">
      <c r="C307" t="s">
        <v>225</v>
      </c>
      <c r="I307" s="6">
        <v>0.03</v>
      </c>
    </row>
    <row r="308" spans="3:9" ht="15.5" x14ac:dyDescent="0.35">
      <c r="C308" t="s">
        <v>226</v>
      </c>
      <c r="I308" s="6">
        <v>0.97</v>
      </c>
    </row>
    <row r="309" spans="3:9" ht="15.5" x14ac:dyDescent="0.35">
      <c r="C309" t="s">
        <v>308</v>
      </c>
      <c r="I309" s="6">
        <v>0.33</v>
      </c>
    </row>
    <row r="310" spans="3:9" ht="15.5" x14ac:dyDescent="0.35">
      <c r="C310" t="s">
        <v>227</v>
      </c>
      <c r="I310" s="6">
        <v>0.37</v>
      </c>
    </row>
    <row r="311" spans="3:9" ht="15.5" x14ac:dyDescent="0.35">
      <c r="C311" t="s">
        <v>228</v>
      </c>
      <c r="I311" s="6">
        <v>0.37</v>
      </c>
    </row>
    <row r="312" spans="3:9" ht="15.5" x14ac:dyDescent="0.35">
      <c r="C312" t="s">
        <v>229</v>
      </c>
      <c r="I312" s="6">
        <v>7.0000000000000007E-2</v>
      </c>
    </row>
    <row r="313" spans="3:9" ht="15.5" x14ac:dyDescent="0.35">
      <c r="C313" t="s">
        <v>230</v>
      </c>
      <c r="I313" s="6">
        <v>0.04</v>
      </c>
    </row>
    <row r="314" spans="3:9" ht="15.5" x14ac:dyDescent="0.35">
      <c r="C314" t="s">
        <v>309</v>
      </c>
      <c r="I314" s="5">
        <v>25086000000000</v>
      </c>
    </row>
    <row r="315" spans="3:9" ht="15.5" x14ac:dyDescent="0.35">
      <c r="C315" t="s">
        <v>310</v>
      </c>
      <c r="I315" s="5">
        <v>3598000000000</v>
      </c>
    </row>
    <row r="316" spans="3:9" ht="15.5" x14ac:dyDescent="0.35">
      <c r="C316" t="s">
        <v>311</v>
      </c>
      <c r="I316" s="5">
        <v>7965000000000</v>
      </c>
    </row>
    <row r="317" spans="3:9" ht="15.5" x14ac:dyDescent="0.35">
      <c r="C317" t="s">
        <v>312</v>
      </c>
      <c r="I317" s="5">
        <v>2567000000000</v>
      </c>
    </row>
    <row r="318" spans="3:9" ht="15.5" x14ac:dyDescent="0.35">
      <c r="C318" t="s">
        <v>231</v>
      </c>
      <c r="D318" s="5">
        <v>3942000000000</v>
      </c>
    </row>
    <row r="319" spans="3:9" ht="15.5" x14ac:dyDescent="0.35">
      <c r="C319" t="s">
        <v>232</v>
      </c>
      <c r="D319" s="5">
        <v>47398000000000</v>
      </c>
    </row>
    <row r="320" spans="3:9" ht="15.5" x14ac:dyDescent="0.35">
      <c r="C320" t="s">
        <v>233</v>
      </c>
      <c r="D320" s="5">
        <v>35972000000000</v>
      </c>
    </row>
    <row r="321" spans="3:9" ht="15.5" x14ac:dyDescent="0.35">
      <c r="C321" t="s">
        <v>176</v>
      </c>
      <c r="D321" s="5">
        <v>9236000000000</v>
      </c>
    </row>
    <row r="322" spans="3:9" ht="15.5" x14ac:dyDescent="0.35">
      <c r="C322" t="s">
        <v>175</v>
      </c>
      <c r="I322" s="5">
        <v>6214000000000</v>
      </c>
    </row>
    <row r="323" spans="3:9" ht="15.5" x14ac:dyDescent="0.35">
      <c r="C323" t="s">
        <v>174</v>
      </c>
      <c r="D323" s="5">
        <v>21439000000000</v>
      </c>
    </row>
    <row r="324" spans="3:9" ht="15.5" x14ac:dyDescent="0.35">
      <c r="C324" t="s">
        <v>173</v>
      </c>
      <c r="D324" s="5">
        <v>3588000000000</v>
      </c>
    </row>
    <row r="325" spans="3:9" ht="15.5" x14ac:dyDescent="0.35">
      <c r="C325" t="s">
        <v>24</v>
      </c>
      <c r="D325" s="5">
        <v>25027000000000</v>
      </c>
    </row>
    <row r="326" spans="3:9" ht="15.5" x14ac:dyDescent="0.35">
      <c r="C326" t="s">
        <v>21</v>
      </c>
      <c r="D326" s="5">
        <v>21085000000000</v>
      </c>
    </row>
    <row r="327" spans="3:9" ht="15.5" x14ac:dyDescent="0.35">
      <c r="C327" t="s">
        <v>234</v>
      </c>
      <c r="I327" s="5">
        <v>11426000000000</v>
      </c>
    </row>
    <row r="328" spans="3:9" ht="15.5" x14ac:dyDescent="0.35">
      <c r="C328" t="s">
        <v>313</v>
      </c>
      <c r="I328" s="5">
        <v>-623000000000</v>
      </c>
    </row>
    <row r="329" spans="3:9" ht="15.5" x14ac:dyDescent="0.35">
      <c r="C329" t="s">
        <v>314</v>
      </c>
      <c r="I329" s="5">
        <v>-6377000000000</v>
      </c>
    </row>
    <row r="330" spans="3:9" ht="15.5" x14ac:dyDescent="0.35">
      <c r="C330" t="s">
        <v>315</v>
      </c>
      <c r="I330" s="5">
        <v>7526000000000</v>
      </c>
    </row>
    <row r="331" spans="3:9" ht="15.5" x14ac:dyDescent="0.35">
      <c r="C331" t="s">
        <v>316</v>
      </c>
      <c r="I331" s="5">
        <v>-5757000000000</v>
      </c>
    </row>
    <row r="332" spans="3:9" ht="15.5" x14ac:dyDescent="0.35">
      <c r="C332" t="s">
        <v>317</v>
      </c>
      <c r="I332" s="5">
        <v>-6380000000000</v>
      </c>
    </row>
  </sheetData>
  <pageMargins left="0.7" right="0.7" top="0.75" bottom="0.75" header="0.3" footer="0.3"/>
  <ignoredErrors>
    <ignoredError sqref="A1:M333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30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672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673</v>
      </c>
      <c r="D2" s="2" vm="80">
        <f ca="1">IFERROR(_xlfn.STOCKHISTORY("XIDX:" &amp; $C$1, D3, , 0, 0, 1), "Libur")</f>
        <v>960</v>
      </c>
      <c r="E2" s="2" vm="81">
        <f ca="1">IFERROR(_xlfn.STOCKHISTORY("XIDX:" &amp; $C$1, E3, , 0, 0, 1), "Libur")</f>
        <v>580</v>
      </c>
      <c r="H2" s="2" vm="81">
        <f ca="1">IFERROR(INDEX(D2:G2,COUNT(D2:G2)),"")</f>
        <v>580</v>
      </c>
      <c r="I2" s="2" vm="82">
        <f t="shared" ref="I2:O2" ca="1" si="0">IFERROR(_xlfn.STOCKHISTORY("XIDX:" &amp; $C$1, I1, , 0, 0, 1), "Libur")</f>
        <v>925</v>
      </c>
      <c r="J2" s="2" t="str">
        <f t="shared" ca="1" si="0"/>
        <v>Libur</v>
      </c>
      <c r="K2" s="2" vm="83">
        <f t="shared" ca="1" si="0"/>
        <v>177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533265000000</v>
      </c>
      <c r="E4" s="2">
        <f>IFERROR(INDEX(E51:E500,MATCH($C$4,$C$51:$C$500,0)),"")</f>
        <v>517129000000</v>
      </c>
      <c r="H4" s="2">
        <f>IFERROR(SUM(D4:G4)*(4/MAX(1,COUNT(D4:G4))),"")</f>
        <v>2100788000000</v>
      </c>
      <c r="I4" s="2">
        <f t="shared" ref="I4:O4" si="1">IFERROR(INDEX(I51:I500,MATCH($C$4,$C$51:$C$500,0)),"")</f>
        <v>2013801000000</v>
      </c>
      <c r="J4" s="2">
        <f t="shared" si="1"/>
        <v>1489899000000</v>
      </c>
      <c r="K4" s="2">
        <f t="shared" si="1"/>
        <v>1184580702742</v>
      </c>
      <c r="L4" s="2">
        <f t="shared" si="1"/>
        <v>1134094562861</v>
      </c>
      <c r="M4" s="2">
        <f t="shared" si="1"/>
        <v>1146624000000</v>
      </c>
      <c r="N4" s="2">
        <f t="shared" si="1"/>
        <v>746873000000</v>
      </c>
      <c r="O4" s="2">
        <f t="shared" si="1"/>
        <v>523397000000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192557000000</v>
      </c>
      <c r="E5" s="2">
        <f>IFERROR(INDEX(E51:E500,MATCH($C$5,$C$51:$C$500,0)),"")</f>
        <v>141547000000</v>
      </c>
      <c r="H5" s="2">
        <f>IFERROR(SUM(D5:G5)*(4/MAX(1,COUNT(D5:G5))),"")</f>
        <v>668208000000</v>
      </c>
      <c r="I5" s="2">
        <f t="shared" ref="I5:O5" si="2">IFERROR(INDEX(I51:I500,MATCH($C$5,$C$51:$C$500,0)),"")</f>
        <v>646846000000</v>
      </c>
      <c r="J5" s="2">
        <f t="shared" si="2"/>
        <v>301449000000</v>
      </c>
      <c r="K5" s="2">
        <f t="shared" si="2"/>
        <v>433167307</v>
      </c>
      <c r="L5" s="2">
        <f t="shared" si="2"/>
        <v>70869052302</v>
      </c>
      <c r="M5" s="2">
        <f t="shared" si="2"/>
        <v>245852000000</v>
      </c>
      <c r="N5" s="2">
        <f t="shared" si="2"/>
        <v>27002000000</v>
      </c>
      <c r="O5" s="2">
        <f t="shared" si="2"/>
        <v>-241098000000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2274603000000</v>
      </c>
      <c r="E6" s="2">
        <f>IFERROR(INDEX(E51:E500,MATCH($C$6,$C$51:$C$500,0)),"")</f>
        <v>2082045000000</v>
      </c>
      <c r="H6" s="2">
        <f>IFERROR(INDEX(D6:G6,COUNT(D6:G6)),"")</f>
        <v>2082045000000</v>
      </c>
      <c r="I6" s="2">
        <f t="shared" ref="I6:O6" si="3">IFERROR(INDEX(I51:I500,MATCH($C$6,$C$51:$C$500,0)),"")</f>
        <v>1940498000000</v>
      </c>
      <c r="J6" s="2">
        <f t="shared" si="3"/>
        <v>1365059000000</v>
      </c>
      <c r="K6" s="2">
        <f t="shared" si="3"/>
        <v>1061190801930</v>
      </c>
      <c r="L6" s="2">
        <f t="shared" si="3"/>
        <v>630123356774</v>
      </c>
      <c r="M6" s="2">
        <f t="shared" si="3"/>
        <v>559252000000</v>
      </c>
      <c r="N6" s="2">
        <f t="shared" si="3"/>
        <v>313400000000</v>
      </c>
      <c r="O6" s="2">
        <f t="shared" si="3"/>
        <v>286398000000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23.8</v>
      </c>
      <c r="E7" s="3">
        <f>IFERROR(INDEX(E51:E500,MATCH($C$7,$C$51:$C$500,0))/1000000000,"")</f>
        <v>23.8</v>
      </c>
      <c r="H7" s="3">
        <f>IFERROR(INDEX(D7:G7,COUNT(D7:G7)),"")</f>
        <v>23.8</v>
      </c>
      <c r="I7" s="3">
        <f t="shared" ref="I7:O7" si="4">IFERROR(INDEX(I51:I500,MATCH($C$7,$C$51:$C$500,0))/1000000000,"")</f>
        <v>23.8</v>
      </c>
      <c r="J7" s="3">
        <f t="shared" si="4"/>
        <v>23.8</v>
      </c>
      <c r="K7" s="3">
        <f t="shared" si="4"/>
        <v>23.79</v>
      </c>
      <c r="L7" s="3">
        <f t="shared" si="4"/>
        <v>23.79</v>
      </c>
      <c r="M7" s="3">
        <f t="shared" si="4"/>
        <v>20.22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85000000000</v>
      </c>
      <c r="E8" s="2">
        <f>IFERROR(INDEX(E51:E500,MATCH("Free cash flow (Quarter)",$C$51:$C$500,0)),"")</f>
        <v>164000000000</v>
      </c>
      <c r="H8" s="2">
        <f>IFERROR(INDEX(D8:G8,COUNT(D8:G8)),"")</f>
        <v>164000000000</v>
      </c>
      <c r="I8" s="2">
        <f t="shared" ref="I8:O8" si="5">IFERROR(INDEX(I51:I500,MATCH($C$8,$C$51:$C$500,0)),"")</f>
        <v>768000000000</v>
      </c>
      <c r="J8" s="2">
        <f t="shared" si="5"/>
        <v>363000000000</v>
      </c>
      <c r="K8" s="2">
        <f t="shared" si="5"/>
        <v>-123000000000</v>
      </c>
      <c r="L8" s="2">
        <f t="shared" si="5"/>
        <v>-60000000000</v>
      </c>
      <c r="M8" s="2">
        <f t="shared" si="5"/>
        <v>283000000000</v>
      </c>
      <c r="N8" s="2">
        <f t="shared" si="5"/>
        <v>64000000000</v>
      </c>
      <c r="O8" s="2">
        <f t="shared" si="5"/>
        <v>-17000000000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3.57</v>
      </c>
      <c r="E9" s="3">
        <f>IFERROR(INDEX(E51:E500,MATCH("Free cash flow per share (Quarter)",$C$51:$C$500,0)),"")</f>
        <v>6.91</v>
      </c>
      <c r="H9" s="3">
        <f>IFERROR(INDEX(D9:G9,COUNT(D9:G9)),"")</f>
        <v>6.91</v>
      </c>
      <c r="I9" s="3">
        <f t="shared" ref="I9:O9" si="6">IFERROR(INDEX(I51:I500,MATCH($C$9,$C$51:$C$500,0)),"")</f>
        <v>32.25</v>
      </c>
      <c r="J9" s="3">
        <f t="shared" si="6"/>
        <v>15.26</v>
      </c>
      <c r="K9" s="3">
        <f t="shared" si="6"/>
        <v>-5.17</v>
      </c>
      <c r="L9" s="3">
        <f t="shared" si="6"/>
        <v>-2.54</v>
      </c>
      <c r="M9" s="3">
        <f t="shared" si="6"/>
        <v>13.99</v>
      </c>
      <c r="N9" s="3">
        <f t="shared" si="6"/>
        <v>63769.54</v>
      </c>
      <c r="O9" s="3">
        <f t="shared" si="6"/>
        <v>-16497.53</v>
      </c>
    </row>
    <row r="10" spans="1:15" ht="15.5" x14ac:dyDescent="0.35">
      <c r="C10" t="s">
        <v>18</v>
      </c>
      <c r="D10" s="3">
        <f ca="1">IFERROR(IF(D9=0,"",D2/D9),"")</f>
        <v>268.9075630252101</v>
      </c>
      <c r="E10" s="3">
        <f ca="1">IFERROR(IF(E9=0,"",E2/E9),"")</f>
        <v>83.936324167872641</v>
      </c>
      <c r="I10" s="3">
        <f t="shared" ref="I10:O10" ca="1" si="7">IFERROR(IF(I9=0,"",I2/I9),"")</f>
        <v>28.68217054263566</v>
      </c>
      <c r="J10" s="3" t="str">
        <f t="shared" ca="1" si="7"/>
        <v/>
      </c>
      <c r="K10" s="3">
        <f t="shared" ca="1" si="7"/>
        <v>-34.235976789168276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402311000000</v>
      </c>
      <c r="E11" s="2">
        <f>IFERROR(INDEX(E51:E500,MATCH($C$11,$C$51:$C$500,0)),"")</f>
        <v>831819000000</v>
      </c>
      <c r="H11" s="2">
        <f>IFERROR(INDEX(D11:G11,COUNT(D11:G11)),"")</f>
        <v>831819000000</v>
      </c>
      <c r="I11" s="2">
        <f t="shared" ref="I11:O11" si="8">IFERROR(INDEX(I51:I500,MATCH($C$11,$C$51:$C$500,0)),"")</f>
        <v>761726000000</v>
      </c>
      <c r="J11" s="2">
        <f t="shared" si="8"/>
        <v>386397000000</v>
      </c>
      <c r="K11" s="2">
        <f t="shared" si="8"/>
        <v>242894049304</v>
      </c>
      <c r="L11" s="2">
        <f t="shared" si="8"/>
        <v>40452625906</v>
      </c>
      <c r="M11" s="2">
        <f t="shared" si="8"/>
        <v>191229000000</v>
      </c>
      <c r="N11" s="2">
        <f t="shared" si="8"/>
        <v>41536000000</v>
      </c>
      <c r="O11" s="2">
        <f t="shared" si="8"/>
        <v>45760000000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1194000000000</v>
      </c>
      <c r="E12" s="2">
        <f>IFERROR(INDEX(E51:E500,MATCH("Net Debt (Quarter)",$C$51:$C$500,0)),"")</f>
        <v>857000000000</v>
      </c>
      <c r="H12" s="2">
        <f>IFERROR(INDEX(D12:G12,COUNT(D12:G12)),"")</f>
        <v>857000000000</v>
      </c>
      <c r="I12" s="2">
        <f t="shared" ref="I12:O12" si="9">IFERROR(INDEX(I51:I500,MATCH($C$12,$C$51:$C$500,0)),"")</f>
        <v>1004000000000</v>
      </c>
      <c r="J12" s="2">
        <f t="shared" si="9"/>
        <v>1611000000000</v>
      </c>
      <c r="K12" s="2">
        <f t="shared" si="9"/>
        <v>1863000000000</v>
      </c>
      <c r="L12" s="2">
        <f t="shared" si="9"/>
        <v>2064000000000</v>
      </c>
      <c r="M12" s="2">
        <f t="shared" si="9"/>
        <v>1965000000000</v>
      </c>
      <c r="N12" s="2">
        <f t="shared" si="9"/>
        <v>2184000000000</v>
      </c>
      <c r="O12" s="2">
        <f t="shared" si="9"/>
        <v>2166000000000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1596000000000</v>
      </c>
      <c r="E13" s="2">
        <f>IFERROR(INDEX(E51:E500,MATCH("Total Debt (Quarter)",$C$51:$C$500,0)),"")</f>
        <v>1689000000000</v>
      </c>
      <c r="H13" s="2">
        <f>IFERROR(INDEX(D13:G13,COUNT(D13:G13)),"")</f>
        <v>1689000000000</v>
      </c>
      <c r="I13" s="2">
        <f t="shared" ref="I13:O13" si="10">IFERROR(INDEX(I51:I500,MATCH($C$13,$C$51:$C$500,0)),"")</f>
        <v>1766000000000</v>
      </c>
      <c r="J13" s="2">
        <f t="shared" si="10"/>
        <v>1998000000000</v>
      </c>
      <c r="K13" s="2">
        <f t="shared" si="10"/>
        <v>2106000000000</v>
      </c>
      <c r="L13" s="2">
        <f t="shared" si="10"/>
        <v>2105000000000</v>
      </c>
      <c r="M13" s="2">
        <f t="shared" si="10"/>
        <v>2156000000000</v>
      </c>
      <c r="N13" s="2">
        <f t="shared" si="10"/>
        <v>2226000000000</v>
      </c>
      <c r="O13" s="2">
        <f t="shared" si="10"/>
        <v>2211000000000</v>
      </c>
    </row>
    <row r="14" spans="1:15" ht="15.5" x14ac:dyDescent="0.35">
      <c r="C14" t="s">
        <v>27</v>
      </c>
      <c r="D14" s="2">
        <f>IFERROR(INDEX(D51:D500,MATCH($C$14,$C$51:$C$500,0)),"")</f>
        <v>-34589000000</v>
      </c>
      <c r="E14" s="2">
        <f>IFERROR(INDEX(E51:E500,MATCH($C$14,$C$51:$C$500,0)),"")</f>
        <v>-33765000000</v>
      </c>
      <c r="H14" s="2">
        <f>IFERROR(SUM(D14:G14)*(4/MAX(1,COUNT(D14:G14))),"")</f>
        <v>-136708000000</v>
      </c>
      <c r="I14" s="2">
        <f t="shared" ref="I14:O14" si="11">IFERROR(INDEX(I51:I500,MATCH($C$14,$C$51:$C$500,0)),"")</f>
        <v>-152438000000</v>
      </c>
      <c r="J14" s="2">
        <f t="shared" si="11"/>
        <v>-169411000000</v>
      </c>
      <c r="K14" s="2">
        <f t="shared" si="11"/>
        <v>-169109468256</v>
      </c>
      <c r="L14" s="2">
        <f t="shared" si="11"/>
        <v>-192170855991</v>
      </c>
      <c r="M14" s="2">
        <f t="shared" si="11"/>
        <v>-205255000000</v>
      </c>
      <c r="N14" s="2">
        <f t="shared" si="11"/>
        <v>-201325000000</v>
      </c>
      <c r="O14" s="2">
        <f t="shared" si="11"/>
        <v>-189636000000</v>
      </c>
    </row>
    <row r="15" spans="1:15" ht="15.5" x14ac:dyDescent="0.35">
      <c r="C15" t="s">
        <v>28</v>
      </c>
      <c r="D15" s="2">
        <f>IFERROR(INDEX(D51:D500,MATCH($C$15,$C$51:$C$500,0)),"")</f>
        <v>-54941000000</v>
      </c>
      <c r="E15" s="2">
        <f>IFERROR(INDEX(E51:E500,MATCH($C$15,$C$51:$C$500,0)),"")</f>
        <v>-30010000000</v>
      </c>
      <c r="H15" s="2">
        <f>IFERROR(SUM(D15:G15)*(4/MAX(1,COUNT(D15:G15))),"")</f>
        <v>-169902000000</v>
      </c>
      <c r="I15" s="2">
        <f t="shared" ref="I15:O15" si="12">IFERROR(INDEX(I51:I500,MATCH($C$15,$C$51:$C$500,0)),"")</f>
        <v>-125625000000</v>
      </c>
      <c r="J15" s="2">
        <f t="shared" si="12"/>
        <v>-102134000000</v>
      </c>
      <c r="K15" s="2">
        <f t="shared" si="12"/>
        <v>-48658649195</v>
      </c>
      <c r="L15" s="2">
        <f t="shared" si="12"/>
        <v>-53711688943</v>
      </c>
      <c r="M15" s="2">
        <f t="shared" si="12"/>
        <v>-88933000000</v>
      </c>
      <c r="N15" s="2">
        <f t="shared" si="12"/>
        <v>43784000000</v>
      </c>
      <c r="O15" s="2">
        <f t="shared" si="12"/>
        <v>-65593000000</v>
      </c>
    </row>
    <row r="16" spans="1:15" ht="15.5" x14ac:dyDescent="0.35">
      <c r="C16" t="s">
        <v>29</v>
      </c>
      <c r="D16" s="2">
        <f>IFERROR(INDEX(D51:D500,MATCH($C$16,$C$51:$C$500,0)),"")</f>
        <v>247730000000</v>
      </c>
      <c r="E16" s="2">
        <f>IFERROR(INDEX(E51:E500,MATCH($C$16,$C$51:$C$500,0)),"")</f>
        <v>171787000000</v>
      </c>
      <c r="H16" s="2">
        <f>IFERROR(SUM(D16:G16)*(4/MAX(1,COUNT(D16:G16))),"")</f>
        <v>839034000000</v>
      </c>
      <c r="I16" s="2">
        <f t="shared" ref="I16:O16" si="13">IFERROR(INDEX(I51:I500,MATCH($C$16,$C$51:$C$500,0)),"")</f>
        <v>773447000000</v>
      </c>
      <c r="J16" s="2">
        <f t="shared" si="13"/>
        <v>406761000000</v>
      </c>
      <c r="K16" s="2">
        <f t="shared" si="13"/>
        <v>50751948902</v>
      </c>
      <c r="L16" s="2">
        <f t="shared" si="13"/>
        <v>123947705774</v>
      </c>
      <c r="M16" s="2">
        <f t="shared" si="13"/>
        <v>334266000000</v>
      </c>
      <c r="N16" s="2">
        <f t="shared" si="13"/>
        <v>-24351000000</v>
      </c>
      <c r="O16" s="2">
        <f t="shared" si="13"/>
        <v>-174518000000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237</v>
      </c>
    </row>
    <row r="19" spans="1:15" ht="15.5" x14ac:dyDescent="0.35">
      <c r="A19" t="s">
        <v>38</v>
      </c>
      <c r="C19" t="s">
        <v>39</v>
      </c>
    </row>
    <row r="20" spans="1:15" ht="15.5" x14ac:dyDescent="0.35">
      <c r="A20" t="s">
        <v>40</v>
      </c>
      <c r="C20" t="s">
        <v>41</v>
      </c>
      <c r="D20" s="2">
        <f ca="1">IFERROR(D21*D2,"")</f>
        <v>22848000000000</v>
      </c>
      <c r="E20" s="2">
        <f ca="1">IFERROR(E21*E2,"")</f>
        <v>13804000000000</v>
      </c>
      <c r="H20" s="2">
        <f t="shared" ref="H20:O20" ca="1" si="14">IFERROR(H21*H2,"")</f>
        <v>13804000000000</v>
      </c>
      <c r="I20" s="2">
        <f t="shared" ca="1" si="14"/>
        <v>22015000000000</v>
      </c>
      <c r="J20" s="2" t="str">
        <f t="shared" ca="1" si="14"/>
        <v/>
      </c>
      <c r="K20" s="2">
        <f t="shared" ca="1" si="14"/>
        <v>4210830000000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23800000000</v>
      </c>
      <c r="E21" s="2">
        <f>IFERROR(INDEX(E51:E500,MATCH($C$7,$C$51:$C$500,0)),"")</f>
        <v>23800000000</v>
      </c>
      <c r="H21" s="2">
        <f>IFERROR(INDEX(D21:G21,COUNT(D21:G21)),"")</f>
        <v>23800000000</v>
      </c>
      <c r="I21" s="2">
        <f t="shared" ref="I21:O21" si="15">IFERROR(INDEX(I51:I500,MATCH($C$7,$C$51:$C$500,0)),"")</f>
        <v>23800000000</v>
      </c>
      <c r="J21" s="2">
        <f t="shared" si="15"/>
        <v>23800000000</v>
      </c>
      <c r="K21" s="2">
        <f t="shared" si="15"/>
        <v>23790000000</v>
      </c>
      <c r="L21" s="2">
        <f t="shared" si="15"/>
        <v>23790000000</v>
      </c>
      <c r="M21" s="2">
        <f t="shared" si="15"/>
        <v>20220000000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42</v>
      </c>
      <c r="C23" t="s">
        <v>43</v>
      </c>
      <c r="D23" s="3">
        <f>IFERROR(D5/D6*100,"")</f>
        <v>8.4655212360134922</v>
      </c>
      <c r="E23" s="3">
        <f>IFERROR(E5/E6*100,"")</f>
        <v>6.7984601677677476</v>
      </c>
      <c r="H23" s="3">
        <f t="shared" ref="H23:O23" si="16">IFERROR(H5/H6*100,"")</f>
        <v>32.09383082498217</v>
      </c>
      <c r="I23" s="3">
        <f t="shared" si="16"/>
        <v>33.334020442175152</v>
      </c>
      <c r="J23" s="3">
        <f t="shared" si="16"/>
        <v>22.083221311313284</v>
      </c>
      <c r="K23" s="3">
        <f t="shared" si="16"/>
        <v>4.0818984315751095E-2</v>
      </c>
      <c r="L23" s="3">
        <f t="shared" si="16"/>
        <v>11.246853737468724</v>
      </c>
      <c r="M23" s="3">
        <f t="shared" si="16"/>
        <v>43.960862008539983</v>
      </c>
      <c r="N23" s="3">
        <f t="shared" si="16"/>
        <v>8.6158264199106576</v>
      </c>
      <c r="O23" s="3">
        <f t="shared" si="16"/>
        <v>-84.18285043889972</v>
      </c>
    </row>
    <row r="24" spans="1:15" ht="15.5" x14ac:dyDescent="0.35">
      <c r="C24" t="s">
        <v>44</v>
      </c>
      <c r="D24" s="4">
        <f>IFERROR(_xlfn.RRI(5,I23,D23),"")</f>
        <v>-0.23975565002475696</v>
      </c>
      <c r="E24" s="4">
        <f>IFERROR(_xlfn.RRI(5,J23,E23),"")</f>
        <v>-0.20992262286225538</v>
      </c>
      <c r="H24" s="4">
        <f t="shared" ref="H24:O24" si="17">IFERROR(_xlfn.RRI(5,M23,H23),"")</f>
        <v>-6.0988152350993752E-2</v>
      </c>
      <c r="I24" s="4">
        <f t="shared" si="17"/>
        <v>0.31074482375860057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45</v>
      </c>
      <c r="C25" t="s">
        <v>46</v>
      </c>
      <c r="D25" s="3">
        <f>IFERROR(INDEX(D51:D500,MATCH($A$25,$C$51:$C$500,0)),"")</f>
        <v>8.1</v>
      </c>
      <c r="E25" s="3">
        <f>IFERROR(INDEX(E51:E500,MATCH($A$25,$C$51:$C$500,0)),"")</f>
        <v>5.96</v>
      </c>
      <c r="H25" s="3">
        <f>IFERROR(INDEX(D25:G25,COUNT(D25:G25)),"")</f>
        <v>5.96</v>
      </c>
      <c r="I25" s="3">
        <f t="shared" ref="I25:O25" si="18">IFERROR(INDEX(I51:I500,MATCH($C$25,$C$51:$C$500,0)),"")</f>
        <v>27.22</v>
      </c>
      <c r="J25" s="3">
        <f t="shared" si="18"/>
        <v>12.8</v>
      </c>
      <c r="K25" s="3">
        <f t="shared" si="18"/>
        <v>0.09</v>
      </c>
      <c r="L25" s="3">
        <f t="shared" si="18"/>
        <v>2.95</v>
      </c>
      <c r="M25" s="3">
        <f t="shared" si="18"/>
        <v>12.13</v>
      </c>
      <c r="N25" s="3">
        <f t="shared" si="18"/>
        <v>19221.560000000001</v>
      </c>
      <c r="O25" s="3">
        <f t="shared" si="18"/>
        <v>-237503.46</v>
      </c>
    </row>
    <row r="26" spans="1:15" ht="15.5" x14ac:dyDescent="0.35">
      <c r="C26" t="s">
        <v>47</v>
      </c>
      <c r="D26" s="4">
        <f>IFERROR(_xlfn.RRI(5,I25,D25),"")</f>
        <v>-0.21527158334861918</v>
      </c>
      <c r="E26" s="4">
        <f>IFERROR(_xlfn.RRI(5,J25,E25),"")</f>
        <v>-0.14176295203222999</v>
      </c>
      <c r="H26" s="4">
        <f t="shared" ref="H26:O26" si="19">IFERROR(_xlfn.RRI(5,M25,H25),"")</f>
        <v>-0.13248480232055848</v>
      </c>
      <c r="I26" s="4">
        <f t="shared" si="19"/>
        <v>-0.73071020367185535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48</v>
      </c>
      <c r="D27" s="3">
        <f>IFERROR(D4/D21,"")</f>
        <v>22.406092436974792</v>
      </c>
      <c r="E27" s="3">
        <f>IFERROR(E4/E21,"")</f>
        <v>21.728109243697478</v>
      </c>
      <c r="H27" s="3">
        <f t="shared" ref="H27:O27" si="20">IFERROR(H4/H21,"")</f>
        <v>88.268403361344539</v>
      </c>
      <c r="I27" s="3">
        <f t="shared" si="20"/>
        <v>84.613487394957986</v>
      </c>
      <c r="J27" s="3">
        <f t="shared" si="20"/>
        <v>62.60079831932773</v>
      </c>
      <c r="K27" s="3">
        <f t="shared" si="20"/>
        <v>49.793219955527533</v>
      </c>
      <c r="L27" s="3">
        <f t="shared" si="20"/>
        <v>47.671061910928962</v>
      </c>
      <c r="M27" s="3">
        <f t="shared" si="20"/>
        <v>56.707418397626114</v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49</v>
      </c>
      <c r="D28" s="4">
        <f>IFERROR(_xlfn.RRI(5,I27,D27),"")</f>
        <v>-0.23337089065268379</v>
      </c>
      <c r="E28" s="4">
        <f>IFERROR(_xlfn.RRI(5,J27,E27),"")</f>
        <v>-0.19073936973592642</v>
      </c>
      <c r="H28" s="4">
        <f t="shared" ref="H28:O28" si="21">IFERROR(_xlfn.RRI(5,M27,H27),"")</f>
        <v>9.2529264685734525E-2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50</v>
      </c>
      <c r="H29" s="4">
        <f t="shared" ref="H29:O29" si="22">IFERROR(((H25-I25)/I25)*100%,"")</f>
        <v>-0.78104335047758999</v>
      </c>
      <c r="I29" s="4">
        <f t="shared" si="22"/>
        <v>1.1265624999999997</v>
      </c>
      <c r="J29" s="4">
        <f t="shared" si="22"/>
        <v>141.22222222222223</v>
      </c>
      <c r="K29" s="4">
        <f t="shared" si="22"/>
        <v>-0.96949152542372885</v>
      </c>
      <c r="L29" s="4">
        <f t="shared" si="22"/>
        <v>-0.7568013190436933</v>
      </c>
      <c r="M29" s="4">
        <f t="shared" si="22"/>
        <v>-0.99936893779693214</v>
      </c>
      <c r="N29" s="4">
        <f t="shared" si="22"/>
        <v>-1.0809317051633689</v>
      </c>
      <c r="O29" s="4" t="str">
        <f t="shared" si="22"/>
        <v/>
      </c>
    </row>
    <row r="30" spans="1:15" ht="15.5" x14ac:dyDescent="0.35">
      <c r="C30" t="s">
        <v>51</v>
      </c>
      <c r="H30" s="4">
        <f t="shared" ref="H30:O30" si="23">IFERROR(((H27-I27)/I27)*100%,"")</f>
        <v>4.3195429935728495E-2</v>
      </c>
      <c r="I30" s="4">
        <f t="shared" si="23"/>
        <v>0.35163591626009555</v>
      </c>
      <c r="J30" s="4">
        <f t="shared" si="23"/>
        <v>0.25721530712894641</v>
      </c>
      <c r="K30" s="4">
        <f t="shared" si="23"/>
        <v>4.4516693346662153E-2</v>
      </c>
      <c r="L30" s="4">
        <f t="shared" si="23"/>
        <v>-0.15935051783410814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95.56</v>
      </c>
      <c r="E32" s="3">
        <f>IFERROR(INDEX(E51:E500,MATCH($A$32,$C$51:$C$500,0)),"")</f>
        <v>87.47</v>
      </c>
      <c r="H32" s="3">
        <f>IFERROR(INDEX(D32:G32,COUNT(D32:G32)),"")</f>
        <v>87.47</v>
      </c>
      <c r="I32" s="3">
        <f t="shared" ref="I32:O32" si="24">IFERROR(INDEX(I51:I500,MATCH($C$32,$C$51:$C$500,0)),"")</f>
        <v>81.53</v>
      </c>
      <c r="J32" s="3">
        <f t="shared" si="24"/>
        <v>57.35</v>
      </c>
      <c r="K32" s="3">
        <f t="shared" si="24"/>
        <v>44.61</v>
      </c>
      <c r="L32" s="3">
        <f t="shared" si="24"/>
        <v>26.49</v>
      </c>
      <c r="M32" s="3">
        <f t="shared" si="24"/>
        <v>27.66</v>
      </c>
      <c r="N32" s="3">
        <f t="shared" si="24"/>
        <v>309984.17</v>
      </c>
      <c r="O32" s="3">
        <f t="shared" si="24"/>
        <v>283275.96000000002</v>
      </c>
    </row>
    <row r="33" spans="1:15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6.07</v>
      </c>
      <c r="E33" s="3">
        <f>IFERROR(INDEX(E51:E500,MATCH($A$33,$C$51:$C$500,0)),"")</f>
        <v>10.75</v>
      </c>
      <c r="H33" s="3">
        <f>IFERROR(INDEX(D33:G33,COUNT(D33:G33)),"")</f>
        <v>10.75</v>
      </c>
      <c r="I33" s="3">
        <f t="shared" ref="I33:O33" si="25">IFERROR(INDEX(I51:I500,MATCH($C$33,$C$51:$C$500,0)),"")</f>
        <v>11.35</v>
      </c>
      <c r="J33" s="3">
        <f t="shared" si="25"/>
        <v>4.8099999999999996</v>
      </c>
      <c r="K33" s="3">
        <f t="shared" si="25"/>
        <v>3.97</v>
      </c>
      <c r="L33" s="3">
        <f t="shared" si="25"/>
        <v>0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71.599999999999994</v>
      </c>
      <c r="E34" s="3">
        <f>IFERROR(INDEX(E51:E500,MATCH($A$34,$C$51:$C$500,0)),"")</f>
        <v>157.72</v>
      </c>
      <c r="H34" s="3">
        <f>IFERROR(INDEX(D34:G34,COUNT(D34:G34)),"")</f>
        <v>157.72</v>
      </c>
      <c r="I34" s="3">
        <f t="shared" ref="I34:O34" si="26">IFERROR(INDEX(I51:I500,MATCH($C$34,$C$51:$C$500,0)),"")</f>
        <v>33.979999999999997</v>
      </c>
      <c r="J34" s="3">
        <f t="shared" si="26"/>
        <v>21.56</v>
      </c>
      <c r="K34" s="3">
        <f t="shared" si="26"/>
        <v>1966.67</v>
      </c>
      <c r="L34" s="3">
        <f t="shared" si="26"/>
        <v>0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25.89</v>
      </c>
      <c r="E35" s="3">
        <f>IFERROR(INDEX(E51:E500,MATCH($A$35,$C$51:$C$500,0)),"")</f>
        <v>43.26</v>
      </c>
      <c r="H35" s="3">
        <f>IFERROR(INDEX(D35:G35,COUNT(D35:G35)),"")</f>
        <v>43.26</v>
      </c>
      <c r="I35" s="3">
        <f t="shared" ref="I35:O35" si="27">IFERROR(INDEX(I51:I500,MATCH($C$35,$C$51:$C$500,0)),"")</f>
        <v>10.93</v>
      </c>
      <c r="J35" s="3">
        <f t="shared" si="27"/>
        <v>4.41</v>
      </c>
      <c r="K35" s="3">
        <f t="shared" si="27"/>
        <v>3.55</v>
      </c>
      <c r="L35" s="3">
        <f t="shared" si="27"/>
        <v>0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64</v>
      </c>
      <c r="C36" t="s">
        <v>65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O36" si="28">IFERROR(INDEX(H51:H500,MATCH($C$36,$C$51:$C$500,0)),"")</f>
        <v>0.1779</v>
      </c>
      <c r="I36" s="4">
        <f t="shared" si="28"/>
        <v>0.1837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66</v>
      </c>
      <c r="C37" t="s">
        <v>67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O37" si="29">IFERROR(INDEX(H51:H500,MATCH($C$37,$C$51:$C$500,0)),"")</f>
        <v>5</v>
      </c>
      <c r="I37" s="3">
        <f t="shared" si="29"/>
        <v>5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237</v>
      </c>
    </row>
    <row r="51" spans="2:15" ht="15.5" x14ac:dyDescent="0.35">
      <c r="B51" t="s">
        <v>73</v>
      </c>
      <c r="C51" t="s">
        <v>6</v>
      </c>
      <c r="D51" s="5">
        <v>533265000000</v>
      </c>
      <c r="E51" s="5">
        <v>517129000000</v>
      </c>
      <c r="F51" s="5">
        <v>522279837570</v>
      </c>
      <c r="G51" s="5">
        <v>544905162430</v>
      </c>
      <c r="I51" s="5">
        <v>2013801000000</v>
      </c>
      <c r="J51" s="5">
        <v>1489899000000</v>
      </c>
      <c r="K51" s="5">
        <v>1184580702742</v>
      </c>
      <c r="L51" s="5">
        <v>1134094562861</v>
      </c>
      <c r="M51" s="5">
        <v>1146624000000</v>
      </c>
      <c r="N51" s="5">
        <v>746873000000</v>
      </c>
      <c r="O51" s="5">
        <v>523397000000</v>
      </c>
    </row>
    <row r="52" spans="2:15" ht="15.5" x14ac:dyDescent="0.35">
      <c r="C52" t="s">
        <v>74</v>
      </c>
      <c r="D52" s="5">
        <v>-265537000000</v>
      </c>
      <c r="E52" s="5">
        <v>-288933000000</v>
      </c>
      <c r="F52" s="5">
        <v>-238082194214</v>
      </c>
      <c r="G52" s="5">
        <v>-241741805786</v>
      </c>
      <c r="I52" s="5">
        <v>-919572000000</v>
      </c>
      <c r="J52" s="5">
        <v>-905089000000</v>
      </c>
      <c r="K52" s="5">
        <v>-881775473256</v>
      </c>
      <c r="L52" s="5">
        <v>-728391810914</v>
      </c>
      <c r="M52" s="5">
        <v>-576122000000</v>
      </c>
      <c r="N52" s="5">
        <v>-523439000000</v>
      </c>
      <c r="O52" s="5">
        <v>-476347000000</v>
      </c>
    </row>
    <row r="53" spans="2:15" ht="15.5" x14ac:dyDescent="0.35">
      <c r="C53" t="s">
        <v>75</v>
      </c>
      <c r="D53" s="5">
        <v>267728000000</v>
      </c>
      <c r="E53" s="5">
        <v>228196000000</v>
      </c>
      <c r="F53" s="5">
        <v>284197643356</v>
      </c>
      <c r="G53" s="5">
        <v>303163356644</v>
      </c>
      <c r="I53" s="5">
        <v>1094229000000</v>
      </c>
      <c r="J53" s="5">
        <v>584810000000</v>
      </c>
      <c r="K53" s="5">
        <v>302805229486</v>
      </c>
      <c r="L53" s="5">
        <v>405702751947</v>
      </c>
      <c r="M53" s="5">
        <v>570502000000</v>
      </c>
      <c r="N53" s="5">
        <v>223434000000</v>
      </c>
      <c r="O53" s="5">
        <v>47050000000</v>
      </c>
    </row>
    <row r="54" spans="2:15" ht="15.5" x14ac:dyDescent="0.35">
      <c r="C54" t="s">
        <v>76</v>
      </c>
      <c r="D54" s="5">
        <v>-30687000000</v>
      </c>
      <c r="E54" s="5">
        <v>-20944000000</v>
      </c>
      <c r="F54" s="5">
        <v>-96562259487</v>
      </c>
      <c r="G54" s="5">
        <v>-22052740513</v>
      </c>
      <c r="I54" s="5">
        <v>-159967000000</v>
      </c>
      <c r="J54" s="5">
        <v>-66295000000</v>
      </c>
      <c r="K54" s="5">
        <v>-103435266559</v>
      </c>
      <c r="L54" s="5">
        <v>-79668494774</v>
      </c>
      <c r="M54" s="5">
        <v>-65334000000</v>
      </c>
      <c r="N54" s="5">
        <v>-59603000000</v>
      </c>
      <c r="O54" s="5">
        <v>-51228000000</v>
      </c>
    </row>
    <row r="55" spans="2:15" ht="15.5" x14ac:dyDescent="0.35">
      <c r="C55" t="s">
        <v>240</v>
      </c>
      <c r="D55" s="5">
        <v>-2106000000</v>
      </c>
      <c r="E55" s="5">
        <v>-2189000000</v>
      </c>
      <c r="F55" s="5">
        <v>-1845252828</v>
      </c>
      <c r="G55" s="5">
        <v>-1096747172</v>
      </c>
      <c r="I55" s="5">
        <v>-7047000000</v>
      </c>
      <c r="J55" s="5">
        <v>-7380000000</v>
      </c>
      <c r="K55" s="5">
        <v>-40087187307</v>
      </c>
      <c r="L55" s="5">
        <v>-30545976037</v>
      </c>
      <c r="M55" s="5">
        <v>-27690000000</v>
      </c>
      <c r="N55" s="5">
        <v>-22171000000</v>
      </c>
      <c r="O55" s="5">
        <v>-16553000000</v>
      </c>
    </row>
    <row r="56" spans="2:15" ht="15.5" x14ac:dyDescent="0.35">
      <c r="C56" t="s">
        <v>77</v>
      </c>
      <c r="D56" s="5">
        <v>-28581000000</v>
      </c>
      <c r="E56" s="5">
        <v>-18755000000</v>
      </c>
      <c r="F56" s="5">
        <v>-94717006659</v>
      </c>
      <c r="G56" s="5">
        <v>-20955993341</v>
      </c>
      <c r="I56" s="5">
        <v>-152920000000</v>
      </c>
      <c r="J56" s="5">
        <v>-58915000000</v>
      </c>
      <c r="K56" s="5">
        <v>-63348079252</v>
      </c>
      <c r="L56" s="5">
        <v>-49122518737</v>
      </c>
      <c r="M56" s="5">
        <v>-37644000000</v>
      </c>
      <c r="N56" s="5">
        <v>-37432000000</v>
      </c>
      <c r="O56" s="5">
        <v>-34675000000</v>
      </c>
    </row>
    <row r="57" spans="2:15" ht="15.5" x14ac:dyDescent="0.35">
      <c r="C57" t="s">
        <v>78</v>
      </c>
      <c r="D57" s="5">
        <v>237041000000</v>
      </c>
      <c r="E57" s="5">
        <v>207252000000</v>
      </c>
      <c r="F57" s="5">
        <v>187635383869</v>
      </c>
      <c r="G57" s="5">
        <v>281110616131</v>
      </c>
      <c r="I57" s="5">
        <v>934262000000</v>
      </c>
      <c r="J57" s="5">
        <v>518515000000</v>
      </c>
      <c r="K57" s="5">
        <v>199369962927</v>
      </c>
      <c r="L57" s="5">
        <v>326034257173</v>
      </c>
      <c r="M57" s="5">
        <v>505168000000</v>
      </c>
      <c r="N57" s="5">
        <v>163831000000</v>
      </c>
      <c r="O57" s="5">
        <v>-4178000000</v>
      </c>
    </row>
    <row r="58" spans="2:15" ht="15.5" x14ac:dyDescent="0.35">
      <c r="C58" t="s">
        <v>79</v>
      </c>
      <c r="D58" s="5">
        <v>10689000000</v>
      </c>
      <c r="E58" s="5">
        <v>-35465000000</v>
      </c>
      <c r="F58" s="5">
        <v>-86498657528</v>
      </c>
      <c r="G58" s="5">
        <v>-3576342472</v>
      </c>
      <c r="I58" s="5">
        <v>-160815000000</v>
      </c>
      <c r="J58" s="5">
        <v>-111754000000</v>
      </c>
      <c r="K58" s="5">
        <v>-148618014025</v>
      </c>
      <c r="L58" s="5">
        <v>-202086551399</v>
      </c>
      <c r="M58" s="5">
        <v>-170902000000</v>
      </c>
      <c r="N58" s="5">
        <v>-188182000000</v>
      </c>
      <c r="O58" s="5">
        <v>-170340000000</v>
      </c>
    </row>
    <row r="59" spans="2:15" ht="15.5" x14ac:dyDescent="0.35">
      <c r="C59" t="s">
        <v>80</v>
      </c>
      <c r="D59" s="5">
        <v>10328000000</v>
      </c>
      <c r="E59" s="5">
        <v>11225000000</v>
      </c>
      <c r="F59" s="5">
        <v>9908377354</v>
      </c>
      <c r="G59" s="5">
        <v>8972622646</v>
      </c>
      <c r="I59" s="5">
        <v>33065000000</v>
      </c>
      <c r="J59" s="5">
        <v>23680000000</v>
      </c>
      <c r="K59" s="5">
        <v>17660538408</v>
      </c>
      <c r="L59" s="5">
        <v>3667708266</v>
      </c>
      <c r="M59" s="5">
        <v>1849000000</v>
      </c>
      <c r="N59" s="5">
        <v>681000000</v>
      </c>
      <c r="O59" s="5">
        <v>887000000</v>
      </c>
    </row>
    <row r="60" spans="2:15" ht="15.5" x14ac:dyDescent="0.35">
      <c r="C60" t="s">
        <v>27</v>
      </c>
      <c r="D60" s="5">
        <v>-34589000000</v>
      </c>
      <c r="E60" s="5">
        <v>-33765000000</v>
      </c>
      <c r="F60" s="5">
        <v>-37011727021</v>
      </c>
      <c r="G60" s="5">
        <v>-36666272979</v>
      </c>
      <c r="I60" s="5">
        <v>-152438000000</v>
      </c>
      <c r="J60" s="5">
        <v>-169411000000</v>
      </c>
      <c r="K60" s="5">
        <v>-169109468256</v>
      </c>
      <c r="L60" s="5">
        <v>-192170855991</v>
      </c>
      <c r="M60" s="5">
        <v>-205255000000</v>
      </c>
      <c r="N60" s="5">
        <v>-201325000000</v>
      </c>
      <c r="O60" s="5">
        <v>-189636000000</v>
      </c>
    </row>
    <row r="61" spans="2:15" ht="15.5" x14ac:dyDescent="0.35">
      <c r="C61" t="s">
        <v>81</v>
      </c>
      <c r="D61" s="5">
        <v>1000000</v>
      </c>
      <c r="F61" s="5">
        <v>-3119509</v>
      </c>
      <c r="G61" s="5">
        <v>1119509</v>
      </c>
      <c r="I61" s="5">
        <v>-2000000</v>
      </c>
      <c r="J61" s="5">
        <v>5000000</v>
      </c>
      <c r="K61" s="5">
        <v>270560</v>
      </c>
      <c r="L61" s="5">
        <v>-267491</v>
      </c>
      <c r="O61" s="5">
        <v>5000000</v>
      </c>
    </row>
    <row r="62" spans="2:15" ht="15.5" x14ac:dyDescent="0.35">
      <c r="C62" t="s">
        <v>82</v>
      </c>
      <c r="D62" s="5">
        <v>10689000000</v>
      </c>
      <c r="E62" s="5">
        <v>-35465000000</v>
      </c>
      <c r="F62" s="5">
        <v>-86498657528</v>
      </c>
      <c r="G62" s="5">
        <v>-3576342472</v>
      </c>
      <c r="I62" s="5">
        <v>-160815000000</v>
      </c>
      <c r="J62" s="5">
        <v>-111754000000</v>
      </c>
      <c r="K62" s="5">
        <v>-148618014025</v>
      </c>
      <c r="L62" s="5">
        <v>-202086551399</v>
      </c>
      <c r="M62" s="5">
        <v>-170902000000</v>
      </c>
      <c r="N62" s="5">
        <v>-188182000000</v>
      </c>
      <c r="O62" s="5">
        <v>-170340000000</v>
      </c>
    </row>
    <row r="63" spans="2:15" ht="15.5" x14ac:dyDescent="0.35">
      <c r="C63" t="s">
        <v>29</v>
      </c>
      <c r="D63" s="5">
        <v>247730000000</v>
      </c>
      <c r="E63" s="5">
        <v>171787000000</v>
      </c>
      <c r="F63" s="5">
        <v>101136726341</v>
      </c>
      <c r="G63" s="5">
        <v>277534273659</v>
      </c>
      <c r="I63" s="5">
        <v>773447000000</v>
      </c>
      <c r="J63" s="5">
        <v>406761000000</v>
      </c>
      <c r="K63" s="5">
        <v>50751948902</v>
      </c>
      <c r="L63" s="5">
        <v>123947705774</v>
      </c>
      <c r="M63" s="5">
        <v>334266000000</v>
      </c>
      <c r="N63" s="5">
        <v>-24351000000</v>
      </c>
      <c r="O63" s="5">
        <v>-174518000000</v>
      </c>
    </row>
    <row r="64" spans="2:15" ht="15.5" x14ac:dyDescent="0.35">
      <c r="C64" t="s">
        <v>28</v>
      </c>
      <c r="D64" s="5">
        <v>-54941000000</v>
      </c>
      <c r="E64" s="5">
        <v>-30010000000</v>
      </c>
      <c r="F64" s="5">
        <v>-7444295351</v>
      </c>
      <c r="G64" s="5">
        <v>-37667704649</v>
      </c>
      <c r="I64" s="5">
        <v>-125625000000</v>
      </c>
      <c r="J64" s="5">
        <v>-102134000000</v>
      </c>
      <c r="K64" s="5">
        <v>-48658649195</v>
      </c>
      <c r="L64" s="5">
        <v>-53711688943</v>
      </c>
      <c r="M64" s="5">
        <v>-88933000000</v>
      </c>
      <c r="N64" s="5">
        <v>43784000000</v>
      </c>
      <c r="O64" s="5">
        <v>-65593000000</v>
      </c>
    </row>
    <row r="65" spans="2:15" ht="15.5" x14ac:dyDescent="0.35">
      <c r="C65" t="s">
        <v>84</v>
      </c>
    </row>
    <row r="66" spans="2:15" ht="15.5" x14ac:dyDescent="0.35">
      <c r="C66" t="s">
        <v>85</v>
      </c>
      <c r="D66" s="5">
        <v>-54941000000</v>
      </c>
      <c r="E66" s="5">
        <v>-30010000000</v>
      </c>
      <c r="F66" s="5">
        <v>-7444295351</v>
      </c>
      <c r="G66" s="5">
        <v>-37667704649</v>
      </c>
      <c r="I66" s="5">
        <v>-125625000000</v>
      </c>
      <c r="J66" s="5">
        <v>-102134000000</v>
      </c>
      <c r="K66" s="5">
        <v>-48658649195</v>
      </c>
      <c r="L66" s="5">
        <v>-53711688943</v>
      </c>
      <c r="M66" s="5">
        <v>-88933000000</v>
      </c>
      <c r="N66" s="5">
        <v>43784000000</v>
      </c>
      <c r="O66" s="5">
        <v>-65593000000</v>
      </c>
    </row>
    <row r="67" spans="2:15" ht="15.5" x14ac:dyDescent="0.35">
      <c r="C67" t="s">
        <v>87</v>
      </c>
      <c r="D67" s="5">
        <v>192789000000</v>
      </c>
      <c r="E67" s="5">
        <v>141777000000</v>
      </c>
      <c r="F67" s="5">
        <v>93692430990</v>
      </c>
      <c r="G67" s="5">
        <v>239866569010</v>
      </c>
      <c r="I67" s="5">
        <v>647822000000</v>
      </c>
      <c r="J67" s="5">
        <v>304627000000</v>
      </c>
      <c r="K67" s="5">
        <v>2093299707</v>
      </c>
      <c r="L67" s="5">
        <v>70236016831</v>
      </c>
      <c r="M67" s="5">
        <v>245333000000</v>
      </c>
      <c r="N67" s="5">
        <v>19433000000</v>
      </c>
      <c r="O67" s="5">
        <v>-240111000000</v>
      </c>
    </row>
    <row r="68" spans="2:15" ht="15.5" x14ac:dyDescent="0.35">
      <c r="C68" t="s">
        <v>88</v>
      </c>
      <c r="D68" s="5">
        <v>-231000000</v>
      </c>
      <c r="E68" s="5">
        <v>-230000000</v>
      </c>
      <c r="F68" s="5">
        <v>1401748968</v>
      </c>
      <c r="G68" s="5">
        <v>-952748968</v>
      </c>
      <c r="I68" s="5">
        <v>-978000000</v>
      </c>
      <c r="J68" s="5">
        <v>-3173000000</v>
      </c>
      <c r="K68" s="5">
        <v>-1659861840</v>
      </c>
      <c r="L68" s="5">
        <v>632767980</v>
      </c>
      <c r="M68" s="5">
        <v>519000000</v>
      </c>
      <c r="N68" s="5">
        <v>7569000000</v>
      </c>
      <c r="O68" s="5">
        <v>-982000000</v>
      </c>
    </row>
    <row r="69" spans="2:15" ht="15.5" x14ac:dyDescent="0.35">
      <c r="C69" t="s">
        <v>320</v>
      </c>
      <c r="D69" s="5">
        <v>-231000000</v>
      </c>
      <c r="E69" s="5">
        <v>-230000000</v>
      </c>
      <c r="F69" s="5">
        <v>1401748968</v>
      </c>
      <c r="G69" s="5">
        <v>-952748968</v>
      </c>
      <c r="I69" s="5">
        <v>-978000000</v>
      </c>
      <c r="J69" s="5">
        <v>-3173000000</v>
      </c>
      <c r="K69" s="5">
        <v>-1659861840</v>
      </c>
      <c r="L69" s="5">
        <v>632767980</v>
      </c>
      <c r="M69" s="5">
        <v>519000000</v>
      </c>
      <c r="N69" s="5">
        <v>7569000000</v>
      </c>
      <c r="O69" s="5">
        <v>-982000000</v>
      </c>
    </row>
    <row r="70" spans="2:15" ht="15.5" x14ac:dyDescent="0.35">
      <c r="C70" t="s">
        <v>89</v>
      </c>
      <c r="D70" s="5">
        <v>192558000000</v>
      </c>
      <c r="E70" s="5">
        <v>141547000000</v>
      </c>
      <c r="F70" s="5">
        <v>95094179958</v>
      </c>
      <c r="G70" s="5">
        <v>238913820042</v>
      </c>
      <c r="I70" s="5">
        <v>646844000000</v>
      </c>
      <c r="J70" s="5">
        <v>301454000000</v>
      </c>
      <c r="K70" s="5">
        <v>433437867</v>
      </c>
      <c r="L70" s="5">
        <v>70868784811</v>
      </c>
      <c r="M70" s="5">
        <v>245852000000</v>
      </c>
      <c r="N70" s="5">
        <v>27002000000</v>
      </c>
      <c r="O70" s="5">
        <v>-241093000000</v>
      </c>
    </row>
    <row r="71" spans="2:15" ht="15.5" x14ac:dyDescent="0.35">
      <c r="C71" t="s">
        <v>90</v>
      </c>
      <c r="D71" s="5">
        <v>192789000000</v>
      </c>
      <c r="E71" s="5">
        <v>141777000000</v>
      </c>
      <c r="F71" s="5">
        <v>93692430990</v>
      </c>
      <c r="G71" s="5">
        <v>239866569010</v>
      </c>
      <c r="I71" s="5">
        <v>647822000000</v>
      </c>
      <c r="J71" s="5">
        <v>304627000000</v>
      </c>
      <c r="K71" s="5">
        <v>2093299707</v>
      </c>
      <c r="L71" s="5">
        <v>70236016831</v>
      </c>
      <c r="M71" s="5">
        <v>245333000000</v>
      </c>
      <c r="N71" s="5">
        <v>19433000000</v>
      </c>
      <c r="O71" s="5">
        <v>-240111000000</v>
      </c>
    </row>
    <row r="72" spans="2:15" ht="15.5" x14ac:dyDescent="0.35">
      <c r="C72" t="s">
        <v>8</v>
      </c>
      <c r="D72" s="5">
        <v>192557000000</v>
      </c>
      <c r="E72" s="5">
        <v>141547000000</v>
      </c>
      <c r="F72" s="5">
        <v>95097299467</v>
      </c>
      <c r="G72" s="5">
        <v>238912700533</v>
      </c>
      <c r="I72" s="5">
        <v>646846000000</v>
      </c>
      <c r="J72" s="5">
        <v>301449000000</v>
      </c>
      <c r="K72" s="5">
        <v>433167307</v>
      </c>
      <c r="L72" s="5">
        <v>70869052302</v>
      </c>
      <c r="M72" s="5">
        <v>245852000000</v>
      </c>
      <c r="N72" s="5">
        <v>27002000000</v>
      </c>
      <c r="O72" s="5">
        <v>-241098000000</v>
      </c>
    </row>
    <row r="73" spans="2:15" ht="15.5" x14ac:dyDescent="0.35">
      <c r="C73" t="s">
        <v>92</v>
      </c>
      <c r="D73" s="5">
        <v>192789000000</v>
      </c>
      <c r="E73" s="5">
        <v>141777000000</v>
      </c>
      <c r="F73" s="5">
        <v>93692430990</v>
      </c>
      <c r="G73" s="5">
        <v>239866569010</v>
      </c>
      <c r="I73" s="5">
        <v>647822000000</v>
      </c>
      <c r="J73" s="5">
        <v>304627000000</v>
      </c>
      <c r="K73" s="5">
        <v>2093299707</v>
      </c>
      <c r="L73" s="5">
        <v>70236016831</v>
      </c>
      <c r="M73" s="5">
        <v>245333000000</v>
      </c>
      <c r="N73" s="5">
        <v>19433000000</v>
      </c>
      <c r="O73" s="5">
        <v>-240111000000</v>
      </c>
    </row>
    <row r="74" spans="2:15" ht="15.5" x14ac:dyDescent="0.35">
      <c r="C74" t="s">
        <v>93</v>
      </c>
      <c r="D74" s="5">
        <v>192558000000</v>
      </c>
      <c r="E74" s="5">
        <v>141547000000</v>
      </c>
      <c r="F74" s="5">
        <v>95094179958</v>
      </c>
      <c r="G74" s="5">
        <v>238913820042</v>
      </c>
      <c r="I74" s="5">
        <v>646844000000</v>
      </c>
      <c r="J74" s="5">
        <v>301454000000</v>
      </c>
      <c r="K74" s="5">
        <v>433437867</v>
      </c>
      <c r="L74" s="5">
        <v>70868784811</v>
      </c>
      <c r="M74" s="5">
        <v>245852000000</v>
      </c>
      <c r="N74" s="5">
        <v>27002000000</v>
      </c>
      <c r="O74" s="5">
        <v>-241093000000</v>
      </c>
    </row>
    <row r="75" spans="2:15" ht="15.5" x14ac:dyDescent="0.35">
      <c r="C75" t="s">
        <v>94</v>
      </c>
      <c r="D75" s="5">
        <v>192558000000</v>
      </c>
      <c r="E75" s="5">
        <v>141547000000</v>
      </c>
      <c r="F75" s="5">
        <v>95094179958</v>
      </c>
      <c r="G75" s="5">
        <v>238913820042</v>
      </c>
      <c r="I75" s="5">
        <v>646844000000</v>
      </c>
      <c r="J75" s="5">
        <v>301454000000</v>
      </c>
      <c r="K75" s="5">
        <v>433437867</v>
      </c>
      <c r="L75" s="5">
        <v>70868784811</v>
      </c>
      <c r="M75" s="5">
        <v>245852000000</v>
      </c>
      <c r="N75" s="5">
        <v>27002000000</v>
      </c>
      <c r="O75" s="5">
        <v>-241093000000</v>
      </c>
    </row>
    <row r="77" spans="2:15" ht="15.5" x14ac:dyDescent="0.35">
      <c r="B77" t="s">
        <v>95</v>
      </c>
      <c r="C77" t="s">
        <v>96</v>
      </c>
    </row>
    <row r="78" spans="2:15" ht="15.5" x14ac:dyDescent="0.35">
      <c r="C78" t="s">
        <v>97</v>
      </c>
    </row>
    <row r="79" spans="2:15" ht="15.5" x14ac:dyDescent="0.35">
      <c r="C79" t="s">
        <v>20</v>
      </c>
      <c r="D79" s="5">
        <v>402311000000</v>
      </c>
      <c r="E79" s="5">
        <v>831819000000</v>
      </c>
      <c r="F79" s="5">
        <v>761726000000</v>
      </c>
      <c r="G79" s="5">
        <v>678286190970</v>
      </c>
      <c r="I79" s="5">
        <v>761726000000</v>
      </c>
      <c r="J79" s="5">
        <v>386397000000</v>
      </c>
      <c r="K79" s="5">
        <v>242894049304</v>
      </c>
      <c r="L79" s="5">
        <v>40452625906</v>
      </c>
      <c r="M79" s="5">
        <v>191229000000</v>
      </c>
      <c r="N79" s="5">
        <v>41536000000</v>
      </c>
      <c r="O79" s="5">
        <v>45760000000</v>
      </c>
    </row>
    <row r="80" spans="2:15" ht="15.5" x14ac:dyDescent="0.35">
      <c r="C80" t="s">
        <v>246</v>
      </c>
      <c r="D80" s="5">
        <v>395000000000</v>
      </c>
    </row>
    <row r="81" spans="3:15" ht="15.5" x14ac:dyDescent="0.35">
      <c r="C81" t="s">
        <v>98</v>
      </c>
      <c r="D81" s="5">
        <v>34035000000</v>
      </c>
      <c r="E81" s="5">
        <v>32547000000</v>
      </c>
      <c r="F81" s="5">
        <v>51202000000</v>
      </c>
      <c r="G81" s="5">
        <v>61026861033</v>
      </c>
      <c r="I81" s="5">
        <v>51202000000</v>
      </c>
      <c r="J81" s="5">
        <v>49824000000</v>
      </c>
      <c r="K81" s="5">
        <v>33487001736</v>
      </c>
      <c r="L81" s="5">
        <v>30250061280</v>
      </c>
      <c r="M81" s="5">
        <v>21545000000</v>
      </c>
      <c r="N81" s="5">
        <v>14365000000</v>
      </c>
      <c r="O81" s="5">
        <v>6062000000</v>
      </c>
    </row>
    <row r="82" spans="3:15" ht="15.5" x14ac:dyDescent="0.35">
      <c r="C82" t="s">
        <v>99</v>
      </c>
      <c r="D82" s="5">
        <v>26865000000</v>
      </c>
      <c r="E82" s="5">
        <v>33002000000</v>
      </c>
      <c r="F82" s="5">
        <v>37112000000</v>
      </c>
      <c r="G82" s="5">
        <v>37290109389</v>
      </c>
      <c r="I82" s="5">
        <v>37112000000</v>
      </c>
      <c r="J82" s="5">
        <v>46210000000</v>
      </c>
      <c r="K82" s="5">
        <v>120799680908</v>
      </c>
      <c r="L82" s="5">
        <v>54013197300</v>
      </c>
      <c r="M82" s="5">
        <v>34836000000</v>
      </c>
      <c r="N82" s="5">
        <v>44578000000</v>
      </c>
      <c r="O82" s="5">
        <v>46108000000</v>
      </c>
    </row>
    <row r="83" spans="3:15" ht="15.5" x14ac:dyDescent="0.35">
      <c r="C83" t="s">
        <v>247</v>
      </c>
    </row>
    <row r="84" spans="3:15" ht="15.5" x14ac:dyDescent="0.35">
      <c r="C84" t="s">
        <v>100</v>
      </c>
      <c r="D84" s="5">
        <v>34035000000</v>
      </c>
      <c r="E84" s="5">
        <v>32547000000</v>
      </c>
      <c r="F84" s="5">
        <v>51202000000</v>
      </c>
      <c r="G84" s="5">
        <v>61026861033</v>
      </c>
      <c r="I84" s="5">
        <v>51202000000</v>
      </c>
      <c r="J84" s="5">
        <v>49824000000</v>
      </c>
      <c r="K84" s="5">
        <v>33487001736</v>
      </c>
      <c r="L84" s="5">
        <v>30250061280</v>
      </c>
      <c r="M84" s="5">
        <v>21545000000</v>
      </c>
      <c r="N84" s="5">
        <v>14365000000</v>
      </c>
      <c r="O84" s="5">
        <v>6062000000</v>
      </c>
    </row>
    <row r="85" spans="3:15" ht="15.5" x14ac:dyDescent="0.35">
      <c r="C85" t="s">
        <v>101</v>
      </c>
      <c r="D85" s="5">
        <v>6656000000</v>
      </c>
      <c r="E85" s="5">
        <v>3361000000</v>
      </c>
      <c r="F85" s="5">
        <v>3568000000</v>
      </c>
      <c r="G85" s="5">
        <v>2290347538</v>
      </c>
      <c r="I85" s="5">
        <v>3568000000</v>
      </c>
      <c r="J85" s="5">
        <v>2176000000</v>
      </c>
      <c r="K85" s="5">
        <v>3559394442</v>
      </c>
      <c r="L85" s="5">
        <v>3206587651</v>
      </c>
      <c r="M85" s="5">
        <v>2072000000</v>
      </c>
      <c r="N85" s="5">
        <v>1072000000</v>
      </c>
      <c r="O85" s="5">
        <v>1647000000</v>
      </c>
    </row>
    <row r="86" spans="3:15" ht="15.5" x14ac:dyDescent="0.35">
      <c r="C86" t="s">
        <v>102</v>
      </c>
      <c r="D86" s="5">
        <v>6656000000</v>
      </c>
      <c r="E86" s="5">
        <v>3361000000</v>
      </c>
      <c r="F86" s="5">
        <v>3568000000</v>
      </c>
      <c r="G86" s="5">
        <v>2290347538</v>
      </c>
      <c r="I86" s="5">
        <v>3568000000</v>
      </c>
      <c r="J86" s="5">
        <v>2176000000</v>
      </c>
      <c r="K86" s="5">
        <v>3559394442</v>
      </c>
      <c r="L86" s="5">
        <v>3206587651</v>
      </c>
      <c r="M86" s="5">
        <v>2072000000</v>
      </c>
      <c r="N86" s="5">
        <v>1072000000</v>
      </c>
      <c r="O86" s="5">
        <v>1647000000</v>
      </c>
    </row>
    <row r="87" spans="3:15" ht="15.5" x14ac:dyDescent="0.35">
      <c r="C87" t="s">
        <v>103</v>
      </c>
      <c r="D87" s="5">
        <v>299528000000</v>
      </c>
      <c r="E87" s="5">
        <v>233561000000</v>
      </c>
      <c r="F87" s="5">
        <v>244497000000</v>
      </c>
      <c r="G87" s="5">
        <v>187506189421</v>
      </c>
      <c r="I87" s="5">
        <v>244497000000</v>
      </c>
      <c r="J87" s="5">
        <v>138905000000</v>
      </c>
      <c r="K87" s="5">
        <v>250228818418</v>
      </c>
      <c r="L87" s="5">
        <v>159866081242</v>
      </c>
      <c r="M87" s="5">
        <v>89640000000</v>
      </c>
      <c r="N87" s="5">
        <v>39047000000</v>
      </c>
      <c r="O87" s="5">
        <v>56172000000</v>
      </c>
    </row>
    <row r="88" spans="3:15" ht="15.5" x14ac:dyDescent="0.35">
      <c r="C88" t="s">
        <v>81</v>
      </c>
      <c r="D88" s="5">
        <v>47846000000</v>
      </c>
      <c r="E88" s="5">
        <v>46097000000</v>
      </c>
      <c r="F88" s="5">
        <v>44346000000</v>
      </c>
      <c r="G88" s="5">
        <v>44093615690</v>
      </c>
      <c r="I88" s="5">
        <v>44346000000</v>
      </c>
      <c r="J88" s="5">
        <v>37555000000</v>
      </c>
      <c r="K88" s="5">
        <v>29252174000</v>
      </c>
      <c r="L88" s="5">
        <v>23856445000</v>
      </c>
      <c r="M88" s="5">
        <v>22038000000</v>
      </c>
      <c r="N88" s="5">
        <v>24702000000</v>
      </c>
      <c r="O88" s="5">
        <v>30600000000</v>
      </c>
    </row>
    <row r="89" spans="3:15" ht="15.5" x14ac:dyDescent="0.35">
      <c r="C89" t="s">
        <v>104</v>
      </c>
      <c r="D89" s="5">
        <v>1322410000000</v>
      </c>
      <c r="E89" s="5">
        <v>1257497000000</v>
      </c>
      <c r="F89" s="5">
        <v>1222452000000</v>
      </c>
      <c r="G89" s="5">
        <v>1101315531902</v>
      </c>
      <c r="I89" s="5">
        <v>1222452000000</v>
      </c>
      <c r="J89" s="5">
        <v>719582000000</v>
      </c>
      <c r="K89" s="5">
        <v>635764556733</v>
      </c>
      <c r="L89" s="5">
        <v>330696849531</v>
      </c>
      <c r="M89" s="5">
        <v>397400000000</v>
      </c>
      <c r="N89" s="5">
        <v>143219000000</v>
      </c>
      <c r="O89" s="5">
        <v>147492000000</v>
      </c>
    </row>
    <row r="90" spans="3:15" ht="15.5" x14ac:dyDescent="0.35">
      <c r="C90" t="s">
        <v>105</v>
      </c>
    </row>
    <row r="91" spans="3:15" ht="15.5" x14ac:dyDescent="0.35">
      <c r="C91" t="s">
        <v>321</v>
      </c>
      <c r="N91" s="5">
        <v>865000000</v>
      </c>
      <c r="O91" s="5">
        <v>869000000</v>
      </c>
    </row>
    <row r="92" spans="3:15" ht="15.5" x14ac:dyDescent="0.35">
      <c r="C92" t="s">
        <v>248</v>
      </c>
      <c r="G92" s="5">
        <v>2500000000</v>
      </c>
    </row>
    <row r="93" spans="3:15" ht="15.5" x14ac:dyDescent="0.35">
      <c r="C93" t="s">
        <v>108</v>
      </c>
      <c r="D93" s="5">
        <v>4793000000</v>
      </c>
      <c r="E93" s="5">
        <v>7034000000</v>
      </c>
      <c r="F93" s="5">
        <v>8521000000</v>
      </c>
      <c r="G93" s="5">
        <v>4197513097</v>
      </c>
      <c r="I93" s="5">
        <v>8521000000</v>
      </c>
      <c r="J93" s="5">
        <v>3769000000</v>
      </c>
      <c r="K93" s="5">
        <v>24831506530</v>
      </c>
      <c r="L93" s="5">
        <v>39871150273</v>
      </c>
      <c r="M93" s="5">
        <v>34323000000</v>
      </c>
      <c r="N93" s="5">
        <v>49434000000</v>
      </c>
      <c r="O93" s="5">
        <v>12312000000</v>
      </c>
    </row>
    <row r="94" spans="3:15" ht="15.5" x14ac:dyDescent="0.35">
      <c r="C94" t="s">
        <v>674</v>
      </c>
      <c r="G94" s="5">
        <v>1732214946494</v>
      </c>
      <c r="K94" s="5">
        <v>1814305898945</v>
      </c>
      <c r="L94" s="5">
        <v>1846231031852</v>
      </c>
      <c r="M94" s="5">
        <v>1914906000000</v>
      </c>
      <c r="N94" s="5">
        <v>1949268000000</v>
      </c>
      <c r="O94" s="5">
        <v>1953332000000</v>
      </c>
    </row>
    <row r="95" spans="3:15" ht="15.5" x14ac:dyDescent="0.35">
      <c r="C95" t="s">
        <v>675</v>
      </c>
      <c r="G95" s="5">
        <v>1619868113052</v>
      </c>
      <c r="K95" s="5">
        <v>1712501235878</v>
      </c>
      <c r="L95" s="5">
        <v>1777767468333</v>
      </c>
      <c r="M95" s="5">
        <v>1724898000000</v>
      </c>
      <c r="N95" s="5">
        <v>1658970000000</v>
      </c>
      <c r="O95" s="5">
        <v>1369288000000</v>
      </c>
    </row>
    <row r="96" spans="3:15" ht="15.5" x14ac:dyDescent="0.35">
      <c r="C96" t="s">
        <v>676</v>
      </c>
      <c r="G96" s="5">
        <v>112346833442</v>
      </c>
      <c r="K96" s="5">
        <v>101804663067</v>
      </c>
      <c r="L96" s="5">
        <v>68463563519</v>
      </c>
      <c r="M96" s="5">
        <v>190008000000</v>
      </c>
      <c r="N96" s="5">
        <v>290298000000</v>
      </c>
      <c r="O96" s="5">
        <v>584044000000</v>
      </c>
    </row>
    <row r="97" spans="3:15" ht="15.5" x14ac:dyDescent="0.35">
      <c r="C97" t="s">
        <v>677</v>
      </c>
      <c r="G97" s="5">
        <v>1732214946494</v>
      </c>
      <c r="K97" s="5">
        <v>1814305898945</v>
      </c>
      <c r="L97" s="5">
        <v>1846231031852</v>
      </c>
      <c r="M97" s="5">
        <v>1914906000000</v>
      </c>
      <c r="N97" s="5">
        <v>1949268000000</v>
      </c>
      <c r="O97" s="5">
        <v>1953332000000</v>
      </c>
    </row>
    <row r="98" spans="3:15" ht="15.5" x14ac:dyDescent="0.35">
      <c r="C98" t="s">
        <v>106</v>
      </c>
      <c r="D98" s="5">
        <v>2595979000000</v>
      </c>
      <c r="E98" s="5">
        <v>2615121000000</v>
      </c>
      <c r="F98" s="5">
        <v>2624919000000</v>
      </c>
      <c r="G98" s="5">
        <v>933954700600</v>
      </c>
      <c r="I98" s="5">
        <v>2624919000000</v>
      </c>
      <c r="J98" s="5">
        <v>2675400000000</v>
      </c>
      <c r="K98" s="5">
        <v>903860796108</v>
      </c>
      <c r="L98" s="5">
        <v>623421012902</v>
      </c>
      <c r="M98" s="5">
        <v>541799000000</v>
      </c>
      <c r="N98" s="5">
        <v>536331000000</v>
      </c>
      <c r="O98" s="5">
        <v>559281000000</v>
      </c>
    </row>
    <row r="99" spans="3:15" ht="15.5" x14ac:dyDescent="0.35">
      <c r="C99" t="s">
        <v>109</v>
      </c>
      <c r="D99" s="5">
        <v>2975437000000</v>
      </c>
      <c r="E99" s="5">
        <v>2979007000000</v>
      </c>
      <c r="F99" s="5">
        <v>2979924000000</v>
      </c>
      <c r="G99" s="5">
        <v>3020037959879</v>
      </c>
      <c r="I99" s="5">
        <v>2979924000000</v>
      </c>
      <c r="J99" s="5">
        <v>3008163000000</v>
      </c>
      <c r="K99" s="5">
        <v>3036571568575</v>
      </c>
      <c r="L99" s="5">
        <v>2704587784031</v>
      </c>
      <c r="M99" s="5">
        <v>2577600000000</v>
      </c>
      <c r="N99" s="5">
        <v>2611929000000</v>
      </c>
      <c r="O99" s="5">
        <v>2613521000000</v>
      </c>
    </row>
    <row r="100" spans="3:15" ht="15.5" x14ac:dyDescent="0.35">
      <c r="C100" t="s">
        <v>110</v>
      </c>
      <c r="D100" s="5">
        <v>4297847000000</v>
      </c>
      <c r="E100" s="5">
        <v>4236504000000</v>
      </c>
      <c r="F100" s="5">
        <v>4202376000000</v>
      </c>
      <c r="G100" s="5">
        <v>4121353491781</v>
      </c>
      <c r="I100" s="5">
        <v>4202376000000</v>
      </c>
      <c r="J100" s="5">
        <v>3727745000000</v>
      </c>
      <c r="K100" s="5">
        <v>3672336125308</v>
      </c>
      <c r="L100" s="5">
        <v>3035284633562</v>
      </c>
      <c r="M100" s="5">
        <v>2975000000000</v>
      </c>
      <c r="N100" s="5">
        <v>2755148000000</v>
      </c>
      <c r="O100" s="5">
        <v>2761013000000</v>
      </c>
    </row>
    <row r="101" spans="3:15" ht="15.5" x14ac:dyDescent="0.35">
      <c r="C101" t="s">
        <v>111</v>
      </c>
    </row>
    <row r="102" spans="3:15" ht="15.5" x14ac:dyDescent="0.35">
      <c r="C102" t="s">
        <v>112</v>
      </c>
    </row>
    <row r="103" spans="3:15" ht="15.5" x14ac:dyDescent="0.35">
      <c r="C103" t="s">
        <v>113</v>
      </c>
      <c r="D103" s="5">
        <v>803349000000</v>
      </c>
      <c r="E103" s="5">
        <v>843411000000</v>
      </c>
      <c r="F103" s="5">
        <v>877390000000</v>
      </c>
      <c r="G103" s="5">
        <v>703063276265</v>
      </c>
      <c r="I103" s="5">
        <v>877390000000</v>
      </c>
      <c r="J103" s="5">
        <v>627232000000</v>
      </c>
      <c r="K103" s="5">
        <v>678326799086</v>
      </c>
      <c r="L103" s="5">
        <v>337096783702</v>
      </c>
      <c r="M103" s="5">
        <v>362905000000</v>
      </c>
      <c r="N103" s="5">
        <v>353459000000</v>
      </c>
      <c r="O103" s="5">
        <v>385810000000</v>
      </c>
    </row>
    <row r="104" spans="3:15" ht="15.5" x14ac:dyDescent="0.35">
      <c r="C104" t="s">
        <v>250</v>
      </c>
      <c r="D104" s="5">
        <v>153401000000</v>
      </c>
      <c r="E104" s="5">
        <v>151703000000</v>
      </c>
      <c r="F104" s="5">
        <v>128298000000</v>
      </c>
      <c r="G104" s="5">
        <v>93544692441</v>
      </c>
      <c r="I104" s="5">
        <v>128298000000</v>
      </c>
      <c r="J104" s="5">
        <v>60400000000</v>
      </c>
      <c r="N104" s="5">
        <v>99977000000</v>
      </c>
      <c r="O104" s="5">
        <v>99999000000</v>
      </c>
    </row>
    <row r="105" spans="3:15" ht="15.5" x14ac:dyDescent="0.35">
      <c r="C105" t="s">
        <v>114</v>
      </c>
    </row>
    <row r="106" spans="3:15" ht="15.5" x14ac:dyDescent="0.35">
      <c r="C106" t="s">
        <v>251</v>
      </c>
      <c r="D106" s="5">
        <v>60828000000</v>
      </c>
      <c r="E106" s="5">
        <v>61573000000</v>
      </c>
      <c r="F106" s="5">
        <v>92532000000</v>
      </c>
      <c r="G106" s="5">
        <v>94838973275</v>
      </c>
      <c r="I106" s="5">
        <v>92532000000</v>
      </c>
      <c r="J106" s="5">
        <v>93732000000</v>
      </c>
      <c r="K106" s="5">
        <v>254324678256</v>
      </c>
      <c r="L106" s="5">
        <v>124439255068</v>
      </c>
      <c r="M106" s="5">
        <v>105189000000</v>
      </c>
      <c r="N106" s="5">
        <v>119598000000</v>
      </c>
      <c r="O106" s="5">
        <v>147657000000</v>
      </c>
    </row>
    <row r="107" spans="3:15" ht="15.5" x14ac:dyDescent="0.35">
      <c r="C107" t="s">
        <v>115</v>
      </c>
    </row>
    <row r="108" spans="3:15" ht="15.5" x14ac:dyDescent="0.35">
      <c r="C108" t="s">
        <v>252</v>
      </c>
      <c r="D108" s="5">
        <v>26865000000</v>
      </c>
      <c r="E108" s="5">
        <v>33002000000</v>
      </c>
      <c r="F108" s="5">
        <v>37112000000</v>
      </c>
      <c r="G108" s="5">
        <v>37290109389</v>
      </c>
      <c r="I108" s="5">
        <v>37112000000</v>
      </c>
      <c r="J108" s="5">
        <v>46210000000</v>
      </c>
      <c r="K108" s="5">
        <v>120799680908</v>
      </c>
      <c r="L108" s="5">
        <v>54013197300</v>
      </c>
      <c r="M108" s="5">
        <v>34836000000</v>
      </c>
      <c r="N108" s="5">
        <v>44578000000</v>
      </c>
      <c r="O108" s="5">
        <v>46108000000</v>
      </c>
    </row>
    <row r="109" spans="3:15" ht="15.5" x14ac:dyDescent="0.35">
      <c r="C109" t="s">
        <v>117</v>
      </c>
      <c r="D109" s="5">
        <v>60145000000</v>
      </c>
      <c r="E109" s="5">
        <v>60708000000</v>
      </c>
      <c r="F109" s="5">
        <v>62137000000</v>
      </c>
      <c r="G109" s="5">
        <v>7332202303</v>
      </c>
      <c r="I109" s="5">
        <v>62137000000</v>
      </c>
      <c r="J109" s="5">
        <v>5766000000</v>
      </c>
      <c r="K109" s="5">
        <v>5164957417</v>
      </c>
      <c r="L109" s="5">
        <v>6695115124</v>
      </c>
      <c r="M109" s="5">
        <v>8652000000</v>
      </c>
      <c r="N109" s="5">
        <v>9444000000</v>
      </c>
      <c r="O109" s="5">
        <v>8207000000</v>
      </c>
    </row>
    <row r="110" spans="3:15" ht="15.5" x14ac:dyDescent="0.35">
      <c r="C110" t="s">
        <v>116</v>
      </c>
      <c r="D110" s="5">
        <v>44129000000</v>
      </c>
      <c r="E110" s="5">
        <v>131586000000</v>
      </c>
      <c r="F110" s="5">
        <v>114389000000</v>
      </c>
      <c r="G110" s="5">
        <v>74039577471</v>
      </c>
      <c r="I110" s="5">
        <v>114389000000</v>
      </c>
      <c r="J110" s="5">
        <v>36317000000</v>
      </c>
      <c r="K110" s="5">
        <v>10157189974</v>
      </c>
      <c r="L110" s="5">
        <v>6178986097</v>
      </c>
      <c r="M110" s="5">
        <v>38233000000</v>
      </c>
      <c r="N110" s="5">
        <v>6183000000</v>
      </c>
      <c r="O110" s="5">
        <v>3026000000</v>
      </c>
    </row>
    <row r="111" spans="3:15" ht="15.5" x14ac:dyDescent="0.35">
      <c r="C111" t="s">
        <v>322</v>
      </c>
    </row>
    <row r="112" spans="3:15" ht="15.5" x14ac:dyDescent="0.35">
      <c r="C112" t="s">
        <v>120</v>
      </c>
      <c r="D112" s="5">
        <v>1076211000000</v>
      </c>
      <c r="E112" s="5">
        <v>1183959000000</v>
      </c>
      <c r="F112" s="5">
        <v>1252579000000</v>
      </c>
      <c r="G112" s="5">
        <v>1329294507409</v>
      </c>
      <c r="I112" s="5">
        <v>1252579000000</v>
      </c>
      <c r="J112" s="5">
        <v>1602870000000</v>
      </c>
      <c r="K112" s="5">
        <v>1829607906832</v>
      </c>
      <c r="L112" s="5">
        <v>1988186299109</v>
      </c>
      <c r="M112" s="5">
        <v>1988861000000</v>
      </c>
      <c r="N112" s="5">
        <v>2061786000000</v>
      </c>
      <c r="O112" s="5">
        <v>2050934000000</v>
      </c>
    </row>
    <row r="113" spans="3:15" ht="15.5" x14ac:dyDescent="0.35">
      <c r="C113" t="s">
        <v>324</v>
      </c>
      <c r="D113" s="5">
        <v>1577000000</v>
      </c>
      <c r="E113" s="5">
        <v>3125000000</v>
      </c>
      <c r="F113" s="5">
        <v>3125000000</v>
      </c>
      <c r="G113" s="5">
        <v>7376337866</v>
      </c>
      <c r="I113" s="5">
        <v>3125000000</v>
      </c>
      <c r="K113" s="5">
        <v>17769240072</v>
      </c>
      <c r="L113" s="5">
        <v>7418573741</v>
      </c>
      <c r="M113" s="5">
        <v>1220000000</v>
      </c>
      <c r="N113" s="5">
        <v>526000000</v>
      </c>
      <c r="O113" s="5">
        <v>1469000000</v>
      </c>
    </row>
    <row r="114" spans="3:15" ht="15.5" x14ac:dyDescent="0.35">
      <c r="C114" t="s">
        <v>323</v>
      </c>
      <c r="D114" s="5">
        <v>3712000000</v>
      </c>
      <c r="E114" s="5">
        <v>4748000000</v>
      </c>
      <c r="F114" s="5">
        <v>4594000000</v>
      </c>
      <c r="I114" s="5">
        <v>4594000000</v>
      </c>
      <c r="J114" s="5">
        <v>9680000000</v>
      </c>
    </row>
    <row r="115" spans="3:15" ht="15.5" x14ac:dyDescent="0.35">
      <c r="C115" t="s">
        <v>325</v>
      </c>
      <c r="D115" s="5">
        <v>361252000000</v>
      </c>
      <c r="E115" s="5">
        <v>345279000000</v>
      </c>
      <c r="F115" s="5">
        <v>376910000000</v>
      </c>
      <c r="G115" s="5">
        <v>363415607211</v>
      </c>
      <c r="I115" s="5">
        <v>376910000000</v>
      </c>
      <c r="J115" s="5">
        <v>324842000000</v>
      </c>
      <c r="K115" s="5">
        <v>258356181083</v>
      </c>
      <c r="L115" s="5">
        <v>108996751278</v>
      </c>
      <c r="M115" s="5">
        <v>165752000000</v>
      </c>
      <c r="N115" s="5">
        <v>63716000000</v>
      </c>
      <c r="O115" s="5">
        <v>59052000000</v>
      </c>
    </row>
    <row r="116" spans="3:15" ht="15.5" x14ac:dyDescent="0.35">
      <c r="C116" t="s">
        <v>122</v>
      </c>
      <c r="D116" s="5">
        <v>1219895000000</v>
      </c>
      <c r="E116" s="5">
        <v>1311048000000</v>
      </c>
      <c r="F116" s="5">
        <v>1384488000000</v>
      </c>
      <c r="G116" s="5">
        <v>1501481208409</v>
      </c>
      <c r="I116" s="5">
        <v>1384488000000</v>
      </c>
      <c r="J116" s="5">
        <v>1735454000000</v>
      </c>
      <c r="K116" s="5">
        <v>1932818524292</v>
      </c>
      <c r="L116" s="5">
        <v>2068064493086</v>
      </c>
      <c r="M116" s="5">
        <v>2052843000000</v>
      </c>
      <c r="N116" s="5">
        <v>2088289000000</v>
      </c>
      <c r="O116" s="5">
        <v>2088805000000</v>
      </c>
    </row>
    <row r="117" spans="3:15" ht="15.5" x14ac:dyDescent="0.35">
      <c r="C117" t="s">
        <v>123</v>
      </c>
      <c r="D117" s="5">
        <v>1219895000000</v>
      </c>
      <c r="E117" s="5">
        <v>1311048000000</v>
      </c>
      <c r="F117" s="5">
        <v>1384488000000</v>
      </c>
      <c r="G117" s="5">
        <v>1501481208409</v>
      </c>
      <c r="I117" s="5">
        <v>1384488000000</v>
      </c>
      <c r="J117" s="5">
        <v>1735454000000</v>
      </c>
      <c r="K117" s="5">
        <v>1932818524292</v>
      </c>
      <c r="L117" s="5">
        <v>2068064493086</v>
      </c>
      <c r="M117" s="5">
        <v>2052843000000</v>
      </c>
      <c r="N117" s="5">
        <v>2088289000000</v>
      </c>
      <c r="O117" s="5">
        <v>2088805000000</v>
      </c>
    </row>
    <row r="118" spans="3:15" ht="15.5" x14ac:dyDescent="0.35">
      <c r="C118" t="s">
        <v>119</v>
      </c>
    </row>
    <row r="119" spans="3:15" ht="15.5" x14ac:dyDescent="0.35">
      <c r="C119" t="s">
        <v>121</v>
      </c>
      <c r="D119" s="5">
        <v>1081500000000</v>
      </c>
      <c r="E119" s="5">
        <v>1191832000000</v>
      </c>
      <c r="F119" s="5">
        <v>1260298000000</v>
      </c>
      <c r="G119" s="5">
        <v>1336670845275</v>
      </c>
      <c r="I119" s="5">
        <v>1260298000000</v>
      </c>
      <c r="J119" s="5">
        <v>1612550000000</v>
      </c>
      <c r="K119" s="5">
        <v>1847377146904</v>
      </c>
      <c r="L119" s="5">
        <v>1995604872850</v>
      </c>
      <c r="M119" s="5">
        <v>1990081000000</v>
      </c>
      <c r="N119" s="5">
        <v>2062312000000</v>
      </c>
      <c r="O119" s="5">
        <v>2052403000000</v>
      </c>
    </row>
    <row r="120" spans="3:15" ht="15.5" x14ac:dyDescent="0.35">
      <c r="C120" t="s">
        <v>256</v>
      </c>
      <c r="D120" s="5">
        <v>90549000000</v>
      </c>
      <c r="E120" s="5">
        <v>73119000000</v>
      </c>
      <c r="F120" s="5">
        <v>79844000000</v>
      </c>
      <c r="G120" s="5">
        <v>120716747444</v>
      </c>
      <c r="I120" s="5">
        <v>79844000000</v>
      </c>
      <c r="J120" s="5">
        <v>85349000000</v>
      </c>
      <c r="K120" s="5">
        <v>56189203388</v>
      </c>
      <c r="L120" s="5">
        <v>48603175236</v>
      </c>
      <c r="M120" s="5">
        <v>40724000000</v>
      </c>
      <c r="N120" s="5">
        <v>1275000000</v>
      </c>
      <c r="O120" s="5">
        <v>5802000000</v>
      </c>
    </row>
    <row r="121" spans="3:15" ht="15.5" x14ac:dyDescent="0.35">
      <c r="C121" t="s">
        <v>124</v>
      </c>
      <c r="D121" s="5">
        <v>2023244000000</v>
      </c>
      <c r="E121" s="5">
        <v>2154459000000</v>
      </c>
      <c r="F121" s="5">
        <v>2261878000000</v>
      </c>
      <c r="G121" s="5">
        <v>2204544484674</v>
      </c>
      <c r="I121" s="5">
        <v>2261878000000</v>
      </c>
      <c r="J121" s="5">
        <v>2362686000000</v>
      </c>
      <c r="K121" s="5">
        <v>2611145323378</v>
      </c>
      <c r="L121" s="5">
        <v>2405161276788</v>
      </c>
      <c r="M121" s="5">
        <v>2415748000000</v>
      </c>
      <c r="N121" s="5">
        <v>2441748000000</v>
      </c>
      <c r="O121" s="5">
        <v>2474615000000</v>
      </c>
    </row>
    <row r="122" spans="3:15" ht="15.5" x14ac:dyDescent="0.35">
      <c r="C122" t="s">
        <v>125</v>
      </c>
    </row>
    <row r="123" spans="3:15" ht="15.5" x14ac:dyDescent="0.35">
      <c r="C123" t="s">
        <v>126</v>
      </c>
      <c r="D123" s="5">
        <v>1190078000000</v>
      </c>
      <c r="E123" s="5">
        <v>1190078000000</v>
      </c>
      <c r="F123" s="5">
        <v>1190078000000</v>
      </c>
      <c r="G123" s="5">
        <v>1190078432250</v>
      </c>
      <c r="I123" s="5">
        <v>1190078000000</v>
      </c>
      <c r="J123" s="5">
        <v>1190078000000</v>
      </c>
      <c r="K123" s="5">
        <v>1189443405700</v>
      </c>
      <c r="L123" s="5">
        <v>1011000000000</v>
      </c>
      <c r="M123" s="5">
        <v>1011000000000</v>
      </c>
      <c r="N123" s="5">
        <v>1011000000000</v>
      </c>
      <c r="O123" s="5">
        <v>1011000000000</v>
      </c>
    </row>
    <row r="124" spans="3:15" ht="15.5" x14ac:dyDescent="0.35">
      <c r="C124" t="s">
        <v>127</v>
      </c>
      <c r="D124" s="5">
        <v>255465000000</v>
      </c>
      <c r="E124" s="5">
        <v>255465000000</v>
      </c>
      <c r="F124" s="5">
        <v>255465000000</v>
      </c>
      <c r="G124" s="5">
        <v>255464906240</v>
      </c>
      <c r="I124" s="5">
        <v>255465000000</v>
      </c>
      <c r="J124" s="5">
        <v>255465000000</v>
      </c>
      <c r="K124" s="5">
        <v>253686831900</v>
      </c>
      <c r="L124" s="5">
        <v>1496230311</v>
      </c>
      <c r="M124" s="5">
        <v>1496000000</v>
      </c>
      <c r="N124" s="5">
        <v>1496000000</v>
      </c>
      <c r="O124" s="5">
        <v>1496000000</v>
      </c>
    </row>
    <row r="125" spans="3:15" ht="15.5" x14ac:dyDescent="0.35">
      <c r="C125" t="s">
        <v>128</v>
      </c>
      <c r="D125" s="5">
        <v>829050000000</v>
      </c>
      <c r="E125" s="5">
        <v>636493000000</v>
      </c>
      <c r="F125" s="5">
        <v>494946000000</v>
      </c>
      <c r="G125" s="5">
        <v>471253714709</v>
      </c>
      <c r="I125" s="5">
        <v>494946000000</v>
      </c>
      <c r="J125" s="5">
        <v>-80495000000</v>
      </c>
      <c r="K125" s="5">
        <v>-381945769757</v>
      </c>
      <c r="L125" s="5">
        <v>-382378937064</v>
      </c>
      <c r="M125" s="5">
        <v>-453250000000</v>
      </c>
      <c r="N125" s="5">
        <v>-699102000000</v>
      </c>
      <c r="O125" s="5">
        <v>-726104000000</v>
      </c>
    </row>
    <row r="126" spans="3:15" ht="15.5" x14ac:dyDescent="0.35">
      <c r="C126" t="s">
        <v>257</v>
      </c>
    </row>
    <row r="127" spans="3:15" ht="15.5" x14ac:dyDescent="0.35">
      <c r="C127" t="s">
        <v>258</v>
      </c>
    </row>
    <row r="128" spans="3:15" ht="15.5" x14ac:dyDescent="0.35">
      <c r="C128" t="s">
        <v>259</v>
      </c>
      <c r="D128" s="5">
        <v>829050000000</v>
      </c>
      <c r="E128" s="5">
        <v>636493000000</v>
      </c>
      <c r="F128" s="5">
        <v>494946000000</v>
      </c>
      <c r="G128" s="5">
        <v>471253714709</v>
      </c>
      <c r="I128" s="5">
        <v>494946000000</v>
      </c>
      <c r="J128" s="5">
        <v>-80495000000</v>
      </c>
      <c r="K128" s="5">
        <v>-381945769757</v>
      </c>
      <c r="L128" s="5">
        <v>-382378937064</v>
      </c>
      <c r="M128" s="5">
        <v>-453250000000</v>
      </c>
      <c r="N128" s="5">
        <v>-699102000000</v>
      </c>
      <c r="O128" s="5">
        <v>-726104000000</v>
      </c>
    </row>
    <row r="129" spans="2:15" ht="15.5" x14ac:dyDescent="0.35">
      <c r="C129" t="s">
        <v>260</v>
      </c>
      <c r="D129" s="5">
        <v>10000000</v>
      </c>
      <c r="E129" s="5">
        <v>9000000</v>
      </c>
      <c r="F129" s="5">
        <v>9000000</v>
      </c>
      <c r="G129" s="5">
        <v>11953908</v>
      </c>
      <c r="I129" s="5">
        <v>9000000</v>
      </c>
      <c r="J129" s="5">
        <v>11000000</v>
      </c>
      <c r="K129" s="5">
        <v>6334087</v>
      </c>
      <c r="L129" s="5">
        <v>6063527</v>
      </c>
      <c r="M129" s="5">
        <v>6000000</v>
      </c>
      <c r="N129" s="5">
        <v>6000000</v>
      </c>
      <c r="O129" s="5">
        <v>6000000</v>
      </c>
    </row>
    <row r="130" spans="2:15" ht="15.5" x14ac:dyDescent="0.35">
      <c r="C130" t="s">
        <v>10</v>
      </c>
      <c r="D130" s="5">
        <v>2274603000000</v>
      </c>
      <c r="E130" s="5">
        <v>2082045000000</v>
      </c>
      <c r="F130" s="5">
        <v>1940498000000</v>
      </c>
      <c r="G130" s="5">
        <v>1916809007107</v>
      </c>
      <c r="I130" s="5">
        <v>1940498000000</v>
      </c>
      <c r="J130" s="5">
        <v>1365059000000</v>
      </c>
      <c r="K130" s="5">
        <v>1061190801930</v>
      </c>
      <c r="L130" s="5">
        <v>630123356774</v>
      </c>
      <c r="M130" s="5">
        <v>559252000000</v>
      </c>
      <c r="N130" s="5">
        <v>313400000000</v>
      </c>
      <c r="O130" s="5">
        <v>286398000000</v>
      </c>
    </row>
    <row r="131" spans="2:15" ht="15.5" x14ac:dyDescent="0.35">
      <c r="C131" t="s">
        <v>129</v>
      </c>
      <c r="D131" s="5">
        <v>4297847000000</v>
      </c>
      <c r="E131" s="5">
        <v>4236504000000</v>
      </c>
      <c r="F131" s="5">
        <v>4202376000000</v>
      </c>
      <c r="G131" s="5">
        <v>4121353491781</v>
      </c>
      <c r="I131" s="5">
        <v>4202376000000</v>
      </c>
      <c r="J131" s="5">
        <v>3727745000000</v>
      </c>
      <c r="K131" s="5">
        <v>3672336125308</v>
      </c>
      <c r="L131" s="5">
        <v>3035284633562</v>
      </c>
      <c r="M131" s="5">
        <v>2975000000000</v>
      </c>
      <c r="N131" s="5">
        <v>2755148000000</v>
      </c>
      <c r="O131" s="5">
        <v>2761013000000</v>
      </c>
    </row>
    <row r="132" spans="2:15" ht="15.5" x14ac:dyDescent="0.35">
      <c r="C132" t="s">
        <v>130</v>
      </c>
      <c r="D132" s="5">
        <v>23801568645</v>
      </c>
      <c r="E132" s="5">
        <v>23801568645</v>
      </c>
      <c r="F132" s="5">
        <v>23801568645</v>
      </c>
      <c r="G132" s="5">
        <v>23801568645</v>
      </c>
      <c r="I132" s="5">
        <v>23801568645</v>
      </c>
      <c r="J132" s="5">
        <v>23801568645</v>
      </c>
      <c r="K132" s="5">
        <v>23788868114</v>
      </c>
      <c r="L132" s="5">
        <v>23788235300</v>
      </c>
      <c r="M132" s="5">
        <v>20220000000</v>
      </c>
      <c r="N132" s="5">
        <v>1011000</v>
      </c>
      <c r="O132" s="5">
        <v>1011000</v>
      </c>
    </row>
    <row r="134" spans="2:15" ht="15.5" x14ac:dyDescent="0.35">
      <c r="B134" t="s">
        <v>131</v>
      </c>
      <c r="C134" t="s">
        <v>132</v>
      </c>
      <c r="D134" s="5">
        <v>93613000000</v>
      </c>
      <c r="E134" s="5">
        <v>188996000000</v>
      </c>
      <c r="F134" s="5">
        <v>230698912100</v>
      </c>
      <c r="G134" s="5">
        <v>301068087900</v>
      </c>
      <c r="I134" s="5">
        <v>868811000000</v>
      </c>
      <c r="J134" s="5">
        <v>438103000000</v>
      </c>
      <c r="K134" s="5">
        <v>130865441621</v>
      </c>
      <c r="L134" s="5">
        <v>47041123941</v>
      </c>
      <c r="M134" s="5">
        <v>317756000000</v>
      </c>
      <c r="N134" s="5">
        <v>71131000000</v>
      </c>
      <c r="O134" s="5">
        <v>5464000000</v>
      </c>
    </row>
    <row r="135" spans="2:15" ht="15.5" x14ac:dyDescent="0.35">
      <c r="C135" t="s">
        <v>133</v>
      </c>
      <c r="D135" s="5">
        <v>565861000000</v>
      </c>
      <c r="E135" s="5">
        <v>526591000000</v>
      </c>
      <c r="F135" s="5">
        <v>561892231958</v>
      </c>
      <c r="G135" s="5">
        <v>548205768042</v>
      </c>
      <c r="I135" s="5">
        <v>2010953000000</v>
      </c>
      <c r="J135" s="5">
        <v>1493314000000</v>
      </c>
      <c r="K135" s="5">
        <v>1177498174958</v>
      </c>
      <c r="L135" s="5">
        <v>1140315129932</v>
      </c>
      <c r="M135" s="5">
        <v>1140087000000</v>
      </c>
      <c r="N135" s="5">
        <v>725534000000</v>
      </c>
      <c r="O135" s="5">
        <v>561750000000</v>
      </c>
    </row>
    <row r="136" spans="2:15" ht="15.5" x14ac:dyDescent="0.35">
      <c r="C136" t="s">
        <v>134</v>
      </c>
      <c r="D136" s="5">
        <v>-240049000000</v>
      </c>
      <c r="E136" s="5">
        <v>-288242000000</v>
      </c>
      <c r="F136" s="5">
        <v>-258424176499</v>
      </c>
      <c r="G136" s="5">
        <v>-155736823501</v>
      </c>
      <c r="I136" s="5">
        <v>-785884000000</v>
      </c>
      <c r="J136" s="5">
        <v>-768547000000</v>
      </c>
      <c r="K136" s="5">
        <v>-637090108422</v>
      </c>
      <c r="L136" s="5">
        <v>-588391067048</v>
      </c>
      <c r="M136" s="5">
        <v>-505034000000</v>
      </c>
      <c r="N136" s="5">
        <v>-372028000000</v>
      </c>
      <c r="O136" s="5">
        <v>-300418000000</v>
      </c>
    </row>
    <row r="137" spans="2:15" ht="15.5" x14ac:dyDescent="0.35">
      <c r="C137" t="s">
        <v>135</v>
      </c>
      <c r="D137" s="5">
        <v>-91091000000</v>
      </c>
      <c r="E137" s="5">
        <v>-9490000000</v>
      </c>
      <c r="F137" s="5">
        <v>-24907299493</v>
      </c>
      <c r="G137" s="5">
        <v>-30043700507</v>
      </c>
      <c r="I137" s="5">
        <v>-136092000000</v>
      </c>
      <c r="J137" s="5">
        <v>-113424000000</v>
      </c>
      <c r="K137" s="5">
        <v>-101709778209</v>
      </c>
      <c r="L137" s="5">
        <v>-78932271696</v>
      </c>
      <c r="M137" s="5">
        <v>-67957000000</v>
      </c>
      <c r="N137" s="5">
        <v>-63032000000</v>
      </c>
      <c r="O137" s="5">
        <v>-61356000000</v>
      </c>
    </row>
    <row r="138" spans="2:15" ht="15.5" x14ac:dyDescent="0.35">
      <c r="C138" t="s">
        <v>326</v>
      </c>
      <c r="D138" s="5">
        <v>-5917000000</v>
      </c>
      <c r="E138" s="5">
        <v>-3844000000</v>
      </c>
      <c r="F138" s="5">
        <v>-20841800372</v>
      </c>
      <c r="G138" s="5">
        <v>-16444199628</v>
      </c>
      <c r="I138" s="5">
        <v>-50763000000</v>
      </c>
      <c r="J138" s="5">
        <v>-24137000000</v>
      </c>
      <c r="K138" s="5">
        <v>-60503665714</v>
      </c>
      <c r="L138" s="5">
        <v>-54228068569</v>
      </c>
      <c r="M138" s="5">
        <v>-40235000000</v>
      </c>
      <c r="N138" s="5">
        <v>-32514000000</v>
      </c>
      <c r="O138" s="5">
        <v>-25136000000</v>
      </c>
    </row>
    <row r="139" spans="2:15" ht="15.5" x14ac:dyDescent="0.35">
      <c r="C139" t="s">
        <v>678</v>
      </c>
      <c r="D139" s="5">
        <v>2792000000</v>
      </c>
      <c r="E139" s="5">
        <v>1437000000</v>
      </c>
      <c r="F139" s="5">
        <v>-15141026745</v>
      </c>
      <c r="G139" s="5">
        <v>19512026745</v>
      </c>
      <c r="I139" s="5">
        <v>7160000000</v>
      </c>
      <c r="J139" s="5">
        <v>4787000000</v>
      </c>
      <c r="K139" s="5">
        <v>2390603468</v>
      </c>
      <c r="L139" s="5">
        <v>2934166612</v>
      </c>
      <c r="M139" s="5">
        <v>1479000000</v>
      </c>
      <c r="N139" s="5">
        <v>545000000</v>
      </c>
      <c r="O139" s="5">
        <v>709000000</v>
      </c>
    </row>
    <row r="140" spans="2:15" ht="15.5" x14ac:dyDescent="0.35">
      <c r="C140" t="s">
        <v>265</v>
      </c>
      <c r="D140" s="5">
        <v>-34286000000</v>
      </c>
      <c r="E140" s="5">
        <v>-35995000000</v>
      </c>
      <c r="F140" s="5">
        <v>-39255413116</v>
      </c>
      <c r="G140" s="5">
        <v>-36265586884</v>
      </c>
      <c r="I140" s="5">
        <v>-156057000000</v>
      </c>
      <c r="J140" s="5">
        <v>-173111000000</v>
      </c>
      <c r="K140" s="5">
        <v>-171927992477</v>
      </c>
      <c r="L140" s="5">
        <v>-205192655534</v>
      </c>
      <c r="M140" s="5">
        <v>-205370000000</v>
      </c>
      <c r="N140" s="5">
        <v>-188275000000</v>
      </c>
      <c r="O140" s="5">
        <v>-171554000000</v>
      </c>
    </row>
    <row r="141" spans="2:15" ht="15.5" x14ac:dyDescent="0.35">
      <c r="C141" t="s">
        <v>679</v>
      </c>
      <c r="F141" s="5">
        <v>1044178</v>
      </c>
      <c r="G141" s="5">
        <v>1501955822</v>
      </c>
      <c r="I141" s="5">
        <v>33027000000</v>
      </c>
    </row>
    <row r="142" spans="2:15" ht="15.5" x14ac:dyDescent="0.35">
      <c r="C142" t="s">
        <v>263</v>
      </c>
      <c r="D142" s="5">
        <v>-121374000000</v>
      </c>
      <c r="E142" s="5">
        <v>-12972000000</v>
      </c>
      <c r="F142" s="5">
        <v>-13001667676</v>
      </c>
      <c r="G142" s="5">
        <v>-12714332324</v>
      </c>
      <c r="I142" s="5">
        <v>-65149000000</v>
      </c>
      <c r="J142" s="5">
        <v>-29692000000</v>
      </c>
      <c r="K142" s="5">
        <v>-54849263786</v>
      </c>
      <c r="L142" s="5">
        <v>-83900625965</v>
      </c>
      <c r="M142" s="5">
        <v>-304000000</v>
      </c>
    </row>
    <row r="143" spans="2:15" ht="15.5" x14ac:dyDescent="0.35">
      <c r="C143" t="s">
        <v>680</v>
      </c>
      <c r="D143" s="5">
        <v>17677000000</v>
      </c>
      <c r="E143" s="5">
        <v>11511000000</v>
      </c>
      <c r="F143" s="5">
        <v>40377019865</v>
      </c>
      <c r="G143" s="5">
        <v>-16947019865</v>
      </c>
      <c r="I143" s="5">
        <v>11616000000</v>
      </c>
      <c r="J143" s="5">
        <v>48913000000</v>
      </c>
      <c r="K143" s="5">
        <v>-22942528197</v>
      </c>
      <c r="L143" s="5">
        <v>-85563483791</v>
      </c>
      <c r="M143" s="5">
        <v>-4910000000</v>
      </c>
      <c r="N143" s="5">
        <v>901000000</v>
      </c>
      <c r="O143" s="5">
        <v>1469000000</v>
      </c>
    </row>
    <row r="144" spans="2:15" ht="15.5" x14ac:dyDescent="0.35">
      <c r="C144" t="s">
        <v>139</v>
      </c>
      <c r="D144" s="5">
        <v>-93720000000</v>
      </c>
      <c r="E144" s="5">
        <v>-79075000000</v>
      </c>
      <c r="F144" s="5">
        <v>-102413575451</v>
      </c>
      <c r="G144" s="5">
        <v>-52135424549</v>
      </c>
      <c r="I144" s="5">
        <v>-320969000000</v>
      </c>
      <c r="J144" s="5">
        <v>-119829000000</v>
      </c>
      <c r="K144" s="5">
        <v>395445395749</v>
      </c>
      <c r="L144" s="5">
        <v>-60633197542</v>
      </c>
      <c r="M144" s="5">
        <v>-86321000000</v>
      </c>
      <c r="N144" s="5">
        <v>-21220000000</v>
      </c>
      <c r="O144" s="5">
        <v>78782000000</v>
      </c>
    </row>
    <row r="145" spans="3:15" ht="15.5" x14ac:dyDescent="0.35">
      <c r="C145" t="s">
        <v>140</v>
      </c>
      <c r="D145" s="5">
        <v>-429408000000</v>
      </c>
      <c r="E145" s="5">
        <v>-39829000000</v>
      </c>
      <c r="F145" s="5">
        <v>-44846773244</v>
      </c>
      <c r="G145" s="5">
        <v>-81914226756</v>
      </c>
      <c r="I145" s="5">
        <v>-172518000000</v>
      </c>
      <c r="J145" s="5">
        <v>-174776000000</v>
      </c>
      <c r="K145" s="5">
        <v>-324323076385</v>
      </c>
      <c r="L145" s="5">
        <v>-137198915805</v>
      </c>
      <c r="M145" s="5">
        <v>-81743000000</v>
      </c>
      <c r="N145" s="5">
        <v>-54136000000</v>
      </c>
      <c r="O145" s="5">
        <v>-125804000000</v>
      </c>
    </row>
    <row r="146" spans="3:15" ht="15.5" x14ac:dyDescent="0.35">
      <c r="C146" t="s">
        <v>333</v>
      </c>
      <c r="D146" s="5">
        <v>447000000</v>
      </c>
      <c r="E146" s="5">
        <v>2000000</v>
      </c>
      <c r="F146" s="5">
        <v>1538423424</v>
      </c>
      <c r="G146" s="5">
        <v>96576576</v>
      </c>
      <c r="I146" s="5">
        <v>1915000000</v>
      </c>
      <c r="J146" s="5">
        <v>1377000000</v>
      </c>
      <c r="K146" s="5">
        <v>1327663065</v>
      </c>
      <c r="L146" s="5">
        <v>1599773027</v>
      </c>
      <c r="M146" s="5">
        <v>1709000000</v>
      </c>
      <c r="N146" s="5">
        <v>629000000</v>
      </c>
      <c r="O146" s="5">
        <v>327000000</v>
      </c>
    </row>
    <row r="147" spans="3:15" ht="15.5" x14ac:dyDescent="0.35">
      <c r="C147" t="s">
        <v>143</v>
      </c>
      <c r="D147" s="5">
        <v>-8667000000</v>
      </c>
      <c r="E147" s="5">
        <v>-24549000000</v>
      </c>
      <c r="F147" s="5">
        <v>-34937645074</v>
      </c>
      <c r="G147" s="5">
        <v>-55140354926</v>
      </c>
      <c r="I147" s="5">
        <v>-101298000000</v>
      </c>
      <c r="J147" s="5">
        <v>-74781000000</v>
      </c>
      <c r="K147" s="5">
        <v>-253750600229</v>
      </c>
      <c r="L147" s="5">
        <v>-107418349566</v>
      </c>
      <c r="M147" s="5">
        <v>-34958000000</v>
      </c>
      <c r="N147" s="5">
        <v>-6660000000</v>
      </c>
      <c r="O147" s="5">
        <v>-22143000000</v>
      </c>
    </row>
    <row r="148" spans="3:15" ht="15.5" x14ac:dyDescent="0.35">
      <c r="C148" t="s">
        <v>652</v>
      </c>
      <c r="D148" s="5">
        <v>-535000000</v>
      </c>
      <c r="E148" s="5">
        <v>2792000000</v>
      </c>
      <c r="F148" s="5">
        <v>19417307085</v>
      </c>
      <c r="G148" s="5">
        <v>-307085</v>
      </c>
      <c r="I148" s="5">
        <v>30437000000</v>
      </c>
      <c r="J148" s="5">
        <v>13155000000</v>
      </c>
      <c r="K148" s="5">
        <v>5242322367</v>
      </c>
      <c r="L148" s="5">
        <v>56836787741</v>
      </c>
      <c r="M148" s="5">
        <v>6518000000</v>
      </c>
      <c r="N148" s="5">
        <v>1598000000</v>
      </c>
      <c r="O148" s="5">
        <v>17000000000</v>
      </c>
    </row>
    <row r="149" spans="3:15" ht="15.5" x14ac:dyDescent="0.35">
      <c r="C149" t="s">
        <v>681</v>
      </c>
      <c r="D149" s="5">
        <v>-8813000000</v>
      </c>
      <c r="E149" s="5">
        <v>-9556000000</v>
      </c>
      <c r="F149" s="5">
        <v>-48008606787</v>
      </c>
      <c r="G149" s="5">
        <v>-5606393213</v>
      </c>
      <c r="I149" s="5">
        <v>-69453000000</v>
      </c>
      <c r="J149" s="5">
        <v>-73292000000</v>
      </c>
      <c r="K149" s="5">
        <v>-27220320277</v>
      </c>
      <c r="L149" s="5">
        <v>-65844775851</v>
      </c>
      <c r="M149" s="5">
        <v>-16426000000</v>
      </c>
      <c r="N149" s="5">
        <v>-3921000000</v>
      </c>
      <c r="O149" s="5">
        <v>-4499000000</v>
      </c>
    </row>
    <row r="150" spans="3:15" ht="15.5" x14ac:dyDescent="0.35">
      <c r="C150" t="s">
        <v>682</v>
      </c>
      <c r="D150" s="5">
        <v>-10753000000</v>
      </c>
      <c r="F150" s="5">
        <v>29887883662</v>
      </c>
      <c r="G150" s="5">
        <v>-18044883662</v>
      </c>
      <c r="K150" s="5">
        <v>-39207842172</v>
      </c>
    </row>
    <row r="151" spans="3:15" ht="15.5" x14ac:dyDescent="0.35">
      <c r="C151" t="s">
        <v>683</v>
      </c>
      <c r="L151" s="5">
        <v>-17629938681</v>
      </c>
      <c r="M151" s="5">
        <v>-32709000000</v>
      </c>
      <c r="N151" s="5">
        <v>-33841000000</v>
      </c>
      <c r="O151" s="5">
        <v>-103650000000</v>
      </c>
    </row>
    <row r="152" spans="3:15" ht="15.5" x14ac:dyDescent="0.35">
      <c r="C152" t="s">
        <v>684</v>
      </c>
      <c r="D152" s="5">
        <v>-6087000000</v>
      </c>
      <c r="E152" s="5">
        <v>-8518000000</v>
      </c>
      <c r="F152" s="5">
        <v>-15244135554</v>
      </c>
      <c r="G152" s="5">
        <v>-3218864446</v>
      </c>
      <c r="I152" s="5">
        <v>-34119000000</v>
      </c>
      <c r="J152" s="5">
        <v>-41235000000</v>
      </c>
      <c r="K152" s="5">
        <v>-10714299139</v>
      </c>
      <c r="L152" s="5">
        <v>-4742412475</v>
      </c>
      <c r="M152" s="5">
        <v>-5932000000</v>
      </c>
      <c r="N152" s="5">
        <v>-11945000000</v>
      </c>
      <c r="O152" s="5">
        <v>-12839000000</v>
      </c>
    </row>
    <row r="153" spans="3:15" ht="15.5" x14ac:dyDescent="0.35">
      <c r="C153" t="s">
        <v>685</v>
      </c>
      <c r="F153" s="5">
        <v>2500000000</v>
      </c>
    </row>
    <row r="154" spans="3:15" ht="15.5" x14ac:dyDescent="0.35">
      <c r="C154" t="s">
        <v>686</v>
      </c>
      <c r="D154" s="5">
        <v>-395000000000</v>
      </c>
    </row>
    <row r="155" spans="3:15" ht="15.5" x14ac:dyDescent="0.35">
      <c r="C155" t="s">
        <v>341</v>
      </c>
      <c r="M155" s="5">
        <v>55000000</v>
      </c>
      <c r="N155" s="5">
        <v>4000000</v>
      </c>
    </row>
    <row r="156" spans="3:15" ht="15.5" x14ac:dyDescent="0.35">
      <c r="C156" t="s">
        <v>148</v>
      </c>
      <c r="D156" s="5">
        <v>-93720000000</v>
      </c>
      <c r="E156" s="5">
        <v>-79075000000</v>
      </c>
      <c r="F156" s="5">
        <v>-102413575451</v>
      </c>
      <c r="G156" s="5">
        <v>-52135424549</v>
      </c>
      <c r="I156" s="5">
        <v>-320969000000</v>
      </c>
      <c r="J156" s="5">
        <v>-119829000000</v>
      </c>
      <c r="K156" s="5">
        <v>395445395749</v>
      </c>
      <c r="L156" s="5">
        <v>-60633197542</v>
      </c>
      <c r="M156" s="5">
        <v>-86321000000</v>
      </c>
      <c r="N156" s="5">
        <v>-21220000000</v>
      </c>
      <c r="O156" s="5">
        <v>78782000000</v>
      </c>
    </row>
    <row r="157" spans="3:15" ht="15.5" x14ac:dyDescent="0.35">
      <c r="C157" t="s">
        <v>149</v>
      </c>
      <c r="D157" s="5">
        <v>48932000000</v>
      </c>
      <c r="E157" s="5">
        <v>52806000000</v>
      </c>
      <c r="F157" s="5">
        <v>102153307559</v>
      </c>
      <c r="G157" s="5">
        <v>129644692441</v>
      </c>
      <c r="I157" s="5">
        <v>419198000000</v>
      </c>
      <c r="J157" s="5">
        <v>360835000000</v>
      </c>
      <c r="K157" s="5">
        <v>84865000000</v>
      </c>
      <c r="L157" s="5">
        <v>2181835000000</v>
      </c>
      <c r="N157" s="5">
        <v>29807000000</v>
      </c>
      <c r="O157" s="5">
        <v>146834000000</v>
      </c>
    </row>
    <row r="158" spans="3:15" ht="15.5" x14ac:dyDescent="0.35">
      <c r="C158" t="s">
        <v>153</v>
      </c>
      <c r="D158" s="5">
        <v>-138225000000</v>
      </c>
      <c r="E158" s="5">
        <v>-128188000000</v>
      </c>
      <c r="F158" s="5">
        <v>-126809353948</v>
      </c>
      <c r="G158" s="5">
        <v>-175475646052</v>
      </c>
      <c r="I158" s="5">
        <v>-644370000000</v>
      </c>
      <c r="J158" s="5">
        <v>-463214000000</v>
      </c>
      <c r="K158" s="5">
        <v>-105585500000</v>
      </c>
      <c r="L158" s="5">
        <v>-2237546513642</v>
      </c>
      <c r="M158" s="5">
        <v>-81392000000</v>
      </c>
      <c r="N158" s="5">
        <v>-43872000000</v>
      </c>
      <c r="O158" s="5">
        <v>-59962000000</v>
      </c>
    </row>
    <row r="159" spans="3:15" ht="15.5" x14ac:dyDescent="0.35">
      <c r="C159" t="s">
        <v>531</v>
      </c>
      <c r="F159" s="5">
        <v>-71405000000</v>
      </c>
      <c r="I159" s="5">
        <v>-71405000000</v>
      </c>
    </row>
    <row r="160" spans="3:15" ht="15.5" x14ac:dyDescent="0.35">
      <c r="C160" t="s">
        <v>289</v>
      </c>
      <c r="D160" s="5">
        <v>-2796000000</v>
      </c>
      <c r="E160" s="5">
        <v>-3693000000</v>
      </c>
      <c r="F160" s="5">
        <v>-4404129062</v>
      </c>
      <c r="G160" s="5">
        <v>-4781870938</v>
      </c>
      <c r="I160" s="5">
        <v>-19290000000</v>
      </c>
      <c r="J160" s="5">
        <v>-18307000000</v>
      </c>
      <c r="K160" s="5">
        <v>-13480511540</v>
      </c>
      <c r="L160" s="5">
        <v>-3366483900</v>
      </c>
    </row>
    <row r="161" spans="2:15" ht="15.5" x14ac:dyDescent="0.35">
      <c r="C161" t="s">
        <v>343</v>
      </c>
      <c r="D161" s="5">
        <v>-1631000000</v>
      </c>
      <c r="F161" s="5">
        <v>-1948400000</v>
      </c>
      <c r="G161" s="5">
        <v>-1522600000</v>
      </c>
      <c r="I161" s="5">
        <v>-5102000000</v>
      </c>
      <c r="J161" s="5">
        <v>-1556000000</v>
      </c>
      <c r="K161" s="5">
        <v>-987600000</v>
      </c>
      <c r="L161" s="5">
        <v>-1555200000</v>
      </c>
      <c r="M161" s="5">
        <v>-4929000000</v>
      </c>
      <c r="N161" s="5">
        <v>-7155000000</v>
      </c>
      <c r="O161" s="5">
        <v>-8090000000</v>
      </c>
    </row>
    <row r="162" spans="2:15" ht="15.5" x14ac:dyDescent="0.35">
      <c r="C162" t="s">
        <v>687</v>
      </c>
      <c r="K162" s="5">
        <v>430513772637</v>
      </c>
    </row>
    <row r="163" spans="2:15" ht="15.5" x14ac:dyDescent="0.35">
      <c r="C163" t="s">
        <v>548</v>
      </c>
      <c r="J163" s="5">
        <v>2413000000</v>
      </c>
      <c r="K163" s="5">
        <v>120234652</v>
      </c>
    </row>
    <row r="164" spans="2:15" ht="15.5" x14ac:dyDescent="0.35">
      <c r="C164" t="s">
        <v>688</v>
      </c>
    </row>
    <row r="165" spans="2:15" ht="15.5" x14ac:dyDescent="0.35">
      <c r="C165" t="s">
        <v>407</v>
      </c>
    </row>
    <row r="166" spans="2:15" ht="15.5" x14ac:dyDescent="0.35">
      <c r="C166" t="s">
        <v>157</v>
      </c>
      <c r="D166" s="5">
        <v>-429515000000</v>
      </c>
      <c r="E166" s="5">
        <v>70092000000</v>
      </c>
      <c r="F166" s="5">
        <v>83438563405</v>
      </c>
      <c r="G166" s="5">
        <v>167018436595</v>
      </c>
      <c r="I166" s="5">
        <v>375324000000</v>
      </c>
      <c r="J166" s="5">
        <v>143498000000</v>
      </c>
      <c r="K166" s="5">
        <v>201987760985</v>
      </c>
      <c r="L166" s="5">
        <v>-150790989406</v>
      </c>
      <c r="M166" s="5">
        <v>149692000000</v>
      </c>
      <c r="N166" s="5">
        <v>-4225000000</v>
      </c>
      <c r="O166" s="5">
        <v>-41558000000</v>
      </c>
    </row>
    <row r="167" spans="2:15" ht="15.5" x14ac:dyDescent="0.35">
      <c r="C167" t="s">
        <v>290</v>
      </c>
      <c r="D167" s="5">
        <v>7000000</v>
      </c>
      <c r="E167" s="5">
        <v>1000000</v>
      </c>
      <c r="F167" s="5">
        <v>746921</v>
      </c>
      <c r="G167" s="5">
        <v>3253079</v>
      </c>
      <c r="I167" s="5">
        <v>5000000</v>
      </c>
      <c r="J167" s="5">
        <v>5000000</v>
      </c>
      <c r="K167" s="5">
        <v>453662413</v>
      </c>
      <c r="L167" s="5">
        <v>14809255</v>
      </c>
      <c r="M167" s="5">
        <v>1000000</v>
      </c>
      <c r="N167" s="5">
        <v>1000000</v>
      </c>
      <c r="O167" s="5">
        <v>-26000000</v>
      </c>
    </row>
    <row r="168" spans="2:15" ht="15.5" x14ac:dyDescent="0.35">
      <c r="C168" t="s">
        <v>158</v>
      </c>
      <c r="E168" s="5">
        <v>761726000000</v>
      </c>
      <c r="F168" s="5">
        <v>498704</v>
      </c>
      <c r="G168" s="5">
        <v>501296</v>
      </c>
      <c r="I168" s="5">
        <v>386397000000</v>
      </c>
      <c r="J168" s="5">
        <v>242894000000</v>
      </c>
      <c r="K168" s="5">
        <v>40452625906</v>
      </c>
      <c r="L168" s="5">
        <v>191228806057</v>
      </c>
      <c r="M168" s="5">
        <v>41536000000</v>
      </c>
      <c r="N168" s="5">
        <v>45760000000</v>
      </c>
      <c r="O168" s="5">
        <v>87344000000</v>
      </c>
    </row>
    <row r="169" spans="2:15" ht="15.5" x14ac:dyDescent="0.35">
      <c r="C169" t="s">
        <v>159</v>
      </c>
      <c r="D169" s="5">
        <v>-429508000000</v>
      </c>
      <c r="E169" s="5">
        <v>831819000000</v>
      </c>
      <c r="F169" s="5">
        <v>83439809030</v>
      </c>
      <c r="G169" s="5">
        <v>167022190970</v>
      </c>
      <c r="I169" s="5">
        <v>761726000000</v>
      </c>
      <c r="J169" s="5">
        <v>386397000000</v>
      </c>
      <c r="K169" s="5">
        <v>242894049304</v>
      </c>
      <c r="L169" s="5">
        <v>40452625906</v>
      </c>
      <c r="M169" s="5">
        <v>191229000000</v>
      </c>
      <c r="N169" s="5">
        <v>41536000000</v>
      </c>
      <c r="O169" s="5">
        <v>45760000000</v>
      </c>
    </row>
    <row r="171" spans="2:15" ht="15.5" x14ac:dyDescent="0.35">
      <c r="B171" t="s">
        <v>160</v>
      </c>
      <c r="C171" t="s">
        <v>12</v>
      </c>
      <c r="D171" s="5">
        <v>23800000000</v>
      </c>
      <c r="E171" s="5">
        <v>23800000000</v>
      </c>
      <c r="F171" s="5">
        <v>23800000000</v>
      </c>
      <c r="G171" s="5">
        <v>23800000000</v>
      </c>
      <c r="I171" s="5">
        <v>23800000000</v>
      </c>
      <c r="J171" s="5">
        <v>23800000000</v>
      </c>
      <c r="K171" s="5">
        <v>23790000000</v>
      </c>
      <c r="L171" s="5">
        <v>23790000000</v>
      </c>
      <c r="M171" s="5">
        <v>20220000000</v>
      </c>
      <c r="N171" s="5">
        <v>0</v>
      </c>
      <c r="O171" s="5">
        <v>0</v>
      </c>
    </row>
    <row r="172" spans="2:15" ht="15.5" x14ac:dyDescent="0.35">
      <c r="C172" t="s">
        <v>161</v>
      </c>
      <c r="D172" s="6">
        <v>8.1</v>
      </c>
      <c r="E172" s="6">
        <v>5.96</v>
      </c>
      <c r="F172" s="6">
        <v>3.94</v>
      </c>
      <c r="G172" s="6">
        <v>10.08</v>
      </c>
    </row>
    <row r="173" spans="2:15" ht="15.5" x14ac:dyDescent="0.35">
      <c r="C173" t="s">
        <v>162</v>
      </c>
      <c r="D173" s="6">
        <v>71.599999999999994</v>
      </c>
      <c r="E173" s="6">
        <v>157.72</v>
      </c>
      <c r="F173" s="6">
        <v>234.77</v>
      </c>
      <c r="G173" s="6">
        <v>49.21</v>
      </c>
    </row>
    <row r="174" spans="2:15" ht="15.5" x14ac:dyDescent="0.35">
      <c r="C174" t="s">
        <v>61</v>
      </c>
      <c r="D174" s="6">
        <v>25.89</v>
      </c>
      <c r="E174" s="6">
        <v>43.26</v>
      </c>
      <c r="F174" s="6">
        <v>42.15</v>
      </c>
      <c r="G174" s="6">
        <v>21.67</v>
      </c>
    </row>
    <row r="175" spans="2:15" ht="15.5" x14ac:dyDescent="0.35">
      <c r="C175" t="s">
        <v>163</v>
      </c>
      <c r="D175" s="5">
        <v>275650000000</v>
      </c>
      <c r="E175" s="5">
        <v>249320000000</v>
      </c>
      <c r="F175" s="5">
        <v>227360000000</v>
      </c>
      <c r="G175" s="5">
        <v>320550000000</v>
      </c>
    </row>
    <row r="176" spans="2:15" ht="15.5" x14ac:dyDescent="0.35">
      <c r="C176" t="s">
        <v>164</v>
      </c>
      <c r="D176" s="6">
        <v>4.4900000000000002E-2</v>
      </c>
      <c r="E176" s="6">
        <v>3.3500000000000002E-2</v>
      </c>
      <c r="F176" s="6">
        <v>2.23E-2</v>
      </c>
      <c r="G176" s="6">
        <v>5.8200000000000002E-2</v>
      </c>
    </row>
    <row r="177" spans="3:7" ht="15.5" x14ac:dyDescent="0.35">
      <c r="C177" t="s">
        <v>165</v>
      </c>
      <c r="D177" s="6">
        <v>8.48E-2</v>
      </c>
      <c r="E177" s="6">
        <v>6.8099999999999994E-2</v>
      </c>
      <c r="F177" s="6">
        <v>4.8300000000000003E-2</v>
      </c>
      <c r="G177" s="6">
        <v>0.12509999999999999</v>
      </c>
    </row>
    <row r="178" spans="3:7" ht="15.5" x14ac:dyDescent="0.35">
      <c r="C178" t="s">
        <v>166</v>
      </c>
      <c r="D178" s="6">
        <v>6.88E-2</v>
      </c>
      <c r="E178" s="6">
        <v>6.1699999999999998E-2</v>
      </c>
      <c r="F178" s="6">
        <v>5.57E-2</v>
      </c>
      <c r="G178" s="6">
        <v>8.4100000000000008E-2</v>
      </c>
    </row>
    <row r="179" spans="3:7" ht="15.5" x14ac:dyDescent="0.35">
      <c r="C179" t="s">
        <v>167</v>
      </c>
      <c r="D179" s="6">
        <v>6.85</v>
      </c>
      <c r="E179" s="6">
        <v>6.14</v>
      </c>
      <c r="F179" s="6">
        <v>5.07</v>
      </c>
      <c r="G179" s="6">
        <v>7.67</v>
      </c>
    </row>
    <row r="180" spans="3:7" ht="15.5" x14ac:dyDescent="0.35">
      <c r="C180" t="s">
        <v>168</v>
      </c>
      <c r="D180" s="5">
        <v>2275000000000</v>
      </c>
      <c r="E180" s="5">
        <v>2082000000000</v>
      </c>
      <c r="F180" s="5">
        <v>1940000000000</v>
      </c>
      <c r="G180" s="5">
        <v>1917000000000</v>
      </c>
    </row>
    <row r="181" spans="3:7" ht="15.5" x14ac:dyDescent="0.35">
      <c r="C181" t="s">
        <v>169</v>
      </c>
      <c r="D181" s="6">
        <v>6.07</v>
      </c>
      <c r="E181" s="6">
        <v>10.75</v>
      </c>
      <c r="F181" s="6">
        <v>11.35</v>
      </c>
      <c r="G181" s="6">
        <v>6.16</v>
      </c>
    </row>
    <row r="182" spans="3:7" ht="15.5" x14ac:dyDescent="0.35">
      <c r="C182" t="s">
        <v>170</v>
      </c>
      <c r="D182" s="6">
        <v>95.56</v>
      </c>
      <c r="E182" s="6">
        <v>87.47</v>
      </c>
      <c r="F182" s="6">
        <v>81.53</v>
      </c>
      <c r="G182" s="6">
        <v>80.53</v>
      </c>
    </row>
    <row r="183" spans="3:7" ht="15.5" x14ac:dyDescent="0.35">
      <c r="C183" t="s">
        <v>171</v>
      </c>
      <c r="D183" s="6">
        <v>6.07</v>
      </c>
      <c r="E183" s="6">
        <v>10.75</v>
      </c>
      <c r="F183" s="6">
        <v>11.35</v>
      </c>
      <c r="G183" s="6">
        <v>6.16</v>
      </c>
    </row>
    <row r="184" spans="3:7" ht="15.5" x14ac:dyDescent="0.35">
      <c r="C184" t="s">
        <v>172</v>
      </c>
      <c r="D184" s="6">
        <v>95.56</v>
      </c>
      <c r="E184" s="6">
        <v>87.47</v>
      </c>
      <c r="F184" s="6">
        <v>81.53</v>
      </c>
      <c r="G184" s="6">
        <v>80.53</v>
      </c>
    </row>
    <row r="185" spans="3:7" ht="15.5" x14ac:dyDescent="0.35">
      <c r="C185" t="s">
        <v>173</v>
      </c>
      <c r="D185" s="5">
        <v>515000000000</v>
      </c>
      <c r="E185" s="5">
        <v>497000000000</v>
      </c>
      <c r="F185" s="5">
        <v>505000000000</v>
      </c>
      <c r="G185" s="5">
        <v>457000000000</v>
      </c>
    </row>
    <row r="186" spans="3:7" ht="15.5" x14ac:dyDescent="0.35">
      <c r="C186" t="s">
        <v>174</v>
      </c>
      <c r="D186" s="5">
        <v>1082000000000</v>
      </c>
      <c r="E186" s="5">
        <v>1192000000000</v>
      </c>
      <c r="F186" s="5">
        <v>1260000000000</v>
      </c>
      <c r="G186" s="5">
        <v>1337000000000</v>
      </c>
    </row>
    <row r="187" spans="3:7" ht="15.5" x14ac:dyDescent="0.35">
      <c r="C187" t="s">
        <v>175</v>
      </c>
      <c r="D187" s="5">
        <v>2275000000000</v>
      </c>
      <c r="E187" s="5">
        <v>2082000000000</v>
      </c>
      <c r="F187" s="5">
        <v>1940000000000</v>
      </c>
      <c r="G187" s="5">
        <v>1917000000000</v>
      </c>
    </row>
    <row r="188" spans="3:7" ht="15.5" x14ac:dyDescent="0.35">
      <c r="C188" t="s">
        <v>24</v>
      </c>
      <c r="D188" s="5">
        <v>1596000000000</v>
      </c>
      <c r="E188" s="5">
        <v>1689000000000</v>
      </c>
      <c r="F188" s="5">
        <v>1766000000000</v>
      </c>
      <c r="G188" s="5">
        <v>1794000000000</v>
      </c>
    </row>
    <row r="189" spans="3:7" ht="15.5" x14ac:dyDescent="0.35">
      <c r="C189" t="s">
        <v>21</v>
      </c>
      <c r="D189" s="5">
        <v>1194000000000</v>
      </c>
      <c r="E189" s="5">
        <v>857000000000</v>
      </c>
      <c r="F189" s="5">
        <v>1004000000000</v>
      </c>
      <c r="G189" s="5">
        <v>1115000000000</v>
      </c>
    </row>
    <row r="190" spans="3:7" ht="15.5" x14ac:dyDescent="0.35">
      <c r="C190" t="s">
        <v>176</v>
      </c>
      <c r="D190" s="5">
        <v>519000000000</v>
      </c>
      <c r="E190" s="5">
        <v>414000000000</v>
      </c>
      <c r="F190" s="5">
        <v>345000000000</v>
      </c>
      <c r="G190" s="5">
        <v>398000000000</v>
      </c>
    </row>
    <row r="191" spans="3:7" ht="15.5" x14ac:dyDescent="0.35">
      <c r="C191" t="s">
        <v>177</v>
      </c>
      <c r="D191" s="5">
        <v>94000000000</v>
      </c>
      <c r="E191" s="5">
        <v>189000000000</v>
      </c>
      <c r="F191" s="5">
        <v>231000000000</v>
      </c>
      <c r="G191" s="5">
        <v>301000000000</v>
      </c>
    </row>
    <row r="192" spans="3:7" ht="15.5" x14ac:dyDescent="0.35">
      <c r="C192" t="s">
        <v>178</v>
      </c>
      <c r="D192" s="5">
        <v>-9000000000</v>
      </c>
      <c r="E192" s="5">
        <v>-25000000000</v>
      </c>
      <c r="F192" s="5">
        <v>-35000000000</v>
      </c>
      <c r="G192" s="5">
        <v>-55000000000</v>
      </c>
    </row>
    <row r="193" spans="3:15" ht="15.5" x14ac:dyDescent="0.35">
      <c r="C193" t="s">
        <v>13</v>
      </c>
      <c r="D193" s="5">
        <v>85000000000</v>
      </c>
      <c r="E193" s="5">
        <v>164000000000</v>
      </c>
      <c r="F193" s="5">
        <v>196000000000</v>
      </c>
      <c r="G193" s="5">
        <v>246000000000</v>
      </c>
    </row>
    <row r="194" spans="3:15" ht="15.5" x14ac:dyDescent="0.35">
      <c r="C194" t="s">
        <v>16</v>
      </c>
      <c r="D194" s="6">
        <v>3.57</v>
      </c>
      <c r="E194" s="6">
        <v>6.91</v>
      </c>
      <c r="F194" s="6">
        <v>8.2200000000000006</v>
      </c>
      <c r="G194" s="6">
        <v>10.33</v>
      </c>
    </row>
    <row r="195" spans="3:15" ht="15.5" x14ac:dyDescent="0.35">
      <c r="C195" t="s">
        <v>46</v>
      </c>
      <c r="I195" s="6">
        <v>27.22</v>
      </c>
      <c r="J195" s="6">
        <v>12.8</v>
      </c>
      <c r="K195" s="6">
        <v>0.09</v>
      </c>
      <c r="L195" s="6">
        <v>2.95</v>
      </c>
      <c r="M195" s="6">
        <v>12.13</v>
      </c>
      <c r="N195" s="6">
        <v>19221.560000000001</v>
      </c>
      <c r="O195" s="6">
        <v>-237503.46</v>
      </c>
    </row>
    <row r="196" spans="3:15" ht="15.5" x14ac:dyDescent="0.35">
      <c r="C196" t="s">
        <v>60</v>
      </c>
      <c r="I196" s="6">
        <v>33.979999999999997</v>
      </c>
      <c r="J196" s="6">
        <v>21.56</v>
      </c>
      <c r="K196" s="6">
        <v>1966.67</v>
      </c>
      <c r="L196" s="5">
        <v>0</v>
      </c>
      <c r="M196" s="5">
        <v>0</v>
      </c>
      <c r="N196" s="5">
        <v>0</v>
      </c>
      <c r="O196" s="5">
        <v>0</v>
      </c>
    </row>
    <row r="197" spans="3:15" ht="15.5" x14ac:dyDescent="0.35">
      <c r="C197" t="s">
        <v>63</v>
      </c>
      <c r="I197" s="6">
        <v>10.93</v>
      </c>
      <c r="J197" s="6">
        <v>4.41</v>
      </c>
      <c r="K197" s="6">
        <v>3.55</v>
      </c>
      <c r="L197" s="5">
        <v>0</v>
      </c>
      <c r="M197" s="5">
        <v>0</v>
      </c>
      <c r="N197" s="5">
        <v>0</v>
      </c>
      <c r="O197" s="5">
        <v>0</v>
      </c>
    </row>
    <row r="198" spans="3:15" ht="15.5" x14ac:dyDescent="0.35">
      <c r="C198" t="s">
        <v>179</v>
      </c>
      <c r="I198" s="5">
        <v>1093450000000</v>
      </c>
      <c r="J198" s="5">
        <v>578150000000</v>
      </c>
      <c r="K198" s="5">
        <v>239290000000</v>
      </c>
      <c r="L198" s="5">
        <v>359350000000</v>
      </c>
      <c r="M198" s="5">
        <v>538000000000</v>
      </c>
      <c r="N198" s="5">
        <v>197120000000</v>
      </c>
      <c r="O198" s="5">
        <v>24550000000</v>
      </c>
    </row>
    <row r="199" spans="3:15" ht="15.5" x14ac:dyDescent="0.35">
      <c r="C199" t="s">
        <v>180</v>
      </c>
      <c r="I199" s="6">
        <v>0.1542</v>
      </c>
      <c r="J199" s="6">
        <v>8.1699999999999995E-2</v>
      </c>
      <c r="K199" s="6">
        <v>5.9999999999999995E-4</v>
      </c>
      <c r="L199" s="6">
        <v>2.3099999999999999E-2</v>
      </c>
      <c r="M199" s="6">
        <v>8.2500000000000004E-2</v>
      </c>
      <c r="N199" s="6">
        <v>7.0999999999999995E-3</v>
      </c>
      <c r="O199" s="6">
        <v>-8.6999999999999994E-2</v>
      </c>
    </row>
    <row r="200" spans="3:15" ht="15.5" x14ac:dyDescent="0.35">
      <c r="C200" t="s">
        <v>181</v>
      </c>
      <c r="I200" s="6">
        <v>0.33380000000000004</v>
      </c>
      <c r="J200" s="6">
        <v>0.22320000000000001</v>
      </c>
      <c r="K200" s="6">
        <v>2E-3</v>
      </c>
      <c r="L200" s="6">
        <v>0.1115</v>
      </c>
      <c r="M200" s="6">
        <v>0.43869999999999998</v>
      </c>
      <c r="N200" s="6">
        <v>6.2E-2</v>
      </c>
      <c r="O200" s="6">
        <v>-0.83840000000000003</v>
      </c>
    </row>
    <row r="201" spans="3:15" ht="15.5" x14ac:dyDescent="0.35">
      <c r="C201" t="s">
        <v>182</v>
      </c>
      <c r="I201" s="6">
        <v>0.2908</v>
      </c>
      <c r="J201" s="6">
        <v>0.17019999999999999</v>
      </c>
      <c r="K201" s="6">
        <v>7.0099999999999996E-2</v>
      </c>
      <c r="L201" s="6">
        <v>0.12279999999999999</v>
      </c>
      <c r="M201" s="6">
        <v>0.20149999999999998</v>
      </c>
      <c r="N201" s="6">
        <v>6.8600000000000008E-2</v>
      </c>
      <c r="O201" s="6">
        <v>-3.4999999999999996E-3</v>
      </c>
    </row>
    <row r="202" spans="3:15" ht="15.5" x14ac:dyDescent="0.35">
      <c r="C202" t="s">
        <v>183</v>
      </c>
      <c r="I202" s="6">
        <v>6.13</v>
      </c>
      <c r="J202" s="6">
        <v>3.06</v>
      </c>
      <c r="K202" s="6">
        <v>1.18</v>
      </c>
      <c r="L202" s="6">
        <v>1.7</v>
      </c>
      <c r="M202" s="6">
        <v>2.46</v>
      </c>
      <c r="N202" s="6">
        <v>0.81</v>
      </c>
      <c r="O202" s="6">
        <v>-0.02</v>
      </c>
    </row>
    <row r="203" spans="3:15" ht="15.5" x14ac:dyDescent="0.35">
      <c r="C203" t="s">
        <v>57</v>
      </c>
      <c r="I203" s="6">
        <v>11.35</v>
      </c>
      <c r="J203" s="6">
        <v>4.8099999999999996</v>
      </c>
      <c r="K203" s="6">
        <v>3.97</v>
      </c>
      <c r="L203" s="5">
        <v>0</v>
      </c>
      <c r="M203" s="5">
        <v>0</v>
      </c>
      <c r="N203" s="5">
        <v>0</v>
      </c>
      <c r="O203" s="5">
        <v>0</v>
      </c>
    </row>
    <row r="204" spans="3:15" ht="15.5" x14ac:dyDescent="0.35">
      <c r="C204" t="s">
        <v>54</v>
      </c>
      <c r="I204" s="6">
        <v>81.53</v>
      </c>
      <c r="J204" s="6">
        <v>57.35</v>
      </c>
      <c r="K204" s="6">
        <v>44.61</v>
      </c>
      <c r="L204" s="6">
        <v>26.49</v>
      </c>
      <c r="M204" s="6">
        <v>27.66</v>
      </c>
      <c r="N204" s="6">
        <v>309984.17</v>
      </c>
      <c r="O204" s="6">
        <v>283275.96000000002</v>
      </c>
    </row>
    <row r="205" spans="3:15" ht="15.5" x14ac:dyDescent="0.35">
      <c r="C205" t="s">
        <v>184</v>
      </c>
      <c r="I205" s="6">
        <v>11.35</v>
      </c>
      <c r="J205" s="6">
        <v>4.8099999999999996</v>
      </c>
      <c r="K205" s="6">
        <v>3.97</v>
      </c>
      <c r="L205" s="5">
        <v>0</v>
      </c>
      <c r="M205" s="5">
        <v>0</v>
      </c>
      <c r="N205" s="5">
        <v>0</v>
      </c>
      <c r="O205" s="5">
        <v>0</v>
      </c>
    </row>
    <row r="206" spans="3:15" ht="15.5" x14ac:dyDescent="0.35">
      <c r="C206" t="s">
        <v>185</v>
      </c>
      <c r="I206" s="6">
        <v>81.53</v>
      </c>
      <c r="J206" s="6">
        <v>57.35</v>
      </c>
      <c r="K206" s="6">
        <v>44.61</v>
      </c>
      <c r="L206" s="6">
        <v>26.49</v>
      </c>
      <c r="M206" s="6">
        <v>27.66</v>
      </c>
      <c r="N206" s="6">
        <v>309984.17</v>
      </c>
      <c r="O206" s="6">
        <v>283275.96000000002</v>
      </c>
    </row>
    <row r="207" spans="3:15" ht="15.5" x14ac:dyDescent="0.35">
      <c r="C207" t="s">
        <v>186</v>
      </c>
      <c r="I207" s="5">
        <v>505000000000</v>
      </c>
      <c r="J207" s="5">
        <v>385000000000</v>
      </c>
      <c r="K207" s="5">
        <v>258000000000</v>
      </c>
      <c r="L207" s="5">
        <v>109000000000</v>
      </c>
      <c r="M207" s="5">
        <v>166000000000</v>
      </c>
      <c r="N207" s="5">
        <v>164000000000</v>
      </c>
      <c r="O207" s="5">
        <v>159000000000</v>
      </c>
    </row>
    <row r="208" spans="3:15" ht="15.5" x14ac:dyDescent="0.35">
      <c r="C208" t="s">
        <v>187</v>
      </c>
      <c r="I208" s="5">
        <v>1260000000000</v>
      </c>
      <c r="J208" s="5">
        <v>1613000000000</v>
      </c>
      <c r="K208" s="5">
        <v>1847000000000</v>
      </c>
      <c r="L208" s="5">
        <v>1996000000000</v>
      </c>
      <c r="M208" s="5">
        <v>1990000000000</v>
      </c>
      <c r="N208" s="5">
        <v>2062000000000</v>
      </c>
      <c r="O208" s="5">
        <v>2052000000000</v>
      </c>
    </row>
    <row r="209" spans="2:15" ht="15.5" x14ac:dyDescent="0.35">
      <c r="C209" t="s">
        <v>26</v>
      </c>
      <c r="I209" s="5">
        <v>1766000000000</v>
      </c>
      <c r="J209" s="5">
        <v>1998000000000</v>
      </c>
      <c r="K209" s="5">
        <v>2106000000000</v>
      </c>
      <c r="L209" s="5">
        <v>2105000000000</v>
      </c>
      <c r="M209" s="5">
        <v>2156000000000</v>
      </c>
      <c r="N209" s="5">
        <v>2226000000000</v>
      </c>
      <c r="O209" s="5">
        <v>2211000000000</v>
      </c>
    </row>
    <row r="210" spans="2:15" ht="15.5" x14ac:dyDescent="0.35">
      <c r="C210" t="s">
        <v>23</v>
      </c>
      <c r="I210" s="5">
        <v>1004000000000</v>
      </c>
      <c r="J210" s="5">
        <v>1611000000000</v>
      </c>
      <c r="K210" s="5">
        <v>1863000000000</v>
      </c>
      <c r="L210" s="5">
        <v>2064000000000</v>
      </c>
      <c r="M210" s="5">
        <v>1965000000000</v>
      </c>
      <c r="N210" s="5">
        <v>2184000000000</v>
      </c>
      <c r="O210" s="5">
        <v>2166000000000</v>
      </c>
    </row>
    <row r="211" spans="2:15" ht="15.5" x14ac:dyDescent="0.35">
      <c r="C211" t="s">
        <v>188</v>
      </c>
      <c r="I211" s="5">
        <v>345000000000</v>
      </c>
      <c r="J211" s="5">
        <v>92000000000</v>
      </c>
      <c r="K211" s="5">
        <v>-43000000000</v>
      </c>
      <c r="L211" s="5">
        <v>-6000000000</v>
      </c>
      <c r="M211" s="5">
        <v>34000000000</v>
      </c>
      <c r="N211" s="5">
        <v>-210000000000</v>
      </c>
      <c r="O211" s="5">
        <v>-238000000000</v>
      </c>
    </row>
    <row r="212" spans="2:15" ht="15.5" x14ac:dyDescent="0.35">
      <c r="C212" t="s">
        <v>189</v>
      </c>
      <c r="I212" s="5">
        <v>869000000000</v>
      </c>
      <c r="J212" s="5">
        <v>438000000000</v>
      </c>
      <c r="K212" s="5">
        <v>131000000000</v>
      </c>
      <c r="L212" s="5">
        <v>47000000000</v>
      </c>
      <c r="M212" s="5">
        <v>318000000000</v>
      </c>
      <c r="N212" s="5">
        <v>71000000000</v>
      </c>
      <c r="O212" s="5">
        <v>5000000000</v>
      </c>
    </row>
    <row r="213" spans="2:15" ht="15.5" x14ac:dyDescent="0.35">
      <c r="C213" t="s">
        <v>190</v>
      </c>
      <c r="I213" s="5">
        <v>-101000000000</v>
      </c>
      <c r="J213" s="5">
        <v>-75000000000</v>
      </c>
      <c r="K213" s="5">
        <v>-254000000000</v>
      </c>
      <c r="L213" s="5">
        <v>-107000000000</v>
      </c>
      <c r="M213" s="5">
        <v>-35000000000</v>
      </c>
      <c r="N213" s="5">
        <v>-7000000000</v>
      </c>
      <c r="O213" s="5">
        <v>-22000000000</v>
      </c>
    </row>
    <row r="214" spans="2:15" ht="15.5" x14ac:dyDescent="0.35">
      <c r="C214" t="s">
        <v>15</v>
      </c>
      <c r="I214" s="5">
        <v>768000000000</v>
      </c>
      <c r="J214" s="5">
        <v>363000000000</v>
      </c>
      <c r="K214" s="5">
        <v>-123000000000</v>
      </c>
      <c r="L214" s="5">
        <v>-60000000000</v>
      </c>
      <c r="M214" s="5">
        <v>283000000000</v>
      </c>
      <c r="N214" s="5">
        <v>64000000000</v>
      </c>
      <c r="O214" s="5">
        <v>-17000000000</v>
      </c>
    </row>
    <row r="215" spans="2:15" ht="15.5" x14ac:dyDescent="0.35">
      <c r="C215" t="s">
        <v>17</v>
      </c>
      <c r="I215" s="6">
        <v>32.25</v>
      </c>
      <c r="J215" s="6">
        <v>15.26</v>
      </c>
      <c r="K215" s="6">
        <v>-5.17</v>
      </c>
      <c r="L215" s="6">
        <v>-2.54</v>
      </c>
      <c r="M215" s="6">
        <v>13.99</v>
      </c>
      <c r="N215" s="6">
        <v>63769.54</v>
      </c>
      <c r="O215" s="6">
        <v>-16497.53</v>
      </c>
    </row>
    <row r="217" spans="2:15" ht="15.5" x14ac:dyDescent="0.35">
      <c r="B217" t="s">
        <v>191</v>
      </c>
      <c r="C217" t="s">
        <v>192</v>
      </c>
      <c r="D217" s="5">
        <v>193000000000</v>
      </c>
      <c r="E217" s="5">
        <v>142000000000</v>
      </c>
      <c r="F217" s="5">
        <v>94000000000</v>
      </c>
      <c r="G217" s="5">
        <v>240000000000</v>
      </c>
      <c r="H217" s="5">
        <v>669000000000</v>
      </c>
      <c r="I217" s="5">
        <v>648000000000</v>
      </c>
      <c r="J217" s="5">
        <v>305000000000</v>
      </c>
      <c r="K217" s="5">
        <v>2000000000</v>
      </c>
      <c r="L217" s="5">
        <v>70000000000</v>
      </c>
      <c r="M217" s="5">
        <v>245000000000</v>
      </c>
      <c r="N217" s="5">
        <v>19000000000</v>
      </c>
      <c r="O217" s="5">
        <v>-240000000000</v>
      </c>
    </row>
    <row r="218" spans="2:15" ht="15.5" x14ac:dyDescent="0.35">
      <c r="C218" t="s">
        <v>345</v>
      </c>
      <c r="H218" s="5">
        <v>5</v>
      </c>
      <c r="I218" s="5">
        <v>5</v>
      </c>
    </row>
    <row r="219" spans="2:15" ht="15.5" x14ac:dyDescent="0.35">
      <c r="C219" t="s">
        <v>65</v>
      </c>
      <c r="H219" s="6">
        <v>0.1779</v>
      </c>
      <c r="I219" s="6">
        <v>0.1837</v>
      </c>
    </row>
    <row r="220" spans="2:15" ht="15.5" x14ac:dyDescent="0.35">
      <c r="C220" t="s">
        <v>346</v>
      </c>
      <c r="H220" s="6">
        <v>8.6999999999999994E-3</v>
      </c>
      <c r="I220" s="6">
        <v>8.199999999999999E-3</v>
      </c>
    </row>
    <row r="221" spans="2:15" ht="15.5" x14ac:dyDescent="0.35">
      <c r="C221" t="s">
        <v>45</v>
      </c>
      <c r="D221" s="6">
        <v>8.1</v>
      </c>
      <c r="E221" s="6">
        <v>5.96</v>
      </c>
      <c r="F221" s="6">
        <v>3.94</v>
      </c>
      <c r="G221" s="6">
        <v>10.08</v>
      </c>
      <c r="H221" s="6">
        <v>28.11</v>
      </c>
      <c r="I221" s="6">
        <v>27.22</v>
      </c>
      <c r="J221" s="6">
        <v>12.8</v>
      </c>
      <c r="K221" s="6">
        <v>0.09</v>
      </c>
      <c r="L221" s="6">
        <v>2.95</v>
      </c>
      <c r="M221" s="6">
        <v>10.31</v>
      </c>
      <c r="N221" s="6">
        <v>0.82</v>
      </c>
      <c r="O221" s="6">
        <v>-10.09</v>
      </c>
    </row>
    <row r="222" spans="2:15" ht="15.5" x14ac:dyDescent="0.35">
      <c r="C222" t="s">
        <v>67</v>
      </c>
      <c r="H222" s="5">
        <v>5</v>
      </c>
      <c r="I222" s="5">
        <v>5</v>
      </c>
    </row>
    <row r="223" spans="2:15" ht="15.5" x14ac:dyDescent="0.35">
      <c r="C223" t="s">
        <v>347</v>
      </c>
      <c r="H223" s="6">
        <v>0.1779</v>
      </c>
      <c r="I223" s="6">
        <v>0.1837</v>
      </c>
    </row>
    <row r="224" spans="2:15" ht="15.5" x14ac:dyDescent="0.35">
      <c r="C224" t="s">
        <v>348</v>
      </c>
      <c r="H224" s="6">
        <v>8.6999999999999994E-3</v>
      </c>
      <c r="I224" s="6">
        <v>8.199999999999999E-3</v>
      </c>
    </row>
    <row r="225" spans="3:15" ht="15.5" x14ac:dyDescent="0.35">
      <c r="C225" t="s">
        <v>193</v>
      </c>
      <c r="D225" s="5">
        <v>533000000000</v>
      </c>
      <c r="E225" s="5">
        <v>517000000000</v>
      </c>
      <c r="F225" s="5">
        <v>522000000000</v>
      </c>
      <c r="G225" s="5">
        <v>545000000000</v>
      </c>
      <c r="H225" s="5">
        <v>2101000000000</v>
      </c>
      <c r="I225" s="5">
        <v>2014000000000</v>
      </c>
      <c r="J225" s="5">
        <v>1490000000000</v>
      </c>
      <c r="K225" s="5">
        <v>1185000000000</v>
      </c>
      <c r="L225" s="5">
        <v>1134000000000</v>
      </c>
      <c r="M225" s="5">
        <v>1147000000000</v>
      </c>
      <c r="N225" s="5">
        <v>747000000000</v>
      </c>
      <c r="O225" s="5">
        <v>523000000000</v>
      </c>
    </row>
    <row r="226" spans="3:15" ht="15.5" x14ac:dyDescent="0.35">
      <c r="C226" t="s">
        <v>349</v>
      </c>
      <c r="H226" s="5">
        <v>5</v>
      </c>
      <c r="I226" s="5">
        <v>5</v>
      </c>
    </row>
    <row r="227" spans="3:15" ht="15.5" x14ac:dyDescent="0.35">
      <c r="C227" t="s">
        <v>350</v>
      </c>
      <c r="H227" s="6">
        <v>0.1779</v>
      </c>
      <c r="I227" s="6">
        <v>0.1837</v>
      </c>
    </row>
    <row r="228" spans="3:15" ht="15.5" x14ac:dyDescent="0.35">
      <c r="C228" t="s">
        <v>351</v>
      </c>
      <c r="H228" s="6">
        <v>8.6999999999999994E-3</v>
      </c>
      <c r="I228" s="6">
        <v>8.199999999999999E-3</v>
      </c>
    </row>
    <row r="229" spans="3:15" ht="15.5" x14ac:dyDescent="0.35">
      <c r="C229" t="s">
        <v>194</v>
      </c>
      <c r="I229" s="6">
        <v>20.45</v>
      </c>
    </row>
    <row r="230" spans="3:15" ht="15.5" x14ac:dyDescent="0.35">
      <c r="C230" t="s">
        <v>292</v>
      </c>
      <c r="I230" s="6">
        <v>20.48</v>
      </c>
    </row>
    <row r="231" spans="3:15" ht="15.5" x14ac:dyDescent="0.35">
      <c r="C231" t="s">
        <v>195</v>
      </c>
      <c r="I231" s="6">
        <v>6.95</v>
      </c>
    </row>
    <row r="232" spans="3:15" ht="15.5" x14ac:dyDescent="0.35">
      <c r="C232" t="s">
        <v>293</v>
      </c>
      <c r="I232" s="6">
        <v>4.8799999999999996E-2</v>
      </c>
    </row>
    <row r="233" spans="3:15" ht="15.5" x14ac:dyDescent="0.35">
      <c r="C233" t="s">
        <v>294</v>
      </c>
      <c r="I233" s="6">
        <v>6.46</v>
      </c>
    </row>
    <row r="234" spans="3:15" ht="15.5" x14ac:dyDescent="0.35">
      <c r="C234" t="s">
        <v>196</v>
      </c>
      <c r="I234" s="6">
        <v>6.02</v>
      </c>
    </row>
    <row r="235" spans="3:15" ht="15.5" x14ac:dyDescent="0.35">
      <c r="C235" t="s">
        <v>295</v>
      </c>
      <c r="I235" s="6">
        <v>16.809999999999999</v>
      </c>
    </row>
    <row r="236" spans="3:15" ht="15.5" x14ac:dyDescent="0.35">
      <c r="C236" t="s">
        <v>296</v>
      </c>
      <c r="I236" s="6">
        <v>19.8</v>
      </c>
    </row>
    <row r="237" spans="3:15" ht="15.5" x14ac:dyDescent="0.35">
      <c r="C237" t="s">
        <v>297</v>
      </c>
      <c r="I237" s="6">
        <v>16.3</v>
      </c>
    </row>
    <row r="238" spans="3:15" ht="15.5" x14ac:dyDescent="0.35">
      <c r="C238" t="s">
        <v>298</v>
      </c>
      <c r="I238" s="6">
        <v>13.87</v>
      </c>
    </row>
    <row r="239" spans="3:15" ht="15.5" x14ac:dyDescent="0.35">
      <c r="C239" t="s">
        <v>299</v>
      </c>
      <c r="I239" s="6">
        <v>0.18</v>
      </c>
    </row>
    <row r="240" spans="3:15" ht="15.5" x14ac:dyDescent="0.35">
      <c r="C240" t="s">
        <v>300</v>
      </c>
      <c r="I240" s="6">
        <v>0.19</v>
      </c>
    </row>
    <row r="241" spans="3:9" ht="15.5" x14ac:dyDescent="0.35">
      <c r="C241" t="s">
        <v>301</v>
      </c>
      <c r="I241" s="6">
        <v>28.07</v>
      </c>
    </row>
    <row r="242" spans="3:9" ht="15.5" x14ac:dyDescent="0.35">
      <c r="C242" t="s">
        <v>197</v>
      </c>
      <c r="I242" s="6">
        <v>28.11</v>
      </c>
    </row>
    <row r="243" spans="3:9" ht="15.5" x14ac:dyDescent="0.35">
      <c r="C243" t="s">
        <v>302</v>
      </c>
      <c r="I243" s="6">
        <v>88.97</v>
      </c>
    </row>
    <row r="244" spans="3:9" ht="15.5" x14ac:dyDescent="0.35">
      <c r="C244" t="s">
        <v>198</v>
      </c>
      <c r="D244" s="6">
        <v>16.899999999999999</v>
      </c>
    </row>
    <row r="245" spans="3:9" ht="15.5" x14ac:dyDescent="0.35">
      <c r="C245" t="s">
        <v>199</v>
      </c>
      <c r="I245" s="6">
        <v>95.56</v>
      </c>
    </row>
    <row r="246" spans="3:9" ht="15.5" x14ac:dyDescent="0.35">
      <c r="C246" t="s">
        <v>303</v>
      </c>
      <c r="I246" s="6">
        <v>29.04</v>
      </c>
    </row>
    <row r="247" spans="3:9" ht="15.5" x14ac:dyDescent="0.35">
      <c r="C247" t="s">
        <v>200</v>
      </c>
      <c r="D247" s="6">
        <v>1.65</v>
      </c>
    </row>
    <row r="248" spans="3:9" ht="15.5" x14ac:dyDescent="0.35">
      <c r="C248" t="s">
        <v>201</v>
      </c>
      <c r="D248" s="6">
        <v>1.27</v>
      </c>
    </row>
    <row r="249" spans="3:9" ht="15.5" x14ac:dyDescent="0.35">
      <c r="C249" t="s">
        <v>202</v>
      </c>
      <c r="D249" s="6">
        <v>0.7</v>
      </c>
    </row>
    <row r="250" spans="3:9" ht="15.5" x14ac:dyDescent="0.35">
      <c r="C250" t="s">
        <v>352</v>
      </c>
      <c r="D250" s="6">
        <v>0.48</v>
      </c>
    </row>
    <row r="251" spans="3:9" ht="15.5" x14ac:dyDescent="0.35">
      <c r="C251" t="s">
        <v>203</v>
      </c>
      <c r="D251" s="6">
        <v>0.89</v>
      </c>
    </row>
    <row r="252" spans="3:9" ht="15.5" x14ac:dyDescent="0.35">
      <c r="C252" t="s">
        <v>204</v>
      </c>
      <c r="D252" s="6">
        <v>0.37</v>
      </c>
    </row>
    <row r="253" spans="3:9" ht="15.5" x14ac:dyDescent="0.35">
      <c r="C253" t="s">
        <v>205</v>
      </c>
      <c r="D253" s="6">
        <v>1.89</v>
      </c>
    </row>
    <row r="254" spans="3:9" ht="15.5" x14ac:dyDescent="0.35">
      <c r="C254" t="s">
        <v>304</v>
      </c>
      <c r="I254" s="6">
        <v>6.43</v>
      </c>
    </row>
    <row r="255" spans="3:9" ht="15.5" x14ac:dyDescent="0.35">
      <c r="C255" t="s">
        <v>13</v>
      </c>
      <c r="D255" s="5">
        <v>85000000000</v>
      </c>
    </row>
    <row r="256" spans="3:9" ht="15.5" x14ac:dyDescent="0.35">
      <c r="C256" t="s">
        <v>206</v>
      </c>
      <c r="I256" s="6">
        <v>4.03</v>
      </c>
    </row>
    <row r="257" spans="3:9" ht="15.5" x14ac:dyDescent="0.35">
      <c r="C257" t="s">
        <v>207</v>
      </c>
      <c r="I257" s="6">
        <v>0.1555</v>
      </c>
    </row>
    <row r="258" spans="3:9" ht="15.5" x14ac:dyDescent="0.35">
      <c r="C258" t="s">
        <v>208</v>
      </c>
      <c r="I258" s="6">
        <v>0.29370000000000002</v>
      </c>
    </row>
    <row r="259" spans="3:9" ht="15.5" x14ac:dyDescent="0.35">
      <c r="C259" t="s">
        <v>209</v>
      </c>
      <c r="I259" s="6">
        <v>0.2651</v>
      </c>
    </row>
    <row r="260" spans="3:9" ht="15.5" x14ac:dyDescent="0.35">
      <c r="C260" t="s">
        <v>305</v>
      </c>
      <c r="I260" s="6">
        <v>0.2</v>
      </c>
    </row>
    <row r="261" spans="3:9" ht="15.5" x14ac:dyDescent="0.35">
      <c r="C261" t="s">
        <v>210</v>
      </c>
      <c r="D261" s="6">
        <v>5.68</v>
      </c>
    </row>
    <row r="262" spans="3:9" ht="15.5" x14ac:dyDescent="0.35">
      <c r="C262" t="s">
        <v>211</v>
      </c>
      <c r="D262" s="6">
        <v>91.35</v>
      </c>
    </row>
    <row r="263" spans="3:9" ht="15.5" x14ac:dyDescent="0.35">
      <c r="C263" t="s">
        <v>212</v>
      </c>
      <c r="D263" s="6">
        <v>20.97</v>
      </c>
    </row>
    <row r="264" spans="3:9" ht="15.5" x14ac:dyDescent="0.35">
      <c r="C264" t="s">
        <v>213</v>
      </c>
      <c r="D264" s="6">
        <v>76.06</v>
      </c>
    </row>
    <row r="265" spans="3:9" ht="15.5" x14ac:dyDescent="0.35">
      <c r="C265" t="s">
        <v>214</v>
      </c>
      <c r="D265" s="6">
        <v>16.02</v>
      </c>
    </row>
    <row r="266" spans="3:9" ht="15.5" x14ac:dyDescent="0.35">
      <c r="C266" t="s">
        <v>306</v>
      </c>
      <c r="I266" s="6">
        <v>0.5</v>
      </c>
    </row>
    <row r="267" spans="3:9" ht="15.5" x14ac:dyDescent="0.35">
      <c r="C267" t="s">
        <v>307</v>
      </c>
      <c r="I267" s="6">
        <v>3.88</v>
      </c>
    </row>
    <row r="268" spans="3:9" ht="15.5" x14ac:dyDescent="0.35">
      <c r="C268" t="s">
        <v>41</v>
      </c>
      <c r="I268" s="5">
        <v>13686000000000</v>
      </c>
    </row>
    <row r="269" spans="3:9" ht="15.5" x14ac:dyDescent="0.35">
      <c r="C269" t="s">
        <v>215</v>
      </c>
      <c r="I269" s="5">
        <v>14880000000000</v>
      </c>
    </row>
    <row r="270" spans="3:9" ht="15.5" x14ac:dyDescent="0.35">
      <c r="C270" t="s">
        <v>216</v>
      </c>
      <c r="I270" s="5">
        <v>23800000000</v>
      </c>
    </row>
    <row r="271" spans="3:9" ht="15.5" x14ac:dyDescent="0.35">
      <c r="C271" t="s">
        <v>217</v>
      </c>
      <c r="I271" s="6">
        <v>0.2132</v>
      </c>
    </row>
    <row r="272" spans="3:9" ht="15.5" x14ac:dyDescent="0.35">
      <c r="C272" t="s">
        <v>218</v>
      </c>
      <c r="D272" s="6">
        <v>0.50209999999999999</v>
      </c>
    </row>
    <row r="273" spans="3:9" ht="15.5" x14ac:dyDescent="0.35">
      <c r="C273" t="s">
        <v>219</v>
      </c>
      <c r="D273" s="6">
        <v>0.44450000000000001</v>
      </c>
    </row>
    <row r="274" spans="3:9" ht="15.5" x14ac:dyDescent="0.35">
      <c r="C274" t="s">
        <v>220</v>
      </c>
      <c r="D274" s="6">
        <v>0.36149999999999999</v>
      </c>
    </row>
    <row r="275" spans="3:9" ht="15.5" x14ac:dyDescent="0.35">
      <c r="C275" t="s">
        <v>221</v>
      </c>
      <c r="D275" s="6">
        <v>0.1341</v>
      </c>
    </row>
    <row r="276" spans="3:9" ht="15.5" x14ac:dyDescent="0.35">
      <c r="C276" t="s">
        <v>222</v>
      </c>
      <c r="D276" s="6">
        <v>2.9100000000000001E-2</v>
      </c>
    </row>
    <row r="277" spans="3:9" ht="15.5" x14ac:dyDescent="0.35">
      <c r="C277" t="s">
        <v>223</v>
      </c>
      <c r="D277" s="6">
        <v>0.26750000000000002</v>
      </c>
    </row>
    <row r="278" spans="3:9" ht="15.5" x14ac:dyDescent="0.35">
      <c r="C278" t="s">
        <v>353</v>
      </c>
      <c r="I278" s="5">
        <v>5</v>
      </c>
    </row>
    <row r="279" spans="3:9" ht="15.5" x14ac:dyDescent="0.35">
      <c r="C279" t="s">
        <v>354</v>
      </c>
      <c r="I279" s="5">
        <v>5</v>
      </c>
    </row>
    <row r="280" spans="3:9" ht="15.5" x14ac:dyDescent="0.35">
      <c r="C280" t="s">
        <v>355</v>
      </c>
      <c r="I280" s="6">
        <v>0.1779</v>
      </c>
    </row>
    <row r="281" spans="3:9" ht="15.5" x14ac:dyDescent="0.35">
      <c r="C281" t="s">
        <v>356</v>
      </c>
      <c r="I281" s="6">
        <v>8.6999999999999994E-3</v>
      </c>
    </row>
    <row r="282" spans="3:9" ht="15.5" x14ac:dyDescent="0.35">
      <c r="C282" t="s">
        <v>357</v>
      </c>
      <c r="I282" t="s">
        <v>582</v>
      </c>
    </row>
    <row r="283" spans="3:9" ht="15.5" x14ac:dyDescent="0.35">
      <c r="C283" t="s">
        <v>224</v>
      </c>
      <c r="I283" s="5">
        <v>9</v>
      </c>
    </row>
    <row r="284" spans="3:9" ht="15.5" x14ac:dyDescent="0.35">
      <c r="C284" t="s">
        <v>225</v>
      </c>
      <c r="I284" s="6">
        <v>0.2</v>
      </c>
    </row>
    <row r="285" spans="3:9" ht="15.5" x14ac:dyDescent="0.35">
      <c r="C285" t="s">
        <v>226</v>
      </c>
      <c r="I285" s="6">
        <v>0.89</v>
      </c>
    </row>
    <row r="286" spans="3:9" ht="15.5" x14ac:dyDescent="0.35">
      <c r="C286" t="s">
        <v>308</v>
      </c>
      <c r="I286" s="6">
        <v>0.36</v>
      </c>
    </row>
    <row r="287" spans="3:9" ht="15.5" x14ac:dyDescent="0.35">
      <c r="C287" t="s">
        <v>227</v>
      </c>
      <c r="I287" s="6">
        <v>0.3</v>
      </c>
    </row>
    <row r="288" spans="3:9" ht="15.5" x14ac:dyDescent="0.35">
      <c r="C288" t="s">
        <v>228</v>
      </c>
      <c r="I288" s="6">
        <v>0.19</v>
      </c>
    </row>
    <row r="289" spans="3:9" ht="15.5" x14ac:dyDescent="0.35">
      <c r="C289" t="s">
        <v>229</v>
      </c>
      <c r="I289" s="6">
        <v>0.12</v>
      </c>
    </row>
    <row r="290" spans="3:9" ht="15.5" x14ac:dyDescent="0.35">
      <c r="C290" t="s">
        <v>230</v>
      </c>
      <c r="I290" s="6">
        <v>0.1</v>
      </c>
    </row>
    <row r="291" spans="3:9" ht="15.5" x14ac:dyDescent="0.35">
      <c r="C291" t="s">
        <v>309</v>
      </c>
      <c r="I291" s="5">
        <v>2118000000000</v>
      </c>
    </row>
    <row r="292" spans="3:9" ht="15.5" x14ac:dyDescent="0.35">
      <c r="C292" t="s">
        <v>310</v>
      </c>
      <c r="I292" s="5">
        <v>1083000000000</v>
      </c>
    </row>
    <row r="293" spans="3:9" ht="15.5" x14ac:dyDescent="0.35">
      <c r="C293" t="s">
        <v>311</v>
      </c>
      <c r="I293" s="5">
        <v>1073000000000</v>
      </c>
    </row>
    <row r="294" spans="3:9" ht="15.5" x14ac:dyDescent="0.35">
      <c r="C294" t="s">
        <v>312</v>
      </c>
      <c r="I294" s="5">
        <v>668000000000</v>
      </c>
    </row>
    <row r="295" spans="3:9" ht="15.5" x14ac:dyDescent="0.35">
      <c r="C295" t="s">
        <v>231</v>
      </c>
      <c r="D295" s="5">
        <v>402000000000</v>
      </c>
    </row>
    <row r="296" spans="3:9" ht="15.5" x14ac:dyDescent="0.35">
      <c r="C296" t="s">
        <v>232</v>
      </c>
      <c r="D296" s="5">
        <v>4298000000000</v>
      </c>
    </row>
    <row r="297" spans="3:9" ht="15.5" x14ac:dyDescent="0.35">
      <c r="C297" t="s">
        <v>233</v>
      </c>
      <c r="D297" s="5">
        <v>2023000000000</v>
      </c>
    </row>
    <row r="298" spans="3:9" ht="15.5" x14ac:dyDescent="0.35">
      <c r="C298" t="s">
        <v>176</v>
      </c>
      <c r="D298" s="5">
        <v>519000000000</v>
      </c>
    </row>
    <row r="299" spans="3:9" ht="15.5" x14ac:dyDescent="0.35">
      <c r="C299" t="s">
        <v>175</v>
      </c>
      <c r="I299" s="5">
        <v>2275000000000</v>
      </c>
    </row>
    <row r="300" spans="3:9" ht="15.5" x14ac:dyDescent="0.35">
      <c r="C300" t="s">
        <v>174</v>
      </c>
      <c r="D300" s="5">
        <v>1082000000000</v>
      </c>
    </row>
    <row r="301" spans="3:9" ht="15.5" x14ac:dyDescent="0.35">
      <c r="C301" t="s">
        <v>173</v>
      </c>
      <c r="D301" s="5">
        <v>515000000000</v>
      </c>
    </row>
    <row r="302" spans="3:9" ht="15.5" x14ac:dyDescent="0.35">
      <c r="C302" t="s">
        <v>24</v>
      </c>
      <c r="D302" s="5">
        <v>1596000000000</v>
      </c>
    </row>
    <row r="303" spans="3:9" ht="15.5" x14ac:dyDescent="0.35">
      <c r="C303" t="s">
        <v>21</v>
      </c>
      <c r="D303" s="5">
        <v>1194000000000</v>
      </c>
    </row>
    <row r="304" spans="3:9" ht="15.5" x14ac:dyDescent="0.35">
      <c r="C304" t="s">
        <v>234</v>
      </c>
      <c r="I304" s="5">
        <v>2275000000000</v>
      </c>
    </row>
    <row r="305" spans="3:9" ht="15.5" x14ac:dyDescent="0.35">
      <c r="C305" t="s">
        <v>313</v>
      </c>
      <c r="I305" s="5">
        <v>814000000000</v>
      </c>
    </row>
    <row r="306" spans="3:9" ht="15.5" x14ac:dyDescent="0.35">
      <c r="C306" t="s">
        <v>314</v>
      </c>
      <c r="I306" s="5">
        <v>-596000000000</v>
      </c>
    </row>
    <row r="307" spans="3:9" ht="15.5" x14ac:dyDescent="0.35">
      <c r="C307" t="s">
        <v>315</v>
      </c>
      <c r="I307" s="5">
        <v>-327000000000</v>
      </c>
    </row>
    <row r="308" spans="3:9" ht="15.5" x14ac:dyDescent="0.35">
      <c r="C308" t="s">
        <v>316</v>
      </c>
      <c r="I308" s="5">
        <v>-123000000000</v>
      </c>
    </row>
    <row r="309" spans="3:9" ht="15.5" x14ac:dyDescent="0.35">
      <c r="C309" t="s">
        <v>317</v>
      </c>
      <c r="I309" s="5">
        <v>691000000000</v>
      </c>
    </row>
  </sheetData>
  <pageMargins left="0.7" right="0.7" top="0.75" bottom="0.75" header="0.3" footer="0.3"/>
  <ignoredErrors>
    <ignoredError sqref="A1:O310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29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689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690</v>
      </c>
      <c r="D2" s="2" vm="84">
        <f ca="1">IFERROR(_xlfn.STOCKHISTORY("XIDX:" &amp; $C$1, D3, , 0, 0, 1), "Libur")</f>
        <v>212</v>
      </c>
      <c r="E2" s="2" vm="83">
        <f ca="1">IFERROR(_xlfn.STOCKHISTORY("XIDX:" &amp; $C$1, E3, , 0, 0, 1), "Libur")</f>
        <v>177</v>
      </c>
      <c r="H2" s="2" vm="83">
        <f ca="1">IFERROR(INDEX(D2:G2,COUNT(D2:G2)),"")</f>
        <v>177</v>
      </c>
      <c r="I2" s="2" vm="85">
        <f ca="1">IFERROR(_xlfn.STOCKHISTORY("XIDX:" &amp; $C$1, I1, , 0, 0, 1), "Libur")</f>
        <v>294</v>
      </c>
      <c r="J2" s="2" vm="32">
        <f ca="1">IFERROR(_xlfn.STOCKHISTORY("XIDX:" &amp; $C$1, J1, , 0, 0, 1), "Libur")</f>
        <v>116</v>
      </c>
      <c r="K2" s="2" vm="86">
        <f ca="1">IFERROR(_xlfn.STOCKHISTORY("XIDX:" &amp; $C$1, K1, , 0, 0, 1), "Libur")</f>
        <v>324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3" ht="15.5" x14ac:dyDescent="0.35">
      <c r="B4" t="s">
        <v>5</v>
      </c>
      <c r="C4" t="s">
        <v>6</v>
      </c>
      <c r="D4" s="2">
        <f>IFERROR(INDEX(D51:D500,MATCH($C$4,$C$51:$C$500,0)),"")</f>
        <v>218087728582</v>
      </c>
      <c r="E4" s="2">
        <f>IFERROR(INDEX(E51:E500,MATCH($C$4,$C$51:$C$500,0)),"")</f>
        <v>198217525096</v>
      </c>
      <c r="H4" s="2">
        <f>IFERROR(SUM(D4:G4)*(4/MAX(1,COUNT(D4:G4))),"")</f>
        <v>832610507356</v>
      </c>
      <c r="I4" s="2">
        <f>IFERROR(INDEX(I51:I500,MATCH($C$4,$C$51:$C$500,0)),"")</f>
        <v>656304660831</v>
      </c>
      <c r="J4" s="2">
        <f>IFERROR(INDEX(J51:J500,MATCH($C$4,$C$51:$C$500,0)),"")</f>
        <v>428929469152</v>
      </c>
      <c r="K4" s="2">
        <f>IFERROR(INDEX(K51:K500,MATCH($C$4,$C$51:$C$500,0)),"")</f>
        <v>344916761385</v>
      </c>
      <c r="L4" s="2">
        <f>IFERROR(INDEX(L51:L500,MATCH($C$4,$C$51:$C$500,0)),"")</f>
        <v>215876144768</v>
      </c>
      <c r="M4" s="2">
        <f>IFERROR(INDEX(M51:M500,MATCH($C$4,$C$51:$C$500,0)),"")</f>
        <v>147186890849</v>
      </c>
    </row>
    <row r="5" spans="1:13" ht="15.5" x14ac:dyDescent="0.35">
      <c r="B5" t="s">
        <v>7</v>
      </c>
      <c r="C5" t="s">
        <v>8</v>
      </c>
      <c r="D5" s="2">
        <f>IFERROR(INDEX(D51:D500,MATCH($C$5,$C$51:$C$500,0)),"")</f>
        <v>34407557653</v>
      </c>
      <c r="E5" s="2">
        <f>IFERROR(INDEX(E51:E500,MATCH($C$5,$C$51:$C$500,0)),"")</f>
        <v>20081053204</v>
      </c>
      <c r="H5" s="2">
        <f>IFERROR(SUM(D5:G5)*(4/MAX(1,COUNT(D5:G5))),"")</f>
        <v>108977221714</v>
      </c>
      <c r="I5" s="2">
        <f>IFERROR(INDEX(I51:I500,MATCH($C$5,$C$51:$C$500,0)),"")</f>
        <v>69423016618</v>
      </c>
      <c r="J5" s="2">
        <f>IFERROR(INDEX(J51:J500,MATCH($C$5,$C$51:$C$500,0)),"")</f>
        <v>38182692533</v>
      </c>
      <c r="K5" s="2">
        <f>IFERROR(INDEX(K51:K500,MATCH($C$5,$C$51:$C$500,0)),"")</f>
        <v>33115546804</v>
      </c>
      <c r="L5" s="2">
        <f>IFERROR(INDEX(L51:L500,MATCH($C$5,$C$51:$C$500,0)),"")</f>
        <v>15361709389</v>
      </c>
      <c r="M5" s="2">
        <f>IFERROR(INDEX(M51:M500,MATCH($C$5,$C$51:$C$500,0)),"")</f>
        <v>7676822825</v>
      </c>
    </row>
    <row r="6" spans="1:13" ht="15.5" x14ac:dyDescent="0.35">
      <c r="B6" t="s">
        <v>9</v>
      </c>
      <c r="C6" t="s">
        <v>10</v>
      </c>
      <c r="D6" s="2">
        <f>IFERROR(INDEX(D51:D500,MATCH($C$6,$C$51:$C$500,0)),"")</f>
        <v>441253438663</v>
      </c>
      <c r="E6" s="2">
        <f>IFERROR(INDEX(E51:E500,MATCH($C$6,$C$51:$C$500,0)),"")</f>
        <v>406731462501</v>
      </c>
      <c r="H6" s="2">
        <f>IFERROR(INDEX(D6:G6,COUNT(D6:G6)),"")</f>
        <v>406731462501</v>
      </c>
      <c r="I6" s="2">
        <f>IFERROR(INDEX(I51:I500,MATCH($C$6,$C$51:$C$500,0)),"")</f>
        <v>386553759415</v>
      </c>
      <c r="J6" s="2">
        <f>IFERROR(INDEX(J51:J500,MATCH($C$6,$C$51:$C$500,0)),"")</f>
        <v>320406702065</v>
      </c>
      <c r="K6" s="2">
        <f>IFERROR(INDEX(K51:K500,MATCH($C$6,$C$51:$C$500,0)),"")</f>
        <v>282161475244</v>
      </c>
      <c r="L6" s="2">
        <f>IFERROR(INDEX(L51:L500,MATCH($C$6,$C$51:$C$500,0)),"")</f>
        <v>195986077911</v>
      </c>
      <c r="M6" s="2">
        <f>IFERROR(INDEX(M51:M500,MATCH($C$6,$C$51:$C$500,0)),"")</f>
        <v>95614938544</v>
      </c>
    </row>
    <row r="7" spans="1:13" ht="15.5" x14ac:dyDescent="0.35">
      <c r="B7" t="s">
        <v>11</v>
      </c>
      <c r="C7" t="s">
        <v>12</v>
      </c>
      <c r="D7" s="3">
        <f>IFERROR(INDEX(D51:D500,MATCH($C$7,$C$51:$C$500,0))/1000000000,"")</f>
        <v>1.89</v>
      </c>
      <c r="E7" s="3">
        <f>IFERROR(INDEX(E51:E500,MATCH($C$7,$C$51:$C$500,0))/1000000000,"")</f>
        <v>1.89</v>
      </c>
      <c r="H7" s="3">
        <f>IFERROR(INDEX(D7:G7,COUNT(D7:G7)),"")</f>
        <v>1.89</v>
      </c>
      <c r="I7" s="3">
        <f>IFERROR(INDEX(I51:I500,MATCH($C$7,$C$51:$C$500,0))/1000000000,"")</f>
        <v>1.89</v>
      </c>
      <c r="J7" s="3">
        <f>IFERROR(INDEX(J51:J500,MATCH($C$7,$C$51:$C$500,0))/1000000000,"")</f>
        <v>1.89</v>
      </c>
      <c r="K7" s="3">
        <f>IFERROR(INDEX(K51:K500,MATCH($C$7,$C$51:$C$500,0))/1000000000,"")</f>
        <v>1.89</v>
      </c>
      <c r="L7" s="3">
        <f>IFERROR(INDEX(L51:L500,MATCH($C$7,$C$51:$C$500,0))/1000000000,"")</f>
        <v>1.52</v>
      </c>
      <c r="M7" s="3">
        <f>IFERROR(INDEX(M51:M500,MATCH($C$7,$C$51:$C$500,0))/1000000000,"")</f>
        <v>0.67</v>
      </c>
    </row>
    <row r="8" spans="1:1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12000000000</v>
      </c>
      <c r="E8" s="2">
        <f>IFERROR(INDEX(E51:E500,MATCH("Free cash flow (Quarter)",$C$51:$C$500,0)),"")</f>
        <v>15000000000</v>
      </c>
      <c r="H8" s="2">
        <f>IFERROR(INDEX(D8:G8,COUNT(D8:G8)),"")</f>
        <v>15000000000</v>
      </c>
      <c r="I8" s="2">
        <f>IFERROR(INDEX(I51:I500,MATCH($C$8,$C$51:$C$500,0)),"")</f>
        <v>32000000000</v>
      </c>
      <c r="J8" s="2">
        <f>IFERROR(INDEX(J51:J500,MATCH($C$8,$C$51:$C$500,0)),"")</f>
        <v>-4000000000</v>
      </c>
      <c r="K8" s="2">
        <f>IFERROR(INDEX(K51:K500,MATCH($C$8,$C$51:$C$500,0)),"")</f>
        <v>-47000000000</v>
      </c>
      <c r="L8" s="2">
        <f>IFERROR(INDEX(L51:L500,MATCH($C$8,$C$51:$C$500,0)),"")</f>
        <v>25000000000</v>
      </c>
      <c r="M8" s="2">
        <f>IFERROR(INDEX(M51:M500,MATCH($C$8,$C$51:$C$500,0)),"")</f>
        <v>8000000000</v>
      </c>
    </row>
    <row r="9" spans="1:13" ht="15.5" x14ac:dyDescent="0.35">
      <c r="A9" t="s">
        <v>16</v>
      </c>
      <c r="C9" t="s">
        <v>17</v>
      </c>
      <c r="D9" s="3">
        <f>IFERROR(INDEX(D51:D500,MATCH("Free cash flow per share (Quarter)",$C$51:$C$500,0)),"")</f>
        <v>6.17</v>
      </c>
      <c r="E9" s="3">
        <f>IFERROR(INDEX(E51:E500,MATCH("Free cash flow per share (Quarter)",$C$51:$C$500,0)),"")</f>
        <v>7.86</v>
      </c>
      <c r="H9" s="3">
        <f>IFERROR(INDEX(D9:G9,COUNT(D9:G9)),"")</f>
        <v>7.86</v>
      </c>
      <c r="I9" s="3">
        <f>IFERROR(INDEX(I51:I500,MATCH($C$9,$C$51:$C$500,0)),"")</f>
        <v>17.09</v>
      </c>
      <c r="J9" s="3">
        <f>IFERROR(INDEX(J51:J500,MATCH($C$9,$C$51:$C$500,0)),"")</f>
        <v>-1.92</v>
      </c>
      <c r="K9" s="3">
        <f>IFERROR(INDEX(K51:K500,MATCH($C$9,$C$51:$C$500,0)),"")</f>
        <v>-24.59</v>
      </c>
      <c r="L9" s="3">
        <f>IFERROR(INDEX(L51:L500,MATCH($C$9,$C$51:$C$500,0)),"")</f>
        <v>16.59</v>
      </c>
      <c r="M9" s="3">
        <f>IFERROR(INDEX(M51:M500,MATCH($C$9,$C$51:$C$500,0)),"")</f>
        <v>11.66</v>
      </c>
    </row>
    <row r="10" spans="1:13" ht="15.5" x14ac:dyDescent="0.35">
      <c r="C10" t="s">
        <v>18</v>
      </c>
      <c r="D10" s="3">
        <f ca="1">IFERROR(IF(D9=0,"",D2/D9),"")</f>
        <v>34.359805510534848</v>
      </c>
      <c r="E10" s="3">
        <f ca="1">IFERROR(IF(E9=0,"",E2/E9),"")</f>
        <v>22.519083969465647</v>
      </c>
      <c r="I10" s="3">
        <f ca="1">IFERROR(IF(I9=0,"",I2/I9),"")</f>
        <v>17.203042715038034</v>
      </c>
      <c r="J10" s="3">
        <f ca="1">IFERROR(IF(J9=0,"",J2/J9),"")</f>
        <v>-60.416666666666671</v>
      </c>
      <c r="K10" s="3">
        <f ca="1">IFERROR(IF(K9=0,"",K2/K9),"")</f>
        <v>-13.176087840585604</v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19</v>
      </c>
      <c r="C11" t="s">
        <v>20</v>
      </c>
      <c r="D11" s="2">
        <f>IFERROR(INDEX(D51:D500,MATCH($C$11,$C$51:$C$500,0)),"")</f>
        <v>29716666451</v>
      </c>
      <c r="E11" s="2">
        <f>IFERROR(INDEX(E51:E500,MATCH($C$11,$C$51:$C$500,0)),"")</f>
        <v>20409301364</v>
      </c>
      <c r="H11" s="2">
        <f>IFERROR(INDEX(D11:G11,COUNT(D11:G11)),"")</f>
        <v>20409301364</v>
      </c>
      <c r="I11" s="2">
        <f>IFERROR(INDEX(I51:I500,MATCH($C$11,$C$51:$C$500,0)),"")</f>
        <v>19695706377</v>
      </c>
      <c r="J11" s="2">
        <f>IFERROR(INDEX(J51:J500,MATCH($C$11,$C$51:$C$500,0)),"")</f>
        <v>8528119944</v>
      </c>
      <c r="K11" s="2">
        <f>IFERROR(INDEX(K51:K500,MATCH($C$11,$C$51:$C$500,0)),"")</f>
        <v>16057258132</v>
      </c>
      <c r="L11" s="2">
        <f>IFERROR(INDEX(L51:L500,MATCH($C$11,$C$51:$C$500,0)),"")</f>
        <v>8759584740</v>
      </c>
      <c r="M11" s="2">
        <f>IFERROR(INDEX(M51:M500,MATCH($C$11,$C$51:$C$500,0)),"")</f>
        <v>2921058498</v>
      </c>
    </row>
    <row r="12" spans="1:1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295000000000</v>
      </c>
      <c r="E12" s="2">
        <f>IFERROR(INDEX(E51:E500,MATCH("Net Debt (Quarter)",$C$51:$C$500,0)),"")</f>
        <v>186000000000</v>
      </c>
      <c r="H12" s="2">
        <f>IFERROR(INDEX(D12:G12,COUNT(D12:G12)),"")</f>
        <v>186000000000</v>
      </c>
      <c r="I12" s="2">
        <f>IFERROR(INDEX(I51:I500,MATCH($C$12,$C$51:$C$500,0)),"")</f>
        <v>194000000000</v>
      </c>
      <c r="J12" s="2">
        <f>IFERROR(INDEX(J51:J500,MATCH($C$12,$C$51:$C$500,0)),"")</f>
        <v>104000000000</v>
      </c>
      <c r="K12" s="2">
        <f>IFERROR(INDEX(K51:K500,MATCH($C$12,$C$51:$C$500,0)),"")</f>
        <v>108000000000</v>
      </c>
      <c r="L12" s="2">
        <f>IFERROR(INDEX(L51:L500,MATCH($C$12,$C$51:$C$500,0)),"")</f>
        <v>32000000000</v>
      </c>
      <c r="M12" s="2">
        <f>IFERROR(INDEX(M51:M500,MATCH($C$12,$C$51:$C$500,0)),"")</f>
        <v>103000000000</v>
      </c>
    </row>
    <row r="13" spans="1:1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325000000000</v>
      </c>
      <c r="E13" s="2">
        <f>IFERROR(INDEX(E51:E500,MATCH("Total Debt (Quarter)",$C$51:$C$500,0)),"")</f>
        <v>206000000000</v>
      </c>
      <c r="H13" s="2">
        <f>IFERROR(INDEX(D13:G13,COUNT(D13:G13)),"")</f>
        <v>206000000000</v>
      </c>
      <c r="I13" s="2">
        <f>IFERROR(INDEX(I51:I500,MATCH($C$13,$C$51:$C$500,0)),"")</f>
        <v>213000000000</v>
      </c>
      <c r="J13" s="2">
        <f>IFERROR(INDEX(J51:J500,MATCH($C$13,$C$51:$C$500,0)),"")</f>
        <v>112000000000</v>
      </c>
      <c r="K13" s="2">
        <f>IFERROR(INDEX(K51:K500,MATCH($C$13,$C$51:$C$500,0)),"")</f>
        <v>124000000000</v>
      </c>
      <c r="L13" s="2">
        <f>IFERROR(INDEX(L51:L500,MATCH($C$13,$C$51:$C$500,0)),"")</f>
        <v>41000000000</v>
      </c>
      <c r="M13" s="2">
        <f>IFERROR(INDEX(M51:M500,MATCH($C$13,$C$51:$C$500,0)),"")</f>
        <v>106000000000</v>
      </c>
    </row>
    <row r="14" spans="1:13" ht="15.5" x14ac:dyDescent="0.35">
      <c r="C14" t="s">
        <v>27</v>
      </c>
      <c r="D14" s="2">
        <f>IFERROR(INDEX(D51:D500,MATCH($C$14,$C$51:$C$500,0)),"")</f>
        <v>-17659058017</v>
      </c>
      <c r="E14" s="2">
        <f>IFERROR(INDEX(E51:E500,MATCH($C$14,$C$51:$C$500,0)),"")</f>
        <v>-15084985100</v>
      </c>
      <c r="H14" s="2">
        <f>IFERROR(SUM(D14:G14)*(4/MAX(1,COUNT(D14:G14))),"")</f>
        <v>-65488086234</v>
      </c>
      <c r="I14" s="2">
        <f>IFERROR(INDEX(I51:I500,MATCH($C$14,$C$51:$C$500,0)),"")</f>
        <v>-46106623816</v>
      </c>
      <c r="J14" s="2">
        <f>IFERROR(INDEX(J51:J500,MATCH($C$14,$C$51:$C$500,0)),"")</f>
        <v>-55068108541</v>
      </c>
      <c r="K14" s="2">
        <f>IFERROR(INDEX(K51:K500,MATCH($C$14,$C$51:$C$500,0)),"")</f>
        <v>-56698233655</v>
      </c>
      <c r="L14" s="2">
        <f>IFERROR(INDEX(L51:L500,MATCH($C$14,$C$51:$C$500,0)),"")</f>
        <v>-33813647878</v>
      </c>
      <c r="M14" s="2">
        <f>IFERROR(INDEX(M51:M500,MATCH($C$14,$C$51:$C$500,0)),"")</f>
        <v>-34887226885</v>
      </c>
    </row>
    <row r="15" spans="1:13" ht="15.5" x14ac:dyDescent="0.35">
      <c r="C15" t="s">
        <v>28</v>
      </c>
      <c r="D15" s="2">
        <f>IFERROR(INDEX(D51:D500,MATCH($C$15,$C$51:$C$500,0)),"")</f>
        <v>-6048003736</v>
      </c>
      <c r="E15" s="2">
        <f>IFERROR(INDEX(E51:E500,MATCH($C$15,$C$51:$C$500,0)),"")</f>
        <v>-9842371724</v>
      </c>
      <c r="H15" s="2">
        <f>IFERROR(SUM(D15:G15)*(4/MAX(1,COUNT(D15:G15))),"")</f>
        <v>-31780750920</v>
      </c>
      <c r="I15" s="2">
        <f>IFERROR(INDEX(I51:I500,MATCH($C$15,$C$51:$C$500,0)),"")</f>
        <v>-21627133745</v>
      </c>
      <c r="J15" s="2">
        <f>IFERROR(INDEX(J51:J500,MATCH($C$15,$C$51:$C$500,0)),"")</f>
        <v>-16992158361</v>
      </c>
      <c r="K15" s="2">
        <f>IFERROR(INDEX(K51:K500,MATCH($C$15,$C$51:$C$500,0)),"")</f>
        <v>-12159653774</v>
      </c>
      <c r="L15" s="2">
        <f>IFERROR(INDEX(L51:L500,MATCH($C$15,$C$51:$C$500,0)),"")</f>
        <v>-10896706735</v>
      </c>
      <c r="M15" s="2">
        <f>IFERROR(INDEX(M51:M500,MATCH($C$15,$C$51:$C$500,0)),"")</f>
        <v>-4054471361</v>
      </c>
    </row>
    <row r="16" spans="1:13" ht="15.5" x14ac:dyDescent="0.35">
      <c r="C16" t="s">
        <v>29</v>
      </c>
      <c r="D16" s="2">
        <f>IFERROR(INDEX(D51:D500,MATCH($C$16,$C$51:$C$500,0)),"")</f>
        <v>40569979898</v>
      </c>
      <c r="E16" s="2">
        <f>IFERROR(INDEX(E51:E500,MATCH($C$16,$C$51:$C$500,0)),"")</f>
        <v>30020074810</v>
      </c>
      <c r="H16" s="2">
        <f>IFERROR(SUM(D16:G16)*(4/MAX(1,COUNT(D16:G16))),"")</f>
        <v>141180109416</v>
      </c>
      <c r="I16" s="2">
        <f>IFERROR(INDEX(I51:I500,MATCH($C$16,$C$51:$C$500,0)),"")</f>
        <v>90904041271</v>
      </c>
      <c r="J16" s="2">
        <f>IFERROR(INDEX(J51:J500,MATCH($C$16,$C$51:$C$500,0)),"")</f>
        <v>56469497493</v>
      </c>
      <c r="K16" s="2">
        <f>IFERROR(INDEX(K51:K500,MATCH($C$16,$C$51:$C$500,0)),"")</f>
        <v>45591816018</v>
      </c>
      <c r="L16" s="2">
        <f>IFERROR(INDEX(L51:L500,MATCH($C$16,$C$51:$C$500,0)),"")</f>
        <v>26730534194</v>
      </c>
      <c r="M16" s="2">
        <f>IFERROR(INDEX(M51:M500,MATCH($C$16,$C$51:$C$500,0)),"")</f>
        <v>11842649750</v>
      </c>
    </row>
    <row r="17" spans="1:13" ht="15.5" x14ac:dyDescent="0.35">
      <c r="A17" t="s">
        <v>30</v>
      </c>
    </row>
    <row r="18" spans="1:1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</row>
    <row r="19" spans="1:13" ht="15.5" x14ac:dyDescent="0.35">
      <c r="A19" t="s">
        <v>38</v>
      </c>
      <c r="C19" t="s">
        <v>39</v>
      </c>
    </row>
    <row r="20" spans="1:13" ht="15.5" x14ac:dyDescent="0.35">
      <c r="A20" t="s">
        <v>40</v>
      </c>
      <c r="C20" t="s">
        <v>41</v>
      </c>
      <c r="D20" s="2">
        <f ca="1">IFERROR(D21*D2,"")</f>
        <v>400680000000</v>
      </c>
      <c r="E20" s="2">
        <f ca="1">IFERROR(E21*E2,"")</f>
        <v>334530000000</v>
      </c>
      <c r="H20" s="2">
        <f t="shared" ref="H20:M20" ca="1" si="0">IFERROR(H21*H2,"")</f>
        <v>334530000000</v>
      </c>
      <c r="I20" s="2">
        <f t="shared" ca="1" si="0"/>
        <v>555660000000</v>
      </c>
      <c r="J20" s="2">
        <f t="shared" ca="1" si="0"/>
        <v>219240000000</v>
      </c>
      <c r="K20" s="2">
        <f t="shared" ca="1" si="0"/>
        <v>612360000000</v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12</v>
      </c>
      <c r="D21" s="2">
        <f>IFERROR(INDEX(D51:D500,MATCH($C$7,$C$51:$C$500,0)),"")</f>
        <v>1890000000</v>
      </c>
      <c r="E21" s="2">
        <f>IFERROR(INDEX(E51:E500,MATCH($C$7,$C$51:$C$500,0)),"")</f>
        <v>1890000000</v>
      </c>
      <c r="H21" s="2">
        <f>IFERROR(INDEX(D21:G21,COUNT(D21:G21)),"")</f>
        <v>1890000000</v>
      </c>
      <c r="I21" s="2">
        <f>IFERROR(INDEX(I51:I500,MATCH($C$7,$C$51:$C$500,0)),"")</f>
        <v>1890000000</v>
      </c>
      <c r="J21" s="2">
        <f>IFERROR(INDEX(J51:J500,MATCH($C$7,$C$51:$C$500,0)),"")</f>
        <v>1890000000</v>
      </c>
      <c r="K21" s="2">
        <f>IFERROR(INDEX(K51:K500,MATCH($C$7,$C$51:$C$500,0)),"")</f>
        <v>1890000000</v>
      </c>
      <c r="L21" s="2">
        <f>IFERROR(INDEX(L51:L500,MATCH($C$7,$C$51:$C$500,0)),"")</f>
        <v>1520000000</v>
      </c>
      <c r="M21" s="2">
        <f>IFERROR(INDEX(M51:M500,MATCH($C$7,$C$51:$C$500,0)),"")</f>
        <v>670000000</v>
      </c>
    </row>
    <row r="23" spans="1:13" ht="15.5" x14ac:dyDescent="0.35">
      <c r="B23" t="s">
        <v>42</v>
      </c>
      <c r="C23" t="s">
        <v>43</v>
      </c>
      <c r="D23" s="3">
        <f>IFERROR(D5/D6*100,"")</f>
        <v>7.7976860094858544</v>
      </c>
      <c r="E23" s="3">
        <f>IFERROR(E5/E6*100,"")</f>
        <v>4.9371772423311437</v>
      </c>
      <c r="H23" s="3">
        <f t="shared" ref="H23:M23" si="1">IFERROR(H5/H6*100,"")</f>
        <v>26.793408369221517</v>
      </c>
      <c r="I23" s="3">
        <f t="shared" si="1"/>
        <v>17.959472628868728</v>
      </c>
      <c r="J23" s="3">
        <f t="shared" si="1"/>
        <v>11.916945646553295</v>
      </c>
      <c r="K23" s="3">
        <f t="shared" si="1"/>
        <v>11.736381366507681</v>
      </c>
      <c r="L23" s="3">
        <f t="shared" si="1"/>
        <v>7.8381635842398794</v>
      </c>
      <c r="M23" s="3">
        <f t="shared" si="1"/>
        <v>8.0288947960441206</v>
      </c>
    </row>
    <row r="24" spans="1:13" ht="15.5" x14ac:dyDescent="0.35">
      <c r="C24" t="s">
        <v>44</v>
      </c>
      <c r="D24" s="4">
        <f>IFERROR(_xlfn.RRI(5,I23,D23),"")</f>
        <v>-0.15368033396542202</v>
      </c>
      <c r="E24" s="4">
        <f>IFERROR(_xlfn.RRI(5,J23,E23),"")</f>
        <v>-0.16157783317757102</v>
      </c>
      <c r="H24" s="4">
        <f t="shared" ref="H24:M24" si="2">IFERROR(_xlfn.RRI(5,M23,H23),"")</f>
        <v>0.27254878083773182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45</v>
      </c>
      <c r="C25" t="s">
        <v>46</v>
      </c>
      <c r="D25" s="3">
        <f>IFERROR(INDEX(D51:D500,MATCH($A$25,$C$51:$C$500,0)),"")</f>
        <v>18.16</v>
      </c>
      <c r="E25" s="3">
        <f>IFERROR(INDEX(E51:E500,MATCH($A$25,$C$51:$C$500,0)),"")</f>
        <v>10.6</v>
      </c>
      <c r="H25" s="3">
        <f>IFERROR(INDEX(D25:G25,COUNT(D25:G25)),"")</f>
        <v>10.6</v>
      </c>
      <c r="I25" s="3">
        <f>IFERROR(INDEX(I51:I500,MATCH($C$25,$C$51:$C$500,0)),"")</f>
        <v>36.479999999999997</v>
      </c>
      <c r="J25" s="3">
        <f>IFERROR(INDEX(J51:J500,MATCH($C$25,$C$51:$C$500,0)),"")</f>
        <v>20.81</v>
      </c>
      <c r="K25" s="3">
        <f>IFERROR(INDEX(K51:K500,MATCH($C$25,$C$51:$C$500,0)),"")</f>
        <v>17.64</v>
      </c>
      <c r="L25" s="3">
        <f>IFERROR(INDEX(L51:L500,MATCH($C$25,$C$51:$C$500,0)),"")</f>
        <v>10.45</v>
      </c>
      <c r="M25" s="3">
        <f>IFERROR(INDEX(M51:M500,MATCH($C$25,$C$51:$C$500,0)),"")</f>
        <v>11.7</v>
      </c>
    </row>
    <row r="26" spans="1:13" ht="15.5" x14ac:dyDescent="0.35">
      <c r="C26" t="s">
        <v>47</v>
      </c>
      <c r="D26" s="4">
        <f>IFERROR(_xlfn.RRI(5,I25,D25),"")</f>
        <v>-0.13021442080609447</v>
      </c>
      <c r="E26" s="4">
        <f>IFERROR(_xlfn.RRI(5,J25,E25),"")</f>
        <v>-0.12621063005548416</v>
      </c>
      <c r="H26" s="4">
        <f t="shared" ref="H26:M26" si="3">IFERROR(_xlfn.RRI(5,M25,H25),"")</f>
        <v>-1.9553273815645422E-2</v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48</v>
      </c>
      <c r="D27" s="3">
        <f>IFERROR(D4/D21,"")</f>
        <v>115.39033258306878</v>
      </c>
      <c r="E27" s="3">
        <f>IFERROR(E4/E21,"")</f>
        <v>104.87699740529101</v>
      </c>
      <c r="H27" s="3">
        <f t="shared" ref="H27:M27" si="4">IFERROR(H4/H21,"")</f>
        <v>440.53465997671958</v>
      </c>
      <c r="I27" s="3">
        <f t="shared" si="4"/>
        <v>347.25114329682538</v>
      </c>
      <c r="J27" s="3">
        <f t="shared" si="4"/>
        <v>226.94680907513228</v>
      </c>
      <c r="K27" s="3">
        <f t="shared" si="4"/>
        <v>182.49564094444443</v>
      </c>
      <c r="L27" s="3">
        <f t="shared" si="4"/>
        <v>142.02377945263157</v>
      </c>
      <c r="M27" s="3">
        <f t="shared" si="4"/>
        <v>219.68192664029851</v>
      </c>
    </row>
    <row r="28" spans="1:13" ht="15.5" x14ac:dyDescent="0.35">
      <c r="C28" t="s">
        <v>49</v>
      </c>
      <c r="D28" s="4">
        <f>IFERROR(_xlfn.RRI(5,I27,D27),"")</f>
        <v>-0.19775845593439656</v>
      </c>
      <c r="E28" s="4">
        <f>IFERROR(_xlfn.RRI(5,J27,E27),"")</f>
        <v>-0.14305838656258063</v>
      </c>
      <c r="H28" s="4">
        <f t="shared" ref="H28:M28" si="5">IFERROR(_xlfn.RRI(5,M27,H27),"")</f>
        <v>0.14930990847654635</v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50</v>
      </c>
      <c r="H29" s="4">
        <f t="shared" ref="H29:M29" si="6">IFERROR(((H25-I25)/I25)*100%,"")</f>
        <v>-0.70942982456140347</v>
      </c>
      <c r="I29" s="4">
        <f t="shared" si="6"/>
        <v>0.7530033637674195</v>
      </c>
      <c r="J29" s="4">
        <f t="shared" si="6"/>
        <v>0.17970521541950102</v>
      </c>
      <c r="K29" s="4">
        <f t="shared" si="6"/>
        <v>0.68803827751196189</v>
      </c>
      <c r="L29" s="4">
        <f t="shared" si="6"/>
        <v>-0.10683760683760685</v>
      </c>
      <c r="M29" s="4" t="str">
        <f t="shared" si="6"/>
        <v/>
      </c>
    </row>
    <row r="30" spans="1:13" ht="15.5" x14ac:dyDescent="0.35">
      <c r="C30" t="s">
        <v>51</v>
      </c>
      <c r="H30" s="4">
        <f t="shared" ref="H30:M30" si="7">IFERROR(((H27-I27)/I27)*100%,"")</f>
        <v>0.26863415277558</v>
      </c>
      <c r="I30" s="4">
        <f t="shared" si="7"/>
        <v>0.53009925414666448</v>
      </c>
      <c r="J30" s="4">
        <f t="shared" si="7"/>
        <v>0.24357386237088113</v>
      </c>
      <c r="K30" s="4">
        <f t="shared" si="7"/>
        <v>0.28496538852714604</v>
      </c>
      <c r="L30" s="4">
        <f t="shared" si="7"/>
        <v>-0.35350266804070041</v>
      </c>
      <c r="M30" s="4" t="str">
        <f t="shared" si="7"/>
        <v/>
      </c>
    </row>
    <row r="32" spans="1:13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232.68</v>
      </c>
      <c r="E32" s="3">
        <f>IFERROR(INDEX(E51:E500,MATCH($A$32,$C$51:$C$500,0)),"")</f>
        <v>214.52</v>
      </c>
      <c r="H32" s="3">
        <f>IFERROR(INDEX(D32:G32,COUNT(D32:G32)),"")</f>
        <v>214.52</v>
      </c>
      <c r="I32" s="3">
        <f>IFERROR(INDEX(I51:I500,MATCH($C$32,$C$51:$C$500,0)),"")</f>
        <v>203.92</v>
      </c>
      <c r="J32" s="3">
        <f>IFERROR(INDEX(J51:J500,MATCH($C$32,$C$51:$C$500,0)),"")</f>
        <v>169.09</v>
      </c>
      <c r="K32" s="3">
        <f>IFERROR(INDEX(K51:K500,MATCH($C$32,$C$51:$C$500,0)),"")</f>
        <v>148.94</v>
      </c>
      <c r="L32" s="3">
        <f>IFERROR(INDEX(L51:L500,MATCH($C$32,$C$51:$C$500,0)),"")</f>
        <v>129.31</v>
      </c>
      <c r="M32" s="3">
        <f>IFERROR(INDEX(M51:M500,MATCH($C$32,$C$51:$C$500,0)),"")</f>
        <v>143.66999999999999</v>
      </c>
    </row>
    <row r="33" spans="1:13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0.76</v>
      </c>
      <c r="E33" s="3">
        <f>IFERROR(INDEX(E51:E500,MATCH($A$33,$C$51:$C$500,0)),"")</f>
        <v>1.08</v>
      </c>
      <c r="H33" s="3">
        <f>IFERROR(INDEX(D33:G33,COUNT(D33:G33)),"")</f>
        <v>1.08</v>
      </c>
      <c r="I33" s="3">
        <f>IFERROR(INDEX(I51:I500,MATCH($C$33,$C$51:$C$500,0)),"")</f>
        <v>1.44</v>
      </c>
      <c r="J33" s="3">
        <f>IFERROR(INDEX(J51:J500,MATCH($C$33,$C$51:$C$500,0)),"")</f>
        <v>0.69</v>
      </c>
      <c r="K33" s="3">
        <f>IFERROR(INDEX(K51:K500,MATCH($C$33,$C$51:$C$500,0)),"")</f>
        <v>2.1800000000000002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9.75</v>
      </c>
      <c r="E34" s="3">
        <f>IFERROR(INDEX(E51:E500,MATCH($A$34,$C$51:$C$500,0)),"")</f>
        <v>21.89</v>
      </c>
      <c r="H34" s="3">
        <f>IFERROR(INDEX(D34:G34,COUNT(D34:G34)),"")</f>
        <v>21.89</v>
      </c>
      <c r="I34" s="3">
        <f>IFERROR(INDEX(I51:I500,MATCH($C$34,$C$51:$C$500,0)),"")</f>
        <v>8.06</v>
      </c>
      <c r="J34" s="3">
        <f>IFERROR(INDEX(J51:J500,MATCH($C$34,$C$51:$C$500,0)),"")</f>
        <v>5.57</v>
      </c>
      <c r="K34" s="3">
        <f>IFERROR(INDEX(K51:K500,MATCH($C$34,$C$51:$C$500,0)),"")</f>
        <v>18.37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1.54</v>
      </c>
      <c r="E35" s="3">
        <f>IFERROR(INDEX(E51:E500,MATCH($A$35,$C$51:$C$500,0)),"")</f>
        <v>2.2200000000000002</v>
      </c>
      <c r="H35" s="3">
        <f>IFERROR(INDEX(D35:G35,COUNT(D35:G35)),"")</f>
        <v>2.2200000000000002</v>
      </c>
      <c r="I35" s="3">
        <f>IFERROR(INDEX(I51:I500,MATCH($C$35,$C$51:$C$500,0)),"")</f>
        <v>0.85</v>
      </c>
      <c r="J35" s="3">
        <f>IFERROR(INDEX(J51:J500,MATCH($C$35,$C$51:$C$500,0)),"")</f>
        <v>0.51</v>
      </c>
      <c r="K35" s="3">
        <f>IFERROR(INDEX(K51:K500,MATCH($C$35,$C$51:$C$500,0)),"")</f>
        <v>1.78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64</v>
      </c>
      <c r="C36" t="s">
        <v>65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M36" si="8">IFERROR(INDEX(H51:H500,MATCH($C$36,$C$51:$C$500,0)),"")</f>
        <v>3.1600000000000003E-2</v>
      </c>
      <c r="I36" s="4">
        <f t="shared" si="8"/>
        <v>4.99E-2</v>
      </c>
      <c r="J36" s="4">
        <f t="shared" si="8"/>
        <v>8.7499999999999994E-2</v>
      </c>
      <c r="K36" s="4">
        <f t="shared" si="8"/>
        <v>0</v>
      </c>
      <c r="L36" s="4">
        <f t="shared" si="8"/>
        <v>0</v>
      </c>
      <c r="M36" s="4">
        <f t="shared" si="8"/>
        <v>0</v>
      </c>
    </row>
    <row r="37" spans="1:13" ht="15.5" x14ac:dyDescent="0.35">
      <c r="B37" t="s">
        <v>66</v>
      </c>
      <c r="C37" t="s">
        <v>67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M37" si="9">IFERROR(INDEX(H51:H500,MATCH($C$37,$C$51:$C$500,0)),"")</f>
        <v>1.82</v>
      </c>
      <c r="I37" s="3">
        <f t="shared" si="9"/>
        <v>1.82</v>
      </c>
      <c r="J37" s="3">
        <f t="shared" si="9"/>
        <v>1.82</v>
      </c>
      <c r="K37" s="3">
        <f t="shared" si="9"/>
        <v>0</v>
      </c>
      <c r="L37" s="3">
        <f t="shared" si="9"/>
        <v>0</v>
      </c>
      <c r="M37" s="3">
        <f t="shared" si="9"/>
        <v>0</v>
      </c>
    </row>
    <row r="50" spans="2:13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</row>
    <row r="51" spans="2:13" ht="15.5" x14ac:dyDescent="0.35">
      <c r="B51" t="s">
        <v>73</v>
      </c>
      <c r="C51" t="s">
        <v>6</v>
      </c>
      <c r="D51" s="5">
        <v>218087728582</v>
      </c>
      <c r="E51" s="5">
        <v>198217525096</v>
      </c>
      <c r="F51" s="5">
        <v>201633095143</v>
      </c>
      <c r="G51" s="5">
        <v>178639693511</v>
      </c>
      <c r="I51" s="5">
        <v>656304660831</v>
      </c>
      <c r="J51" s="5">
        <v>428929469152</v>
      </c>
      <c r="K51" s="5">
        <v>344916761385</v>
      </c>
      <c r="L51" s="5">
        <v>215876144768</v>
      </c>
      <c r="M51" s="5">
        <v>147186890849</v>
      </c>
    </row>
    <row r="52" spans="2:13" ht="15.5" x14ac:dyDescent="0.35">
      <c r="C52" t="s">
        <v>74</v>
      </c>
      <c r="D52" s="5">
        <v>-129513564517</v>
      </c>
      <c r="E52" s="5">
        <v>-123580428654</v>
      </c>
      <c r="F52" s="5">
        <v>-131932314671</v>
      </c>
      <c r="G52" s="5">
        <v>-125549746616</v>
      </c>
      <c r="I52" s="5">
        <v>-431984869836</v>
      </c>
      <c r="J52" s="5">
        <v>-247488925796</v>
      </c>
      <c r="K52" s="5">
        <v>-187120828454</v>
      </c>
      <c r="L52" s="5">
        <v>-116815728000</v>
      </c>
      <c r="M52" s="5">
        <v>-76186119362</v>
      </c>
    </row>
    <row r="53" spans="2:13" ht="15.5" x14ac:dyDescent="0.35">
      <c r="C53" t="s">
        <v>75</v>
      </c>
      <c r="D53" s="5">
        <v>88574164065</v>
      </c>
      <c r="E53" s="5">
        <v>74637096442</v>
      </c>
      <c r="F53" s="5">
        <v>69700780472</v>
      </c>
      <c r="G53" s="5">
        <v>53089946895</v>
      </c>
      <c r="I53" s="5">
        <v>224319790995</v>
      </c>
      <c r="J53" s="5">
        <v>181440543356</v>
      </c>
      <c r="K53" s="5">
        <v>157795932931</v>
      </c>
      <c r="L53" s="5">
        <v>99060416768</v>
      </c>
      <c r="M53" s="5">
        <v>71000771487</v>
      </c>
    </row>
    <row r="54" spans="2:13" ht="15.5" x14ac:dyDescent="0.35">
      <c r="C54" t="s">
        <v>76</v>
      </c>
      <c r="D54" s="5">
        <v>-23963391736</v>
      </c>
      <c r="E54" s="5">
        <v>-22472229558</v>
      </c>
      <c r="F54" s="5">
        <v>-18664549650</v>
      </c>
      <c r="G54" s="5">
        <v>-16393585480</v>
      </c>
      <c r="I54" s="5">
        <v>-68051347203</v>
      </c>
      <c r="J54" s="5">
        <v>-55333208924</v>
      </c>
      <c r="K54" s="5">
        <v>-48491742136</v>
      </c>
      <c r="L54" s="5">
        <v>-33213109954</v>
      </c>
      <c r="M54" s="5">
        <v>-20554326340</v>
      </c>
    </row>
    <row r="55" spans="2:13" ht="15.5" x14ac:dyDescent="0.35">
      <c r="C55" t="s">
        <v>77</v>
      </c>
      <c r="D55" s="5">
        <v>-23963391736</v>
      </c>
      <c r="E55" s="5">
        <v>-22472229558</v>
      </c>
      <c r="F55" s="5">
        <v>-18664549650</v>
      </c>
      <c r="G55" s="5">
        <v>-16393585480</v>
      </c>
      <c r="I55" s="5">
        <v>-68051347203</v>
      </c>
      <c r="J55" s="5">
        <v>-55333208924</v>
      </c>
      <c r="K55" s="5">
        <v>-48491742136</v>
      </c>
      <c r="L55" s="5">
        <v>-33213109954</v>
      </c>
      <c r="M55" s="5">
        <v>-20554326340</v>
      </c>
    </row>
    <row r="56" spans="2:13" ht="15.5" x14ac:dyDescent="0.35">
      <c r="C56" t="s">
        <v>78</v>
      </c>
      <c r="D56" s="5">
        <v>64610772329</v>
      </c>
      <c r="E56" s="5">
        <v>52164866884</v>
      </c>
      <c r="F56" s="5">
        <v>51036230822</v>
      </c>
      <c r="G56" s="5">
        <v>36696361415</v>
      </c>
      <c r="I56" s="5">
        <v>156268443792</v>
      </c>
      <c r="J56" s="5">
        <v>126107334432</v>
      </c>
      <c r="K56" s="5">
        <v>109304190795</v>
      </c>
      <c r="L56" s="5">
        <v>65847306814</v>
      </c>
      <c r="M56" s="5">
        <v>50446445147</v>
      </c>
    </row>
    <row r="57" spans="2:13" ht="15.5" x14ac:dyDescent="0.35">
      <c r="C57" t="s">
        <v>79</v>
      </c>
      <c r="D57" s="5">
        <v>-24040792431</v>
      </c>
      <c r="E57" s="5">
        <v>-22144792074</v>
      </c>
      <c r="F57" s="5">
        <v>-19540814389</v>
      </c>
      <c r="G57" s="5">
        <v>-16230542644</v>
      </c>
      <c r="I57" s="5">
        <v>-65364402521</v>
      </c>
      <c r="J57" s="5">
        <v>-69637836939</v>
      </c>
      <c r="K57" s="5">
        <v>-63712374777</v>
      </c>
      <c r="L57" s="5">
        <v>-39116772620</v>
      </c>
      <c r="M57" s="5">
        <v>-38603795397</v>
      </c>
    </row>
    <row r="58" spans="2:13" ht="15.5" x14ac:dyDescent="0.35">
      <c r="C58" t="s">
        <v>27</v>
      </c>
      <c r="D58" s="5">
        <v>-17659058017</v>
      </c>
      <c r="E58" s="5">
        <v>-15084985100</v>
      </c>
      <c r="F58" s="5">
        <v>-12011562097</v>
      </c>
      <c r="G58" s="5">
        <v>-11140196978</v>
      </c>
      <c r="I58" s="5">
        <v>-46106623816</v>
      </c>
      <c r="J58" s="5">
        <v>-55068108541</v>
      </c>
      <c r="K58" s="5">
        <v>-56698233655</v>
      </c>
      <c r="L58" s="5">
        <v>-33813647878</v>
      </c>
      <c r="M58" s="5">
        <v>-34887226885</v>
      </c>
    </row>
    <row r="59" spans="2:13" ht="15.5" x14ac:dyDescent="0.35">
      <c r="C59" t="s">
        <v>81</v>
      </c>
      <c r="D59" s="5">
        <v>-6381734414</v>
      </c>
      <c r="E59" s="5">
        <v>-7059806974</v>
      </c>
      <c r="F59" s="5">
        <v>-7529252292</v>
      </c>
      <c r="G59" s="5">
        <v>-5090345666</v>
      </c>
      <c r="I59" s="5">
        <v>-19257778705</v>
      </c>
      <c r="J59" s="5">
        <v>-14569728398</v>
      </c>
      <c r="K59" s="5">
        <v>-7014141122</v>
      </c>
      <c r="L59" s="5">
        <v>-5303124742</v>
      </c>
      <c r="M59" s="5">
        <v>-3716568512</v>
      </c>
    </row>
    <row r="60" spans="2:13" ht="15.5" x14ac:dyDescent="0.35">
      <c r="C60" t="s">
        <v>82</v>
      </c>
      <c r="D60" s="5">
        <v>-24040792431</v>
      </c>
      <c r="E60" s="5">
        <v>-22144792074</v>
      </c>
      <c r="F60" s="5">
        <v>-19540814389</v>
      </c>
      <c r="G60" s="5">
        <v>-16230542644</v>
      </c>
      <c r="I60" s="5">
        <v>-65364402521</v>
      </c>
      <c r="J60" s="5">
        <v>-69637836939</v>
      </c>
      <c r="K60" s="5">
        <v>-63712374777</v>
      </c>
      <c r="L60" s="5">
        <v>-39116772620</v>
      </c>
      <c r="M60" s="5">
        <v>-38603795397</v>
      </c>
    </row>
    <row r="61" spans="2:13" ht="15.5" x14ac:dyDescent="0.35">
      <c r="C61" t="s">
        <v>29</v>
      </c>
      <c r="D61" s="5">
        <v>40569979898</v>
      </c>
      <c r="E61" s="5">
        <v>30020074810</v>
      </c>
      <c r="F61" s="5">
        <v>31495416433</v>
      </c>
      <c r="G61" s="5">
        <v>20465818771</v>
      </c>
      <c r="I61" s="5">
        <v>90904041271</v>
      </c>
      <c r="J61" s="5">
        <v>56469497493</v>
      </c>
      <c r="K61" s="5">
        <v>45591816018</v>
      </c>
      <c r="L61" s="5">
        <v>26730534194</v>
      </c>
      <c r="M61" s="5">
        <v>11842649750</v>
      </c>
    </row>
    <row r="62" spans="2:13" ht="15.5" x14ac:dyDescent="0.35">
      <c r="C62" t="s">
        <v>28</v>
      </c>
      <c r="D62" s="5">
        <v>-6048003736</v>
      </c>
      <c r="E62" s="5">
        <v>-9842371724</v>
      </c>
      <c r="F62" s="5">
        <v>-7069375601</v>
      </c>
      <c r="G62" s="5">
        <v>-4905844357</v>
      </c>
      <c r="I62" s="5">
        <v>-21627133745</v>
      </c>
      <c r="J62" s="5">
        <v>-16992158361</v>
      </c>
      <c r="K62" s="5">
        <v>-12159653774</v>
      </c>
      <c r="L62" s="5">
        <v>-10896706735</v>
      </c>
      <c r="M62" s="5">
        <v>-4054471361</v>
      </c>
    </row>
    <row r="63" spans="2:13" ht="15.5" x14ac:dyDescent="0.35">
      <c r="C63" t="s">
        <v>83</v>
      </c>
      <c r="D63" s="5">
        <v>-3227734620</v>
      </c>
      <c r="E63" s="5">
        <v>-2726568020</v>
      </c>
      <c r="F63" s="5">
        <v>5172396274</v>
      </c>
      <c r="G63" s="5">
        <v>-1659879909</v>
      </c>
      <c r="J63" s="5">
        <v>-2253961889</v>
      </c>
      <c r="K63" s="5">
        <v>-301657259</v>
      </c>
    </row>
    <row r="64" spans="2:13" ht="15.5" x14ac:dyDescent="0.35">
      <c r="C64" t="s">
        <v>84</v>
      </c>
      <c r="D64" s="5">
        <v>-2820269116</v>
      </c>
      <c r="E64" s="5">
        <v>-7115803704</v>
      </c>
      <c r="F64" s="5">
        <v>-12241771875</v>
      </c>
      <c r="G64" s="5">
        <v>-3245964448</v>
      </c>
      <c r="I64" s="5">
        <v>-21627133745</v>
      </c>
      <c r="J64" s="5">
        <v>-14738196472</v>
      </c>
      <c r="K64" s="5">
        <v>-11857996515</v>
      </c>
      <c r="L64" s="5">
        <v>-10896706735</v>
      </c>
      <c r="M64" s="5">
        <v>-4054471361</v>
      </c>
    </row>
    <row r="65" spans="2:13" ht="15.5" x14ac:dyDescent="0.35">
      <c r="C65" t="s">
        <v>85</v>
      </c>
      <c r="D65" s="5">
        <v>-6048003736</v>
      </c>
      <c r="E65" s="5">
        <v>-9842371724</v>
      </c>
      <c r="F65" s="5">
        <v>-7069375601</v>
      </c>
      <c r="G65" s="5">
        <v>-4905844357</v>
      </c>
      <c r="I65" s="5">
        <v>-21627133745</v>
      </c>
      <c r="J65" s="5">
        <v>-16992158361</v>
      </c>
      <c r="K65" s="5">
        <v>-12159653774</v>
      </c>
      <c r="L65" s="5">
        <v>-10896706735</v>
      </c>
      <c r="M65" s="5">
        <v>-4054471361</v>
      </c>
    </row>
    <row r="66" spans="2:13" ht="15.5" x14ac:dyDescent="0.35">
      <c r="C66" t="s">
        <v>87</v>
      </c>
      <c r="D66" s="5">
        <v>34521976162</v>
      </c>
      <c r="E66" s="5">
        <v>20177703086</v>
      </c>
      <c r="F66" s="5">
        <v>24426040832</v>
      </c>
      <c r="G66" s="5">
        <v>15559974414</v>
      </c>
      <c r="I66" s="5">
        <v>69276907526</v>
      </c>
      <c r="J66" s="5">
        <v>39477339132</v>
      </c>
      <c r="K66" s="5">
        <v>33432162244</v>
      </c>
      <c r="L66" s="5">
        <v>15833827459</v>
      </c>
      <c r="M66" s="5">
        <v>7788178389</v>
      </c>
    </row>
    <row r="67" spans="2:13" ht="15.5" x14ac:dyDescent="0.35">
      <c r="C67" t="s">
        <v>88</v>
      </c>
      <c r="F67" s="5">
        <v>317912324</v>
      </c>
      <c r="I67" s="5">
        <v>317912324</v>
      </c>
      <c r="J67" s="5">
        <v>-1240112311</v>
      </c>
      <c r="K67" s="5">
        <v>-305909434</v>
      </c>
      <c r="L67" s="5">
        <v>-472688092</v>
      </c>
      <c r="M67" s="5">
        <v>-111355564</v>
      </c>
    </row>
    <row r="68" spans="2:13" ht="15.5" x14ac:dyDescent="0.35">
      <c r="C68" t="s">
        <v>89</v>
      </c>
      <c r="D68" s="5">
        <v>34521976162</v>
      </c>
      <c r="E68" s="5">
        <v>20177703086</v>
      </c>
      <c r="F68" s="5">
        <v>24743953156</v>
      </c>
      <c r="G68" s="5">
        <v>15559974414</v>
      </c>
      <c r="I68" s="5">
        <v>69594819850</v>
      </c>
      <c r="J68" s="5">
        <v>38237226821</v>
      </c>
      <c r="K68" s="5">
        <v>33126252810</v>
      </c>
      <c r="L68" s="5">
        <v>15361139367</v>
      </c>
      <c r="M68" s="5">
        <v>7676822825</v>
      </c>
    </row>
    <row r="69" spans="2:13" ht="15.5" x14ac:dyDescent="0.35">
      <c r="C69" t="s">
        <v>90</v>
      </c>
      <c r="D69" s="5">
        <v>34521976162</v>
      </c>
      <c r="E69" s="5">
        <v>20177703086</v>
      </c>
      <c r="F69" s="5">
        <v>24426040832</v>
      </c>
      <c r="G69" s="5">
        <v>15559974414</v>
      </c>
      <c r="I69" s="5">
        <v>69276907526</v>
      </c>
      <c r="J69" s="5">
        <v>39477339132</v>
      </c>
      <c r="K69" s="5">
        <v>33432162244</v>
      </c>
      <c r="L69" s="5">
        <v>15833827459</v>
      </c>
      <c r="M69" s="5">
        <v>7788178389</v>
      </c>
    </row>
    <row r="70" spans="2:13" ht="15.5" x14ac:dyDescent="0.35">
      <c r="C70" t="s">
        <v>8</v>
      </c>
      <c r="D70" s="5">
        <v>34407557653</v>
      </c>
      <c r="E70" s="5">
        <v>20081053204</v>
      </c>
      <c r="F70" s="5">
        <v>24633218181</v>
      </c>
      <c r="G70" s="5">
        <v>15510289936</v>
      </c>
      <c r="I70" s="5">
        <v>69423016618</v>
      </c>
      <c r="J70" s="5">
        <v>38182692533</v>
      </c>
      <c r="K70" s="5">
        <v>33115546804</v>
      </c>
      <c r="L70" s="5">
        <v>15361709389</v>
      </c>
      <c r="M70" s="5">
        <v>7676822825</v>
      </c>
    </row>
    <row r="71" spans="2:13" ht="15.5" x14ac:dyDescent="0.35">
      <c r="C71" t="s">
        <v>91</v>
      </c>
      <c r="D71" s="5">
        <v>114418509</v>
      </c>
      <c r="E71" s="5">
        <v>96649882</v>
      </c>
      <c r="F71" s="5">
        <v>110734975</v>
      </c>
      <c r="G71" s="5">
        <v>49684478</v>
      </c>
      <c r="I71" s="5">
        <v>171803232</v>
      </c>
      <c r="J71" s="5">
        <v>54534288</v>
      </c>
      <c r="K71" s="5">
        <v>10706006</v>
      </c>
      <c r="L71" s="5">
        <v>-570022</v>
      </c>
    </row>
    <row r="72" spans="2:13" ht="15.5" x14ac:dyDescent="0.35">
      <c r="C72" t="s">
        <v>92</v>
      </c>
      <c r="D72" s="5">
        <v>34521976162</v>
      </c>
      <c r="E72" s="5">
        <v>20177703086</v>
      </c>
      <c r="F72" s="5">
        <v>24426040832</v>
      </c>
      <c r="G72" s="5">
        <v>15559974414</v>
      </c>
      <c r="I72" s="5">
        <v>69276907526</v>
      </c>
      <c r="J72" s="5">
        <v>39477339132</v>
      </c>
      <c r="K72" s="5">
        <v>33432162244</v>
      </c>
      <c r="L72" s="5">
        <v>15833827459</v>
      </c>
      <c r="M72" s="5">
        <v>7788178389</v>
      </c>
    </row>
    <row r="73" spans="2:13" ht="15.5" x14ac:dyDescent="0.35">
      <c r="C73" t="s">
        <v>93</v>
      </c>
      <c r="D73" s="5">
        <v>34521976162</v>
      </c>
      <c r="E73" s="5">
        <v>20177703086</v>
      </c>
      <c r="F73" s="5">
        <v>24743953156</v>
      </c>
      <c r="G73" s="5">
        <v>15559974414</v>
      </c>
      <c r="I73" s="5">
        <v>69594819850</v>
      </c>
      <c r="J73" s="5">
        <v>38237226821</v>
      </c>
      <c r="K73" s="5">
        <v>33126252810</v>
      </c>
      <c r="L73" s="5">
        <v>15361139367</v>
      </c>
      <c r="M73" s="5">
        <v>7676822825</v>
      </c>
    </row>
    <row r="74" spans="2:13" ht="15.5" x14ac:dyDescent="0.35">
      <c r="C74" t="s">
        <v>94</v>
      </c>
      <c r="D74" s="5">
        <v>34521976162</v>
      </c>
      <c r="E74" s="5">
        <v>20177703086</v>
      </c>
      <c r="F74" s="5">
        <v>24743953156</v>
      </c>
      <c r="G74" s="5">
        <v>15559974414</v>
      </c>
      <c r="I74" s="5">
        <v>69594819850</v>
      </c>
      <c r="J74" s="5">
        <v>38237226821</v>
      </c>
      <c r="K74" s="5">
        <v>33126252810</v>
      </c>
      <c r="L74" s="5">
        <v>15361139367</v>
      </c>
      <c r="M74" s="5">
        <v>7676822825</v>
      </c>
    </row>
    <row r="76" spans="2:13" ht="15.5" x14ac:dyDescent="0.35">
      <c r="B76" t="s">
        <v>95</v>
      </c>
      <c r="C76" t="s">
        <v>96</v>
      </c>
    </row>
    <row r="77" spans="2:13" ht="15.5" x14ac:dyDescent="0.35">
      <c r="C77" t="s">
        <v>97</v>
      </c>
    </row>
    <row r="78" spans="2:13" ht="15.5" x14ac:dyDescent="0.35">
      <c r="C78" t="s">
        <v>20</v>
      </c>
      <c r="D78" s="5">
        <v>29716666451</v>
      </c>
      <c r="E78" s="5">
        <v>20409301364</v>
      </c>
      <c r="F78" s="5">
        <v>19695706377</v>
      </c>
      <c r="G78" s="5">
        <v>14653796710</v>
      </c>
      <c r="I78" s="5">
        <v>19695706377</v>
      </c>
      <c r="J78" s="5">
        <v>8528119944</v>
      </c>
      <c r="K78" s="5">
        <v>16057258132</v>
      </c>
      <c r="L78" s="5">
        <v>8759584740</v>
      </c>
      <c r="M78" s="5">
        <v>2921058498</v>
      </c>
    </row>
    <row r="79" spans="2:13" ht="15.5" x14ac:dyDescent="0.35">
      <c r="C79" t="s">
        <v>98</v>
      </c>
      <c r="D79" s="5">
        <v>220267193276</v>
      </c>
      <c r="E79" s="5">
        <v>179603580632</v>
      </c>
      <c r="F79" s="5">
        <v>192027963737</v>
      </c>
      <c r="G79" s="5">
        <v>202304333251</v>
      </c>
      <c r="I79" s="5">
        <v>192027963737</v>
      </c>
      <c r="J79" s="5">
        <v>153361025154</v>
      </c>
      <c r="K79" s="5">
        <v>84830652810</v>
      </c>
      <c r="L79" s="5">
        <v>44301333340</v>
      </c>
      <c r="M79" s="5">
        <v>22662546112</v>
      </c>
    </row>
    <row r="80" spans="2:13" ht="15.5" x14ac:dyDescent="0.35">
      <c r="C80" t="s">
        <v>99</v>
      </c>
      <c r="D80" s="5">
        <v>37311666846</v>
      </c>
      <c r="E80" s="5">
        <v>20945616530</v>
      </c>
      <c r="F80" s="5">
        <v>35353720878</v>
      </c>
      <c r="G80" s="5">
        <v>20588762699</v>
      </c>
      <c r="I80" s="5">
        <v>35353720878</v>
      </c>
      <c r="J80" s="5">
        <v>22892500916</v>
      </c>
      <c r="K80" s="5">
        <v>12135696797</v>
      </c>
      <c r="L80" s="5">
        <v>5213134406</v>
      </c>
      <c r="M80" s="5">
        <v>1685392114</v>
      </c>
    </row>
    <row r="81" spans="3:13" ht="15.5" x14ac:dyDescent="0.35">
      <c r="C81" t="s">
        <v>247</v>
      </c>
      <c r="J81" s="5">
        <v>4878400000</v>
      </c>
      <c r="K81" s="5">
        <v>200000000</v>
      </c>
      <c r="L81" s="5">
        <v>300000000</v>
      </c>
      <c r="M81" s="5">
        <v>8161857711</v>
      </c>
    </row>
    <row r="82" spans="3:13" ht="15.5" x14ac:dyDescent="0.35">
      <c r="C82" t="s">
        <v>100</v>
      </c>
      <c r="D82" s="5">
        <v>220267193276</v>
      </c>
      <c r="E82" s="5">
        <v>179603580632</v>
      </c>
      <c r="F82" s="5">
        <v>192027963737</v>
      </c>
      <c r="G82" s="5">
        <v>202304333251</v>
      </c>
      <c r="I82" s="5">
        <v>192027963737</v>
      </c>
      <c r="J82" s="5">
        <v>153361025154</v>
      </c>
      <c r="K82" s="5">
        <v>84830652810</v>
      </c>
      <c r="L82" s="5">
        <v>44301333340</v>
      </c>
      <c r="M82" s="5">
        <v>22662546112</v>
      </c>
    </row>
    <row r="83" spans="3:13" ht="15.5" x14ac:dyDescent="0.35">
      <c r="C83" t="s">
        <v>101</v>
      </c>
      <c r="D83" s="5">
        <v>20868286610</v>
      </c>
      <c r="E83" s="5">
        <v>27029115970</v>
      </c>
      <c r="F83" s="5">
        <v>26989985799</v>
      </c>
      <c r="G83" s="5">
        <v>3585034057</v>
      </c>
      <c r="I83" s="5">
        <v>26989985799</v>
      </c>
      <c r="J83" s="5">
        <v>2740805931</v>
      </c>
      <c r="K83" s="5">
        <v>414478249</v>
      </c>
      <c r="L83" s="5">
        <v>266073526</v>
      </c>
    </row>
    <row r="84" spans="3:13" ht="15.5" x14ac:dyDescent="0.35">
      <c r="C84" t="s">
        <v>103</v>
      </c>
      <c r="D84" s="5">
        <v>29729498368</v>
      </c>
      <c r="E84" s="5">
        <v>19052925236</v>
      </c>
      <c r="F84" s="5">
        <v>21397738854</v>
      </c>
      <c r="G84" s="5">
        <v>18447665327</v>
      </c>
      <c r="I84" s="5">
        <v>21397738854</v>
      </c>
      <c r="J84" s="5">
        <v>13254380636</v>
      </c>
      <c r="K84" s="5">
        <v>8805098653</v>
      </c>
      <c r="L84" s="5">
        <v>8175357506</v>
      </c>
      <c r="M84" s="5">
        <v>3904927346</v>
      </c>
    </row>
    <row r="85" spans="3:13" ht="15.5" x14ac:dyDescent="0.35">
      <c r="C85" t="s">
        <v>81</v>
      </c>
      <c r="D85" s="5">
        <v>-1984905971</v>
      </c>
      <c r="E85" s="5">
        <v>-1984905971</v>
      </c>
      <c r="F85" s="5">
        <v>-1984905971</v>
      </c>
      <c r="G85" s="5">
        <v>-2302796886</v>
      </c>
      <c r="I85" s="5">
        <v>-1984905971</v>
      </c>
      <c r="J85" s="5">
        <v>-2302796886</v>
      </c>
      <c r="K85" s="5">
        <v>-1062684575</v>
      </c>
      <c r="L85" s="5">
        <v>-756775141</v>
      </c>
      <c r="M85" s="5">
        <v>-284087049</v>
      </c>
    </row>
    <row r="86" spans="3:13" ht="15.5" x14ac:dyDescent="0.35">
      <c r="C86" t="s">
        <v>104</v>
      </c>
      <c r="D86" s="5">
        <v>357569040589</v>
      </c>
      <c r="E86" s="5">
        <v>279945979244</v>
      </c>
      <c r="F86" s="5">
        <v>285904361224</v>
      </c>
      <c r="G86" s="5">
        <v>256084951495</v>
      </c>
      <c r="I86" s="5">
        <v>285904361224</v>
      </c>
      <c r="J86" s="5">
        <v>193749178955</v>
      </c>
      <c r="K86" s="5">
        <v>121176804224</v>
      </c>
      <c r="L86" s="5">
        <v>73761021797</v>
      </c>
      <c r="M86" s="5">
        <v>48296839779</v>
      </c>
    </row>
    <row r="87" spans="3:13" ht="15.5" x14ac:dyDescent="0.35">
      <c r="C87" t="s">
        <v>105</v>
      </c>
    </row>
    <row r="88" spans="3:13" ht="15.5" x14ac:dyDescent="0.35">
      <c r="C88" t="s">
        <v>106</v>
      </c>
      <c r="D88" s="5">
        <v>1381723521203</v>
      </c>
      <c r="E88" s="5">
        <v>1133851187899</v>
      </c>
      <c r="F88" s="5">
        <v>956115578312</v>
      </c>
      <c r="G88" s="5">
        <v>835567171585</v>
      </c>
      <c r="I88" s="5">
        <v>956115578312</v>
      </c>
      <c r="J88" s="5">
        <v>795447750938</v>
      </c>
      <c r="K88" s="5">
        <v>716110892825</v>
      </c>
      <c r="L88" s="5">
        <v>541988920292</v>
      </c>
      <c r="M88" s="5">
        <v>378326958226</v>
      </c>
    </row>
    <row r="89" spans="3:13" ht="15.5" x14ac:dyDescent="0.35">
      <c r="C89" t="s">
        <v>108</v>
      </c>
      <c r="D89" s="5">
        <v>4818117</v>
      </c>
      <c r="E89" s="5">
        <v>4272376</v>
      </c>
      <c r="F89" s="5">
        <v>3726635</v>
      </c>
      <c r="G89" s="5">
        <v>3820186</v>
      </c>
      <c r="I89" s="5">
        <v>3726635</v>
      </c>
      <c r="J89" s="5">
        <v>2182964</v>
      </c>
    </row>
    <row r="90" spans="3:13" ht="15.5" x14ac:dyDescent="0.35">
      <c r="C90" t="s">
        <v>109</v>
      </c>
      <c r="D90" s="5">
        <v>1382509963720</v>
      </c>
      <c r="E90" s="5">
        <v>1134636730675</v>
      </c>
      <c r="F90" s="5">
        <v>956900575347</v>
      </c>
      <c r="G90" s="5">
        <v>836336963071</v>
      </c>
      <c r="I90" s="5">
        <v>956900575347</v>
      </c>
      <c r="J90" s="5">
        <v>796140905202</v>
      </c>
      <c r="K90" s="5">
        <v>820134353125</v>
      </c>
      <c r="L90" s="5">
        <v>611065131192</v>
      </c>
      <c r="M90" s="5">
        <v>392996457395</v>
      </c>
    </row>
    <row r="91" spans="3:13" ht="15.5" x14ac:dyDescent="0.35">
      <c r="C91" t="s">
        <v>110</v>
      </c>
      <c r="D91" s="5">
        <v>1740079004309</v>
      </c>
      <c r="E91" s="5">
        <v>1414582709919</v>
      </c>
      <c r="F91" s="5">
        <v>1242804936571</v>
      </c>
      <c r="G91" s="5">
        <v>1092421914566</v>
      </c>
      <c r="I91" s="5">
        <v>1242804936571</v>
      </c>
      <c r="J91" s="5">
        <v>989890084157</v>
      </c>
      <c r="K91" s="5">
        <v>941311157349</v>
      </c>
      <c r="L91" s="5">
        <v>684826152989</v>
      </c>
      <c r="M91" s="5">
        <v>441293297174</v>
      </c>
    </row>
    <row r="92" spans="3:13" ht="15.5" x14ac:dyDescent="0.35">
      <c r="C92" t="s">
        <v>111</v>
      </c>
    </row>
    <row r="93" spans="3:13" ht="15.5" x14ac:dyDescent="0.35">
      <c r="C93" t="s">
        <v>112</v>
      </c>
    </row>
    <row r="94" spans="3:13" ht="15.5" x14ac:dyDescent="0.35">
      <c r="C94" t="s">
        <v>113</v>
      </c>
      <c r="D94" s="5">
        <v>258496930156</v>
      </c>
      <c r="E94" s="5">
        <v>190934872269</v>
      </c>
      <c r="F94" s="5">
        <v>174976358085</v>
      </c>
      <c r="G94" s="5">
        <v>169330439831</v>
      </c>
      <c r="I94" s="5">
        <v>174976358085</v>
      </c>
      <c r="J94" s="5">
        <v>164097979745</v>
      </c>
      <c r="K94" s="5">
        <v>121186207014</v>
      </c>
      <c r="L94" s="5">
        <v>117091774832</v>
      </c>
      <c r="M94" s="5">
        <v>116494552135</v>
      </c>
    </row>
    <row r="95" spans="3:13" ht="15.5" x14ac:dyDescent="0.35">
      <c r="C95" t="s">
        <v>542</v>
      </c>
      <c r="D95" s="5">
        <v>17729771107</v>
      </c>
      <c r="E95" s="5">
        <v>17734676405</v>
      </c>
      <c r="F95" s="5">
        <v>17744025136</v>
      </c>
      <c r="G95" s="5">
        <v>17751928135</v>
      </c>
      <c r="I95" s="5">
        <v>17744025136</v>
      </c>
      <c r="J95" s="5">
        <v>5000000000</v>
      </c>
      <c r="M95" s="5">
        <v>22474988326</v>
      </c>
    </row>
    <row r="96" spans="3:13" ht="15.5" x14ac:dyDescent="0.35">
      <c r="C96" t="s">
        <v>114</v>
      </c>
    </row>
    <row r="97" spans="3:13" ht="15.5" x14ac:dyDescent="0.35">
      <c r="C97" t="s">
        <v>251</v>
      </c>
      <c r="D97" s="5">
        <v>38209799918</v>
      </c>
      <c r="E97" s="5">
        <v>21222457044</v>
      </c>
      <c r="F97" s="5">
        <v>36088020878</v>
      </c>
      <c r="G97" s="5">
        <v>20621276207</v>
      </c>
      <c r="I97" s="5">
        <v>36088020878</v>
      </c>
      <c r="J97" s="5">
        <v>31054937994</v>
      </c>
      <c r="K97" s="5">
        <v>13322572322</v>
      </c>
      <c r="L97" s="5">
        <v>5647834406</v>
      </c>
      <c r="M97" s="5">
        <v>1685392114</v>
      </c>
    </row>
    <row r="98" spans="3:13" ht="15.5" x14ac:dyDescent="0.35">
      <c r="C98" t="s">
        <v>117</v>
      </c>
      <c r="D98" s="5">
        <v>2326974227</v>
      </c>
      <c r="E98" s="5">
        <v>2115264299</v>
      </c>
      <c r="F98" s="5">
        <v>2139747555</v>
      </c>
      <c r="G98" s="5">
        <v>1004998905</v>
      </c>
      <c r="I98" s="5">
        <v>2139747555</v>
      </c>
      <c r="J98" s="5">
        <v>1664953414</v>
      </c>
      <c r="K98" s="5">
        <v>2121186878</v>
      </c>
      <c r="L98" s="5">
        <v>2685518553</v>
      </c>
      <c r="M98" s="5">
        <v>936933187</v>
      </c>
    </row>
    <row r="99" spans="3:13" ht="15.5" x14ac:dyDescent="0.35">
      <c r="C99" t="s">
        <v>116</v>
      </c>
      <c r="D99" s="5">
        <v>12908339480</v>
      </c>
      <c r="E99" s="5">
        <v>6558026751</v>
      </c>
      <c r="F99" s="5">
        <v>12273686083</v>
      </c>
      <c r="G99" s="5">
        <v>19813385213</v>
      </c>
      <c r="I99" s="5">
        <v>12273686083</v>
      </c>
      <c r="J99" s="5">
        <v>8300918414</v>
      </c>
      <c r="K99" s="5">
        <v>3204519092</v>
      </c>
      <c r="L99" s="5">
        <v>1391526681</v>
      </c>
      <c r="M99" s="5">
        <v>669355647</v>
      </c>
    </row>
    <row r="100" spans="3:13" ht="15.5" x14ac:dyDescent="0.35">
      <c r="C100" t="s">
        <v>115</v>
      </c>
    </row>
    <row r="101" spans="3:13" ht="15.5" x14ac:dyDescent="0.35">
      <c r="C101" t="s">
        <v>252</v>
      </c>
      <c r="J101" s="5">
        <v>4878400000</v>
      </c>
      <c r="K101" s="5">
        <v>200000000</v>
      </c>
      <c r="L101" s="5">
        <v>300000000</v>
      </c>
      <c r="M101" s="5">
        <v>8161857711</v>
      </c>
    </row>
    <row r="102" spans="3:13" ht="15.5" x14ac:dyDescent="0.35">
      <c r="C102" t="s">
        <v>322</v>
      </c>
    </row>
    <row r="103" spans="3:13" ht="15.5" x14ac:dyDescent="0.35">
      <c r="C103" t="s">
        <v>120</v>
      </c>
      <c r="D103" s="5">
        <v>263848767697</v>
      </c>
      <c r="E103" s="5">
        <v>160466745626</v>
      </c>
      <c r="F103" s="5">
        <v>170930935311</v>
      </c>
      <c r="G103" s="5">
        <v>155742235138</v>
      </c>
      <c r="I103" s="5">
        <v>170930935311</v>
      </c>
      <c r="J103" s="5">
        <v>87755108220</v>
      </c>
      <c r="K103" s="5">
        <v>107156815088</v>
      </c>
      <c r="L103" s="5">
        <v>35494572274</v>
      </c>
      <c r="M103" s="5">
        <v>70161072273</v>
      </c>
    </row>
    <row r="104" spans="3:13" ht="15.5" x14ac:dyDescent="0.35">
      <c r="C104" t="s">
        <v>325</v>
      </c>
      <c r="D104" s="5">
        <v>164394117512</v>
      </c>
      <c r="E104" s="5">
        <v>135872015344</v>
      </c>
      <c r="F104" s="5">
        <v>95469617170</v>
      </c>
      <c r="G104" s="5">
        <v>90861085604</v>
      </c>
      <c r="I104" s="5">
        <v>95469617170</v>
      </c>
      <c r="J104" s="5">
        <v>113198769923</v>
      </c>
      <c r="K104" s="5">
        <v>102337928722</v>
      </c>
      <c r="L104" s="5">
        <v>64345387306</v>
      </c>
      <c r="M104" s="5">
        <v>54155243435</v>
      </c>
    </row>
    <row r="105" spans="3:13" ht="15.5" x14ac:dyDescent="0.35">
      <c r="C105" t="s">
        <v>122</v>
      </c>
      <c r="D105" s="5">
        <v>1040328635490</v>
      </c>
      <c r="E105" s="5">
        <v>816916375149</v>
      </c>
      <c r="F105" s="5">
        <v>681274819071</v>
      </c>
      <c r="G105" s="5">
        <v>561281668476</v>
      </c>
      <c r="I105" s="5">
        <v>681274819071</v>
      </c>
      <c r="J105" s="5">
        <v>505385402347</v>
      </c>
      <c r="K105" s="5">
        <v>537963475091</v>
      </c>
      <c r="L105" s="5">
        <v>371748300246</v>
      </c>
      <c r="M105" s="5">
        <v>229183806495</v>
      </c>
    </row>
    <row r="106" spans="3:13" ht="15.5" x14ac:dyDescent="0.35">
      <c r="C106" t="s">
        <v>123</v>
      </c>
      <c r="D106" s="5">
        <v>1040328635490</v>
      </c>
      <c r="E106" s="5">
        <v>816916375149</v>
      </c>
      <c r="F106" s="5">
        <v>681274819071</v>
      </c>
      <c r="G106" s="5">
        <v>561281668476</v>
      </c>
      <c r="I106" s="5">
        <v>681274819071</v>
      </c>
      <c r="J106" s="5">
        <v>505385402347</v>
      </c>
      <c r="K106" s="5">
        <v>537963475091</v>
      </c>
      <c r="L106" s="5">
        <v>371748300246</v>
      </c>
      <c r="M106" s="5">
        <v>229183806495</v>
      </c>
    </row>
    <row r="107" spans="3:13" ht="15.5" x14ac:dyDescent="0.35">
      <c r="C107" t="s">
        <v>256</v>
      </c>
      <c r="D107" s="5">
        <v>73186501277</v>
      </c>
      <c r="E107" s="5">
        <v>70365686420</v>
      </c>
      <c r="F107" s="5">
        <v>63249336975</v>
      </c>
      <c r="G107" s="5">
        <v>55590998313</v>
      </c>
      <c r="I107" s="5">
        <v>63249336975</v>
      </c>
      <c r="J107" s="5">
        <v>46203999221</v>
      </c>
      <c r="K107" s="5">
        <v>31813395053</v>
      </c>
      <c r="L107" s="5">
        <v>20041680686</v>
      </c>
      <c r="M107" s="5">
        <v>9278296233</v>
      </c>
    </row>
    <row r="108" spans="3:13" ht="15.5" x14ac:dyDescent="0.35">
      <c r="C108" t="s">
        <v>119</v>
      </c>
    </row>
    <row r="109" spans="3:13" ht="15.5" x14ac:dyDescent="0.35">
      <c r="C109" t="s">
        <v>121</v>
      </c>
      <c r="D109" s="5">
        <v>963599178222</v>
      </c>
      <c r="E109" s="5">
        <v>743121224243</v>
      </c>
      <c r="F109" s="5">
        <v>614709509115</v>
      </c>
      <c r="G109" s="5">
        <v>501694023395</v>
      </c>
      <c r="I109" s="5">
        <v>614709509115</v>
      </c>
      <c r="J109" s="5">
        <v>455489950717</v>
      </c>
      <c r="K109" s="5">
        <v>504373444734</v>
      </c>
      <c r="L109" s="5">
        <v>350397715342</v>
      </c>
      <c r="M109" s="5">
        <v>218559792997</v>
      </c>
    </row>
    <row r="110" spans="3:13" ht="15.5" x14ac:dyDescent="0.35">
      <c r="C110" t="s">
        <v>124</v>
      </c>
      <c r="D110" s="5">
        <v>1298825565646</v>
      </c>
      <c r="E110" s="5">
        <v>1007851247418</v>
      </c>
      <c r="F110" s="5">
        <v>856251177156</v>
      </c>
      <c r="G110" s="5">
        <v>730612108307</v>
      </c>
      <c r="I110" s="5">
        <v>856251177156</v>
      </c>
      <c r="J110" s="5">
        <v>669483382092</v>
      </c>
      <c r="K110" s="5">
        <v>659149682105</v>
      </c>
      <c r="L110" s="5">
        <v>488840075078</v>
      </c>
      <c r="M110" s="5">
        <v>345678358630</v>
      </c>
    </row>
    <row r="111" spans="3:13" ht="15.5" x14ac:dyDescent="0.35">
      <c r="C111" t="s">
        <v>125</v>
      </c>
    </row>
    <row r="112" spans="3:13" ht="15.5" x14ac:dyDescent="0.35">
      <c r="C112" t="s">
        <v>126</v>
      </c>
      <c r="D112" s="5">
        <v>189437500000</v>
      </c>
      <c r="E112" s="5">
        <v>189437500000</v>
      </c>
      <c r="F112" s="5">
        <v>189437500000</v>
      </c>
      <c r="G112" s="5">
        <v>189437500000</v>
      </c>
      <c r="I112" s="5">
        <v>189437500000</v>
      </c>
      <c r="J112" s="5">
        <v>189437500000</v>
      </c>
      <c r="K112" s="5">
        <v>189437500000</v>
      </c>
      <c r="L112" s="5">
        <v>151550000000</v>
      </c>
      <c r="M112" s="5">
        <v>66550000000</v>
      </c>
    </row>
    <row r="113" spans="2:13" ht="15.5" x14ac:dyDescent="0.35">
      <c r="C113" t="s">
        <v>127</v>
      </c>
      <c r="D113" s="5">
        <v>15161644523</v>
      </c>
      <c r="E113" s="5">
        <v>15161644523</v>
      </c>
      <c r="F113" s="5">
        <v>15161644523</v>
      </c>
      <c r="G113" s="5">
        <v>15161644523</v>
      </c>
      <c r="I113" s="5">
        <v>15161644523</v>
      </c>
      <c r="J113" s="5">
        <v>15161644523</v>
      </c>
      <c r="K113" s="5">
        <v>15161644523</v>
      </c>
    </row>
    <row r="114" spans="2:13" ht="15.5" x14ac:dyDescent="0.35">
      <c r="C114" t="s">
        <v>128</v>
      </c>
      <c r="D114" s="5">
        <v>238173658216</v>
      </c>
      <c r="E114" s="5">
        <v>203766100563</v>
      </c>
      <c r="F114" s="5">
        <v>183685047359</v>
      </c>
      <c r="G114" s="5">
        <v>159369720093</v>
      </c>
      <c r="I114" s="5">
        <v>183685047359</v>
      </c>
      <c r="J114" s="5">
        <v>118027684156</v>
      </c>
      <c r="K114" s="5">
        <v>78604879312</v>
      </c>
      <c r="L114" s="5">
        <v>45183423074</v>
      </c>
      <c r="M114" s="5">
        <v>29349025593</v>
      </c>
    </row>
    <row r="115" spans="2:13" ht="15.5" x14ac:dyDescent="0.35">
      <c r="C115" t="s">
        <v>257</v>
      </c>
      <c r="D115" s="5">
        <v>25000000000</v>
      </c>
      <c r="E115" s="5">
        <v>20000000000</v>
      </c>
      <c r="F115" s="5">
        <v>20000000000</v>
      </c>
      <c r="G115" s="5">
        <v>20000000000</v>
      </c>
      <c r="I115" s="5">
        <v>20000000000</v>
      </c>
      <c r="J115" s="5">
        <v>15000000000</v>
      </c>
      <c r="K115" s="5">
        <v>10000000000</v>
      </c>
      <c r="L115" s="5">
        <v>5000000000</v>
      </c>
    </row>
    <row r="116" spans="2:13" ht="15.5" x14ac:dyDescent="0.35">
      <c r="C116" t="s">
        <v>258</v>
      </c>
      <c r="D116" s="5">
        <v>213173658216</v>
      </c>
      <c r="E116" s="5">
        <v>183766100563</v>
      </c>
      <c r="F116" s="5">
        <v>163685047359</v>
      </c>
      <c r="G116" s="5">
        <v>139369720093</v>
      </c>
      <c r="I116" s="5">
        <v>163685047359</v>
      </c>
      <c r="J116" s="5">
        <v>103027684156</v>
      </c>
      <c r="K116" s="5">
        <v>68604879312</v>
      </c>
      <c r="L116" s="5">
        <v>40183423074</v>
      </c>
      <c r="M116" s="5">
        <v>29349025593</v>
      </c>
    </row>
    <row r="117" spans="2:13" ht="15.5" x14ac:dyDescent="0.35">
      <c r="C117" t="s">
        <v>259</v>
      </c>
      <c r="D117" s="5">
        <v>238173658216</v>
      </c>
      <c r="E117" s="5">
        <v>203766100563</v>
      </c>
      <c r="F117" s="5">
        <v>183685047359</v>
      </c>
      <c r="G117" s="5">
        <v>159369720093</v>
      </c>
      <c r="I117" s="5">
        <v>183685047359</v>
      </c>
      <c r="J117" s="5">
        <v>118027684156</v>
      </c>
      <c r="K117" s="5">
        <v>78604879312</v>
      </c>
      <c r="L117" s="5">
        <v>45183423074</v>
      </c>
      <c r="M117" s="5">
        <v>29349025593</v>
      </c>
    </row>
    <row r="118" spans="2:13" ht="15.5" x14ac:dyDescent="0.35">
      <c r="C118" t="s">
        <v>260</v>
      </c>
      <c r="D118" s="5">
        <v>465541895</v>
      </c>
      <c r="E118" s="5">
        <v>351123386</v>
      </c>
      <c r="F118" s="5">
        <v>254473504</v>
      </c>
      <c r="G118" s="5">
        <v>143738529</v>
      </c>
      <c r="I118" s="5">
        <v>254473504</v>
      </c>
      <c r="J118" s="5">
        <v>82670272</v>
      </c>
      <c r="K118" s="5">
        <v>20135984</v>
      </c>
      <c r="L118" s="5">
        <v>9429978</v>
      </c>
    </row>
    <row r="119" spans="2:13" ht="15.5" x14ac:dyDescent="0.35">
      <c r="C119" t="s">
        <v>10</v>
      </c>
      <c r="D119" s="5">
        <v>441253438663</v>
      </c>
      <c r="E119" s="5">
        <v>406731462501</v>
      </c>
      <c r="F119" s="5">
        <v>386553759415</v>
      </c>
      <c r="G119" s="5">
        <v>361809806259</v>
      </c>
      <c r="I119" s="5">
        <v>386553759415</v>
      </c>
      <c r="J119" s="5">
        <v>320406702065</v>
      </c>
      <c r="K119" s="5">
        <v>282161475244</v>
      </c>
      <c r="L119" s="5">
        <v>195986077911</v>
      </c>
      <c r="M119" s="5">
        <v>95614938544</v>
      </c>
    </row>
    <row r="120" spans="2:13" ht="15.5" x14ac:dyDescent="0.35">
      <c r="C120" t="s">
        <v>129</v>
      </c>
      <c r="D120" s="5">
        <v>1740079004309</v>
      </c>
      <c r="E120" s="5">
        <v>1414582709919</v>
      </c>
      <c r="F120" s="5">
        <v>1242804936571</v>
      </c>
      <c r="G120" s="5">
        <v>1092421914566</v>
      </c>
      <c r="I120" s="5">
        <v>1242804936571</v>
      </c>
      <c r="J120" s="5">
        <v>989890084157</v>
      </c>
      <c r="K120" s="5">
        <v>941311157349</v>
      </c>
      <c r="L120" s="5">
        <v>684826152989</v>
      </c>
      <c r="M120" s="5">
        <v>441293297174</v>
      </c>
    </row>
    <row r="121" spans="2:13" ht="15.5" x14ac:dyDescent="0.35">
      <c r="C121" t="s">
        <v>130</v>
      </c>
      <c r="D121" s="5">
        <v>1894375000</v>
      </c>
      <c r="E121" s="5">
        <v>1894375000</v>
      </c>
      <c r="F121" s="5">
        <v>1894375000</v>
      </c>
      <c r="G121" s="5">
        <v>1894375000</v>
      </c>
      <c r="I121" s="5">
        <v>1894375000</v>
      </c>
      <c r="J121" s="5">
        <v>1894375000</v>
      </c>
      <c r="K121" s="5">
        <v>1894375000</v>
      </c>
      <c r="L121" s="5">
        <v>1515500000</v>
      </c>
      <c r="M121" s="5">
        <v>665500000</v>
      </c>
    </row>
    <row r="123" spans="2:13" ht="15.5" x14ac:dyDescent="0.35">
      <c r="B123" t="s">
        <v>131</v>
      </c>
      <c r="C123" t="s">
        <v>132</v>
      </c>
      <c r="D123" s="5">
        <v>14686892312</v>
      </c>
      <c r="E123" s="5">
        <v>21593359177</v>
      </c>
      <c r="F123" s="5">
        <v>46168139712</v>
      </c>
      <c r="G123" s="5">
        <v>27586266748</v>
      </c>
      <c r="I123" s="5">
        <v>92912280784</v>
      </c>
      <c r="J123" s="5">
        <v>33900503009</v>
      </c>
      <c r="K123" s="5">
        <v>59573516823</v>
      </c>
      <c r="L123" s="5">
        <v>27606264949</v>
      </c>
      <c r="M123" s="5">
        <v>21131695059</v>
      </c>
    </row>
    <row r="124" spans="2:13" ht="15.5" x14ac:dyDescent="0.35">
      <c r="C124" t="s">
        <v>133</v>
      </c>
      <c r="D124" s="5">
        <v>192755938996</v>
      </c>
      <c r="E124" s="5">
        <v>206597704039</v>
      </c>
      <c r="F124" s="5">
        <v>203791078040</v>
      </c>
      <c r="G124" s="5">
        <v>183664508764</v>
      </c>
      <c r="I124" s="5">
        <v>627821819342</v>
      </c>
      <c r="J124" s="5">
        <v>359889841893</v>
      </c>
      <c r="K124" s="5">
        <v>304156239384</v>
      </c>
      <c r="L124" s="5">
        <v>194019387933</v>
      </c>
      <c r="M124" s="5">
        <v>146357789158</v>
      </c>
    </row>
    <row r="125" spans="2:13" ht="15.5" x14ac:dyDescent="0.35">
      <c r="C125" t="s">
        <v>134</v>
      </c>
      <c r="D125" s="5">
        <v>-123546316412</v>
      </c>
      <c r="E125" s="5">
        <v>-128501828205</v>
      </c>
      <c r="F125" s="5">
        <v>-109929314266</v>
      </c>
      <c r="G125" s="5">
        <v>-117277987535</v>
      </c>
      <c r="I125" s="5">
        <v>-396141849671</v>
      </c>
      <c r="J125" s="5">
        <v>-200211053960</v>
      </c>
      <c r="K125" s="5">
        <v>-145812441175</v>
      </c>
      <c r="L125" s="5">
        <v>-88671596291</v>
      </c>
      <c r="M125" s="5">
        <v>-64274765235</v>
      </c>
    </row>
    <row r="126" spans="2:13" ht="15.5" x14ac:dyDescent="0.35">
      <c r="C126" t="s">
        <v>135</v>
      </c>
      <c r="D126" s="5">
        <v>-27945030635</v>
      </c>
      <c r="E126" s="5">
        <v>-31350694565</v>
      </c>
      <c r="F126" s="5">
        <v>-71760575181</v>
      </c>
      <c r="G126" s="5">
        <v>16322021268</v>
      </c>
      <c r="I126" s="5">
        <v>-71760575181</v>
      </c>
      <c r="J126" s="5">
        <v>-54452040182</v>
      </c>
      <c r="K126" s="5">
        <v>-41671218180</v>
      </c>
      <c r="L126" s="5">
        <v>-23747340163</v>
      </c>
      <c r="M126" s="5">
        <v>-15305856651</v>
      </c>
    </row>
    <row r="127" spans="2:13" ht="15.5" x14ac:dyDescent="0.35">
      <c r="C127" t="s">
        <v>266</v>
      </c>
      <c r="F127" s="5">
        <v>37928864411</v>
      </c>
      <c r="G127" s="5">
        <v>-37928864411</v>
      </c>
      <c r="L127" s="5">
        <v>-9559711531</v>
      </c>
      <c r="M127" s="5">
        <v>-5023966462</v>
      </c>
    </row>
    <row r="128" spans="2:13" ht="15.5" x14ac:dyDescent="0.35">
      <c r="C128" t="s">
        <v>691</v>
      </c>
      <c r="D128" s="5">
        <v>-22832521046</v>
      </c>
      <c r="E128" s="5">
        <v>-20315448865</v>
      </c>
      <c r="F128" s="5">
        <v>-17358399969</v>
      </c>
      <c r="G128" s="5">
        <v>-16327862141</v>
      </c>
      <c r="I128" s="5">
        <v>-65141940314</v>
      </c>
      <c r="J128" s="5">
        <v>-69930049238</v>
      </c>
      <c r="K128" s="5">
        <v>-63733059307</v>
      </c>
      <c r="L128" s="5">
        <v>-39743184494</v>
      </c>
      <c r="M128" s="5">
        <v>-37180888251</v>
      </c>
    </row>
    <row r="129" spans="3:13" ht="15.5" x14ac:dyDescent="0.35">
      <c r="C129" t="s">
        <v>692</v>
      </c>
      <c r="D129" s="5">
        <v>-3745178591</v>
      </c>
      <c r="E129" s="5">
        <v>-4836373227</v>
      </c>
      <c r="F129" s="5">
        <v>3496486677</v>
      </c>
      <c r="G129" s="5">
        <v>-865549197</v>
      </c>
      <c r="I129" s="5">
        <v>-1865173392</v>
      </c>
      <c r="J129" s="5">
        <v>-1396195504</v>
      </c>
      <c r="K129" s="5">
        <v>6633996101</v>
      </c>
      <c r="L129" s="5">
        <v>-4691290505</v>
      </c>
      <c r="M129" s="5">
        <v>-3440617500</v>
      </c>
    </row>
    <row r="130" spans="3:13" ht="15.5" x14ac:dyDescent="0.35">
      <c r="C130" t="s">
        <v>139</v>
      </c>
      <c r="D130" s="5">
        <v>-37483927882</v>
      </c>
      <c r="E130" s="5">
        <v>-33136886698</v>
      </c>
      <c r="F130" s="5">
        <v>-42288622714</v>
      </c>
      <c r="G130" s="5">
        <v>-42050265482</v>
      </c>
      <c r="I130" s="5">
        <v>-107613396855</v>
      </c>
      <c r="J130" s="5">
        <v>-28336252816</v>
      </c>
      <c r="K130" s="5">
        <v>200079184693</v>
      </c>
      <c r="L130" s="5">
        <v>8921350404</v>
      </c>
      <c r="M130" s="5">
        <v>-37609616246</v>
      </c>
    </row>
    <row r="131" spans="3:13" ht="15.5" x14ac:dyDescent="0.35">
      <c r="C131" t="s">
        <v>140</v>
      </c>
      <c r="D131" s="5">
        <v>32095051926</v>
      </c>
      <c r="E131" s="5">
        <v>12266471239</v>
      </c>
      <c r="F131" s="5">
        <v>1170295667</v>
      </c>
      <c r="G131" s="5">
        <v>15008705272</v>
      </c>
      <c r="I131" s="5">
        <v>13124677367</v>
      </c>
      <c r="J131" s="5">
        <v>-13093388381</v>
      </c>
      <c r="K131" s="5">
        <v>-209633520238</v>
      </c>
      <c r="L131" s="5">
        <v>-44999815282</v>
      </c>
      <c r="M131" s="5">
        <v>-14338677645</v>
      </c>
    </row>
    <row r="132" spans="3:13" ht="15.5" x14ac:dyDescent="0.35">
      <c r="C132" t="s">
        <v>333</v>
      </c>
      <c r="D132" s="5">
        <v>28184684166</v>
      </c>
      <c r="E132" s="5">
        <v>18971801801</v>
      </c>
      <c r="F132" s="5">
        <v>43305640343</v>
      </c>
      <c r="G132" s="5">
        <v>26745025002</v>
      </c>
      <c r="I132" s="5">
        <v>97095280004</v>
      </c>
      <c r="J132" s="5">
        <v>26119392393</v>
      </c>
      <c r="K132" s="5">
        <v>3911294603</v>
      </c>
      <c r="L132" s="5">
        <v>333333333</v>
      </c>
      <c r="M132" s="5">
        <v>194090909</v>
      </c>
    </row>
    <row r="133" spans="3:13" ht="15.5" x14ac:dyDescent="0.35">
      <c r="C133" t="s">
        <v>693</v>
      </c>
      <c r="L133" s="5">
        <v>-390000000</v>
      </c>
    </row>
    <row r="134" spans="3:13" ht="15.5" x14ac:dyDescent="0.35">
      <c r="C134" t="s">
        <v>694</v>
      </c>
      <c r="D134" s="5">
        <v>6914498609</v>
      </c>
      <c r="E134" s="5">
        <v>-9753398</v>
      </c>
      <c r="F134" s="5">
        <v>-1680279940</v>
      </c>
      <c r="G134" s="5">
        <v>526482844</v>
      </c>
    </row>
    <row r="135" spans="3:13" ht="15.5" x14ac:dyDescent="0.35">
      <c r="C135" t="s">
        <v>383</v>
      </c>
      <c r="F135" s="5">
        <v>-23439884332</v>
      </c>
      <c r="I135" s="5">
        <v>-23439884332</v>
      </c>
      <c r="J135" s="5">
        <v>-1669199042</v>
      </c>
      <c r="K135" s="5">
        <v>-176218189</v>
      </c>
    </row>
    <row r="136" spans="3:13" ht="15.5" x14ac:dyDescent="0.35">
      <c r="C136" t="s">
        <v>695</v>
      </c>
      <c r="M136" s="5">
        <v>-1163631628</v>
      </c>
    </row>
    <row r="137" spans="3:13" ht="15.5" x14ac:dyDescent="0.35">
      <c r="C137" t="s">
        <v>143</v>
      </c>
      <c r="D137" s="5">
        <v>-3004130849</v>
      </c>
      <c r="E137" s="5">
        <v>-6695577164</v>
      </c>
      <c r="F137" s="5">
        <v>-17015180404</v>
      </c>
      <c r="G137" s="5">
        <v>-12262802574</v>
      </c>
      <c r="I137" s="5">
        <v>-60530718305</v>
      </c>
      <c r="J137" s="5">
        <v>-37543581732</v>
      </c>
      <c r="K137" s="5">
        <v>-106159159152</v>
      </c>
      <c r="L137" s="5">
        <v>-2458323041</v>
      </c>
      <c r="M137" s="5">
        <v>-13369136926</v>
      </c>
    </row>
    <row r="138" spans="3:13" ht="15.5" x14ac:dyDescent="0.35">
      <c r="C138" t="s">
        <v>394</v>
      </c>
      <c r="K138" s="5">
        <v>-107209437500</v>
      </c>
      <c r="L138" s="5">
        <v>-42484825574</v>
      </c>
    </row>
    <row r="139" spans="3:13" ht="15.5" x14ac:dyDescent="0.35">
      <c r="C139" t="s">
        <v>148</v>
      </c>
      <c r="D139" s="5">
        <v>-37483927882</v>
      </c>
      <c r="E139" s="5">
        <v>-33136886698</v>
      </c>
      <c r="F139" s="5">
        <v>-42288622714</v>
      </c>
      <c r="G139" s="5">
        <v>-42050265482</v>
      </c>
      <c r="I139" s="5">
        <v>-107613396855</v>
      </c>
      <c r="J139" s="5">
        <v>-28336252816</v>
      </c>
      <c r="K139" s="5">
        <v>200079184693</v>
      </c>
      <c r="L139" s="5">
        <v>8921350404</v>
      </c>
      <c r="M139" s="5">
        <v>-37609616246</v>
      </c>
    </row>
    <row r="140" spans="3:13" ht="15.5" x14ac:dyDescent="0.35">
      <c r="C140" t="s">
        <v>696</v>
      </c>
    </row>
    <row r="141" spans="3:13" ht="15.5" x14ac:dyDescent="0.35">
      <c r="C141" t="s">
        <v>587</v>
      </c>
      <c r="K141" s="5">
        <v>56831250000</v>
      </c>
      <c r="L141" s="5">
        <v>85000000000</v>
      </c>
      <c r="M141" s="5">
        <v>47400000000</v>
      </c>
    </row>
    <row r="142" spans="3:13" ht="15.5" x14ac:dyDescent="0.35">
      <c r="C142" t="s">
        <v>697</v>
      </c>
      <c r="J142" s="5">
        <v>8000000</v>
      </c>
      <c r="L142" s="5">
        <v>400000000</v>
      </c>
    </row>
    <row r="143" spans="3:13" ht="15.5" x14ac:dyDescent="0.35">
      <c r="C143" t="s">
        <v>698</v>
      </c>
      <c r="D143" s="5">
        <v>-11852833126</v>
      </c>
      <c r="E143" s="5">
        <v>-7306842278</v>
      </c>
      <c r="F143" s="5">
        <v>-6531882052</v>
      </c>
      <c r="G143" s="5">
        <v>-14553703038</v>
      </c>
      <c r="I143" s="5">
        <v>-31469401620</v>
      </c>
      <c r="J143" s="5">
        <v>-17149123703</v>
      </c>
      <c r="K143" s="5">
        <v>-8067633449</v>
      </c>
      <c r="L143" s="5">
        <v>-88195326963</v>
      </c>
      <c r="M143" s="5">
        <v>-25925512909</v>
      </c>
    </row>
    <row r="144" spans="3:13" ht="15.5" x14ac:dyDescent="0.35">
      <c r="C144" t="s">
        <v>699</v>
      </c>
      <c r="G144" s="5">
        <v>-100000000</v>
      </c>
      <c r="I144" s="5">
        <v>-4878400000</v>
      </c>
      <c r="J144" s="5">
        <v>-300000000</v>
      </c>
      <c r="K144" s="5">
        <v>-300000000</v>
      </c>
      <c r="L144" s="5">
        <v>-29780385154</v>
      </c>
      <c r="M144" s="5">
        <v>-53450046162</v>
      </c>
    </row>
    <row r="145" spans="2:13" ht="15.5" x14ac:dyDescent="0.35">
      <c r="C145" t="s">
        <v>700</v>
      </c>
      <c r="D145" s="5">
        <v>-3116809128</v>
      </c>
      <c r="E145" s="5">
        <v>-3116809128</v>
      </c>
      <c r="F145" s="5">
        <v>-6501010958</v>
      </c>
      <c r="G145" s="5">
        <v>133503241</v>
      </c>
      <c r="I145" s="5">
        <v>-11300738633</v>
      </c>
      <c r="J145" s="5">
        <v>-54038982749</v>
      </c>
      <c r="K145" s="5">
        <v>-6240314388</v>
      </c>
      <c r="L145" s="5">
        <v>-2346890219</v>
      </c>
      <c r="M145" s="5">
        <v>-1445140687</v>
      </c>
    </row>
    <row r="146" spans="2:13" ht="15.5" x14ac:dyDescent="0.35">
      <c r="C146" t="s">
        <v>701</v>
      </c>
      <c r="F146" s="5">
        <v>3310579856</v>
      </c>
      <c r="G146" s="5">
        <v>45619580870</v>
      </c>
      <c r="I146" s="5">
        <v>139708765775</v>
      </c>
      <c r="J146" s="5">
        <v>108738548636</v>
      </c>
      <c r="K146" s="5">
        <v>274986750900</v>
      </c>
      <c r="L146" s="5">
        <v>192414671037</v>
      </c>
      <c r="M146" s="5">
        <v>129339193924</v>
      </c>
    </row>
    <row r="147" spans="2:13" ht="15.5" x14ac:dyDescent="0.35">
      <c r="C147" t="s">
        <v>702</v>
      </c>
    </row>
    <row r="148" spans="2:13" ht="15.5" x14ac:dyDescent="0.35">
      <c r="C148" t="s">
        <v>337</v>
      </c>
      <c r="K148" s="5">
        <v>-126382160</v>
      </c>
    </row>
    <row r="149" spans="2:13" ht="15.5" x14ac:dyDescent="0.35">
      <c r="C149" t="s">
        <v>338</v>
      </c>
      <c r="G149" s="5">
        <v>-3447762500</v>
      </c>
      <c r="I149" s="5">
        <v>-3447762500</v>
      </c>
    </row>
    <row r="150" spans="2:13" ht="15.5" x14ac:dyDescent="0.35">
      <c r="C150" t="s">
        <v>703</v>
      </c>
      <c r="D150" s="5">
        <v>-22514285628</v>
      </c>
      <c r="E150" s="5">
        <v>-22713235292</v>
      </c>
      <c r="F150" s="5">
        <v>-32566309560</v>
      </c>
      <c r="G150" s="5">
        <v>-69701884055</v>
      </c>
      <c r="I150" s="5">
        <v>-196225859877</v>
      </c>
      <c r="J150" s="5">
        <v>-65586695000</v>
      </c>
      <c r="K150" s="5">
        <v>-60173236210</v>
      </c>
      <c r="L150" s="5">
        <v>-63170718297</v>
      </c>
      <c r="M150" s="5">
        <v>-86128110412</v>
      </c>
    </row>
    <row r="151" spans="2:13" ht="15.5" x14ac:dyDescent="0.35">
      <c r="C151" t="s">
        <v>704</v>
      </c>
      <c r="D151" s="5">
        <v>-37483927882</v>
      </c>
      <c r="E151" s="5">
        <v>-33136886698</v>
      </c>
      <c r="F151" s="5">
        <v>-45599202570</v>
      </c>
      <c r="G151" s="5">
        <v>-87669846352</v>
      </c>
      <c r="I151" s="5">
        <v>-247322162630</v>
      </c>
      <c r="J151" s="5">
        <v>-137074801452</v>
      </c>
      <c r="K151" s="5">
        <v>-74907566207</v>
      </c>
      <c r="L151" s="5">
        <v>-183493320633</v>
      </c>
      <c r="M151" s="5">
        <v>-166948810170</v>
      </c>
    </row>
    <row r="152" spans="2:13" ht="15.5" x14ac:dyDescent="0.35">
      <c r="C152" t="s">
        <v>344</v>
      </c>
      <c r="D152" s="5">
        <v>9298016356</v>
      </c>
      <c r="E152" s="5">
        <v>722943718</v>
      </c>
      <c r="F152" s="5">
        <v>5049812665</v>
      </c>
      <c r="G152" s="5">
        <v>544706538</v>
      </c>
      <c r="I152" s="5">
        <v>-1576438704</v>
      </c>
      <c r="J152" s="5">
        <v>-7529138188</v>
      </c>
      <c r="K152" s="5">
        <v>50019181278</v>
      </c>
      <c r="L152" s="5">
        <v>-8472199929</v>
      </c>
      <c r="M152" s="5">
        <v>-30816598832</v>
      </c>
    </row>
    <row r="153" spans="2:13" ht="15.5" x14ac:dyDescent="0.35">
      <c r="C153" t="s">
        <v>158</v>
      </c>
      <c r="D153" s="5">
        <v>12744025136</v>
      </c>
      <c r="E153" s="5">
        <v>6951681241</v>
      </c>
      <c r="I153" s="5">
        <v>8528119944</v>
      </c>
      <c r="J153" s="5">
        <v>16057258132</v>
      </c>
      <c r="K153" s="5">
        <v>-33961923146</v>
      </c>
      <c r="L153" s="5">
        <v>-25489723217</v>
      </c>
      <c r="M153" s="5">
        <v>5326875615</v>
      </c>
    </row>
    <row r="154" spans="2:13" ht="15.5" x14ac:dyDescent="0.35">
      <c r="C154" t="s">
        <v>159</v>
      </c>
      <c r="D154" s="5">
        <v>22042041492</v>
      </c>
      <c r="E154" s="5">
        <v>7674624959</v>
      </c>
      <c r="F154" s="5">
        <v>5049812665</v>
      </c>
      <c r="G154" s="5">
        <v>544706538</v>
      </c>
      <c r="I154" s="5">
        <v>6951681240</v>
      </c>
      <c r="J154" s="5">
        <v>8528119944</v>
      </c>
      <c r="K154" s="5">
        <v>16057258132</v>
      </c>
      <c r="L154" s="5">
        <v>-33961923146</v>
      </c>
      <c r="M154" s="5">
        <v>-25489723217</v>
      </c>
    </row>
    <row r="156" spans="2:13" ht="15.5" x14ac:dyDescent="0.35">
      <c r="B156" t="s">
        <v>160</v>
      </c>
      <c r="C156" t="s">
        <v>12</v>
      </c>
      <c r="D156" s="5">
        <v>1890000000</v>
      </c>
      <c r="E156" s="5">
        <v>1890000000</v>
      </c>
      <c r="F156" s="5">
        <v>1890000000</v>
      </c>
      <c r="G156" s="5">
        <v>1890000000</v>
      </c>
      <c r="I156" s="5">
        <v>1890000000</v>
      </c>
      <c r="J156" s="5">
        <v>1890000000</v>
      </c>
      <c r="K156" s="5">
        <v>1890000000</v>
      </c>
      <c r="L156" s="5">
        <v>1520000000</v>
      </c>
      <c r="M156" s="5">
        <v>670000000</v>
      </c>
    </row>
    <row r="157" spans="2:13" ht="15.5" x14ac:dyDescent="0.35">
      <c r="C157" t="s">
        <v>161</v>
      </c>
      <c r="D157" s="6">
        <v>18.16</v>
      </c>
      <c r="E157" s="6">
        <v>10.6</v>
      </c>
      <c r="F157" s="6">
        <v>12.84</v>
      </c>
      <c r="G157" s="6">
        <v>8.19</v>
      </c>
    </row>
    <row r="158" spans="2:13" ht="15.5" x14ac:dyDescent="0.35">
      <c r="C158" t="s">
        <v>162</v>
      </c>
      <c r="D158" s="6">
        <v>9.75</v>
      </c>
      <c r="E158" s="6">
        <v>21.89</v>
      </c>
      <c r="F158" s="6">
        <v>22.9</v>
      </c>
      <c r="G158" s="6">
        <v>40.049999999999997</v>
      </c>
    </row>
    <row r="159" spans="2:13" ht="15.5" x14ac:dyDescent="0.35">
      <c r="C159" t="s">
        <v>61</v>
      </c>
      <c r="D159" s="6">
        <v>1.54</v>
      </c>
      <c r="E159" s="6">
        <v>2.2200000000000002</v>
      </c>
      <c r="F159" s="6">
        <v>2.76</v>
      </c>
      <c r="G159" s="6">
        <v>3.48</v>
      </c>
    </row>
    <row r="160" spans="2:13" ht="15.5" x14ac:dyDescent="0.35">
      <c r="C160" t="s">
        <v>163</v>
      </c>
      <c r="D160" s="5">
        <v>76740000000</v>
      </c>
      <c r="E160" s="5">
        <v>63300000000</v>
      </c>
      <c r="F160" s="5">
        <v>62590000000</v>
      </c>
      <c r="G160" s="5">
        <v>48300000000</v>
      </c>
    </row>
    <row r="161" spans="3:7" ht="15.5" x14ac:dyDescent="0.35">
      <c r="C161" t="s">
        <v>164</v>
      </c>
      <c r="D161" s="6">
        <v>1.9799999999999998E-2</v>
      </c>
      <c r="E161" s="6">
        <v>1.4199999999999999E-2</v>
      </c>
      <c r="F161" s="6">
        <v>1.9599999999999999E-2</v>
      </c>
      <c r="G161" s="6">
        <v>1.4199999999999999E-2</v>
      </c>
    </row>
    <row r="162" spans="3:7" ht="15.5" x14ac:dyDescent="0.35">
      <c r="C162" t="s">
        <v>165</v>
      </c>
      <c r="D162" s="6">
        <v>7.8100000000000003E-2</v>
      </c>
      <c r="E162" s="6">
        <v>4.9400000000000006E-2</v>
      </c>
      <c r="F162" s="6">
        <v>6.2899999999999998E-2</v>
      </c>
      <c r="G162" s="6">
        <v>4.2900000000000001E-2</v>
      </c>
    </row>
    <row r="163" spans="3:7" ht="15.5" x14ac:dyDescent="0.35">
      <c r="C163" t="s">
        <v>166</v>
      </c>
      <c r="D163" s="6">
        <v>4.7800000000000002E-2</v>
      </c>
      <c r="E163" s="6">
        <v>4.5499999999999999E-2</v>
      </c>
      <c r="F163" s="6">
        <v>5.1299999999999998E-2</v>
      </c>
      <c r="G163" s="6">
        <v>4.1100000000000005E-2</v>
      </c>
    </row>
    <row r="164" spans="3:7" ht="15.5" x14ac:dyDescent="0.35">
      <c r="C164" t="s">
        <v>167</v>
      </c>
      <c r="D164" s="6">
        <v>3.66</v>
      </c>
      <c r="E164" s="6">
        <v>3.46</v>
      </c>
      <c r="F164" s="6">
        <v>4.25</v>
      </c>
      <c r="G164" s="6">
        <v>3.29</v>
      </c>
    </row>
    <row r="165" spans="3:7" ht="15.5" x14ac:dyDescent="0.35">
      <c r="C165" t="s">
        <v>168</v>
      </c>
      <c r="D165" s="5">
        <v>441000000000</v>
      </c>
      <c r="E165" s="5">
        <v>407000000000</v>
      </c>
      <c r="F165" s="5">
        <v>387000000000</v>
      </c>
      <c r="G165" s="5">
        <v>362000000000</v>
      </c>
    </row>
    <row r="166" spans="3:7" ht="15.5" x14ac:dyDescent="0.35">
      <c r="C166" t="s">
        <v>169</v>
      </c>
      <c r="D166" s="6">
        <v>0.76</v>
      </c>
      <c r="E166" s="6">
        <v>1.08</v>
      </c>
      <c r="F166" s="6">
        <v>1.44</v>
      </c>
      <c r="G166" s="6">
        <v>1.72</v>
      </c>
    </row>
    <row r="167" spans="3:7" ht="15.5" x14ac:dyDescent="0.35">
      <c r="C167" t="s">
        <v>170</v>
      </c>
      <c r="D167" s="6">
        <v>232.68</v>
      </c>
      <c r="E167" s="6">
        <v>214.52</v>
      </c>
      <c r="F167" s="6">
        <v>203.92</v>
      </c>
      <c r="G167" s="6">
        <v>190.92</v>
      </c>
    </row>
    <row r="168" spans="3:7" ht="15.5" x14ac:dyDescent="0.35">
      <c r="C168" t="s">
        <v>171</v>
      </c>
      <c r="D168" s="6">
        <v>0.76</v>
      </c>
      <c r="E168" s="6">
        <v>1.08</v>
      </c>
      <c r="F168" s="6">
        <v>1.44</v>
      </c>
      <c r="G168" s="6">
        <v>1.72</v>
      </c>
    </row>
    <row r="169" spans="3:7" ht="15.5" x14ac:dyDescent="0.35">
      <c r="C169" t="s">
        <v>172</v>
      </c>
      <c r="D169" s="6">
        <v>232.68</v>
      </c>
      <c r="E169" s="6">
        <v>214.52</v>
      </c>
      <c r="F169" s="6">
        <v>203.92</v>
      </c>
      <c r="G169" s="6">
        <v>190.92</v>
      </c>
    </row>
    <row r="170" spans="3:7" ht="15.5" x14ac:dyDescent="0.35">
      <c r="C170" t="s">
        <v>173</v>
      </c>
      <c r="D170" s="5">
        <v>61000000000</v>
      </c>
      <c r="E170" s="5">
        <v>46000000000</v>
      </c>
      <c r="F170" s="5">
        <v>42000000000</v>
      </c>
      <c r="G170" s="5">
        <v>45000000000</v>
      </c>
    </row>
    <row r="171" spans="3:7" ht="15.5" x14ac:dyDescent="0.35">
      <c r="C171" t="s">
        <v>174</v>
      </c>
      <c r="D171" s="5">
        <v>264000000000</v>
      </c>
      <c r="E171" s="5">
        <v>160000000000</v>
      </c>
      <c r="F171" s="5">
        <v>171000000000</v>
      </c>
      <c r="G171" s="5">
        <v>156000000000</v>
      </c>
    </row>
    <row r="172" spans="3:7" ht="15.5" x14ac:dyDescent="0.35">
      <c r="C172" t="s">
        <v>175</v>
      </c>
      <c r="D172" s="5">
        <v>441000000000</v>
      </c>
      <c r="E172" s="5">
        <v>406000000000</v>
      </c>
      <c r="F172" s="5">
        <v>386000000000</v>
      </c>
      <c r="G172" s="5">
        <v>362000000000</v>
      </c>
    </row>
    <row r="173" spans="3:7" ht="15.5" x14ac:dyDescent="0.35">
      <c r="C173" t="s">
        <v>24</v>
      </c>
      <c r="D173" s="5">
        <v>325000000000</v>
      </c>
      <c r="E173" s="5">
        <v>206000000000</v>
      </c>
      <c r="F173" s="5">
        <v>213000000000</v>
      </c>
      <c r="G173" s="5">
        <v>200000000000</v>
      </c>
    </row>
    <row r="174" spans="3:7" ht="15.5" x14ac:dyDescent="0.35">
      <c r="C174" t="s">
        <v>21</v>
      </c>
      <c r="D174" s="5">
        <v>295000000000</v>
      </c>
      <c r="E174" s="5">
        <v>186000000000</v>
      </c>
      <c r="F174" s="5">
        <v>194000000000</v>
      </c>
      <c r="G174" s="5">
        <v>186000000000</v>
      </c>
    </row>
    <row r="175" spans="3:7" ht="15.5" x14ac:dyDescent="0.35">
      <c r="C175" t="s">
        <v>176</v>
      </c>
      <c r="D175" s="5">
        <v>99000000000</v>
      </c>
      <c r="E175" s="5">
        <v>89000000000</v>
      </c>
      <c r="F175" s="5">
        <v>111000000000</v>
      </c>
      <c r="G175" s="5">
        <v>87000000000</v>
      </c>
    </row>
    <row r="176" spans="3:7" ht="15.5" x14ac:dyDescent="0.35">
      <c r="C176" t="s">
        <v>177</v>
      </c>
      <c r="D176" s="5">
        <v>15000000000</v>
      </c>
      <c r="E176" s="5">
        <v>22000000000</v>
      </c>
      <c r="F176" s="5">
        <v>46000000000</v>
      </c>
      <c r="G176" s="5">
        <v>28000000000</v>
      </c>
    </row>
    <row r="177" spans="3:13" ht="15.5" x14ac:dyDescent="0.35">
      <c r="C177" t="s">
        <v>178</v>
      </c>
      <c r="D177" s="5">
        <v>-3000000000</v>
      </c>
      <c r="E177" s="5">
        <v>-7000000000</v>
      </c>
      <c r="F177" s="5">
        <v>-17000000000</v>
      </c>
      <c r="G177" s="5">
        <v>-12000000000</v>
      </c>
    </row>
    <row r="178" spans="3:13" ht="15.5" x14ac:dyDescent="0.35">
      <c r="C178" t="s">
        <v>13</v>
      </c>
      <c r="D178" s="5">
        <v>12000000000</v>
      </c>
      <c r="E178" s="5">
        <v>15000000000</v>
      </c>
      <c r="F178" s="5">
        <v>29000000000</v>
      </c>
      <c r="G178" s="5">
        <v>15000000000</v>
      </c>
    </row>
    <row r="179" spans="3:13" ht="15.5" x14ac:dyDescent="0.35">
      <c r="C179" t="s">
        <v>16</v>
      </c>
      <c r="D179" s="6">
        <v>6.17</v>
      </c>
      <c r="E179" s="6">
        <v>7.86</v>
      </c>
      <c r="F179" s="6">
        <v>15.39</v>
      </c>
      <c r="G179" s="6">
        <v>8.09</v>
      </c>
    </row>
    <row r="180" spans="3:13" ht="15.5" x14ac:dyDescent="0.35">
      <c r="C180" t="s">
        <v>46</v>
      </c>
      <c r="I180" s="6">
        <v>36.479999999999997</v>
      </c>
      <c r="J180" s="6">
        <v>20.81</v>
      </c>
      <c r="K180" s="6">
        <v>17.64</v>
      </c>
      <c r="L180" s="6">
        <v>10.45</v>
      </c>
      <c r="M180" s="6">
        <v>11.7</v>
      </c>
    </row>
    <row r="181" spans="3:13" ht="15.5" x14ac:dyDescent="0.35">
      <c r="C181" t="s">
        <v>60</v>
      </c>
      <c r="I181" s="6">
        <v>8.06</v>
      </c>
      <c r="J181" s="6">
        <v>5.57</v>
      </c>
      <c r="K181" s="6">
        <v>18.37</v>
      </c>
      <c r="L181" s="5">
        <v>0</v>
      </c>
      <c r="M181" s="5">
        <v>0</v>
      </c>
    </row>
    <row r="182" spans="3:13" ht="15.5" x14ac:dyDescent="0.35">
      <c r="C182" t="s">
        <v>63</v>
      </c>
      <c r="I182" s="6">
        <v>0.85</v>
      </c>
      <c r="J182" s="6">
        <v>0.51</v>
      </c>
      <c r="K182" s="6">
        <v>1.78</v>
      </c>
      <c r="L182" s="5">
        <v>0</v>
      </c>
      <c r="M182" s="5">
        <v>0</v>
      </c>
    </row>
    <row r="183" spans="3:13" ht="15.5" x14ac:dyDescent="0.35">
      <c r="C183" t="s">
        <v>179</v>
      </c>
      <c r="I183" s="5">
        <v>201060000000</v>
      </c>
      <c r="J183" s="5">
        <v>162840000000</v>
      </c>
      <c r="K183" s="5">
        <v>145570000000</v>
      </c>
      <c r="L183" s="5">
        <v>92450000000</v>
      </c>
      <c r="M183" s="5">
        <v>67840000000</v>
      </c>
    </row>
    <row r="184" spans="3:13" ht="15.5" x14ac:dyDescent="0.35">
      <c r="C184" t="s">
        <v>180</v>
      </c>
      <c r="I184" s="6">
        <v>5.5599999999999997E-2</v>
      </c>
      <c r="J184" s="6">
        <v>3.9800000000000002E-2</v>
      </c>
      <c r="K184" s="6">
        <v>3.5499999999999997E-2</v>
      </c>
      <c r="L184" s="6">
        <v>2.3099999999999999E-2</v>
      </c>
      <c r="M184" s="6">
        <v>1.7600000000000001E-2</v>
      </c>
    </row>
    <row r="185" spans="3:13" ht="15.5" x14ac:dyDescent="0.35">
      <c r="C185" t="s">
        <v>181</v>
      </c>
      <c r="I185" s="6">
        <v>0.1789</v>
      </c>
      <c r="J185" s="6">
        <v>0.1231</v>
      </c>
      <c r="K185" s="6">
        <v>0.11849999999999999</v>
      </c>
      <c r="L185" s="6">
        <v>8.0799999999999997E-2</v>
      </c>
      <c r="M185" s="6">
        <v>8.1500000000000003E-2</v>
      </c>
    </row>
    <row r="186" spans="3:13" ht="15.5" x14ac:dyDescent="0.35">
      <c r="C186" t="s">
        <v>182</v>
      </c>
      <c r="I186" s="6">
        <v>0.16500000000000001</v>
      </c>
      <c r="J186" s="6">
        <v>0.1532</v>
      </c>
      <c r="K186" s="6">
        <v>0.1575</v>
      </c>
      <c r="L186" s="6">
        <v>0.14760000000000001</v>
      </c>
      <c r="M186" s="6">
        <v>0.31059999999999999</v>
      </c>
    </row>
    <row r="187" spans="3:13" ht="15.5" x14ac:dyDescent="0.35">
      <c r="C187" t="s">
        <v>183</v>
      </c>
      <c r="I187" s="6">
        <v>3.39</v>
      </c>
      <c r="J187" s="6">
        <v>2.29</v>
      </c>
      <c r="K187" s="6">
        <v>1.93</v>
      </c>
      <c r="L187" s="6">
        <v>1.95</v>
      </c>
      <c r="M187" s="6">
        <v>1.45</v>
      </c>
    </row>
    <row r="188" spans="3:13" ht="15.5" x14ac:dyDescent="0.35">
      <c r="C188" t="s">
        <v>57</v>
      </c>
      <c r="I188" s="6">
        <v>1.44</v>
      </c>
      <c r="J188" s="6">
        <v>0.69</v>
      </c>
      <c r="K188" s="6">
        <v>2.1800000000000002</v>
      </c>
      <c r="L188" s="5">
        <v>0</v>
      </c>
      <c r="M188" s="5">
        <v>0</v>
      </c>
    </row>
    <row r="189" spans="3:13" ht="15.5" x14ac:dyDescent="0.35">
      <c r="C189" t="s">
        <v>54</v>
      </c>
      <c r="I189" s="6">
        <v>203.92</v>
      </c>
      <c r="J189" s="6">
        <v>169.09</v>
      </c>
      <c r="K189" s="6">
        <v>148.94</v>
      </c>
      <c r="L189" s="6">
        <v>129.31</v>
      </c>
      <c r="M189" s="6">
        <v>143.66999999999999</v>
      </c>
    </row>
    <row r="190" spans="3:13" ht="15.5" x14ac:dyDescent="0.35">
      <c r="C190" t="s">
        <v>184</v>
      </c>
      <c r="I190" s="6">
        <v>1.44</v>
      </c>
      <c r="J190" s="6">
        <v>0.69</v>
      </c>
      <c r="K190" s="6">
        <v>2.1800000000000002</v>
      </c>
      <c r="L190" s="5">
        <v>0</v>
      </c>
      <c r="M190" s="5">
        <v>0</v>
      </c>
    </row>
    <row r="191" spans="3:13" ht="15.5" x14ac:dyDescent="0.35">
      <c r="C191" t="s">
        <v>185</v>
      </c>
      <c r="I191" s="6">
        <v>203.92</v>
      </c>
      <c r="J191" s="6">
        <v>169.09</v>
      </c>
      <c r="K191" s="6">
        <v>148.94</v>
      </c>
      <c r="L191" s="6">
        <v>129.31</v>
      </c>
      <c r="M191" s="6">
        <v>143.66999999999999</v>
      </c>
    </row>
    <row r="192" spans="3:13" ht="15.5" x14ac:dyDescent="0.35">
      <c r="C192" t="s">
        <v>186</v>
      </c>
      <c r="I192" s="5">
        <v>42000000000</v>
      </c>
      <c r="J192" s="5">
        <v>24000000000</v>
      </c>
      <c r="K192" s="5">
        <v>17000000000</v>
      </c>
      <c r="L192" s="5">
        <v>5000000000</v>
      </c>
      <c r="M192" s="5">
        <v>36000000000</v>
      </c>
    </row>
    <row r="193" spans="2:13" ht="15.5" x14ac:dyDescent="0.35">
      <c r="C193" t="s">
        <v>187</v>
      </c>
      <c r="I193" s="5">
        <v>171000000000</v>
      </c>
      <c r="J193" s="5">
        <v>88000000000</v>
      </c>
      <c r="K193" s="5">
        <v>107000000000</v>
      </c>
      <c r="L193" s="5">
        <v>35000000000</v>
      </c>
      <c r="M193" s="5">
        <v>70000000000</v>
      </c>
    </row>
    <row r="194" spans="2:13" ht="15.5" x14ac:dyDescent="0.35">
      <c r="C194" t="s">
        <v>26</v>
      </c>
      <c r="I194" s="5">
        <v>213000000000</v>
      </c>
      <c r="J194" s="5">
        <v>112000000000</v>
      </c>
      <c r="K194" s="5">
        <v>124000000000</v>
      </c>
      <c r="L194" s="5">
        <v>41000000000</v>
      </c>
      <c r="M194" s="5">
        <v>106000000000</v>
      </c>
    </row>
    <row r="195" spans="2:13" ht="15.5" x14ac:dyDescent="0.35">
      <c r="C195" t="s">
        <v>23</v>
      </c>
      <c r="I195" s="5">
        <v>194000000000</v>
      </c>
      <c r="J195" s="5">
        <v>104000000000</v>
      </c>
      <c r="K195" s="5">
        <v>108000000000</v>
      </c>
      <c r="L195" s="5">
        <v>32000000000</v>
      </c>
      <c r="M195" s="5">
        <v>103000000000</v>
      </c>
    </row>
    <row r="196" spans="2:13" ht="15.5" x14ac:dyDescent="0.35">
      <c r="C196" t="s">
        <v>188</v>
      </c>
      <c r="I196" s="5">
        <v>111000000000</v>
      </c>
      <c r="J196" s="5">
        <v>30000000000</v>
      </c>
      <c r="K196" s="5">
        <v>0</v>
      </c>
      <c r="L196" s="5">
        <v>-43000000000</v>
      </c>
      <c r="M196" s="5">
        <v>-68000000000</v>
      </c>
    </row>
    <row r="197" spans="2:13" ht="15.5" x14ac:dyDescent="0.35">
      <c r="C197" t="s">
        <v>189</v>
      </c>
      <c r="I197" s="5">
        <v>93000000000</v>
      </c>
      <c r="J197" s="5">
        <v>34000000000</v>
      </c>
      <c r="K197" s="5">
        <v>60000000000</v>
      </c>
      <c r="L197" s="5">
        <v>28000000000</v>
      </c>
      <c r="M197" s="5">
        <v>21000000000</v>
      </c>
    </row>
    <row r="198" spans="2:13" ht="15.5" x14ac:dyDescent="0.35">
      <c r="C198" t="s">
        <v>190</v>
      </c>
      <c r="I198" s="5">
        <v>-61000000000</v>
      </c>
      <c r="J198" s="5">
        <v>-38000000000</v>
      </c>
      <c r="K198" s="5">
        <v>-106000000000</v>
      </c>
      <c r="L198" s="5">
        <v>-2000000000</v>
      </c>
      <c r="M198" s="5">
        <v>-13000000000</v>
      </c>
    </row>
    <row r="199" spans="2:13" ht="15.5" x14ac:dyDescent="0.35">
      <c r="C199" t="s">
        <v>15</v>
      </c>
      <c r="I199" s="5">
        <v>32000000000</v>
      </c>
      <c r="J199" s="5">
        <v>-4000000000</v>
      </c>
      <c r="K199" s="5">
        <v>-47000000000</v>
      </c>
      <c r="L199" s="5">
        <v>25000000000</v>
      </c>
      <c r="M199" s="5">
        <v>8000000000</v>
      </c>
    </row>
    <row r="200" spans="2:13" ht="15.5" x14ac:dyDescent="0.35">
      <c r="C200" t="s">
        <v>17</v>
      </c>
      <c r="I200" s="6">
        <v>17.09</v>
      </c>
      <c r="J200" s="6">
        <v>-1.92</v>
      </c>
      <c r="K200" s="6">
        <v>-24.59</v>
      </c>
      <c r="L200" s="6">
        <v>16.59</v>
      </c>
      <c r="M200" s="6">
        <v>11.66</v>
      </c>
    </row>
    <row r="202" spans="2:13" ht="15.5" x14ac:dyDescent="0.35">
      <c r="B202" t="s">
        <v>191</v>
      </c>
      <c r="C202" t="s">
        <v>192</v>
      </c>
      <c r="D202" s="5">
        <v>34000000000</v>
      </c>
      <c r="E202" s="5">
        <v>20000000000</v>
      </c>
      <c r="F202" s="5">
        <v>24000000000</v>
      </c>
      <c r="G202" s="5">
        <v>16000000000</v>
      </c>
      <c r="H202" s="5">
        <v>109000000000</v>
      </c>
      <c r="I202" s="5">
        <v>69000000000</v>
      </c>
      <c r="J202" s="5">
        <v>39000000000</v>
      </c>
      <c r="K202" s="5">
        <v>33000000000</v>
      </c>
      <c r="L202" s="5">
        <v>16000000000</v>
      </c>
      <c r="M202" s="5">
        <v>8000000000</v>
      </c>
    </row>
    <row r="203" spans="2:13" ht="15.5" x14ac:dyDescent="0.35">
      <c r="C203" t="s">
        <v>345</v>
      </c>
      <c r="H203" s="6">
        <v>1.82</v>
      </c>
      <c r="I203" s="6">
        <v>1.82</v>
      </c>
      <c r="J203" s="6">
        <v>1.82</v>
      </c>
    </row>
    <row r="204" spans="2:13" ht="15.5" x14ac:dyDescent="0.35">
      <c r="C204" t="s">
        <v>65</v>
      </c>
      <c r="H204" s="6">
        <v>3.1600000000000003E-2</v>
      </c>
      <c r="I204" s="6">
        <v>4.99E-2</v>
      </c>
      <c r="J204" s="6">
        <v>8.7499999999999994E-2</v>
      </c>
    </row>
    <row r="205" spans="2:13" ht="15.5" x14ac:dyDescent="0.35">
      <c r="C205" t="s">
        <v>346</v>
      </c>
      <c r="H205" s="6">
        <v>6.3E-3</v>
      </c>
      <c r="I205" s="6">
        <v>1.37E-2</v>
      </c>
      <c r="J205" s="6">
        <v>1.37E-2</v>
      </c>
    </row>
    <row r="206" spans="2:13" ht="15.5" x14ac:dyDescent="0.35">
      <c r="C206" t="s">
        <v>45</v>
      </c>
      <c r="D206" s="6">
        <v>18.16</v>
      </c>
      <c r="E206" s="6">
        <v>10.6</v>
      </c>
      <c r="F206" s="6">
        <v>12.84</v>
      </c>
      <c r="G206" s="6">
        <v>8.19</v>
      </c>
      <c r="H206" s="6">
        <v>57.53</v>
      </c>
      <c r="I206" s="6">
        <v>36.479999999999997</v>
      </c>
      <c r="J206" s="6">
        <v>20.81</v>
      </c>
      <c r="K206" s="6">
        <v>17.64</v>
      </c>
      <c r="L206" s="6">
        <v>8.36</v>
      </c>
      <c r="M206" s="6">
        <v>4.1100000000000003</v>
      </c>
    </row>
    <row r="207" spans="2:13" ht="15.5" x14ac:dyDescent="0.35">
      <c r="C207" t="s">
        <v>67</v>
      </c>
      <c r="H207" s="6">
        <v>1.82</v>
      </c>
      <c r="I207" s="6">
        <v>1.82</v>
      </c>
      <c r="J207" s="6">
        <v>1.82</v>
      </c>
    </row>
    <row r="208" spans="2:13" ht="15.5" x14ac:dyDescent="0.35">
      <c r="C208" t="s">
        <v>347</v>
      </c>
      <c r="H208" s="6">
        <v>3.1600000000000003E-2</v>
      </c>
      <c r="I208" s="6">
        <v>4.99E-2</v>
      </c>
      <c r="J208" s="6">
        <v>8.7499999999999994E-2</v>
      </c>
    </row>
    <row r="209" spans="3:13" ht="15.5" x14ac:dyDescent="0.35">
      <c r="C209" t="s">
        <v>348</v>
      </c>
      <c r="H209" s="6">
        <v>6.3E-3</v>
      </c>
      <c r="I209" s="6">
        <v>1.37E-2</v>
      </c>
      <c r="J209" s="6">
        <v>1.37E-2</v>
      </c>
    </row>
    <row r="210" spans="3:13" ht="15.5" x14ac:dyDescent="0.35">
      <c r="C210" t="s">
        <v>193</v>
      </c>
      <c r="D210" s="5">
        <v>218000000000</v>
      </c>
      <c r="E210" s="5">
        <v>198000000000</v>
      </c>
      <c r="F210" s="5">
        <v>202000000000</v>
      </c>
      <c r="G210" s="5">
        <v>179000000000</v>
      </c>
      <c r="H210" s="5">
        <v>833000000000</v>
      </c>
      <c r="I210" s="5">
        <v>656000000000</v>
      </c>
      <c r="J210" s="5">
        <v>429000000000</v>
      </c>
      <c r="K210" s="5">
        <v>345000000000</v>
      </c>
      <c r="L210" s="5">
        <v>216000000000</v>
      </c>
      <c r="M210" s="5">
        <v>147000000000</v>
      </c>
    </row>
    <row r="211" spans="3:13" ht="15.5" x14ac:dyDescent="0.35">
      <c r="C211" t="s">
        <v>349</v>
      </c>
      <c r="H211" s="6">
        <v>1.82</v>
      </c>
      <c r="I211" s="6">
        <v>1.82</v>
      </c>
      <c r="J211" s="6">
        <v>1.82</v>
      </c>
    </row>
    <row r="212" spans="3:13" ht="15.5" x14ac:dyDescent="0.35">
      <c r="C212" t="s">
        <v>350</v>
      </c>
      <c r="H212" s="6">
        <v>3.1600000000000003E-2</v>
      </c>
      <c r="I212" s="6">
        <v>4.99E-2</v>
      </c>
      <c r="J212" s="6">
        <v>8.7499999999999994E-2</v>
      </c>
    </row>
    <row r="213" spans="3:13" ht="15.5" x14ac:dyDescent="0.35">
      <c r="C213" t="s">
        <v>351</v>
      </c>
      <c r="H213" s="6">
        <v>6.3E-3</v>
      </c>
      <c r="I213" s="6">
        <v>1.37E-2</v>
      </c>
      <c r="J213" s="6">
        <v>1.37E-2</v>
      </c>
    </row>
    <row r="214" spans="3:13" ht="15.5" x14ac:dyDescent="0.35">
      <c r="C214" t="s">
        <v>194</v>
      </c>
      <c r="I214" s="6">
        <v>5.04</v>
      </c>
    </row>
    <row r="215" spans="3:13" ht="15.5" x14ac:dyDescent="0.35">
      <c r="C215" t="s">
        <v>292</v>
      </c>
      <c r="I215" s="6">
        <v>5.82</v>
      </c>
    </row>
    <row r="216" spans="3:13" ht="15.5" x14ac:dyDescent="0.35">
      <c r="C216" t="s">
        <v>195</v>
      </c>
      <c r="I216" s="6">
        <v>6.95</v>
      </c>
    </row>
    <row r="217" spans="3:13" ht="15.5" x14ac:dyDescent="0.35">
      <c r="C217" t="s">
        <v>293</v>
      </c>
      <c r="I217" s="6">
        <v>0.17170000000000002</v>
      </c>
    </row>
    <row r="218" spans="3:13" ht="15.5" x14ac:dyDescent="0.35">
      <c r="C218" t="s">
        <v>294</v>
      </c>
      <c r="I218" s="6">
        <v>0.69</v>
      </c>
    </row>
    <row r="219" spans="3:13" ht="15.5" x14ac:dyDescent="0.35">
      <c r="C219" t="s">
        <v>196</v>
      </c>
      <c r="I219" s="6">
        <v>1.25</v>
      </c>
    </row>
    <row r="220" spans="3:13" ht="15.5" x14ac:dyDescent="0.35">
      <c r="C220" t="s">
        <v>295</v>
      </c>
      <c r="I220" s="6">
        <v>4.99</v>
      </c>
    </row>
    <row r="221" spans="3:13" ht="15.5" x14ac:dyDescent="0.35">
      <c r="C221" t="s">
        <v>296</v>
      </c>
      <c r="I221" s="6">
        <v>7.73</v>
      </c>
    </row>
    <row r="222" spans="3:13" ht="15.5" x14ac:dyDescent="0.35">
      <c r="C222" t="s">
        <v>297</v>
      </c>
      <c r="I222" s="6">
        <v>4.13</v>
      </c>
    </row>
    <row r="223" spans="3:13" ht="15.5" x14ac:dyDescent="0.35">
      <c r="C223" t="s">
        <v>298</v>
      </c>
      <c r="I223" s="6">
        <v>3.37</v>
      </c>
    </row>
    <row r="224" spans="3:13" ht="15.5" x14ac:dyDescent="0.35">
      <c r="C224" t="s">
        <v>299</v>
      </c>
      <c r="I224" s="6">
        <v>0.08</v>
      </c>
    </row>
    <row r="225" spans="3:9" ht="15.5" x14ac:dyDescent="0.35">
      <c r="C225" t="s">
        <v>300</v>
      </c>
      <c r="I225" s="6">
        <v>0.11</v>
      </c>
    </row>
    <row r="226" spans="3:9" ht="15.5" x14ac:dyDescent="0.35">
      <c r="C226" t="s">
        <v>301</v>
      </c>
      <c r="I226" s="6">
        <v>49.79</v>
      </c>
    </row>
    <row r="227" spans="3:9" ht="15.5" x14ac:dyDescent="0.35">
      <c r="C227" t="s">
        <v>197</v>
      </c>
      <c r="I227" s="6">
        <v>57.53</v>
      </c>
    </row>
    <row r="228" spans="3:9" ht="15.5" x14ac:dyDescent="0.35">
      <c r="C228" t="s">
        <v>302</v>
      </c>
      <c r="I228" s="6">
        <v>420.5</v>
      </c>
    </row>
    <row r="229" spans="3:9" ht="15.5" x14ac:dyDescent="0.35">
      <c r="C229" t="s">
        <v>198</v>
      </c>
      <c r="D229" s="6">
        <v>15.69</v>
      </c>
    </row>
    <row r="230" spans="3:9" ht="15.5" x14ac:dyDescent="0.35">
      <c r="C230" t="s">
        <v>199</v>
      </c>
      <c r="I230" s="6">
        <v>232.68</v>
      </c>
    </row>
    <row r="231" spans="3:9" ht="15.5" x14ac:dyDescent="0.35">
      <c r="C231" t="s">
        <v>303</v>
      </c>
      <c r="I231" s="6">
        <v>37.51</v>
      </c>
    </row>
    <row r="232" spans="3:9" ht="15.5" x14ac:dyDescent="0.35">
      <c r="C232" t="s">
        <v>200</v>
      </c>
      <c r="D232" s="6">
        <v>1.38</v>
      </c>
    </row>
    <row r="233" spans="3:9" ht="15.5" x14ac:dyDescent="0.35">
      <c r="C233" t="s">
        <v>201</v>
      </c>
      <c r="D233" s="6">
        <v>1.27</v>
      </c>
    </row>
    <row r="234" spans="3:9" ht="15.5" x14ac:dyDescent="0.35">
      <c r="C234" t="s">
        <v>202</v>
      </c>
      <c r="D234" s="6">
        <v>0.74</v>
      </c>
    </row>
    <row r="235" spans="3:9" ht="15.5" x14ac:dyDescent="0.35">
      <c r="C235" t="s">
        <v>352</v>
      </c>
      <c r="D235" s="6">
        <v>0.6</v>
      </c>
    </row>
    <row r="236" spans="3:9" ht="15.5" x14ac:dyDescent="0.35">
      <c r="C236" t="s">
        <v>203</v>
      </c>
      <c r="D236" s="6">
        <v>2.95</v>
      </c>
    </row>
    <row r="237" spans="3:9" ht="15.5" x14ac:dyDescent="0.35">
      <c r="C237" t="s">
        <v>204</v>
      </c>
      <c r="D237" s="6">
        <v>0.19</v>
      </c>
    </row>
    <row r="238" spans="3:9" ht="15.5" x14ac:dyDescent="0.35">
      <c r="C238" t="s">
        <v>205</v>
      </c>
      <c r="D238" s="6">
        <v>3.95</v>
      </c>
    </row>
    <row r="239" spans="3:9" ht="15.5" x14ac:dyDescent="0.35">
      <c r="C239" t="s">
        <v>304</v>
      </c>
      <c r="I239" s="6">
        <v>3.66</v>
      </c>
    </row>
    <row r="240" spans="3:9" ht="15.5" x14ac:dyDescent="0.35">
      <c r="C240" t="s">
        <v>13</v>
      </c>
      <c r="D240" s="5">
        <v>12000000000</v>
      </c>
    </row>
    <row r="241" spans="3:9" ht="15.5" x14ac:dyDescent="0.35">
      <c r="C241" t="s">
        <v>206</v>
      </c>
      <c r="I241" s="6">
        <v>1.97</v>
      </c>
    </row>
    <row r="242" spans="3:9" ht="15.5" x14ac:dyDescent="0.35">
      <c r="C242" t="s">
        <v>207</v>
      </c>
      <c r="I242" s="6">
        <v>5.4199999999999998E-2</v>
      </c>
    </row>
    <row r="243" spans="3:9" ht="15.5" x14ac:dyDescent="0.35">
      <c r="C243" t="s">
        <v>208</v>
      </c>
      <c r="I243" s="6">
        <v>0.214</v>
      </c>
    </row>
    <row r="244" spans="3:9" ht="15.5" x14ac:dyDescent="0.35">
      <c r="C244" t="s">
        <v>209</v>
      </c>
      <c r="I244" s="6">
        <v>0.1512</v>
      </c>
    </row>
    <row r="245" spans="3:9" ht="15.5" x14ac:dyDescent="0.35">
      <c r="C245" t="s">
        <v>305</v>
      </c>
      <c r="I245" s="6">
        <v>0.22920000000000001</v>
      </c>
    </row>
    <row r="246" spans="3:9" ht="15.5" x14ac:dyDescent="0.35">
      <c r="C246" t="s">
        <v>210</v>
      </c>
      <c r="D246" s="6">
        <v>83.43</v>
      </c>
    </row>
    <row r="247" spans="3:9" ht="15.5" x14ac:dyDescent="0.35">
      <c r="C247" t="s">
        <v>211</v>
      </c>
      <c r="D247" s="6">
        <v>17.14</v>
      </c>
    </row>
    <row r="248" spans="3:9" ht="15.5" x14ac:dyDescent="0.35">
      <c r="C248" t="s">
        <v>212</v>
      </c>
      <c r="D248" s="6">
        <v>20.88</v>
      </c>
    </row>
    <row r="249" spans="3:9" ht="15.5" x14ac:dyDescent="0.35">
      <c r="C249" t="s">
        <v>213</v>
      </c>
      <c r="D249" s="6">
        <v>79.69</v>
      </c>
    </row>
    <row r="250" spans="3:9" ht="15.5" x14ac:dyDescent="0.35">
      <c r="C250" t="s">
        <v>214</v>
      </c>
      <c r="D250" s="6">
        <v>1.0900000000000001</v>
      </c>
    </row>
    <row r="251" spans="3:9" ht="15.5" x14ac:dyDescent="0.35">
      <c r="C251" t="s">
        <v>306</v>
      </c>
      <c r="I251" s="6">
        <v>0.51</v>
      </c>
    </row>
    <row r="252" spans="3:9" ht="15.5" x14ac:dyDescent="0.35">
      <c r="C252" t="s">
        <v>307</v>
      </c>
      <c r="I252" s="6">
        <v>20.93</v>
      </c>
    </row>
    <row r="253" spans="3:9" ht="15.5" x14ac:dyDescent="0.35">
      <c r="C253" t="s">
        <v>41</v>
      </c>
      <c r="I253" s="5">
        <v>549000000000</v>
      </c>
    </row>
    <row r="254" spans="3:9" ht="15.5" x14ac:dyDescent="0.35">
      <c r="C254" t="s">
        <v>215</v>
      </c>
      <c r="I254" s="5">
        <v>845000000000</v>
      </c>
    </row>
    <row r="255" spans="3:9" ht="15.5" x14ac:dyDescent="0.35">
      <c r="C255" t="s">
        <v>216</v>
      </c>
      <c r="I255" s="5">
        <v>1890000000</v>
      </c>
    </row>
    <row r="256" spans="3:9" ht="15.5" x14ac:dyDescent="0.35">
      <c r="C256" t="s">
        <v>217</v>
      </c>
      <c r="I256" s="6">
        <v>0.2</v>
      </c>
    </row>
    <row r="257" spans="3:9" ht="15.5" x14ac:dyDescent="0.35">
      <c r="C257" t="s">
        <v>218</v>
      </c>
      <c r="D257" s="6">
        <v>0.40610000000000002</v>
      </c>
    </row>
    <row r="258" spans="3:9" ht="15.5" x14ac:dyDescent="0.35">
      <c r="C258" t="s">
        <v>219</v>
      </c>
      <c r="D258" s="6">
        <v>0.29630000000000001</v>
      </c>
    </row>
    <row r="259" spans="3:9" ht="15.5" x14ac:dyDescent="0.35">
      <c r="C259" t="s">
        <v>220</v>
      </c>
      <c r="D259" s="6">
        <v>0.1578</v>
      </c>
    </row>
    <row r="260" spans="3:9" ht="15.5" x14ac:dyDescent="0.35">
      <c r="C260" t="s">
        <v>221</v>
      </c>
      <c r="D260" s="6">
        <v>0.56210000000000004</v>
      </c>
    </row>
    <row r="261" spans="3:9" ht="15.5" x14ac:dyDescent="0.35">
      <c r="C261" t="s">
        <v>222</v>
      </c>
      <c r="D261" s="6">
        <v>0.92120000000000002</v>
      </c>
    </row>
    <row r="262" spans="3:9" ht="15.5" x14ac:dyDescent="0.35">
      <c r="C262" t="s">
        <v>223</v>
      </c>
      <c r="D262" s="6">
        <v>2.0234999999999999</v>
      </c>
    </row>
    <row r="263" spans="3:9" ht="15.5" x14ac:dyDescent="0.35">
      <c r="C263" t="s">
        <v>353</v>
      </c>
      <c r="I263" s="6">
        <v>1.82</v>
      </c>
    </row>
    <row r="264" spans="3:9" ht="15.5" x14ac:dyDescent="0.35">
      <c r="C264" t="s">
        <v>354</v>
      </c>
      <c r="I264" s="6">
        <v>1.82</v>
      </c>
    </row>
    <row r="265" spans="3:9" ht="15.5" x14ac:dyDescent="0.35">
      <c r="C265" t="s">
        <v>355</v>
      </c>
      <c r="I265" s="6">
        <v>3.1600000000000003E-2</v>
      </c>
    </row>
    <row r="266" spans="3:9" ht="15.5" x14ac:dyDescent="0.35">
      <c r="C266" t="s">
        <v>356</v>
      </c>
      <c r="I266" s="6">
        <v>6.3E-3</v>
      </c>
    </row>
    <row r="267" spans="3:9" ht="15.5" x14ac:dyDescent="0.35">
      <c r="C267" t="s">
        <v>357</v>
      </c>
      <c r="I267" t="s">
        <v>705</v>
      </c>
    </row>
    <row r="268" spans="3:9" ht="15.5" x14ac:dyDescent="0.35">
      <c r="C268" t="s">
        <v>224</v>
      </c>
      <c r="I268" s="5">
        <v>6</v>
      </c>
    </row>
    <row r="269" spans="3:9" ht="15.5" x14ac:dyDescent="0.35">
      <c r="C269" t="s">
        <v>225</v>
      </c>
      <c r="I269" s="6">
        <v>0.78</v>
      </c>
    </row>
    <row r="270" spans="3:9" ht="15.5" x14ac:dyDescent="0.35">
      <c r="C270" t="s">
        <v>226</v>
      </c>
      <c r="I270" s="6">
        <v>0.4</v>
      </c>
    </row>
    <row r="271" spans="3:9" ht="15.5" x14ac:dyDescent="0.35">
      <c r="C271" t="s">
        <v>308</v>
      </c>
      <c r="I271" s="6">
        <v>0.88</v>
      </c>
    </row>
    <row r="272" spans="3:9" ht="15.5" x14ac:dyDescent="0.35">
      <c r="C272" t="s">
        <v>227</v>
      </c>
      <c r="I272" s="6">
        <v>0.6</v>
      </c>
    </row>
    <row r="273" spans="3:9" ht="15.5" x14ac:dyDescent="0.35">
      <c r="C273" t="s">
        <v>228</v>
      </c>
      <c r="I273" s="6">
        <v>0.67</v>
      </c>
    </row>
    <row r="274" spans="3:9" ht="15.5" x14ac:dyDescent="0.35">
      <c r="C274" t="s">
        <v>229</v>
      </c>
      <c r="I274" s="6">
        <v>0.48</v>
      </c>
    </row>
    <row r="275" spans="3:9" ht="15.5" x14ac:dyDescent="0.35">
      <c r="C275" t="s">
        <v>230</v>
      </c>
      <c r="I275" s="6">
        <v>0.63</v>
      </c>
    </row>
    <row r="276" spans="3:9" ht="15.5" x14ac:dyDescent="0.35">
      <c r="C276" t="s">
        <v>309</v>
      </c>
      <c r="I276" s="5">
        <v>797000000000</v>
      </c>
    </row>
    <row r="277" spans="3:9" ht="15.5" x14ac:dyDescent="0.35">
      <c r="C277" t="s">
        <v>310</v>
      </c>
      <c r="I277" s="5">
        <v>286000000000</v>
      </c>
    </row>
    <row r="278" spans="3:9" ht="15.5" x14ac:dyDescent="0.35">
      <c r="C278" t="s">
        <v>311</v>
      </c>
      <c r="I278" s="5">
        <v>251000000000</v>
      </c>
    </row>
    <row r="279" spans="3:9" ht="15.5" x14ac:dyDescent="0.35">
      <c r="C279" t="s">
        <v>312</v>
      </c>
      <c r="I279" s="5">
        <v>94000000000</v>
      </c>
    </row>
    <row r="280" spans="3:9" ht="15.5" x14ac:dyDescent="0.35">
      <c r="C280" t="s">
        <v>231</v>
      </c>
      <c r="D280" s="5">
        <v>30000000000</v>
      </c>
    </row>
    <row r="281" spans="3:9" ht="15.5" x14ac:dyDescent="0.35">
      <c r="C281" t="s">
        <v>232</v>
      </c>
      <c r="D281" s="5">
        <v>1740000000000</v>
      </c>
    </row>
    <row r="282" spans="3:9" ht="15.5" x14ac:dyDescent="0.35">
      <c r="C282" t="s">
        <v>233</v>
      </c>
      <c r="D282" s="5">
        <v>1299000000000</v>
      </c>
    </row>
    <row r="283" spans="3:9" ht="15.5" x14ac:dyDescent="0.35">
      <c r="C283" t="s">
        <v>176</v>
      </c>
      <c r="D283" s="5">
        <v>99000000000</v>
      </c>
    </row>
    <row r="284" spans="3:9" ht="15.5" x14ac:dyDescent="0.35">
      <c r="C284" t="s">
        <v>175</v>
      </c>
      <c r="I284" s="5">
        <v>441000000000</v>
      </c>
    </row>
    <row r="285" spans="3:9" ht="15.5" x14ac:dyDescent="0.35">
      <c r="C285" t="s">
        <v>174</v>
      </c>
      <c r="D285" s="5">
        <v>264000000000</v>
      </c>
    </row>
    <row r="286" spans="3:9" ht="15.5" x14ac:dyDescent="0.35">
      <c r="C286" t="s">
        <v>173</v>
      </c>
      <c r="D286" s="5">
        <v>61000000000</v>
      </c>
    </row>
    <row r="287" spans="3:9" ht="15.5" x14ac:dyDescent="0.35">
      <c r="C287" t="s">
        <v>24</v>
      </c>
      <c r="D287" s="5">
        <v>325000000000</v>
      </c>
    </row>
    <row r="288" spans="3:9" ht="15.5" x14ac:dyDescent="0.35">
      <c r="C288" t="s">
        <v>21</v>
      </c>
      <c r="D288" s="5">
        <v>295000000000</v>
      </c>
    </row>
    <row r="289" spans="3:9" ht="15.5" x14ac:dyDescent="0.35">
      <c r="C289" t="s">
        <v>234</v>
      </c>
      <c r="I289" s="5">
        <v>441000000000</v>
      </c>
    </row>
    <row r="290" spans="3:9" ht="15.5" x14ac:dyDescent="0.35">
      <c r="C290" t="s">
        <v>313</v>
      </c>
      <c r="I290" s="5">
        <v>110000000000</v>
      </c>
    </row>
    <row r="291" spans="3:9" ht="15.5" x14ac:dyDescent="0.35">
      <c r="C291" t="s">
        <v>314</v>
      </c>
      <c r="I291" s="5">
        <v>61000000000</v>
      </c>
    </row>
    <row r="292" spans="3:9" ht="15.5" x14ac:dyDescent="0.35">
      <c r="C292" t="s">
        <v>315</v>
      </c>
      <c r="I292" s="5">
        <v>-155000000000</v>
      </c>
    </row>
    <row r="293" spans="3:9" ht="15.5" x14ac:dyDescent="0.35">
      <c r="C293" t="s">
        <v>316</v>
      </c>
      <c r="I293" s="5">
        <v>-39000000000</v>
      </c>
    </row>
    <row r="294" spans="3:9" ht="15.5" x14ac:dyDescent="0.35">
      <c r="C294" t="s">
        <v>317</v>
      </c>
      <c r="I294" s="5">
        <v>71000000000</v>
      </c>
    </row>
  </sheetData>
  <pageMargins left="0.7" right="0.7" top="0.75" bottom="0.75" header="0.3" footer="0.3"/>
  <ignoredErrors>
    <ignoredError sqref="A1:M295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28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706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707</v>
      </c>
      <c r="D2" s="2" vm="72">
        <f ca="1">IFERROR(_xlfn.STOCKHISTORY("XIDX:" &amp; $C$1, D3, , 0, 0, 1), "Libur")</f>
        <v>120</v>
      </c>
      <c r="E2" s="2" vm="87">
        <f ca="1">IFERROR(_xlfn.STOCKHISTORY("XIDX:" &amp; $C$1, E3, , 0, 0, 1), "Libur")</f>
        <v>99</v>
      </c>
      <c r="H2" s="2" vm="87">
        <f ca="1">IFERROR(INDEX(D2:G2,COUNT(D2:G2)),"")</f>
        <v>99</v>
      </c>
      <c r="I2" s="2" vm="16">
        <f t="shared" ref="I2:N2" ca="1" si="0">IFERROR(_xlfn.STOCKHISTORY("XIDX:" &amp; $C$1, I1, , 0, 0, 1), "Libur")</f>
        <v>126</v>
      </c>
      <c r="J2" s="2" vm="88">
        <f t="shared" ca="1" si="0"/>
        <v>140</v>
      </c>
      <c r="K2" s="2" vm="89">
        <f t="shared" ca="1" si="0"/>
        <v>128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75951750652</v>
      </c>
      <c r="E4" s="2">
        <f>IFERROR(INDEX(E51:E500,MATCH($C$4,$C$51:$C$500,0)),"")</f>
        <v>287643957260</v>
      </c>
      <c r="H4" s="2">
        <f>IFERROR(SUM(D4:G4)*(4/MAX(1,COUNT(D4:G4))),"")</f>
        <v>727191415824</v>
      </c>
      <c r="I4" s="2">
        <f t="shared" ref="I4:N4" si="1">IFERROR(INDEX(I51:I500,MATCH($C$4,$C$51:$C$500,0)),"")</f>
        <v>944959440504</v>
      </c>
      <c r="J4" s="2">
        <f t="shared" si="1"/>
        <v>860617629281</v>
      </c>
      <c r="K4" s="2">
        <f t="shared" si="1"/>
        <v>501533657580</v>
      </c>
      <c r="L4" s="2">
        <f t="shared" si="1"/>
        <v>318192911020</v>
      </c>
      <c r="M4" s="2">
        <f t="shared" si="1"/>
        <v>252860000</v>
      </c>
      <c r="N4" s="2">
        <f t="shared" si="1"/>
        <v>10353982967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-4110065398</v>
      </c>
      <c r="E5" s="2">
        <f>IFERROR(INDEX(E51:E500,MATCH($C$5,$C$51:$C$500,0)),"")</f>
        <v>27709568400</v>
      </c>
      <c r="H5" s="2">
        <f>IFERROR(SUM(D5:G5)*(4/MAX(1,COUNT(D5:G5))),"")</f>
        <v>47199006004</v>
      </c>
      <c r="I5" s="2">
        <f t="shared" ref="I5:N5" si="2">IFERROR(INDEX(I51:I500,MATCH($C$5,$C$51:$C$500,0)),"")</f>
        <v>10187733264</v>
      </c>
      <c r="J5" s="2">
        <f t="shared" si="2"/>
        <v>7389359599</v>
      </c>
      <c r="K5" s="2">
        <f t="shared" si="2"/>
        <v>4523709983</v>
      </c>
      <c r="L5" s="2">
        <f t="shared" si="2"/>
        <v>2338721507</v>
      </c>
      <c r="M5" s="2">
        <f t="shared" si="2"/>
        <v>-2139878602</v>
      </c>
      <c r="N5" s="2">
        <f t="shared" si="2"/>
        <v>484916876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218982662648</v>
      </c>
      <c r="E6" s="2">
        <f>IFERROR(INDEX(E51:E500,MATCH($C$6,$C$51:$C$500,0)),"")</f>
        <v>223066387221</v>
      </c>
      <c r="H6" s="2">
        <f>IFERROR(INDEX(D6:G6,COUNT(D6:G6)),"")</f>
        <v>223066387221</v>
      </c>
      <c r="I6" s="2">
        <f t="shared" ref="I6:N6" si="3">IFERROR(INDEX(I51:I500,MATCH($C$6,$C$51:$C$500,0)),"")</f>
        <v>185152474719</v>
      </c>
      <c r="J6" s="2">
        <f t="shared" si="3"/>
        <v>147958815549</v>
      </c>
      <c r="K6" s="2">
        <f t="shared" si="3"/>
        <v>146653526483</v>
      </c>
      <c r="L6" s="2">
        <f t="shared" si="3"/>
        <v>48729015367</v>
      </c>
      <c r="M6" s="2">
        <f t="shared" si="3"/>
        <v>46390293860</v>
      </c>
      <c r="N6" s="2">
        <f t="shared" si="3"/>
        <v>48530172462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2.4700000000000002</v>
      </c>
      <c r="E7" s="3">
        <f>IFERROR(INDEX(E51:E500,MATCH($C$7,$C$51:$C$500,0))/1000000000,"")</f>
        <v>2.4700000000000002</v>
      </c>
      <c r="H7" s="3">
        <f>IFERROR(INDEX(D7:G7,COUNT(D7:G7)),"")</f>
        <v>2.4700000000000002</v>
      </c>
      <c r="I7" s="3">
        <f t="shared" ref="I7:N7" si="4">IFERROR(INDEX(I51:I500,MATCH($C$7,$C$51:$C$500,0))/1000000000,"")</f>
        <v>2.4700000000000002</v>
      </c>
      <c r="J7" s="3">
        <f t="shared" si="4"/>
        <v>2.29</v>
      </c>
      <c r="K7" s="3">
        <f t="shared" si="4"/>
        <v>2.29</v>
      </c>
      <c r="L7" s="3">
        <f t="shared" si="4"/>
        <v>1.6</v>
      </c>
      <c r="M7" s="3">
        <f t="shared" si="4"/>
        <v>1.6</v>
      </c>
      <c r="N7" s="3">
        <f t="shared" si="4"/>
        <v>1.6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-35000000000</v>
      </c>
      <c r="E8" s="2">
        <f>IFERROR(INDEX(E51:E500,MATCH("Free cash flow (Quarter)",$C$51:$C$500,0)),"")</f>
        <v>25000000000</v>
      </c>
      <c r="H8" s="2">
        <f>IFERROR(INDEX(D8:G8,COUNT(D8:G8)),"")</f>
        <v>25000000000</v>
      </c>
      <c r="I8" s="2">
        <f t="shared" ref="I8:N8" si="5">IFERROR(INDEX(I51:I500,MATCH($C$8,$C$51:$C$500,0)),"")</f>
        <v>-33000000000</v>
      </c>
      <c r="J8" s="2">
        <f t="shared" si="5"/>
        <v>-79000000000</v>
      </c>
      <c r="K8" s="2">
        <f t="shared" si="5"/>
        <v>-101000000000</v>
      </c>
      <c r="L8" s="2">
        <f t="shared" si="5"/>
        <v>-11000000000</v>
      </c>
      <c r="M8" s="2">
        <f t="shared" si="5"/>
        <v>-3000000000</v>
      </c>
      <c r="N8" s="2">
        <f t="shared" si="5"/>
        <v>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-14.12</v>
      </c>
      <c r="E9" s="3">
        <f>IFERROR(INDEX(E51:E500,MATCH("Free cash flow per share (Quarter)",$C$51:$C$500,0)),"")</f>
        <v>10.039999999999999</v>
      </c>
      <c r="H9" s="3">
        <f>IFERROR(INDEX(D9:G9,COUNT(D9:G9)),"")</f>
        <v>10.039999999999999</v>
      </c>
      <c r="I9" s="3">
        <f t="shared" ref="I9:N9" si="6">IFERROR(INDEX(I51:I500,MATCH($C$9,$C$51:$C$500,0)),"")</f>
        <v>-13.18</v>
      </c>
      <c r="J9" s="3">
        <f t="shared" si="6"/>
        <v>-34.42</v>
      </c>
      <c r="K9" s="3">
        <f t="shared" si="6"/>
        <v>-43.97</v>
      </c>
      <c r="L9" s="3">
        <f t="shared" si="6"/>
        <v>-6.73</v>
      </c>
      <c r="M9" s="3">
        <f t="shared" si="6"/>
        <v>-1.63</v>
      </c>
      <c r="N9" s="3">
        <f t="shared" si="6"/>
        <v>0.28999999999999998</v>
      </c>
    </row>
    <row r="10" spans="1:14" ht="15.5" x14ac:dyDescent="0.35">
      <c r="C10" t="s">
        <v>18</v>
      </c>
      <c r="D10" s="3">
        <f ca="1">IFERROR(IF(D9=0,"",D2/D9),"")</f>
        <v>-8.4985835694050991</v>
      </c>
      <c r="E10" s="3">
        <f ca="1">IFERROR(IF(E9=0,"",E2/E9),"")</f>
        <v>9.8605577689243038</v>
      </c>
      <c r="I10" s="3">
        <f t="shared" ref="I10:N10" ca="1" si="7">IFERROR(IF(I9=0,"",I2/I9),"")</f>
        <v>-9.5599393019726868</v>
      </c>
      <c r="J10" s="3">
        <f t="shared" ca="1" si="7"/>
        <v>-4.0674026728646133</v>
      </c>
      <c r="K10" s="3">
        <f t="shared" ca="1" si="7"/>
        <v>-2.9110757334546284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30729878284</v>
      </c>
      <c r="E11" s="2">
        <f>IFERROR(INDEX(E51:E500,MATCH($C$11,$C$51:$C$500,0)),"")</f>
        <v>61481601582</v>
      </c>
      <c r="H11" s="2">
        <f>IFERROR(INDEX(D11:G11,COUNT(D11:G11)),"")</f>
        <v>61481601582</v>
      </c>
      <c r="I11" s="2">
        <f t="shared" ref="I11:N11" si="8">IFERROR(INDEX(I51:I500,MATCH($C$11,$C$51:$C$500,0)),"")</f>
        <v>51860721677</v>
      </c>
      <c r="J11" s="2">
        <f t="shared" si="8"/>
        <v>6774149230</v>
      </c>
      <c r="K11" s="2">
        <f t="shared" si="8"/>
        <v>978505607</v>
      </c>
      <c r="L11" s="2">
        <f t="shared" si="8"/>
        <v>3429751466</v>
      </c>
      <c r="M11" s="2">
        <f t="shared" si="8"/>
        <v>1272832403</v>
      </c>
      <c r="N11" s="2">
        <f t="shared" si="8"/>
        <v>8113939111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-12000000000</v>
      </c>
      <c r="E12" s="2">
        <f>IFERROR(INDEX(E51:E500,MATCH("Net Debt (Quarter)",$C$51:$C$500,0)),"")</f>
        <v>-43000000000</v>
      </c>
      <c r="H12" s="2">
        <f>IFERROR(INDEX(D12:G12,COUNT(D12:G12)),"")</f>
        <v>-43000000000</v>
      </c>
      <c r="I12" s="2">
        <f t="shared" ref="I12:N12" si="9">IFERROR(INDEX(I51:I500,MATCH($C$12,$C$51:$C$500,0)),"")</f>
        <v>-23000000000</v>
      </c>
      <c r="J12" s="2">
        <f t="shared" si="9"/>
        <v>12000000000</v>
      </c>
      <c r="K12" s="2">
        <f t="shared" si="9"/>
        <v>15000000000</v>
      </c>
      <c r="L12" s="2">
        <f t="shared" si="9"/>
        <v>-2000000000</v>
      </c>
      <c r="M12" s="2">
        <f t="shared" si="9"/>
        <v>-1000000000</v>
      </c>
      <c r="N12" s="2">
        <f t="shared" si="9"/>
        <v>-8000000000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19000000000</v>
      </c>
      <c r="E13" s="2">
        <f>IFERROR(INDEX(E51:E500,MATCH("Total Debt (Quarter)",$C$51:$C$500,0)),"")</f>
        <v>19000000000</v>
      </c>
      <c r="H13" s="2">
        <f>IFERROR(INDEX(D13:G13,COUNT(D13:G13)),"")</f>
        <v>19000000000</v>
      </c>
      <c r="I13" s="2">
        <f t="shared" ref="I13:N13" si="10">IFERROR(INDEX(I51:I500,MATCH($C$13,$C$51:$C$500,0)),"")</f>
        <v>29000000000</v>
      </c>
      <c r="J13" s="2">
        <f t="shared" si="10"/>
        <v>18000000000</v>
      </c>
      <c r="K13" s="2">
        <f t="shared" si="10"/>
        <v>16000000000</v>
      </c>
      <c r="L13" s="2">
        <f t="shared" si="10"/>
        <v>2000000000</v>
      </c>
      <c r="M13" s="2">
        <f t="shared" si="10"/>
        <v>0</v>
      </c>
      <c r="N13" s="2">
        <f t="shared" si="10"/>
        <v>0</v>
      </c>
    </row>
    <row r="14" spans="1:14" ht="15.5" x14ac:dyDescent="0.35">
      <c r="C14" t="s">
        <v>27</v>
      </c>
      <c r="D14" s="2">
        <f>IFERROR(INDEX(D51:D500,MATCH($C$14,$C$51:$C$500,0)),"")</f>
        <v>-2592335594</v>
      </c>
      <c r="E14" s="2">
        <f>IFERROR(INDEX(E51:E500,MATCH($C$14,$C$51:$C$500,0)),"")</f>
        <v>-4906050103</v>
      </c>
      <c r="H14" s="2">
        <f>IFERROR(SUM(D14:G14)*(4/MAX(1,COUNT(D14:G14))),"")</f>
        <v>-14996771394</v>
      </c>
      <c r="I14" s="2">
        <f t="shared" ref="I14:N14" si="11">IFERROR(INDEX(I51:I500,MATCH($C$14,$C$51:$C$500,0)),"")</f>
        <v>-14579919119</v>
      </c>
      <c r="J14" s="2">
        <f t="shared" si="11"/>
        <v>-10273696909</v>
      </c>
      <c r="K14" s="2">
        <f t="shared" si="11"/>
        <v>-810013182</v>
      </c>
      <c r="L14" s="2">
        <f t="shared" si="11"/>
        <v>-771526558</v>
      </c>
      <c r="M14" s="2">
        <f t="shared" si="11"/>
        <v>-87676920</v>
      </c>
      <c r="N14" s="2">
        <f t="shared" si="11"/>
        <v>0</v>
      </c>
    </row>
    <row r="15" spans="1:14" ht="15.5" x14ac:dyDescent="0.35">
      <c r="C15" t="s">
        <v>28</v>
      </c>
      <c r="D15" s="2">
        <f>IFERROR(INDEX(D51:D500,MATCH($C$15,$C$51:$C$500,0)),"")</f>
        <v>1112396458</v>
      </c>
      <c r="E15" s="2">
        <f>IFERROR(INDEX(E51:E500,MATCH($C$15,$C$51:$C$500,0)),"")</f>
        <v>-7733123637</v>
      </c>
      <c r="H15" s="2">
        <f>IFERROR(SUM(D15:G15)*(4/MAX(1,COUNT(D15:G15))),"")</f>
        <v>-13241454358</v>
      </c>
      <c r="I15" s="2">
        <f t="shared" ref="I15:N15" si="12">IFERROR(INDEX(I51:I500,MATCH($C$15,$C$51:$C$500,0)),"")</f>
        <v>-2520435493</v>
      </c>
      <c r="J15" s="2">
        <f t="shared" si="12"/>
        <v>-2018697485</v>
      </c>
      <c r="K15" s="2">
        <f t="shared" si="12"/>
        <v>-1572906470</v>
      </c>
      <c r="L15" s="2">
        <f t="shared" si="12"/>
        <v>-796427861</v>
      </c>
      <c r="M15" s="2">
        <f t="shared" si="12"/>
        <v>547774759</v>
      </c>
      <c r="N15" s="2">
        <f t="shared" si="12"/>
        <v>-117350890</v>
      </c>
    </row>
    <row r="16" spans="1:14" ht="15.5" x14ac:dyDescent="0.35">
      <c r="C16" t="s">
        <v>29</v>
      </c>
      <c r="D16" s="2">
        <f>IFERROR(INDEX(D51:D500,MATCH($C$16,$C$51:$C$500,0)),"")</f>
        <v>-645469418</v>
      </c>
      <c r="E16" s="2">
        <f>IFERROR(INDEX(E51:E500,MATCH($C$16,$C$51:$C$500,0)),"")</f>
        <v>29821330605</v>
      </c>
      <c r="H16" s="2">
        <f>IFERROR(SUM(D16:G16)*(4/MAX(1,COUNT(D16:G16))),"")</f>
        <v>58351722374</v>
      </c>
      <c r="I16" s="2">
        <f t="shared" ref="I16:N16" si="13">IFERROR(INDEX(I51:I500,MATCH($C$16,$C$51:$C$500,0)),"")</f>
        <v>8561831440</v>
      </c>
      <c r="J16" s="2">
        <f t="shared" si="13"/>
        <v>3275626687</v>
      </c>
      <c r="K16" s="2">
        <f t="shared" si="13"/>
        <v>6397722821</v>
      </c>
      <c r="L16" s="2">
        <f t="shared" si="13"/>
        <v>3279588051</v>
      </c>
      <c r="M16" s="2">
        <f t="shared" si="13"/>
        <v>-2523054366</v>
      </c>
      <c r="N16" s="2">
        <f t="shared" si="13"/>
        <v>559748552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38</v>
      </c>
      <c r="C19" t="s">
        <v>39</v>
      </c>
    </row>
    <row r="20" spans="1:14" ht="15.5" x14ac:dyDescent="0.35">
      <c r="A20" t="s">
        <v>40</v>
      </c>
      <c r="C20" t="s">
        <v>41</v>
      </c>
      <c r="D20" s="2">
        <f ca="1">IFERROR(D21*D2,"")</f>
        <v>296400000000</v>
      </c>
      <c r="E20" s="2">
        <f ca="1">IFERROR(E21*E2,"")</f>
        <v>244530000000</v>
      </c>
      <c r="H20" s="2">
        <f t="shared" ref="H20:N20" ca="1" si="14">IFERROR(H21*H2,"")</f>
        <v>244530000000</v>
      </c>
      <c r="I20" s="2">
        <f t="shared" ca="1" si="14"/>
        <v>311220000000</v>
      </c>
      <c r="J20" s="2">
        <f t="shared" ca="1" si="14"/>
        <v>320600000000</v>
      </c>
      <c r="K20" s="2">
        <f t="shared" ca="1" si="14"/>
        <v>293120000000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2470000000</v>
      </c>
      <c r="E21" s="2">
        <f>IFERROR(INDEX(E51:E500,MATCH($C$7,$C$51:$C$500,0)),"")</f>
        <v>2470000000</v>
      </c>
      <c r="H21" s="2">
        <f>IFERROR(INDEX(D21:G21,COUNT(D21:G21)),"")</f>
        <v>2470000000</v>
      </c>
      <c r="I21" s="2">
        <f t="shared" ref="I21:N21" si="15">IFERROR(INDEX(I51:I500,MATCH($C$7,$C$51:$C$500,0)),"")</f>
        <v>2470000000</v>
      </c>
      <c r="J21" s="2">
        <f t="shared" si="15"/>
        <v>2290000000</v>
      </c>
      <c r="K21" s="2">
        <f t="shared" si="15"/>
        <v>2290000000</v>
      </c>
      <c r="L21" s="2">
        <f t="shared" si="15"/>
        <v>1600000000</v>
      </c>
      <c r="M21" s="2">
        <f t="shared" si="15"/>
        <v>1600000000</v>
      </c>
      <c r="N21" s="2">
        <f t="shared" si="15"/>
        <v>1600000000</v>
      </c>
    </row>
    <row r="23" spans="1:14" ht="15.5" x14ac:dyDescent="0.35">
      <c r="B23" t="s">
        <v>42</v>
      </c>
      <c r="C23" t="s">
        <v>43</v>
      </c>
      <c r="D23" s="3">
        <f>IFERROR(D5/D6*100,"")</f>
        <v>-1.8768907767856744</v>
      </c>
      <c r="E23" s="3">
        <f>IFERROR(E5/E6*100,"")</f>
        <v>12.422117354932153</v>
      </c>
      <c r="H23" s="3">
        <f t="shared" ref="H23:N23" si="16">IFERROR(H5/H6*100,"")</f>
        <v>21.159174446680858</v>
      </c>
      <c r="I23" s="3">
        <f t="shared" si="16"/>
        <v>5.5023478781267157</v>
      </c>
      <c r="J23" s="3">
        <f t="shared" si="16"/>
        <v>4.9942002925488689</v>
      </c>
      <c r="K23" s="3">
        <f t="shared" si="16"/>
        <v>3.0846240738195858</v>
      </c>
      <c r="L23" s="3">
        <f t="shared" si="16"/>
        <v>4.7994433899105964</v>
      </c>
      <c r="M23" s="3">
        <f t="shared" si="16"/>
        <v>-4.6127722502855466</v>
      </c>
      <c r="N23" s="3">
        <f t="shared" si="16"/>
        <v>0.99920699103160748</v>
      </c>
    </row>
    <row r="24" spans="1:14" ht="15.5" x14ac:dyDescent="0.35">
      <c r="C24" t="s">
        <v>44</v>
      </c>
      <c r="D24" s="4" t="str">
        <f>IFERROR(_xlfn.RRI(5,I23,D23),"")</f>
        <v/>
      </c>
      <c r="E24" s="4">
        <f>IFERROR(_xlfn.RRI(5,J23,E23),"")</f>
        <v>0.19990243431312793</v>
      </c>
      <c r="H24" s="4" t="str">
        <f t="shared" ref="H24:N24" si="17">IFERROR(_xlfn.RRI(5,M23,H23),"")</f>
        <v/>
      </c>
      <c r="I24" s="4">
        <f t="shared" si="17"/>
        <v>0.40662559674853571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45</v>
      </c>
      <c r="C25" t="s">
        <v>46</v>
      </c>
      <c r="D25" s="3">
        <f>IFERROR(INDEX(D51:D500,MATCH($A$25,$C$51:$C$500,0)),"")</f>
        <v>0.19</v>
      </c>
      <c r="E25" s="3">
        <f>IFERROR(INDEX(E51:E500,MATCH($A$25,$C$51:$C$500,0)),"")</f>
        <v>8.9499999999999993</v>
      </c>
      <c r="H25" s="3">
        <f>IFERROR(INDEX(D25:G25,COUNT(D25:G25)),"")</f>
        <v>8.9499999999999993</v>
      </c>
      <c r="I25" s="3">
        <f t="shared" ref="I25:N25" si="18">IFERROR(INDEX(I51:I500,MATCH($C$25,$C$51:$C$500,0)),"")</f>
        <v>2.4500000000000002</v>
      </c>
      <c r="J25" s="3">
        <f t="shared" si="18"/>
        <v>0.55000000000000004</v>
      </c>
      <c r="K25" s="3">
        <f t="shared" si="18"/>
        <v>2.11</v>
      </c>
      <c r="L25" s="3">
        <f t="shared" si="18"/>
        <v>1.55</v>
      </c>
      <c r="M25" s="3">
        <f t="shared" si="18"/>
        <v>-1.23</v>
      </c>
      <c r="N25" s="3">
        <f t="shared" si="18"/>
        <v>0.28000000000000003</v>
      </c>
    </row>
    <row r="26" spans="1:14" ht="15.5" x14ac:dyDescent="0.35">
      <c r="C26" t="s">
        <v>47</v>
      </c>
      <c r="D26" s="4">
        <f>IFERROR(_xlfn.RRI(5,I25,D25),"")</f>
        <v>-0.40032284661634832</v>
      </c>
      <c r="E26" s="4">
        <f>IFERROR(_xlfn.RRI(5,J25,E25),"")</f>
        <v>0.74699663782584103</v>
      </c>
      <c r="H26" s="4" t="str">
        <f t="shared" ref="H26:N26" si="19">IFERROR(_xlfn.RRI(5,M25,H25),"")</f>
        <v/>
      </c>
      <c r="I26" s="4">
        <f t="shared" si="19"/>
        <v>0.54312678841593631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48</v>
      </c>
      <c r="D27" s="3">
        <f>IFERROR(D4/D21,"")</f>
        <v>30.749696620242915</v>
      </c>
      <c r="E27" s="3">
        <f>IFERROR(E4/E21,"")</f>
        <v>116.45504342510121</v>
      </c>
      <c r="H27" s="3">
        <f t="shared" ref="H27:N27" si="20">IFERROR(H4/H21,"")</f>
        <v>294.40948009068825</v>
      </c>
      <c r="I27" s="3">
        <f t="shared" si="20"/>
        <v>382.57467226882591</v>
      </c>
      <c r="J27" s="3">
        <f t="shared" si="20"/>
        <v>375.81555863799127</v>
      </c>
      <c r="K27" s="3">
        <f t="shared" si="20"/>
        <v>219.01033082096069</v>
      </c>
      <c r="L27" s="3">
        <f t="shared" si="20"/>
        <v>198.87056938750001</v>
      </c>
      <c r="M27" s="3">
        <f t="shared" si="20"/>
        <v>0.1580375</v>
      </c>
      <c r="N27" s="3">
        <f t="shared" si="20"/>
        <v>6.4712393543750002</v>
      </c>
    </row>
    <row r="28" spans="1:14" ht="15.5" x14ac:dyDescent="0.35">
      <c r="C28" t="s">
        <v>49</v>
      </c>
      <c r="D28" s="4">
        <f>IFERROR(_xlfn.RRI(5,I27,D27),"")</f>
        <v>-0.3960167091146819</v>
      </c>
      <c r="E28" s="4">
        <f>IFERROR(_xlfn.RRI(5,J27,E27),"")</f>
        <v>-0.20889030066592129</v>
      </c>
      <c r="H28" s="4">
        <f t="shared" ref="H28:N28" si="21">IFERROR(_xlfn.RRI(5,M27,H27),"")</f>
        <v>3.5085649231255749</v>
      </c>
      <c r="I28" s="4">
        <f t="shared" si="21"/>
        <v>1.261235267111696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50</v>
      </c>
      <c r="H29" s="4">
        <f t="shared" ref="H29:N29" si="22">IFERROR(((H25-I25)/I25)*100%,"")</f>
        <v>2.6530612244897953</v>
      </c>
      <c r="I29" s="4">
        <f t="shared" si="22"/>
        <v>3.4545454545454546</v>
      </c>
      <c r="J29" s="4">
        <f t="shared" si="22"/>
        <v>-0.73933649289099523</v>
      </c>
      <c r="K29" s="4">
        <f t="shared" si="22"/>
        <v>0.36129032258064503</v>
      </c>
      <c r="L29" s="4">
        <f t="shared" si="22"/>
        <v>-2.2601626016260163</v>
      </c>
      <c r="M29" s="4">
        <f t="shared" si="22"/>
        <v>-5.3928571428571423</v>
      </c>
      <c r="N29" s="4" t="str">
        <f t="shared" si="22"/>
        <v/>
      </c>
    </row>
    <row r="30" spans="1:14" ht="15.5" x14ac:dyDescent="0.35">
      <c r="C30" t="s">
        <v>51</v>
      </c>
      <c r="H30" s="4">
        <f t="shared" ref="H30:N30" si="23">IFERROR(((H27-I27)/I27)*100%,"")</f>
        <v>-0.23045224519250487</v>
      </c>
      <c r="I30" s="4">
        <f t="shared" si="23"/>
        <v>1.7985188413514909E-2</v>
      </c>
      <c r="J30" s="4">
        <f t="shared" si="23"/>
        <v>0.71597183214712223</v>
      </c>
      <c r="K30" s="4">
        <f t="shared" si="23"/>
        <v>0.1012706983013574</v>
      </c>
      <c r="L30" s="4">
        <f t="shared" si="23"/>
        <v>1257.3758246460493</v>
      </c>
      <c r="M30" s="4">
        <f t="shared" si="23"/>
        <v>-0.97557848020361726</v>
      </c>
      <c r="N30" s="4" t="str">
        <f t="shared" si="23"/>
        <v/>
      </c>
    </row>
    <row r="32" spans="1:14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88.71</v>
      </c>
      <c r="E32" s="3">
        <f>IFERROR(INDEX(E51:E500,MATCH($A$32,$C$51:$C$500,0)),"")</f>
        <v>90.37</v>
      </c>
      <c r="H32" s="3">
        <f>IFERROR(INDEX(D32:G32,COUNT(D32:G32)),"")</f>
        <v>90.37</v>
      </c>
      <c r="I32" s="3">
        <f t="shared" ref="I32:N32" si="24">IFERROR(INDEX(I51:I500,MATCH($C$32,$C$51:$C$500,0)),"")</f>
        <v>79.14</v>
      </c>
      <c r="J32" s="3">
        <f t="shared" si="24"/>
        <v>67.25</v>
      </c>
      <c r="K32" s="3">
        <f t="shared" si="24"/>
        <v>64.03</v>
      </c>
      <c r="L32" s="3">
        <f t="shared" si="24"/>
        <v>30.39</v>
      </c>
      <c r="M32" s="3">
        <f t="shared" si="24"/>
        <v>28.93</v>
      </c>
      <c r="N32" s="3">
        <f t="shared" si="24"/>
        <v>30.27</v>
      </c>
    </row>
    <row r="33" spans="1:14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1.1200000000000001</v>
      </c>
      <c r="E33" s="3">
        <f>IFERROR(INDEX(E51:E500,MATCH($A$33,$C$51:$C$500,0)),"")</f>
        <v>1.32</v>
      </c>
      <c r="H33" s="3">
        <f>IFERROR(INDEX(D33:G33,COUNT(D33:G33)),"")</f>
        <v>1.32</v>
      </c>
      <c r="I33" s="3">
        <f t="shared" ref="I33:N33" si="25">IFERROR(INDEX(I51:I500,MATCH($C$33,$C$51:$C$500,0)),"")</f>
        <v>1.59</v>
      </c>
      <c r="J33" s="3">
        <f t="shared" si="25"/>
        <v>2.08</v>
      </c>
      <c r="K33" s="3">
        <f t="shared" si="25"/>
        <v>2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521.04999999999995</v>
      </c>
      <c r="E34" s="3">
        <f>IFERROR(INDEX(E51:E500,MATCH($A$34,$C$51:$C$500,0)),"")</f>
        <v>13.3</v>
      </c>
      <c r="H34" s="3">
        <f>IFERROR(INDEX(D34:G34,COUNT(D34:G34)),"")</f>
        <v>13.3</v>
      </c>
      <c r="I34" s="3">
        <f t="shared" ref="I34:N34" si="26">IFERROR(INDEX(I51:I500,MATCH($C$34,$C$51:$C$500,0)),"")</f>
        <v>51.43</v>
      </c>
      <c r="J34" s="3">
        <f t="shared" si="26"/>
        <v>254.55</v>
      </c>
      <c r="K34" s="3">
        <f t="shared" si="26"/>
        <v>60.66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3.22</v>
      </c>
      <c r="E35" s="3">
        <f>IFERROR(INDEX(E51:E500,MATCH($A$35,$C$51:$C$500,0)),"")</f>
        <v>1.02</v>
      </c>
      <c r="H35" s="3">
        <f>IFERROR(INDEX(D35:G35,COUNT(D35:G35)),"")</f>
        <v>1.02</v>
      </c>
      <c r="I35" s="3">
        <f t="shared" ref="I35:N35" si="27">IFERROR(INDEX(I51:I500,MATCH($C$35,$C$51:$C$500,0)),"")</f>
        <v>0.33</v>
      </c>
      <c r="J35" s="3">
        <f t="shared" si="27"/>
        <v>0.37</v>
      </c>
      <c r="K35" s="3">
        <f t="shared" si="27"/>
        <v>0.57999999999999996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64</v>
      </c>
      <c r="C36" t="s">
        <v>65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66</v>
      </c>
      <c r="C37" t="s">
        <v>67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73</v>
      </c>
      <c r="C51" t="s">
        <v>6</v>
      </c>
      <c r="D51" s="5">
        <v>75951750652</v>
      </c>
      <c r="E51" s="5">
        <v>287643957260</v>
      </c>
      <c r="F51" s="5">
        <v>217708308352</v>
      </c>
      <c r="G51" s="5">
        <v>205485446892</v>
      </c>
      <c r="I51" s="5">
        <v>944959440504</v>
      </c>
      <c r="J51" s="5">
        <v>860617629281</v>
      </c>
      <c r="K51" s="5">
        <v>501533657580</v>
      </c>
      <c r="L51" s="5">
        <v>318192911020</v>
      </c>
      <c r="M51" s="5">
        <v>252860000</v>
      </c>
      <c r="N51" s="5">
        <v>10353982967</v>
      </c>
    </row>
    <row r="52" spans="2:14" ht="15.5" x14ac:dyDescent="0.35">
      <c r="C52" t="s">
        <v>74</v>
      </c>
      <c r="D52" s="5">
        <v>-71390043678</v>
      </c>
      <c r="E52" s="5">
        <v>-223842496254</v>
      </c>
      <c r="F52" s="5">
        <v>-218175580790</v>
      </c>
      <c r="G52" s="5">
        <v>-184010726810</v>
      </c>
      <c r="I52" s="5">
        <v>-854195990832</v>
      </c>
      <c r="J52" s="5">
        <v>-830192060390</v>
      </c>
      <c r="K52" s="5">
        <v>-475526968968</v>
      </c>
      <c r="L52" s="5">
        <v>-308109012854</v>
      </c>
      <c r="M52" s="5">
        <v>-256420000</v>
      </c>
      <c r="N52" s="5">
        <v>-8873637872</v>
      </c>
    </row>
    <row r="53" spans="2:14" ht="15.5" x14ac:dyDescent="0.35">
      <c r="C53" t="s">
        <v>75</v>
      </c>
      <c r="D53" s="5">
        <v>4561706974</v>
      </c>
      <c r="E53" s="5">
        <v>63801461006</v>
      </c>
      <c r="F53" s="5">
        <v>-467272438</v>
      </c>
      <c r="G53" s="5">
        <v>21474720082</v>
      </c>
      <c r="I53" s="5">
        <v>90763449672</v>
      </c>
      <c r="J53" s="5">
        <v>30425568891</v>
      </c>
      <c r="K53" s="5">
        <v>26006688612</v>
      </c>
      <c r="L53" s="5">
        <v>10083898166</v>
      </c>
      <c r="M53" s="5">
        <v>-3560000</v>
      </c>
      <c r="N53" s="5">
        <v>1480345095</v>
      </c>
    </row>
    <row r="54" spans="2:14" ht="15.5" x14ac:dyDescent="0.35">
      <c r="C54" t="s">
        <v>76</v>
      </c>
      <c r="D54" s="5">
        <v>-2614840798</v>
      </c>
      <c r="E54" s="5">
        <v>-29074080298</v>
      </c>
      <c r="F54" s="5">
        <v>-44162379812</v>
      </c>
      <c r="G54" s="5">
        <v>4045303189</v>
      </c>
      <c r="I54" s="5">
        <v>-67621699113</v>
      </c>
      <c r="J54" s="5">
        <v>-16876245295</v>
      </c>
      <c r="K54" s="5">
        <v>-18798952609</v>
      </c>
      <c r="L54" s="5">
        <v>-6032783557</v>
      </c>
      <c r="M54" s="5">
        <v>-2431817446</v>
      </c>
      <c r="N54" s="5">
        <v>-920596543</v>
      </c>
    </row>
    <row r="55" spans="2:14" ht="15.5" x14ac:dyDescent="0.35">
      <c r="C55" t="s">
        <v>77</v>
      </c>
      <c r="D55" s="5">
        <v>-10538705919</v>
      </c>
      <c r="E55" s="5">
        <v>-11384651756</v>
      </c>
      <c r="F55" s="5">
        <v>-31516119165</v>
      </c>
      <c r="G55" s="5">
        <v>6624434098</v>
      </c>
      <c r="I55" s="5">
        <v>-54740291643</v>
      </c>
      <c r="J55" s="5">
        <v>-16588107089</v>
      </c>
      <c r="K55" s="5">
        <v>-10383191608</v>
      </c>
      <c r="L55" s="5">
        <v>-5600337105</v>
      </c>
      <c r="M55" s="5">
        <v>-2971819206</v>
      </c>
      <c r="N55" s="5">
        <v>-985179910</v>
      </c>
    </row>
    <row r="56" spans="2:14" ht="15.5" x14ac:dyDescent="0.35">
      <c r="C56" t="s">
        <v>81</v>
      </c>
    </row>
    <row r="57" spans="2:14" ht="15.5" x14ac:dyDescent="0.35">
      <c r="C57" t="s">
        <v>78</v>
      </c>
      <c r="D57" s="5">
        <v>1946866176</v>
      </c>
      <c r="E57" s="5">
        <v>34727380708</v>
      </c>
      <c r="F57" s="5">
        <v>-44629652250</v>
      </c>
      <c r="G57" s="5">
        <v>25520023271</v>
      </c>
      <c r="I57" s="5">
        <v>23141750559</v>
      </c>
      <c r="J57" s="5">
        <v>13549323596</v>
      </c>
      <c r="K57" s="5">
        <v>7207736003</v>
      </c>
      <c r="L57" s="5">
        <v>4051114609</v>
      </c>
      <c r="M57" s="5">
        <v>-2435377446</v>
      </c>
      <c r="N57" s="5">
        <v>559748552</v>
      </c>
    </row>
    <row r="58" spans="2:14" ht="15.5" x14ac:dyDescent="0.35">
      <c r="C58" t="s">
        <v>79</v>
      </c>
      <c r="D58" s="5">
        <v>-2592335594</v>
      </c>
      <c r="E58" s="5">
        <v>-4906050103</v>
      </c>
      <c r="F58" s="5">
        <v>6717458578</v>
      </c>
      <c r="G58" s="5">
        <v>-12841620614</v>
      </c>
      <c r="I58" s="5">
        <v>-14579919119</v>
      </c>
      <c r="J58" s="5">
        <v>-10273696909</v>
      </c>
      <c r="K58" s="5">
        <v>-810013182</v>
      </c>
      <c r="L58" s="5">
        <v>-771526558</v>
      </c>
      <c r="M58" s="5">
        <v>-87676920</v>
      </c>
    </row>
    <row r="59" spans="2:14" ht="15.5" x14ac:dyDescent="0.35">
      <c r="C59" t="s">
        <v>27</v>
      </c>
      <c r="D59" s="5">
        <v>-2592335594</v>
      </c>
      <c r="E59" s="5">
        <v>-4906050103</v>
      </c>
      <c r="F59" s="5">
        <v>6717458578</v>
      </c>
      <c r="G59" s="5">
        <v>-12841620614</v>
      </c>
      <c r="I59" s="5">
        <v>-14579919119</v>
      </c>
      <c r="J59" s="5">
        <v>-10273696909</v>
      </c>
      <c r="K59" s="5">
        <v>-810013182</v>
      </c>
      <c r="L59" s="5">
        <v>-771526558</v>
      </c>
      <c r="M59" s="5">
        <v>-87676920</v>
      </c>
    </row>
    <row r="60" spans="2:14" ht="15.5" x14ac:dyDescent="0.35">
      <c r="C60" t="s">
        <v>82</v>
      </c>
      <c r="D60" s="5">
        <v>-2592335594</v>
      </c>
      <c r="E60" s="5">
        <v>-4906050103</v>
      </c>
      <c r="F60" s="5">
        <v>6717458578</v>
      </c>
      <c r="G60" s="5">
        <v>-12841620614</v>
      </c>
      <c r="I60" s="5">
        <v>-14579919119</v>
      </c>
      <c r="J60" s="5">
        <v>-10273696909</v>
      </c>
      <c r="K60" s="5">
        <v>-810013182</v>
      </c>
      <c r="L60" s="5">
        <v>-771526558</v>
      </c>
      <c r="M60" s="5">
        <v>-87676920</v>
      </c>
    </row>
    <row r="61" spans="2:14" ht="15.5" x14ac:dyDescent="0.35">
      <c r="C61" t="s">
        <v>29</v>
      </c>
      <c r="D61" s="5">
        <v>-645469418</v>
      </c>
      <c r="E61" s="5">
        <v>29821330605</v>
      </c>
      <c r="F61" s="5">
        <v>-37912193672</v>
      </c>
      <c r="G61" s="5">
        <v>12678402657</v>
      </c>
      <c r="I61" s="5">
        <v>8561831440</v>
      </c>
      <c r="J61" s="5">
        <v>3275626687</v>
      </c>
      <c r="K61" s="5">
        <v>6397722821</v>
      </c>
      <c r="L61" s="5">
        <v>3279588051</v>
      </c>
      <c r="M61" s="5">
        <v>-2523054366</v>
      </c>
      <c r="N61" s="5">
        <v>559748552</v>
      </c>
    </row>
    <row r="62" spans="2:14" ht="15.5" x14ac:dyDescent="0.35">
      <c r="C62" t="s">
        <v>28</v>
      </c>
      <c r="D62" s="5">
        <v>1112396458</v>
      </c>
      <c r="E62" s="5">
        <v>-7733123637</v>
      </c>
      <c r="F62" s="5">
        <v>8455950181</v>
      </c>
      <c r="G62" s="5">
        <v>-3876618644</v>
      </c>
      <c r="I62" s="5">
        <v>-2520435493</v>
      </c>
      <c r="J62" s="5">
        <v>-2018697485</v>
      </c>
      <c r="K62" s="5">
        <v>-1572906470</v>
      </c>
      <c r="L62" s="5">
        <v>-796427861</v>
      </c>
      <c r="M62" s="5">
        <v>547774759</v>
      </c>
      <c r="N62" s="5">
        <v>-117350890</v>
      </c>
    </row>
    <row r="63" spans="2:14" ht="15.5" x14ac:dyDescent="0.35">
      <c r="C63" t="s">
        <v>83</v>
      </c>
      <c r="D63" s="5">
        <v>1112396457</v>
      </c>
      <c r="E63" s="5">
        <v>-7765071962</v>
      </c>
      <c r="F63" s="5">
        <v>8403898385</v>
      </c>
      <c r="G63" s="5">
        <v>-3903392625</v>
      </c>
      <c r="I63" s="5">
        <v>-2651111460</v>
      </c>
      <c r="J63" s="5">
        <v>-2135533795</v>
      </c>
      <c r="K63" s="5">
        <v>-2073338837</v>
      </c>
      <c r="L63" s="5">
        <v>-355340612</v>
      </c>
      <c r="N63" s="5">
        <v>-135596906</v>
      </c>
    </row>
    <row r="64" spans="2:14" ht="15.5" x14ac:dyDescent="0.35">
      <c r="C64" t="s">
        <v>84</v>
      </c>
      <c r="D64" s="5">
        <v>1</v>
      </c>
      <c r="E64" s="5">
        <v>31948325</v>
      </c>
      <c r="F64" s="5">
        <v>52051796</v>
      </c>
      <c r="G64" s="5">
        <v>26773981</v>
      </c>
      <c r="I64" s="5">
        <v>130675967</v>
      </c>
      <c r="J64" s="5">
        <v>116836310</v>
      </c>
      <c r="K64" s="5">
        <v>500432367</v>
      </c>
      <c r="L64" s="5">
        <v>-441087249</v>
      </c>
      <c r="M64" s="5">
        <v>547774759</v>
      </c>
      <c r="N64" s="5">
        <v>18246016</v>
      </c>
    </row>
    <row r="65" spans="2:14" ht="15.5" x14ac:dyDescent="0.35">
      <c r="C65" t="s">
        <v>85</v>
      </c>
      <c r="D65" s="5">
        <v>1112396458</v>
      </c>
      <c r="E65" s="5">
        <v>-7733123637</v>
      </c>
      <c r="F65" s="5">
        <v>8455950181</v>
      </c>
      <c r="G65" s="5">
        <v>-3876618644</v>
      </c>
      <c r="I65" s="5">
        <v>-2520435493</v>
      </c>
      <c r="J65" s="5">
        <v>-2018697485</v>
      </c>
      <c r="K65" s="5">
        <v>-1572906470</v>
      </c>
      <c r="L65" s="5">
        <v>-796427861</v>
      </c>
      <c r="M65" s="5">
        <v>547774759</v>
      </c>
      <c r="N65" s="5">
        <v>-117350890</v>
      </c>
    </row>
    <row r="66" spans="2:14" ht="15.5" x14ac:dyDescent="0.35">
      <c r="C66" t="s">
        <v>87</v>
      </c>
      <c r="D66" s="5">
        <v>466927040</v>
      </c>
      <c r="E66" s="5">
        <v>22088206968</v>
      </c>
      <c r="F66" s="5">
        <v>-29456243491</v>
      </c>
      <c r="G66" s="5">
        <v>8801784013</v>
      </c>
      <c r="I66" s="5">
        <v>6041395947</v>
      </c>
      <c r="J66" s="5">
        <v>1256929202</v>
      </c>
      <c r="K66" s="5">
        <v>4824816351</v>
      </c>
      <c r="L66" s="5">
        <v>2483160190</v>
      </c>
      <c r="M66" s="5">
        <v>-1975279607</v>
      </c>
      <c r="N66" s="5">
        <v>442397662</v>
      </c>
    </row>
    <row r="67" spans="2:14" ht="15.5" x14ac:dyDescent="0.35">
      <c r="C67" t="s">
        <v>88</v>
      </c>
      <c r="D67" s="5">
        <v>-4576992438</v>
      </c>
      <c r="E67" s="5">
        <v>5621361432</v>
      </c>
      <c r="F67" s="5">
        <v>88762460</v>
      </c>
      <c r="G67" s="5">
        <v>3827715299</v>
      </c>
      <c r="I67" s="5">
        <v>4146337317</v>
      </c>
      <c r="J67" s="5">
        <v>6132430397</v>
      </c>
      <c r="K67" s="5">
        <v>-301106368</v>
      </c>
      <c r="L67" s="5">
        <v>-144438683</v>
      </c>
      <c r="M67" s="5">
        <v>-164598995</v>
      </c>
      <c r="N67" s="5">
        <v>42519214</v>
      </c>
    </row>
    <row r="68" spans="2:14" ht="15.5" x14ac:dyDescent="0.35">
      <c r="C68" t="s">
        <v>89</v>
      </c>
      <c r="D68" s="5">
        <v>-4110065398</v>
      </c>
      <c r="E68" s="5">
        <v>27709568400</v>
      </c>
      <c r="F68" s="5">
        <v>-29367481031</v>
      </c>
      <c r="G68" s="5">
        <v>12629499312</v>
      </c>
      <c r="I68" s="5">
        <v>10187733264</v>
      </c>
      <c r="J68" s="5">
        <v>7389359599</v>
      </c>
      <c r="K68" s="5">
        <v>4523709983</v>
      </c>
      <c r="L68" s="5">
        <v>2338721507</v>
      </c>
      <c r="M68" s="5">
        <v>-2139878602</v>
      </c>
      <c r="N68" s="5">
        <v>484916876</v>
      </c>
    </row>
    <row r="69" spans="2:14" ht="15.5" x14ac:dyDescent="0.35">
      <c r="C69" t="s">
        <v>90</v>
      </c>
      <c r="D69" s="5">
        <v>466927040</v>
      </c>
      <c r="E69" s="5">
        <v>22088206968</v>
      </c>
      <c r="F69" s="5">
        <v>-29456243491</v>
      </c>
      <c r="G69" s="5">
        <v>8801784013</v>
      </c>
      <c r="I69" s="5">
        <v>6041395947</v>
      </c>
      <c r="J69" s="5">
        <v>1256929202</v>
      </c>
      <c r="K69" s="5">
        <v>4824816351</v>
      </c>
      <c r="L69" s="5">
        <v>2483160190</v>
      </c>
      <c r="M69" s="5">
        <v>-1975279607</v>
      </c>
      <c r="N69" s="5">
        <v>442397662</v>
      </c>
    </row>
    <row r="70" spans="2:14" ht="15.5" x14ac:dyDescent="0.35">
      <c r="C70" t="s">
        <v>8</v>
      </c>
      <c r="D70" s="5">
        <v>-4110065398</v>
      </c>
      <c r="E70" s="5">
        <v>27709568400</v>
      </c>
      <c r="F70" s="5">
        <v>-29367481031</v>
      </c>
      <c r="G70" s="5">
        <v>12629499312</v>
      </c>
      <c r="I70" s="5">
        <v>10187733264</v>
      </c>
      <c r="J70" s="5">
        <v>7389359599</v>
      </c>
      <c r="K70" s="5">
        <v>4523709983</v>
      </c>
      <c r="L70" s="5">
        <v>2338721507</v>
      </c>
      <c r="M70" s="5">
        <v>-2139878602</v>
      </c>
      <c r="N70" s="5">
        <v>484916876</v>
      </c>
    </row>
    <row r="71" spans="2:14" ht="15.5" x14ac:dyDescent="0.35">
      <c r="C71" t="s">
        <v>92</v>
      </c>
      <c r="D71" s="5">
        <v>466927040</v>
      </c>
      <c r="E71" s="5">
        <v>22088206968</v>
      </c>
      <c r="F71" s="5">
        <v>-29456243491</v>
      </c>
      <c r="G71" s="5">
        <v>8801784013</v>
      </c>
      <c r="I71" s="5">
        <v>6041395947</v>
      </c>
      <c r="J71" s="5">
        <v>1256929202</v>
      </c>
      <c r="K71" s="5">
        <v>4824816351</v>
      </c>
      <c r="L71" s="5">
        <v>2483160190</v>
      </c>
      <c r="M71" s="5">
        <v>-1975279607</v>
      </c>
      <c r="N71" s="5">
        <v>442397662</v>
      </c>
    </row>
    <row r="72" spans="2:14" ht="15.5" x14ac:dyDescent="0.35">
      <c r="C72" t="s">
        <v>93</v>
      </c>
      <c r="D72" s="5">
        <v>-4110065398</v>
      </c>
      <c r="E72" s="5">
        <v>27709568400</v>
      </c>
      <c r="F72" s="5">
        <v>-29367481031</v>
      </c>
      <c r="G72" s="5">
        <v>12629499312</v>
      </c>
      <c r="I72" s="5">
        <v>10187733264</v>
      </c>
      <c r="J72" s="5">
        <v>7389359599</v>
      </c>
      <c r="K72" s="5">
        <v>4523709983</v>
      </c>
      <c r="L72" s="5">
        <v>2338721507</v>
      </c>
      <c r="M72" s="5">
        <v>-2139878602</v>
      </c>
      <c r="N72" s="5">
        <v>484916876</v>
      </c>
    </row>
    <row r="73" spans="2:14" ht="15.5" x14ac:dyDescent="0.35">
      <c r="C73" t="s">
        <v>94</v>
      </c>
      <c r="D73" s="5">
        <v>-4110065398</v>
      </c>
      <c r="E73" s="5">
        <v>27709568400</v>
      </c>
      <c r="F73" s="5">
        <v>-29367481031</v>
      </c>
      <c r="G73" s="5">
        <v>12629499312</v>
      </c>
      <c r="I73" s="5">
        <v>10187733264</v>
      </c>
      <c r="J73" s="5">
        <v>7389359599</v>
      </c>
      <c r="K73" s="5">
        <v>4523709983</v>
      </c>
      <c r="L73" s="5">
        <v>2338721507</v>
      </c>
      <c r="M73" s="5">
        <v>-2139878602</v>
      </c>
      <c r="N73" s="5">
        <v>484916876</v>
      </c>
    </row>
    <row r="75" spans="2:14" ht="15.5" x14ac:dyDescent="0.35">
      <c r="B75" t="s">
        <v>95</v>
      </c>
      <c r="C75" t="s">
        <v>96</v>
      </c>
    </row>
    <row r="76" spans="2:14" ht="15.5" x14ac:dyDescent="0.35">
      <c r="C76" t="s">
        <v>97</v>
      </c>
    </row>
    <row r="77" spans="2:14" ht="15.5" x14ac:dyDescent="0.35">
      <c r="C77" t="s">
        <v>20</v>
      </c>
      <c r="D77" s="5">
        <v>30729878284</v>
      </c>
      <c r="E77" s="5">
        <v>61481601582</v>
      </c>
      <c r="F77" s="5">
        <v>51860721677</v>
      </c>
      <c r="G77" s="5">
        <v>19756737734</v>
      </c>
      <c r="I77" s="5">
        <v>51860721677</v>
      </c>
      <c r="J77" s="5">
        <v>6774149230</v>
      </c>
      <c r="K77" s="5">
        <v>978505607</v>
      </c>
      <c r="L77" s="5">
        <v>3429751466</v>
      </c>
      <c r="M77" s="5">
        <v>1272832403</v>
      </c>
      <c r="N77" s="5">
        <v>8113939111</v>
      </c>
    </row>
    <row r="78" spans="2:14" ht="15.5" x14ac:dyDescent="0.35">
      <c r="C78" t="s">
        <v>708</v>
      </c>
      <c r="E78" s="5">
        <v>4000000000</v>
      </c>
      <c r="F78" s="5">
        <v>5000000000</v>
      </c>
      <c r="G78" s="5">
        <v>5000000000</v>
      </c>
      <c r="I78" s="5">
        <v>5000000000</v>
      </c>
    </row>
    <row r="79" spans="2:14" ht="15.5" x14ac:dyDescent="0.35">
      <c r="C79" t="s">
        <v>98</v>
      </c>
      <c r="D79" s="5">
        <v>72625230950</v>
      </c>
      <c r="E79" s="5">
        <v>248885564908</v>
      </c>
      <c r="F79" s="5">
        <v>239115612935</v>
      </c>
      <c r="G79" s="5">
        <v>231462520906</v>
      </c>
      <c r="I79" s="5">
        <v>239115612935</v>
      </c>
      <c r="J79" s="5">
        <v>230522520910</v>
      </c>
      <c r="K79" s="5">
        <v>28704482899</v>
      </c>
      <c r="L79" s="5">
        <v>10333173842</v>
      </c>
      <c r="M79" s="5">
        <v>457420000</v>
      </c>
    </row>
    <row r="80" spans="2:14" ht="15.5" x14ac:dyDescent="0.35">
      <c r="C80" t="s">
        <v>247</v>
      </c>
      <c r="D80" s="5">
        <v>5270240693</v>
      </c>
      <c r="E80" s="5">
        <v>5222749451</v>
      </c>
      <c r="F80" s="5">
        <v>5175258209</v>
      </c>
      <c r="G80" s="5">
        <v>5127766967</v>
      </c>
      <c r="I80" s="5">
        <v>5175258209</v>
      </c>
      <c r="J80" s="5">
        <v>4985293241</v>
      </c>
      <c r="K80" s="5">
        <v>1908548266</v>
      </c>
      <c r="L80" s="5">
        <v>10663314956</v>
      </c>
      <c r="M80" s="5">
        <v>6438256100</v>
      </c>
      <c r="N80" s="5">
        <v>10212187293</v>
      </c>
    </row>
    <row r="81" spans="3:14" ht="15.5" x14ac:dyDescent="0.35">
      <c r="C81" t="s">
        <v>99</v>
      </c>
      <c r="M81" s="5">
        <v>11209363</v>
      </c>
    </row>
    <row r="82" spans="3:14" ht="15.5" x14ac:dyDescent="0.35">
      <c r="C82" t="s">
        <v>100</v>
      </c>
      <c r="D82" s="5">
        <v>72625230950</v>
      </c>
      <c r="E82" s="5">
        <v>248885564908</v>
      </c>
      <c r="F82" s="5">
        <v>239115612935</v>
      </c>
      <c r="G82" s="5">
        <v>231462520906</v>
      </c>
      <c r="I82" s="5">
        <v>239115612935</v>
      </c>
      <c r="J82" s="5">
        <v>230522520910</v>
      </c>
      <c r="K82" s="5">
        <v>28704482899</v>
      </c>
      <c r="L82" s="5">
        <v>10333173842</v>
      </c>
      <c r="M82" s="5">
        <v>457420000</v>
      </c>
    </row>
    <row r="83" spans="3:14" ht="15.5" x14ac:dyDescent="0.35">
      <c r="C83" t="s">
        <v>101</v>
      </c>
      <c r="D83" s="5">
        <v>55317745</v>
      </c>
      <c r="E83" s="5">
        <v>64767745</v>
      </c>
      <c r="F83" s="5">
        <v>6499248110</v>
      </c>
      <c r="G83" s="5">
        <v>15723076</v>
      </c>
      <c r="I83" s="5">
        <v>6499248110</v>
      </c>
      <c r="J83" s="5">
        <v>27423076</v>
      </c>
      <c r="K83" s="5">
        <v>7000000</v>
      </c>
      <c r="L83" s="5">
        <v>3700000</v>
      </c>
      <c r="M83" s="5">
        <v>22850000</v>
      </c>
    </row>
    <row r="84" spans="3:14" ht="15.5" x14ac:dyDescent="0.35">
      <c r="C84" t="s">
        <v>102</v>
      </c>
      <c r="D84" s="5">
        <v>55317745</v>
      </c>
      <c r="E84" s="5">
        <v>64767745</v>
      </c>
      <c r="F84" s="5">
        <v>6499248110</v>
      </c>
      <c r="G84" s="5">
        <v>15723076</v>
      </c>
      <c r="I84" s="5">
        <v>6499248110</v>
      </c>
      <c r="J84" s="5">
        <v>27423076</v>
      </c>
      <c r="K84" s="5">
        <v>7000000</v>
      </c>
      <c r="L84" s="5">
        <v>3700000</v>
      </c>
      <c r="M84" s="5">
        <v>22850000</v>
      </c>
    </row>
    <row r="85" spans="3:14" ht="15.5" x14ac:dyDescent="0.35">
      <c r="C85" t="s">
        <v>103</v>
      </c>
      <c r="D85" s="5">
        <v>232732460589</v>
      </c>
      <c r="E85" s="5">
        <v>56830877992</v>
      </c>
      <c r="F85" s="5">
        <v>170680596894</v>
      </c>
      <c r="G85" s="5">
        <v>334705134520</v>
      </c>
      <c r="I85" s="5">
        <v>170680596894</v>
      </c>
      <c r="J85" s="5">
        <v>316010187011</v>
      </c>
      <c r="K85" s="5">
        <v>2340951800</v>
      </c>
      <c r="L85" s="5">
        <v>2879400000</v>
      </c>
    </row>
    <row r="86" spans="3:14" ht="15.5" x14ac:dyDescent="0.35">
      <c r="C86" t="s">
        <v>81</v>
      </c>
      <c r="D86" s="5">
        <v>10755511876</v>
      </c>
      <c r="E86" s="5">
        <v>15332504314</v>
      </c>
      <c r="F86" s="5">
        <v>9711142882</v>
      </c>
      <c r="G86" s="5">
        <v>9622380422</v>
      </c>
      <c r="I86" s="5">
        <v>9711142882</v>
      </c>
      <c r="J86" s="5">
        <v>5564805565</v>
      </c>
      <c r="K86" s="5">
        <v>-567624832</v>
      </c>
      <c r="L86" s="5">
        <v>-266518464</v>
      </c>
      <c r="M86" s="5">
        <v>-122079781</v>
      </c>
      <c r="N86" s="5">
        <v>42519214</v>
      </c>
    </row>
    <row r="87" spans="3:14" ht="15.5" x14ac:dyDescent="0.35">
      <c r="C87" t="s">
        <v>104</v>
      </c>
      <c r="D87" s="5">
        <v>529943685547</v>
      </c>
      <c r="E87" s="5">
        <v>439407393637</v>
      </c>
      <c r="F87" s="5">
        <v>574143779772</v>
      </c>
      <c r="G87" s="5">
        <v>654287891316</v>
      </c>
      <c r="I87" s="5">
        <v>574143779772</v>
      </c>
      <c r="J87" s="5">
        <v>634215082846</v>
      </c>
      <c r="K87" s="5">
        <v>177008178164</v>
      </c>
      <c r="L87" s="5">
        <v>67211679913</v>
      </c>
      <c r="M87" s="5">
        <v>39210186403</v>
      </c>
      <c r="N87" s="5">
        <v>46400068726</v>
      </c>
    </row>
    <row r="88" spans="3:14" ht="15.5" x14ac:dyDescent="0.35">
      <c r="C88" t="s">
        <v>105</v>
      </c>
    </row>
    <row r="89" spans="3:14" ht="15.5" x14ac:dyDescent="0.35">
      <c r="C89" t="s">
        <v>321</v>
      </c>
      <c r="M89" s="5">
        <v>3305625000</v>
      </c>
      <c r="N89" s="5">
        <v>1620000000</v>
      </c>
    </row>
    <row r="90" spans="3:14" ht="15.5" x14ac:dyDescent="0.35">
      <c r="C90" t="s">
        <v>108</v>
      </c>
      <c r="D90" s="5">
        <v>1042785339</v>
      </c>
      <c r="E90" s="5">
        <v>1042785339</v>
      </c>
      <c r="F90" s="5">
        <v>1010837014</v>
      </c>
      <c r="G90" s="5">
        <v>971452839</v>
      </c>
      <c r="I90" s="5">
        <v>1010837014</v>
      </c>
      <c r="J90" s="5">
        <v>892828668</v>
      </c>
      <c r="K90" s="5">
        <v>788463055</v>
      </c>
      <c r="L90" s="5">
        <v>203103250</v>
      </c>
      <c r="M90" s="5">
        <v>603451385</v>
      </c>
      <c r="N90" s="5">
        <v>9251268</v>
      </c>
    </row>
    <row r="91" spans="3:14" ht="15.5" x14ac:dyDescent="0.35">
      <c r="C91" t="s">
        <v>106</v>
      </c>
      <c r="D91" s="5">
        <v>4127600343</v>
      </c>
      <c r="E91" s="5">
        <v>4243739017</v>
      </c>
      <c r="F91" s="5">
        <v>4301329187</v>
      </c>
      <c r="G91" s="5">
        <v>4414936631</v>
      </c>
      <c r="I91" s="5">
        <v>4301329187</v>
      </c>
      <c r="J91" s="5">
        <v>4636262028</v>
      </c>
      <c r="K91" s="5">
        <v>5138839879</v>
      </c>
      <c r="L91" s="5">
        <v>3865051307</v>
      </c>
      <c r="M91" s="5">
        <v>3873993973</v>
      </c>
      <c r="N91" s="5">
        <v>3215359550</v>
      </c>
    </row>
    <row r="92" spans="3:14" ht="15.5" x14ac:dyDescent="0.35">
      <c r="C92" t="s">
        <v>434</v>
      </c>
      <c r="D92" s="5">
        <v>5888769167</v>
      </c>
      <c r="E92" s="5">
        <v>5966205833</v>
      </c>
      <c r="F92" s="5">
        <v>6004924167</v>
      </c>
      <c r="G92" s="5">
        <v>6082360833</v>
      </c>
      <c r="I92" s="5">
        <v>6004924167</v>
      </c>
      <c r="J92" s="5">
        <v>6217875000</v>
      </c>
      <c r="K92" s="5">
        <v>6450185000</v>
      </c>
      <c r="L92" s="5">
        <v>6682495000</v>
      </c>
      <c r="M92" s="5">
        <v>6914805000</v>
      </c>
      <c r="N92" s="5">
        <v>7147115000</v>
      </c>
    </row>
    <row r="93" spans="3:14" ht="15.5" x14ac:dyDescent="0.35">
      <c r="C93" t="s">
        <v>107</v>
      </c>
      <c r="D93" s="5">
        <v>356066667</v>
      </c>
      <c r="E93" s="5">
        <v>406933333</v>
      </c>
      <c r="F93" s="5">
        <v>432366667</v>
      </c>
      <c r="G93" s="5">
        <v>483233333</v>
      </c>
      <c r="I93" s="5">
        <v>432366667</v>
      </c>
      <c r="M93" s="5">
        <v>73333333</v>
      </c>
      <c r="N93" s="5">
        <v>100833333</v>
      </c>
    </row>
    <row r="94" spans="3:14" ht="15.5" x14ac:dyDescent="0.35">
      <c r="C94" t="s">
        <v>109</v>
      </c>
      <c r="D94" s="5">
        <v>11415221516</v>
      </c>
      <c r="E94" s="5">
        <v>11659663522</v>
      </c>
      <c r="F94" s="5">
        <v>11749457035</v>
      </c>
      <c r="G94" s="5">
        <v>11951983636</v>
      </c>
      <c r="I94" s="5">
        <v>11749457035</v>
      </c>
      <c r="J94" s="5">
        <v>11746965696</v>
      </c>
      <c r="K94" s="5">
        <v>12377487934</v>
      </c>
      <c r="L94" s="5">
        <v>11343779557</v>
      </c>
      <c r="M94" s="5">
        <v>15364338691</v>
      </c>
      <c r="N94" s="5">
        <v>12685689151</v>
      </c>
    </row>
    <row r="95" spans="3:14" ht="15.5" x14ac:dyDescent="0.35">
      <c r="C95" t="s">
        <v>110</v>
      </c>
      <c r="D95" s="5">
        <v>541358907063</v>
      </c>
      <c r="E95" s="5">
        <v>451067057159</v>
      </c>
      <c r="F95" s="5">
        <v>585893236807</v>
      </c>
      <c r="G95" s="5">
        <v>666239874952</v>
      </c>
      <c r="I95" s="5">
        <v>585893236807</v>
      </c>
      <c r="J95" s="5">
        <v>645962048542</v>
      </c>
      <c r="K95" s="5">
        <v>189385666098</v>
      </c>
      <c r="L95" s="5">
        <v>78555459470</v>
      </c>
      <c r="M95" s="5">
        <v>54574525094</v>
      </c>
      <c r="N95" s="5">
        <v>59085757877</v>
      </c>
    </row>
    <row r="96" spans="3:14" ht="15.5" x14ac:dyDescent="0.35">
      <c r="C96" t="s">
        <v>111</v>
      </c>
    </row>
    <row r="97" spans="3:14" ht="15.5" x14ac:dyDescent="0.35">
      <c r="C97" t="s">
        <v>112</v>
      </c>
    </row>
    <row r="98" spans="3:14" ht="15.5" x14ac:dyDescent="0.35">
      <c r="C98" t="s">
        <v>113</v>
      </c>
      <c r="D98" s="5">
        <v>227924924863</v>
      </c>
      <c r="E98" s="5">
        <v>133739785334</v>
      </c>
      <c r="F98" s="5">
        <v>279971221480</v>
      </c>
      <c r="G98" s="5">
        <v>345120088793</v>
      </c>
      <c r="I98" s="5">
        <v>279971221480</v>
      </c>
      <c r="J98" s="5">
        <v>398769408891</v>
      </c>
      <c r="K98" s="5">
        <v>38847286654</v>
      </c>
      <c r="L98" s="5">
        <v>18302414093</v>
      </c>
      <c r="M98" s="5">
        <v>1270650755</v>
      </c>
      <c r="N98" s="5">
        <v>301346906</v>
      </c>
    </row>
    <row r="99" spans="3:14" ht="15.5" x14ac:dyDescent="0.35">
      <c r="C99" t="s">
        <v>250</v>
      </c>
      <c r="D99" s="5">
        <v>18509442372</v>
      </c>
      <c r="E99" s="5">
        <v>18505297103</v>
      </c>
      <c r="F99" s="5">
        <v>28515361540</v>
      </c>
      <c r="G99" s="5">
        <v>28621579532</v>
      </c>
      <c r="I99" s="5">
        <v>28515361540</v>
      </c>
      <c r="J99" s="5">
        <v>18225000000</v>
      </c>
      <c r="K99" s="5">
        <v>16000000000</v>
      </c>
      <c r="L99" s="5">
        <v>1667769469</v>
      </c>
    </row>
    <row r="100" spans="3:14" ht="15.5" x14ac:dyDescent="0.35">
      <c r="C100" t="s">
        <v>114</v>
      </c>
    </row>
    <row r="101" spans="3:14" ht="15.5" x14ac:dyDescent="0.35">
      <c r="C101" t="s">
        <v>251</v>
      </c>
      <c r="D101" s="5">
        <v>163542400104</v>
      </c>
      <c r="E101" s="5">
        <v>69963497248</v>
      </c>
      <c r="F101" s="5">
        <v>203608669284</v>
      </c>
      <c r="G101" s="5">
        <v>264116202262</v>
      </c>
      <c r="I101" s="5">
        <v>203608669284</v>
      </c>
      <c r="J101" s="5">
        <v>372392920850</v>
      </c>
      <c r="K101" s="5">
        <v>2978492254</v>
      </c>
      <c r="L101" s="5">
        <v>13216935101</v>
      </c>
    </row>
    <row r="102" spans="3:14" ht="15.5" x14ac:dyDescent="0.35">
      <c r="C102" t="s">
        <v>115</v>
      </c>
    </row>
    <row r="103" spans="3:14" ht="15.5" x14ac:dyDescent="0.35">
      <c r="C103" t="s">
        <v>252</v>
      </c>
      <c r="D103" s="5">
        <v>5270240693</v>
      </c>
      <c r="E103" s="5">
        <v>5222749451</v>
      </c>
      <c r="F103" s="5">
        <v>5175258209</v>
      </c>
      <c r="G103" s="5">
        <v>5127766967</v>
      </c>
      <c r="I103" s="5">
        <v>5175258209</v>
      </c>
      <c r="J103" s="5">
        <v>4985293241</v>
      </c>
      <c r="K103" s="5">
        <v>1908548266</v>
      </c>
      <c r="L103" s="5">
        <v>10663314956</v>
      </c>
      <c r="M103" s="5">
        <v>6438256100</v>
      </c>
      <c r="N103" s="5">
        <v>10212187293</v>
      </c>
    </row>
    <row r="104" spans="3:14" ht="15.5" x14ac:dyDescent="0.35">
      <c r="C104" t="s">
        <v>116</v>
      </c>
      <c r="D104" s="5">
        <v>6898953064</v>
      </c>
      <c r="E104" s="5">
        <v>8683236175</v>
      </c>
      <c r="F104" s="5">
        <v>803388354</v>
      </c>
      <c r="G104" s="5">
        <v>9761966540</v>
      </c>
      <c r="I104" s="5">
        <v>803388354</v>
      </c>
      <c r="J104" s="5">
        <v>787414452</v>
      </c>
      <c r="K104" s="5">
        <v>1883837933</v>
      </c>
      <c r="L104" s="5">
        <v>373268693</v>
      </c>
      <c r="M104" s="5">
        <v>30000000</v>
      </c>
      <c r="N104" s="5">
        <v>151346906</v>
      </c>
    </row>
    <row r="105" spans="3:14" ht="15.5" x14ac:dyDescent="0.35">
      <c r="C105" t="s">
        <v>117</v>
      </c>
      <c r="D105" s="5">
        <v>3516230473</v>
      </c>
      <c r="E105" s="5">
        <v>3626819144</v>
      </c>
      <c r="F105" s="5">
        <v>3763890517</v>
      </c>
      <c r="G105" s="5">
        <v>1024059260</v>
      </c>
      <c r="I105" s="5">
        <v>3763890517</v>
      </c>
      <c r="J105" s="5">
        <v>121976855</v>
      </c>
      <c r="K105" s="5">
        <v>3624330609</v>
      </c>
    </row>
    <row r="106" spans="3:14" ht="15.5" x14ac:dyDescent="0.35">
      <c r="C106" t="s">
        <v>122</v>
      </c>
      <c r="D106" s="5">
        <v>94451319552</v>
      </c>
      <c r="E106" s="5">
        <v>94260884604</v>
      </c>
      <c r="F106" s="5">
        <v>110579899656</v>
      </c>
      <c r="G106" s="5">
        <v>96412100457</v>
      </c>
      <c r="I106" s="5">
        <v>110579899656</v>
      </c>
      <c r="J106" s="5">
        <v>93145607994</v>
      </c>
      <c r="K106" s="5">
        <v>3884852961</v>
      </c>
      <c r="L106" s="5">
        <v>11524030010</v>
      </c>
      <c r="M106" s="5">
        <v>6913580479</v>
      </c>
      <c r="N106" s="5">
        <v>10254238509</v>
      </c>
    </row>
    <row r="107" spans="3:14" ht="15.5" x14ac:dyDescent="0.35">
      <c r="C107" t="s">
        <v>123</v>
      </c>
      <c r="D107" s="5">
        <v>94451319552</v>
      </c>
      <c r="E107" s="5">
        <v>94260884604</v>
      </c>
      <c r="F107" s="5">
        <v>110579899656</v>
      </c>
      <c r="G107" s="5">
        <v>96412100457</v>
      </c>
      <c r="I107" s="5">
        <v>110579899656</v>
      </c>
      <c r="J107" s="5">
        <v>93145607994</v>
      </c>
      <c r="K107" s="5">
        <v>3884852961</v>
      </c>
      <c r="L107" s="5">
        <v>11524030010</v>
      </c>
      <c r="M107" s="5">
        <v>6913580479</v>
      </c>
      <c r="N107" s="5">
        <v>10254238509</v>
      </c>
    </row>
    <row r="108" spans="3:14" ht="15.5" x14ac:dyDescent="0.35">
      <c r="C108" t="s">
        <v>119</v>
      </c>
    </row>
    <row r="109" spans="3:14" ht="15.5" x14ac:dyDescent="0.35">
      <c r="C109" t="s">
        <v>323</v>
      </c>
      <c r="J109" s="5">
        <v>94918035</v>
      </c>
      <c r="K109" s="5">
        <v>376591067</v>
      </c>
      <c r="L109" s="5">
        <v>80091172</v>
      </c>
      <c r="M109" s="5">
        <v>108538602</v>
      </c>
    </row>
    <row r="110" spans="3:14" ht="15.5" x14ac:dyDescent="0.35">
      <c r="C110" t="s">
        <v>121</v>
      </c>
      <c r="D110" s="5">
        <v>86398300000</v>
      </c>
      <c r="E110" s="5">
        <v>86398300000</v>
      </c>
      <c r="F110" s="5">
        <v>102907750000</v>
      </c>
      <c r="G110" s="5">
        <v>88948100000</v>
      </c>
      <c r="I110" s="5">
        <v>102907750000</v>
      </c>
      <c r="J110" s="5">
        <v>86177618035</v>
      </c>
      <c r="K110" s="5">
        <v>376591067</v>
      </c>
      <c r="L110" s="5">
        <v>80091172</v>
      </c>
      <c r="M110" s="5">
        <v>108538602</v>
      </c>
    </row>
    <row r="111" spans="3:14" ht="15.5" x14ac:dyDescent="0.35">
      <c r="C111" t="s">
        <v>124</v>
      </c>
      <c r="D111" s="5">
        <v>322376244415</v>
      </c>
      <c r="E111" s="5">
        <v>228000669938</v>
      </c>
      <c r="F111" s="5">
        <v>390551121136</v>
      </c>
      <c r="G111" s="5">
        <v>441532189250</v>
      </c>
      <c r="I111" s="5">
        <v>390551121136</v>
      </c>
      <c r="J111" s="5">
        <v>491915016885</v>
      </c>
      <c r="K111" s="5">
        <v>42732139615</v>
      </c>
      <c r="L111" s="5">
        <v>29826444103</v>
      </c>
      <c r="M111" s="5">
        <v>8184231234</v>
      </c>
      <c r="N111" s="5">
        <v>10555585415</v>
      </c>
    </row>
    <row r="112" spans="3:14" ht="15.5" x14ac:dyDescent="0.35">
      <c r="C112" t="s">
        <v>125</v>
      </c>
    </row>
    <row r="113" spans="2:14" ht="15.5" x14ac:dyDescent="0.35">
      <c r="C113" t="s">
        <v>126</v>
      </c>
      <c r="D113" s="5">
        <v>74055827160</v>
      </c>
      <c r="E113" s="5">
        <v>74051311590</v>
      </c>
      <c r="F113" s="5">
        <v>74048791050</v>
      </c>
      <c r="G113" s="5">
        <v>74048463450</v>
      </c>
      <c r="I113" s="5">
        <v>74048791050</v>
      </c>
      <c r="J113" s="5">
        <v>68716102350</v>
      </c>
      <c r="K113" s="5">
        <v>68715391680</v>
      </c>
      <c r="L113" s="5">
        <v>48102000000</v>
      </c>
      <c r="M113" s="5">
        <v>48102000000</v>
      </c>
      <c r="N113" s="5">
        <v>48102000000</v>
      </c>
    </row>
    <row r="114" spans="2:14" ht="15.5" x14ac:dyDescent="0.35">
      <c r="C114" t="s">
        <v>127</v>
      </c>
      <c r="D114" s="5">
        <v>98599514273</v>
      </c>
      <c r="E114" s="5">
        <v>98577689018</v>
      </c>
      <c r="F114" s="5">
        <v>98565506408</v>
      </c>
      <c r="G114" s="5">
        <v>98563923008</v>
      </c>
      <c r="I114" s="5">
        <v>98565506408</v>
      </c>
      <c r="J114" s="5">
        <v>72790844358</v>
      </c>
      <c r="K114" s="5">
        <v>72787409453</v>
      </c>
    </row>
    <row r="115" spans="2:14" ht="15.5" x14ac:dyDescent="0.35">
      <c r="C115" t="s">
        <v>128</v>
      </c>
      <c r="D115" s="5">
        <v>35571809339</v>
      </c>
      <c r="E115" s="5">
        <v>35104882299</v>
      </c>
      <c r="F115" s="5">
        <v>13016675331</v>
      </c>
      <c r="G115" s="5">
        <v>42472918822</v>
      </c>
      <c r="I115" s="5">
        <v>13016675331</v>
      </c>
      <c r="J115" s="5">
        <v>6975279384</v>
      </c>
      <c r="K115" s="5">
        <v>5718350182</v>
      </c>
      <c r="L115" s="5">
        <v>893533831</v>
      </c>
      <c r="M115" s="5">
        <v>-1589626359</v>
      </c>
      <c r="N115" s="5">
        <v>385653248</v>
      </c>
    </row>
    <row r="116" spans="2:14" ht="15.5" x14ac:dyDescent="0.35">
      <c r="C116" t="s">
        <v>258</v>
      </c>
      <c r="D116" s="5">
        <v>35571809339</v>
      </c>
      <c r="E116" s="5">
        <v>35104882299</v>
      </c>
      <c r="F116" s="5">
        <v>13016675331</v>
      </c>
      <c r="G116" s="5">
        <v>42472918822</v>
      </c>
      <c r="I116" s="5">
        <v>13016675331</v>
      </c>
      <c r="J116" s="5">
        <v>6975279384</v>
      </c>
      <c r="K116" s="5">
        <v>5718350182</v>
      </c>
      <c r="L116" s="5">
        <v>893533831</v>
      </c>
      <c r="M116" s="5">
        <v>-1589626359</v>
      </c>
      <c r="N116" s="5">
        <v>385653248</v>
      </c>
    </row>
    <row r="117" spans="2:14" ht="15.5" x14ac:dyDescent="0.35">
      <c r="C117" t="s">
        <v>259</v>
      </c>
      <c r="D117" s="5">
        <v>35571809339</v>
      </c>
      <c r="E117" s="5">
        <v>35104882299</v>
      </c>
      <c r="F117" s="5">
        <v>13016675331</v>
      </c>
      <c r="G117" s="5">
        <v>42472918822</v>
      </c>
      <c r="I117" s="5">
        <v>13016675331</v>
      </c>
      <c r="J117" s="5">
        <v>6975279384</v>
      </c>
      <c r="K117" s="5">
        <v>5718350182</v>
      </c>
      <c r="L117" s="5">
        <v>893533831</v>
      </c>
      <c r="M117" s="5">
        <v>-1589626359</v>
      </c>
      <c r="N117" s="5">
        <v>385653248</v>
      </c>
    </row>
    <row r="118" spans="2:14" ht="15.5" x14ac:dyDescent="0.35">
      <c r="C118" t="s">
        <v>260</v>
      </c>
    </row>
    <row r="119" spans="2:14" ht="15.5" x14ac:dyDescent="0.35">
      <c r="C119" t="s">
        <v>10</v>
      </c>
      <c r="D119" s="5">
        <v>218982662648</v>
      </c>
      <c r="E119" s="5">
        <v>223066387221</v>
      </c>
      <c r="F119" s="5">
        <v>195342115671</v>
      </c>
      <c r="G119" s="5">
        <v>224707685702</v>
      </c>
      <c r="I119" s="5">
        <v>185152474719</v>
      </c>
      <c r="J119" s="5">
        <v>147958815549</v>
      </c>
      <c r="K119" s="5">
        <v>146653526483</v>
      </c>
      <c r="L119" s="5">
        <v>48729015367</v>
      </c>
      <c r="M119" s="5">
        <v>46390293860</v>
      </c>
      <c r="N119" s="5">
        <v>48530172462</v>
      </c>
    </row>
    <row r="120" spans="2:14" ht="15.5" x14ac:dyDescent="0.35">
      <c r="C120" t="s">
        <v>129</v>
      </c>
      <c r="D120" s="5">
        <v>541358907063</v>
      </c>
      <c r="E120" s="5">
        <v>451067057159</v>
      </c>
      <c r="F120" s="5">
        <v>585893236807</v>
      </c>
      <c r="G120" s="5">
        <v>666239874952</v>
      </c>
      <c r="I120" s="5">
        <v>575703595855</v>
      </c>
      <c r="J120" s="5">
        <v>639873832434</v>
      </c>
      <c r="K120" s="5">
        <v>189385666098</v>
      </c>
      <c r="L120" s="5">
        <v>78555459470</v>
      </c>
      <c r="M120" s="5">
        <v>54574525094</v>
      </c>
      <c r="N120" s="5">
        <v>59085757877</v>
      </c>
    </row>
    <row r="121" spans="2:14" ht="15.5" x14ac:dyDescent="0.35">
      <c r="C121" t="s">
        <v>130</v>
      </c>
      <c r="D121" s="5">
        <v>2468527572</v>
      </c>
      <c r="E121" s="5">
        <v>2468377053</v>
      </c>
      <c r="F121" s="5">
        <v>2468293035</v>
      </c>
      <c r="G121" s="5">
        <v>2468282115</v>
      </c>
      <c r="I121" s="5">
        <v>2468293035</v>
      </c>
      <c r="J121" s="5">
        <v>2290536745</v>
      </c>
      <c r="K121" s="5">
        <v>2290513056</v>
      </c>
      <c r="L121" s="5">
        <v>1603400000</v>
      </c>
      <c r="M121" s="5">
        <v>1603400000</v>
      </c>
      <c r="N121" s="5">
        <v>1603400000</v>
      </c>
    </row>
    <row r="123" spans="2:14" ht="15.5" x14ac:dyDescent="0.35">
      <c r="B123" t="s">
        <v>131</v>
      </c>
      <c r="C123" t="s">
        <v>132</v>
      </c>
      <c r="D123" s="5">
        <v>-34859217486</v>
      </c>
      <c r="E123" s="5">
        <v>24773342805</v>
      </c>
      <c r="F123" s="5">
        <v>28074706418</v>
      </c>
      <c r="G123" s="5">
        <v>-23726153778</v>
      </c>
      <c r="I123" s="5">
        <v>-32456585666</v>
      </c>
      <c r="J123" s="5">
        <v>-78821814673</v>
      </c>
      <c r="K123" s="5">
        <v>-100081540497</v>
      </c>
      <c r="L123" s="5">
        <v>-10565398917</v>
      </c>
      <c r="M123" s="5">
        <v>-1944355666</v>
      </c>
      <c r="N123" s="5">
        <v>902266434</v>
      </c>
    </row>
    <row r="124" spans="2:14" ht="15.5" x14ac:dyDescent="0.35">
      <c r="C124" t="s">
        <v>363</v>
      </c>
      <c r="D124" s="5">
        <v>254730397610</v>
      </c>
      <c r="E124" s="5">
        <v>269967927387</v>
      </c>
      <c r="F124" s="5">
        <v>216072096523</v>
      </c>
      <c r="G124" s="5">
        <v>165235573431</v>
      </c>
      <c r="I124" s="5">
        <v>941271168529</v>
      </c>
      <c r="J124" s="5">
        <v>651662062369</v>
      </c>
      <c r="K124" s="5">
        <v>496200821366</v>
      </c>
      <c r="L124" s="5">
        <v>317905846570</v>
      </c>
      <c r="M124" s="5">
        <v>850052000</v>
      </c>
      <c r="N124" s="5">
        <v>12057082967</v>
      </c>
    </row>
    <row r="125" spans="2:14" ht="15.5" x14ac:dyDescent="0.35">
      <c r="C125" t="s">
        <v>364</v>
      </c>
      <c r="D125" s="5">
        <v>-280447568758</v>
      </c>
      <c r="E125" s="5">
        <v>-214338872546</v>
      </c>
      <c r="F125" s="5">
        <v>-152629552971</v>
      </c>
      <c r="G125" s="5">
        <v>-184350236189</v>
      </c>
      <c r="I125" s="5">
        <v>-895587107060</v>
      </c>
      <c r="J125" s="5">
        <v>-704196675898</v>
      </c>
      <c r="K125" s="5">
        <v>-578924366868</v>
      </c>
      <c r="L125" s="5">
        <v>-322534000006</v>
      </c>
      <c r="M125" s="5">
        <v>-1398950000</v>
      </c>
      <c r="N125" s="5">
        <v>-8873637872</v>
      </c>
    </row>
    <row r="126" spans="2:14" ht="15.5" x14ac:dyDescent="0.35">
      <c r="C126" t="s">
        <v>365</v>
      </c>
      <c r="D126" s="5">
        <v>-7130980780</v>
      </c>
      <c r="E126" s="5">
        <v>-19223191371</v>
      </c>
      <c r="F126" s="5">
        <v>-41653879982</v>
      </c>
      <c r="G126" s="5">
        <v>8693765528</v>
      </c>
      <c r="I126" s="5">
        <v>-61948217956</v>
      </c>
      <c r="J126" s="5">
        <v>-13253256882</v>
      </c>
      <c r="K126" s="5">
        <v>-16121187292</v>
      </c>
      <c r="L126" s="5">
        <v>-5201581448</v>
      </c>
      <c r="M126" s="5">
        <v>-1243163014</v>
      </c>
      <c r="N126" s="5">
        <v>-2363972650</v>
      </c>
    </row>
    <row r="127" spans="2:14" ht="15.5" x14ac:dyDescent="0.35">
      <c r="C127" t="s">
        <v>261</v>
      </c>
      <c r="E127" s="5">
        <v>329513704</v>
      </c>
      <c r="F127" s="5">
        <v>102467675</v>
      </c>
      <c r="G127" s="5">
        <v>70247471</v>
      </c>
      <c r="I127" s="5">
        <v>329513704</v>
      </c>
      <c r="J127" s="5">
        <v>85127322</v>
      </c>
      <c r="K127" s="5">
        <v>135425076</v>
      </c>
      <c r="L127" s="5">
        <v>35862525</v>
      </c>
      <c r="M127" s="5">
        <v>70979174</v>
      </c>
      <c r="N127" s="5">
        <v>82793989</v>
      </c>
    </row>
    <row r="128" spans="2:14" ht="15.5" x14ac:dyDescent="0.35">
      <c r="C128" t="s">
        <v>263</v>
      </c>
      <c r="D128" s="5">
        <v>581270036</v>
      </c>
      <c r="E128" s="5">
        <v>-7055984266</v>
      </c>
      <c r="F128" s="5">
        <v>-533883405</v>
      </c>
      <c r="G128" s="5">
        <v>-533883405</v>
      </c>
      <c r="I128" s="5">
        <v>-1942023764</v>
      </c>
      <c r="J128" s="5">
        <v>-2845374675</v>
      </c>
      <c r="K128" s="5">
        <v>-562219597</v>
      </c>
      <c r="M128" s="5">
        <v>-135596906</v>
      </c>
    </row>
    <row r="129" spans="3:14" ht="15.5" x14ac:dyDescent="0.35">
      <c r="C129" t="s">
        <v>366</v>
      </c>
      <c r="D129" s="5">
        <v>-2592335594</v>
      </c>
      <c r="E129" s="5">
        <v>-4906050103</v>
      </c>
      <c r="F129" s="5">
        <v>6717458578</v>
      </c>
      <c r="G129" s="5">
        <v>-12841620614</v>
      </c>
      <c r="I129" s="5">
        <v>-14579919119</v>
      </c>
      <c r="J129" s="5">
        <v>-10273696909</v>
      </c>
      <c r="K129" s="5">
        <v>-810013182</v>
      </c>
      <c r="L129" s="5">
        <v>-771526558</v>
      </c>
      <c r="M129" s="5">
        <v>-87676920</v>
      </c>
    </row>
    <row r="130" spans="3:14" ht="15.5" x14ac:dyDescent="0.35">
      <c r="C130" t="s">
        <v>139</v>
      </c>
      <c r="D130" s="5">
        <v>56627522</v>
      </c>
      <c r="E130" s="5">
        <v>-28870218266</v>
      </c>
      <c r="F130" s="5">
        <v>12569584636</v>
      </c>
      <c r="G130" s="5">
        <v>37582295858</v>
      </c>
      <c r="I130" s="5">
        <v>92450804224</v>
      </c>
      <c r="J130" s="5">
        <v>94125917295</v>
      </c>
      <c r="K130" s="5">
        <v>82381490696</v>
      </c>
      <c r="L130" s="5">
        <v>9639856573</v>
      </c>
      <c r="M130" s="5">
        <v>-2545928584</v>
      </c>
      <c r="N130" s="5">
        <v>10000000000</v>
      </c>
    </row>
    <row r="131" spans="3:14" ht="15.5" x14ac:dyDescent="0.35">
      <c r="C131" t="s">
        <v>140</v>
      </c>
      <c r="D131" s="5">
        <v>4050866666</v>
      </c>
      <c r="E131" s="5">
        <v>13717755366</v>
      </c>
      <c r="F131" s="5">
        <v>-2040307110</v>
      </c>
      <c r="G131" s="5">
        <v>4443660000</v>
      </c>
      <c r="I131" s="5">
        <v>-11907646110</v>
      </c>
      <c r="J131" s="5">
        <v>-6508459000</v>
      </c>
      <c r="K131" s="5">
        <v>-751196058</v>
      </c>
      <c r="L131" s="5">
        <v>3082461407</v>
      </c>
      <c r="M131" s="5">
        <v>-2350822458</v>
      </c>
      <c r="N131" s="5">
        <v>-2874220000</v>
      </c>
    </row>
    <row r="132" spans="3:14" ht="15.5" x14ac:dyDescent="0.35">
      <c r="C132" t="s">
        <v>143</v>
      </c>
      <c r="E132" s="5">
        <v>-1475000</v>
      </c>
      <c r="F132" s="5">
        <v>-3459000</v>
      </c>
      <c r="G132" s="5">
        <v>-56340000</v>
      </c>
      <c r="I132" s="5">
        <v>-85298000</v>
      </c>
      <c r="J132" s="5">
        <v>-8459000</v>
      </c>
      <c r="K132" s="5">
        <v>-626296058</v>
      </c>
      <c r="L132" s="5">
        <v>-223163593</v>
      </c>
      <c r="M132" s="5">
        <v>-665197458</v>
      </c>
      <c r="N132" s="5">
        <v>-444220000</v>
      </c>
    </row>
    <row r="133" spans="3:14" ht="15.5" x14ac:dyDescent="0.35">
      <c r="C133" t="s">
        <v>709</v>
      </c>
      <c r="K133" s="5">
        <v>-124900000</v>
      </c>
    </row>
    <row r="134" spans="3:14" ht="15.5" x14ac:dyDescent="0.35">
      <c r="C134" t="s">
        <v>710</v>
      </c>
      <c r="D134" s="5">
        <v>4000000000</v>
      </c>
      <c r="E134" s="5">
        <v>1000000000</v>
      </c>
      <c r="I134" s="5">
        <v>-4300000000</v>
      </c>
      <c r="J134" s="5">
        <v>-6500000000</v>
      </c>
    </row>
    <row r="135" spans="3:14" ht="15.5" x14ac:dyDescent="0.35">
      <c r="C135" t="s">
        <v>332</v>
      </c>
      <c r="D135" s="5">
        <v>-10800000000</v>
      </c>
      <c r="E135" s="5">
        <v>10800000000</v>
      </c>
      <c r="G135" s="5">
        <v>-5000000000</v>
      </c>
      <c r="I135" s="5">
        <v>-5000000000</v>
      </c>
    </row>
    <row r="136" spans="3:14" ht="15.5" x14ac:dyDescent="0.35">
      <c r="C136" t="s">
        <v>652</v>
      </c>
      <c r="D136" s="5">
        <v>8766319635</v>
      </c>
      <c r="E136" s="5">
        <v>2033680365</v>
      </c>
      <c r="G136" s="5">
        <v>9500000000</v>
      </c>
      <c r="L136" s="5">
        <v>3305625000</v>
      </c>
    </row>
    <row r="137" spans="3:14" ht="15.5" x14ac:dyDescent="0.35">
      <c r="C137" t="s">
        <v>383</v>
      </c>
      <c r="F137" s="5">
        <v>-2036848110</v>
      </c>
      <c r="I137" s="5">
        <v>-2036848110</v>
      </c>
      <c r="M137" s="5">
        <v>-1685625000</v>
      </c>
      <c r="N137" s="5">
        <v>-1620000000</v>
      </c>
    </row>
    <row r="138" spans="3:14" ht="15.5" x14ac:dyDescent="0.35">
      <c r="C138" t="s">
        <v>334</v>
      </c>
      <c r="D138" s="5">
        <v>2033680365</v>
      </c>
    </row>
    <row r="139" spans="3:14" ht="15.5" x14ac:dyDescent="0.35">
      <c r="C139" t="s">
        <v>711</v>
      </c>
      <c r="N139" s="5">
        <v>-700000000</v>
      </c>
    </row>
    <row r="140" spans="3:14" ht="15.5" x14ac:dyDescent="0.35">
      <c r="C140" t="s">
        <v>483</v>
      </c>
      <c r="D140" s="5">
        <v>50866666</v>
      </c>
      <c r="E140" s="5">
        <v>-114449999</v>
      </c>
      <c r="I140" s="5">
        <v>-485500000</v>
      </c>
      <c r="N140" s="5">
        <v>-110000000</v>
      </c>
    </row>
    <row r="141" spans="3:14" ht="15.5" x14ac:dyDescent="0.35">
      <c r="C141" t="s">
        <v>148</v>
      </c>
      <c r="D141" s="5">
        <v>56627522</v>
      </c>
      <c r="E141" s="5">
        <v>-28870218266</v>
      </c>
      <c r="F141" s="5">
        <v>12569584636</v>
      </c>
      <c r="G141" s="5">
        <v>37582295858</v>
      </c>
      <c r="I141" s="5">
        <v>92450804224</v>
      </c>
      <c r="J141" s="5">
        <v>94125917295</v>
      </c>
      <c r="K141" s="5">
        <v>82381490696</v>
      </c>
      <c r="L141" s="5">
        <v>9639856573</v>
      </c>
      <c r="M141" s="5">
        <v>-2545928584</v>
      </c>
      <c r="N141" s="5">
        <v>10000000000</v>
      </c>
    </row>
    <row r="142" spans="3:14" ht="15.5" x14ac:dyDescent="0.35">
      <c r="C142" t="s">
        <v>285</v>
      </c>
      <c r="D142" s="5">
        <v>47491242</v>
      </c>
      <c r="E142" s="5">
        <v>47491242</v>
      </c>
      <c r="F142" s="5">
        <v>47491242</v>
      </c>
      <c r="G142" s="5">
        <v>47491242</v>
      </c>
      <c r="I142" s="5">
        <v>189964968</v>
      </c>
      <c r="J142" s="5">
        <v>3076744975</v>
      </c>
      <c r="L142" s="5">
        <v>13837298477</v>
      </c>
      <c r="M142" s="5">
        <v>73036712</v>
      </c>
    </row>
    <row r="143" spans="3:14" ht="15.5" x14ac:dyDescent="0.35">
      <c r="C143" t="s">
        <v>712</v>
      </c>
      <c r="E143" s="5">
        <v>-13422750000</v>
      </c>
    </row>
    <row r="144" spans="3:14" ht="15.5" x14ac:dyDescent="0.35">
      <c r="C144" t="s">
        <v>713</v>
      </c>
    </row>
    <row r="145" spans="3:14" ht="15.5" x14ac:dyDescent="0.35">
      <c r="C145" t="s">
        <v>714</v>
      </c>
      <c r="D145" s="5">
        <v>41043975</v>
      </c>
      <c r="F145" s="5">
        <v>-5332361100</v>
      </c>
      <c r="G145" s="5">
        <v>5332361100</v>
      </c>
    </row>
    <row r="146" spans="3:14" ht="15.5" x14ac:dyDescent="0.35">
      <c r="C146" t="s">
        <v>404</v>
      </c>
      <c r="F146" s="5">
        <v>-25773078650</v>
      </c>
      <c r="G146" s="5">
        <v>25773078650</v>
      </c>
    </row>
    <row r="147" spans="3:14" ht="15.5" x14ac:dyDescent="0.35">
      <c r="C147" t="s">
        <v>715</v>
      </c>
      <c r="G147" s="5">
        <v>-25771750160</v>
      </c>
    </row>
    <row r="148" spans="3:14" ht="15.5" x14ac:dyDescent="0.35">
      <c r="C148" t="s">
        <v>281</v>
      </c>
      <c r="K148" s="5">
        <v>-8754766690</v>
      </c>
      <c r="L148" s="5">
        <v>-4172612512</v>
      </c>
      <c r="M148" s="5">
        <v>-2529733290</v>
      </c>
    </row>
    <row r="149" spans="3:14" ht="15.5" x14ac:dyDescent="0.35">
      <c r="C149" t="s">
        <v>407</v>
      </c>
      <c r="K149" s="5">
        <v>-2795483667</v>
      </c>
    </row>
    <row r="150" spans="3:14" ht="15.5" x14ac:dyDescent="0.35">
      <c r="C150" t="s">
        <v>289</v>
      </c>
      <c r="D150" s="5">
        <v>-21349814</v>
      </c>
      <c r="E150" s="5">
        <v>-73568221</v>
      </c>
      <c r="F150" s="5">
        <v>-72283076</v>
      </c>
      <c r="G150" s="5">
        <v>-71023383</v>
      </c>
      <c r="I150" s="5">
        <v>-281673034</v>
      </c>
      <c r="J150" s="5">
        <v>-262673255</v>
      </c>
      <c r="K150" s="5">
        <v>-596774278</v>
      </c>
      <c r="L150" s="5">
        <v>-24829392</v>
      </c>
      <c r="M150" s="5">
        <v>-89232006</v>
      </c>
    </row>
    <row r="151" spans="3:14" ht="15.5" x14ac:dyDescent="0.35">
      <c r="C151" t="s">
        <v>532</v>
      </c>
      <c r="F151" s="5">
        <v>-106217992</v>
      </c>
      <c r="G151" s="5">
        <v>28847000</v>
      </c>
      <c r="I151" s="5">
        <v>18515361540</v>
      </c>
      <c r="J151" s="5">
        <v>14225000000</v>
      </c>
      <c r="K151" s="5">
        <v>1672650000</v>
      </c>
    </row>
    <row r="152" spans="3:14" ht="15.5" x14ac:dyDescent="0.35">
      <c r="C152" t="s">
        <v>716</v>
      </c>
      <c r="F152" s="5">
        <v>9698683462</v>
      </c>
      <c r="G152" s="5">
        <v>37575377649</v>
      </c>
      <c r="I152" s="5">
        <v>48144800000</v>
      </c>
      <c r="J152" s="5">
        <v>86082700000</v>
      </c>
    </row>
    <row r="153" spans="3:14" ht="15.5" x14ac:dyDescent="0.35">
      <c r="C153" t="s">
        <v>717</v>
      </c>
      <c r="E153" s="5">
        <v>-5426030000</v>
      </c>
    </row>
    <row r="154" spans="3:14" ht="15.5" x14ac:dyDescent="0.35">
      <c r="C154" t="s">
        <v>384</v>
      </c>
      <c r="D154" s="5">
        <v>4145269</v>
      </c>
      <c r="E154" s="5">
        <v>-10010064437</v>
      </c>
      <c r="F154" s="5">
        <v>3000000000</v>
      </c>
      <c r="I154" s="5">
        <v>-5225000000</v>
      </c>
      <c r="J154" s="5">
        <v>-9000000000</v>
      </c>
      <c r="K154" s="5">
        <v>-3340419469</v>
      </c>
    </row>
    <row r="155" spans="3:14" ht="15.5" x14ac:dyDescent="0.35">
      <c r="C155" t="s">
        <v>718</v>
      </c>
    </row>
    <row r="156" spans="3:14" ht="15.5" x14ac:dyDescent="0.35">
      <c r="C156" t="s">
        <v>719</v>
      </c>
      <c r="D156" s="5">
        <v>-14703150</v>
      </c>
      <c r="E156" s="5">
        <v>14703150</v>
      </c>
      <c r="F156" s="5">
        <v>31107350750</v>
      </c>
      <c r="I156" s="5">
        <v>31107350750</v>
      </c>
      <c r="J156" s="5">
        <v>4145575</v>
      </c>
      <c r="K156" s="5">
        <v>2284800</v>
      </c>
    </row>
    <row r="157" spans="3:14" ht="15.5" x14ac:dyDescent="0.35">
      <c r="C157" t="s">
        <v>370</v>
      </c>
      <c r="G157" s="5">
        <v>-5332086240</v>
      </c>
      <c r="K157" s="5">
        <v>96194000000</v>
      </c>
      <c r="N157" s="5">
        <v>10000000000</v>
      </c>
    </row>
    <row r="158" spans="3:14" ht="15.5" x14ac:dyDescent="0.35">
      <c r="C158" t="s">
        <v>157</v>
      </c>
      <c r="D158" s="5">
        <v>-30751723298</v>
      </c>
      <c r="E158" s="5">
        <v>9620879905</v>
      </c>
      <c r="F158" s="5">
        <v>38603983944</v>
      </c>
      <c r="G158" s="5">
        <v>18299802080</v>
      </c>
      <c r="I158" s="5">
        <v>48086572448</v>
      </c>
      <c r="J158" s="5">
        <v>8795643622</v>
      </c>
      <c r="K158" s="5">
        <v>-18451245859</v>
      </c>
      <c r="L158" s="5">
        <v>2156919063</v>
      </c>
      <c r="M158" s="5">
        <v>-6841106708</v>
      </c>
      <c r="N158" s="5">
        <v>8028046434</v>
      </c>
    </row>
    <row r="159" spans="3:14" ht="15.5" x14ac:dyDescent="0.35">
      <c r="C159" t="s">
        <v>158</v>
      </c>
      <c r="E159" s="5">
        <v>41860721677</v>
      </c>
      <c r="F159" s="5">
        <v>-6500000001</v>
      </c>
      <c r="I159" s="5">
        <v>-6225850771</v>
      </c>
      <c r="J159" s="5">
        <v>-15021494393</v>
      </c>
      <c r="K159" s="5">
        <v>3429751466</v>
      </c>
      <c r="L159" s="5">
        <v>1272832403</v>
      </c>
      <c r="M159" s="5">
        <v>8113939111</v>
      </c>
      <c r="N159" s="5">
        <v>85892677</v>
      </c>
    </row>
    <row r="160" spans="3:14" ht="15.5" x14ac:dyDescent="0.35">
      <c r="C160" t="s">
        <v>159</v>
      </c>
      <c r="D160" s="5">
        <v>-30751723298</v>
      </c>
      <c r="E160" s="5">
        <v>51481601582</v>
      </c>
      <c r="F160" s="5">
        <v>32103983943</v>
      </c>
      <c r="G160" s="5">
        <v>18299802080</v>
      </c>
      <c r="I160" s="5">
        <v>41860721677</v>
      </c>
      <c r="J160" s="5">
        <v>-6225850771</v>
      </c>
      <c r="K160" s="5">
        <v>-15021494393</v>
      </c>
      <c r="L160" s="5">
        <v>3429751466</v>
      </c>
      <c r="M160" s="5">
        <v>1272832403</v>
      </c>
      <c r="N160" s="5">
        <v>8113939111</v>
      </c>
    </row>
    <row r="162" spans="2:14" ht="15.5" x14ac:dyDescent="0.35">
      <c r="B162" t="s">
        <v>160</v>
      </c>
      <c r="C162" t="s">
        <v>12</v>
      </c>
      <c r="D162" s="5">
        <v>2470000000</v>
      </c>
      <c r="E162" s="5">
        <v>2470000000</v>
      </c>
      <c r="F162" s="5">
        <v>2470000000</v>
      </c>
      <c r="G162" s="5">
        <v>2470000000</v>
      </c>
      <c r="I162" s="5">
        <v>2470000000</v>
      </c>
      <c r="J162" s="5">
        <v>2290000000</v>
      </c>
      <c r="K162" s="5">
        <v>2290000000</v>
      </c>
      <c r="L162" s="5">
        <v>1600000000</v>
      </c>
      <c r="M162" s="5">
        <v>1600000000</v>
      </c>
      <c r="N162" s="5">
        <v>1600000000</v>
      </c>
    </row>
    <row r="163" spans="2:14" ht="15.5" x14ac:dyDescent="0.35">
      <c r="C163" t="s">
        <v>161</v>
      </c>
      <c r="D163" s="6">
        <v>0.19</v>
      </c>
      <c r="E163" s="6">
        <v>8.9499999999999993</v>
      </c>
      <c r="F163" s="6">
        <v>-11.93</v>
      </c>
      <c r="G163" s="6">
        <v>3.57</v>
      </c>
    </row>
    <row r="164" spans="2:14" ht="15.5" x14ac:dyDescent="0.35">
      <c r="C164" t="s">
        <v>162</v>
      </c>
      <c r="D164" s="6">
        <v>521.04999999999995</v>
      </c>
      <c r="E164" s="6">
        <v>13.3</v>
      </c>
      <c r="F164" s="6">
        <v>-10.56</v>
      </c>
      <c r="G164" s="6">
        <v>36.69</v>
      </c>
    </row>
    <row r="165" spans="2:14" ht="15.5" x14ac:dyDescent="0.35">
      <c r="C165" t="s">
        <v>61</v>
      </c>
      <c r="D165" s="6">
        <v>3.22</v>
      </c>
      <c r="E165" s="6">
        <v>1.02</v>
      </c>
      <c r="F165" s="6">
        <v>1.43</v>
      </c>
      <c r="G165" s="6">
        <v>1.57</v>
      </c>
    </row>
    <row r="166" spans="2:14" ht="15.5" x14ac:dyDescent="0.35">
      <c r="C166" t="s">
        <v>163</v>
      </c>
    </row>
    <row r="167" spans="2:14" ht="15.5" x14ac:dyDescent="0.35">
      <c r="C167" t="s">
        <v>164</v>
      </c>
      <c r="D167" s="6">
        <v>8.9999999999999998E-4</v>
      </c>
      <c r="E167" s="6">
        <v>4.9000000000000002E-2</v>
      </c>
      <c r="F167" s="6">
        <v>-5.0300000000000004E-2</v>
      </c>
      <c r="G167" s="6">
        <v>1.32E-2</v>
      </c>
    </row>
    <row r="168" spans="2:14" ht="15.5" x14ac:dyDescent="0.35">
      <c r="C168" t="s">
        <v>165</v>
      </c>
      <c r="D168" s="6">
        <v>2.0999999999999999E-3</v>
      </c>
      <c r="E168" s="6">
        <v>9.9000000000000005E-2</v>
      </c>
      <c r="F168" s="6">
        <v>-0.15079999999999999</v>
      </c>
      <c r="G168" s="6">
        <v>3.9199999999999999E-2</v>
      </c>
    </row>
    <row r="169" spans="2:14" ht="15.5" x14ac:dyDescent="0.35">
      <c r="C169" t="s">
        <v>166</v>
      </c>
      <c r="D169" s="6">
        <v>6.1999999999999998E-3</v>
      </c>
      <c r="E169" s="6">
        <v>0.1114</v>
      </c>
      <c r="F169" s="6">
        <v>-0.14230000000000001</v>
      </c>
      <c r="G169" s="6">
        <v>8.1300000000000011E-2</v>
      </c>
    </row>
    <row r="170" spans="2:14" ht="15.5" x14ac:dyDescent="0.35">
      <c r="C170" t="s">
        <v>167</v>
      </c>
      <c r="D170" s="6">
        <v>0.75</v>
      </c>
      <c r="E170" s="6">
        <v>7.08</v>
      </c>
      <c r="F170" s="6">
        <v>-6.64</v>
      </c>
      <c r="G170" s="6">
        <v>1.99</v>
      </c>
    </row>
    <row r="171" spans="2:14" ht="15.5" x14ac:dyDescent="0.35">
      <c r="C171" t="s">
        <v>168</v>
      </c>
      <c r="D171" s="5">
        <v>219000000000</v>
      </c>
      <c r="E171" s="5">
        <v>223000000000</v>
      </c>
      <c r="F171" s="5">
        <v>195000000000</v>
      </c>
      <c r="G171" s="5">
        <v>225000000000</v>
      </c>
    </row>
    <row r="172" spans="2:14" ht="15.5" x14ac:dyDescent="0.35">
      <c r="C172" t="s">
        <v>169</v>
      </c>
      <c r="D172" s="6">
        <v>1.1200000000000001</v>
      </c>
      <c r="E172" s="6">
        <v>1.32</v>
      </c>
      <c r="F172" s="6">
        <v>1.59</v>
      </c>
      <c r="G172" s="6">
        <v>1.44</v>
      </c>
    </row>
    <row r="173" spans="2:14" ht="15.5" x14ac:dyDescent="0.35">
      <c r="C173" t="s">
        <v>170</v>
      </c>
      <c r="D173" s="6">
        <v>88.71</v>
      </c>
      <c r="E173" s="6">
        <v>90.37</v>
      </c>
      <c r="F173" s="6">
        <v>79.14</v>
      </c>
      <c r="G173" s="6">
        <v>91.04</v>
      </c>
    </row>
    <row r="174" spans="2:14" ht="15.5" x14ac:dyDescent="0.35">
      <c r="C174" t="s">
        <v>171</v>
      </c>
      <c r="D174" s="6">
        <v>1.1200000000000001</v>
      </c>
      <c r="E174" s="6">
        <v>1.32</v>
      </c>
      <c r="F174" s="6">
        <v>1.6</v>
      </c>
      <c r="G174" s="6">
        <v>1.44</v>
      </c>
    </row>
    <row r="175" spans="2:14" ht="15.5" x14ac:dyDescent="0.35">
      <c r="C175" t="s">
        <v>172</v>
      </c>
      <c r="D175" s="6">
        <v>88.57</v>
      </c>
      <c r="E175" s="6">
        <v>90.2</v>
      </c>
      <c r="F175" s="6">
        <v>78.97</v>
      </c>
      <c r="G175" s="6">
        <v>90.84</v>
      </c>
    </row>
    <row r="176" spans="2:14" ht="15.5" x14ac:dyDescent="0.35">
      <c r="C176" t="s">
        <v>173</v>
      </c>
      <c r="D176" s="5">
        <v>19000000000</v>
      </c>
      <c r="E176" s="5">
        <v>19000000000</v>
      </c>
      <c r="F176" s="5">
        <v>29000000000</v>
      </c>
      <c r="G176" s="5">
        <v>29000000000</v>
      </c>
    </row>
    <row r="177" spans="3:14" ht="15.5" x14ac:dyDescent="0.35">
      <c r="C177" t="s">
        <v>174</v>
      </c>
    </row>
    <row r="178" spans="3:14" ht="15.5" x14ac:dyDescent="0.35">
      <c r="C178" t="s">
        <v>175</v>
      </c>
      <c r="D178" s="5">
        <v>219000000000</v>
      </c>
      <c r="E178" s="5">
        <v>223000000000</v>
      </c>
      <c r="F178" s="5">
        <v>195000000000</v>
      </c>
      <c r="G178" s="5">
        <v>225000000000</v>
      </c>
    </row>
    <row r="179" spans="3:14" ht="15.5" x14ac:dyDescent="0.35">
      <c r="C179" t="s">
        <v>24</v>
      </c>
      <c r="D179" s="5">
        <v>19000000000</v>
      </c>
      <c r="E179" s="5">
        <v>19000000000</v>
      </c>
      <c r="F179" s="5">
        <v>29000000000</v>
      </c>
      <c r="G179" s="5">
        <v>29000000000</v>
      </c>
    </row>
    <row r="180" spans="3:14" ht="15.5" x14ac:dyDescent="0.35">
      <c r="C180" t="s">
        <v>21</v>
      </c>
      <c r="D180" s="5">
        <v>-12000000000</v>
      </c>
      <c r="E180" s="5">
        <v>-43000000000</v>
      </c>
      <c r="F180" s="5">
        <v>-23000000000</v>
      </c>
      <c r="G180" s="5">
        <v>9000000000</v>
      </c>
    </row>
    <row r="181" spans="3:14" ht="15.5" x14ac:dyDescent="0.35">
      <c r="C181" t="s">
        <v>176</v>
      </c>
      <c r="D181" s="5">
        <v>302000000000</v>
      </c>
      <c r="E181" s="5">
        <v>306000000000</v>
      </c>
      <c r="F181" s="5">
        <v>294000000000</v>
      </c>
      <c r="G181" s="5">
        <v>309000000000</v>
      </c>
    </row>
    <row r="182" spans="3:14" ht="15.5" x14ac:dyDescent="0.35">
      <c r="C182" t="s">
        <v>177</v>
      </c>
      <c r="D182" s="5">
        <v>-35000000000</v>
      </c>
      <c r="E182" s="5">
        <v>25000000000</v>
      </c>
      <c r="F182" s="5">
        <v>28000000000</v>
      </c>
      <c r="G182" s="5">
        <v>-24000000000</v>
      </c>
    </row>
    <row r="183" spans="3:14" ht="15.5" x14ac:dyDescent="0.35">
      <c r="C183" t="s">
        <v>178</v>
      </c>
      <c r="E183" s="5">
        <v>0</v>
      </c>
      <c r="F183" s="5">
        <v>0</v>
      </c>
      <c r="G183" s="5">
        <v>0</v>
      </c>
    </row>
    <row r="184" spans="3:14" ht="15.5" x14ac:dyDescent="0.35">
      <c r="C184" t="s">
        <v>13</v>
      </c>
      <c r="D184" s="5">
        <v>-35000000000</v>
      </c>
      <c r="E184" s="5">
        <v>25000000000</v>
      </c>
      <c r="F184" s="5">
        <v>28000000000</v>
      </c>
      <c r="G184" s="5">
        <v>-24000000000</v>
      </c>
    </row>
    <row r="185" spans="3:14" ht="15.5" x14ac:dyDescent="0.35">
      <c r="C185" t="s">
        <v>16</v>
      </c>
      <c r="D185" s="6">
        <v>-14.12</v>
      </c>
      <c r="E185" s="6">
        <v>10.039999999999999</v>
      </c>
      <c r="F185" s="6">
        <v>11.37</v>
      </c>
      <c r="G185" s="6">
        <v>-9.64</v>
      </c>
    </row>
    <row r="186" spans="3:14" ht="15.5" x14ac:dyDescent="0.35">
      <c r="C186" t="s">
        <v>46</v>
      </c>
      <c r="I186" s="6">
        <v>2.4500000000000002</v>
      </c>
      <c r="J186" s="6">
        <v>0.55000000000000004</v>
      </c>
      <c r="K186" s="6">
        <v>2.11</v>
      </c>
      <c r="L186" s="6">
        <v>1.55</v>
      </c>
      <c r="M186" s="6">
        <v>-1.23</v>
      </c>
      <c r="N186" s="6">
        <v>0.28000000000000003</v>
      </c>
    </row>
    <row r="187" spans="3:14" ht="15.5" x14ac:dyDescent="0.35">
      <c r="C187" t="s">
        <v>60</v>
      </c>
      <c r="I187" s="6">
        <v>51.43</v>
      </c>
      <c r="J187" s="6">
        <v>254.55</v>
      </c>
      <c r="K187" s="6">
        <v>60.66</v>
      </c>
      <c r="L187" s="5">
        <v>0</v>
      </c>
      <c r="M187" s="5">
        <v>0</v>
      </c>
      <c r="N187" s="5">
        <v>0</v>
      </c>
    </row>
    <row r="188" spans="3:14" ht="15.5" x14ac:dyDescent="0.35">
      <c r="C188" t="s">
        <v>63</v>
      </c>
      <c r="I188" s="6">
        <v>0.33</v>
      </c>
      <c r="J188" s="6">
        <v>0.37</v>
      </c>
      <c r="K188" s="6">
        <v>0.57999999999999996</v>
      </c>
      <c r="L188" s="5">
        <v>0</v>
      </c>
      <c r="M188" s="5">
        <v>0</v>
      </c>
      <c r="N188" s="5">
        <v>0</v>
      </c>
    </row>
    <row r="189" spans="3:14" ht="15.5" x14ac:dyDescent="0.35">
      <c r="C189" t="s">
        <v>179</v>
      </c>
    </row>
    <row r="190" spans="3:14" ht="15.5" x14ac:dyDescent="0.35">
      <c r="C190" t="s">
        <v>180</v>
      </c>
      <c r="I190" s="6">
        <v>1.03E-2</v>
      </c>
      <c r="J190" s="6">
        <v>1.9E-3</v>
      </c>
      <c r="K190" s="6">
        <v>2.5499999999999998E-2</v>
      </c>
      <c r="L190" s="6">
        <v>3.1600000000000003E-2</v>
      </c>
      <c r="M190" s="6">
        <v>-3.6200000000000003E-2</v>
      </c>
      <c r="N190" s="6">
        <v>7.4999999999999997E-3</v>
      </c>
    </row>
    <row r="191" spans="3:14" ht="15.5" x14ac:dyDescent="0.35">
      <c r="C191" t="s">
        <v>181</v>
      </c>
      <c r="I191" s="6">
        <v>3.0899999999999997E-2</v>
      </c>
      <c r="J191" s="6">
        <v>8.199999999999999E-3</v>
      </c>
      <c r="K191" s="6">
        <v>3.2899999999999999E-2</v>
      </c>
      <c r="L191" s="6">
        <v>5.0999999999999997E-2</v>
      </c>
      <c r="M191" s="6">
        <v>-4.2599999999999999E-2</v>
      </c>
      <c r="N191" s="6">
        <v>9.1000000000000004E-3</v>
      </c>
    </row>
    <row r="192" spans="3:14" ht="15.5" x14ac:dyDescent="0.35">
      <c r="C192" t="s">
        <v>182</v>
      </c>
      <c r="I192" s="6">
        <v>8.3699999999999997E-2</v>
      </c>
      <c r="J192" s="6">
        <v>6.8099999999999994E-2</v>
      </c>
      <c r="K192" s="6">
        <v>6.8400000000000002E-2</v>
      </c>
      <c r="L192" s="6">
        <v>7.1300000000000002E-2</v>
      </c>
      <c r="M192" s="6">
        <v>-4.3499999999999997E-2</v>
      </c>
      <c r="N192" s="6">
        <v>1.9E-2</v>
      </c>
    </row>
    <row r="193" spans="2:14" ht="15.5" x14ac:dyDescent="0.35">
      <c r="C193" t="s">
        <v>183</v>
      </c>
      <c r="I193" s="6">
        <v>1.59</v>
      </c>
      <c r="J193" s="6">
        <v>1.32</v>
      </c>
      <c r="K193" s="6">
        <v>8.9</v>
      </c>
      <c r="L193" s="6">
        <v>5.25</v>
      </c>
      <c r="M193" s="6">
        <v>-27.78</v>
      </c>
    </row>
    <row r="194" spans="2:14" ht="15.5" x14ac:dyDescent="0.35">
      <c r="C194" t="s">
        <v>57</v>
      </c>
      <c r="I194" s="6">
        <v>1.59</v>
      </c>
      <c r="J194" s="6">
        <v>2.08</v>
      </c>
      <c r="K194" s="5">
        <v>2</v>
      </c>
      <c r="L194" s="5">
        <v>0</v>
      </c>
      <c r="M194" s="5">
        <v>0</v>
      </c>
      <c r="N194" s="5">
        <v>0</v>
      </c>
    </row>
    <row r="195" spans="2:14" ht="15.5" x14ac:dyDescent="0.35">
      <c r="C195" t="s">
        <v>54</v>
      </c>
      <c r="I195" s="6">
        <v>79.14</v>
      </c>
      <c r="J195" s="6">
        <v>67.25</v>
      </c>
      <c r="K195" s="6">
        <v>64.03</v>
      </c>
      <c r="L195" s="6">
        <v>30.39</v>
      </c>
      <c r="M195" s="6">
        <v>28.93</v>
      </c>
      <c r="N195" s="6">
        <v>30.27</v>
      </c>
    </row>
    <row r="196" spans="2:14" ht="15.5" x14ac:dyDescent="0.35">
      <c r="C196" t="s">
        <v>184</v>
      </c>
      <c r="I196" s="6">
        <v>1.6</v>
      </c>
      <c r="J196" s="6">
        <v>2.08</v>
      </c>
      <c r="K196" s="5">
        <v>2</v>
      </c>
      <c r="L196" s="5">
        <v>0</v>
      </c>
      <c r="M196" s="5">
        <v>0</v>
      </c>
      <c r="N196" s="5">
        <v>0</v>
      </c>
    </row>
    <row r="197" spans="2:14" ht="15.5" x14ac:dyDescent="0.35">
      <c r="C197" t="s">
        <v>185</v>
      </c>
      <c r="I197" s="6">
        <v>78.97</v>
      </c>
      <c r="J197" s="6">
        <v>67.25</v>
      </c>
      <c r="K197" s="6">
        <v>64.03</v>
      </c>
      <c r="L197" s="6">
        <v>30.39</v>
      </c>
      <c r="M197" s="6">
        <v>28.89</v>
      </c>
      <c r="N197" s="6">
        <v>30.2</v>
      </c>
    </row>
    <row r="198" spans="2:14" ht="15.5" x14ac:dyDescent="0.35">
      <c r="C198" t="s">
        <v>186</v>
      </c>
      <c r="I198" s="5">
        <v>29000000000</v>
      </c>
      <c r="J198" s="5">
        <v>18000000000</v>
      </c>
      <c r="K198" s="5">
        <v>16000000000</v>
      </c>
      <c r="L198" s="5">
        <v>2000000000</v>
      </c>
    </row>
    <row r="199" spans="2:14" ht="15.5" x14ac:dyDescent="0.35">
      <c r="C199" t="s">
        <v>187</v>
      </c>
      <c r="J199" s="5">
        <v>0</v>
      </c>
      <c r="K199" s="5">
        <v>0</v>
      </c>
      <c r="L199" s="5">
        <v>0</v>
      </c>
      <c r="M199" s="5">
        <v>0</v>
      </c>
    </row>
    <row r="200" spans="2:14" ht="15.5" x14ac:dyDescent="0.35">
      <c r="C200" t="s">
        <v>26</v>
      </c>
      <c r="I200" s="5">
        <v>29000000000</v>
      </c>
      <c r="J200" s="5">
        <v>18000000000</v>
      </c>
      <c r="K200" s="5">
        <v>16000000000</v>
      </c>
      <c r="L200" s="5">
        <v>2000000000</v>
      </c>
      <c r="M200" s="5">
        <v>0</v>
      </c>
    </row>
    <row r="201" spans="2:14" ht="15.5" x14ac:dyDescent="0.35">
      <c r="C201" t="s">
        <v>23</v>
      </c>
      <c r="I201" s="5">
        <v>-23000000000</v>
      </c>
      <c r="J201" s="5">
        <v>12000000000</v>
      </c>
      <c r="K201" s="5">
        <v>15000000000</v>
      </c>
      <c r="L201" s="5">
        <v>-2000000000</v>
      </c>
      <c r="M201" s="5">
        <v>-1000000000</v>
      </c>
      <c r="N201" s="5">
        <v>-8000000000</v>
      </c>
    </row>
    <row r="202" spans="2:14" ht="15.5" x14ac:dyDescent="0.35">
      <c r="C202" t="s">
        <v>188</v>
      </c>
      <c r="I202" s="5">
        <v>294000000000</v>
      </c>
      <c r="J202" s="5">
        <v>235000000000</v>
      </c>
      <c r="K202" s="5">
        <v>138000000000</v>
      </c>
      <c r="L202" s="5">
        <v>49000000000</v>
      </c>
      <c r="M202" s="5">
        <v>38000000000</v>
      </c>
      <c r="N202" s="5">
        <v>46000000000</v>
      </c>
    </row>
    <row r="203" spans="2:14" ht="15.5" x14ac:dyDescent="0.35">
      <c r="C203" t="s">
        <v>189</v>
      </c>
      <c r="I203" s="5">
        <v>-32000000000</v>
      </c>
      <c r="J203" s="5">
        <v>-79000000000</v>
      </c>
      <c r="K203" s="5">
        <v>-100000000000</v>
      </c>
      <c r="L203" s="5">
        <v>-11000000000</v>
      </c>
      <c r="M203" s="5">
        <v>-2000000000</v>
      </c>
      <c r="N203" s="5">
        <v>1000000000</v>
      </c>
    </row>
    <row r="204" spans="2:14" ht="15.5" x14ac:dyDescent="0.35">
      <c r="C204" t="s">
        <v>190</v>
      </c>
      <c r="I204" s="5">
        <v>0</v>
      </c>
      <c r="J204" s="5">
        <v>0</v>
      </c>
      <c r="K204" s="5">
        <v>-1000000000</v>
      </c>
      <c r="L204" s="5">
        <v>0</v>
      </c>
      <c r="M204" s="5">
        <v>-1000000000</v>
      </c>
      <c r="N204" s="5">
        <v>0</v>
      </c>
    </row>
    <row r="205" spans="2:14" ht="15.5" x14ac:dyDescent="0.35">
      <c r="C205" t="s">
        <v>15</v>
      </c>
      <c r="I205" s="5">
        <v>-33000000000</v>
      </c>
      <c r="J205" s="5">
        <v>-79000000000</v>
      </c>
      <c r="K205" s="5">
        <v>-101000000000</v>
      </c>
      <c r="L205" s="5">
        <v>-11000000000</v>
      </c>
      <c r="M205" s="5">
        <v>-3000000000</v>
      </c>
      <c r="N205" s="5">
        <v>0</v>
      </c>
    </row>
    <row r="206" spans="2:14" ht="15.5" x14ac:dyDescent="0.35">
      <c r="C206" t="s">
        <v>17</v>
      </c>
      <c r="I206" s="6">
        <v>-13.18</v>
      </c>
      <c r="J206" s="6">
        <v>-34.42</v>
      </c>
      <c r="K206" s="6">
        <v>-43.97</v>
      </c>
      <c r="L206" s="6">
        <v>-6.73</v>
      </c>
      <c r="M206" s="6">
        <v>-1.63</v>
      </c>
      <c r="N206" s="6">
        <v>0.28999999999999998</v>
      </c>
    </row>
    <row r="208" spans="2:14" ht="15.5" x14ac:dyDescent="0.35">
      <c r="B208" t="s">
        <v>191</v>
      </c>
      <c r="C208" t="s">
        <v>192</v>
      </c>
      <c r="D208" s="5">
        <v>467000000</v>
      </c>
      <c r="E208" s="5">
        <v>22000000000</v>
      </c>
      <c r="F208" s="5">
        <v>-29000000000</v>
      </c>
      <c r="G208" s="5">
        <v>9000000000</v>
      </c>
      <c r="H208" s="5">
        <v>45000000000</v>
      </c>
      <c r="I208" s="5">
        <v>6000000000</v>
      </c>
      <c r="J208" s="5">
        <v>1000000000</v>
      </c>
      <c r="K208" s="5">
        <v>5000000000</v>
      </c>
      <c r="L208" s="5">
        <v>2000000000</v>
      </c>
      <c r="M208" s="5">
        <v>-2000000000</v>
      </c>
      <c r="N208" s="5">
        <v>442000000</v>
      </c>
    </row>
    <row r="209" spans="3:14" ht="15.5" x14ac:dyDescent="0.35">
      <c r="C209" t="s">
        <v>45</v>
      </c>
      <c r="D209" s="6">
        <v>0.19</v>
      </c>
      <c r="E209" s="6">
        <v>8.9499999999999993</v>
      </c>
      <c r="F209" s="6">
        <v>-11.93</v>
      </c>
      <c r="G209" s="6">
        <v>3.57</v>
      </c>
      <c r="H209" s="6">
        <v>18.27</v>
      </c>
      <c r="I209" s="6">
        <v>2.4500000000000002</v>
      </c>
      <c r="J209" s="6">
        <v>0.51</v>
      </c>
      <c r="K209" s="6">
        <v>1.95</v>
      </c>
      <c r="L209" s="6">
        <v>1.01</v>
      </c>
      <c r="M209" s="6">
        <v>-0.8</v>
      </c>
      <c r="N209" s="6">
        <v>0.18</v>
      </c>
    </row>
    <row r="210" spans="3:14" ht="15.5" x14ac:dyDescent="0.35">
      <c r="C210" t="s">
        <v>193</v>
      </c>
      <c r="D210" s="5">
        <v>76000000000</v>
      </c>
      <c r="E210" s="5">
        <v>288000000000</v>
      </c>
      <c r="F210" s="5">
        <v>218000000000</v>
      </c>
      <c r="G210" s="5">
        <v>205000000000</v>
      </c>
      <c r="H210" s="5">
        <v>727000000000</v>
      </c>
      <c r="I210" s="5">
        <v>945000000000</v>
      </c>
      <c r="J210" s="5">
        <v>861000000000</v>
      </c>
      <c r="K210" s="5">
        <v>502000000000</v>
      </c>
      <c r="L210" s="5">
        <v>318000000000</v>
      </c>
      <c r="M210" s="5">
        <v>253000000</v>
      </c>
      <c r="N210" s="5">
        <v>10000000000</v>
      </c>
    </row>
    <row r="211" spans="3:14" ht="15.5" x14ac:dyDescent="0.35">
      <c r="C211" t="s">
        <v>194</v>
      </c>
      <c r="I211" s="6">
        <v>6.02</v>
      </c>
    </row>
    <row r="212" spans="3:14" ht="15.5" x14ac:dyDescent="0.35">
      <c r="C212" t="s">
        <v>292</v>
      </c>
      <c r="I212" s="6">
        <v>142.86000000000001</v>
      </c>
    </row>
    <row r="213" spans="3:14" ht="15.5" x14ac:dyDescent="0.35">
      <c r="C213" t="s">
        <v>195</v>
      </c>
      <c r="I213" s="6">
        <v>6.95</v>
      </c>
    </row>
    <row r="214" spans="3:14" ht="15.5" x14ac:dyDescent="0.35">
      <c r="C214" t="s">
        <v>293</v>
      </c>
      <c r="I214" s="6">
        <v>6.9999999999999993E-3</v>
      </c>
    </row>
    <row r="215" spans="3:14" ht="15.5" x14ac:dyDescent="0.35">
      <c r="C215" t="s">
        <v>294</v>
      </c>
      <c r="I215" s="6">
        <v>0.35</v>
      </c>
    </row>
    <row r="216" spans="3:14" ht="15.5" x14ac:dyDescent="0.35">
      <c r="C216" t="s">
        <v>196</v>
      </c>
      <c r="I216" s="6">
        <v>1.24</v>
      </c>
    </row>
    <row r="217" spans="3:14" ht="15.5" x14ac:dyDescent="0.35">
      <c r="C217" t="s">
        <v>295</v>
      </c>
      <c r="I217" s="6">
        <v>-47.33</v>
      </c>
    </row>
    <row r="218" spans="3:14" ht="15.5" x14ac:dyDescent="0.35">
      <c r="C218" t="s">
        <v>296</v>
      </c>
      <c r="I218" s="6">
        <v>-46.83</v>
      </c>
    </row>
    <row r="219" spans="3:14" ht="15.5" x14ac:dyDescent="0.35">
      <c r="C219" t="s">
        <v>297</v>
      </c>
      <c r="I219" s="6">
        <v>14.76</v>
      </c>
    </row>
    <row r="220" spans="3:14" ht="15.5" x14ac:dyDescent="0.35">
      <c r="C220" t="s">
        <v>299</v>
      </c>
      <c r="I220" s="6">
        <v>0.41</v>
      </c>
    </row>
    <row r="221" spans="3:14" ht="15.5" x14ac:dyDescent="0.35">
      <c r="C221" t="s">
        <v>300</v>
      </c>
      <c r="I221" s="6">
        <v>8.66</v>
      </c>
    </row>
    <row r="222" spans="3:14" ht="15.5" x14ac:dyDescent="0.35">
      <c r="C222" t="s">
        <v>301</v>
      </c>
      <c r="I222" s="6">
        <v>0.77</v>
      </c>
    </row>
    <row r="223" spans="3:14" ht="15.5" x14ac:dyDescent="0.35">
      <c r="C223" t="s">
        <v>197</v>
      </c>
      <c r="I223" s="6">
        <v>18.27</v>
      </c>
    </row>
    <row r="224" spans="3:14" ht="15.5" x14ac:dyDescent="0.35">
      <c r="C224" t="s">
        <v>302</v>
      </c>
      <c r="I224" s="6">
        <v>318.73</v>
      </c>
    </row>
    <row r="225" spans="3:9" ht="15.5" x14ac:dyDescent="0.35">
      <c r="C225" t="s">
        <v>198</v>
      </c>
      <c r="D225" s="6">
        <v>12.45</v>
      </c>
    </row>
    <row r="226" spans="3:9" ht="15.5" x14ac:dyDescent="0.35">
      <c r="C226" t="s">
        <v>199</v>
      </c>
      <c r="I226" s="6">
        <v>88.71</v>
      </c>
    </row>
    <row r="227" spans="3:9" ht="15.5" x14ac:dyDescent="0.35">
      <c r="C227" t="s">
        <v>303</v>
      </c>
      <c r="I227" s="6">
        <v>-2.35</v>
      </c>
    </row>
    <row r="228" spans="3:9" ht="15.5" x14ac:dyDescent="0.35">
      <c r="C228" t="s">
        <v>200</v>
      </c>
      <c r="D228" s="6">
        <v>2.33</v>
      </c>
    </row>
    <row r="229" spans="3:9" ht="15.5" x14ac:dyDescent="0.35">
      <c r="C229" t="s">
        <v>201</v>
      </c>
      <c r="D229" s="6">
        <v>1.3</v>
      </c>
    </row>
    <row r="230" spans="3:9" ht="15.5" x14ac:dyDescent="0.35">
      <c r="C230" t="s">
        <v>202</v>
      </c>
      <c r="D230" s="6">
        <v>0.08</v>
      </c>
    </row>
    <row r="231" spans="3:9" ht="15.5" x14ac:dyDescent="0.35">
      <c r="C231" t="s">
        <v>203</v>
      </c>
      <c r="D231" s="6">
        <v>1.47</v>
      </c>
    </row>
    <row r="232" spans="3:9" ht="15.5" x14ac:dyDescent="0.35">
      <c r="C232" t="s">
        <v>204</v>
      </c>
      <c r="D232" s="6">
        <v>0.03</v>
      </c>
    </row>
    <row r="233" spans="3:9" ht="15.5" x14ac:dyDescent="0.35">
      <c r="C233" t="s">
        <v>205</v>
      </c>
      <c r="D233" s="6">
        <v>2.4700000000000002</v>
      </c>
    </row>
    <row r="234" spans="3:9" ht="15.5" x14ac:dyDescent="0.35">
      <c r="C234" t="s">
        <v>304</v>
      </c>
      <c r="I234" s="6">
        <v>1.29</v>
      </c>
    </row>
    <row r="235" spans="3:9" ht="15.5" x14ac:dyDescent="0.35">
      <c r="C235" t="s">
        <v>13</v>
      </c>
      <c r="D235" s="5">
        <v>-35000000000</v>
      </c>
    </row>
    <row r="236" spans="3:9" ht="15.5" x14ac:dyDescent="0.35">
      <c r="C236" t="s">
        <v>206</v>
      </c>
      <c r="I236" s="6">
        <v>4.8099999999999996</v>
      </c>
    </row>
    <row r="237" spans="3:9" ht="15.5" x14ac:dyDescent="0.35">
      <c r="C237" t="s">
        <v>207</v>
      </c>
      <c r="I237" s="6">
        <v>3.4999999999999996E-3</v>
      </c>
    </row>
    <row r="238" spans="3:9" ht="15.5" x14ac:dyDescent="0.35">
      <c r="C238" t="s">
        <v>208</v>
      </c>
      <c r="I238" s="6">
        <v>8.6999999999999994E-3</v>
      </c>
    </row>
    <row r="239" spans="3:9" ht="15.5" x14ac:dyDescent="0.35">
      <c r="C239" t="s">
        <v>209</v>
      </c>
      <c r="I239" s="6">
        <v>5.57E-2</v>
      </c>
    </row>
    <row r="240" spans="3:9" ht="15.5" x14ac:dyDescent="0.35">
      <c r="C240" t="s">
        <v>305</v>
      </c>
      <c r="I240" s="6">
        <v>3.5400000000000001E-2</v>
      </c>
    </row>
    <row r="241" spans="3:9" ht="15.5" x14ac:dyDescent="0.35">
      <c r="C241" t="s">
        <v>210</v>
      </c>
      <c r="D241" s="6">
        <v>192.61</v>
      </c>
    </row>
    <row r="242" spans="3:9" ht="15.5" x14ac:dyDescent="0.35">
      <c r="C242" t="s">
        <v>211</v>
      </c>
      <c r="D242" s="6">
        <v>184.55</v>
      </c>
    </row>
    <row r="243" spans="3:9" ht="15.5" x14ac:dyDescent="0.35">
      <c r="C243" t="s">
        <v>212</v>
      </c>
      <c r="D243" s="6">
        <v>148.82</v>
      </c>
    </row>
    <row r="244" spans="3:9" ht="15.5" x14ac:dyDescent="0.35">
      <c r="C244" t="s">
        <v>213</v>
      </c>
      <c r="D244" s="6">
        <v>228.34</v>
      </c>
    </row>
    <row r="245" spans="3:9" ht="15.5" x14ac:dyDescent="0.35">
      <c r="C245" t="s">
        <v>214</v>
      </c>
      <c r="D245" s="6">
        <v>0.47</v>
      </c>
    </row>
    <row r="246" spans="3:9" ht="15.5" x14ac:dyDescent="0.35">
      <c r="C246" t="s">
        <v>306</v>
      </c>
      <c r="I246" s="6">
        <v>1.59</v>
      </c>
    </row>
    <row r="247" spans="3:9" ht="15.5" x14ac:dyDescent="0.35">
      <c r="C247" t="s">
        <v>307</v>
      </c>
      <c r="I247" s="6">
        <v>4.82</v>
      </c>
    </row>
    <row r="248" spans="3:9" ht="15.5" x14ac:dyDescent="0.35">
      <c r="C248" t="s">
        <v>41</v>
      </c>
      <c r="I248" s="5">
        <v>272000000000</v>
      </c>
    </row>
    <row r="249" spans="3:9" ht="15.5" x14ac:dyDescent="0.35">
      <c r="C249" t="s">
        <v>215</v>
      </c>
      <c r="I249" s="5">
        <v>259000000000</v>
      </c>
    </row>
    <row r="250" spans="3:9" ht="15.5" x14ac:dyDescent="0.35">
      <c r="C250" t="s">
        <v>216</v>
      </c>
      <c r="I250" s="5">
        <v>2470000000</v>
      </c>
    </row>
    <row r="251" spans="3:9" ht="15.5" x14ac:dyDescent="0.35">
      <c r="C251" t="s">
        <v>217</v>
      </c>
      <c r="I251" s="6">
        <v>0.28489999999999999</v>
      </c>
    </row>
    <row r="252" spans="3:9" ht="15.5" x14ac:dyDescent="0.35">
      <c r="C252" t="s">
        <v>218</v>
      </c>
      <c r="D252" s="6">
        <v>6.0100000000000001E-2</v>
      </c>
    </row>
    <row r="253" spans="3:9" ht="15.5" x14ac:dyDescent="0.35">
      <c r="C253" t="s">
        <v>219</v>
      </c>
      <c r="D253" s="6">
        <v>2.5600000000000001E-2</v>
      </c>
    </row>
    <row r="254" spans="3:9" ht="15.5" x14ac:dyDescent="0.35">
      <c r="C254" t="s">
        <v>220</v>
      </c>
      <c r="D254" s="6">
        <v>6.0999999999999995E-3</v>
      </c>
    </row>
    <row r="255" spans="3:9" ht="15.5" x14ac:dyDescent="0.35">
      <c r="C255" t="s">
        <v>221</v>
      </c>
      <c r="D255" s="6">
        <v>-0.61370000000000002</v>
      </c>
    </row>
    <row r="256" spans="3:9" ht="15.5" x14ac:dyDescent="0.35">
      <c r="C256" t="s">
        <v>222</v>
      </c>
      <c r="D256" s="6">
        <v>-0.84120000000000006</v>
      </c>
    </row>
    <row r="257" spans="3:9" ht="15.5" x14ac:dyDescent="0.35">
      <c r="C257" t="s">
        <v>223</v>
      </c>
      <c r="D257" s="6">
        <v>4.2302999999999997</v>
      </c>
    </row>
    <row r="258" spans="3:9" ht="15.5" x14ac:dyDescent="0.35">
      <c r="C258" t="s">
        <v>224</v>
      </c>
      <c r="I258" s="5">
        <v>4</v>
      </c>
    </row>
    <row r="259" spans="3:9" ht="15.5" x14ac:dyDescent="0.35">
      <c r="C259" t="s">
        <v>225</v>
      </c>
      <c r="I259" s="6">
        <v>0.55000000000000004</v>
      </c>
    </row>
    <row r="260" spans="3:9" ht="15.5" x14ac:dyDescent="0.35">
      <c r="C260" t="s">
        <v>226</v>
      </c>
      <c r="I260" s="6">
        <v>0.26</v>
      </c>
    </row>
    <row r="261" spans="3:9" ht="15.5" x14ac:dyDescent="0.35">
      <c r="C261" t="s">
        <v>308</v>
      </c>
      <c r="I261" s="6">
        <v>7.0000000000000007E-2</v>
      </c>
    </row>
    <row r="262" spans="3:9" ht="15.5" x14ac:dyDescent="0.35">
      <c r="C262" t="s">
        <v>227</v>
      </c>
      <c r="I262" s="6">
        <v>0.54</v>
      </c>
    </row>
    <row r="263" spans="3:9" ht="15.5" x14ac:dyDescent="0.35">
      <c r="C263" t="s">
        <v>228</v>
      </c>
      <c r="I263" s="6">
        <v>0.83</v>
      </c>
    </row>
    <row r="264" spans="3:9" ht="15.5" x14ac:dyDescent="0.35">
      <c r="C264" t="s">
        <v>229</v>
      </c>
      <c r="I264" s="6">
        <v>0.49</v>
      </c>
    </row>
    <row r="265" spans="3:9" ht="15.5" x14ac:dyDescent="0.35">
      <c r="C265" t="s">
        <v>230</v>
      </c>
      <c r="I265" s="6">
        <v>0.59</v>
      </c>
    </row>
    <row r="266" spans="3:9" ht="15.5" x14ac:dyDescent="0.35">
      <c r="C266" t="s">
        <v>309</v>
      </c>
      <c r="I266" s="5">
        <v>787000000000</v>
      </c>
    </row>
    <row r="267" spans="3:9" ht="15.5" x14ac:dyDescent="0.35">
      <c r="C267" t="s">
        <v>310</v>
      </c>
      <c r="I267" s="5">
        <v>89000000000</v>
      </c>
    </row>
    <row r="268" spans="3:9" ht="15.5" x14ac:dyDescent="0.35">
      <c r="C268" t="s">
        <v>312</v>
      </c>
      <c r="I268" s="5">
        <v>2000000000</v>
      </c>
    </row>
    <row r="269" spans="3:9" ht="15.5" x14ac:dyDescent="0.35">
      <c r="C269" t="s">
        <v>231</v>
      </c>
      <c r="D269" s="5">
        <v>31000000000</v>
      </c>
    </row>
    <row r="270" spans="3:9" ht="15.5" x14ac:dyDescent="0.35">
      <c r="C270" t="s">
        <v>232</v>
      </c>
      <c r="D270" s="5">
        <v>541000000000</v>
      </c>
    </row>
    <row r="271" spans="3:9" ht="15.5" x14ac:dyDescent="0.35">
      <c r="C271" t="s">
        <v>233</v>
      </c>
      <c r="D271" s="5">
        <v>322000000000</v>
      </c>
    </row>
    <row r="272" spans="3:9" ht="15.5" x14ac:dyDescent="0.35">
      <c r="C272" t="s">
        <v>176</v>
      </c>
      <c r="D272" s="5">
        <v>302000000000</v>
      </c>
    </row>
    <row r="273" spans="3:9" ht="15.5" x14ac:dyDescent="0.35">
      <c r="C273" t="s">
        <v>175</v>
      </c>
      <c r="I273" s="5">
        <v>219000000000</v>
      </c>
    </row>
    <row r="274" spans="3:9" ht="15.5" x14ac:dyDescent="0.35">
      <c r="C274" t="s">
        <v>173</v>
      </c>
      <c r="D274" s="5">
        <v>19000000000</v>
      </c>
    </row>
    <row r="275" spans="3:9" ht="15.5" x14ac:dyDescent="0.35">
      <c r="C275" t="s">
        <v>24</v>
      </c>
      <c r="D275" s="5">
        <v>19000000000</v>
      </c>
    </row>
    <row r="276" spans="3:9" ht="15.5" x14ac:dyDescent="0.35">
      <c r="C276" t="s">
        <v>21</v>
      </c>
      <c r="D276" s="5">
        <v>-12000000000</v>
      </c>
    </row>
    <row r="277" spans="3:9" ht="15.5" x14ac:dyDescent="0.35">
      <c r="C277" t="s">
        <v>234</v>
      </c>
      <c r="I277" s="5">
        <v>219000000000</v>
      </c>
    </row>
    <row r="278" spans="3:9" ht="15.5" x14ac:dyDescent="0.35">
      <c r="C278" t="s">
        <v>313</v>
      </c>
      <c r="I278" s="5">
        <v>-6000000000</v>
      </c>
    </row>
    <row r="279" spans="3:9" ht="15.5" x14ac:dyDescent="0.35">
      <c r="C279" t="s">
        <v>314</v>
      </c>
      <c r="I279" s="5">
        <v>20000000000</v>
      </c>
    </row>
    <row r="280" spans="3:9" ht="15.5" x14ac:dyDescent="0.35">
      <c r="C280" t="s">
        <v>315</v>
      </c>
      <c r="I280" s="5">
        <v>21000000000</v>
      </c>
    </row>
    <row r="281" spans="3:9" ht="15.5" x14ac:dyDescent="0.35">
      <c r="C281" t="s">
        <v>316</v>
      </c>
      <c r="I281" s="5">
        <v>0</v>
      </c>
    </row>
    <row r="282" spans="3:9" ht="15.5" x14ac:dyDescent="0.35">
      <c r="C282" t="s">
        <v>317</v>
      </c>
      <c r="I282" s="5">
        <v>-6000000000</v>
      </c>
    </row>
  </sheetData>
  <pageMargins left="0.7" right="0.7" top="0.75" bottom="0.75" header="0.3" footer="0.3"/>
  <ignoredErrors>
    <ignoredError sqref="A1:N283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29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720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721</v>
      </c>
      <c r="D2" s="2" vm="90">
        <f ca="1">IFERROR(_xlfn.STOCKHISTORY("XIDX:" &amp; $C$1, D3, , 0, 0, 1), "Libur")</f>
        <v>111</v>
      </c>
      <c r="E2" s="2" vm="60">
        <f ca="1">IFERROR(_xlfn.STOCKHISTORY("XIDX:" &amp; $C$1, E3, , 0, 0, 1), "Libur")</f>
        <v>96</v>
      </c>
      <c r="H2" s="2" vm="60">
        <f ca="1">IFERROR(INDEX(D2:G2,COUNT(D2:G2)),"")</f>
        <v>96</v>
      </c>
      <c r="I2" s="2" vm="91">
        <f t="shared" ref="I2:O2" ca="1" si="0">IFERROR(_xlfn.STOCKHISTORY("XIDX:" &amp; $C$1, I1, , 0, 0, 1), "Libur")</f>
        <v>236</v>
      </c>
      <c r="J2" s="2" vm="92">
        <f t="shared" ca="1" si="0"/>
        <v>11</v>
      </c>
      <c r="K2" s="2" vm="14">
        <f t="shared" ca="1" si="0"/>
        <v>50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5425524575</v>
      </c>
      <c r="E4" s="2">
        <f>IFERROR(INDEX(E51:E500,MATCH($C$4,$C$51:$C$500,0)),"")</f>
        <v>5354307144</v>
      </c>
      <c r="H4" s="2">
        <f>IFERROR(SUM(D4:G4)*(4/MAX(1,COUNT(D4:G4))),"")</f>
        <v>21559663438</v>
      </c>
      <c r="I4" s="2">
        <f t="shared" ref="I4:O4" si="1">IFERROR(INDEX(I51:I500,MATCH($C$4,$C$51:$C$500,0)),"")</f>
        <v>23860722908</v>
      </c>
      <c r="J4" s="2">
        <f t="shared" si="1"/>
        <v>26997167871</v>
      </c>
      <c r="K4" s="2">
        <f t="shared" si="1"/>
        <v>32096104705</v>
      </c>
      <c r="L4" s="2">
        <f t="shared" si="1"/>
        <v>39069495589</v>
      </c>
      <c r="M4" s="2">
        <f t="shared" si="1"/>
        <v>38540419901</v>
      </c>
      <c r="N4" s="2">
        <f t="shared" si="1"/>
        <v>39115806315</v>
      </c>
      <c r="O4" s="2">
        <f t="shared" si="1"/>
        <v>58067233109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1030214774</v>
      </c>
      <c r="E5" s="2">
        <f>IFERROR(INDEX(E51:E500,MATCH($C$5,$C$51:$C$500,0)),"")</f>
        <v>-809760416</v>
      </c>
      <c r="H5" s="2">
        <f>IFERROR(SUM(D5:G5)*(4/MAX(1,COUNT(D5:G5))),"")</f>
        <v>440908716</v>
      </c>
      <c r="I5" s="2">
        <f t="shared" ref="I5:O5" si="2">IFERROR(INDEX(I51:I500,MATCH($C$5,$C$51:$C$500,0)),"")</f>
        <v>-17630211540</v>
      </c>
      <c r="J5" s="2">
        <f t="shared" si="2"/>
        <v>441932507</v>
      </c>
      <c r="K5" s="2">
        <f t="shared" si="2"/>
        <v>448399252</v>
      </c>
      <c r="L5" s="2">
        <f t="shared" si="2"/>
        <v>1938664485</v>
      </c>
      <c r="M5" s="2">
        <f t="shared" si="2"/>
        <v>1585056570</v>
      </c>
      <c r="N5" s="2">
        <f t="shared" si="2"/>
        <v>1628225064</v>
      </c>
      <c r="O5" s="2">
        <f t="shared" si="2"/>
        <v>2152738648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64181011906</v>
      </c>
      <c r="E6" s="2">
        <f>IFERROR(INDEX(E51:E500,MATCH($C$6,$C$51:$C$500,0)),"")</f>
        <v>62929636189</v>
      </c>
      <c r="H6" s="2">
        <f>IFERROR(INDEX(D6:G6,COUNT(D6:G6)),"")</f>
        <v>62929636189</v>
      </c>
      <c r="I6" s="2">
        <f t="shared" ref="I6:O6" si="3">IFERROR(INDEX(I51:I500,MATCH($C$6,$C$51:$C$500,0)),"")</f>
        <v>64617187025</v>
      </c>
      <c r="J6" s="2">
        <f t="shared" si="3"/>
        <v>146681707664</v>
      </c>
      <c r="K6" s="2">
        <f t="shared" si="3"/>
        <v>146239787824</v>
      </c>
      <c r="L6" s="2">
        <f t="shared" si="3"/>
        <v>52036437764</v>
      </c>
      <c r="M6" s="2">
        <f t="shared" si="3"/>
        <v>297488930</v>
      </c>
      <c r="N6" s="2">
        <f t="shared" si="3"/>
        <v>-1287567640</v>
      </c>
      <c r="O6" s="2">
        <f t="shared" si="3"/>
        <v>-2915792704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3.42</v>
      </c>
      <c r="E7" s="3">
        <f>IFERROR(INDEX(E51:E500,MATCH($C$7,$C$51:$C$500,0))/1000000000,"")</f>
        <v>3.42</v>
      </c>
      <c r="H7" s="3">
        <f>IFERROR(INDEX(D7:G7,COUNT(D7:G7)),"")</f>
        <v>3.42</v>
      </c>
      <c r="I7" s="3">
        <f t="shared" ref="I7:O7" si="4">IFERROR(INDEX(I51:I500,MATCH($C$7,$C$51:$C$500,0))/1000000000,"")</f>
        <v>3.42</v>
      </c>
      <c r="J7" s="3">
        <f t="shared" si="4"/>
        <v>3.42</v>
      </c>
      <c r="K7" s="3">
        <f t="shared" si="4"/>
        <v>3.42</v>
      </c>
      <c r="L7" s="3">
        <f t="shared" si="4"/>
        <v>2.5</v>
      </c>
      <c r="M7" s="3">
        <f t="shared" si="4"/>
        <v>0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9000000000</v>
      </c>
      <c r="E8" s="2">
        <f>IFERROR(INDEX(E51:E500,MATCH("Free cash flow (Quarter)",$C$51:$C$500,0)),"")</f>
        <v>-10000000000</v>
      </c>
      <c r="H8" s="2">
        <f>IFERROR(INDEX(D8:G8,COUNT(D8:G8)),"")</f>
        <v>-10000000000</v>
      </c>
      <c r="I8" s="2">
        <f t="shared" ref="I8:O8" si="5">IFERROR(INDEX(I51:I500,MATCH($C$8,$C$51:$C$500,0)),"")</f>
        <v>-5000000000</v>
      </c>
      <c r="J8" s="2">
        <f t="shared" si="5"/>
        <v>-7000000000</v>
      </c>
      <c r="K8" s="2">
        <f t="shared" si="5"/>
        <v>-16000000000</v>
      </c>
      <c r="L8" s="2">
        <f t="shared" si="5"/>
        <v>-66000000000</v>
      </c>
      <c r="M8" s="2">
        <f t="shared" si="5"/>
        <v>1000000000</v>
      </c>
      <c r="N8" s="2">
        <f t="shared" si="5"/>
        <v>2000000000</v>
      </c>
      <c r="O8" s="2">
        <f t="shared" si="5"/>
        <v>1000000000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2.57</v>
      </c>
      <c r="E9" s="3">
        <f>IFERROR(INDEX(E51:E500,MATCH("Free cash flow per share (Quarter)",$C$51:$C$500,0)),"")</f>
        <v>-2.81</v>
      </c>
      <c r="H9" s="3">
        <f>IFERROR(INDEX(D9:G9,COUNT(D9:G9)),"")</f>
        <v>-2.81</v>
      </c>
      <c r="I9" s="3">
        <f t="shared" ref="I9:O9" si="6">IFERROR(INDEX(I51:I500,MATCH($C$9,$C$51:$C$500,0)),"")</f>
        <v>-1.42</v>
      </c>
      <c r="J9" s="3">
        <f t="shared" si="6"/>
        <v>-2.02</v>
      </c>
      <c r="K9" s="3">
        <f t="shared" si="6"/>
        <v>-4.8</v>
      </c>
      <c r="L9" s="3">
        <f t="shared" si="6"/>
        <v>-26.3</v>
      </c>
      <c r="M9" s="3">
        <f t="shared" si="6"/>
        <v>4229725.5999999996</v>
      </c>
      <c r="N9" s="3">
        <f t="shared" si="6"/>
        <v>8325455.4900000002</v>
      </c>
      <c r="O9" s="3">
        <f t="shared" si="6"/>
        <v>4460772.84</v>
      </c>
    </row>
    <row r="10" spans="1:15" ht="15.5" x14ac:dyDescent="0.35">
      <c r="C10" t="s">
        <v>18</v>
      </c>
      <c r="D10" s="3">
        <f ca="1">IFERROR(IF(D9=0,"",D2/D9),"")</f>
        <v>43.190661478599225</v>
      </c>
      <c r="E10" s="3">
        <f ca="1">IFERROR(IF(E9=0,"",E2/E9),"")</f>
        <v>-34.163701067615655</v>
      </c>
      <c r="I10" s="3">
        <f t="shared" ref="I10:O10" ca="1" si="7">IFERROR(IF(I9=0,"",I2/I9),"")</f>
        <v>-166.19718309859155</v>
      </c>
      <c r="J10" s="3">
        <f t="shared" ca="1" si="7"/>
        <v>-5.4455445544554459</v>
      </c>
      <c r="K10" s="3">
        <f t="shared" ca="1" si="7"/>
        <v>-10.416666666666668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714354214</v>
      </c>
      <c r="E11" s="2">
        <f>IFERROR(INDEX(E51:E500,MATCH($C$11,$C$51:$C$500,0)),"")</f>
        <v>986055617</v>
      </c>
      <c r="H11" s="2">
        <f>IFERROR(INDEX(D11:G11,COUNT(D11:G11)),"")</f>
        <v>986055617</v>
      </c>
      <c r="I11" s="2">
        <f t="shared" ref="I11:O11" si="8">IFERROR(INDEX(I51:I500,MATCH($C$11,$C$51:$C$500,0)),"")</f>
        <v>12611168210</v>
      </c>
      <c r="J11" s="2">
        <f t="shared" si="8"/>
        <v>11183540384</v>
      </c>
      <c r="K11" s="2">
        <f t="shared" si="8"/>
        <v>11431253331</v>
      </c>
      <c r="L11" s="2">
        <f t="shared" si="8"/>
        <v>5643320593</v>
      </c>
      <c r="M11" s="2">
        <f t="shared" si="8"/>
        <v>1827386361</v>
      </c>
      <c r="N11" s="2">
        <f t="shared" si="8"/>
        <v>1414567259</v>
      </c>
      <c r="O11" s="2">
        <f t="shared" si="8"/>
        <v>321573964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14000000000</v>
      </c>
      <c r="E12" s="2">
        <f>IFERROR(INDEX(E51:E500,MATCH("Net Debt (Quarter)",$C$51:$C$500,0)),"")</f>
        <v>16000000000</v>
      </c>
      <c r="H12" s="2">
        <f>IFERROR(INDEX(D12:G12,COUNT(D12:G12)),"")</f>
        <v>16000000000</v>
      </c>
      <c r="I12" s="2">
        <f t="shared" ref="I12:O12" si="9">IFERROR(INDEX(I51:I500,MATCH($C$12,$C$51:$C$500,0)),"")</f>
        <v>13000000000</v>
      </c>
      <c r="J12" s="2">
        <f t="shared" si="9"/>
        <v>8000000000</v>
      </c>
      <c r="K12" s="2">
        <f t="shared" si="9"/>
        <v>15000000000</v>
      </c>
      <c r="L12" s="2">
        <f t="shared" si="9"/>
        <v>27000000000</v>
      </c>
      <c r="M12" s="2">
        <f t="shared" si="9"/>
        <v>12000000000</v>
      </c>
      <c r="N12" s="2">
        <f t="shared" si="9"/>
        <v>13000000000</v>
      </c>
      <c r="O12" s="2">
        <f t="shared" si="9"/>
        <v>14000000000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15000000000</v>
      </c>
      <c r="E13" s="2">
        <f>IFERROR(INDEX(E51:E500,MATCH("Total Debt (Quarter)",$C$51:$C$500,0)),"")</f>
        <v>17000000000</v>
      </c>
      <c r="H13" s="2">
        <f>IFERROR(INDEX(D13:G13,COUNT(D13:G13)),"")</f>
        <v>17000000000</v>
      </c>
      <c r="I13" s="2">
        <f t="shared" ref="I13:O13" si="10">IFERROR(INDEX(I51:I500,MATCH($C$13,$C$51:$C$500,0)),"")</f>
        <v>26000000000</v>
      </c>
      <c r="J13" s="2">
        <f t="shared" si="10"/>
        <v>19000000000</v>
      </c>
      <c r="K13" s="2">
        <f t="shared" si="10"/>
        <v>27000000000</v>
      </c>
      <c r="L13" s="2">
        <f t="shared" si="10"/>
        <v>33000000000</v>
      </c>
      <c r="M13" s="2">
        <f t="shared" si="10"/>
        <v>14000000000</v>
      </c>
      <c r="N13" s="2">
        <f t="shared" si="10"/>
        <v>14000000000</v>
      </c>
      <c r="O13" s="2">
        <f t="shared" si="10"/>
        <v>14000000000</v>
      </c>
    </row>
    <row r="14" spans="1:15" ht="15.5" x14ac:dyDescent="0.35">
      <c r="C14" t="s">
        <v>27</v>
      </c>
      <c r="D14" s="2">
        <f>IFERROR(INDEX(D51:D500,MATCH($C$14,$C$51:$C$500,0)),"")</f>
        <v>-131965864</v>
      </c>
      <c r="E14" s="2">
        <f>IFERROR(INDEX(E51:E500,MATCH($C$14,$C$51:$C$500,0)),"")</f>
        <v>-146132448</v>
      </c>
      <c r="H14" s="2">
        <f>IFERROR(SUM(D14:G14)*(4/MAX(1,COUNT(D14:G14))),"")</f>
        <v>-556196624</v>
      </c>
      <c r="I14" s="2">
        <f t="shared" ref="I14:O14" si="11">IFERROR(INDEX(I51:I500,MATCH($C$14,$C$51:$C$500,0)),"")</f>
        <v>-1718686460</v>
      </c>
      <c r="J14" s="2">
        <f t="shared" si="11"/>
        <v>-1310563846</v>
      </c>
      <c r="K14" s="2">
        <f t="shared" si="11"/>
        <v>-2315041102</v>
      </c>
      <c r="L14" s="2">
        <f t="shared" si="11"/>
        <v>-1716058409</v>
      </c>
      <c r="M14" s="2">
        <f t="shared" si="11"/>
        <v>-1423961471</v>
      </c>
      <c r="N14" s="2">
        <f t="shared" si="11"/>
        <v>-1664569497</v>
      </c>
      <c r="O14" s="2">
        <f t="shared" si="11"/>
        <v>-1611243616</v>
      </c>
    </row>
    <row r="15" spans="1:15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O15" si="12">IFERROR(INDEX(I51:I500,MATCH($C$15,$C$51:$C$500,0)),"")</f>
        <v>3085112809</v>
      </c>
      <c r="J15" s="2">
        <f t="shared" si="12"/>
        <v>-136698514</v>
      </c>
      <c r="K15" s="2">
        <f t="shared" si="12"/>
        <v>-402626388</v>
      </c>
      <c r="L15" s="2">
        <f t="shared" si="12"/>
        <v>-644152951</v>
      </c>
      <c r="M15" s="2">
        <f t="shared" si="12"/>
        <v>-605157986</v>
      </c>
      <c r="N15" s="2">
        <f t="shared" si="12"/>
        <v>-480077043</v>
      </c>
      <c r="O15" s="2">
        <f t="shared" si="12"/>
        <v>-977203307</v>
      </c>
    </row>
    <row r="16" spans="1:15" ht="15.5" x14ac:dyDescent="0.35">
      <c r="C16" t="s">
        <v>29</v>
      </c>
      <c r="D16" s="2">
        <f>IFERROR(INDEX(D51:D500,MATCH($C$16,$C$51:$C$500,0)),"")</f>
        <v>1251375717</v>
      </c>
      <c r="E16" s="2">
        <f>IFERROR(INDEX(E51:E500,MATCH($C$16,$C$51:$C$500,0)),"")</f>
        <v>-809760417</v>
      </c>
      <c r="H16" s="2">
        <f>IFERROR(SUM(D16:G16)*(4/MAX(1,COUNT(D16:G16))),"")</f>
        <v>883230600</v>
      </c>
      <c r="I16" s="2">
        <f t="shared" ref="I16:O16" si="13">IFERROR(INDEX(I51:I500,MATCH($C$16,$C$51:$C$500,0)),"")</f>
        <v>-20641894050</v>
      </c>
      <c r="J16" s="2">
        <f t="shared" si="13"/>
        <v>449964267</v>
      </c>
      <c r="K16" s="2">
        <f t="shared" si="13"/>
        <v>906151295</v>
      </c>
      <c r="L16" s="2">
        <f t="shared" si="13"/>
        <v>2431229539</v>
      </c>
      <c r="M16" s="2">
        <f t="shared" si="13"/>
        <v>2421622174</v>
      </c>
      <c r="N16" s="2">
        <f t="shared" si="13"/>
        <v>1838242460</v>
      </c>
      <c r="O16" s="2">
        <f t="shared" si="13"/>
        <v>3286101477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237</v>
      </c>
    </row>
    <row r="19" spans="1:15" ht="15.5" x14ac:dyDescent="0.35">
      <c r="A19" t="s">
        <v>38</v>
      </c>
      <c r="C19" t="s">
        <v>39</v>
      </c>
    </row>
    <row r="20" spans="1:15" ht="15.5" x14ac:dyDescent="0.35">
      <c r="A20" t="s">
        <v>40</v>
      </c>
      <c r="C20" t="s">
        <v>41</v>
      </c>
      <c r="D20" s="2">
        <f ca="1">IFERROR(D21*D2,"")</f>
        <v>379620000000</v>
      </c>
      <c r="E20" s="2">
        <f ca="1">IFERROR(E21*E2,"")</f>
        <v>328320000000</v>
      </c>
      <c r="H20" s="2">
        <f t="shared" ref="H20:O20" ca="1" si="14">IFERROR(H21*H2,"")</f>
        <v>328320000000</v>
      </c>
      <c r="I20" s="2">
        <f t="shared" ca="1" si="14"/>
        <v>807120000000</v>
      </c>
      <c r="J20" s="2">
        <f t="shared" ca="1" si="14"/>
        <v>37620000000</v>
      </c>
      <c r="K20" s="2">
        <f t="shared" ca="1" si="14"/>
        <v>171000000000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3420000000</v>
      </c>
      <c r="E21" s="2">
        <f>IFERROR(INDEX(E51:E500,MATCH($C$7,$C$51:$C$500,0)),"")</f>
        <v>3420000000</v>
      </c>
      <c r="H21" s="2">
        <f>IFERROR(INDEX(D21:G21,COUNT(D21:G21)),"")</f>
        <v>3420000000</v>
      </c>
      <c r="I21" s="2">
        <f t="shared" ref="I21:O21" si="15">IFERROR(INDEX(I51:I500,MATCH($C$7,$C$51:$C$500,0)),"")</f>
        <v>3420000000</v>
      </c>
      <c r="J21" s="2">
        <f t="shared" si="15"/>
        <v>3420000000</v>
      </c>
      <c r="K21" s="2">
        <f t="shared" si="15"/>
        <v>3420000000</v>
      </c>
      <c r="L21" s="2">
        <f t="shared" si="15"/>
        <v>2500000000</v>
      </c>
      <c r="M21" s="2">
        <f t="shared" si="15"/>
        <v>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42</v>
      </c>
      <c r="C23" t="s">
        <v>43</v>
      </c>
      <c r="D23" s="3">
        <f>IFERROR(D5/D6*100,"")</f>
        <v>1.6051706624832598</v>
      </c>
      <c r="E23" s="3">
        <f>IFERROR(E5/E6*100,"")</f>
        <v>-1.2867711702130338</v>
      </c>
      <c r="H23" s="3">
        <f t="shared" ref="H23:O23" si="16">IFERROR(H5/H6*100,"")</f>
        <v>0.70063763705195259</v>
      </c>
      <c r="I23" s="3">
        <f t="shared" si="16"/>
        <v>-27.284090118591784</v>
      </c>
      <c r="J23" s="3">
        <f t="shared" si="16"/>
        <v>0.30128672077661067</v>
      </c>
      <c r="K23" s="3">
        <f t="shared" si="16"/>
        <v>0.30661918939574073</v>
      </c>
      <c r="L23" s="3">
        <f t="shared" si="16"/>
        <v>3.7255903138343047</v>
      </c>
      <c r="M23" s="3">
        <f t="shared" si="16"/>
        <v>532.8119503471944</v>
      </c>
      <c r="N23" s="3">
        <f t="shared" si="16"/>
        <v>-126.457439082579</v>
      </c>
      <c r="O23" s="3">
        <f t="shared" si="16"/>
        <v>-73.83030505038262</v>
      </c>
    </row>
    <row r="24" spans="1:15" ht="15.5" x14ac:dyDescent="0.35">
      <c r="C24" t="s">
        <v>44</v>
      </c>
      <c r="D24" s="4" t="str">
        <f>IFERROR(_xlfn.RRI(5,I23,D23),"")</f>
        <v/>
      </c>
      <c r="E24" s="4" t="str">
        <f>IFERROR(_xlfn.RRI(5,J23,E23),"")</f>
        <v/>
      </c>
      <c r="H24" s="4">
        <f t="shared" ref="H24:O24" si="17">IFERROR(_xlfn.RRI(5,M23,H23),"")</f>
        <v>-0.73467150034680484</v>
      </c>
      <c r="I24" s="4">
        <f t="shared" si="17"/>
        <v>-0.26414368961551637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45</v>
      </c>
      <c r="C25" t="s">
        <v>46</v>
      </c>
      <c r="D25" s="3">
        <f>IFERROR(INDEX(D51:D500,MATCH($A$25,$C$51:$C$500,0)),"")</f>
        <v>0.3</v>
      </c>
      <c r="E25" s="3">
        <f>IFERROR(INDEX(E51:E500,MATCH($A$25,$C$51:$C$500,0)),"")</f>
        <v>-0.24</v>
      </c>
      <c r="H25" s="3">
        <f>IFERROR(INDEX(D25:G25,COUNT(D25:G25)),"")</f>
        <v>-0.24</v>
      </c>
      <c r="I25" s="3">
        <f t="shared" ref="I25:O25" si="18">IFERROR(INDEX(I51:I500,MATCH($C$25,$C$51:$C$500,0)),"")</f>
        <v>-5.13</v>
      </c>
      <c r="J25" s="3">
        <f t="shared" si="18"/>
        <v>0.09</v>
      </c>
      <c r="K25" s="3">
        <f t="shared" si="18"/>
        <v>0.15</v>
      </c>
      <c r="L25" s="3">
        <f t="shared" si="18"/>
        <v>0.71</v>
      </c>
      <c r="M25" s="3">
        <f t="shared" si="18"/>
        <v>9082320.9399999995</v>
      </c>
      <c r="N25" s="3">
        <f t="shared" si="18"/>
        <v>6790827.0800000001</v>
      </c>
      <c r="O25" s="3">
        <f t="shared" si="18"/>
        <v>11544490.85</v>
      </c>
    </row>
    <row r="26" spans="1:15" ht="15.5" x14ac:dyDescent="0.35">
      <c r="C26" t="s">
        <v>47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O26" si="19">IFERROR(_xlfn.RRI(5,M25,H25),"")</f>
        <v/>
      </c>
      <c r="I26" s="4" t="str">
        <f t="shared" si="19"/>
        <v/>
      </c>
      <c r="J26" s="4">
        <f t="shared" si="19"/>
        <v>-0.97610134030732287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48</v>
      </c>
      <c r="D27" s="3">
        <f>IFERROR(D4/D21,"")</f>
        <v>1.5864106944444445</v>
      </c>
      <c r="E27" s="3">
        <f>IFERROR(E4/E21,"")</f>
        <v>1.5655868842105263</v>
      </c>
      <c r="H27" s="3">
        <f t="shared" ref="H27:O27" si="20">IFERROR(H4/H21,"")</f>
        <v>6.3039951573099415</v>
      </c>
      <c r="I27" s="3">
        <f t="shared" si="20"/>
        <v>6.9768195637426897</v>
      </c>
      <c r="J27" s="3">
        <f t="shared" si="20"/>
        <v>7.8939087342105267</v>
      </c>
      <c r="K27" s="3">
        <f t="shared" si="20"/>
        <v>9.3848259371345026</v>
      </c>
      <c r="L27" s="3">
        <f t="shared" si="20"/>
        <v>15.6277982356</v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49</v>
      </c>
      <c r="D28" s="4">
        <f>IFERROR(_xlfn.RRI(5,I27,D27),"")</f>
        <v>-0.25637903134983164</v>
      </c>
      <c r="E28" s="4">
        <f>IFERROR(_xlfn.RRI(5,J27,E27),"")</f>
        <v>-0.27643589384867573</v>
      </c>
      <c r="H28" s="4" t="str">
        <f t="shared" ref="H28:O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50</v>
      </c>
      <c r="H29" s="4">
        <f t="shared" ref="H29:O29" si="22">IFERROR(((H25-I25)/I25)*100%,"")</f>
        <v>-0.95321637426900585</v>
      </c>
      <c r="I29" s="4">
        <f t="shared" si="22"/>
        <v>-58</v>
      </c>
      <c r="J29" s="4">
        <f t="shared" si="22"/>
        <v>-0.4</v>
      </c>
      <c r="K29" s="4">
        <f t="shared" si="22"/>
        <v>-0.78873239436619713</v>
      </c>
      <c r="L29" s="4">
        <f t="shared" si="22"/>
        <v>-0.99999992182614938</v>
      </c>
      <c r="M29" s="4">
        <f t="shared" si="22"/>
        <v>0.33743958327974377</v>
      </c>
      <c r="N29" s="4">
        <f t="shared" si="22"/>
        <v>-0.41176902747512678</v>
      </c>
      <c r="O29" s="4" t="str">
        <f t="shared" si="22"/>
        <v/>
      </c>
    </row>
    <row r="30" spans="1:15" ht="15.5" x14ac:dyDescent="0.35">
      <c r="C30" t="s">
        <v>51</v>
      </c>
      <c r="H30" s="4">
        <f t="shared" ref="H30:O30" si="23">IFERROR(((H27-I27)/I27)*100%,"")</f>
        <v>-9.6437123002191275E-2</v>
      </c>
      <c r="I30" s="4">
        <f t="shared" si="23"/>
        <v>-0.1161768144713109</v>
      </c>
      <c r="J30" s="4">
        <f t="shared" si="23"/>
        <v>-0.15886466226556378</v>
      </c>
      <c r="K30" s="4">
        <f t="shared" si="23"/>
        <v>-0.39947868563109912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18.739999999999998</v>
      </c>
      <c r="E32" s="3">
        <f>IFERROR(INDEX(E51:E500,MATCH($A$32,$C$51:$C$500,0)),"")</f>
        <v>18.37</v>
      </c>
      <c r="H32" s="3">
        <f>IFERROR(INDEX(D32:G32,COUNT(D32:G32)),"")</f>
        <v>18.37</v>
      </c>
      <c r="I32" s="3">
        <f t="shared" ref="I32:O32" si="24">IFERROR(INDEX(I51:I500,MATCH($C$32,$C$51:$C$500,0)),"")</f>
        <v>18.87</v>
      </c>
      <c r="J32" s="3">
        <f t="shared" si="24"/>
        <v>42.83</v>
      </c>
      <c r="K32" s="3">
        <f t="shared" si="24"/>
        <v>42.7</v>
      </c>
      <c r="L32" s="3">
        <f t="shared" si="24"/>
        <v>20.81</v>
      </c>
      <c r="M32" s="3">
        <f t="shared" si="24"/>
        <v>1487444.65</v>
      </c>
      <c r="N32" s="3">
        <f t="shared" si="24"/>
        <v>-6437838.2000000002</v>
      </c>
      <c r="O32" s="3">
        <f t="shared" si="24"/>
        <v>-14578963.52</v>
      </c>
    </row>
    <row r="33" spans="1:15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5.12</v>
      </c>
      <c r="E33" s="3">
        <f>IFERROR(INDEX(E51:E500,MATCH($A$33,$C$51:$C$500,0)),"")</f>
        <v>6.04</v>
      </c>
      <c r="H33" s="3">
        <f>IFERROR(INDEX(D33:G33,COUNT(D33:G33)),"")</f>
        <v>6.04</v>
      </c>
      <c r="I33" s="3">
        <f t="shared" ref="I33:O33" si="25">IFERROR(INDEX(I51:I500,MATCH($C$33,$C$51:$C$500,0)),"")</f>
        <v>12.51</v>
      </c>
      <c r="J33" s="3">
        <f t="shared" si="25"/>
        <v>0.26</v>
      </c>
      <c r="K33" s="3">
        <f t="shared" si="25"/>
        <v>1.17</v>
      </c>
      <c r="L33" s="3">
        <f t="shared" si="25"/>
        <v>0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320</v>
      </c>
      <c r="E34" s="3">
        <f>IFERROR(INDEX(E51:E500,MATCH($A$34,$C$51:$C$500,0)),"")</f>
        <v>-462.5</v>
      </c>
      <c r="H34" s="3">
        <f>IFERROR(INDEX(D34:G34,COUNT(D34:G34)),"")</f>
        <v>-462.5</v>
      </c>
      <c r="I34" s="3">
        <f t="shared" ref="I34:O34" si="26">IFERROR(INDEX(I51:I500,MATCH($C$34,$C$51:$C$500,0)),"")</f>
        <v>-46</v>
      </c>
      <c r="J34" s="3">
        <f t="shared" si="26"/>
        <v>122.22</v>
      </c>
      <c r="K34" s="3">
        <f t="shared" si="26"/>
        <v>333.33</v>
      </c>
      <c r="L34" s="3">
        <f t="shared" si="26"/>
        <v>0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60.6</v>
      </c>
      <c r="E35" s="3">
        <f>IFERROR(INDEX(E51:E500,MATCH($A$35,$C$51:$C$500,0)),"")</f>
        <v>71</v>
      </c>
      <c r="H35" s="3">
        <f>IFERROR(INDEX(D35:G35,COUNT(D35:G35)),"")</f>
        <v>71</v>
      </c>
      <c r="I35" s="3">
        <f t="shared" ref="I35:O35" si="27">IFERROR(INDEX(I51:I500,MATCH($C$35,$C$51:$C$500,0)),"")</f>
        <v>33.880000000000003</v>
      </c>
      <c r="J35" s="3">
        <f t="shared" si="27"/>
        <v>1.4</v>
      </c>
      <c r="K35" s="3">
        <f t="shared" si="27"/>
        <v>5.34</v>
      </c>
      <c r="L35" s="3">
        <f t="shared" si="27"/>
        <v>0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64</v>
      </c>
      <c r="C36" t="s">
        <v>65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ht="15.5" x14ac:dyDescent="0.35">
      <c r="B37" t="s">
        <v>66</v>
      </c>
      <c r="C37" t="s">
        <v>67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237</v>
      </c>
    </row>
    <row r="51" spans="2:15" ht="15.5" x14ac:dyDescent="0.35">
      <c r="B51" t="s">
        <v>73</v>
      </c>
      <c r="C51" t="s">
        <v>6</v>
      </c>
      <c r="D51" s="5">
        <v>5425524575</v>
      </c>
      <c r="E51" s="5">
        <v>5354307144</v>
      </c>
      <c r="F51" s="5">
        <v>-2031095586</v>
      </c>
      <c r="G51" s="5">
        <v>14506336410</v>
      </c>
      <c r="I51" s="5">
        <v>23860722908</v>
      </c>
      <c r="J51" s="5">
        <v>26997167871</v>
      </c>
      <c r="K51" s="5">
        <v>32096104705</v>
      </c>
      <c r="L51" s="5">
        <v>39069495589</v>
      </c>
      <c r="M51" s="5">
        <v>38540419901</v>
      </c>
      <c r="N51" s="5">
        <v>39115806315</v>
      </c>
      <c r="O51" s="5">
        <v>58067233109</v>
      </c>
    </row>
    <row r="52" spans="2:15" ht="15.5" x14ac:dyDescent="0.35">
      <c r="C52" t="s">
        <v>74</v>
      </c>
      <c r="D52" s="5">
        <v>-2341751351</v>
      </c>
      <c r="E52" s="5">
        <v>-3761867273</v>
      </c>
      <c r="F52" s="5">
        <v>3563913339</v>
      </c>
      <c r="G52" s="5">
        <v>-12556545591</v>
      </c>
      <c r="I52" s="5">
        <v>-16668743071</v>
      </c>
      <c r="J52" s="5">
        <v>-16199414258</v>
      </c>
      <c r="K52" s="5">
        <v>-20134141419</v>
      </c>
      <c r="L52" s="5">
        <v>-27946449086</v>
      </c>
      <c r="M52" s="5">
        <v>-29217734611</v>
      </c>
      <c r="N52" s="5">
        <v>-29393373133</v>
      </c>
      <c r="O52" s="5">
        <v>-45326850351</v>
      </c>
    </row>
    <row r="53" spans="2:15" ht="15.5" x14ac:dyDescent="0.35">
      <c r="C53" t="s">
        <v>75</v>
      </c>
      <c r="D53" s="5">
        <v>3083773224</v>
      </c>
      <c r="E53" s="5">
        <v>1592439871</v>
      </c>
      <c r="F53" s="5">
        <v>1532817753</v>
      </c>
      <c r="G53" s="5">
        <v>1949790819</v>
      </c>
      <c r="I53" s="5">
        <v>7191979837</v>
      </c>
      <c r="J53" s="5">
        <v>10797753613</v>
      </c>
      <c r="K53" s="5">
        <v>11961963286</v>
      </c>
      <c r="L53" s="5">
        <v>11123046503</v>
      </c>
      <c r="M53" s="5">
        <v>9322685290</v>
      </c>
      <c r="N53" s="5">
        <v>9722433182</v>
      </c>
      <c r="O53" s="5">
        <v>12740382758</v>
      </c>
    </row>
    <row r="54" spans="2:15" ht="15.5" x14ac:dyDescent="0.35">
      <c r="C54" t="s">
        <v>76</v>
      </c>
      <c r="D54" s="5">
        <v>-1702576765</v>
      </c>
      <c r="E54" s="5">
        <v>-2281197391</v>
      </c>
      <c r="F54" s="5">
        <v>-19021682656</v>
      </c>
      <c r="G54" s="5">
        <v>-4225351259</v>
      </c>
      <c r="I54" s="5">
        <v>-26314970145</v>
      </c>
      <c r="J54" s="5">
        <v>-9836082850</v>
      </c>
      <c r="K54" s="5">
        <v>-8932890824</v>
      </c>
      <c r="L54" s="5">
        <v>-6734403006</v>
      </c>
      <c r="M54" s="5">
        <v>-5593994497</v>
      </c>
      <c r="N54" s="5">
        <v>-6236329372</v>
      </c>
      <c r="O54" s="5">
        <v>-7869004771</v>
      </c>
    </row>
    <row r="55" spans="2:15" ht="15.5" x14ac:dyDescent="0.35">
      <c r="C55" t="s">
        <v>240</v>
      </c>
      <c r="D55" s="5">
        <v>-1090018391</v>
      </c>
      <c r="E55" s="5">
        <v>-650204249</v>
      </c>
    </row>
    <row r="56" spans="2:15" ht="15.5" x14ac:dyDescent="0.35">
      <c r="C56" t="s">
        <v>361</v>
      </c>
      <c r="D56" s="5">
        <v>-612558374</v>
      </c>
      <c r="E56" s="5">
        <v>-1630993142</v>
      </c>
      <c r="F56" s="5">
        <v>-19021682656</v>
      </c>
      <c r="G56" s="5">
        <v>-4225351259</v>
      </c>
      <c r="I56" s="5">
        <v>-26314970145</v>
      </c>
      <c r="J56" s="5">
        <v>-9836082850</v>
      </c>
      <c r="K56" s="5">
        <v>-8932890824</v>
      </c>
      <c r="L56" s="5">
        <v>-6734403006</v>
      </c>
      <c r="M56" s="5">
        <v>-5593994497</v>
      </c>
      <c r="N56" s="5">
        <v>-6236329372</v>
      </c>
      <c r="O56" s="5">
        <v>-7869004771</v>
      </c>
    </row>
    <row r="57" spans="2:15" ht="15.5" x14ac:dyDescent="0.35">
      <c r="C57" t="s">
        <v>78</v>
      </c>
      <c r="D57" s="5">
        <v>1381196459</v>
      </c>
      <c r="E57" s="5">
        <v>-688757520</v>
      </c>
      <c r="F57" s="5">
        <v>-17488864903</v>
      </c>
      <c r="G57" s="5">
        <v>-2275560440</v>
      </c>
      <c r="I57" s="5">
        <v>-19122990308</v>
      </c>
      <c r="J57" s="5">
        <v>961670763</v>
      </c>
      <c r="K57" s="5">
        <v>3029072462</v>
      </c>
      <c r="L57" s="5">
        <v>4388643497</v>
      </c>
      <c r="M57" s="5">
        <v>3728690793</v>
      </c>
      <c r="N57" s="5">
        <v>3486103810</v>
      </c>
      <c r="O57" s="5">
        <v>4871377987</v>
      </c>
    </row>
    <row r="58" spans="2:15" ht="15.5" x14ac:dyDescent="0.35">
      <c r="C58" t="s">
        <v>79</v>
      </c>
      <c r="D58" s="5">
        <v>-129820742</v>
      </c>
      <c r="E58" s="5">
        <v>-121002897</v>
      </c>
      <c r="F58" s="5">
        <v>-5817915264</v>
      </c>
      <c r="G58" s="5">
        <v>4539187521</v>
      </c>
      <c r="I58" s="5">
        <v>-1518903742</v>
      </c>
      <c r="J58" s="5">
        <v>-511706496</v>
      </c>
      <c r="K58" s="5">
        <v>-2122921167</v>
      </c>
      <c r="L58" s="5">
        <v>-1957413958</v>
      </c>
      <c r="M58" s="5">
        <v>-1307068619</v>
      </c>
      <c r="N58" s="5">
        <v>-1647861350</v>
      </c>
      <c r="O58" s="5">
        <v>-1585276510</v>
      </c>
    </row>
    <row r="59" spans="2:15" ht="15.5" x14ac:dyDescent="0.35">
      <c r="C59" t="s">
        <v>80</v>
      </c>
      <c r="D59" s="5">
        <v>2145122</v>
      </c>
      <c r="E59" s="5">
        <v>25129551</v>
      </c>
      <c r="F59" s="5">
        <v>-95119656</v>
      </c>
      <c r="G59" s="5">
        <v>53241291</v>
      </c>
      <c r="L59" s="5">
        <v>11887675</v>
      </c>
      <c r="M59" s="5">
        <v>581757</v>
      </c>
      <c r="N59" s="5">
        <v>249922</v>
      </c>
      <c r="O59" s="5">
        <v>849715</v>
      </c>
    </row>
    <row r="60" spans="2:15" ht="15.5" x14ac:dyDescent="0.35">
      <c r="C60" t="s">
        <v>27</v>
      </c>
      <c r="D60" s="5">
        <v>-131965864</v>
      </c>
      <c r="E60" s="5">
        <v>-146132448</v>
      </c>
      <c r="F60" s="5">
        <v>-447244002</v>
      </c>
      <c r="G60" s="5">
        <v>-437387204</v>
      </c>
      <c r="I60" s="5">
        <v>-1718686460</v>
      </c>
      <c r="J60" s="5">
        <v>-1310563846</v>
      </c>
      <c r="K60" s="5">
        <v>-2315041102</v>
      </c>
      <c r="L60" s="5">
        <v>-1716058409</v>
      </c>
      <c r="M60" s="5">
        <v>-1423961471</v>
      </c>
      <c r="N60" s="5">
        <v>-1664569497</v>
      </c>
      <c r="O60" s="5">
        <v>-1611243616</v>
      </c>
    </row>
    <row r="61" spans="2:15" ht="15.5" x14ac:dyDescent="0.35">
      <c r="C61" t="s">
        <v>81</v>
      </c>
      <c r="F61" s="5">
        <v>-5275551606</v>
      </c>
      <c r="G61" s="5">
        <v>4923333434</v>
      </c>
      <c r="I61" s="5">
        <v>199782718</v>
      </c>
      <c r="J61" s="5">
        <v>798857350</v>
      </c>
      <c r="K61" s="5">
        <v>192119935</v>
      </c>
      <c r="L61" s="5">
        <v>-253243224</v>
      </c>
      <c r="M61" s="5">
        <v>116311095</v>
      </c>
      <c r="N61" s="5">
        <v>16458225</v>
      </c>
      <c r="O61" s="5">
        <v>25117391</v>
      </c>
    </row>
    <row r="62" spans="2:15" ht="15.5" x14ac:dyDescent="0.35">
      <c r="C62" t="s">
        <v>82</v>
      </c>
      <c r="D62" s="5">
        <v>-129820742</v>
      </c>
      <c r="E62" s="5">
        <v>-121002897</v>
      </c>
      <c r="F62" s="5">
        <v>-5817915264</v>
      </c>
      <c r="G62" s="5">
        <v>4539187521</v>
      </c>
      <c r="I62" s="5">
        <v>-1518903742</v>
      </c>
      <c r="J62" s="5">
        <v>-511706496</v>
      </c>
      <c r="K62" s="5">
        <v>-2122921167</v>
      </c>
      <c r="L62" s="5">
        <v>-1957413958</v>
      </c>
      <c r="M62" s="5">
        <v>-1307068619</v>
      </c>
      <c r="N62" s="5">
        <v>-1647861350</v>
      </c>
      <c r="O62" s="5">
        <v>-1585276510</v>
      </c>
    </row>
    <row r="63" spans="2:15" ht="15.5" x14ac:dyDescent="0.35">
      <c r="C63" t="s">
        <v>29</v>
      </c>
      <c r="D63" s="5">
        <v>1251375717</v>
      </c>
      <c r="E63" s="5">
        <v>-809760417</v>
      </c>
      <c r="F63" s="5">
        <v>-23306780167</v>
      </c>
      <c r="G63" s="5">
        <v>2263627081</v>
      </c>
      <c r="I63" s="5">
        <v>-20641894050</v>
      </c>
      <c r="J63" s="5">
        <v>449964267</v>
      </c>
      <c r="K63" s="5">
        <v>906151295</v>
      </c>
      <c r="L63" s="5">
        <v>2431229539</v>
      </c>
      <c r="M63" s="5">
        <v>2421622174</v>
      </c>
      <c r="N63" s="5">
        <v>1838242460</v>
      </c>
      <c r="O63" s="5">
        <v>3286101477</v>
      </c>
    </row>
    <row r="64" spans="2:15" ht="15.5" x14ac:dyDescent="0.35">
      <c r="C64" t="s">
        <v>28</v>
      </c>
      <c r="F64" s="5">
        <v>3085112809</v>
      </c>
      <c r="I64" s="5">
        <v>3085112809</v>
      </c>
      <c r="J64" s="5">
        <v>-136698514</v>
      </c>
      <c r="K64" s="5">
        <v>-402626388</v>
      </c>
      <c r="L64" s="5">
        <v>-644152951</v>
      </c>
      <c r="M64" s="5">
        <v>-605157986</v>
      </c>
      <c r="N64" s="5">
        <v>-480077043</v>
      </c>
      <c r="O64" s="5">
        <v>-977203307</v>
      </c>
    </row>
    <row r="65" spans="2:15" ht="15.5" x14ac:dyDescent="0.35">
      <c r="C65" t="s">
        <v>83</v>
      </c>
      <c r="J65" s="5">
        <v>-234450452</v>
      </c>
      <c r="K65" s="5">
        <v>-427964309</v>
      </c>
      <c r="L65" s="5">
        <v>-663076969</v>
      </c>
      <c r="M65" s="5">
        <v>-648190454</v>
      </c>
      <c r="N65" s="5">
        <v>-491302558</v>
      </c>
      <c r="O65" s="5">
        <v>-995424500</v>
      </c>
    </row>
    <row r="66" spans="2:15" ht="15.5" x14ac:dyDescent="0.35">
      <c r="C66" t="s">
        <v>84</v>
      </c>
      <c r="F66" s="5">
        <v>3085112809</v>
      </c>
      <c r="I66" s="5">
        <v>3085112809</v>
      </c>
      <c r="J66" s="5">
        <v>97751938</v>
      </c>
      <c r="K66" s="5">
        <v>25337921</v>
      </c>
      <c r="L66" s="5">
        <v>18924018</v>
      </c>
      <c r="M66" s="5">
        <v>43032468</v>
      </c>
      <c r="N66" s="5">
        <v>11225515</v>
      </c>
      <c r="O66" s="5">
        <v>18221193</v>
      </c>
    </row>
    <row r="67" spans="2:15" ht="15.5" x14ac:dyDescent="0.35">
      <c r="C67" t="s">
        <v>85</v>
      </c>
      <c r="F67" s="5">
        <v>3085112809</v>
      </c>
      <c r="I67" s="5">
        <v>3085112809</v>
      </c>
      <c r="J67" s="5">
        <v>-136698514</v>
      </c>
      <c r="K67" s="5">
        <v>-402626388</v>
      </c>
      <c r="L67" s="5">
        <v>-644152951</v>
      </c>
      <c r="M67" s="5">
        <v>-605157986</v>
      </c>
      <c r="N67" s="5">
        <v>-480077043</v>
      </c>
      <c r="O67" s="5">
        <v>-977203307</v>
      </c>
    </row>
    <row r="68" spans="2:15" ht="15.5" x14ac:dyDescent="0.35">
      <c r="C68" t="s">
        <v>87</v>
      </c>
      <c r="D68" s="5">
        <v>1251375717</v>
      </c>
      <c r="E68" s="5">
        <v>-809760417</v>
      </c>
      <c r="F68" s="5">
        <v>-20221667358</v>
      </c>
      <c r="G68" s="5">
        <v>2263627081</v>
      </c>
      <c r="I68" s="5">
        <v>-17556781241</v>
      </c>
      <c r="J68" s="5">
        <v>313265753</v>
      </c>
      <c r="K68" s="5">
        <v>503524907</v>
      </c>
      <c r="L68" s="5">
        <v>1787076588</v>
      </c>
      <c r="M68" s="5">
        <v>1816464188</v>
      </c>
      <c r="N68" s="5">
        <v>1358165417</v>
      </c>
      <c r="O68" s="5">
        <v>2308898170</v>
      </c>
    </row>
    <row r="69" spans="2:15" ht="15.5" x14ac:dyDescent="0.35">
      <c r="C69" t="s">
        <v>88</v>
      </c>
      <c r="F69" s="5">
        <v>-73430299</v>
      </c>
      <c r="I69" s="5">
        <v>-73430299</v>
      </c>
      <c r="J69" s="5">
        <v>128654087</v>
      </c>
      <c r="K69" s="5">
        <v>-55174848</v>
      </c>
      <c r="L69" s="5">
        <v>151572246</v>
      </c>
      <c r="M69" s="5">
        <v>-231407618</v>
      </c>
      <c r="N69" s="5">
        <v>270059647</v>
      </c>
      <c r="O69" s="5">
        <v>-156159522</v>
      </c>
    </row>
    <row r="70" spans="2:15" ht="15.5" x14ac:dyDescent="0.35">
      <c r="C70" t="s">
        <v>89</v>
      </c>
      <c r="D70" s="5">
        <v>1251375717</v>
      </c>
      <c r="E70" s="5">
        <v>-809760417</v>
      </c>
      <c r="F70" s="5">
        <v>-20295097657</v>
      </c>
      <c r="G70" s="5">
        <v>2263627081</v>
      </c>
      <c r="I70" s="5">
        <v>-17630211540</v>
      </c>
      <c r="J70" s="5">
        <v>441919840</v>
      </c>
      <c r="K70" s="5">
        <v>448350059</v>
      </c>
      <c r="L70" s="5">
        <v>1938648834</v>
      </c>
      <c r="M70" s="5">
        <v>1585056570</v>
      </c>
      <c r="N70" s="5">
        <v>1628225064</v>
      </c>
      <c r="O70" s="5">
        <v>2152738648</v>
      </c>
    </row>
    <row r="71" spans="2:15" ht="15.5" x14ac:dyDescent="0.35">
      <c r="C71" t="s">
        <v>90</v>
      </c>
      <c r="D71" s="5">
        <v>1251375717</v>
      </c>
      <c r="E71" s="5">
        <v>-809760417</v>
      </c>
      <c r="F71" s="5">
        <v>-20221667358</v>
      </c>
      <c r="G71" s="5">
        <v>2263627081</v>
      </c>
      <c r="I71" s="5">
        <v>-17556781241</v>
      </c>
      <c r="J71" s="5">
        <v>313265753</v>
      </c>
      <c r="K71" s="5">
        <v>503524907</v>
      </c>
      <c r="L71" s="5">
        <v>1787076588</v>
      </c>
      <c r="M71" s="5">
        <v>1816464188</v>
      </c>
      <c r="N71" s="5">
        <v>1358165417</v>
      </c>
      <c r="O71" s="5">
        <v>2308898170</v>
      </c>
    </row>
    <row r="72" spans="2:15" ht="15.5" x14ac:dyDescent="0.35">
      <c r="C72" t="s">
        <v>8</v>
      </c>
      <c r="D72" s="5">
        <v>1030214774</v>
      </c>
      <c r="E72" s="5">
        <v>-809760416</v>
      </c>
      <c r="F72" s="5">
        <v>-20295097657</v>
      </c>
      <c r="G72" s="5">
        <v>2263626893</v>
      </c>
      <c r="I72" s="5">
        <v>-17630211540</v>
      </c>
      <c r="J72" s="5">
        <v>441932507</v>
      </c>
      <c r="K72" s="5">
        <v>448399252</v>
      </c>
      <c r="L72" s="5">
        <v>1938664485</v>
      </c>
      <c r="M72" s="5">
        <v>1585056570</v>
      </c>
      <c r="N72" s="5">
        <v>1628225064</v>
      </c>
      <c r="O72" s="5">
        <v>2152738648</v>
      </c>
    </row>
    <row r="73" spans="2:15" ht="15.5" x14ac:dyDescent="0.35">
      <c r="C73" t="s">
        <v>91</v>
      </c>
      <c r="D73" s="5">
        <v>221160943</v>
      </c>
      <c r="E73" s="5">
        <v>-1</v>
      </c>
      <c r="G73" s="5">
        <v>188</v>
      </c>
      <c r="J73" s="5">
        <v>-12667</v>
      </c>
      <c r="K73" s="5">
        <v>-49192</v>
      </c>
      <c r="L73" s="5">
        <v>-15651</v>
      </c>
    </row>
    <row r="74" spans="2:15" ht="15.5" x14ac:dyDescent="0.35">
      <c r="C74" t="s">
        <v>92</v>
      </c>
      <c r="D74" s="5">
        <v>1251375717</v>
      </c>
      <c r="E74" s="5">
        <v>-809760417</v>
      </c>
      <c r="F74" s="5">
        <v>-20221667358</v>
      </c>
      <c r="G74" s="5">
        <v>2263627081</v>
      </c>
      <c r="I74" s="5">
        <v>-17556781241</v>
      </c>
      <c r="J74" s="5">
        <v>313265753</v>
      </c>
      <c r="K74" s="5">
        <v>503524907</v>
      </c>
      <c r="L74" s="5">
        <v>1787076588</v>
      </c>
      <c r="M74" s="5">
        <v>1816464188</v>
      </c>
      <c r="N74" s="5">
        <v>1358165417</v>
      </c>
      <c r="O74" s="5">
        <v>2308898170</v>
      </c>
    </row>
    <row r="75" spans="2:15" ht="15.5" x14ac:dyDescent="0.35">
      <c r="C75" t="s">
        <v>93</v>
      </c>
      <c r="D75" s="5">
        <v>1251375717</v>
      </c>
      <c r="E75" s="5">
        <v>-809760417</v>
      </c>
      <c r="F75" s="5">
        <v>-20295097657</v>
      </c>
      <c r="G75" s="5">
        <v>2263627081</v>
      </c>
      <c r="I75" s="5">
        <v>-17630211540</v>
      </c>
      <c r="J75" s="5">
        <v>441919840</v>
      </c>
      <c r="K75" s="5">
        <v>448350060</v>
      </c>
      <c r="L75" s="5">
        <v>1938648834</v>
      </c>
      <c r="M75" s="5">
        <v>1585056570</v>
      </c>
      <c r="N75" s="5">
        <v>1628225064</v>
      </c>
      <c r="O75" s="5">
        <v>2152738648</v>
      </c>
    </row>
    <row r="76" spans="2:15" ht="15.5" x14ac:dyDescent="0.35">
      <c r="C76" t="s">
        <v>94</v>
      </c>
      <c r="D76" s="5">
        <v>1251375717</v>
      </c>
      <c r="E76" s="5">
        <v>-809760417</v>
      </c>
      <c r="F76" s="5">
        <v>-20295097657</v>
      </c>
      <c r="G76" s="5">
        <v>2263627081</v>
      </c>
      <c r="I76" s="5">
        <v>-17630211540</v>
      </c>
      <c r="J76" s="5">
        <v>441919840</v>
      </c>
      <c r="K76" s="5">
        <v>448350060</v>
      </c>
      <c r="L76" s="5">
        <v>1938648834</v>
      </c>
      <c r="M76" s="5">
        <v>1585056570</v>
      </c>
      <c r="N76" s="5">
        <v>1628225064</v>
      </c>
      <c r="O76" s="5">
        <v>2152738648</v>
      </c>
    </row>
    <row r="78" spans="2:15" ht="15.5" x14ac:dyDescent="0.35">
      <c r="B78" t="s">
        <v>95</v>
      </c>
      <c r="C78" t="s">
        <v>96</v>
      </c>
    </row>
    <row r="79" spans="2:15" ht="15.5" x14ac:dyDescent="0.35">
      <c r="C79" t="s">
        <v>97</v>
      </c>
    </row>
    <row r="80" spans="2:15" ht="15.5" x14ac:dyDescent="0.35">
      <c r="C80" t="s">
        <v>20</v>
      </c>
      <c r="D80" s="5">
        <v>714354214</v>
      </c>
      <c r="E80" s="5">
        <v>986055617</v>
      </c>
      <c r="F80" s="5">
        <v>12611168210</v>
      </c>
      <c r="G80" s="5">
        <v>10901361073</v>
      </c>
      <c r="I80" s="5">
        <v>12611168210</v>
      </c>
      <c r="J80" s="5">
        <v>11183540384</v>
      </c>
      <c r="K80" s="5">
        <v>11431253331</v>
      </c>
      <c r="L80" s="5">
        <v>5643320593</v>
      </c>
      <c r="M80" s="5">
        <v>1827386361</v>
      </c>
      <c r="N80" s="5">
        <v>1414567259</v>
      </c>
      <c r="O80" s="5">
        <v>321573964</v>
      </c>
    </row>
    <row r="81" spans="3:15" ht="15.5" x14ac:dyDescent="0.35">
      <c r="C81" t="s">
        <v>98</v>
      </c>
      <c r="D81" s="5">
        <v>5665688266</v>
      </c>
      <c r="E81" s="5">
        <v>4301127834</v>
      </c>
      <c r="F81" s="5">
        <v>5086709205</v>
      </c>
      <c r="G81" s="5">
        <v>13453609943</v>
      </c>
      <c r="I81" s="5">
        <v>5086709205</v>
      </c>
      <c r="J81" s="5">
        <v>6807548637</v>
      </c>
      <c r="K81" s="5">
        <v>6846332136</v>
      </c>
      <c r="L81" s="5">
        <v>5115147281</v>
      </c>
      <c r="M81" s="5">
        <v>2105221291</v>
      </c>
      <c r="N81" s="5">
        <v>2308715905</v>
      </c>
      <c r="O81" s="5">
        <v>10299522231</v>
      </c>
    </row>
    <row r="82" spans="3:15" ht="15.5" x14ac:dyDescent="0.35">
      <c r="C82" t="s">
        <v>247</v>
      </c>
      <c r="L82" s="5">
        <v>1720000000</v>
      </c>
    </row>
    <row r="83" spans="3:15" ht="15.5" x14ac:dyDescent="0.35">
      <c r="C83" t="s">
        <v>99</v>
      </c>
      <c r="D83" s="5">
        <v>5150048304</v>
      </c>
      <c r="E83" s="5">
        <v>4610289941</v>
      </c>
      <c r="F83" s="5">
        <v>5412893140</v>
      </c>
      <c r="G83" s="5">
        <v>4067785583</v>
      </c>
      <c r="I83" s="5">
        <v>5412893140</v>
      </c>
      <c r="J83" s="5">
        <v>5696869871</v>
      </c>
      <c r="K83" s="5">
        <v>4359409186</v>
      </c>
      <c r="L83" s="5">
        <v>3319286236</v>
      </c>
      <c r="M83" s="5">
        <v>7802373242</v>
      </c>
      <c r="N83" s="5">
        <v>6215643561</v>
      </c>
      <c r="O83" s="5">
        <v>16806077762</v>
      </c>
    </row>
    <row r="84" spans="3:15" ht="15.5" x14ac:dyDescent="0.35">
      <c r="C84" t="s">
        <v>100</v>
      </c>
      <c r="D84" s="5">
        <v>5665688266</v>
      </c>
      <c r="E84" s="5">
        <v>4301127834</v>
      </c>
      <c r="F84" s="5">
        <v>5086709205</v>
      </c>
      <c r="G84" s="5">
        <v>13453609943</v>
      </c>
      <c r="I84" s="5">
        <v>5086709205</v>
      </c>
      <c r="J84" s="5">
        <v>6807548637</v>
      </c>
      <c r="K84" s="5">
        <v>6846332136</v>
      </c>
      <c r="L84" s="5">
        <v>5115147281</v>
      </c>
      <c r="M84" s="5">
        <v>2105221291</v>
      </c>
      <c r="N84" s="5">
        <v>2308715905</v>
      </c>
      <c r="O84" s="5">
        <v>10299522231</v>
      </c>
    </row>
    <row r="85" spans="3:15" ht="15.5" x14ac:dyDescent="0.35">
      <c r="C85" t="s">
        <v>101</v>
      </c>
      <c r="F85" s="5">
        <v>280080000</v>
      </c>
      <c r="I85" s="5">
        <v>280080000</v>
      </c>
    </row>
    <row r="86" spans="3:15" ht="15.5" x14ac:dyDescent="0.35">
      <c r="C86" t="s">
        <v>102</v>
      </c>
      <c r="F86" s="5">
        <v>280080000</v>
      </c>
      <c r="I86" s="5">
        <v>280080000</v>
      </c>
    </row>
    <row r="87" spans="3:15" ht="15.5" x14ac:dyDescent="0.35">
      <c r="C87" t="s">
        <v>103</v>
      </c>
      <c r="D87" s="5">
        <v>34355020138</v>
      </c>
      <c r="E87" s="5">
        <v>27541447703</v>
      </c>
      <c r="F87" s="5">
        <v>35178570947</v>
      </c>
      <c r="G87" s="5">
        <v>42099266871</v>
      </c>
      <c r="I87" s="5">
        <v>35178570947</v>
      </c>
      <c r="J87" s="5">
        <v>46154447236</v>
      </c>
      <c r="K87" s="5">
        <v>39997698583</v>
      </c>
      <c r="L87" s="5">
        <v>26154915086</v>
      </c>
      <c r="M87" s="5">
        <v>14995524667</v>
      </c>
      <c r="N87" s="5">
        <v>11035026586</v>
      </c>
      <c r="O87" s="5">
        <v>12737939611</v>
      </c>
    </row>
    <row r="88" spans="3:15" ht="15.5" x14ac:dyDescent="0.35">
      <c r="C88" t="s">
        <v>81</v>
      </c>
      <c r="D88" s="5">
        <v>333203964</v>
      </c>
      <c r="E88" s="5">
        <v>-108411336</v>
      </c>
      <c r="F88" s="5">
        <v>-108411336</v>
      </c>
      <c r="I88" s="5">
        <v>-108411336</v>
      </c>
      <c r="J88" s="5">
        <v>-34981037</v>
      </c>
      <c r="L88" s="5">
        <v>-108460275</v>
      </c>
      <c r="M88" s="5">
        <v>-260032521</v>
      </c>
      <c r="N88" s="5">
        <v>-28624903</v>
      </c>
      <c r="O88" s="5">
        <v>-298684550</v>
      </c>
    </row>
    <row r="89" spans="3:15" ht="15.5" x14ac:dyDescent="0.35">
      <c r="C89" t="s">
        <v>104</v>
      </c>
      <c r="D89" s="5">
        <v>42087932295</v>
      </c>
      <c r="E89" s="5">
        <v>34196655666</v>
      </c>
      <c r="F89" s="5">
        <v>53848945930</v>
      </c>
      <c r="G89" s="5">
        <v>66934689124</v>
      </c>
      <c r="I89" s="5">
        <v>53848945930</v>
      </c>
      <c r="J89" s="5">
        <v>64599283227</v>
      </c>
      <c r="K89" s="5">
        <v>61249209592</v>
      </c>
      <c r="L89" s="5">
        <v>40393418906</v>
      </c>
      <c r="M89" s="5">
        <v>18938658920</v>
      </c>
      <c r="N89" s="5">
        <v>14774577760</v>
      </c>
      <c r="O89" s="5">
        <v>23388365857</v>
      </c>
    </row>
    <row r="90" spans="3:15" ht="15.5" x14ac:dyDescent="0.35">
      <c r="C90" t="s">
        <v>105</v>
      </c>
    </row>
    <row r="91" spans="3:15" ht="15.5" x14ac:dyDescent="0.35">
      <c r="C91" t="s">
        <v>106</v>
      </c>
      <c r="D91" s="5">
        <v>42548860372</v>
      </c>
      <c r="E91" s="5">
        <v>53973604994</v>
      </c>
      <c r="F91" s="5">
        <v>42474597384</v>
      </c>
      <c r="G91" s="5">
        <v>40476374192</v>
      </c>
      <c r="I91" s="5">
        <v>42474597384</v>
      </c>
      <c r="J91" s="5">
        <v>43976586907</v>
      </c>
      <c r="K91" s="5">
        <v>54130615156</v>
      </c>
      <c r="L91" s="5">
        <v>53447629924</v>
      </c>
      <c r="M91" s="5">
        <v>6587220559</v>
      </c>
      <c r="N91" s="5">
        <v>7092917313</v>
      </c>
      <c r="O91" s="5">
        <v>7719167290</v>
      </c>
    </row>
    <row r="92" spans="3:15" ht="15.5" x14ac:dyDescent="0.35">
      <c r="C92" t="s">
        <v>108</v>
      </c>
      <c r="D92" s="5">
        <v>3373120047</v>
      </c>
      <c r="F92" s="5">
        <v>3381341532</v>
      </c>
      <c r="G92" s="5">
        <v>267296128</v>
      </c>
      <c r="I92" s="5">
        <v>3381341532</v>
      </c>
      <c r="J92" s="5">
        <v>275517614</v>
      </c>
      <c r="K92" s="5">
        <v>214052726</v>
      </c>
      <c r="L92" s="5">
        <v>198664367</v>
      </c>
      <c r="M92" s="5">
        <v>222491495</v>
      </c>
      <c r="N92" s="5">
        <v>114190212</v>
      </c>
      <c r="O92" s="5">
        <v>194452523</v>
      </c>
    </row>
    <row r="93" spans="3:15" ht="15.5" x14ac:dyDescent="0.35">
      <c r="C93" t="s">
        <v>107</v>
      </c>
    </row>
    <row r="94" spans="3:15" ht="15.5" x14ac:dyDescent="0.35">
      <c r="C94" t="s">
        <v>109</v>
      </c>
      <c r="D94" s="5">
        <v>46671680420</v>
      </c>
      <c r="E94" s="5">
        <v>53973604994</v>
      </c>
      <c r="F94" s="5">
        <v>45855938917</v>
      </c>
      <c r="G94" s="5">
        <v>106109970320</v>
      </c>
      <c r="I94" s="5">
        <v>45855938917</v>
      </c>
      <c r="J94" s="5">
        <v>110388095537</v>
      </c>
      <c r="K94" s="5">
        <v>119070067882</v>
      </c>
      <c r="L94" s="5">
        <v>53816694291</v>
      </c>
      <c r="M94" s="5">
        <v>6809712054</v>
      </c>
      <c r="N94" s="5">
        <v>7207107525</v>
      </c>
      <c r="O94" s="5">
        <v>7913619813</v>
      </c>
    </row>
    <row r="95" spans="3:15" ht="15.5" x14ac:dyDescent="0.35">
      <c r="C95" t="s">
        <v>110</v>
      </c>
      <c r="D95" s="5">
        <v>88759612715</v>
      </c>
      <c r="E95" s="5">
        <v>88170260660</v>
      </c>
      <c r="F95" s="5">
        <v>99704884847</v>
      </c>
      <c r="G95" s="5">
        <v>173044659444</v>
      </c>
      <c r="I95" s="5">
        <v>99704884847</v>
      </c>
      <c r="J95" s="5">
        <v>174987378764</v>
      </c>
      <c r="K95" s="5">
        <v>180319277474</v>
      </c>
      <c r="L95" s="5">
        <v>94210113197</v>
      </c>
      <c r="M95" s="5">
        <v>25748370974</v>
      </c>
      <c r="N95" s="5">
        <v>21981685285</v>
      </c>
      <c r="O95" s="5">
        <v>31301985670</v>
      </c>
    </row>
    <row r="96" spans="3:15" ht="15.5" x14ac:dyDescent="0.35">
      <c r="C96" t="s">
        <v>111</v>
      </c>
    </row>
    <row r="97" spans="3:15" ht="15.5" x14ac:dyDescent="0.35">
      <c r="C97" t="s">
        <v>112</v>
      </c>
    </row>
    <row r="98" spans="3:15" ht="15.5" x14ac:dyDescent="0.35">
      <c r="C98" t="s">
        <v>113</v>
      </c>
      <c r="D98" s="5">
        <v>18210374600</v>
      </c>
      <c r="E98" s="5">
        <v>19814782962</v>
      </c>
      <c r="F98" s="5">
        <v>31670366856</v>
      </c>
      <c r="G98" s="5">
        <v>18743090185</v>
      </c>
      <c r="I98" s="5">
        <v>31670366856</v>
      </c>
      <c r="J98" s="5">
        <v>22973373056</v>
      </c>
      <c r="K98" s="5">
        <v>20053837467</v>
      </c>
      <c r="L98" s="5">
        <v>26945596519</v>
      </c>
      <c r="M98" s="5">
        <v>23819444165</v>
      </c>
      <c r="N98" s="5">
        <v>21887552692</v>
      </c>
      <c r="O98" s="5">
        <v>32096712996</v>
      </c>
    </row>
    <row r="99" spans="3:15" ht="15.5" x14ac:dyDescent="0.35">
      <c r="C99" t="s">
        <v>250</v>
      </c>
      <c r="D99" s="5">
        <v>784975275</v>
      </c>
      <c r="E99" s="5">
        <v>1857713575</v>
      </c>
      <c r="F99" s="5">
        <v>3996011217</v>
      </c>
      <c r="G99" s="5">
        <v>11991831009</v>
      </c>
      <c r="I99" s="5">
        <v>3996011217</v>
      </c>
      <c r="J99" s="5">
        <v>12999790377</v>
      </c>
      <c r="K99" s="5">
        <v>13498873700</v>
      </c>
      <c r="L99" s="5">
        <v>16499305419</v>
      </c>
      <c r="M99" s="5">
        <v>13473226258</v>
      </c>
      <c r="N99" s="5">
        <v>13415081374</v>
      </c>
      <c r="O99" s="5">
        <v>12797548599</v>
      </c>
    </row>
    <row r="100" spans="3:15" ht="15.5" x14ac:dyDescent="0.35">
      <c r="C100" t="s">
        <v>114</v>
      </c>
    </row>
    <row r="101" spans="3:15" ht="15.5" x14ac:dyDescent="0.35">
      <c r="C101" t="s">
        <v>251</v>
      </c>
      <c r="D101" s="5">
        <v>5150048304</v>
      </c>
      <c r="E101" s="5">
        <v>4610289941</v>
      </c>
      <c r="F101" s="5">
        <v>5412893140</v>
      </c>
      <c r="G101" s="5">
        <v>4067785583</v>
      </c>
      <c r="I101" s="5">
        <v>5412893140</v>
      </c>
      <c r="J101" s="5">
        <v>5696869871</v>
      </c>
      <c r="K101" s="5">
        <v>4359409186</v>
      </c>
      <c r="L101" s="5">
        <v>3319286236</v>
      </c>
      <c r="M101" s="5">
        <v>7802373242</v>
      </c>
      <c r="N101" s="5">
        <v>6215643561</v>
      </c>
      <c r="O101" s="5">
        <v>16806077762</v>
      </c>
    </row>
    <row r="102" spans="3:15" ht="15.5" x14ac:dyDescent="0.35">
      <c r="C102" t="s">
        <v>115</v>
      </c>
    </row>
    <row r="103" spans="3:15" ht="15.5" x14ac:dyDescent="0.35">
      <c r="C103" t="s">
        <v>252</v>
      </c>
      <c r="L103" s="5">
        <v>1720000000</v>
      </c>
    </row>
    <row r="104" spans="3:15" ht="15.5" x14ac:dyDescent="0.35">
      <c r="C104" t="s">
        <v>117</v>
      </c>
      <c r="D104" s="5">
        <v>13025243</v>
      </c>
      <c r="E104" s="5">
        <v>8346406</v>
      </c>
      <c r="F104" s="5">
        <v>6872188</v>
      </c>
      <c r="G104" s="5">
        <v>7658034</v>
      </c>
      <c r="I104" s="5">
        <v>6872188</v>
      </c>
      <c r="J104" s="5">
        <v>2403444</v>
      </c>
      <c r="K104" s="5">
        <v>10530500</v>
      </c>
      <c r="L104" s="5">
        <v>1857236789</v>
      </c>
      <c r="M104" s="5">
        <v>70475192</v>
      </c>
      <c r="N104" s="5">
        <v>14281668</v>
      </c>
      <c r="O104" s="5">
        <v>13828667</v>
      </c>
    </row>
    <row r="105" spans="3:15" ht="15.5" x14ac:dyDescent="0.35">
      <c r="C105" t="s">
        <v>116</v>
      </c>
      <c r="D105" s="5">
        <v>2621172772</v>
      </c>
      <c r="E105" s="5">
        <v>2383350324</v>
      </c>
      <c r="F105" s="5">
        <v>2214093273</v>
      </c>
      <c r="G105" s="5">
        <v>2287598403</v>
      </c>
      <c r="I105" s="5">
        <v>2214093273</v>
      </c>
      <c r="J105" s="5">
        <v>1785127261</v>
      </c>
      <c r="K105" s="5">
        <v>1388158506</v>
      </c>
      <c r="L105" s="5">
        <v>1529923111</v>
      </c>
      <c r="M105" s="5">
        <v>1988762006</v>
      </c>
      <c r="N105" s="5">
        <v>1480088061</v>
      </c>
      <c r="O105" s="5">
        <v>1310834484</v>
      </c>
    </row>
    <row r="106" spans="3:15" ht="15.5" x14ac:dyDescent="0.35">
      <c r="C106" t="s">
        <v>389</v>
      </c>
      <c r="D106" s="5">
        <v>8353589006</v>
      </c>
      <c r="E106" s="5">
        <v>11202911316</v>
      </c>
      <c r="F106" s="5">
        <v>18465451682</v>
      </c>
      <c r="I106" s="5">
        <v>18465451682</v>
      </c>
    </row>
    <row r="107" spans="3:15" ht="15.5" x14ac:dyDescent="0.35">
      <c r="C107" t="s">
        <v>322</v>
      </c>
    </row>
    <row r="108" spans="3:15" ht="15.5" x14ac:dyDescent="0.35">
      <c r="C108" t="s">
        <v>255</v>
      </c>
      <c r="D108" s="5">
        <v>4370327736</v>
      </c>
      <c r="E108" s="5">
        <v>3663178284</v>
      </c>
      <c r="F108" s="5">
        <v>415336250</v>
      </c>
      <c r="G108" s="5">
        <v>1875674833</v>
      </c>
      <c r="I108" s="5">
        <v>415336250</v>
      </c>
      <c r="J108" s="5">
        <v>1875674832</v>
      </c>
      <c r="K108" s="5">
        <v>12556551184</v>
      </c>
      <c r="L108" s="5">
        <v>13930805945</v>
      </c>
      <c r="N108" s="5">
        <v>33333314</v>
      </c>
      <c r="O108" s="5">
        <v>233333318</v>
      </c>
    </row>
    <row r="109" spans="3:15" ht="15.5" x14ac:dyDescent="0.35">
      <c r="C109" t="s">
        <v>323</v>
      </c>
      <c r="D109" s="5">
        <v>50260000</v>
      </c>
      <c r="E109" s="5">
        <v>188496488</v>
      </c>
      <c r="F109" s="5">
        <v>1054356244</v>
      </c>
      <c r="G109" s="5">
        <v>1311659709</v>
      </c>
      <c r="I109" s="5">
        <v>1054356244</v>
      </c>
      <c r="J109" s="5">
        <v>1882456474</v>
      </c>
      <c r="K109" s="5">
        <v>15662391</v>
      </c>
      <c r="L109" s="5">
        <v>134699987</v>
      </c>
      <c r="M109" s="5">
        <v>404175303</v>
      </c>
      <c r="N109" s="5">
        <v>476327435</v>
      </c>
      <c r="O109" s="5">
        <v>500411374</v>
      </c>
    </row>
    <row r="110" spans="3:15" ht="15.5" x14ac:dyDescent="0.35">
      <c r="C110" t="s">
        <v>325</v>
      </c>
      <c r="D110" s="5">
        <v>1287564000</v>
      </c>
      <c r="E110" s="5">
        <v>-347828600</v>
      </c>
      <c r="F110" s="5">
        <v>1575045356</v>
      </c>
      <c r="G110" s="5">
        <v>388217156</v>
      </c>
      <c r="I110" s="5">
        <v>1575045356</v>
      </c>
      <c r="J110" s="5">
        <v>2489182103</v>
      </c>
      <c r="K110" s="5">
        <v>796865575</v>
      </c>
      <c r="L110" s="5">
        <v>2019844964</v>
      </c>
      <c r="M110" s="5">
        <v>484607467</v>
      </c>
      <c r="N110" s="5">
        <v>762458028</v>
      </c>
      <c r="O110" s="5">
        <v>1168423484</v>
      </c>
    </row>
    <row r="111" spans="3:15" ht="15.5" x14ac:dyDescent="0.35">
      <c r="C111" t="s">
        <v>122</v>
      </c>
      <c r="D111" s="5">
        <v>6368226208</v>
      </c>
      <c r="E111" s="5">
        <v>5425841510</v>
      </c>
      <c r="F111" s="5">
        <v>3417330966</v>
      </c>
      <c r="G111" s="5">
        <v>4761501280</v>
      </c>
      <c r="I111" s="5">
        <v>3417330966</v>
      </c>
      <c r="J111" s="5">
        <v>5332298044</v>
      </c>
      <c r="K111" s="5">
        <v>14025652184</v>
      </c>
      <c r="L111" s="5">
        <v>15228078914</v>
      </c>
      <c r="M111" s="5">
        <v>1631437879</v>
      </c>
      <c r="N111" s="5">
        <v>1381700233</v>
      </c>
      <c r="O111" s="5">
        <v>2121065378</v>
      </c>
    </row>
    <row r="112" spans="3:15" ht="15.5" x14ac:dyDescent="0.35">
      <c r="C112" t="s">
        <v>123</v>
      </c>
      <c r="D112" s="5">
        <v>6368226208</v>
      </c>
      <c r="E112" s="5">
        <v>5425841510</v>
      </c>
      <c r="F112" s="5">
        <v>3417330966</v>
      </c>
      <c r="G112" s="5">
        <v>4761501280</v>
      </c>
      <c r="I112" s="5">
        <v>3417330966</v>
      </c>
      <c r="J112" s="5">
        <v>5332298044</v>
      </c>
      <c r="K112" s="5">
        <v>14025652184</v>
      </c>
      <c r="L112" s="5">
        <v>15228078914</v>
      </c>
      <c r="M112" s="5">
        <v>1631437879</v>
      </c>
      <c r="N112" s="5">
        <v>1381700233</v>
      </c>
      <c r="O112" s="5">
        <v>2121065378</v>
      </c>
    </row>
    <row r="113" spans="2:15" ht="15.5" x14ac:dyDescent="0.35">
      <c r="C113" t="s">
        <v>119</v>
      </c>
    </row>
    <row r="114" spans="2:15" ht="15.5" x14ac:dyDescent="0.35">
      <c r="C114" t="s">
        <v>121</v>
      </c>
      <c r="D114" s="5">
        <v>4420587736</v>
      </c>
      <c r="E114" s="5">
        <v>3851674772</v>
      </c>
      <c r="F114" s="5">
        <v>1469692494</v>
      </c>
      <c r="G114" s="5">
        <v>3187334542</v>
      </c>
      <c r="I114" s="5">
        <v>1469692494</v>
      </c>
      <c r="J114" s="5">
        <v>3758131306</v>
      </c>
      <c r="K114" s="5">
        <v>12572213575</v>
      </c>
      <c r="L114" s="5">
        <v>14065505932</v>
      </c>
      <c r="M114" s="5">
        <v>404175303</v>
      </c>
      <c r="N114" s="5">
        <v>670460307</v>
      </c>
      <c r="O114" s="5">
        <v>1234519428</v>
      </c>
    </row>
    <row r="115" spans="2:15" ht="15.5" x14ac:dyDescent="0.35">
      <c r="C115" t="s">
        <v>124</v>
      </c>
      <c r="D115" s="5">
        <v>24578600808</v>
      </c>
      <c r="E115" s="5">
        <v>25240624472</v>
      </c>
      <c r="F115" s="5">
        <v>35087697822</v>
      </c>
      <c r="G115" s="5">
        <v>23504591465</v>
      </c>
      <c r="I115" s="5">
        <v>35087697822</v>
      </c>
      <c r="J115" s="5">
        <v>28305671100</v>
      </c>
      <c r="K115" s="5">
        <v>34079489651</v>
      </c>
      <c r="L115" s="5">
        <v>42173675433</v>
      </c>
      <c r="M115" s="5">
        <v>25450882044</v>
      </c>
      <c r="N115" s="5">
        <v>23269252925</v>
      </c>
      <c r="O115" s="5">
        <v>34217778374</v>
      </c>
    </row>
    <row r="116" spans="2:15" ht="15.5" x14ac:dyDescent="0.35">
      <c r="C116" t="s">
        <v>125</v>
      </c>
    </row>
    <row r="117" spans="2:15" ht="15.5" x14ac:dyDescent="0.35">
      <c r="C117" t="s">
        <v>126</v>
      </c>
      <c r="D117" s="5">
        <v>68521943800</v>
      </c>
      <c r="E117" s="5">
        <v>68521943800</v>
      </c>
      <c r="F117" s="5">
        <v>68521943800</v>
      </c>
      <c r="G117" s="5">
        <v>68500000000</v>
      </c>
      <c r="I117" s="5">
        <v>68521943800</v>
      </c>
      <c r="J117" s="5">
        <v>68500000000</v>
      </c>
      <c r="K117" s="5">
        <v>68500000000</v>
      </c>
      <c r="L117" s="5">
        <v>50000000000</v>
      </c>
      <c r="M117" s="5">
        <v>200000000</v>
      </c>
      <c r="N117" s="5">
        <v>200000000</v>
      </c>
      <c r="O117" s="5">
        <v>200000000</v>
      </c>
    </row>
    <row r="118" spans="2:15" ht="15.5" x14ac:dyDescent="0.35">
      <c r="C118" t="s">
        <v>127</v>
      </c>
      <c r="D118" s="5">
        <v>75353747100</v>
      </c>
      <c r="E118" s="5">
        <v>74475956681</v>
      </c>
      <c r="F118" s="5">
        <v>75353747100</v>
      </c>
      <c r="G118" s="5">
        <v>75255000000</v>
      </c>
      <c r="I118" s="5">
        <v>75353747100</v>
      </c>
      <c r="J118" s="5">
        <v>75255000000</v>
      </c>
      <c r="K118" s="5">
        <v>75255000000</v>
      </c>
    </row>
    <row r="119" spans="2:15" ht="15.5" x14ac:dyDescent="0.35">
      <c r="C119" t="s">
        <v>128</v>
      </c>
      <c r="D119" s="5">
        <v>-80027882958</v>
      </c>
      <c r="E119" s="5">
        <v>-79960074943</v>
      </c>
      <c r="F119" s="5">
        <v>-79150314527</v>
      </c>
      <c r="G119" s="5">
        <v>5785067979</v>
      </c>
      <c r="I119" s="5">
        <v>-79150314527</v>
      </c>
      <c r="J119" s="5">
        <v>2961466211</v>
      </c>
      <c r="K119" s="5">
        <v>2484552667</v>
      </c>
      <c r="L119" s="5">
        <v>2144613690</v>
      </c>
      <c r="M119" s="5">
        <v>357521451</v>
      </c>
      <c r="N119" s="5">
        <v>-1458942737</v>
      </c>
      <c r="O119" s="5">
        <v>-2817108154</v>
      </c>
    </row>
    <row r="120" spans="2:15" ht="15.5" x14ac:dyDescent="0.35">
      <c r="C120" t="s">
        <v>257</v>
      </c>
      <c r="D120" s="5">
        <v>100000000</v>
      </c>
      <c r="E120" s="5">
        <v>100000000</v>
      </c>
      <c r="F120" s="5">
        <v>100000000</v>
      </c>
      <c r="I120" s="5">
        <v>100000000</v>
      </c>
      <c r="J120" s="5">
        <v>100000000</v>
      </c>
      <c r="L120" s="5">
        <v>100000000</v>
      </c>
    </row>
    <row r="121" spans="2:15" ht="15.5" x14ac:dyDescent="0.35">
      <c r="C121" t="s">
        <v>258</v>
      </c>
      <c r="D121" s="5">
        <v>-80127882958</v>
      </c>
      <c r="E121" s="5">
        <v>-80060074943</v>
      </c>
      <c r="F121" s="5">
        <v>-79250314527</v>
      </c>
      <c r="G121" s="5">
        <v>5785067979</v>
      </c>
      <c r="I121" s="5">
        <v>-79250314527</v>
      </c>
      <c r="J121" s="5">
        <v>2861466211</v>
      </c>
      <c r="K121" s="5">
        <v>2484552667</v>
      </c>
      <c r="L121" s="5">
        <v>2044613690</v>
      </c>
    </row>
    <row r="122" spans="2:15" ht="15.5" x14ac:dyDescent="0.35">
      <c r="C122" t="s">
        <v>259</v>
      </c>
      <c r="D122" s="5">
        <v>-80027882958</v>
      </c>
      <c r="E122" s="5">
        <v>-79960074943</v>
      </c>
      <c r="F122" s="5">
        <v>-79150314527</v>
      </c>
      <c r="G122" s="5">
        <v>5785067979</v>
      </c>
      <c r="I122" s="5">
        <v>-79150314527</v>
      </c>
      <c r="J122" s="5">
        <v>2961466211</v>
      </c>
      <c r="K122" s="5">
        <v>2484552667</v>
      </c>
      <c r="L122" s="5">
        <v>2144613690</v>
      </c>
      <c r="M122" s="5">
        <v>357521451</v>
      </c>
      <c r="N122" s="5">
        <v>-1458942737</v>
      </c>
      <c r="O122" s="5">
        <v>-2817108154</v>
      </c>
    </row>
    <row r="123" spans="2:15" ht="15.5" x14ac:dyDescent="0.35">
      <c r="C123" t="s">
        <v>260</v>
      </c>
      <c r="E123" s="5">
        <v>221987</v>
      </c>
      <c r="F123" s="5">
        <v>221988</v>
      </c>
      <c r="I123" s="5">
        <v>221988</v>
      </c>
      <c r="J123" s="5">
        <v>222490</v>
      </c>
      <c r="K123" s="5">
        <v>235157</v>
      </c>
      <c r="L123" s="5">
        <v>284349</v>
      </c>
    </row>
    <row r="124" spans="2:15" ht="15.5" x14ac:dyDescent="0.35">
      <c r="C124" t="s">
        <v>10</v>
      </c>
      <c r="D124" s="5">
        <v>64181011906</v>
      </c>
      <c r="E124" s="5">
        <v>62929636189</v>
      </c>
      <c r="F124" s="5">
        <v>64617187025</v>
      </c>
      <c r="G124" s="5">
        <v>149540067979</v>
      </c>
      <c r="I124" s="5">
        <v>64617187025</v>
      </c>
      <c r="J124" s="5">
        <v>146681707664</v>
      </c>
      <c r="K124" s="5">
        <v>146239787824</v>
      </c>
      <c r="L124" s="5">
        <v>52036437764</v>
      </c>
      <c r="M124" s="5">
        <v>297488930</v>
      </c>
      <c r="N124" s="5">
        <v>-1287567640</v>
      </c>
      <c r="O124" s="5">
        <v>-2915792704</v>
      </c>
    </row>
    <row r="125" spans="2:15" ht="15.5" x14ac:dyDescent="0.35">
      <c r="C125" t="s">
        <v>129</v>
      </c>
      <c r="D125" s="5">
        <v>88759612714</v>
      </c>
      <c r="E125" s="5">
        <v>88170260661</v>
      </c>
      <c r="F125" s="5">
        <v>99704884847</v>
      </c>
      <c r="G125" s="5">
        <v>173044659444</v>
      </c>
      <c r="I125" s="5">
        <v>99704884847</v>
      </c>
      <c r="J125" s="5">
        <v>174987378764</v>
      </c>
      <c r="K125" s="5">
        <v>180319277475</v>
      </c>
      <c r="L125" s="5">
        <v>94210113197</v>
      </c>
      <c r="M125" s="5">
        <v>25748370974</v>
      </c>
      <c r="N125" s="5">
        <v>21981685285</v>
      </c>
      <c r="O125" s="5">
        <v>31301985670</v>
      </c>
    </row>
    <row r="126" spans="2:15" ht="15.5" x14ac:dyDescent="0.35">
      <c r="C126" t="s">
        <v>130</v>
      </c>
      <c r="D126" s="5">
        <v>3425000000</v>
      </c>
      <c r="E126" s="5">
        <v>3425000000</v>
      </c>
      <c r="F126" s="5">
        <v>3425000000</v>
      </c>
      <c r="G126" s="5">
        <v>3425000000</v>
      </c>
      <c r="I126" s="5">
        <v>3425000000</v>
      </c>
      <c r="J126" s="5">
        <v>3425000000</v>
      </c>
      <c r="K126" s="5">
        <v>3425000000</v>
      </c>
      <c r="L126" s="5">
        <v>2500000000</v>
      </c>
      <c r="M126" s="5">
        <v>200</v>
      </c>
      <c r="N126" s="5">
        <v>200</v>
      </c>
      <c r="O126" s="5">
        <v>200</v>
      </c>
    </row>
    <row r="128" spans="2:15" ht="15.5" x14ac:dyDescent="0.35">
      <c r="B128" t="s">
        <v>131</v>
      </c>
      <c r="C128" t="s">
        <v>132</v>
      </c>
      <c r="D128" s="5">
        <v>8798297499</v>
      </c>
      <c r="E128" s="5">
        <v>-9607326762</v>
      </c>
      <c r="F128" s="5">
        <v>-6909184574</v>
      </c>
      <c r="G128" s="5">
        <v>397792352</v>
      </c>
      <c r="I128" s="5">
        <v>-4378067998</v>
      </c>
      <c r="J128" s="5">
        <v>1087044598</v>
      </c>
      <c r="K128" s="5">
        <v>-14115338034</v>
      </c>
      <c r="L128" s="5">
        <v>-17808579922</v>
      </c>
      <c r="M128" s="5">
        <v>1082355412</v>
      </c>
      <c r="N128" s="5">
        <v>1665091097</v>
      </c>
      <c r="O128" s="5">
        <v>902887069</v>
      </c>
    </row>
    <row r="129" spans="3:15" ht="15.5" x14ac:dyDescent="0.35">
      <c r="C129" t="s">
        <v>363</v>
      </c>
      <c r="D129" s="5">
        <v>4880667339</v>
      </c>
      <c r="E129" s="5">
        <v>6890506463</v>
      </c>
      <c r="F129" s="5">
        <v>6335805152</v>
      </c>
      <c r="G129" s="5">
        <v>6433658281</v>
      </c>
      <c r="I129" s="5">
        <v>25581562340</v>
      </c>
      <c r="J129" s="5">
        <v>27000736356</v>
      </c>
      <c r="K129" s="5">
        <v>30364919850</v>
      </c>
      <c r="L129" s="5">
        <v>35953854099</v>
      </c>
      <c r="M129" s="5">
        <v>38743914515</v>
      </c>
      <c r="N129" s="5">
        <v>47106612641</v>
      </c>
      <c r="O129" s="5">
        <v>50295411802</v>
      </c>
    </row>
    <row r="130" spans="3:15" ht="15.5" x14ac:dyDescent="0.35">
      <c r="C130" t="s">
        <v>465</v>
      </c>
      <c r="D130" s="5">
        <v>-8165381982</v>
      </c>
      <c r="F130" s="5">
        <v>-14484066009</v>
      </c>
      <c r="G130" s="5">
        <v>-3961198776</v>
      </c>
      <c r="I130" s="5">
        <v>-28296098030</v>
      </c>
      <c r="J130" s="5">
        <v>-24726125374</v>
      </c>
      <c r="K130" s="5">
        <v>-42172565088</v>
      </c>
      <c r="L130" s="5">
        <v>-42353773099</v>
      </c>
      <c r="M130" s="5">
        <v>-30830240202</v>
      </c>
      <c r="N130" s="5">
        <v>-37436591688</v>
      </c>
      <c r="O130" s="5">
        <v>-39837484482</v>
      </c>
    </row>
    <row r="131" spans="3:15" ht="15.5" x14ac:dyDescent="0.35">
      <c r="C131" t="s">
        <v>722</v>
      </c>
      <c r="D131" s="5">
        <v>1415957725</v>
      </c>
      <c r="E131" s="5">
        <v>-5846712387</v>
      </c>
      <c r="F131" s="5">
        <v>5446287004</v>
      </c>
      <c r="G131" s="5">
        <v>-5446287004</v>
      </c>
      <c r="L131" s="5">
        <v>-3658698681</v>
      </c>
      <c r="M131" s="5">
        <v>-3645134060</v>
      </c>
      <c r="N131" s="5">
        <v>-4460938020</v>
      </c>
      <c r="O131" s="5">
        <v>-1634174506</v>
      </c>
    </row>
    <row r="132" spans="3:15" ht="15.5" x14ac:dyDescent="0.35">
      <c r="C132" t="s">
        <v>723</v>
      </c>
      <c r="F132" s="5">
        <v>2438050258</v>
      </c>
      <c r="G132" s="5">
        <v>-2438050258</v>
      </c>
      <c r="M132" s="5">
        <v>-1595986450</v>
      </c>
      <c r="N132" s="5">
        <v>-1542551780</v>
      </c>
      <c r="O132" s="5">
        <v>-6454804590</v>
      </c>
    </row>
    <row r="133" spans="3:15" ht="15.5" x14ac:dyDescent="0.35">
      <c r="C133" t="s">
        <v>724</v>
      </c>
      <c r="L133" s="5">
        <v>-2949000711</v>
      </c>
    </row>
    <row r="134" spans="3:15" ht="15.5" x14ac:dyDescent="0.35">
      <c r="C134" t="s">
        <v>327</v>
      </c>
      <c r="M134" s="5">
        <v>90747854</v>
      </c>
      <c r="O134" s="5">
        <v>486037878</v>
      </c>
    </row>
    <row r="135" spans="3:15" ht="15.5" x14ac:dyDescent="0.35">
      <c r="C135" t="s">
        <v>328</v>
      </c>
      <c r="F135" s="5">
        <v>-5686232112</v>
      </c>
      <c r="G135" s="5">
        <v>5686232112</v>
      </c>
      <c r="L135" s="5">
        <v>-1554505167</v>
      </c>
      <c r="M135" s="5">
        <v>-36007642</v>
      </c>
      <c r="N135" s="5">
        <v>-29683014</v>
      </c>
      <c r="O135" s="5">
        <v>-26320109</v>
      </c>
    </row>
    <row r="136" spans="3:15" ht="15.5" x14ac:dyDescent="0.35">
      <c r="C136" t="s">
        <v>137</v>
      </c>
      <c r="D136" s="5">
        <v>302226103</v>
      </c>
      <c r="E136" s="5">
        <v>-302226103</v>
      </c>
      <c r="F136" s="5">
        <v>-672050404</v>
      </c>
      <c r="G136" s="5">
        <v>507583910</v>
      </c>
      <c r="I136" s="5">
        <v>-200231043</v>
      </c>
      <c r="J136" s="5">
        <v>-155618091</v>
      </c>
      <c r="K136" s="5">
        <v>-537942155</v>
      </c>
      <c r="L136" s="5">
        <v>-1571272420</v>
      </c>
      <c r="M136" s="5">
        <v>-221558889</v>
      </c>
      <c r="N136" s="5">
        <v>-307437467</v>
      </c>
      <c r="O136" s="5">
        <v>-316030857</v>
      </c>
    </row>
    <row r="137" spans="3:15" ht="15.5" x14ac:dyDescent="0.35">
      <c r="C137" t="s">
        <v>261</v>
      </c>
      <c r="D137" s="5">
        <v>1698207</v>
      </c>
      <c r="E137" s="5">
        <v>24806489</v>
      </c>
      <c r="F137" s="5">
        <v>36069042</v>
      </c>
      <c r="G137" s="5">
        <v>53241291</v>
      </c>
      <c r="I137" s="5">
        <v>131188698</v>
      </c>
      <c r="J137" s="5">
        <v>148106255</v>
      </c>
      <c r="K137" s="5">
        <v>93037605</v>
      </c>
      <c r="L137" s="5">
        <v>11887675</v>
      </c>
      <c r="M137" s="5">
        <v>581757</v>
      </c>
      <c r="N137" s="5">
        <v>249922</v>
      </c>
      <c r="O137" s="5">
        <v>849715</v>
      </c>
    </row>
    <row r="138" spans="3:15" ht="15.5" x14ac:dyDescent="0.35">
      <c r="C138" t="s">
        <v>725</v>
      </c>
      <c r="D138" s="5">
        <v>10363130107</v>
      </c>
      <c r="E138" s="5">
        <v>-10373701224</v>
      </c>
      <c r="F138" s="5">
        <v>-323047505</v>
      </c>
      <c r="G138" s="5">
        <v>-437387204</v>
      </c>
      <c r="I138" s="5">
        <v>-1594489963</v>
      </c>
      <c r="J138" s="5">
        <v>-1180054548</v>
      </c>
      <c r="K138" s="5">
        <v>-1862788246</v>
      </c>
      <c r="L138" s="5">
        <v>-1687071618</v>
      </c>
      <c r="M138" s="5">
        <v>-1423961471</v>
      </c>
      <c r="N138" s="5">
        <v>-1664569497</v>
      </c>
      <c r="O138" s="5">
        <v>-1610597782</v>
      </c>
    </row>
    <row r="139" spans="3:15" ht="15.5" x14ac:dyDescent="0.35">
      <c r="C139" t="s">
        <v>139</v>
      </c>
      <c r="D139" s="5">
        <v>-10600195575</v>
      </c>
      <c r="E139" s="5">
        <v>-487588408</v>
      </c>
      <c r="F139" s="5">
        <v>9968508942</v>
      </c>
      <c r="G139" s="5">
        <v>-1345835330</v>
      </c>
      <c r="I139" s="5">
        <v>6288787863</v>
      </c>
      <c r="J139" s="5">
        <v>-7334944073</v>
      </c>
      <c r="K139" s="5">
        <v>88606788755</v>
      </c>
      <c r="L139" s="5">
        <v>69742947287</v>
      </c>
      <c r="M139" s="5">
        <v>-773126018</v>
      </c>
      <c r="N139" s="5">
        <v>-644097802</v>
      </c>
      <c r="O139" s="5">
        <v>-1334975694</v>
      </c>
    </row>
    <row r="140" spans="3:15" ht="15.5" x14ac:dyDescent="0.35">
      <c r="C140" t="s">
        <v>140</v>
      </c>
      <c r="D140" s="5">
        <v>749250</v>
      </c>
      <c r="E140" s="5">
        <v>-750000</v>
      </c>
      <c r="F140" s="5">
        <v>-1349517231</v>
      </c>
      <c r="G140" s="5">
        <v>866425192</v>
      </c>
      <c r="I140" s="5">
        <v>-483092039</v>
      </c>
      <c r="J140" s="5">
        <v>6000186528</v>
      </c>
      <c r="K140" s="5">
        <v>-68703517984</v>
      </c>
      <c r="L140" s="5">
        <v>-48118433133</v>
      </c>
      <c r="M140" s="5">
        <v>103589708</v>
      </c>
      <c r="N140" s="5">
        <v>72000000</v>
      </c>
      <c r="O140" s="5">
        <v>47267500</v>
      </c>
    </row>
    <row r="141" spans="3:15" ht="15.5" x14ac:dyDescent="0.35">
      <c r="C141" t="s">
        <v>368</v>
      </c>
    </row>
    <row r="142" spans="3:15" ht="15.5" x14ac:dyDescent="0.35">
      <c r="C142" t="s">
        <v>143</v>
      </c>
      <c r="D142" s="5">
        <v>750000</v>
      </c>
      <c r="E142" s="5">
        <v>-750000</v>
      </c>
      <c r="F142" s="5">
        <v>-483092039</v>
      </c>
      <c r="I142" s="5">
        <v>-483092039</v>
      </c>
      <c r="J142" s="5">
        <v>-8019416696</v>
      </c>
      <c r="K142" s="5">
        <v>-2332661791</v>
      </c>
      <c r="L142" s="5">
        <v>-47948033133</v>
      </c>
      <c r="M142" s="5">
        <v>-236410292</v>
      </c>
      <c r="O142" s="5">
        <v>-10732500</v>
      </c>
    </row>
    <row r="143" spans="3:15" ht="15.5" x14ac:dyDescent="0.35">
      <c r="C143" t="s">
        <v>726</v>
      </c>
    </row>
    <row r="144" spans="3:15" ht="15.5" x14ac:dyDescent="0.35">
      <c r="C144" t="s">
        <v>331</v>
      </c>
      <c r="J144" s="5">
        <v>-3153132776</v>
      </c>
      <c r="K144" s="5">
        <v>-66370856193</v>
      </c>
      <c r="L144" s="5">
        <v>-170400000</v>
      </c>
    </row>
    <row r="145" spans="3:15" ht="15.5" x14ac:dyDescent="0.35">
      <c r="C145" t="s">
        <v>498</v>
      </c>
      <c r="D145" s="5">
        <v>-750</v>
      </c>
      <c r="F145" s="5">
        <v>-96734176</v>
      </c>
      <c r="G145" s="5">
        <v>96734176</v>
      </c>
      <c r="J145" s="5">
        <v>17172736000</v>
      </c>
      <c r="M145" s="5">
        <v>340000000</v>
      </c>
      <c r="N145" s="5">
        <v>72000000</v>
      </c>
      <c r="O145" s="5">
        <v>58000000</v>
      </c>
    </row>
    <row r="146" spans="3:15" ht="15.5" x14ac:dyDescent="0.35">
      <c r="C146" t="s">
        <v>559</v>
      </c>
      <c r="F146" s="5">
        <v>-769691016</v>
      </c>
      <c r="G146" s="5">
        <v>769691016</v>
      </c>
    </row>
    <row r="147" spans="3:15" ht="15.5" x14ac:dyDescent="0.35">
      <c r="C147" t="s">
        <v>148</v>
      </c>
      <c r="D147" s="5">
        <v>-10600195575</v>
      </c>
      <c r="E147" s="5">
        <v>-487588408</v>
      </c>
      <c r="F147" s="5">
        <v>9968508942</v>
      </c>
      <c r="G147" s="5">
        <v>-1345835330</v>
      </c>
      <c r="I147" s="5">
        <v>6288787863</v>
      </c>
      <c r="J147" s="5">
        <v>-7334944073</v>
      </c>
      <c r="K147" s="5">
        <v>88606788755</v>
      </c>
      <c r="L147" s="5">
        <v>69742947287</v>
      </c>
      <c r="M147" s="5">
        <v>-773126018</v>
      </c>
      <c r="N147" s="5">
        <v>-644097802</v>
      </c>
      <c r="O147" s="5">
        <v>-1334975694</v>
      </c>
    </row>
    <row r="148" spans="3:15" ht="15.5" x14ac:dyDescent="0.35">
      <c r="C148" t="s">
        <v>280</v>
      </c>
      <c r="K148" s="5">
        <v>97125000000</v>
      </c>
    </row>
    <row r="149" spans="3:15" ht="15.5" x14ac:dyDescent="0.35">
      <c r="C149" t="s">
        <v>547</v>
      </c>
      <c r="L149" s="5">
        <v>49800000000</v>
      </c>
    </row>
    <row r="150" spans="3:15" ht="15.5" x14ac:dyDescent="0.35">
      <c r="C150" t="s">
        <v>727</v>
      </c>
      <c r="F150" s="5">
        <v>18374451682</v>
      </c>
      <c r="I150" s="5">
        <v>18374451682</v>
      </c>
      <c r="J150" s="5">
        <v>327946491</v>
      </c>
    </row>
    <row r="151" spans="3:15" ht="15.5" x14ac:dyDescent="0.35">
      <c r="C151" t="s">
        <v>460</v>
      </c>
      <c r="J151" s="5">
        <v>-40126500</v>
      </c>
      <c r="K151" s="5">
        <v>-2801507780</v>
      </c>
    </row>
    <row r="152" spans="3:15" ht="15.5" x14ac:dyDescent="0.35">
      <c r="C152" t="s">
        <v>577</v>
      </c>
    </row>
    <row r="153" spans="3:15" ht="15.5" x14ac:dyDescent="0.35">
      <c r="C153" t="s">
        <v>470</v>
      </c>
      <c r="L153" s="5">
        <v>19171000000</v>
      </c>
    </row>
    <row r="154" spans="3:15" ht="15.5" x14ac:dyDescent="0.35">
      <c r="C154" t="s">
        <v>471</v>
      </c>
      <c r="D154" s="5">
        <v>-488332899</v>
      </c>
      <c r="E154" s="5">
        <v>-487588408</v>
      </c>
      <c r="F154" s="5">
        <v>-351058418</v>
      </c>
      <c r="G154" s="5">
        <v>-335308406</v>
      </c>
      <c r="I154" s="5">
        <v>-1333649520</v>
      </c>
      <c r="J154" s="5">
        <v>-10098773178</v>
      </c>
      <c r="K154" s="5">
        <v>-2382716290</v>
      </c>
      <c r="L154" s="5">
        <v>-3523157720</v>
      </c>
      <c r="M154" s="5">
        <v>-200000004</v>
      </c>
      <c r="N154" s="5">
        <v>-200000004</v>
      </c>
      <c r="O154" s="5">
        <v>-200000004</v>
      </c>
    </row>
    <row r="155" spans="3:15" ht="15.5" x14ac:dyDescent="0.35">
      <c r="C155" t="s">
        <v>578</v>
      </c>
      <c r="D155" s="5">
        <v>-488332899</v>
      </c>
      <c r="E155" s="5">
        <v>-487588408</v>
      </c>
      <c r="F155" s="5">
        <v>-351058418</v>
      </c>
      <c r="G155" s="5">
        <v>-335308406</v>
      </c>
      <c r="I155" s="5">
        <v>-1333649520</v>
      </c>
      <c r="J155" s="5">
        <v>-10098773178</v>
      </c>
      <c r="K155" s="5">
        <v>-2382716290</v>
      </c>
      <c r="L155" s="5">
        <v>15647842280</v>
      </c>
      <c r="M155" s="5">
        <v>-200000004</v>
      </c>
      <c r="N155" s="5">
        <v>-200000004</v>
      </c>
      <c r="O155" s="5">
        <v>-200000004</v>
      </c>
    </row>
    <row r="156" spans="3:15" ht="15.5" x14ac:dyDescent="0.35">
      <c r="C156" t="s">
        <v>579</v>
      </c>
    </row>
    <row r="157" spans="3:15" ht="15.5" x14ac:dyDescent="0.35">
      <c r="C157" t="s">
        <v>728</v>
      </c>
      <c r="F157" s="5">
        <v>120690900</v>
      </c>
      <c r="G157" s="5">
        <v>-120690900</v>
      </c>
      <c r="I157" s="5">
        <v>120690900</v>
      </c>
    </row>
    <row r="158" spans="3:15" ht="15.5" x14ac:dyDescent="0.35">
      <c r="C158" t="s">
        <v>729</v>
      </c>
      <c r="L158" s="5">
        <v>300000</v>
      </c>
    </row>
    <row r="159" spans="3:15" ht="15.5" x14ac:dyDescent="0.35">
      <c r="C159" t="s">
        <v>385</v>
      </c>
      <c r="F159" s="5">
        <v>-179755430</v>
      </c>
      <c r="G159" s="5">
        <v>-381753296</v>
      </c>
      <c r="I159" s="5">
        <v>-1868926039</v>
      </c>
      <c r="J159" s="5">
        <v>-654056463</v>
      </c>
      <c r="K159" s="5">
        <v>-333555456</v>
      </c>
      <c r="L159" s="5">
        <v>-290474596</v>
      </c>
      <c r="M159" s="5">
        <v>-291295721</v>
      </c>
      <c r="N159" s="5">
        <v>-320112778</v>
      </c>
      <c r="O159" s="5">
        <v>-306051306</v>
      </c>
    </row>
    <row r="160" spans="3:15" ht="15.5" x14ac:dyDescent="0.35">
      <c r="C160" t="s">
        <v>730</v>
      </c>
      <c r="J160" s="5">
        <v>3629148900</v>
      </c>
    </row>
    <row r="161" spans="2:15" ht="15.5" x14ac:dyDescent="0.35">
      <c r="C161" t="s">
        <v>731</v>
      </c>
      <c r="L161" s="5">
        <v>1720000000</v>
      </c>
    </row>
    <row r="162" spans="2:15" ht="15.5" x14ac:dyDescent="0.35">
      <c r="C162" t="s">
        <v>732</v>
      </c>
      <c r="D162" s="5">
        <v>-10111862676</v>
      </c>
    </row>
    <row r="163" spans="2:15" ht="15.5" x14ac:dyDescent="0.35">
      <c r="C163" t="s">
        <v>343</v>
      </c>
      <c r="L163" s="5">
        <v>-160799558</v>
      </c>
      <c r="M163" s="5">
        <v>-339975177</v>
      </c>
      <c r="N163" s="5">
        <v>-741517795</v>
      </c>
      <c r="O163" s="5">
        <v>-799294202</v>
      </c>
    </row>
    <row r="164" spans="2:15" ht="15.5" x14ac:dyDescent="0.35">
      <c r="C164" t="s">
        <v>507</v>
      </c>
      <c r="D164" s="5">
        <v>-1801148826</v>
      </c>
      <c r="E164" s="5">
        <v>-10095665170</v>
      </c>
      <c r="F164" s="5">
        <v>1709807137</v>
      </c>
      <c r="G164" s="5">
        <v>-81617786</v>
      </c>
      <c r="I164" s="5">
        <v>1427627826</v>
      </c>
      <c r="J164" s="5">
        <v>-247712947</v>
      </c>
      <c r="K164" s="5">
        <v>5787932737</v>
      </c>
      <c r="L164" s="5">
        <v>3815934232</v>
      </c>
      <c r="M164" s="5">
        <v>412819102</v>
      </c>
      <c r="N164" s="5">
        <v>1092993295</v>
      </c>
      <c r="O164" s="5">
        <v>-384821125</v>
      </c>
    </row>
    <row r="165" spans="2:15" ht="15.5" x14ac:dyDescent="0.35">
      <c r="C165" t="s">
        <v>509</v>
      </c>
      <c r="D165" s="5">
        <v>1529447424</v>
      </c>
      <c r="E165" s="5">
        <v>11081720786</v>
      </c>
      <c r="I165" s="5">
        <v>11183540384</v>
      </c>
      <c r="J165" s="5">
        <v>11431253331</v>
      </c>
      <c r="K165" s="5">
        <v>5643320593</v>
      </c>
      <c r="L165" s="5">
        <v>1827386361</v>
      </c>
      <c r="M165" s="5">
        <v>1414567259</v>
      </c>
      <c r="N165" s="5">
        <v>321573964</v>
      </c>
      <c r="O165" s="5">
        <v>706395089</v>
      </c>
    </row>
    <row r="166" spans="2:15" ht="15.5" x14ac:dyDescent="0.35">
      <c r="C166" t="s">
        <v>510</v>
      </c>
      <c r="D166" s="5">
        <v>-271701402</v>
      </c>
      <c r="E166" s="5">
        <v>986055616</v>
      </c>
      <c r="F166" s="5">
        <v>1709807137</v>
      </c>
      <c r="G166" s="5">
        <v>-81617786</v>
      </c>
      <c r="I166" s="5">
        <v>12611168210</v>
      </c>
      <c r="J166" s="5">
        <v>11183540384</v>
      </c>
      <c r="K166" s="5">
        <v>11431253330</v>
      </c>
      <c r="L166" s="5">
        <v>5643320593</v>
      </c>
      <c r="M166" s="5">
        <v>1827386361</v>
      </c>
      <c r="N166" s="5">
        <v>1414567259</v>
      </c>
      <c r="O166" s="5">
        <v>321573964</v>
      </c>
    </row>
    <row r="168" spans="2:15" ht="15.5" x14ac:dyDescent="0.35">
      <c r="B168" t="s">
        <v>160</v>
      </c>
      <c r="C168" t="s">
        <v>12</v>
      </c>
      <c r="D168" s="5">
        <v>3420000000</v>
      </c>
      <c r="E168" s="5">
        <v>3420000000</v>
      </c>
      <c r="F168" s="5">
        <v>3420000000</v>
      </c>
      <c r="G168" s="5">
        <v>3420000000</v>
      </c>
      <c r="I168" s="5">
        <v>3420000000</v>
      </c>
      <c r="J168" s="5">
        <v>3420000000</v>
      </c>
      <c r="K168" s="5">
        <v>3420000000</v>
      </c>
      <c r="L168" s="5">
        <v>2500000000</v>
      </c>
      <c r="M168" s="5">
        <v>0</v>
      </c>
      <c r="N168" s="5">
        <v>0</v>
      </c>
      <c r="O168" s="5">
        <v>0</v>
      </c>
    </row>
    <row r="169" spans="2:15" ht="15.5" x14ac:dyDescent="0.35">
      <c r="C169" t="s">
        <v>161</v>
      </c>
      <c r="D169" s="6">
        <v>0.3</v>
      </c>
      <c r="E169" s="6">
        <v>-0.24</v>
      </c>
      <c r="F169" s="6">
        <v>-5.9</v>
      </c>
      <c r="G169" s="6">
        <v>0.66</v>
      </c>
    </row>
    <row r="170" spans="2:15" ht="15.5" x14ac:dyDescent="0.35">
      <c r="C170" t="s">
        <v>162</v>
      </c>
      <c r="D170" s="5">
        <v>320</v>
      </c>
      <c r="E170" s="6">
        <v>-462.5</v>
      </c>
      <c r="F170" s="5">
        <v>-40</v>
      </c>
      <c r="G170" s="6">
        <v>390.91</v>
      </c>
    </row>
    <row r="171" spans="2:15" ht="15.5" x14ac:dyDescent="0.35">
      <c r="C171" t="s">
        <v>61</v>
      </c>
      <c r="D171" s="6">
        <v>60.6</v>
      </c>
      <c r="E171" s="5">
        <v>71</v>
      </c>
      <c r="F171" s="6">
        <v>-397.96</v>
      </c>
      <c r="G171" s="6">
        <v>60.91</v>
      </c>
    </row>
    <row r="172" spans="2:15" ht="15.5" x14ac:dyDescent="0.35">
      <c r="C172" t="s">
        <v>163</v>
      </c>
      <c r="D172" s="5">
        <v>12710000000</v>
      </c>
      <c r="F172" s="5">
        <v>-18950000000</v>
      </c>
      <c r="G172" s="5">
        <v>-1190000000</v>
      </c>
    </row>
    <row r="173" spans="2:15" ht="15.5" x14ac:dyDescent="0.35">
      <c r="C173" t="s">
        <v>164</v>
      </c>
      <c r="D173" s="6">
        <v>1.1599999999999999E-2</v>
      </c>
      <c r="E173" s="6">
        <v>-9.1999999999999998E-3</v>
      </c>
      <c r="F173" s="6">
        <v>-0.20280000000000001</v>
      </c>
      <c r="G173" s="6">
        <v>1.3100000000000001E-2</v>
      </c>
    </row>
    <row r="174" spans="2:15" ht="15.5" x14ac:dyDescent="0.35">
      <c r="C174" t="s">
        <v>165</v>
      </c>
      <c r="D174" s="6">
        <v>1.61E-2</v>
      </c>
      <c r="E174" s="6">
        <v>-1.29E-2</v>
      </c>
      <c r="F174" s="6">
        <v>-0.31290000000000001</v>
      </c>
      <c r="G174" s="6">
        <v>1.5100000000000001E-2</v>
      </c>
    </row>
    <row r="175" spans="2:15" ht="15.5" x14ac:dyDescent="0.35">
      <c r="C175" t="s">
        <v>166</v>
      </c>
      <c r="D175" s="6">
        <v>1.9900000000000001E-2</v>
      </c>
      <c r="E175" s="6">
        <v>-1.01E-2</v>
      </c>
      <c r="F175" s="6">
        <v>-0.1573</v>
      </c>
      <c r="G175" s="6">
        <v>-1.49E-2</v>
      </c>
    </row>
    <row r="176" spans="2:15" ht="15.5" x14ac:dyDescent="0.35">
      <c r="C176" t="s">
        <v>167</v>
      </c>
      <c r="D176" s="6">
        <v>10.47</v>
      </c>
      <c r="E176" s="6">
        <v>-4.71</v>
      </c>
      <c r="F176" s="6">
        <v>-39.1</v>
      </c>
      <c r="G176" s="6">
        <v>-5.2</v>
      </c>
    </row>
    <row r="177" spans="3:15" ht="15.5" x14ac:dyDescent="0.35">
      <c r="C177" t="s">
        <v>168</v>
      </c>
      <c r="D177" s="5">
        <v>64000000000</v>
      </c>
      <c r="E177" s="5">
        <v>63000000000</v>
      </c>
      <c r="F177" s="5">
        <v>65000000000</v>
      </c>
      <c r="G177" s="5">
        <v>150000000000</v>
      </c>
    </row>
    <row r="178" spans="3:15" ht="15.5" x14ac:dyDescent="0.35">
      <c r="C178" t="s">
        <v>169</v>
      </c>
      <c r="D178" s="6">
        <v>5.12</v>
      </c>
      <c r="E178" s="6">
        <v>6.04</v>
      </c>
      <c r="F178" s="6">
        <v>12.51</v>
      </c>
      <c r="G178" s="6">
        <v>5.91</v>
      </c>
    </row>
    <row r="179" spans="3:15" ht="15.5" x14ac:dyDescent="0.35">
      <c r="C179" t="s">
        <v>170</v>
      </c>
      <c r="D179" s="6">
        <v>18.739999999999998</v>
      </c>
      <c r="E179" s="6">
        <v>18.37</v>
      </c>
      <c r="F179" s="6">
        <v>18.87</v>
      </c>
      <c r="G179" s="6">
        <v>43.66</v>
      </c>
    </row>
    <row r="180" spans="3:15" ht="15.5" x14ac:dyDescent="0.35">
      <c r="C180" t="s">
        <v>171</v>
      </c>
      <c r="D180" s="6">
        <v>5.12</v>
      </c>
      <c r="E180" s="6">
        <v>6.04</v>
      </c>
      <c r="F180" s="6">
        <v>12.51</v>
      </c>
      <c r="G180" s="6">
        <v>5.91</v>
      </c>
    </row>
    <row r="181" spans="3:15" ht="15.5" x14ac:dyDescent="0.35">
      <c r="C181" t="s">
        <v>172</v>
      </c>
      <c r="D181" s="6">
        <v>18.739999999999998</v>
      </c>
      <c r="E181" s="6">
        <v>18.37</v>
      </c>
      <c r="F181" s="6">
        <v>18.87</v>
      </c>
      <c r="G181" s="6">
        <v>43.66</v>
      </c>
    </row>
    <row r="182" spans="3:15" ht="15.5" x14ac:dyDescent="0.35">
      <c r="C182" t="s">
        <v>173</v>
      </c>
      <c r="D182" s="5">
        <v>10000000000</v>
      </c>
      <c r="E182" s="5">
        <v>13000000000</v>
      </c>
      <c r="F182" s="5">
        <v>24000000000</v>
      </c>
      <c r="G182" s="5">
        <v>12000000000</v>
      </c>
    </row>
    <row r="183" spans="3:15" ht="15.5" x14ac:dyDescent="0.35">
      <c r="C183" t="s">
        <v>174</v>
      </c>
      <c r="D183" s="5">
        <v>4000000000</v>
      </c>
      <c r="E183" s="5">
        <v>4000000000</v>
      </c>
      <c r="F183" s="5">
        <v>1000000000</v>
      </c>
      <c r="G183" s="5">
        <v>3000000000</v>
      </c>
    </row>
    <row r="184" spans="3:15" ht="15.5" x14ac:dyDescent="0.35">
      <c r="C184" t="s">
        <v>175</v>
      </c>
      <c r="D184" s="5">
        <v>64000000000</v>
      </c>
      <c r="E184" s="5">
        <v>63000000000</v>
      </c>
      <c r="F184" s="5">
        <v>65000000000</v>
      </c>
      <c r="G184" s="5">
        <v>150000000000</v>
      </c>
    </row>
    <row r="185" spans="3:15" ht="15.5" x14ac:dyDescent="0.35">
      <c r="C185" t="s">
        <v>24</v>
      </c>
      <c r="D185" s="5">
        <v>15000000000</v>
      </c>
      <c r="E185" s="5">
        <v>17000000000</v>
      </c>
      <c r="F185" s="5">
        <v>26000000000</v>
      </c>
      <c r="G185" s="5">
        <v>16000000000</v>
      </c>
    </row>
    <row r="186" spans="3:15" ht="15.5" x14ac:dyDescent="0.35">
      <c r="C186" t="s">
        <v>21</v>
      </c>
      <c r="D186" s="5">
        <v>14000000000</v>
      </c>
      <c r="E186" s="5">
        <v>16000000000</v>
      </c>
      <c r="F186" s="5">
        <v>13000000000</v>
      </c>
      <c r="G186" s="5">
        <v>5000000000</v>
      </c>
    </row>
    <row r="187" spans="3:15" ht="15.5" x14ac:dyDescent="0.35">
      <c r="C187" t="s">
        <v>176</v>
      </c>
      <c r="D187" s="5">
        <v>24000000000</v>
      </c>
      <c r="E187" s="5">
        <v>14000000000</v>
      </c>
      <c r="F187" s="5">
        <v>22000000000</v>
      </c>
      <c r="G187" s="5">
        <v>48000000000</v>
      </c>
    </row>
    <row r="188" spans="3:15" ht="15.5" x14ac:dyDescent="0.35">
      <c r="C188" t="s">
        <v>177</v>
      </c>
      <c r="D188" s="5">
        <v>9000000000</v>
      </c>
      <c r="E188" s="5">
        <v>-10000000000</v>
      </c>
      <c r="F188" s="5">
        <v>-7000000000</v>
      </c>
      <c r="G188" s="5">
        <v>0</v>
      </c>
    </row>
    <row r="189" spans="3:15" ht="15.5" x14ac:dyDescent="0.35">
      <c r="C189" t="s">
        <v>178</v>
      </c>
      <c r="D189" s="5">
        <v>0</v>
      </c>
      <c r="E189" s="5">
        <v>0</v>
      </c>
      <c r="F189" s="5">
        <v>0</v>
      </c>
    </row>
    <row r="190" spans="3:15" ht="15.5" x14ac:dyDescent="0.35">
      <c r="C190" t="s">
        <v>13</v>
      </c>
      <c r="D190" s="5">
        <v>9000000000</v>
      </c>
      <c r="E190" s="5">
        <v>-10000000000</v>
      </c>
      <c r="F190" s="5">
        <v>-7000000000</v>
      </c>
      <c r="G190" s="5">
        <v>0</v>
      </c>
    </row>
    <row r="191" spans="3:15" ht="15.5" x14ac:dyDescent="0.35">
      <c r="C191" t="s">
        <v>16</v>
      </c>
      <c r="D191" s="6">
        <v>2.57</v>
      </c>
      <c r="E191" s="6">
        <v>-2.81</v>
      </c>
      <c r="F191" s="6">
        <v>-2.16</v>
      </c>
      <c r="G191" s="6">
        <v>0.12</v>
      </c>
    </row>
    <row r="192" spans="3:15" ht="15.5" x14ac:dyDescent="0.35">
      <c r="C192" t="s">
        <v>46</v>
      </c>
      <c r="I192" s="6">
        <v>-5.13</v>
      </c>
      <c r="J192" s="6">
        <v>0.09</v>
      </c>
      <c r="K192" s="6">
        <v>0.15</v>
      </c>
      <c r="L192" s="6">
        <v>0.71</v>
      </c>
      <c r="M192" s="6">
        <v>9082320.9399999995</v>
      </c>
      <c r="N192" s="6">
        <v>6790827.0800000001</v>
      </c>
      <c r="O192" s="6">
        <v>11544490.85</v>
      </c>
    </row>
    <row r="193" spans="3:15" ht="15.5" x14ac:dyDescent="0.35">
      <c r="C193" t="s">
        <v>60</v>
      </c>
      <c r="I193" s="5">
        <v>-46</v>
      </c>
      <c r="J193" s="6">
        <v>122.22</v>
      </c>
      <c r="K193" s="6">
        <v>333.33</v>
      </c>
      <c r="L193" s="5">
        <v>0</v>
      </c>
      <c r="M193" s="5">
        <v>0</v>
      </c>
      <c r="N193" s="5">
        <v>0</v>
      </c>
      <c r="O193" s="5">
        <v>0</v>
      </c>
    </row>
    <row r="194" spans="3:15" ht="15.5" x14ac:dyDescent="0.35">
      <c r="C194" t="s">
        <v>63</v>
      </c>
      <c r="I194" s="6">
        <v>33.880000000000003</v>
      </c>
      <c r="J194" s="6">
        <v>1.4</v>
      </c>
      <c r="K194" s="6">
        <v>5.34</v>
      </c>
      <c r="L194" s="5">
        <v>0</v>
      </c>
      <c r="M194" s="5">
        <v>0</v>
      </c>
      <c r="N194" s="5">
        <v>0</v>
      </c>
      <c r="O194" s="5">
        <v>0</v>
      </c>
    </row>
    <row r="195" spans="3:15" ht="15.5" x14ac:dyDescent="0.35">
      <c r="C195" t="s">
        <v>179</v>
      </c>
      <c r="I195" s="5">
        <v>-17140000000</v>
      </c>
      <c r="J195" s="5">
        <v>2930000000</v>
      </c>
      <c r="K195" s="5">
        <v>4680000000</v>
      </c>
      <c r="L195" s="5">
        <v>5480000000</v>
      </c>
      <c r="M195" s="5">
        <v>4650000000</v>
      </c>
      <c r="N195" s="5">
        <v>4550000000</v>
      </c>
      <c r="O195" s="5">
        <v>5880000000</v>
      </c>
    </row>
    <row r="196" spans="3:15" ht="15.5" x14ac:dyDescent="0.35">
      <c r="C196" t="s">
        <v>180</v>
      </c>
      <c r="I196" s="6">
        <v>-0.17610000000000001</v>
      </c>
      <c r="J196" s="6">
        <v>1.8E-3</v>
      </c>
      <c r="K196" s="6">
        <v>2.8000000000000004E-3</v>
      </c>
      <c r="L196" s="6">
        <v>1.9E-2</v>
      </c>
      <c r="M196" s="6">
        <v>7.0499999999999993E-2</v>
      </c>
      <c r="N196" s="6">
        <v>6.1799999999999994E-2</v>
      </c>
      <c r="O196" s="6">
        <v>7.3800000000000004E-2</v>
      </c>
    </row>
    <row r="197" spans="3:15" ht="15.5" x14ac:dyDescent="0.35">
      <c r="C197" t="s">
        <v>181</v>
      </c>
      <c r="I197" s="6">
        <v>-0.2717</v>
      </c>
      <c r="J197" s="6">
        <v>2.0999999999999999E-3</v>
      </c>
      <c r="K197" s="6">
        <v>3.4000000000000002E-3</v>
      </c>
      <c r="L197" s="6">
        <v>3.4300000000000004E-2</v>
      </c>
      <c r="M197" s="6">
        <v>6.1059999999999999</v>
      </c>
      <c r="N197" s="6">
        <v>-1.0548</v>
      </c>
      <c r="O197" s="6">
        <v>-0.79189999999999994</v>
      </c>
    </row>
    <row r="198" spans="3:15" ht="15.5" x14ac:dyDescent="0.35">
      <c r="C198" t="s">
        <v>182</v>
      </c>
      <c r="I198" s="6">
        <v>-0.17379999999999998</v>
      </c>
      <c r="J198" s="6">
        <v>6.1999999999999998E-3</v>
      </c>
      <c r="K198" s="6">
        <v>2.6600000000000002E-2</v>
      </c>
      <c r="L198" s="6">
        <v>0.12689999999999999</v>
      </c>
      <c r="M198" s="6">
        <v>3.6861999999999999</v>
      </c>
      <c r="N198" s="6">
        <v>-9.9517999999999986</v>
      </c>
      <c r="O198" s="6">
        <v>-12.2592</v>
      </c>
    </row>
    <row r="199" spans="3:15" ht="15.5" x14ac:dyDescent="0.35">
      <c r="C199" t="s">
        <v>183</v>
      </c>
      <c r="I199" s="6">
        <v>-11.13</v>
      </c>
      <c r="J199" s="6">
        <v>0.73</v>
      </c>
      <c r="K199" s="6">
        <v>1.31</v>
      </c>
      <c r="L199" s="6">
        <v>2.56</v>
      </c>
      <c r="M199" s="6">
        <v>2.62</v>
      </c>
      <c r="N199" s="6">
        <v>2.09</v>
      </c>
      <c r="O199" s="6">
        <v>3.02</v>
      </c>
    </row>
    <row r="200" spans="3:15" ht="15.5" x14ac:dyDescent="0.35">
      <c r="C200" t="s">
        <v>57</v>
      </c>
      <c r="I200" s="6">
        <v>12.51</v>
      </c>
      <c r="J200" s="6">
        <v>0.26</v>
      </c>
      <c r="K200" s="6">
        <v>1.17</v>
      </c>
      <c r="L200" s="5">
        <v>0</v>
      </c>
      <c r="M200" s="5">
        <v>0</v>
      </c>
      <c r="N200" s="5">
        <v>0</v>
      </c>
      <c r="O200" s="5">
        <v>0</v>
      </c>
    </row>
    <row r="201" spans="3:15" ht="15.5" x14ac:dyDescent="0.35">
      <c r="C201" t="s">
        <v>54</v>
      </c>
      <c r="I201" s="6">
        <v>18.87</v>
      </c>
      <c r="J201" s="6">
        <v>42.83</v>
      </c>
      <c r="K201" s="6">
        <v>42.7</v>
      </c>
      <c r="L201" s="6">
        <v>20.81</v>
      </c>
      <c r="M201" s="6">
        <v>1487444.65</v>
      </c>
      <c r="N201" s="6">
        <v>-6437838.2000000002</v>
      </c>
      <c r="O201" s="6">
        <v>-14578963.52</v>
      </c>
    </row>
    <row r="202" spans="3:15" ht="15.5" x14ac:dyDescent="0.35">
      <c r="C202" t="s">
        <v>184</v>
      </c>
      <c r="I202" s="6">
        <v>12.51</v>
      </c>
      <c r="J202" s="6">
        <v>0.26</v>
      </c>
      <c r="K202" s="6">
        <v>1.17</v>
      </c>
      <c r="L202" s="5">
        <v>0</v>
      </c>
      <c r="M202" s="5">
        <v>0</v>
      </c>
      <c r="N202" s="5">
        <v>0</v>
      </c>
      <c r="O202" s="5">
        <v>0</v>
      </c>
    </row>
    <row r="203" spans="3:15" ht="15.5" x14ac:dyDescent="0.35">
      <c r="C203" t="s">
        <v>185</v>
      </c>
      <c r="I203" s="6">
        <v>18.87</v>
      </c>
      <c r="J203" s="6">
        <v>42.83</v>
      </c>
      <c r="K203" s="6">
        <v>42.7</v>
      </c>
      <c r="L203" s="6">
        <v>20.81</v>
      </c>
      <c r="M203" s="6">
        <v>1487444.65</v>
      </c>
      <c r="N203" s="6">
        <v>-6437838.2000000002</v>
      </c>
      <c r="O203" s="6">
        <v>-14578963.52</v>
      </c>
    </row>
    <row r="204" spans="3:15" ht="15.5" x14ac:dyDescent="0.35">
      <c r="C204" t="s">
        <v>186</v>
      </c>
      <c r="I204" s="5">
        <v>24000000000</v>
      </c>
      <c r="J204" s="5">
        <v>15000000000</v>
      </c>
      <c r="K204" s="5">
        <v>14000000000</v>
      </c>
      <c r="L204" s="5">
        <v>19000000000</v>
      </c>
      <c r="M204" s="5">
        <v>14000000000</v>
      </c>
      <c r="N204" s="5">
        <v>14000000000</v>
      </c>
      <c r="O204" s="5">
        <v>13000000000</v>
      </c>
    </row>
    <row r="205" spans="3:15" ht="15.5" x14ac:dyDescent="0.35">
      <c r="C205" t="s">
        <v>187</v>
      </c>
      <c r="I205" s="5">
        <v>1000000000</v>
      </c>
      <c r="J205" s="5">
        <v>4000000000</v>
      </c>
      <c r="K205" s="5">
        <v>13000000000</v>
      </c>
      <c r="L205" s="5">
        <v>14000000000</v>
      </c>
      <c r="M205" s="5">
        <v>0</v>
      </c>
      <c r="N205" s="5">
        <v>1000000000</v>
      </c>
      <c r="O205" s="5">
        <v>1000000000</v>
      </c>
    </row>
    <row r="206" spans="3:15" ht="15.5" x14ac:dyDescent="0.35">
      <c r="C206" t="s">
        <v>26</v>
      </c>
      <c r="I206" s="5">
        <v>26000000000</v>
      </c>
      <c r="J206" s="5">
        <v>19000000000</v>
      </c>
      <c r="K206" s="5">
        <v>27000000000</v>
      </c>
      <c r="L206" s="5">
        <v>33000000000</v>
      </c>
      <c r="M206" s="5">
        <v>14000000000</v>
      </c>
      <c r="N206" s="5">
        <v>14000000000</v>
      </c>
      <c r="O206" s="5">
        <v>14000000000</v>
      </c>
    </row>
    <row r="207" spans="3:15" ht="15.5" x14ac:dyDescent="0.35">
      <c r="C207" t="s">
        <v>23</v>
      </c>
      <c r="I207" s="5">
        <v>13000000000</v>
      </c>
      <c r="J207" s="5">
        <v>8000000000</v>
      </c>
      <c r="K207" s="5">
        <v>15000000000</v>
      </c>
      <c r="L207" s="5">
        <v>27000000000</v>
      </c>
      <c r="M207" s="5">
        <v>12000000000</v>
      </c>
      <c r="N207" s="5">
        <v>13000000000</v>
      </c>
      <c r="O207" s="5">
        <v>14000000000</v>
      </c>
    </row>
    <row r="208" spans="3:15" ht="15.5" x14ac:dyDescent="0.35">
      <c r="C208" t="s">
        <v>188</v>
      </c>
      <c r="I208" s="5">
        <v>22000000000</v>
      </c>
      <c r="J208" s="5">
        <v>42000000000</v>
      </c>
      <c r="K208" s="5">
        <v>41000000000</v>
      </c>
      <c r="L208" s="5">
        <v>13000000000</v>
      </c>
      <c r="M208" s="5">
        <v>-5000000000</v>
      </c>
      <c r="N208" s="5">
        <v>-7000000000</v>
      </c>
      <c r="O208" s="5">
        <v>-9000000000</v>
      </c>
    </row>
    <row r="209" spans="2:15" ht="15.5" x14ac:dyDescent="0.35">
      <c r="C209" t="s">
        <v>189</v>
      </c>
      <c r="I209" s="5">
        <v>-4000000000</v>
      </c>
      <c r="J209" s="5">
        <v>1000000000</v>
      </c>
      <c r="K209" s="5">
        <v>-14000000000</v>
      </c>
      <c r="L209" s="5">
        <v>-18000000000</v>
      </c>
      <c r="M209" s="5">
        <v>1000000000</v>
      </c>
      <c r="N209" s="5">
        <v>2000000000</v>
      </c>
      <c r="O209" s="5">
        <v>1000000000</v>
      </c>
    </row>
    <row r="210" spans="2:15" ht="15.5" x14ac:dyDescent="0.35">
      <c r="C210" t="s">
        <v>190</v>
      </c>
      <c r="I210" s="5">
        <v>0</v>
      </c>
      <c r="J210" s="5">
        <v>-8000000000</v>
      </c>
      <c r="K210" s="5">
        <v>-2000000000</v>
      </c>
      <c r="L210" s="5">
        <v>-48000000000</v>
      </c>
      <c r="M210" s="5">
        <v>0</v>
      </c>
      <c r="O210" s="5">
        <v>0</v>
      </c>
    </row>
    <row r="211" spans="2:15" ht="15.5" x14ac:dyDescent="0.35">
      <c r="C211" t="s">
        <v>15</v>
      </c>
      <c r="I211" s="5">
        <v>-5000000000</v>
      </c>
      <c r="J211" s="5">
        <v>-7000000000</v>
      </c>
      <c r="K211" s="5">
        <v>-16000000000</v>
      </c>
      <c r="L211" s="5">
        <v>-66000000000</v>
      </c>
      <c r="M211" s="5">
        <v>1000000000</v>
      </c>
      <c r="N211" s="5">
        <v>2000000000</v>
      </c>
      <c r="O211" s="5">
        <v>1000000000</v>
      </c>
    </row>
    <row r="212" spans="2:15" ht="15.5" x14ac:dyDescent="0.35">
      <c r="C212" t="s">
        <v>17</v>
      </c>
      <c r="I212" s="6">
        <v>-1.42</v>
      </c>
      <c r="J212" s="6">
        <v>-2.02</v>
      </c>
      <c r="K212" s="6">
        <v>-4.8</v>
      </c>
      <c r="L212" s="6">
        <v>-26.3</v>
      </c>
      <c r="M212" s="6">
        <v>4229725.5999999996</v>
      </c>
      <c r="N212" s="6">
        <v>8325455.4900000002</v>
      </c>
      <c r="O212" s="6">
        <v>4460772.84</v>
      </c>
    </row>
    <row r="214" spans="2:15" ht="15.5" x14ac:dyDescent="0.35">
      <c r="B214" t="s">
        <v>191</v>
      </c>
      <c r="C214" t="s">
        <v>192</v>
      </c>
      <c r="D214" s="5">
        <v>1000000000</v>
      </c>
      <c r="E214" s="5">
        <v>-810000000</v>
      </c>
      <c r="F214" s="5">
        <v>-20000000000</v>
      </c>
      <c r="G214" s="5">
        <v>2000000000</v>
      </c>
      <c r="H214" s="5">
        <v>441000000</v>
      </c>
      <c r="I214" s="5">
        <v>-18000000000</v>
      </c>
      <c r="J214" s="5">
        <v>313000000</v>
      </c>
      <c r="K214" s="5">
        <v>504000000</v>
      </c>
      <c r="L214" s="5">
        <v>2000000000</v>
      </c>
      <c r="M214" s="5">
        <v>2000000000</v>
      </c>
      <c r="N214" s="5">
        <v>1000000000</v>
      </c>
      <c r="O214" s="5">
        <v>2000000000</v>
      </c>
    </row>
    <row r="215" spans="2:15" ht="15.5" x14ac:dyDescent="0.35">
      <c r="C215" t="s">
        <v>45</v>
      </c>
      <c r="D215" s="6">
        <v>0.3</v>
      </c>
      <c r="E215" s="6">
        <v>-0.24</v>
      </c>
      <c r="F215" s="6">
        <v>-5.9</v>
      </c>
      <c r="G215" s="6">
        <v>0.66</v>
      </c>
      <c r="H215" s="6">
        <v>0.13</v>
      </c>
      <c r="I215" s="6">
        <v>-5.12</v>
      </c>
      <c r="J215" s="6">
        <v>0.09</v>
      </c>
      <c r="K215" s="6">
        <v>0.15</v>
      </c>
      <c r="L215" s="6">
        <v>0.52</v>
      </c>
      <c r="M215" s="6">
        <v>0.53</v>
      </c>
      <c r="N215" s="6">
        <v>0.4</v>
      </c>
      <c r="O215" s="6">
        <v>0.67</v>
      </c>
    </row>
    <row r="216" spans="2:15" ht="15.5" x14ac:dyDescent="0.35">
      <c r="C216" t="s">
        <v>193</v>
      </c>
      <c r="D216" s="5">
        <v>5000000000</v>
      </c>
      <c r="E216" s="5">
        <v>5000000000</v>
      </c>
      <c r="F216" s="5">
        <v>-2000000000</v>
      </c>
      <c r="G216" s="5">
        <v>15000000000</v>
      </c>
      <c r="H216" s="5">
        <v>22000000000</v>
      </c>
      <c r="I216" s="5">
        <v>24000000000</v>
      </c>
      <c r="J216" s="5">
        <v>27000000000</v>
      </c>
      <c r="K216" s="5">
        <v>32000000000</v>
      </c>
      <c r="L216" s="5">
        <v>39000000000</v>
      </c>
      <c r="M216" s="5">
        <v>39000000000</v>
      </c>
      <c r="N216" s="5">
        <v>39000000000</v>
      </c>
      <c r="O216" s="5">
        <v>58000000000</v>
      </c>
    </row>
    <row r="217" spans="2:15" ht="15.5" x14ac:dyDescent="0.35">
      <c r="C217" t="s">
        <v>194</v>
      </c>
      <c r="I217" s="6">
        <v>862.53</v>
      </c>
    </row>
    <row r="218" spans="2:15" ht="15.5" x14ac:dyDescent="0.35">
      <c r="C218" t="s">
        <v>292</v>
      </c>
      <c r="I218" s="6">
        <v>-21.44</v>
      </c>
    </row>
    <row r="219" spans="2:15" ht="15.5" x14ac:dyDescent="0.35">
      <c r="C219" t="s">
        <v>195</v>
      </c>
      <c r="I219" s="6">
        <v>6.95</v>
      </c>
    </row>
    <row r="220" spans="2:15" ht="15.5" x14ac:dyDescent="0.35">
      <c r="C220" t="s">
        <v>293</v>
      </c>
      <c r="I220" s="6">
        <v>-4.6600000000000003E-2</v>
      </c>
    </row>
    <row r="221" spans="2:15" ht="15.5" x14ac:dyDescent="0.35">
      <c r="C221" t="s">
        <v>294</v>
      </c>
      <c r="I221" s="6">
        <v>16.350000000000001</v>
      </c>
    </row>
    <row r="222" spans="2:15" ht="15.5" x14ac:dyDescent="0.35">
      <c r="C222" t="s">
        <v>196</v>
      </c>
      <c r="I222" s="6">
        <v>5.93</v>
      </c>
    </row>
    <row r="223" spans="2:15" ht="15.5" x14ac:dyDescent="0.35">
      <c r="C223" t="s">
        <v>295</v>
      </c>
      <c r="I223" s="6">
        <v>-51.95</v>
      </c>
    </row>
    <row r="224" spans="2:15" ht="15.5" x14ac:dyDescent="0.35">
      <c r="C224" t="s">
        <v>296</v>
      </c>
      <c r="I224" s="6">
        <v>-48.73</v>
      </c>
    </row>
    <row r="225" spans="3:9" ht="15.5" x14ac:dyDescent="0.35">
      <c r="C225" t="s">
        <v>297</v>
      </c>
      <c r="I225" s="6">
        <v>-20.68</v>
      </c>
    </row>
    <row r="226" spans="3:9" ht="15.5" x14ac:dyDescent="0.35">
      <c r="C226" t="s">
        <v>298</v>
      </c>
      <c r="I226" s="6">
        <v>-48.57</v>
      </c>
    </row>
    <row r="227" spans="3:9" ht="15.5" x14ac:dyDescent="0.35">
      <c r="C227" t="s">
        <v>300</v>
      </c>
      <c r="I227" s="6">
        <v>-0.23</v>
      </c>
    </row>
    <row r="228" spans="3:9" ht="15.5" x14ac:dyDescent="0.35">
      <c r="C228" t="s">
        <v>301</v>
      </c>
      <c r="I228" s="6">
        <v>-5.18</v>
      </c>
    </row>
    <row r="229" spans="3:9" ht="15.5" x14ac:dyDescent="0.35">
      <c r="C229" t="s">
        <v>197</v>
      </c>
      <c r="I229" s="6">
        <v>0.13</v>
      </c>
    </row>
    <row r="230" spans="3:9" ht="15.5" x14ac:dyDescent="0.35">
      <c r="C230" t="s">
        <v>302</v>
      </c>
      <c r="I230" s="6">
        <v>6.79</v>
      </c>
    </row>
    <row r="231" spans="3:9" ht="15.5" x14ac:dyDescent="0.35">
      <c r="C231" t="s">
        <v>198</v>
      </c>
      <c r="D231" s="6">
        <v>0.21</v>
      </c>
    </row>
    <row r="232" spans="3:9" ht="15.5" x14ac:dyDescent="0.35">
      <c r="C232" t="s">
        <v>199</v>
      </c>
      <c r="I232" s="6">
        <v>18.73</v>
      </c>
    </row>
    <row r="233" spans="3:9" ht="15.5" x14ac:dyDescent="0.35">
      <c r="C233" t="s">
        <v>303</v>
      </c>
      <c r="I233" s="6">
        <v>-2.2799999999999998</v>
      </c>
    </row>
    <row r="234" spans="3:9" ht="15.5" x14ac:dyDescent="0.35">
      <c r="C234" t="s">
        <v>200</v>
      </c>
      <c r="D234" s="6">
        <v>2.31</v>
      </c>
    </row>
    <row r="235" spans="3:9" ht="15.5" x14ac:dyDescent="0.35">
      <c r="C235" t="s">
        <v>201</v>
      </c>
      <c r="D235" s="6">
        <v>0.42</v>
      </c>
    </row>
    <row r="236" spans="3:9" ht="15.5" x14ac:dyDescent="0.35">
      <c r="C236" t="s">
        <v>202</v>
      </c>
      <c r="D236" s="6">
        <v>0.23</v>
      </c>
    </row>
    <row r="237" spans="3:9" ht="15.5" x14ac:dyDescent="0.35">
      <c r="C237" t="s">
        <v>352</v>
      </c>
      <c r="D237" s="6">
        <v>7.0000000000000007E-2</v>
      </c>
    </row>
    <row r="238" spans="3:9" ht="15.5" x14ac:dyDescent="0.35">
      <c r="C238" t="s">
        <v>203</v>
      </c>
      <c r="D238" s="6">
        <v>0.38</v>
      </c>
    </row>
    <row r="239" spans="3:9" ht="15.5" x14ac:dyDescent="0.35">
      <c r="C239" t="s">
        <v>204</v>
      </c>
      <c r="D239" s="6">
        <v>0.17</v>
      </c>
    </row>
    <row r="240" spans="3:9" ht="15.5" x14ac:dyDescent="0.35">
      <c r="C240" t="s">
        <v>205</v>
      </c>
      <c r="D240" s="6">
        <v>1.38</v>
      </c>
    </row>
    <row r="241" spans="3:9" ht="15.5" x14ac:dyDescent="0.35">
      <c r="C241" t="s">
        <v>304</v>
      </c>
      <c r="I241" s="6">
        <v>-16.399999999999999</v>
      </c>
    </row>
    <row r="242" spans="3:9" ht="15.5" x14ac:dyDescent="0.35">
      <c r="C242" t="s">
        <v>13</v>
      </c>
      <c r="D242" s="5">
        <v>9000000000</v>
      </c>
    </row>
    <row r="243" spans="3:9" ht="15.5" x14ac:dyDescent="0.35">
      <c r="C243" t="s">
        <v>206</v>
      </c>
      <c r="I243" s="6">
        <v>0.12</v>
      </c>
    </row>
    <row r="244" spans="3:9" ht="15.5" x14ac:dyDescent="0.35">
      <c r="C244" t="s">
        <v>207</v>
      </c>
      <c r="I244" s="6">
        <v>-0.19980000000000001</v>
      </c>
    </row>
    <row r="245" spans="3:9" ht="15.5" x14ac:dyDescent="0.35">
      <c r="C245" t="s">
        <v>208</v>
      </c>
      <c r="I245" s="6">
        <v>-0.27639999999999998</v>
      </c>
    </row>
    <row r="246" spans="3:9" ht="15.5" x14ac:dyDescent="0.35">
      <c r="C246" t="s">
        <v>209</v>
      </c>
      <c r="I246" s="6">
        <v>-0.27460000000000001</v>
      </c>
    </row>
    <row r="247" spans="3:9" ht="15.5" x14ac:dyDescent="0.35">
      <c r="C247" t="s">
        <v>305</v>
      </c>
      <c r="I247" s="6">
        <v>-0.2767</v>
      </c>
    </row>
    <row r="248" spans="3:9" ht="15.5" x14ac:dyDescent="0.35">
      <c r="C248" t="s">
        <v>210</v>
      </c>
      <c r="D248" s="6">
        <v>83.58</v>
      </c>
    </row>
    <row r="249" spans="3:9" ht="15.5" x14ac:dyDescent="0.35">
      <c r="C249" t="s">
        <v>211</v>
      </c>
      <c r="D249" s="6">
        <v>1202.6400000000001</v>
      </c>
    </row>
    <row r="250" spans="3:9" ht="15.5" x14ac:dyDescent="0.35">
      <c r="C250" t="s">
        <v>212</v>
      </c>
      <c r="D250" s="6">
        <v>189.64</v>
      </c>
    </row>
    <row r="251" spans="3:9" ht="15.5" x14ac:dyDescent="0.35">
      <c r="C251" t="s">
        <v>213</v>
      </c>
      <c r="D251" s="6">
        <v>1096.58</v>
      </c>
    </row>
    <row r="252" spans="3:9" ht="15.5" x14ac:dyDescent="0.35">
      <c r="C252" t="s">
        <v>214</v>
      </c>
      <c r="D252" s="6">
        <v>1.0900000000000001</v>
      </c>
    </row>
    <row r="253" spans="3:9" ht="15.5" x14ac:dyDescent="0.35">
      <c r="C253" t="s">
        <v>306</v>
      </c>
      <c r="I253" s="6">
        <v>0.26</v>
      </c>
    </row>
    <row r="254" spans="3:9" ht="15.5" x14ac:dyDescent="0.35">
      <c r="C254" t="s">
        <v>307</v>
      </c>
      <c r="I254" s="6">
        <v>0.49</v>
      </c>
    </row>
    <row r="255" spans="3:9" ht="15.5" x14ac:dyDescent="0.35">
      <c r="C255" t="s">
        <v>41</v>
      </c>
      <c r="I255" s="5">
        <v>380000000000</v>
      </c>
    </row>
    <row r="256" spans="3:9" ht="15.5" x14ac:dyDescent="0.35">
      <c r="C256" t="s">
        <v>215</v>
      </c>
      <c r="I256" s="5">
        <v>394000000000</v>
      </c>
    </row>
    <row r="257" spans="3:9" ht="15.5" x14ac:dyDescent="0.35">
      <c r="C257" t="s">
        <v>216</v>
      </c>
      <c r="I257" s="5">
        <v>3430000000</v>
      </c>
    </row>
    <row r="258" spans="3:9" ht="15.5" x14ac:dyDescent="0.35">
      <c r="C258" t="s">
        <v>217</v>
      </c>
      <c r="I258" s="6">
        <v>0.50080000000000002</v>
      </c>
    </row>
    <row r="259" spans="3:9" ht="15.5" x14ac:dyDescent="0.35">
      <c r="C259" t="s">
        <v>218</v>
      </c>
      <c r="D259" s="6">
        <v>0.56840000000000002</v>
      </c>
    </row>
    <row r="260" spans="3:9" ht="15.5" x14ac:dyDescent="0.35">
      <c r="C260" t="s">
        <v>219</v>
      </c>
      <c r="D260" s="6">
        <v>0.25459999999999999</v>
      </c>
    </row>
    <row r="261" spans="3:9" ht="15.5" x14ac:dyDescent="0.35">
      <c r="C261" t="s">
        <v>220</v>
      </c>
      <c r="D261" s="6">
        <v>0.18989999999999999</v>
      </c>
    </row>
    <row r="262" spans="3:9" ht="15.5" x14ac:dyDescent="0.35">
      <c r="C262" t="s">
        <v>221</v>
      </c>
      <c r="D262" s="6">
        <v>0.26960000000000001</v>
      </c>
    </row>
    <row r="263" spans="3:9" ht="15.5" x14ac:dyDescent="0.35">
      <c r="C263" t="s">
        <v>222</v>
      </c>
      <c r="D263" s="6">
        <v>2.8433999999999999</v>
      </c>
    </row>
    <row r="264" spans="3:9" ht="15.5" x14ac:dyDescent="0.35">
      <c r="C264" t="s">
        <v>223</v>
      </c>
      <c r="D264" s="6">
        <v>9.1982999999999997</v>
      </c>
    </row>
    <row r="265" spans="3:9" ht="15.5" x14ac:dyDescent="0.35">
      <c r="C265" t="s">
        <v>224</v>
      </c>
      <c r="I265" s="5">
        <v>3</v>
      </c>
    </row>
    <row r="266" spans="3:9" ht="15.5" x14ac:dyDescent="0.35">
      <c r="C266" t="s">
        <v>225</v>
      </c>
      <c r="I266" s="6">
        <v>0.12</v>
      </c>
    </row>
    <row r="267" spans="3:9" ht="15.5" x14ac:dyDescent="0.35">
      <c r="C267" t="s">
        <v>226</v>
      </c>
      <c r="I267" s="6">
        <v>0.32</v>
      </c>
    </row>
    <row r="268" spans="3:9" ht="15.5" x14ac:dyDescent="0.35">
      <c r="C268" t="s">
        <v>308</v>
      </c>
      <c r="I268" s="6">
        <v>0.1</v>
      </c>
    </row>
    <row r="269" spans="3:9" ht="15.5" x14ac:dyDescent="0.35">
      <c r="C269" t="s">
        <v>227</v>
      </c>
      <c r="I269" s="6">
        <v>0.36</v>
      </c>
    </row>
    <row r="270" spans="3:9" ht="15.5" x14ac:dyDescent="0.35">
      <c r="C270" t="s">
        <v>228</v>
      </c>
      <c r="I270" s="6">
        <v>0.1</v>
      </c>
    </row>
    <row r="271" spans="3:9" ht="15.5" x14ac:dyDescent="0.35">
      <c r="C271" t="s">
        <v>229</v>
      </c>
      <c r="I271" s="6">
        <v>0.12</v>
      </c>
    </row>
    <row r="272" spans="3:9" ht="15.5" x14ac:dyDescent="0.35">
      <c r="C272" t="s">
        <v>230</v>
      </c>
      <c r="I272" s="6">
        <v>0.05</v>
      </c>
    </row>
    <row r="273" spans="3:9" ht="15.5" x14ac:dyDescent="0.35">
      <c r="C273" t="s">
        <v>309</v>
      </c>
      <c r="I273" s="5">
        <v>23000000000</v>
      </c>
    </row>
    <row r="274" spans="3:9" ht="15.5" x14ac:dyDescent="0.35">
      <c r="C274" t="s">
        <v>310</v>
      </c>
      <c r="I274" s="5">
        <v>8000000000</v>
      </c>
    </row>
    <row r="275" spans="3:9" ht="15.5" x14ac:dyDescent="0.35">
      <c r="C275" t="s">
        <v>311</v>
      </c>
      <c r="I275" s="5">
        <v>-8000000000</v>
      </c>
    </row>
    <row r="276" spans="3:9" ht="15.5" x14ac:dyDescent="0.35">
      <c r="C276" t="s">
        <v>312</v>
      </c>
      <c r="I276" s="5">
        <v>-18000000000</v>
      </c>
    </row>
    <row r="277" spans="3:9" ht="15.5" x14ac:dyDescent="0.35">
      <c r="C277" t="s">
        <v>231</v>
      </c>
      <c r="D277" s="5">
        <v>1000000000</v>
      </c>
    </row>
    <row r="278" spans="3:9" ht="15.5" x14ac:dyDescent="0.35">
      <c r="C278" t="s">
        <v>232</v>
      </c>
      <c r="D278" s="5">
        <v>89000000000</v>
      </c>
    </row>
    <row r="279" spans="3:9" ht="15.5" x14ac:dyDescent="0.35">
      <c r="C279" t="s">
        <v>233</v>
      </c>
      <c r="D279" s="5">
        <v>25000000000</v>
      </c>
    </row>
    <row r="280" spans="3:9" ht="15.5" x14ac:dyDescent="0.35">
      <c r="C280" t="s">
        <v>176</v>
      </c>
      <c r="D280" s="5">
        <v>24000000000</v>
      </c>
    </row>
    <row r="281" spans="3:9" ht="15.5" x14ac:dyDescent="0.35">
      <c r="C281" t="s">
        <v>175</v>
      </c>
      <c r="I281" s="5">
        <v>64000000000</v>
      </c>
    </row>
    <row r="282" spans="3:9" ht="15.5" x14ac:dyDescent="0.35">
      <c r="C282" t="s">
        <v>174</v>
      </c>
      <c r="D282" s="5">
        <v>4000000000</v>
      </c>
    </row>
    <row r="283" spans="3:9" ht="15.5" x14ac:dyDescent="0.35">
      <c r="C283" t="s">
        <v>173</v>
      </c>
      <c r="D283" s="5">
        <v>10000000000</v>
      </c>
    </row>
    <row r="284" spans="3:9" ht="15.5" x14ac:dyDescent="0.35">
      <c r="C284" t="s">
        <v>24</v>
      </c>
      <c r="D284" s="5">
        <v>15000000000</v>
      </c>
    </row>
    <row r="285" spans="3:9" ht="15.5" x14ac:dyDescent="0.35">
      <c r="C285" t="s">
        <v>21</v>
      </c>
      <c r="D285" s="5">
        <v>14000000000</v>
      </c>
    </row>
    <row r="286" spans="3:9" ht="15.5" x14ac:dyDescent="0.35">
      <c r="C286" t="s">
        <v>234</v>
      </c>
      <c r="I286" s="5">
        <v>64000000000</v>
      </c>
    </row>
    <row r="287" spans="3:9" ht="15.5" x14ac:dyDescent="0.35">
      <c r="C287" t="s">
        <v>313</v>
      </c>
      <c r="I287" s="5">
        <v>-7000000000</v>
      </c>
    </row>
    <row r="288" spans="3:9" ht="15.5" x14ac:dyDescent="0.35">
      <c r="C288" t="s">
        <v>314</v>
      </c>
      <c r="I288" s="5">
        <v>0</v>
      </c>
    </row>
    <row r="289" spans="3:9" ht="15.5" x14ac:dyDescent="0.35">
      <c r="C289" t="s">
        <v>315</v>
      </c>
      <c r="I289" s="5">
        <v>-2000000000</v>
      </c>
    </row>
    <row r="290" spans="3:9" ht="15.5" x14ac:dyDescent="0.35">
      <c r="C290" t="s">
        <v>316</v>
      </c>
      <c r="I290" s="5">
        <v>0</v>
      </c>
    </row>
    <row r="291" spans="3:9" ht="15.5" x14ac:dyDescent="0.35">
      <c r="C291" t="s">
        <v>317</v>
      </c>
      <c r="I291" s="5">
        <v>-8000000000</v>
      </c>
    </row>
  </sheetData>
  <pageMargins left="0.7" right="0.7" top="0.75" bottom="0.75" header="0.3" footer="0.3"/>
  <ignoredErrors>
    <ignoredError sqref="A1:O292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32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733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734</v>
      </c>
      <c r="D2" s="2" vm="93">
        <f ca="1">IFERROR(_xlfn.STOCKHISTORY("XIDX:" &amp; $C$1, D3, , 0, 0, 1), "Libur")</f>
        <v>1115</v>
      </c>
      <c r="E2" s="2" vm="94">
        <f ca="1">IFERROR(_xlfn.STOCKHISTORY("XIDX:" &amp; $C$1, E3, , 0, 0, 1), "Libur")</f>
        <v>780</v>
      </c>
      <c r="H2" s="2" vm="94">
        <f ca="1">IFERROR(INDEX(D2:G2,COUNT(D2:G2)),"")</f>
        <v>780</v>
      </c>
      <c r="I2" s="2" vm="36">
        <f ca="1">IFERROR(_xlfn.STOCKHISTORY("XIDX:" &amp; $C$1, I1, , 0, 0, 1), "Libur")</f>
        <v>1125</v>
      </c>
      <c r="J2" s="2" vm="95">
        <f ca="1">IFERROR(_xlfn.STOCKHISTORY("XIDX:" &amp; $C$1, J1, , 0, 0, 1), "Libur")</f>
        <v>755</v>
      </c>
      <c r="K2" s="2" vm="96">
        <f ca="1">IFERROR(_xlfn.STOCKHISTORY("XIDX:" &amp; $C$1, K1, , 0, 0, 1), "Libur")</f>
        <v>1000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3" ht="15.5" x14ac:dyDescent="0.35">
      <c r="B4" t="s">
        <v>5</v>
      </c>
      <c r="C4" t="s">
        <v>6</v>
      </c>
      <c r="D4" s="2">
        <f>IFERROR(INDEX(D51:D500,MATCH($C$4,$C$51:$C$500,0)),"")</f>
        <v>10287454000000</v>
      </c>
      <c r="E4" s="2">
        <f>IFERROR(INDEX(E51:E500,MATCH($C$4,$C$51:$C$500,0)),"")</f>
        <v>6809824000000</v>
      </c>
      <c r="H4" s="2">
        <f>IFERROR(SUM(D4:G4)*(4/MAX(1,COUNT(D4:G4))),"")</f>
        <v>34194556000000</v>
      </c>
      <c r="I4" s="2">
        <f>IFERROR(INDEX(I51:I500,MATCH($C$4,$C$51:$C$500,0)),"")</f>
        <v>29632799000000</v>
      </c>
      <c r="J4" s="2">
        <f>IFERROR(INDEX(J51:J500,MATCH($C$4,$C$51:$C$500,0)),"")</f>
        <v>26965262000000</v>
      </c>
      <c r="K4" s="2">
        <f>IFERROR(INDEX(K51:K500,MATCH($C$4,$C$51:$C$500,0)),"")</f>
        <v>23857861000000</v>
      </c>
      <c r="L4" s="2">
        <f>IFERROR(INDEX(L51:L500,MATCH($C$4,$C$51:$C$500,0)),"")</f>
        <v>9567955000000</v>
      </c>
      <c r="M4" s="2">
        <f>IFERROR(INDEX(M51:M500,MATCH($C$4,$C$51:$C$500,0)),"")</f>
        <v>0</v>
      </c>
    </row>
    <row r="5" spans="1:13" ht="15.5" x14ac:dyDescent="0.35">
      <c r="B5" t="s">
        <v>7</v>
      </c>
      <c r="C5" t="s">
        <v>8</v>
      </c>
      <c r="D5" s="2">
        <f>IFERROR(INDEX(D51:D500,MATCH($C$5,$C$51:$C$500,0)),"")</f>
        <v>4755597000000</v>
      </c>
      <c r="E5" s="2">
        <f>IFERROR(INDEX(E51:E500,MATCH($C$5,$C$51:$C$500,0)),"")</f>
        <v>3153022000000</v>
      </c>
      <c r="H5" s="2">
        <f>IFERROR(SUM(D5:G5)*(4/MAX(1,COUNT(D5:G5))),"")</f>
        <v>15817238000000</v>
      </c>
      <c r="I5" s="2">
        <f>IFERROR(INDEX(I51:I500,MATCH($C$5,$C$51:$C$500,0)),"")</f>
        <v>10152930000000</v>
      </c>
      <c r="J5" s="2">
        <f>IFERROR(INDEX(J51:J500,MATCH($C$5,$C$51:$C$500,0)),"")</f>
        <v>8674712000000</v>
      </c>
      <c r="K5" s="2">
        <f>IFERROR(INDEX(K51:K500,MATCH($C$5,$C$51:$C$500,0)),"")</f>
        <v>5424732000000</v>
      </c>
      <c r="L5" s="2">
        <f>IFERROR(INDEX(L51:L500,MATCH($C$5,$C$51:$C$500,0)),"")</f>
        <v>5525529000000</v>
      </c>
      <c r="M5" s="2">
        <f>IFERROR(INDEX(M51:M500,MATCH($C$5,$C$51:$C$500,0)),"")</f>
        <v>0</v>
      </c>
    </row>
    <row r="6" spans="1:13" ht="15.5" x14ac:dyDescent="0.35">
      <c r="B6" t="s">
        <v>9</v>
      </c>
      <c r="C6" t="s">
        <v>10</v>
      </c>
      <c r="D6" s="2">
        <f>IFERROR(INDEX(D51:D500,MATCH($C$6,$C$51:$C$500,0)),"")</f>
        <v>52843333000000</v>
      </c>
      <c r="E6" s="2">
        <f>IFERROR(INDEX(E51:E500,MATCH($C$6,$C$51:$C$500,0)),"")</f>
        <v>50028856000000</v>
      </c>
      <c r="H6" s="2">
        <f>IFERROR(INDEX(D6:G6,COUNT(D6:G6)),"")</f>
        <v>50028856000000</v>
      </c>
      <c r="I6" s="2">
        <f>IFERROR(INDEX(I51:I500,MATCH($C$6,$C$51:$C$500,0)),"")</f>
        <v>46755865000000</v>
      </c>
      <c r="J6" s="2">
        <f>IFERROR(INDEX(J51:J500,MATCH($C$6,$C$51:$C$500,0)),"")</f>
        <v>36454054000000</v>
      </c>
      <c r="K6" s="2">
        <f>IFERROR(INDEX(K51:K500,MATCH($C$6,$C$51:$C$500,0)),"")</f>
        <v>28391963000000</v>
      </c>
      <c r="L6" s="2">
        <f>IFERROR(INDEX(L51:L500,MATCH($C$6,$C$51:$C$500,0)),"")</f>
        <v>14229133098668</v>
      </c>
      <c r="M6" s="2">
        <f>IFERROR(INDEX(M51:M500,MATCH($C$6,$C$51:$C$500,0)),"")</f>
        <v>9542266790587</v>
      </c>
    </row>
    <row r="7" spans="1:13" ht="15.5" x14ac:dyDescent="0.35">
      <c r="B7" t="s">
        <v>11</v>
      </c>
      <c r="C7" t="s">
        <v>12</v>
      </c>
      <c r="D7" s="3">
        <f>IFERROR(INDEX(D51:D500,MATCH($C$7,$C$51:$C$500,0))/1000000000,"")</f>
        <v>63.1</v>
      </c>
      <c r="E7" s="3">
        <f>IFERROR(INDEX(E51:E500,MATCH($C$7,$C$51:$C$500,0))/1000000000,"")</f>
        <v>63.1</v>
      </c>
      <c r="H7" s="3">
        <f>IFERROR(INDEX(D7:G7,COUNT(D7:G7)),"")</f>
        <v>63.1</v>
      </c>
      <c r="I7" s="3">
        <f>IFERROR(INDEX(I51:I500,MATCH($C$7,$C$51:$C$500,0))/1000000000,"")</f>
        <v>63.1</v>
      </c>
      <c r="J7" s="3">
        <f>IFERROR(INDEX(J51:J500,MATCH($C$7,$C$51:$C$500,0))/1000000000,"")</f>
        <v>63.1</v>
      </c>
      <c r="K7" s="3">
        <f>IFERROR(INDEX(K51:K500,MATCH($C$7,$C$51:$C$500,0))/1000000000,"")</f>
        <v>63.1</v>
      </c>
      <c r="L7" s="3">
        <f>IFERROR(INDEX(L51:L500,MATCH($C$7,$C$51:$C$500,0))/1000000000,"")</f>
        <v>55.1</v>
      </c>
      <c r="M7" s="3">
        <f>IFERROR(INDEX(M51:M500,MATCH($C$7,$C$51:$C$500,0))/1000000000,"")</f>
        <v>0</v>
      </c>
    </row>
    <row r="8" spans="1:1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-160000000000</v>
      </c>
      <c r="E8" s="2">
        <f>IFERROR(INDEX(E51:E500,MATCH("Free cash flow (Quarter)",$C$51:$C$500,0)),"")</f>
        <v>313000000000</v>
      </c>
      <c r="H8" s="2">
        <f>IFERROR(INDEX(D8:G8,COUNT(D8:G8)),"")</f>
        <v>313000000000</v>
      </c>
      <c r="I8" s="2">
        <f>IFERROR(INDEX(I51:I500,MATCH($C$8,$C$51:$C$500,0)),"")</f>
        <v>7993000000000</v>
      </c>
      <c r="J8" s="2">
        <f>IFERROR(INDEX(J51:J500,MATCH($C$8,$C$51:$C$500,0)),"")</f>
        <v>5060000000000</v>
      </c>
      <c r="K8" s="2">
        <f>IFERROR(INDEX(K51:K500,MATCH($C$8,$C$51:$C$500,0)),"")</f>
        <v>4211000000000</v>
      </c>
      <c r="L8" s="2">
        <f>IFERROR(INDEX(L51:L500,MATCH($C$8,$C$51:$C$500,0)),"")</f>
        <v>-801000000000</v>
      </c>
      <c r="M8" s="2">
        <f>IFERROR(INDEX(M51:M500,MATCH($C$8,$C$51:$C$500,0)),"")</f>
        <v>0</v>
      </c>
    </row>
    <row r="9" spans="1:13" ht="15.5" x14ac:dyDescent="0.35">
      <c r="A9" t="s">
        <v>16</v>
      </c>
      <c r="C9" t="s">
        <v>17</v>
      </c>
      <c r="D9" s="3">
        <f>IFERROR(INDEX(D51:D500,MATCH("Free cash flow per share (Quarter)",$C$51:$C$500,0)),"")</f>
        <v>-2.5299999999999998</v>
      </c>
      <c r="E9" s="3">
        <f>IFERROR(INDEX(E51:E500,MATCH("Free cash flow per share (Quarter)",$C$51:$C$500,0)),"")</f>
        <v>4.96</v>
      </c>
      <c r="H9" s="3">
        <f>IFERROR(INDEX(D9:G9,COUNT(D9:G9)),"")</f>
        <v>4.96</v>
      </c>
      <c r="I9" s="3">
        <f>IFERROR(INDEX(I51:I500,MATCH($C$9,$C$51:$C$500,0)),"")</f>
        <v>126.67</v>
      </c>
      <c r="J9" s="3">
        <f>IFERROR(INDEX(J51:J500,MATCH($C$9,$C$51:$C$500,0)),"")</f>
        <v>80.19</v>
      </c>
      <c r="K9" s="3">
        <f>IFERROR(INDEX(K51:K500,MATCH($C$9,$C$51:$C$500,0)),"")</f>
        <v>66.739999999999995</v>
      </c>
      <c r="L9" s="3">
        <f>IFERROR(INDEX(L51:L500,MATCH($C$9,$C$51:$C$500,0)),"")</f>
        <v>-14.54</v>
      </c>
      <c r="M9" s="3">
        <f>IFERROR(INDEX(M51:M500,MATCH($C$9,$C$51:$C$500,0)),"")</f>
        <v>0</v>
      </c>
    </row>
    <row r="10" spans="1:13" ht="15.5" x14ac:dyDescent="0.35">
      <c r="C10" t="s">
        <v>18</v>
      </c>
      <c r="D10" s="3">
        <f ca="1">IFERROR(IF(D9=0,"",D2/D9),"")</f>
        <v>-440.71146245059293</v>
      </c>
      <c r="E10" s="3">
        <f ca="1">IFERROR(IF(E9=0,"",E2/E9),"")</f>
        <v>157.25806451612902</v>
      </c>
      <c r="I10" s="3">
        <f ca="1">IFERROR(IF(I9=0,"",I2/I9),"")</f>
        <v>8.8813452277571638</v>
      </c>
      <c r="J10" s="3">
        <f ca="1">IFERROR(IF(J9=0,"",J2/J9),"")</f>
        <v>9.415139044768674</v>
      </c>
      <c r="K10" s="3">
        <f ca="1">IFERROR(IF(K9=0,"",K2/K9),"")</f>
        <v>14.983518130056938</v>
      </c>
      <c r="L10" s="3" t="str">
        <f ca="1">IFERROR(IF(L9=0,"",L2/L9),"")</f>
        <v/>
      </c>
      <c r="M10" s="3" t="str">
        <f>IFERROR(IF(M9=0,"",M2/M9),"")</f>
        <v/>
      </c>
    </row>
    <row r="11" spans="1:13" ht="15.5" x14ac:dyDescent="0.35">
      <c r="B11" t="s">
        <v>19</v>
      </c>
      <c r="C11" t="s">
        <v>20</v>
      </c>
      <c r="D11" s="2">
        <f>IFERROR(INDEX(D51:D500,MATCH($C$11,$C$51:$C$500,0)),"")</f>
        <v>4885730000000</v>
      </c>
      <c r="E11" s="2">
        <f>IFERROR(INDEX(E51:E500,MATCH($C$11,$C$51:$C$500,0)),"")</f>
        <v>5491597000000</v>
      </c>
      <c r="H11" s="2">
        <f>IFERROR(INDEX(D11:G11,COUNT(D11:G11)),"")</f>
        <v>5491597000000</v>
      </c>
      <c r="I11" s="2">
        <f>IFERROR(INDEX(I51:I500,MATCH($C$11,$C$51:$C$500,0)),"")</f>
        <v>6016371000000</v>
      </c>
      <c r="J11" s="2">
        <f>IFERROR(INDEX(J51:J500,MATCH($C$11,$C$51:$C$500,0)),"")</f>
        <v>6486402000000</v>
      </c>
      <c r="K11" s="2">
        <f>IFERROR(INDEX(K51:K500,MATCH($C$11,$C$51:$C$500,0)),"")</f>
        <v>3934723000000</v>
      </c>
      <c r="L11" s="2">
        <f>IFERROR(INDEX(L51:L500,MATCH($C$11,$C$51:$C$500,0)),"")</f>
        <v>1276860255567</v>
      </c>
      <c r="M11" s="2">
        <f>IFERROR(INDEX(M51:M500,MATCH($C$11,$C$51:$C$500,0)),"")</f>
        <v>2577855693466</v>
      </c>
    </row>
    <row r="12" spans="1:1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4030000000000</v>
      </c>
      <c r="E12" s="2">
        <f>IFERROR(INDEX(E51:E500,MATCH("Net Debt (Quarter)",$C$51:$C$500,0)),"")</f>
        <v>3530000000000</v>
      </c>
      <c r="H12" s="2">
        <f>IFERROR(INDEX(D12:G12,COUNT(D12:G12)),"")</f>
        <v>3530000000000</v>
      </c>
      <c r="I12" s="2">
        <f>IFERROR(INDEX(I51:I500,MATCH($C$12,$C$51:$C$500,0)),"")</f>
        <v>3364000000000</v>
      </c>
      <c r="J12" s="2">
        <f>IFERROR(INDEX(J51:J500,MATCH($C$12,$C$51:$C$500,0)),"")</f>
        <v>4316000000000</v>
      </c>
      <c r="K12" s="2">
        <f>IFERROR(INDEX(K51:K500,MATCH($C$12,$C$51:$C$500,0)),"")</f>
        <v>4611000000000</v>
      </c>
      <c r="L12" s="2">
        <f>IFERROR(INDEX(L51:L500,MATCH($C$12,$C$51:$C$500,0)),"")</f>
        <v>7149000000000</v>
      </c>
      <c r="M12" s="2">
        <f>IFERROR(INDEX(M51:M500,MATCH($C$12,$C$51:$C$500,0)),"")</f>
        <v>2907000000000</v>
      </c>
    </row>
    <row r="13" spans="1:1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8916000000000</v>
      </c>
      <c r="E13" s="2">
        <f>IFERROR(INDEX(E51:E500,MATCH("Total Debt (Quarter)",$C$51:$C$500,0)),"")</f>
        <v>9021000000000</v>
      </c>
      <c r="H13" s="2">
        <f>IFERROR(INDEX(D13:G13,COUNT(D13:G13)),"")</f>
        <v>9021000000000</v>
      </c>
      <c r="I13" s="2">
        <f>IFERROR(INDEX(I51:I500,MATCH($C$13,$C$51:$C$500,0)),"")</f>
        <v>9380000000000</v>
      </c>
      <c r="J13" s="2">
        <f>IFERROR(INDEX(J51:J500,MATCH($C$13,$C$51:$C$500,0)),"")</f>
        <v>10802000000000</v>
      </c>
      <c r="K13" s="2">
        <f>IFERROR(INDEX(K51:K500,MATCH($C$13,$C$51:$C$500,0)),"")</f>
        <v>8545000000000</v>
      </c>
      <c r="L13" s="2">
        <f>IFERROR(INDEX(L51:L500,MATCH($C$13,$C$51:$C$500,0)),"")</f>
        <v>8425000000000</v>
      </c>
      <c r="M13" s="2">
        <f>IFERROR(INDEX(M51:M500,MATCH($C$13,$C$51:$C$500,0)),"")</f>
        <v>5485000000000</v>
      </c>
    </row>
    <row r="14" spans="1:13" ht="15.5" x14ac:dyDescent="0.35">
      <c r="C14" t="s">
        <v>27</v>
      </c>
      <c r="D14" s="2">
        <f>IFERROR(INDEX(D51:D500,MATCH($C$14,$C$51:$C$500,0)),"")</f>
        <v>-150761000000</v>
      </c>
      <c r="E14" s="2">
        <f>IFERROR(INDEX(E51:E500,MATCH($C$14,$C$51:$C$500,0)),"")</f>
        <v>-128584000000</v>
      </c>
      <c r="H14" s="2">
        <f>IFERROR(SUM(D14:G14)*(4/MAX(1,COUNT(D14:G14))),"")</f>
        <v>-558690000000</v>
      </c>
      <c r="I14" s="2">
        <f>IFERROR(INDEX(I51:I500,MATCH($C$14,$C$51:$C$500,0)),"")</f>
        <v>-580677000000</v>
      </c>
      <c r="J14" s="2">
        <f>IFERROR(INDEX(J51:J500,MATCH($C$14,$C$51:$C$500,0)),"")</f>
        <v>-754871000000</v>
      </c>
      <c r="K14" s="2">
        <f>IFERROR(INDEX(K51:K500,MATCH($C$14,$C$51:$C$500,0)),"")</f>
        <v>-590903000000</v>
      </c>
      <c r="L14" s="2">
        <f>IFERROR(INDEX(L51:L500,MATCH($C$14,$C$51:$C$500,0)),"")</f>
        <v>-268671000000</v>
      </c>
      <c r="M14" s="2">
        <f>IFERROR(INDEX(M51:M500,MATCH($C$14,$C$51:$C$500,0)),"")</f>
        <v>0</v>
      </c>
    </row>
    <row r="15" spans="1:13" ht="15.5" x14ac:dyDescent="0.35">
      <c r="C15" t="s">
        <v>28</v>
      </c>
      <c r="D15" s="2">
        <f>IFERROR(INDEX(D51:D500,MATCH($C$15,$C$51:$C$500,0)),"")</f>
        <v>-514046000000</v>
      </c>
      <c r="E15" s="2">
        <f>IFERROR(INDEX(E51:E500,MATCH($C$15,$C$51:$C$500,0)),"")</f>
        <v>-219658000000</v>
      </c>
      <c r="H15" s="2">
        <f>IFERROR(SUM(D15:G15)*(4/MAX(1,COUNT(D15:G15))),"")</f>
        <v>-1467408000000</v>
      </c>
      <c r="I15" s="2">
        <f>IFERROR(INDEX(I51:I500,MATCH($C$15,$C$51:$C$500,0)),"")</f>
        <v>-1184576000000</v>
      </c>
      <c r="J15" s="2">
        <f>IFERROR(INDEX(J51:J500,MATCH($C$15,$C$51:$C$500,0)),"")</f>
        <v>-958451000000</v>
      </c>
      <c r="K15" s="2">
        <f>IFERROR(INDEX(K51:K500,MATCH($C$15,$C$51:$C$500,0)),"")</f>
        <v>-1107319000000</v>
      </c>
      <c r="L15" s="2">
        <f>IFERROR(INDEX(L51:L500,MATCH($C$15,$C$51:$C$500,0)),"")</f>
        <v>-812382000000</v>
      </c>
      <c r="M15" s="2">
        <f>IFERROR(INDEX(M51:M500,MATCH($C$15,$C$51:$C$500,0)),"")</f>
        <v>0</v>
      </c>
    </row>
    <row r="16" spans="1:13" ht="15.5" x14ac:dyDescent="0.35">
      <c r="C16" t="s">
        <v>29</v>
      </c>
      <c r="D16" s="2">
        <f>IFERROR(INDEX(D51:D500,MATCH($C$16,$C$51:$C$500,0)),"")</f>
        <v>3927348000000</v>
      </c>
      <c r="E16" s="2">
        <f>IFERROR(INDEX(E51:E500,MATCH($C$16,$C$51:$C$500,0)),"")</f>
        <v>3131008000000</v>
      </c>
      <c r="H16" s="2">
        <f>IFERROR(SUM(D16:G16)*(4/MAX(1,COUNT(D16:G16))),"")</f>
        <v>14116712000000</v>
      </c>
      <c r="I16" s="2">
        <f>IFERROR(INDEX(I51:I500,MATCH($C$16,$C$51:$C$500,0)),"")</f>
        <v>12154913000000</v>
      </c>
      <c r="J16" s="2">
        <f>IFERROR(INDEX(J51:J500,MATCH($C$16,$C$51:$C$500,0)),"")</f>
        <v>8670819000000</v>
      </c>
      <c r="K16" s="2">
        <f>IFERROR(INDEX(K51:K500,MATCH($C$16,$C$51:$C$500,0)),"")</f>
        <v>8175373000000</v>
      </c>
      <c r="L16" s="2">
        <f>IFERROR(INDEX(L51:L500,MATCH($C$16,$C$51:$C$500,0)),"")</f>
        <v>6649523000000</v>
      </c>
      <c r="M16" s="2">
        <f>IFERROR(INDEX(M51:M500,MATCH($C$16,$C$51:$C$500,0)),"")</f>
        <v>0</v>
      </c>
    </row>
    <row r="17" spans="1:13" ht="15.5" x14ac:dyDescent="0.35">
      <c r="A17" t="s">
        <v>30</v>
      </c>
    </row>
    <row r="18" spans="1:1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</row>
    <row r="19" spans="1:13" ht="15.5" x14ac:dyDescent="0.35">
      <c r="A19" t="s">
        <v>38</v>
      </c>
      <c r="C19" t="s">
        <v>39</v>
      </c>
    </row>
    <row r="20" spans="1:13" ht="15.5" x14ac:dyDescent="0.35">
      <c r="A20" t="s">
        <v>40</v>
      </c>
      <c r="C20" t="s">
        <v>41</v>
      </c>
      <c r="D20" s="2">
        <f ca="1">IFERROR(D21*D2,"")</f>
        <v>70356500000000</v>
      </c>
      <c r="E20" s="2">
        <f ca="1">IFERROR(E21*E2,"")</f>
        <v>49218000000000</v>
      </c>
      <c r="H20" s="2">
        <f t="shared" ref="H20:M20" ca="1" si="0">IFERROR(H21*H2,"")</f>
        <v>49218000000000</v>
      </c>
      <c r="I20" s="2">
        <f t="shared" ca="1" si="0"/>
        <v>70987500000000</v>
      </c>
      <c r="J20" s="2">
        <f t="shared" ca="1" si="0"/>
        <v>47640500000000</v>
      </c>
      <c r="K20" s="2">
        <f t="shared" ca="1" si="0"/>
        <v>63100000000000</v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12</v>
      </c>
      <c r="D21" s="2">
        <f>IFERROR(INDEX(D51:D500,MATCH($C$7,$C$51:$C$500,0)),"")</f>
        <v>63100000000</v>
      </c>
      <c r="E21" s="2">
        <f>IFERROR(INDEX(E51:E500,MATCH($C$7,$C$51:$C$500,0)),"")</f>
        <v>63100000000</v>
      </c>
      <c r="H21" s="2">
        <f>IFERROR(INDEX(D21:G21,COUNT(D21:G21)),"")</f>
        <v>63100000000</v>
      </c>
      <c r="I21" s="2">
        <f>IFERROR(INDEX(I51:I500,MATCH($C$7,$C$51:$C$500,0)),"")</f>
        <v>63100000000</v>
      </c>
      <c r="J21" s="2">
        <f>IFERROR(INDEX(J51:J500,MATCH($C$7,$C$51:$C$500,0)),"")</f>
        <v>63100000000</v>
      </c>
      <c r="K21" s="2">
        <f>IFERROR(INDEX(K51:K500,MATCH($C$7,$C$51:$C$500,0)),"")</f>
        <v>63100000000</v>
      </c>
      <c r="L21" s="2">
        <f>IFERROR(INDEX(L51:L500,MATCH($C$7,$C$51:$C$500,0)),"")</f>
        <v>55100000000</v>
      </c>
      <c r="M21" s="2">
        <f>IFERROR(INDEX(M51:M500,MATCH($C$7,$C$51:$C$500,0)),"")</f>
        <v>0</v>
      </c>
    </row>
    <row r="23" spans="1:13" ht="15.5" x14ac:dyDescent="0.35">
      <c r="B23" t="s">
        <v>42</v>
      </c>
      <c r="C23" t="s">
        <v>43</v>
      </c>
      <c r="D23" s="3">
        <f>IFERROR(D5/D6*100,"")</f>
        <v>8.9994266637193387</v>
      </c>
      <c r="E23" s="3">
        <f>IFERROR(E5/E6*100,"")</f>
        <v>6.3024067550135472</v>
      </c>
      <c r="H23" s="3">
        <f t="shared" ref="H23:M23" si="1">IFERROR(H5/H6*100,"")</f>
        <v>31.616229641549271</v>
      </c>
      <c r="I23" s="3">
        <f t="shared" si="1"/>
        <v>21.714773109213141</v>
      </c>
      <c r="J23" s="3">
        <f t="shared" si="1"/>
        <v>23.796288884632695</v>
      </c>
      <c r="K23" s="3">
        <f t="shared" si="1"/>
        <v>19.106576040550628</v>
      </c>
      <c r="L23" s="3">
        <f t="shared" si="1"/>
        <v>38.83250625097638</v>
      </c>
      <c r="M23" s="3">
        <f t="shared" si="1"/>
        <v>0</v>
      </c>
    </row>
    <row r="24" spans="1:13" ht="15.5" x14ac:dyDescent="0.35">
      <c r="C24" t="s">
        <v>44</v>
      </c>
      <c r="D24" s="4">
        <f>IFERROR(_xlfn.RRI(5,I23,D23),"")</f>
        <v>-0.16152154204399116</v>
      </c>
      <c r="E24" s="4">
        <f>IFERROR(_xlfn.RRI(5,J23,E23),"")</f>
        <v>-0.23334594115301543</v>
      </c>
      <c r="H24" s="4" t="str">
        <f t="shared" ref="H24:M24" si="2">IFERROR(_xlfn.RRI(5,M23,H23),"")</f>
        <v/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>
        <f t="shared" si="2"/>
        <v>0</v>
      </c>
    </row>
    <row r="25" spans="1:13" ht="15.5" x14ac:dyDescent="0.35">
      <c r="A25" t="s">
        <v>45</v>
      </c>
      <c r="C25" t="s">
        <v>46</v>
      </c>
      <c r="D25" s="3">
        <f>IFERROR(INDEX(D51:D500,MATCH($A$25,$C$51:$C$500,0)),"")</f>
        <v>49.17</v>
      </c>
      <c r="E25" s="3">
        <f>IFERROR(INDEX(E51:E500,MATCH($A$25,$C$51:$C$500,0)),"")</f>
        <v>42.98</v>
      </c>
      <c r="H25" s="3">
        <f>IFERROR(INDEX(D25:G25,COUNT(D25:G25)),"")</f>
        <v>42.98</v>
      </c>
      <c r="I25" s="3">
        <f>IFERROR(INDEX(I51:I500,MATCH($C$25,$C$51:$C$500,0)),"")</f>
        <v>141.87</v>
      </c>
      <c r="J25" s="3">
        <f>IFERROR(INDEX(J51:J500,MATCH($C$25,$C$51:$C$500,0)),"")</f>
        <v>101.1</v>
      </c>
      <c r="K25" s="3">
        <f>IFERROR(INDEX(K51:K500,MATCH($C$25,$C$51:$C$500,0)),"")</f>
        <v>89.05</v>
      </c>
      <c r="L25" s="3">
        <f>IFERROR(INDEX(L51:L500,MATCH($C$25,$C$51:$C$500,0)),"")</f>
        <v>84.7</v>
      </c>
      <c r="M25" s="3">
        <f>IFERROR(INDEX(M51:M500,MATCH($C$25,$C$51:$C$500,0)),"")</f>
        <v>0</v>
      </c>
    </row>
    <row r="26" spans="1:13" ht="15.5" x14ac:dyDescent="0.35">
      <c r="C26" t="s">
        <v>47</v>
      </c>
      <c r="D26" s="4">
        <f>IFERROR(_xlfn.RRI(5,I25,D25),"")</f>
        <v>-0.19097502647734477</v>
      </c>
      <c r="E26" s="4">
        <f>IFERROR(_xlfn.RRI(5,J25,E25),"")</f>
        <v>-0.15724167535397882</v>
      </c>
      <c r="H26" s="4" t="str">
        <f t="shared" ref="H26:M26" si="3">IFERROR(_xlfn.RRI(5,M25,H25),"")</f>
        <v/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>
        <f t="shared" si="3"/>
        <v>0</v>
      </c>
    </row>
    <row r="27" spans="1:13" ht="15.5" x14ac:dyDescent="0.35">
      <c r="C27" t="s">
        <v>48</v>
      </c>
      <c r="D27" s="3">
        <f>IFERROR(D4/D21,"")</f>
        <v>163.03413629160065</v>
      </c>
      <c r="E27" s="3">
        <f>IFERROR(E4/E21,"")</f>
        <v>107.92114104595879</v>
      </c>
      <c r="H27" s="3">
        <f t="shared" ref="H27:M27" si="4">IFERROR(H4/H21,"")</f>
        <v>541.91055467511887</v>
      </c>
      <c r="I27" s="3">
        <f t="shared" si="4"/>
        <v>469.61646592709985</v>
      </c>
      <c r="J27" s="3">
        <f t="shared" si="4"/>
        <v>427.34171156893819</v>
      </c>
      <c r="K27" s="3">
        <f t="shared" si="4"/>
        <v>378.09605388272581</v>
      </c>
      <c r="L27" s="3">
        <f t="shared" si="4"/>
        <v>173.64709618874772</v>
      </c>
      <c r="M27" s="3" t="str">
        <f t="shared" si="4"/>
        <v/>
      </c>
    </row>
    <row r="28" spans="1:13" ht="15.5" x14ac:dyDescent="0.35">
      <c r="C28" t="s">
        <v>49</v>
      </c>
      <c r="D28" s="4">
        <f>IFERROR(_xlfn.RRI(5,I27,D27),"")</f>
        <v>-0.19070464783595853</v>
      </c>
      <c r="E28" s="4">
        <f>IFERROR(_xlfn.RRI(5,J27,E27),"")</f>
        <v>-0.24060759603332105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50</v>
      </c>
      <c r="H29" s="4">
        <f t="shared" ref="H29:M29" si="6">IFERROR(((H25-I25)/I25)*100%,"")</f>
        <v>-0.69704659195037721</v>
      </c>
      <c r="I29" s="4">
        <f t="shared" si="6"/>
        <v>0.40326409495548976</v>
      </c>
      <c r="J29" s="4">
        <f t="shared" si="6"/>
        <v>0.13531723750701849</v>
      </c>
      <c r="K29" s="4">
        <f t="shared" si="6"/>
        <v>5.1357733175914924E-2</v>
      </c>
      <c r="L29" s="4" t="str">
        <f t="shared" si="6"/>
        <v/>
      </c>
      <c r="M29" s="4" t="str">
        <f t="shared" si="6"/>
        <v/>
      </c>
    </row>
    <row r="30" spans="1:13" ht="15.5" x14ac:dyDescent="0.35">
      <c r="C30" t="s">
        <v>51</v>
      </c>
      <c r="H30" s="4">
        <f t="shared" ref="H30:M30" si="7">IFERROR(((H27-I27)/I27)*100%,"")</f>
        <v>0.15394283206253989</v>
      </c>
      <c r="I30" s="4">
        <f t="shared" si="7"/>
        <v>9.8924942765251114E-2</v>
      </c>
      <c r="J30" s="4">
        <f t="shared" si="7"/>
        <v>0.13024642066612768</v>
      </c>
      <c r="K30" s="4">
        <f t="shared" si="7"/>
        <v>1.177381955594293</v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695.3</v>
      </c>
      <c r="E32" s="3">
        <f>IFERROR(INDEX(E51:E500,MATCH($A$32,$C$51:$C$500,0)),"")</f>
        <v>662.5</v>
      </c>
      <c r="H32" s="3">
        <f>IFERROR(INDEX(D32:G32,COUNT(D32:G32)),"")</f>
        <v>662.5</v>
      </c>
      <c r="I32" s="3">
        <f>IFERROR(INDEX(I51:I500,MATCH($C$32,$C$51:$C$500,0)),"")</f>
        <v>612.53</v>
      </c>
      <c r="J32" s="3">
        <f>IFERROR(INDEX(J51:J500,MATCH($C$32,$C$51:$C$500,0)),"")</f>
        <v>483.15</v>
      </c>
      <c r="K32" s="3">
        <f>IFERROR(INDEX(K51:K500,MATCH($C$32,$C$51:$C$500,0)),"")</f>
        <v>372.39</v>
      </c>
      <c r="L32" s="3">
        <f>IFERROR(INDEX(L51:L500,MATCH($C$32,$C$51:$C$500,0)),"")</f>
        <v>172.12</v>
      </c>
      <c r="M32" s="3">
        <f>IFERROR(INDEX(M51:M500,MATCH($C$32,$C$51:$C$500,0)),"")</f>
        <v>55854462.810000002</v>
      </c>
    </row>
    <row r="33" spans="1:13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1.1200000000000001</v>
      </c>
      <c r="E33" s="3">
        <f>IFERROR(INDEX(E51:E500,MATCH($A$33,$C$51:$C$500,0)),"")</f>
        <v>1.64</v>
      </c>
      <c r="H33" s="3">
        <f>IFERROR(INDEX(D33:G33,COUNT(D33:G33)),"")</f>
        <v>1.64</v>
      </c>
      <c r="I33" s="3">
        <f>IFERROR(INDEX(I51:I500,MATCH($C$33,$C$51:$C$500,0)),"")</f>
        <v>1.84</v>
      </c>
      <c r="J33" s="3">
        <f>IFERROR(INDEX(J51:J500,MATCH($C$33,$C$51:$C$500,0)),"")</f>
        <v>1.56</v>
      </c>
      <c r="K33" s="3">
        <f>IFERROR(INDEX(K51:K500,MATCH($C$33,$C$51:$C$500,0)),"")</f>
        <v>2.69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15.86</v>
      </c>
      <c r="E34" s="3">
        <f>IFERROR(INDEX(E51:E500,MATCH($A$34,$C$51:$C$500,0)),"")</f>
        <v>25.24</v>
      </c>
      <c r="H34" s="3">
        <f>IFERROR(INDEX(D34:G34,COUNT(D34:G34)),"")</f>
        <v>25.24</v>
      </c>
      <c r="I34" s="3">
        <f>IFERROR(INDEX(I51:I500,MATCH($C$34,$C$51:$C$500,0)),"")</f>
        <v>7.93</v>
      </c>
      <c r="J34" s="3">
        <f>IFERROR(INDEX(J51:J500,MATCH($C$34,$C$51:$C$500,0)),"")</f>
        <v>7.47</v>
      </c>
      <c r="K34" s="3">
        <f>IFERROR(INDEX(K51:K500,MATCH($C$34,$C$51:$C$500,0)),"")</f>
        <v>11.23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4.78</v>
      </c>
      <c r="E35" s="3">
        <f>IFERROR(INDEX(E51:E500,MATCH($A$35,$C$51:$C$500,0)),"")</f>
        <v>10.050000000000001</v>
      </c>
      <c r="H35" s="3">
        <f>IFERROR(INDEX(D35:G35,COUNT(D35:G35)),"")</f>
        <v>10.050000000000001</v>
      </c>
      <c r="I35" s="3">
        <f>IFERROR(INDEX(I51:I500,MATCH($C$35,$C$51:$C$500,0)),"")</f>
        <v>2.4</v>
      </c>
      <c r="J35" s="3">
        <f>IFERROR(INDEX(J51:J500,MATCH($C$35,$C$51:$C$500,0)),"")</f>
        <v>1.77</v>
      </c>
      <c r="K35" s="3">
        <f>IFERROR(INDEX(K51:K500,MATCH($C$35,$C$51:$C$500,0)),"")</f>
        <v>2.64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64</v>
      </c>
      <c r="C36" t="s">
        <v>65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M36" si="8">IFERROR(INDEX(H51:H500,MATCH($C$36,$C$51:$C$500,0)),"")</f>
        <v>0.23139999999999999</v>
      </c>
      <c r="I36" s="4">
        <f t="shared" si="8"/>
        <v>0.30059999999999998</v>
      </c>
      <c r="J36" s="4">
        <f t="shared" si="8"/>
        <v>0.30030000000000001</v>
      </c>
      <c r="K36" s="4">
        <f t="shared" si="8"/>
        <v>0.3</v>
      </c>
      <c r="L36" s="4">
        <f t="shared" si="8"/>
        <v>0.3</v>
      </c>
      <c r="M36" s="4">
        <f t="shared" si="8"/>
        <v>0</v>
      </c>
    </row>
    <row r="37" spans="1:13" ht="15.5" x14ac:dyDescent="0.35">
      <c r="B37" t="s">
        <v>66</v>
      </c>
      <c r="C37" t="s">
        <v>67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M37" si="9">IFERROR(INDEX(H51:H500,MATCH($C$37,$C$51:$C$500,0)),"")</f>
        <v>42.64</v>
      </c>
      <c r="I37" s="3">
        <f t="shared" si="9"/>
        <v>42.64</v>
      </c>
      <c r="J37" s="3">
        <f t="shared" si="9"/>
        <v>30.36</v>
      </c>
      <c r="K37" s="3">
        <f t="shared" si="9"/>
        <v>26.72</v>
      </c>
      <c r="L37" s="3">
        <f t="shared" si="9"/>
        <v>22.19</v>
      </c>
      <c r="M37" s="3">
        <f t="shared" si="9"/>
        <v>0</v>
      </c>
    </row>
    <row r="50" spans="2:13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</row>
    <row r="51" spans="2:13" ht="15.5" x14ac:dyDescent="0.35">
      <c r="B51" t="s">
        <v>73</v>
      </c>
      <c r="C51" t="s">
        <v>6</v>
      </c>
      <c r="D51" s="5">
        <v>10287454000000</v>
      </c>
      <c r="E51" s="5">
        <v>6809824000000</v>
      </c>
      <c r="F51" s="5">
        <v>7230219000000</v>
      </c>
      <c r="G51" s="5">
        <v>8307449000000</v>
      </c>
      <c r="I51" s="5">
        <v>29632799000000</v>
      </c>
      <c r="J51" s="5">
        <v>26965262000000</v>
      </c>
      <c r="K51" s="5">
        <v>23857861000000</v>
      </c>
      <c r="L51" s="5">
        <v>9567955000000</v>
      </c>
    </row>
    <row r="52" spans="2:13" ht="15.5" x14ac:dyDescent="0.35">
      <c r="C52" t="s">
        <v>74</v>
      </c>
      <c r="D52" s="5">
        <v>-7431021000000</v>
      </c>
      <c r="E52" s="5">
        <v>-5441765000000</v>
      </c>
      <c r="F52" s="5">
        <v>-4913370000000</v>
      </c>
      <c r="G52" s="5">
        <v>-5673120000000</v>
      </c>
      <c r="I52" s="5">
        <v>-19941401000000</v>
      </c>
      <c r="J52" s="5">
        <v>-18517976000000</v>
      </c>
      <c r="K52" s="5">
        <v>-15582014000000</v>
      </c>
      <c r="L52" s="5">
        <v>-4892615000000</v>
      </c>
    </row>
    <row r="53" spans="2:13" ht="15.5" x14ac:dyDescent="0.35">
      <c r="C53" t="s">
        <v>75</v>
      </c>
      <c r="D53" s="5">
        <v>2856433000000</v>
      </c>
      <c r="E53" s="5">
        <v>1368059000000</v>
      </c>
      <c r="F53" s="5">
        <v>2316849000000</v>
      </c>
      <c r="G53" s="5">
        <v>2634329000000</v>
      </c>
      <c r="I53" s="5">
        <v>9691398000000</v>
      </c>
      <c r="J53" s="5">
        <v>8447286000000</v>
      </c>
      <c r="K53" s="5">
        <v>8275847000000</v>
      </c>
      <c r="L53" s="5">
        <v>4675340000000</v>
      </c>
    </row>
    <row r="54" spans="2:13" ht="15.5" x14ac:dyDescent="0.35">
      <c r="C54" t="s">
        <v>76</v>
      </c>
      <c r="D54" s="5">
        <v>-38055000000</v>
      </c>
      <c r="E54" s="5">
        <v>-319537000000</v>
      </c>
      <c r="F54" s="5">
        <v>-327991000000</v>
      </c>
      <c r="G54" s="5">
        <v>-283944000000</v>
      </c>
      <c r="I54" s="5">
        <v>-1306791000000</v>
      </c>
      <c r="J54" s="5">
        <v>-1280905000000</v>
      </c>
      <c r="K54" s="5">
        <v>-1251858000000</v>
      </c>
      <c r="L54" s="5">
        <v>-691724000000</v>
      </c>
    </row>
    <row r="55" spans="2:13" ht="15.5" x14ac:dyDescent="0.35">
      <c r="C55" t="s">
        <v>77</v>
      </c>
      <c r="D55" s="5">
        <v>-327666000000</v>
      </c>
      <c r="E55" s="5">
        <v>-333436000000</v>
      </c>
      <c r="F55" s="5">
        <v>-335750000000</v>
      </c>
      <c r="G55" s="5">
        <v>-316564000000</v>
      </c>
      <c r="I55" s="5">
        <v>-1265663000000</v>
      </c>
      <c r="J55" s="5">
        <v>-1589876000000</v>
      </c>
      <c r="K55" s="5">
        <v>-1446085000000</v>
      </c>
      <c r="L55" s="5">
        <v>-889914000000</v>
      </c>
    </row>
    <row r="56" spans="2:13" ht="15.5" x14ac:dyDescent="0.35">
      <c r="C56" t="s">
        <v>81</v>
      </c>
      <c r="D56" s="5">
        <v>738188000000</v>
      </c>
      <c r="E56" s="5">
        <v>320639000000</v>
      </c>
      <c r="F56" s="5">
        <v>484011000000</v>
      </c>
      <c r="G56" s="5">
        <v>619521000000</v>
      </c>
      <c r="I56" s="5">
        <v>2275269000000</v>
      </c>
      <c r="J56" s="5">
        <v>1576766000000</v>
      </c>
      <c r="K56" s="5">
        <v>1334352000000</v>
      </c>
      <c r="L56" s="5">
        <v>232640000000</v>
      </c>
    </row>
    <row r="57" spans="2:13" ht="15.5" x14ac:dyDescent="0.35">
      <c r="C57" t="s">
        <v>78</v>
      </c>
      <c r="D57" s="5">
        <v>2818378000000</v>
      </c>
      <c r="E57" s="5">
        <v>1048522000000</v>
      </c>
      <c r="F57" s="5">
        <v>1988858000000</v>
      </c>
      <c r="G57" s="5">
        <v>2350385000000</v>
      </c>
      <c r="I57" s="5">
        <v>8384607000000</v>
      </c>
      <c r="J57" s="5">
        <v>7166381000000</v>
      </c>
      <c r="K57" s="5">
        <v>7023989000000</v>
      </c>
      <c r="L57" s="5">
        <v>3983616000000</v>
      </c>
    </row>
    <row r="58" spans="2:13" ht="15.5" x14ac:dyDescent="0.35">
      <c r="C58" t="s">
        <v>79</v>
      </c>
      <c r="D58" s="5">
        <v>1108970000000</v>
      </c>
      <c r="E58" s="5">
        <v>2082486000000</v>
      </c>
      <c r="F58" s="5">
        <v>1274671000000</v>
      </c>
      <c r="G58" s="5">
        <v>811790000000</v>
      </c>
      <c r="I58" s="5">
        <v>3770306000000</v>
      </c>
      <c r="J58" s="5">
        <v>1504438000000</v>
      </c>
      <c r="K58" s="5">
        <v>1151384000000</v>
      </c>
      <c r="L58" s="5">
        <v>2665907000000</v>
      </c>
    </row>
    <row r="59" spans="2:13" ht="15.5" x14ac:dyDescent="0.35">
      <c r="C59" t="s">
        <v>80</v>
      </c>
      <c r="D59" s="5">
        <v>51663000000</v>
      </c>
      <c r="E59" s="5">
        <v>59142000000</v>
      </c>
      <c r="F59" s="5">
        <v>63659000000</v>
      </c>
      <c r="G59" s="5">
        <v>43607000000</v>
      </c>
      <c r="I59" s="5">
        <v>260235000000</v>
      </c>
      <c r="J59" s="5">
        <v>246415000000</v>
      </c>
      <c r="K59" s="5">
        <v>164081000000</v>
      </c>
      <c r="L59" s="5">
        <v>19057000000</v>
      </c>
    </row>
    <row r="60" spans="2:13" ht="15.5" x14ac:dyDescent="0.35">
      <c r="C60" t="s">
        <v>27</v>
      </c>
      <c r="D60" s="5">
        <v>-150761000000</v>
      </c>
      <c r="E60" s="5">
        <v>-128584000000</v>
      </c>
      <c r="F60" s="5">
        <v>-139212000000</v>
      </c>
      <c r="G60" s="5">
        <v>-98330000000</v>
      </c>
      <c r="I60" s="5">
        <v>-580677000000</v>
      </c>
      <c r="J60" s="5">
        <v>-754871000000</v>
      </c>
      <c r="K60" s="5">
        <v>-590903000000</v>
      </c>
      <c r="L60" s="5">
        <v>-268671000000</v>
      </c>
    </row>
    <row r="61" spans="2:13" ht="15.5" x14ac:dyDescent="0.35">
      <c r="C61" t="s">
        <v>243</v>
      </c>
      <c r="D61" s="5">
        <v>3359996000000</v>
      </c>
      <c r="F61" s="5">
        <v>1350224000000</v>
      </c>
      <c r="G61" s="5">
        <v>866513000000</v>
      </c>
      <c r="I61" s="5">
        <v>4090748000000</v>
      </c>
      <c r="J61" s="5">
        <v>2012894000000</v>
      </c>
      <c r="K61" s="5">
        <v>1578206000000</v>
      </c>
      <c r="L61" s="5">
        <v>2915521000000</v>
      </c>
    </row>
    <row r="62" spans="2:13" ht="15.5" x14ac:dyDescent="0.35">
      <c r="C62" t="s">
        <v>82</v>
      </c>
      <c r="D62" s="5">
        <v>1108970000000</v>
      </c>
      <c r="E62" s="5">
        <v>2082486000000</v>
      </c>
      <c r="F62" s="5">
        <v>1274671000000</v>
      </c>
      <c r="G62" s="5">
        <v>811790000000</v>
      </c>
      <c r="I62" s="5">
        <v>3770306000000</v>
      </c>
      <c r="J62" s="5">
        <v>1504438000000</v>
      </c>
      <c r="K62" s="5">
        <v>1151384000000</v>
      </c>
      <c r="L62" s="5">
        <v>2665907000000</v>
      </c>
    </row>
    <row r="63" spans="2:13" ht="15.5" x14ac:dyDescent="0.35">
      <c r="C63" t="s">
        <v>29</v>
      </c>
      <c r="D63" s="5">
        <v>3927348000000</v>
      </c>
      <c r="E63" s="5">
        <v>3131008000000</v>
      </c>
      <c r="F63" s="5">
        <v>3263529000000</v>
      </c>
      <c r="G63" s="5">
        <v>3162175000000</v>
      </c>
      <c r="I63" s="5">
        <v>12154913000000</v>
      </c>
      <c r="J63" s="5">
        <v>8670819000000</v>
      </c>
      <c r="K63" s="5">
        <v>8175373000000</v>
      </c>
      <c r="L63" s="5">
        <v>6649523000000</v>
      </c>
    </row>
    <row r="64" spans="2:13" ht="15.5" x14ac:dyDescent="0.35">
      <c r="C64" t="s">
        <v>28</v>
      </c>
      <c r="D64" s="5">
        <v>-514046000000</v>
      </c>
      <c r="E64" s="5">
        <v>-219658000000</v>
      </c>
      <c r="F64" s="5">
        <v>-296526000000</v>
      </c>
      <c r="G64" s="5">
        <v>-413806000000</v>
      </c>
      <c r="I64" s="5">
        <v>-1184576000000</v>
      </c>
      <c r="J64" s="5">
        <v>-958451000000</v>
      </c>
      <c r="K64" s="5">
        <v>-1107319000000</v>
      </c>
      <c r="L64" s="5">
        <v>-812382000000</v>
      </c>
    </row>
    <row r="65" spans="2:13" ht="15.5" x14ac:dyDescent="0.35">
      <c r="C65" t="s">
        <v>87</v>
      </c>
      <c r="D65" s="5">
        <v>3413302000000</v>
      </c>
      <c r="E65" s="5">
        <v>2911350000000</v>
      </c>
      <c r="F65" s="5">
        <v>2967003000000</v>
      </c>
      <c r="G65" s="5">
        <v>2748369000000</v>
      </c>
      <c r="I65" s="5">
        <v>10970337000000</v>
      </c>
      <c r="J65" s="5">
        <v>7712368000000</v>
      </c>
      <c r="K65" s="5">
        <v>7068054000000</v>
      </c>
      <c r="L65" s="5">
        <v>4588805000000</v>
      </c>
    </row>
    <row r="66" spans="2:13" ht="15.5" x14ac:dyDescent="0.35">
      <c r="C66" t="s">
        <v>88</v>
      </c>
      <c r="D66" s="5">
        <v>2080483000000</v>
      </c>
      <c r="E66" s="5">
        <v>562311000000</v>
      </c>
      <c r="F66" s="5">
        <v>445673000000</v>
      </c>
      <c r="G66" s="5">
        <v>933666000000</v>
      </c>
      <c r="I66" s="5">
        <v>1457862000000</v>
      </c>
      <c r="J66" s="5">
        <v>2539110000000</v>
      </c>
      <c r="K66" s="5">
        <v>-308970000000</v>
      </c>
      <c r="L66" s="5">
        <v>1169364000000</v>
      </c>
    </row>
    <row r="67" spans="2:13" ht="15.5" x14ac:dyDescent="0.35">
      <c r="C67" t="s">
        <v>89</v>
      </c>
      <c r="D67" s="5">
        <v>5493785000000</v>
      </c>
      <c r="E67" s="5">
        <v>3473661000000</v>
      </c>
      <c r="F67" s="5">
        <v>3412676000000</v>
      </c>
      <c r="G67" s="5">
        <v>3682035000000</v>
      </c>
      <c r="I67" s="5">
        <v>12428199000000</v>
      </c>
      <c r="J67" s="5">
        <v>10251478000000</v>
      </c>
      <c r="K67" s="5">
        <v>6759084000000</v>
      </c>
      <c r="L67" s="5">
        <v>5758169000000</v>
      </c>
    </row>
    <row r="68" spans="2:13" ht="15.5" x14ac:dyDescent="0.35">
      <c r="C68" t="s">
        <v>90</v>
      </c>
      <c r="D68" s="5">
        <v>3413302000000</v>
      </c>
      <c r="E68" s="5">
        <v>2911350000000</v>
      </c>
      <c r="F68" s="5">
        <v>2967003000000</v>
      </c>
      <c r="G68" s="5">
        <v>2748369000000</v>
      </c>
      <c r="I68" s="5">
        <v>10970337000000</v>
      </c>
      <c r="J68" s="5">
        <v>7712368000000</v>
      </c>
      <c r="K68" s="5">
        <v>7068054000000</v>
      </c>
      <c r="L68" s="5">
        <v>4588805000000</v>
      </c>
    </row>
    <row r="69" spans="2:13" ht="15.5" x14ac:dyDescent="0.35">
      <c r="C69" t="s">
        <v>8</v>
      </c>
      <c r="D69" s="5">
        <v>4755597000000</v>
      </c>
      <c r="E69" s="5">
        <v>3153022000000</v>
      </c>
      <c r="F69" s="5">
        <v>2928665000000</v>
      </c>
      <c r="G69" s="5">
        <v>3062514000000</v>
      </c>
      <c r="I69" s="5">
        <v>10152930000000</v>
      </c>
      <c r="J69" s="5">
        <v>8674712000000</v>
      </c>
      <c r="K69" s="5">
        <v>5424732000000</v>
      </c>
      <c r="L69" s="5">
        <v>5525529000000</v>
      </c>
    </row>
    <row r="70" spans="2:13" ht="15.5" x14ac:dyDescent="0.35">
      <c r="C70" t="s">
        <v>92</v>
      </c>
      <c r="D70" s="5">
        <v>3413302000000</v>
      </c>
      <c r="E70" s="5">
        <v>2911350000000</v>
      </c>
      <c r="F70" s="5">
        <v>2967003000000</v>
      </c>
      <c r="G70" s="5">
        <v>2748369000000</v>
      </c>
      <c r="I70" s="5">
        <v>10970337000000</v>
      </c>
      <c r="J70" s="5">
        <v>7712368000000</v>
      </c>
      <c r="K70" s="5">
        <v>7068054000000</v>
      </c>
      <c r="L70" s="5">
        <v>4588805000000</v>
      </c>
    </row>
    <row r="71" spans="2:13" ht="15.5" x14ac:dyDescent="0.35">
      <c r="C71" t="s">
        <v>93</v>
      </c>
      <c r="D71" s="5">
        <v>5493785000000</v>
      </c>
      <c r="E71" s="5">
        <v>3473661000000</v>
      </c>
      <c r="F71" s="5">
        <v>3412676000000</v>
      </c>
      <c r="G71" s="5">
        <v>3682035000000</v>
      </c>
      <c r="I71" s="5">
        <v>12428199000000</v>
      </c>
      <c r="J71" s="5">
        <v>10251478000000</v>
      </c>
      <c r="K71" s="5">
        <v>6759084000000</v>
      </c>
      <c r="L71" s="5">
        <v>5758169000000</v>
      </c>
    </row>
    <row r="72" spans="2:13" ht="15.5" x14ac:dyDescent="0.35">
      <c r="C72" t="s">
        <v>94</v>
      </c>
      <c r="D72" s="5">
        <v>5493785000000</v>
      </c>
      <c r="E72" s="5">
        <v>3473661000000</v>
      </c>
      <c r="F72" s="5">
        <v>3412676000000</v>
      </c>
      <c r="G72" s="5">
        <v>3682035000000</v>
      </c>
      <c r="I72" s="5">
        <v>12428199000000</v>
      </c>
      <c r="J72" s="5">
        <v>10251478000000</v>
      </c>
      <c r="K72" s="5">
        <v>6759084000000</v>
      </c>
      <c r="L72" s="5">
        <v>5758169000000</v>
      </c>
    </row>
    <row r="74" spans="2:13" ht="15.5" x14ac:dyDescent="0.35">
      <c r="B74" t="s">
        <v>95</v>
      </c>
      <c r="C74" t="s">
        <v>96</v>
      </c>
    </row>
    <row r="75" spans="2:13" ht="15.5" x14ac:dyDescent="0.35">
      <c r="C75" t="s">
        <v>97</v>
      </c>
    </row>
    <row r="76" spans="2:13" ht="15.5" x14ac:dyDescent="0.35">
      <c r="C76" t="s">
        <v>20</v>
      </c>
      <c r="D76" s="5">
        <v>4885730000000</v>
      </c>
      <c r="E76" s="5">
        <v>5491597000000</v>
      </c>
      <c r="F76" s="5">
        <v>6016371000000</v>
      </c>
      <c r="G76" s="5">
        <v>4953213000000</v>
      </c>
      <c r="I76" s="5">
        <v>6016371000000</v>
      </c>
      <c r="J76" s="5">
        <v>6486402000000</v>
      </c>
      <c r="K76" s="5">
        <v>3934723000000</v>
      </c>
      <c r="L76" s="5">
        <v>1276860255567</v>
      </c>
      <c r="M76" s="5">
        <v>2577855693466</v>
      </c>
    </row>
    <row r="77" spans="2:13" ht="15.5" x14ac:dyDescent="0.35">
      <c r="C77" t="s">
        <v>98</v>
      </c>
      <c r="D77" s="5">
        <v>3982114000000</v>
      </c>
      <c r="E77" s="5">
        <v>2106771000000</v>
      </c>
      <c r="F77" s="5">
        <v>1937881000000</v>
      </c>
      <c r="G77" s="5">
        <v>1831534000000</v>
      </c>
      <c r="I77" s="5">
        <v>1937881000000</v>
      </c>
      <c r="J77" s="5">
        <v>1541484000000</v>
      </c>
      <c r="K77" s="5">
        <v>1242804000000</v>
      </c>
      <c r="L77" s="5">
        <v>181405503347</v>
      </c>
      <c r="M77" s="5">
        <v>148811359365</v>
      </c>
    </row>
    <row r="78" spans="2:13" ht="15.5" x14ac:dyDescent="0.35">
      <c r="C78" t="s">
        <v>247</v>
      </c>
      <c r="D78" s="5">
        <v>5293000000</v>
      </c>
      <c r="E78" s="5">
        <v>6652000000</v>
      </c>
      <c r="F78" s="5">
        <v>8140000000</v>
      </c>
      <c r="G78" s="5">
        <v>11457000000</v>
      </c>
      <c r="I78" s="5">
        <v>8140000000</v>
      </c>
      <c r="J78" s="5">
        <v>7032000000</v>
      </c>
      <c r="K78" s="5">
        <v>225384000000</v>
      </c>
      <c r="L78" s="5">
        <v>375454450234</v>
      </c>
      <c r="M78" s="5">
        <v>244896752198</v>
      </c>
    </row>
    <row r="79" spans="2:13" ht="15.5" x14ac:dyDescent="0.35">
      <c r="C79" t="s">
        <v>99</v>
      </c>
      <c r="L79" s="5">
        <v>1258480000000</v>
      </c>
      <c r="M79" s="5">
        <v>1141520000000</v>
      </c>
    </row>
    <row r="80" spans="2:13" ht="15.5" x14ac:dyDescent="0.35">
      <c r="C80" t="s">
        <v>100</v>
      </c>
      <c r="D80" s="5">
        <v>3982114000000</v>
      </c>
      <c r="E80" s="5">
        <v>2106771000000</v>
      </c>
      <c r="F80" s="5">
        <v>1937881000000</v>
      </c>
      <c r="G80" s="5">
        <v>1831534000000</v>
      </c>
      <c r="I80" s="5">
        <v>1937881000000</v>
      </c>
      <c r="J80" s="5">
        <v>1541484000000</v>
      </c>
      <c r="K80" s="5">
        <v>1242804000000</v>
      </c>
      <c r="L80" s="5">
        <v>181405503347</v>
      </c>
      <c r="M80" s="5">
        <v>148811359365</v>
      </c>
    </row>
    <row r="81" spans="3:13" ht="15.5" x14ac:dyDescent="0.35">
      <c r="C81" t="s">
        <v>101</v>
      </c>
      <c r="D81" s="5">
        <v>45204000000</v>
      </c>
      <c r="E81" s="5">
        <v>47299000000</v>
      </c>
      <c r="F81" s="5">
        <v>33350000000</v>
      </c>
      <c r="G81" s="5">
        <v>64637000000</v>
      </c>
      <c r="I81" s="5">
        <v>33350000000</v>
      </c>
      <c r="J81" s="5">
        <v>32640000000</v>
      </c>
      <c r="K81" s="5">
        <v>100014000000</v>
      </c>
      <c r="L81" s="5">
        <v>245459551955</v>
      </c>
      <c r="M81" s="5">
        <v>62718734202</v>
      </c>
    </row>
    <row r="82" spans="3:13" ht="15.5" x14ac:dyDescent="0.35">
      <c r="C82" t="s">
        <v>102</v>
      </c>
      <c r="D82" s="5">
        <v>45204000000</v>
      </c>
      <c r="E82" s="5">
        <v>47299000000</v>
      </c>
      <c r="F82" s="5">
        <v>33350000000</v>
      </c>
      <c r="G82" s="5">
        <v>64637000000</v>
      </c>
      <c r="I82" s="5">
        <v>33350000000</v>
      </c>
      <c r="J82" s="5">
        <v>32640000000</v>
      </c>
      <c r="K82" s="5">
        <v>100014000000</v>
      </c>
      <c r="L82" s="5">
        <v>245459551955</v>
      </c>
      <c r="M82" s="5">
        <v>62718734202</v>
      </c>
    </row>
    <row r="83" spans="3:13" ht="15.5" x14ac:dyDescent="0.35">
      <c r="C83" t="s">
        <v>103</v>
      </c>
      <c r="D83" s="5">
        <v>8581214000000</v>
      </c>
      <c r="E83" s="5">
        <v>6801418000000</v>
      </c>
      <c r="F83" s="5">
        <v>5875813000000</v>
      </c>
      <c r="G83" s="5">
        <v>5272203000000</v>
      </c>
      <c r="I83" s="5">
        <v>5875813000000</v>
      </c>
      <c r="J83" s="5">
        <v>5158144000000</v>
      </c>
      <c r="K83" s="5">
        <v>5503560000000</v>
      </c>
      <c r="L83" s="5">
        <v>4087246773875</v>
      </c>
      <c r="M83" s="5">
        <v>1299802824847</v>
      </c>
    </row>
    <row r="84" spans="3:13" ht="15.5" x14ac:dyDescent="0.35">
      <c r="C84" t="s">
        <v>81</v>
      </c>
      <c r="D84" s="5">
        <v>4937214000000</v>
      </c>
      <c r="E84" s="5">
        <v>3285960000000</v>
      </c>
      <c r="F84" s="5">
        <v>2846620000000</v>
      </c>
      <c r="G84" s="5">
        <v>2426957000000</v>
      </c>
      <c r="I84" s="5">
        <v>2846620000000</v>
      </c>
      <c r="J84" s="5">
        <v>1734892000000</v>
      </c>
      <c r="K84" s="5">
        <v>981492000000</v>
      </c>
      <c r="L84" s="5">
        <v>885847067467</v>
      </c>
      <c r="M84" s="5">
        <v>1014167144859</v>
      </c>
    </row>
    <row r="85" spans="3:13" ht="15.5" x14ac:dyDescent="0.35">
      <c r="C85" t="s">
        <v>104</v>
      </c>
      <c r="D85" s="5">
        <v>17833412000000</v>
      </c>
      <c r="E85" s="5">
        <v>14737721000000</v>
      </c>
      <c r="F85" s="5">
        <v>14159490000000</v>
      </c>
      <c r="G85" s="5">
        <v>12348951000000</v>
      </c>
      <c r="I85" s="5">
        <v>14159490000000</v>
      </c>
      <c r="J85" s="5">
        <v>13464563000000</v>
      </c>
      <c r="K85" s="5">
        <v>11759368000000</v>
      </c>
      <c r="L85" s="5">
        <v>6333948069311</v>
      </c>
      <c r="M85" s="5">
        <v>4772064850097</v>
      </c>
    </row>
    <row r="86" spans="3:13" ht="15.5" x14ac:dyDescent="0.35">
      <c r="C86" t="s">
        <v>105</v>
      </c>
    </row>
    <row r="87" spans="3:13" ht="15.5" x14ac:dyDescent="0.35">
      <c r="C87" t="s">
        <v>248</v>
      </c>
      <c r="D87" s="5">
        <v>28177462000000</v>
      </c>
      <c r="E87" s="5">
        <v>26169013000000</v>
      </c>
      <c r="F87" s="5">
        <v>23679002000000</v>
      </c>
      <c r="G87" s="5">
        <v>23038280000000</v>
      </c>
      <c r="I87" s="5">
        <v>23679002000000</v>
      </c>
      <c r="J87" s="5">
        <v>15520930000000</v>
      </c>
      <c r="K87" s="5">
        <v>10241751000000</v>
      </c>
      <c r="L87" s="5">
        <v>6870678857822</v>
      </c>
      <c r="M87" s="5">
        <v>3445243601477</v>
      </c>
    </row>
    <row r="88" spans="3:13" ht="15.5" x14ac:dyDescent="0.35">
      <c r="C88" t="s">
        <v>108</v>
      </c>
      <c r="D88" s="5">
        <v>499717000000</v>
      </c>
      <c r="E88" s="5">
        <v>259743000000</v>
      </c>
      <c r="F88" s="5">
        <v>176666000000</v>
      </c>
      <c r="G88" s="5">
        <v>248872000000</v>
      </c>
      <c r="I88" s="5">
        <v>176666000000</v>
      </c>
      <c r="J88" s="5">
        <v>259804000000</v>
      </c>
      <c r="K88" s="5">
        <v>165917000000</v>
      </c>
      <c r="L88" s="5">
        <v>123344998317</v>
      </c>
      <c r="M88" s="5">
        <v>61003778312</v>
      </c>
    </row>
    <row r="89" spans="3:13" ht="15.5" x14ac:dyDescent="0.35">
      <c r="C89" t="s">
        <v>106</v>
      </c>
      <c r="D89" s="5">
        <v>23189225000000</v>
      </c>
      <c r="E89" s="5">
        <v>22438223000000</v>
      </c>
      <c r="F89" s="5">
        <v>22548957000000</v>
      </c>
      <c r="G89" s="5">
        <v>22344546000000</v>
      </c>
      <c r="I89" s="5">
        <v>22548957000000</v>
      </c>
      <c r="J89" s="5">
        <v>22533144000000</v>
      </c>
      <c r="K89" s="5">
        <v>22349597000000</v>
      </c>
      <c r="L89" s="5">
        <v>20667567962954</v>
      </c>
      <c r="M89" s="5">
        <v>10972408398460</v>
      </c>
    </row>
    <row r="90" spans="3:13" ht="15.5" x14ac:dyDescent="0.35">
      <c r="C90" t="s">
        <v>634</v>
      </c>
      <c r="D90" s="5">
        <v>59943000000</v>
      </c>
      <c r="E90" s="5">
        <v>50546000000</v>
      </c>
      <c r="F90" s="5">
        <v>42195000000</v>
      </c>
      <c r="G90" s="5">
        <v>34422000000</v>
      </c>
      <c r="I90" s="5">
        <v>42195000000</v>
      </c>
      <c r="J90" s="5">
        <v>27288000000</v>
      </c>
      <c r="K90" s="5">
        <v>5674000000</v>
      </c>
    </row>
    <row r="91" spans="3:13" ht="15.5" x14ac:dyDescent="0.35">
      <c r="C91" t="s">
        <v>635</v>
      </c>
      <c r="D91" s="5">
        <v>208642000000</v>
      </c>
      <c r="E91" s="5">
        <v>213845000000</v>
      </c>
      <c r="F91" s="5">
        <v>216692000000</v>
      </c>
      <c r="G91" s="5">
        <v>220166000000</v>
      </c>
      <c r="I91" s="5">
        <v>216692000000</v>
      </c>
      <c r="J91" s="5">
        <v>217559000000</v>
      </c>
      <c r="K91" s="5">
        <v>109514000000</v>
      </c>
      <c r="L91" s="5">
        <v>57428156416</v>
      </c>
      <c r="M91" s="5">
        <v>54637464163</v>
      </c>
    </row>
    <row r="92" spans="3:13" ht="15.5" x14ac:dyDescent="0.35">
      <c r="C92" t="s">
        <v>109</v>
      </c>
      <c r="D92" s="5">
        <v>53151966000000</v>
      </c>
      <c r="E92" s="5">
        <v>50247955000000</v>
      </c>
      <c r="F92" s="5">
        <v>47610613000000</v>
      </c>
      <c r="G92" s="5">
        <v>46189989000000</v>
      </c>
      <c r="I92" s="5">
        <v>47610613000000</v>
      </c>
      <c r="J92" s="5">
        <v>38789275000000</v>
      </c>
      <c r="K92" s="5">
        <v>33529658000000</v>
      </c>
      <c r="L92" s="5">
        <v>28270749250400</v>
      </c>
      <c r="M92" s="5">
        <v>16229794671318</v>
      </c>
    </row>
    <row r="93" spans="3:13" ht="15.5" x14ac:dyDescent="0.35">
      <c r="C93" t="s">
        <v>110</v>
      </c>
      <c r="D93" s="5">
        <v>70985378000000</v>
      </c>
      <c r="E93" s="5">
        <v>64985676000000</v>
      </c>
      <c r="F93" s="5">
        <v>61770103000000</v>
      </c>
      <c r="G93" s="5">
        <v>58538940000000</v>
      </c>
      <c r="I93" s="5">
        <v>61770103000000</v>
      </c>
      <c r="J93" s="5">
        <v>52253838000000</v>
      </c>
      <c r="K93" s="5">
        <v>45289026000000</v>
      </c>
      <c r="L93" s="5">
        <v>34604697319711</v>
      </c>
      <c r="M93" s="5">
        <v>21001859521415</v>
      </c>
    </row>
    <row r="94" spans="3:13" ht="15.5" x14ac:dyDescent="0.35">
      <c r="C94" t="s">
        <v>111</v>
      </c>
    </row>
    <row r="95" spans="3:13" ht="15.5" x14ac:dyDescent="0.35">
      <c r="C95" t="s">
        <v>112</v>
      </c>
    </row>
    <row r="96" spans="3:13" ht="15.5" x14ac:dyDescent="0.35">
      <c r="C96" t="s">
        <v>113</v>
      </c>
      <c r="D96" s="5">
        <v>10534090000000</v>
      </c>
      <c r="E96" s="5">
        <v>7086954000000</v>
      </c>
      <c r="F96" s="5">
        <v>6657018000000</v>
      </c>
      <c r="G96" s="5">
        <v>6309719000000</v>
      </c>
      <c r="I96" s="5">
        <v>6657018000000</v>
      </c>
      <c r="J96" s="5">
        <v>5853566000000</v>
      </c>
      <c r="K96" s="5">
        <v>9306404000000</v>
      </c>
      <c r="L96" s="5">
        <v>10208700120637</v>
      </c>
      <c r="M96" s="5">
        <v>8703909652436</v>
      </c>
    </row>
    <row r="97" spans="3:13" ht="15.5" x14ac:dyDescent="0.35">
      <c r="C97" t="s">
        <v>250</v>
      </c>
      <c r="G97" s="5">
        <v>500400000000</v>
      </c>
      <c r="K97" s="5">
        <v>432142000000</v>
      </c>
    </row>
    <row r="98" spans="3:13" ht="15.5" x14ac:dyDescent="0.35">
      <c r="C98" t="s">
        <v>114</v>
      </c>
    </row>
    <row r="99" spans="3:13" ht="15.5" x14ac:dyDescent="0.35">
      <c r="C99" t="s">
        <v>251</v>
      </c>
      <c r="D99" s="5">
        <v>1961149000000</v>
      </c>
      <c r="E99" s="5">
        <v>1948110000000</v>
      </c>
      <c r="F99" s="5">
        <v>1808448000000</v>
      </c>
      <c r="G99" s="5">
        <v>1495223000000</v>
      </c>
      <c r="I99" s="5">
        <v>1808448000000</v>
      </c>
      <c r="J99" s="5">
        <v>1245792000000</v>
      </c>
      <c r="K99" s="5">
        <v>1871351000000</v>
      </c>
      <c r="L99" s="5">
        <v>1209127160844</v>
      </c>
      <c r="M99" s="5">
        <v>125113655511</v>
      </c>
    </row>
    <row r="100" spans="3:13" ht="15.5" x14ac:dyDescent="0.35">
      <c r="C100" t="s">
        <v>115</v>
      </c>
    </row>
    <row r="101" spans="3:13" ht="15.5" x14ac:dyDescent="0.35">
      <c r="C101" t="s">
        <v>252</v>
      </c>
      <c r="L101" s="5">
        <v>1258480000000</v>
      </c>
      <c r="M101" s="5">
        <v>1141520000000</v>
      </c>
    </row>
    <row r="102" spans="3:13" ht="15.5" x14ac:dyDescent="0.35">
      <c r="C102" t="s">
        <v>116</v>
      </c>
      <c r="D102" s="5">
        <v>551981000000</v>
      </c>
      <c r="E102" s="5">
        <v>418495000000</v>
      </c>
      <c r="F102" s="5">
        <v>340649000000</v>
      </c>
      <c r="G102" s="5">
        <v>375839000000</v>
      </c>
      <c r="I102" s="5">
        <v>340649000000</v>
      </c>
      <c r="J102" s="5">
        <v>367621000000</v>
      </c>
      <c r="K102" s="5">
        <v>517803000000</v>
      </c>
      <c r="L102" s="5">
        <v>462816310002</v>
      </c>
      <c r="M102" s="5">
        <v>394496621348</v>
      </c>
    </row>
    <row r="103" spans="3:13" ht="15.5" x14ac:dyDescent="0.35">
      <c r="C103" t="s">
        <v>117</v>
      </c>
      <c r="D103" s="5">
        <v>221468000000</v>
      </c>
      <c r="E103" s="5">
        <v>123416000000</v>
      </c>
      <c r="F103" s="5">
        <v>246563000000</v>
      </c>
      <c r="G103" s="5">
        <v>143295000000</v>
      </c>
      <c r="I103" s="5">
        <v>246563000000</v>
      </c>
      <c r="J103" s="5">
        <v>105034000000</v>
      </c>
      <c r="K103" s="5">
        <v>209290000000</v>
      </c>
      <c r="L103" s="5">
        <v>122168494709</v>
      </c>
      <c r="M103" s="5">
        <v>56362571108</v>
      </c>
    </row>
    <row r="104" spans="3:13" ht="15.5" x14ac:dyDescent="0.35">
      <c r="C104" t="s">
        <v>322</v>
      </c>
    </row>
    <row r="105" spans="3:13" ht="15.5" x14ac:dyDescent="0.35">
      <c r="C105" t="s">
        <v>255</v>
      </c>
      <c r="D105" s="5">
        <v>6656284000000</v>
      </c>
      <c r="E105" s="5">
        <v>6987321000000</v>
      </c>
      <c r="F105" s="5">
        <v>7513660000000</v>
      </c>
      <c r="G105" s="5">
        <v>8041391000000</v>
      </c>
      <c r="I105" s="5">
        <v>7513660000000</v>
      </c>
      <c r="J105" s="5">
        <v>9130190000000</v>
      </c>
      <c r="K105" s="5">
        <v>6750905000000</v>
      </c>
      <c r="L105" s="5">
        <v>8308828063472</v>
      </c>
      <c r="M105" s="5">
        <v>1150649952447</v>
      </c>
    </row>
    <row r="106" spans="3:13" ht="15.5" x14ac:dyDescent="0.35">
      <c r="C106" t="s">
        <v>325</v>
      </c>
      <c r="D106" s="5">
        <v>2259466000000</v>
      </c>
      <c r="E106" s="5">
        <v>2033828000000</v>
      </c>
      <c r="F106" s="5">
        <v>1866830000000</v>
      </c>
      <c r="G106" s="5">
        <v>1717932000000</v>
      </c>
      <c r="I106" s="5">
        <v>1866830000000</v>
      </c>
      <c r="J106" s="5">
        <v>1678891000000</v>
      </c>
      <c r="K106" s="5">
        <v>1371126000000</v>
      </c>
      <c r="L106" s="5">
        <v>116554574635</v>
      </c>
      <c r="M106" s="5">
        <v>4334605913570</v>
      </c>
    </row>
    <row r="107" spans="3:13" ht="15.5" x14ac:dyDescent="0.35">
      <c r="C107" t="s">
        <v>122</v>
      </c>
      <c r="D107" s="5">
        <v>7607955000000</v>
      </c>
      <c r="E107" s="5">
        <v>7869866000000</v>
      </c>
      <c r="F107" s="5">
        <v>8357220000000</v>
      </c>
      <c r="G107" s="5">
        <v>8885932000000</v>
      </c>
      <c r="I107" s="5">
        <v>8357220000000</v>
      </c>
      <c r="J107" s="5">
        <v>9946218000000</v>
      </c>
      <c r="K107" s="5">
        <v>7590659000000</v>
      </c>
      <c r="L107" s="5">
        <v>10166864100406</v>
      </c>
      <c r="M107" s="5">
        <v>2755683078392</v>
      </c>
    </row>
    <row r="108" spans="3:13" ht="15.5" x14ac:dyDescent="0.35">
      <c r="C108" t="s">
        <v>123</v>
      </c>
      <c r="D108" s="5">
        <v>7607955000000</v>
      </c>
      <c r="E108" s="5">
        <v>7869866000000</v>
      </c>
      <c r="F108" s="5">
        <v>8357220000000</v>
      </c>
      <c r="G108" s="5">
        <v>8885932000000</v>
      </c>
      <c r="I108" s="5">
        <v>8357220000000</v>
      </c>
      <c r="J108" s="5">
        <v>9946218000000</v>
      </c>
      <c r="K108" s="5">
        <v>7590659000000</v>
      </c>
      <c r="L108" s="5">
        <v>10166864100406</v>
      </c>
      <c r="M108" s="5">
        <v>2755683078392</v>
      </c>
    </row>
    <row r="109" spans="3:13" ht="15.5" x14ac:dyDescent="0.35">
      <c r="C109" t="s">
        <v>119</v>
      </c>
    </row>
    <row r="110" spans="3:13" ht="15.5" x14ac:dyDescent="0.35">
      <c r="C110" t="s">
        <v>121</v>
      </c>
      <c r="D110" s="5">
        <v>6656284000000</v>
      </c>
      <c r="E110" s="5">
        <v>6987321000000</v>
      </c>
      <c r="F110" s="5">
        <v>7513660000000</v>
      </c>
      <c r="G110" s="5">
        <v>8041391000000</v>
      </c>
      <c r="I110" s="5">
        <v>7513660000000</v>
      </c>
      <c r="J110" s="5">
        <v>9137997000000</v>
      </c>
      <c r="K110" s="5">
        <v>6781426000000</v>
      </c>
      <c r="L110" s="5">
        <v>8308828063472</v>
      </c>
      <c r="M110" s="5">
        <v>1150649952447</v>
      </c>
    </row>
    <row r="111" spans="3:13" ht="15.5" x14ac:dyDescent="0.35">
      <c r="C111" t="s">
        <v>256</v>
      </c>
      <c r="D111" s="5">
        <v>475949000000</v>
      </c>
      <c r="E111" s="5">
        <v>459805000000</v>
      </c>
      <c r="F111" s="5">
        <v>455684000000</v>
      </c>
      <c r="G111" s="5">
        <v>462915000000</v>
      </c>
      <c r="I111" s="5">
        <v>455684000000</v>
      </c>
      <c r="J111" s="5">
        <v>461987000000</v>
      </c>
      <c r="K111" s="5">
        <v>387607000000</v>
      </c>
      <c r="L111" s="5">
        <v>344761959217</v>
      </c>
      <c r="M111" s="5">
        <v>260842506023</v>
      </c>
    </row>
    <row r="112" spans="3:13" ht="15.5" x14ac:dyDescent="0.35">
      <c r="C112" t="s">
        <v>124</v>
      </c>
      <c r="D112" s="5">
        <v>18142045000000</v>
      </c>
      <c r="E112" s="5">
        <v>14956820000000</v>
      </c>
      <c r="F112" s="5">
        <v>15014238000000</v>
      </c>
      <c r="G112" s="5">
        <v>15195651000000</v>
      </c>
      <c r="I112" s="5">
        <v>15014238000000</v>
      </c>
      <c r="J112" s="5">
        <v>15799784000000</v>
      </c>
      <c r="K112" s="5">
        <v>16897063000000</v>
      </c>
      <c r="L112" s="5">
        <v>20375564221043</v>
      </c>
      <c r="M112" s="5">
        <v>11459592730828</v>
      </c>
    </row>
    <row r="113" spans="2:13" ht="15.5" x14ac:dyDescent="0.35">
      <c r="C113" t="s">
        <v>125</v>
      </c>
    </row>
    <row r="114" spans="2:13" ht="15.5" x14ac:dyDescent="0.35">
      <c r="C114" t="s">
        <v>126</v>
      </c>
      <c r="D114" s="5">
        <v>6309860000000</v>
      </c>
      <c r="E114" s="5">
        <v>6309860000000</v>
      </c>
      <c r="F114" s="5">
        <v>6309860000000</v>
      </c>
      <c r="G114" s="5">
        <v>6309860000000</v>
      </c>
      <c r="I114" s="5">
        <v>6309860000000</v>
      </c>
      <c r="J114" s="5">
        <v>6309860000000</v>
      </c>
      <c r="K114" s="5">
        <v>6309860000000</v>
      </c>
      <c r="L114" s="5">
        <v>5510100000000</v>
      </c>
      <c r="M114" s="5">
        <v>10100000000</v>
      </c>
    </row>
    <row r="115" spans="2:13" ht="15.5" x14ac:dyDescent="0.35">
      <c r="C115" t="s">
        <v>127</v>
      </c>
      <c r="D115" s="5">
        <v>10367571000000</v>
      </c>
      <c r="E115" s="5">
        <v>10367571000000</v>
      </c>
      <c r="F115" s="5">
        <v>10367571000000</v>
      </c>
      <c r="G115" s="5">
        <v>10367571000000</v>
      </c>
      <c r="I115" s="5">
        <v>10367571000000</v>
      </c>
      <c r="J115" s="5">
        <v>10367571000000</v>
      </c>
      <c r="K115" s="5">
        <v>10367590000000</v>
      </c>
      <c r="L115" s="5">
        <v>1470551995027</v>
      </c>
      <c r="M115" s="5">
        <v>351666059140</v>
      </c>
    </row>
    <row r="116" spans="2:13" ht="15.5" x14ac:dyDescent="0.35">
      <c r="C116" t="s">
        <v>128</v>
      </c>
      <c r="D116" s="5">
        <v>22257724000000</v>
      </c>
      <c r="E116" s="5">
        <v>21839184000000</v>
      </c>
      <c r="F116" s="5">
        <v>19125502000000</v>
      </c>
      <c r="G116" s="5">
        <v>16616500000000</v>
      </c>
      <c r="I116" s="5">
        <v>19125502000000</v>
      </c>
      <c r="J116" s="5">
        <v>12073940000000</v>
      </c>
      <c r="K116" s="5">
        <v>5838370000000</v>
      </c>
      <c r="L116" s="5">
        <v>1617297306830</v>
      </c>
      <c r="M116" s="5">
        <v>4265367539802</v>
      </c>
    </row>
    <row r="117" spans="2:13" ht="15.5" x14ac:dyDescent="0.35">
      <c r="C117" t="s">
        <v>257</v>
      </c>
      <c r="D117" s="5">
        <v>50020000000</v>
      </c>
      <c r="E117" s="5">
        <v>32020000000</v>
      </c>
      <c r="F117" s="5">
        <v>32020000000</v>
      </c>
      <c r="G117" s="5">
        <v>32020000000</v>
      </c>
      <c r="I117" s="5">
        <v>32020000000</v>
      </c>
      <c r="J117" s="5">
        <v>20020000000</v>
      </c>
      <c r="K117" s="5">
        <v>10020000000</v>
      </c>
    </row>
    <row r="118" spans="2:13" ht="15.5" x14ac:dyDescent="0.35">
      <c r="C118" t="s">
        <v>258</v>
      </c>
      <c r="D118" s="5">
        <v>22207704000000</v>
      </c>
      <c r="E118" s="5">
        <v>21807164000000</v>
      </c>
      <c r="F118" s="5">
        <v>19093482000000</v>
      </c>
      <c r="G118" s="5">
        <v>16584480000000</v>
      </c>
      <c r="I118" s="5">
        <v>19093482000000</v>
      </c>
      <c r="J118" s="5">
        <v>12053920000000</v>
      </c>
      <c r="K118" s="5">
        <v>5828350000000</v>
      </c>
      <c r="L118" s="5">
        <v>1617297306830</v>
      </c>
    </row>
    <row r="119" spans="2:13" ht="15.5" x14ac:dyDescent="0.35">
      <c r="C119" t="s">
        <v>259</v>
      </c>
      <c r="D119" s="5">
        <v>22257724000000</v>
      </c>
      <c r="E119" s="5">
        <v>21839184000000</v>
      </c>
      <c r="F119" s="5">
        <v>19125502000000</v>
      </c>
      <c r="G119" s="5">
        <v>16616500000000</v>
      </c>
      <c r="I119" s="5">
        <v>19125502000000</v>
      </c>
      <c r="J119" s="5">
        <v>12073940000000</v>
      </c>
      <c r="K119" s="5">
        <v>5838370000000</v>
      </c>
      <c r="L119" s="5">
        <v>1617297306830</v>
      </c>
      <c r="M119" s="5">
        <v>4265367539802</v>
      </c>
    </row>
    <row r="120" spans="2:13" ht="15.5" x14ac:dyDescent="0.35">
      <c r="C120" t="s">
        <v>260</v>
      </c>
      <c r="D120" s="5">
        <v>8970964000000</v>
      </c>
      <c r="E120" s="5">
        <v>8226281000000</v>
      </c>
      <c r="F120" s="5">
        <v>8106312000000</v>
      </c>
      <c r="G120" s="5">
        <v>7622401000000</v>
      </c>
      <c r="I120" s="5">
        <v>8106312000000</v>
      </c>
      <c r="J120" s="5">
        <v>5967791000000</v>
      </c>
      <c r="K120" s="5">
        <v>4894651000000</v>
      </c>
      <c r="L120" s="5">
        <v>4745336729344</v>
      </c>
      <c r="M120" s="5">
        <v>3900966046786</v>
      </c>
    </row>
    <row r="121" spans="2:13" ht="15.5" x14ac:dyDescent="0.35">
      <c r="C121" t="s">
        <v>10</v>
      </c>
      <c r="D121" s="5">
        <v>52843333000000</v>
      </c>
      <c r="E121" s="5">
        <v>50028856000000</v>
      </c>
      <c r="F121" s="5">
        <v>46755865000000</v>
      </c>
      <c r="G121" s="5">
        <v>43343289000000</v>
      </c>
      <c r="I121" s="5">
        <v>46755865000000</v>
      </c>
      <c r="J121" s="5">
        <v>36454054000000</v>
      </c>
      <c r="K121" s="5">
        <v>28391963000000</v>
      </c>
      <c r="L121" s="5">
        <v>14229133098668</v>
      </c>
      <c r="M121" s="5">
        <v>9542266790587</v>
      </c>
    </row>
    <row r="122" spans="2:13" ht="15.5" x14ac:dyDescent="0.35">
      <c r="C122" t="s">
        <v>129</v>
      </c>
      <c r="D122" s="5">
        <v>70985378000000</v>
      </c>
      <c r="E122" s="5">
        <v>64985676000000</v>
      </c>
      <c r="F122" s="5">
        <v>61770103000000</v>
      </c>
      <c r="G122" s="5">
        <v>58538940000000</v>
      </c>
      <c r="I122" s="5">
        <v>61770103000000</v>
      </c>
      <c r="J122" s="5">
        <v>52253838000000</v>
      </c>
      <c r="K122" s="5">
        <v>45289026000000</v>
      </c>
      <c r="L122" s="5">
        <v>34604697319711</v>
      </c>
      <c r="M122" s="5">
        <v>21001859521415</v>
      </c>
    </row>
    <row r="123" spans="2:13" ht="15.5" x14ac:dyDescent="0.35">
      <c r="C123" t="s">
        <v>130</v>
      </c>
      <c r="D123" s="5">
        <v>63098600000</v>
      </c>
      <c r="E123" s="5">
        <v>63098600000</v>
      </c>
      <c r="F123" s="5">
        <v>63098600000</v>
      </c>
      <c r="G123" s="5">
        <v>63098600000</v>
      </c>
      <c r="I123" s="5">
        <v>63098600000</v>
      </c>
      <c r="J123" s="5">
        <v>63098600000</v>
      </c>
      <c r="K123" s="5">
        <v>63098600000</v>
      </c>
      <c r="L123" s="5">
        <v>55101000000</v>
      </c>
      <c r="M123" s="5">
        <v>101000</v>
      </c>
    </row>
    <row r="125" spans="2:13" ht="15.5" x14ac:dyDescent="0.35">
      <c r="B125" t="s">
        <v>131</v>
      </c>
      <c r="C125" t="s">
        <v>132</v>
      </c>
      <c r="D125" s="5">
        <v>-82519000000</v>
      </c>
      <c r="E125" s="5">
        <v>539951000000</v>
      </c>
      <c r="F125" s="5">
        <v>1322345000000</v>
      </c>
      <c r="G125" s="5">
        <v>3395165000000</v>
      </c>
      <c r="I125" s="5">
        <v>8601085000000</v>
      </c>
      <c r="J125" s="5">
        <v>5708382000000</v>
      </c>
      <c r="K125" s="5">
        <v>6785478000000</v>
      </c>
      <c r="L125" s="5">
        <v>3524508000000</v>
      </c>
    </row>
    <row r="126" spans="2:13" ht="15.5" x14ac:dyDescent="0.35">
      <c r="C126" t="s">
        <v>363</v>
      </c>
      <c r="D126" s="5">
        <v>8412111000000</v>
      </c>
      <c r="E126" s="5">
        <v>6640934000000</v>
      </c>
      <c r="F126" s="5">
        <v>7156716000000</v>
      </c>
      <c r="G126" s="5">
        <v>8037676000000</v>
      </c>
      <c r="I126" s="5">
        <v>29269246000000</v>
      </c>
      <c r="J126" s="5">
        <v>26081933000000</v>
      </c>
      <c r="K126" s="5">
        <v>21885890000000</v>
      </c>
      <c r="L126" s="5">
        <v>11113206000000</v>
      </c>
    </row>
    <row r="127" spans="2:13" ht="15.5" x14ac:dyDescent="0.35">
      <c r="C127" t="s">
        <v>134</v>
      </c>
      <c r="D127" s="5">
        <v>-6166573000000</v>
      </c>
      <c r="E127" s="5">
        <v>-4396196000000</v>
      </c>
      <c r="F127" s="5">
        <v>-4746448000000</v>
      </c>
      <c r="G127" s="5">
        <v>-2836317000000</v>
      </c>
      <c r="I127" s="5">
        <v>-15189124000000</v>
      </c>
      <c r="J127" s="5">
        <v>-15507815000000</v>
      </c>
      <c r="K127" s="5">
        <v>-10681882000000</v>
      </c>
      <c r="L127" s="5">
        <v>-5114831000000</v>
      </c>
    </row>
    <row r="128" spans="2:13" ht="15.5" x14ac:dyDescent="0.35">
      <c r="C128" t="s">
        <v>135</v>
      </c>
      <c r="D128" s="5">
        <v>-839239000000</v>
      </c>
      <c r="E128" s="5">
        <v>-892828000000</v>
      </c>
      <c r="F128" s="5">
        <v>-476775000000</v>
      </c>
      <c r="G128" s="5">
        <v>-700899000000</v>
      </c>
      <c r="I128" s="5">
        <v>-2729959000000</v>
      </c>
      <c r="J128" s="5">
        <v>-2665320000000</v>
      </c>
      <c r="K128" s="5">
        <v>-2281894000000</v>
      </c>
      <c r="L128" s="5">
        <v>-1051389000000</v>
      </c>
    </row>
    <row r="129" spans="3:12" ht="15.5" x14ac:dyDescent="0.35">
      <c r="C129" t="s">
        <v>735</v>
      </c>
      <c r="F129" s="5">
        <v>-92900000000</v>
      </c>
      <c r="G129" s="5">
        <v>-475073000000</v>
      </c>
      <c r="I129" s="5">
        <v>-567973000000</v>
      </c>
      <c r="J129" s="5">
        <v>-667894000000</v>
      </c>
      <c r="K129" s="5">
        <v>-585704000000</v>
      </c>
      <c r="L129" s="5">
        <v>-376568000000</v>
      </c>
    </row>
    <row r="130" spans="3:12" ht="15.5" x14ac:dyDescent="0.35">
      <c r="C130" t="s">
        <v>136</v>
      </c>
      <c r="D130" s="5">
        <v>48665000000</v>
      </c>
      <c r="E130" s="5">
        <v>50609000000</v>
      </c>
      <c r="F130" s="5">
        <v>58124000000</v>
      </c>
      <c r="G130" s="5">
        <v>43607000000</v>
      </c>
      <c r="I130" s="5">
        <v>254700000000</v>
      </c>
      <c r="J130" s="5">
        <v>246415000000</v>
      </c>
      <c r="K130" s="5">
        <v>164081000000</v>
      </c>
      <c r="L130" s="5">
        <v>19057000000</v>
      </c>
    </row>
    <row r="131" spans="3:12" ht="15.5" x14ac:dyDescent="0.35">
      <c r="C131" t="s">
        <v>736</v>
      </c>
      <c r="D131" s="5">
        <v>17499000000</v>
      </c>
      <c r="E131" s="5">
        <v>-6789000000</v>
      </c>
      <c r="F131" s="5">
        <v>39615000000</v>
      </c>
      <c r="G131" s="5">
        <v>135000000</v>
      </c>
      <c r="I131" s="5">
        <v>58834000000</v>
      </c>
      <c r="J131" s="5">
        <v>204557000000</v>
      </c>
      <c r="K131" s="5">
        <v>58312000000</v>
      </c>
      <c r="L131" s="5">
        <v>104144000000</v>
      </c>
    </row>
    <row r="132" spans="3:12" ht="15.5" x14ac:dyDescent="0.35">
      <c r="C132" t="s">
        <v>442</v>
      </c>
      <c r="D132" s="5">
        <v>-541806000000</v>
      </c>
      <c r="E132" s="5">
        <v>-333344000000</v>
      </c>
      <c r="F132" s="5">
        <v>-315692000000</v>
      </c>
      <c r="G132" s="5">
        <v>-192041000000</v>
      </c>
      <c r="I132" s="5">
        <v>-1223983000000</v>
      </c>
      <c r="J132" s="5">
        <v>-1141653000000</v>
      </c>
      <c r="K132" s="5">
        <v>-1050394000000</v>
      </c>
      <c r="L132" s="5">
        <v>-840179000000</v>
      </c>
    </row>
    <row r="133" spans="3:12" ht="15.5" x14ac:dyDescent="0.35">
      <c r="C133" t="s">
        <v>737</v>
      </c>
      <c r="D133" s="5">
        <v>-1013176000000</v>
      </c>
      <c r="E133" s="5">
        <v>-522435000000</v>
      </c>
      <c r="F133" s="5">
        <v>-475345000000</v>
      </c>
      <c r="G133" s="5">
        <v>-481923000000</v>
      </c>
      <c r="I133" s="5">
        <v>-1445706000000</v>
      </c>
      <c r="J133" s="5">
        <v>-841841000000</v>
      </c>
      <c r="K133" s="5">
        <v>-732792000000</v>
      </c>
      <c r="L133" s="5">
        <v>-358411000000</v>
      </c>
    </row>
    <row r="134" spans="3:12" ht="15.5" x14ac:dyDescent="0.35">
      <c r="C134" t="s">
        <v>738</v>
      </c>
      <c r="F134" s="5">
        <v>175050000000</v>
      </c>
      <c r="I134" s="5">
        <v>175050000000</v>
      </c>
    </row>
    <row r="135" spans="3:12" ht="15.5" x14ac:dyDescent="0.35">
      <c r="C135" t="s">
        <v>739</v>
      </c>
      <c r="K135" s="5">
        <v>9861000000</v>
      </c>
      <c r="L135" s="5">
        <v>29479000000</v>
      </c>
    </row>
    <row r="136" spans="3:12" ht="15.5" x14ac:dyDescent="0.35">
      <c r="C136" t="s">
        <v>139</v>
      </c>
      <c r="D136" s="5">
        <v>-591447000000</v>
      </c>
      <c r="E136" s="5">
        <v>-766320000000</v>
      </c>
      <c r="F136" s="5">
        <v>-1075031000000</v>
      </c>
      <c r="G136" s="5">
        <v>-2054180000000</v>
      </c>
      <c r="I136" s="5">
        <v>-4504237000000</v>
      </c>
      <c r="J136" s="5">
        <v>-1086900000000</v>
      </c>
      <c r="K136" s="5">
        <v>2594311000000</v>
      </c>
      <c r="L136" s="5">
        <v>1634003000000</v>
      </c>
    </row>
    <row r="137" spans="3:12" ht="15.5" x14ac:dyDescent="0.35">
      <c r="C137" t="s">
        <v>140</v>
      </c>
      <c r="D137" s="5">
        <v>-77346000000</v>
      </c>
      <c r="E137" s="5">
        <v>-344775000000</v>
      </c>
      <c r="F137" s="5">
        <v>684246000000</v>
      </c>
      <c r="G137" s="5">
        <v>-775047000000</v>
      </c>
      <c r="I137" s="5">
        <v>-4791345000000</v>
      </c>
      <c r="J137" s="5">
        <v>-2271537000000</v>
      </c>
      <c r="K137" s="5">
        <v>-6676247000000</v>
      </c>
      <c r="L137" s="5">
        <v>-6587854000000</v>
      </c>
    </row>
    <row r="138" spans="3:12" ht="15.5" x14ac:dyDescent="0.35">
      <c r="C138" t="s">
        <v>143</v>
      </c>
      <c r="D138" s="5">
        <v>214481000000</v>
      </c>
      <c r="E138" s="5">
        <v>-214481000000</v>
      </c>
    </row>
    <row r="139" spans="3:12" ht="15.5" x14ac:dyDescent="0.35">
      <c r="C139" t="s">
        <v>368</v>
      </c>
      <c r="D139" s="5">
        <v>-280581000000</v>
      </c>
      <c r="F139" s="5">
        <v>-384940000000</v>
      </c>
      <c r="G139" s="5">
        <v>160702000000</v>
      </c>
      <c r="I139" s="5">
        <v>-577675000000</v>
      </c>
      <c r="J139" s="5">
        <v>-520116000000</v>
      </c>
      <c r="K139" s="5">
        <v>-2565157000000</v>
      </c>
      <c r="L139" s="5">
        <v>-4320080000000</v>
      </c>
    </row>
    <row r="140" spans="3:12" ht="15.5" x14ac:dyDescent="0.35">
      <c r="C140" t="s">
        <v>740</v>
      </c>
      <c r="F140" s="5">
        <v>-92673000000</v>
      </c>
      <c r="G140" s="5">
        <v>-238645000000</v>
      </c>
      <c r="I140" s="5">
        <v>-331318000000</v>
      </c>
      <c r="J140" s="5">
        <v>-657104000000</v>
      </c>
      <c r="K140" s="5">
        <v>-1816372000000</v>
      </c>
      <c r="L140" s="5">
        <v>-2084945000000</v>
      </c>
    </row>
    <row r="141" spans="3:12" ht="15.5" x14ac:dyDescent="0.35">
      <c r="C141" t="s">
        <v>685</v>
      </c>
      <c r="D141" s="5">
        <v>118798000000</v>
      </c>
      <c r="E141" s="5">
        <v>-118798000000</v>
      </c>
      <c r="F141" s="5">
        <v>-835337000000</v>
      </c>
      <c r="G141" s="5">
        <v>-4161616000000</v>
      </c>
      <c r="I141" s="5">
        <v>-5084547000000</v>
      </c>
      <c r="J141" s="5">
        <v>-2310824000000</v>
      </c>
      <c r="K141" s="5">
        <v>-1909560000000</v>
      </c>
    </row>
    <row r="142" spans="3:12" ht="15.5" x14ac:dyDescent="0.35">
      <c r="C142" t="s">
        <v>654</v>
      </c>
      <c r="D142" s="5">
        <v>-9397000000</v>
      </c>
      <c r="E142" s="5">
        <v>-8351000000</v>
      </c>
      <c r="F142" s="5">
        <v>-7204000000</v>
      </c>
      <c r="G142" s="5">
        <v>-4980000000</v>
      </c>
      <c r="I142" s="5">
        <v>-19106000000</v>
      </c>
      <c r="J142" s="5">
        <v>-21614000000</v>
      </c>
      <c r="K142" s="5">
        <v>-5674000000</v>
      </c>
    </row>
    <row r="143" spans="3:12" ht="15.5" x14ac:dyDescent="0.35">
      <c r="C143" t="s">
        <v>741</v>
      </c>
      <c r="L143" s="5">
        <v>-5225000000</v>
      </c>
    </row>
    <row r="144" spans="3:12" ht="15.5" x14ac:dyDescent="0.35">
      <c r="C144" t="s">
        <v>742</v>
      </c>
      <c r="L144" s="5">
        <v>-413896000000</v>
      </c>
    </row>
    <row r="145" spans="3:12" ht="15.5" x14ac:dyDescent="0.35">
      <c r="C145" t="s">
        <v>743</v>
      </c>
      <c r="D145" s="5">
        <v>-1849000000</v>
      </c>
      <c r="E145" s="5">
        <v>-4071000000</v>
      </c>
      <c r="F145" s="5">
        <v>-2755000000</v>
      </c>
      <c r="G145" s="5">
        <v>-3723000000</v>
      </c>
      <c r="I145" s="5">
        <v>-11315000000</v>
      </c>
      <c r="J145" s="5">
        <v>-106514000000</v>
      </c>
      <c r="K145" s="5">
        <v>-3672000000</v>
      </c>
      <c r="L145" s="5">
        <v>-5542000000</v>
      </c>
    </row>
    <row r="146" spans="3:12" ht="15.5" x14ac:dyDescent="0.35">
      <c r="C146" t="s">
        <v>333</v>
      </c>
      <c r="E146" s="5">
        <v>926000000</v>
      </c>
      <c r="F146" s="5">
        <v>-480000000</v>
      </c>
      <c r="G146" s="5">
        <v>1412000000</v>
      </c>
      <c r="I146" s="5">
        <v>2388000000</v>
      </c>
      <c r="J146" s="5">
        <v>1863000000</v>
      </c>
      <c r="K146" s="5">
        <v>1178000000</v>
      </c>
      <c r="L146" s="5">
        <v>2186000000</v>
      </c>
    </row>
    <row r="147" spans="3:12" ht="15.5" x14ac:dyDescent="0.35">
      <c r="C147" t="s">
        <v>498</v>
      </c>
      <c r="K147" s="5">
        <v>31918000000</v>
      </c>
    </row>
    <row r="148" spans="3:12" ht="15.5" x14ac:dyDescent="0.35">
      <c r="C148" t="s">
        <v>744</v>
      </c>
      <c r="L148" s="5">
        <v>63335000000</v>
      </c>
    </row>
    <row r="149" spans="3:12" ht="15.5" x14ac:dyDescent="0.35">
      <c r="C149" t="s">
        <v>745</v>
      </c>
      <c r="F149" s="5">
        <v>1980228000000</v>
      </c>
      <c r="I149" s="5">
        <v>1980228000000</v>
      </c>
      <c r="J149" s="5">
        <v>1437698000000</v>
      </c>
    </row>
    <row r="150" spans="3:12" ht="15.5" x14ac:dyDescent="0.35">
      <c r="C150" t="s">
        <v>746</v>
      </c>
      <c r="J150" s="5">
        <v>1672000000</v>
      </c>
      <c r="K150" s="5">
        <v>6231000000</v>
      </c>
    </row>
    <row r="151" spans="3:12" ht="15.5" x14ac:dyDescent="0.35">
      <c r="C151" t="s">
        <v>747</v>
      </c>
      <c r="F151" s="5">
        <v>-750000000000</v>
      </c>
      <c r="I151" s="5">
        <v>-750000000000</v>
      </c>
    </row>
    <row r="152" spans="3:12" ht="15.5" x14ac:dyDescent="0.35">
      <c r="C152" t="s">
        <v>748</v>
      </c>
      <c r="J152" s="5">
        <v>82642000000</v>
      </c>
    </row>
    <row r="153" spans="3:12" ht="15.5" x14ac:dyDescent="0.35">
      <c r="C153" t="s">
        <v>749</v>
      </c>
      <c r="K153" s="5">
        <v>-97164000000</v>
      </c>
    </row>
    <row r="154" spans="3:12" ht="15.5" x14ac:dyDescent="0.35">
      <c r="C154" t="s">
        <v>750</v>
      </c>
    </row>
    <row r="155" spans="3:12" ht="15.5" x14ac:dyDescent="0.35">
      <c r="C155" t="s">
        <v>148</v>
      </c>
      <c r="D155" s="5">
        <v>-591447000000</v>
      </c>
      <c r="E155" s="5">
        <v>-766320000000</v>
      </c>
      <c r="F155" s="5">
        <v>-1075031000000</v>
      </c>
      <c r="G155" s="5">
        <v>-2054180000000</v>
      </c>
      <c r="I155" s="5">
        <v>-4504237000000</v>
      </c>
      <c r="J155" s="5">
        <v>-1086900000000</v>
      </c>
      <c r="K155" s="5">
        <v>2594311000000</v>
      </c>
      <c r="L155" s="5">
        <v>1634003000000</v>
      </c>
    </row>
    <row r="156" spans="3:12" ht="15.5" x14ac:dyDescent="0.35">
      <c r="C156" t="s">
        <v>751</v>
      </c>
      <c r="K156" s="5">
        <v>-661576000000</v>
      </c>
      <c r="L156" s="5">
        <v>51136000000</v>
      </c>
    </row>
    <row r="157" spans="3:12" ht="15.5" x14ac:dyDescent="0.35">
      <c r="C157" t="s">
        <v>286</v>
      </c>
      <c r="L157" s="5">
        <v>4777915000000</v>
      </c>
    </row>
    <row r="158" spans="3:12" ht="15.5" x14ac:dyDescent="0.35">
      <c r="C158" t="s">
        <v>752</v>
      </c>
      <c r="G158" s="5">
        <v>491730000000</v>
      </c>
      <c r="I158" s="5">
        <v>491730000000</v>
      </c>
      <c r="J158" s="5">
        <v>1584700000000</v>
      </c>
      <c r="K158" s="5">
        <v>432142000000</v>
      </c>
    </row>
    <row r="159" spans="3:12" ht="15.5" x14ac:dyDescent="0.35">
      <c r="C159" t="s">
        <v>753</v>
      </c>
      <c r="F159" s="5">
        <v>4773000000</v>
      </c>
      <c r="G159" s="5">
        <v>-4773000000</v>
      </c>
    </row>
    <row r="160" spans="3:12" ht="15.5" x14ac:dyDescent="0.35">
      <c r="C160" t="s">
        <v>754</v>
      </c>
      <c r="K160" s="5">
        <v>9997000000000</v>
      </c>
    </row>
    <row r="161" spans="3:12" ht="15.5" x14ac:dyDescent="0.35">
      <c r="C161" t="s">
        <v>755</v>
      </c>
    </row>
    <row r="162" spans="3:12" ht="15.5" x14ac:dyDescent="0.35">
      <c r="C162" t="s">
        <v>247</v>
      </c>
      <c r="L162" s="5">
        <v>1508050000000</v>
      </c>
    </row>
    <row r="163" spans="3:12" ht="15.5" x14ac:dyDescent="0.35">
      <c r="C163" t="s">
        <v>99</v>
      </c>
    </row>
    <row r="164" spans="3:12" ht="15.5" x14ac:dyDescent="0.35">
      <c r="C164" t="s">
        <v>756</v>
      </c>
      <c r="L164" s="5">
        <v>2172656000000</v>
      </c>
    </row>
    <row r="165" spans="3:12" ht="15.5" x14ac:dyDescent="0.35">
      <c r="C165" t="s">
        <v>757</v>
      </c>
    </row>
    <row r="166" spans="3:12" ht="15.5" x14ac:dyDescent="0.35">
      <c r="C166" t="s">
        <v>758</v>
      </c>
    </row>
    <row r="167" spans="3:12" ht="15.5" x14ac:dyDescent="0.35">
      <c r="C167" t="s">
        <v>759</v>
      </c>
    </row>
    <row r="168" spans="3:12" ht="15.5" x14ac:dyDescent="0.35">
      <c r="C168" t="s">
        <v>281</v>
      </c>
      <c r="K168" s="5">
        <v>-1191880000000</v>
      </c>
    </row>
    <row r="169" spans="3:12" ht="15.5" x14ac:dyDescent="0.35">
      <c r="C169" t="s">
        <v>372</v>
      </c>
      <c r="F169" s="5">
        <v>-499380000000</v>
      </c>
      <c r="I169" s="5">
        <v>-499380000000</v>
      </c>
      <c r="J169" s="5">
        <v>-2028923000000</v>
      </c>
    </row>
    <row r="170" spans="3:12" ht="15.5" x14ac:dyDescent="0.35">
      <c r="C170" t="s">
        <v>153</v>
      </c>
      <c r="D170" s="5">
        <v>-448894000000</v>
      </c>
      <c r="E170" s="5">
        <v>-435994000000</v>
      </c>
      <c r="F170" s="5">
        <v>1282726000000</v>
      </c>
      <c r="G170" s="5">
        <v>-426676000000</v>
      </c>
      <c r="J170" s="5">
        <v>11123500000000</v>
      </c>
      <c r="K170" s="5">
        <v>2239500000000</v>
      </c>
      <c r="L170" s="5">
        <v>-2743534000000</v>
      </c>
    </row>
    <row r="171" spans="3:12" ht="15.5" x14ac:dyDescent="0.35">
      <c r="C171" t="s">
        <v>760</v>
      </c>
      <c r="J171" s="5">
        <v>-664606000000</v>
      </c>
    </row>
    <row r="172" spans="3:12" ht="15.5" x14ac:dyDescent="0.35">
      <c r="C172" t="s">
        <v>338</v>
      </c>
      <c r="F172" s="5">
        <v>2050547000000</v>
      </c>
      <c r="G172" s="5">
        <v>-2050547000000</v>
      </c>
      <c r="L172" s="5">
        <v>-317134000000</v>
      </c>
    </row>
    <row r="173" spans="3:12" ht="15.5" x14ac:dyDescent="0.35">
      <c r="C173" t="s">
        <v>531</v>
      </c>
      <c r="F173" s="5">
        <v>-1913899000000</v>
      </c>
      <c r="I173" s="5">
        <v>-1913899000000</v>
      </c>
      <c r="J173" s="5">
        <v>-1685742000000</v>
      </c>
      <c r="K173" s="5">
        <v>-1400095000000</v>
      </c>
    </row>
    <row r="174" spans="3:12" ht="15.5" x14ac:dyDescent="0.35">
      <c r="C174" t="s">
        <v>761</v>
      </c>
      <c r="D174" s="5">
        <v>200670000000</v>
      </c>
      <c r="E174" s="5">
        <v>-200670000000</v>
      </c>
      <c r="F174" s="5">
        <v>-136748000000</v>
      </c>
      <c r="I174" s="5">
        <v>-136748000000</v>
      </c>
      <c r="J174" s="5">
        <v>-503626000000</v>
      </c>
      <c r="K174" s="5">
        <v>-844140000000</v>
      </c>
    </row>
    <row r="175" spans="3:12" ht="15.5" x14ac:dyDescent="0.35">
      <c r="C175" t="s">
        <v>762</v>
      </c>
      <c r="J175" s="5">
        <v>847713000000</v>
      </c>
    </row>
    <row r="176" spans="3:12" ht="15.5" x14ac:dyDescent="0.35">
      <c r="C176" t="s">
        <v>763</v>
      </c>
      <c r="D176" s="5">
        <v>-200670000000</v>
      </c>
      <c r="G176" s="5">
        <v>136648000000</v>
      </c>
    </row>
    <row r="177" spans="2:13" ht="15.5" x14ac:dyDescent="0.35">
      <c r="C177" t="s">
        <v>764</v>
      </c>
      <c r="F177" s="5">
        <v>75741000000</v>
      </c>
      <c r="G177" s="5">
        <v>-43559000000</v>
      </c>
    </row>
    <row r="178" spans="2:13" ht="15.5" x14ac:dyDescent="0.35">
      <c r="C178" t="s">
        <v>765</v>
      </c>
      <c r="F178" s="5">
        <v>-75741000000</v>
      </c>
      <c r="I178" s="5">
        <v>-75741000000</v>
      </c>
    </row>
    <row r="179" spans="2:13" ht="15.5" x14ac:dyDescent="0.35">
      <c r="C179" t="s">
        <v>337</v>
      </c>
      <c r="K179" s="5">
        <v>-289003000000</v>
      </c>
    </row>
    <row r="180" spans="2:13" ht="15.5" x14ac:dyDescent="0.35">
      <c r="C180" t="s">
        <v>766</v>
      </c>
      <c r="K180" s="5">
        <v>-1794984000000</v>
      </c>
      <c r="L180" s="5">
        <v>-208646000000</v>
      </c>
    </row>
    <row r="181" spans="2:13" ht="15.5" x14ac:dyDescent="0.35">
      <c r="C181" t="s">
        <v>767</v>
      </c>
      <c r="D181" s="5">
        <v>-142553000000</v>
      </c>
      <c r="E181" s="5">
        <v>-129656000000</v>
      </c>
      <c r="F181" s="5">
        <v>-142630000000</v>
      </c>
      <c r="G181" s="5">
        <v>-160959000000</v>
      </c>
      <c r="I181" s="5">
        <v>-649779000000</v>
      </c>
      <c r="J181" s="5">
        <v>-932095000000</v>
      </c>
      <c r="K181" s="5">
        <v>-512117000000</v>
      </c>
      <c r="L181" s="5">
        <v>-126178000000</v>
      </c>
    </row>
    <row r="182" spans="2:13" ht="15.5" x14ac:dyDescent="0.35">
      <c r="C182" t="s">
        <v>343</v>
      </c>
      <c r="F182" s="5">
        <v>-4795000000</v>
      </c>
      <c r="G182" s="5">
        <v>3956000000</v>
      </c>
      <c r="I182" s="5">
        <v>-4795000000</v>
      </c>
      <c r="J182" s="5">
        <v>-11780000000</v>
      </c>
      <c r="K182" s="5">
        <v>-10779000000</v>
      </c>
    </row>
    <row r="183" spans="2:13" ht="15.5" x14ac:dyDescent="0.35">
      <c r="C183" t="s">
        <v>768</v>
      </c>
      <c r="K183" s="5">
        <v>-48817000000</v>
      </c>
    </row>
    <row r="184" spans="2:13" ht="15.5" x14ac:dyDescent="0.35">
      <c r="C184" t="s">
        <v>157</v>
      </c>
      <c r="D184" s="5">
        <v>-751312000000</v>
      </c>
      <c r="E184" s="5">
        <v>-571144000000</v>
      </c>
      <c r="F184" s="5">
        <v>931560000000</v>
      </c>
      <c r="G184" s="5">
        <v>565938000000</v>
      </c>
      <c r="I184" s="5">
        <v>-694497000000</v>
      </c>
      <c r="J184" s="5">
        <v>2349945000000</v>
      </c>
      <c r="K184" s="5">
        <v>2703542000000</v>
      </c>
      <c r="L184" s="5">
        <v>-1429343000000</v>
      </c>
    </row>
    <row r="185" spans="2:13" ht="15.5" x14ac:dyDescent="0.35">
      <c r="C185" t="s">
        <v>290</v>
      </c>
      <c r="D185" s="5">
        <v>145445000000</v>
      </c>
      <c r="E185" s="5">
        <v>46370000000</v>
      </c>
      <c r="F185" s="5">
        <v>131598000000</v>
      </c>
      <c r="G185" s="5">
        <v>72913000000</v>
      </c>
      <c r="I185" s="5">
        <v>224466000000</v>
      </c>
      <c r="J185" s="5">
        <v>201734000000</v>
      </c>
      <c r="K185" s="5">
        <v>-45679000000</v>
      </c>
      <c r="L185" s="5">
        <v>128347000000</v>
      </c>
    </row>
    <row r="186" spans="2:13" ht="15.5" x14ac:dyDescent="0.35">
      <c r="C186" t="s">
        <v>158</v>
      </c>
      <c r="E186" s="5">
        <v>6016371000000</v>
      </c>
      <c r="I186" s="5">
        <v>6486402000000</v>
      </c>
      <c r="J186" s="5">
        <v>3934723000000</v>
      </c>
      <c r="K186" s="5">
        <v>1276860000000</v>
      </c>
      <c r="L186" s="5">
        <v>2577856000000</v>
      </c>
    </row>
    <row r="187" spans="2:13" ht="15.5" x14ac:dyDescent="0.35">
      <c r="C187" t="s">
        <v>159</v>
      </c>
      <c r="D187" s="5">
        <v>-605867000000</v>
      </c>
      <c r="E187" s="5">
        <v>5491597000000</v>
      </c>
      <c r="F187" s="5">
        <v>1063158000000</v>
      </c>
      <c r="G187" s="5">
        <v>638851000000</v>
      </c>
      <c r="I187" s="5">
        <v>6016371000000</v>
      </c>
      <c r="J187" s="5">
        <v>6486402000000</v>
      </c>
      <c r="K187" s="5">
        <v>3934723000000</v>
      </c>
      <c r="L187" s="5">
        <v>1276860000000</v>
      </c>
    </row>
    <row r="189" spans="2:13" ht="15.5" x14ac:dyDescent="0.35">
      <c r="B189" t="s">
        <v>160</v>
      </c>
      <c r="C189" t="s">
        <v>12</v>
      </c>
      <c r="D189" s="5">
        <v>63100000000</v>
      </c>
      <c r="E189" s="5">
        <v>63100000000</v>
      </c>
      <c r="F189" s="5">
        <v>63100000000</v>
      </c>
      <c r="G189" s="5">
        <v>63100000000</v>
      </c>
      <c r="I189" s="5">
        <v>63100000000</v>
      </c>
      <c r="J189" s="5">
        <v>63100000000</v>
      </c>
      <c r="K189" s="5">
        <v>63100000000</v>
      </c>
      <c r="L189" s="5">
        <v>55100000000</v>
      </c>
      <c r="M189" s="5">
        <v>0</v>
      </c>
    </row>
    <row r="190" spans="2:13" ht="15.5" x14ac:dyDescent="0.35">
      <c r="C190" t="s">
        <v>161</v>
      </c>
      <c r="D190" s="6">
        <v>49.17</v>
      </c>
      <c r="E190" s="6">
        <v>42.98</v>
      </c>
      <c r="F190" s="6">
        <v>39.700000000000003</v>
      </c>
      <c r="G190" s="6">
        <v>37.159999999999997</v>
      </c>
    </row>
    <row r="191" spans="2:13" ht="15.5" x14ac:dyDescent="0.35">
      <c r="C191" t="s">
        <v>162</v>
      </c>
      <c r="D191" s="6">
        <v>15.86</v>
      </c>
      <c r="E191" s="6">
        <v>25.24</v>
      </c>
      <c r="F191" s="6">
        <v>28.34</v>
      </c>
      <c r="G191" s="6">
        <v>32.020000000000003</v>
      </c>
    </row>
    <row r="192" spans="2:13" ht="15.5" x14ac:dyDescent="0.35">
      <c r="C192" t="s">
        <v>61</v>
      </c>
      <c r="D192" s="6">
        <v>4.78</v>
      </c>
      <c r="E192" s="6">
        <v>10.050000000000001</v>
      </c>
      <c r="F192" s="6">
        <v>9.82</v>
      </c>
      <c r="G192" s="6">
        <v>9.0399999999999991</v>
      </c>
    </row>
    <row r="193" spans="3:7" ht="15.5" x14ac:dyDescent="0.35">
      <c r="C193" t="s">
        <v>163</v>
      </c>
      <c r="D193" s="5">
        <v>3326420000000</v>
      </c>
      <c r="E193" s="5">
        <v>1534700000000</v>
      </c>
      <c r="F193" s="5">
        <v>2467690000000</v>
      </c>
      <c r="G193" s="5">
        <v>2822120000000</v>
      </c>
    </row>
    <row r="194" spans="3:7" ht="15.5" x14ac:dyDescent="0.35">
      <c r="C194" t="s">
        <v>164</v>
      </c>
      <c r="D194" s="6">
        <v>4.3700000000000003E-2</v>
      </c>
      <c r="E194" s="6">
        <v>4.1700000000000001E-2</v>
      </c>
      <c r="F194" s="6">
        <v>4.0599999999999997E-2</v>
      </c>
      <c r="G194" s="6">
        <v>4.0099999999999997E-2</v>
      </c>
    </row>
    <row r="195" spans="3:7" ht="15.5" x14ac:dyDescent="0.35">
      <c r="C195" t="s">
        <v>165</v>
      </c>
      <c r="D195" s="6">
        <v>7.0699999999999999E-2</v>
      </c>
      <c r="E195" s="6">
        <v>6.4899999999999999E-2</v>
      </c>
      <c r="F195" s="6">
        <v>6.480000000000001E-2</v>
      </c>
      <c r="G195" s="6">
        <v>6.5599999999999992E-2</v>
      </c>
    </row>
    <row r="196" spans="3:7" ht="15.5" x14ac:dyDescent="0.35">
      <c r="C196" t="s">
        <v>166</v>
      </c>
      <c r="D196" s="6">
        <v>4.7599999999999996E-2</v>
      </c>
      <c r="E196" s="6">
        <v>1.8600000000000002E-2</v>
      </c>
      <c r="F196" s="6">
        <v>3.7100000000000001E-2</v>
      </c>
      <c r="G196" s="6">
        <v>4.6500000000000007E-2</v>
      </c>
    </row>
    <row r="197" spans="3:7" ht="15.5" x14ac:dyDescent="0.35">
      <c r="C197" t="s">
        <v>167</v>
      </c>
      <c r="D197" s="6">
        <v>18.690000000000001</v>
      </c>
      <c r="E197" s="6">
        <v>8.15</v>
      </c>
      <c r="F197" s="6">
        <v>14.29</v>
      </c>
      <c r="G197" s="6">
        <v>23.9</v>
      </c>
    </row>
    <row r="198" spans="3:7" ht="15.5" x14ac:dyDescent="0.35">
      <c r="C198" t="s">
        <v>168</v>
      </c>
      <c r="D198" s="5">
        <v>52843000000000</v>
      </c>
      <c r="E198" s="5">
        <v>50029000000000</v>
      </c>
      <c r="F198" s="5">
        <v>46756000000000</v>
      </c>
      <c r="G198" s="5">
        <v>43343000000000</v>
      </c>
    </row>
    <row r="199" spans="3:7" ht="15.5" x14ac:dyDescent="0.35">
      <c r="C199" t="s">
        <v>169</v>
      </c>
      <c r="D199" s="6">
        <v>1.1200000000000001</v>
      </c>
      <c r="E199" s="6">
        <v>1.64</v>
      </c>
      <c r="F199" s="6">
        <v>1.84</v>
      </c>
      <c r="G199" s="6">
        <v>2.1</v>
      </c>
    </row>
    <row r="200" spans="3:7" ht="15.5" x14ac:dyDescent="0.35">
      <c r="C200" t="s">
        <v>170</v>
      </c>
      <c r="D200" s="6">
        <v>695.3</v>
      </c>
      <c r="E200" s="6">
        <v>662.5</v>
      </c>
      <c r="F200" s="6">
        <v>612.53</v>
      </c>
      <c r="G200" s="6">
        <v>566.11</v>
      </c>
    </row>
    <row r="201" spans="3:7" ht="15.5" x14ac:dyDescent="0.35">
      <c r="C201" t="s">
        <v>171</v>
      </c>
      <c r="D201" s="6">
        <v>1.1200000000000001</v>
      </c>
      <c r="E201" s="6">
        <v>1.64</v>
      </c>
      <c r="F201" s="6">
        <v>1.84</v>
      </c>
      <c r="G201" s="6">
        <v>2.1</v>
      </c>
    </row>
    <row r="202" spans="3:7" ht="15.5" x14ac:dyDescent="0.35">
      <c r="C202" t="s">
        <v>172</v>
      </c>
      <c r="D202" s="6">
        <v>695.3</v>
      </c>
      <c r="E202" s="6">
        <v>662.5</v>
      </c>
      <c r="F202" s="6">
        <v>612.53</v>
      </c>
      <c r="G202" s="6">
        <v>566.11</v>
      </c>
    </row>
    <row r="203" spans="3:7" ht="15.5" x14ac:dyDescent="0.35">
      <c r="C203" t="s">
        <v>173</v>
      </c>
      <c r="D203" s="5">
        <v>2259000000000</v>
      </c>
      <c r="E203" s="5">
        <v>2034000000000</v>
      </c>
      <c r="F203" s="5">
        <v>1867000000000</v>
      </c>
      <c r="G203" s="5">
        <v>2218000000000</v>
      </c>
    </row>
    <row r="204" spans="3:7" ht="15.5" x14ac:dyDescent="0.35">
      <c r="C204" t="s">
        <v>174</v>
      </c>
      <c r="D204" s="5">
        <v>6656000000000</v>
      </c>
      <c r="E204" s="5">
        <v>6987000000000</v>
      </c>
      <c r="F204" s="5">
        <v>7514000000000</v>
      </c>
      <c r="G204" s="5">
        <v>8041000000000</v>
      </c>
    </row>
    <row r="205" spans="3:7" ht="15.5" x14ac:dyDescent="0.35">
      <c r="C205" t="s">
        <v>175</v>
      </c>
      <c r="D205" s="5">
        <v>43872000000000</v>
      </c>
      <c r="E205" s="5">
        <v>41803000000000</v>
      </c>
      <c r="F205" s="5">
        <v>38650000000000</v>
      </c>
      <c r="G205" s="5">
        <v>35721000000000</v>
      </c>
    </row>
    <row r="206" spans="3:7" ht="15.5" x14ac:dyDescent="0.35">
      <c r="C206" t="s">
        <v>24</v>
      </c>
      <c r="D206" s="5">
        <v>8916000000000</v>
      </c>
      <c r="E206" s="5">
        <v>9021000000000</v>
      </c>
      <c r="F206" s="5">
        <v>9380000000000</v>
      </c>
      <c r="G206" s="5">
        <v>10260000000000</v>
      </c>
    </row>
    <row r="207" spans="3:7" ht="15.5" x14ac:dyDescent="0.35">
      <c r="C207" t="s">
        <v>21</v>
      </c>
      <c r="D207" s="5">
        <v>4030000000000</v>
      </c>
      <c r="E207" s="5">
        <v>3530000000000</v>
      </c>
      <c r="F207" s="5">
        <v>3364000000000</v>
      </c>
      <c r="G207" s="5">
        <v>5307000000000</v>
      </c>
    </row>
    <row r="208" spans="3:7" ht="15.5" x14ac:dyDescent="0.35">
      <c r="C208" t="s">
        <v>176</v>
      </c>
      <c r="D208" s="5">
        <v>7299000000000</v>
      </c>
      <c r="E208" s="5">
        <v>7651000000000</v>
      </c>
      <c r="F208" s="5">
        <v>7502000000000</v>
      </c>
      <c r="G208" s="5">
        <v>6039000000000</v>
      </c>
    </row>
    <row r="209" spans="3:13" ht="15.5" x14ac:dyDescent="0.35">
      <c r="C209" t="s">
        <v>177</v>
      </c>
      <c r="D209" s="5">
        <v>-83000000000</v>
      </c>
      <c r="E209" s="5">
        <v>540000000000</v>
      </c>
      <c r="F209" s="5">
        <v>1322000000000</v>
      </c>
      <c r="G209" s="5">
        <v>3395000000000</v>
      </c>
    </row>
    <row r="210" spans="3:13" ht="15.5" x14ac:dyDescent="0.35">
      <c r="C210" t="s">
        <v>178</v>
      </c>
      <c r="D210" s="5">
        <v>-77000000000</v>
      </c>
      <c r="E210" s="5">
        <v>-227000000000</v>
      </c>
      <c r="F210" s="5">
        <v>-395000000000</v>
      </c>
      <c r="G210" s="5">
        <v>152000000000</v>
      </c>
    </row>
    <row r="211" spans="3:13" ht="15.5" x14ac:dyDescent="0.35">
      <c r="C211" t="s">
        <v>13</v>
      </c>
      <c r="D211" s="5">
        <v>-160000000000</v>
      </c>
      <c r="E211" s="5">
        <v>313000000000</v>
      </c>
      <c r="F211" s="5">
        <v>927000000000</v>
      </c>
      <c r="G211" s="5">
        <v>3547000000000</v>
      </c>
    </row>
    <row r="212" spans="3:13" ht="15.5" x14ac:dyDescent="0.35">
      <c r="C212" t="s">
        <v>16</v>
      </c>
      <c r="D212" s="6">
        <v>-2.5299999999999998</v>
      </c>
      <c r="E212" s="6">
        <v>4.96</v>
      </c>
      <c r="F212" s="6">
        <v>14.7</v>
      </c>
      <c r="G212" s="6">
        <v>56.22</v>
      </c>
    </row>
    <row r="213" spans="3:13" ht="15.5" x14ac:dyDescent="0.35">
      <c r="C213" t="s">
        <v>46</v>
      </c>
      <c r="I213" s="6">
        <v>141.87</v>
      </c>
      <c r="J213" s="6">
        <v>101.1</v>
      </c>
      <c r="K213" s="6">
        <v>89.05</v>
      </c>
      <c r="L213" s="6">
        <v>84.7</v>
      </c>
    </row>
    <row r="214" spans="3:13" ht="15.5" x14ac:dyDescent="0.35">
      <c r="C214" t="s">
        <v>60</v>
      </c>
      <c r="I214" s="6">
        <v>7.93</v>
      </c>
      <c r="J214" s="6">
        <v>7.47</v>
      </c>
      <c r="K214" s="6">
        <v>11.23</v>
      </c>
      <c r="L214" s="5">
        <v>0</v>
      </c>
      <c r="M214" s="5">
        <v>0</v>
      </c>
    </row>
    <row r="215" spans="3:13" ht="15.5" x14ac:dyDescent="0.35">
      <c r="C215" t="s">
        <v>63</v>
      </c>
      <c r="I215" s="6">
        <v>2.4</v>
      </c>
      <c r="J215" s="6">
        <v>1.77</v>
      </c>
      <c r="K215" s="6">
        <v>2.64</v>
      </c>
      <c r="L215" s="5">
        <v>0</v>
      </c>
      <c r="M215" s="5">
        <v>0</v>
      </c>
    </row>
    <row r="216" spans="3:13" ht="15.5" x14ac:dyDescent="0.35">
      <c r="C216" t="s">
        <v>179</v>
      </c>
      <c r="I216" s="5">
        <v>10277080000000</v>
      </c>
      <c r="J216" s="5">
        <v>8917590000000</v>
      </c>
      <c r="K216" s="6">
        <v>8326290000000.001</v>
      </c>
      <c r="L216" s="5">
        <v>4556330000000</v>
      </c>
      <c r="M216" s="5">
        <v>677230000000</v>
      </c>
    </row>
    <row r="217" spans="3:13" ht="15.5" x14ac:dyDescent="0.35">
      <c r="C217" t="s">
        <v>180</v>
      </c>
      <c r="I217" s="6">
        <v>0.1449</v>
      </c>
      <c r="J217" s="6">
        <v>0.12210000000000001</v>
      </c>
      <c r="K217" s="6">
        <v>0.1241</v>
      </c>
      <c r="L217" s="6">
        <v>0.13489999999999999</v>
      </c>
      <c r="M217" s="5">
        <v>0</v>
      </c>
    </row>
    <row r="218" spans="3:13" ht="15.5" x14ac:dyDescent="0.35">
      <c r="C218" t="s">
        <v>181</v>
      </c>
      <c r="I218" s="6">
        <v>0.2316</v>
      </c>
      <c r="J218" s="6">
        <v>0.20929999999999999</v>
      </c>
      <c r="K218" s="6">
        <v>0.23910000000000001</v>
      </c>
      <c r="L218" s="6">
        <v>0.49209999999999998</v>
      </c>
      <c r="M218" s="5">
        <v>0</v>
      </c>
    </row>
    <row r="219" spans="3:13" ht="15.5" x14ac:dyDescent="0.35">
      <c r="C219" t="s">
        <v>182</v>
      </c>
      <c r="I219" s="6">
        <v>0.16519999999999999</v>
      </c>
      <c r="J219" s="6">
        <v>0.17399999999999999</v>
      </c>
      <c r="K219" s="6">
        <v>0.23269999999999999</v>
      </c>
      <c r="L219" s="6">
        <v>0.21710000000000002</v>
      </c>
      <c r="M219" s="5">
        <v>0</v>
      </c>
    </row>
    <row r="220" spans="3:13" ht="15.5" x14ac:dyDescent="0.35">
      <c r="C220" t="s">
        <v>183</v>
      </c>
      <c r="I220" s="6">
        <v>14.44</v>
      </c>
      <c r="J220" s="6">
        <v>9.49</v>
      </c>
      <c r="K220" s="6">
        <v>11.89</v>
      </c>
      <c r="L220" s="6">
        <v>14.83</v>
      </c>
    </row>
    <row r="221" spans="3:13" ht="15.5" x14ac:dyDescent="0.35">
      <c r="C221" t="s">
        <v>57</v>
      </c>
      <c r="I221" s="6">
        <v>1.84</v>
      </c>
      <c r="J221" s="6">
        <v>1.56</v>
      </c>
      <c r="K221" s="6">
        <v>2.69</v>
      </c>
      <c r="L221" s="5">
        <v>0</v>
      </c>
      <c r="M221" s="5">
        <v>0</v>
      </c>
    </row>
    <row r="222" spans="3:13" ht="15.5" x14ac:dyDescent="0.35">
      <c r="C222" t="s">
        <v>54</v>
      </c>
      <c r="I222" s="6">
        <v>612.53</v>
      </c>
      <c r="J222" s="6">
        <v>483.15</v>
      </c>
      <c r="K222" s="6">
        <v>372.39</v>
      </c>
      <c r="L222" s="6">
        <v>172.12</v>
      </c>
      <c r="M222" s="6">
        <v>55854462.810000002</v>
      </c>
    </row>
    <row r="223" spans="3:13" ht="15.5" x14ac:dyDescent="0.35">
      <c r="C223" t="s">
        <v>184</v>
      </c>
      <c r="I223" s="6">
        <v>1.84</v>
      </c>
      <c r="J223" s="6">
        <v>1.56</v>
      </c>
      <c r="K223" s="6">
        <v>2.69</v>
      </c>
      <c r="L223" s="5">
        <v>0</v>
      </c>
      <c r="M223" s="5">
        <v>0</v>
      </c>
    </row>
    <row r="224" spans="3:13" ht="15.5" x14ac:dyDescent="0.35">
      <c r="C224" t="s">
        <v>185</v>
      </c>
      <c r="I224" s="6">
        <v>612.53</v>
      </c>
      <c r="J224" s="6">
        <v>483.15</v>
      </c>
      <c r="K224" s="6">
        <v>372.39</v>
      </c>
      <c r="L224" s="6">
        <v>172.12</v>
      </c>
      <c r="M224" s="6">
        <v>55854462.810000002</v>
      </c>
    </row>
    <row r="225" spans="2:13" ht="15.5" x14ac:dyDescent="0.35">
      <c r="C225" t="s">
        <v>186</v>
      </c>
      <c r="I225" s="5">
        <v>1867000000000</v>
      </c>
      <c r="J225" s="5">
        <v>1672000000000</v>
      </c>
      <c r="K225" s="5">
        <v>1794000000000</v>
      </c>
      <c r="L225" s="5">
        <v>117000000000</v>
      </c>
      <c r="M225" s="5">
        <v>4335000000000</v>
      </c>
    </row>
    <row r="226" spans="2:13" ht="15.5" x14ac:dyDescent="0.35">
      <c r="C226" t="s">
        <v>187</v>
      </c>
      <c r="I226" s="5">
        <v>7514000000000</v>
      </c>
      <c r="J226" s="5">
        <v>9130000000000</v>
      </c>
      <c r="K226" s="5">
        <v>6751000000000</v>
      </c>
      <c r="L226" s="5">
        <v>8309000000000</v>
      </c>
      <c r="M226" s="5">
        <v>1151000000000</v>
      </c>
    </row>
    <row r="227" spans="2:13" ht="15.5" x14ac:dyDescent="0.35">
      <c r="C227" t="s">
        <v>26</v>
      </c>
      <c r="I227" s="5">
        <v>9380000000000</v>
      </c>
      <c r="J227" s="5">
        <v>10802000000000</v>
      </c>
      <c r="K227" s="5">
        <v>8545000000000</v>
      </c>
      <c r="L227" s="5">
        <v>8425000000000</v>
      </c>
      <c r="M227" s="5">
        <v>5485000000000</v>
      </c>
    </row>
    <row r="228" spans="2:13" ht="15.5" x14ac:dyDescent="0.35">
      <c r="C228" t="s">
        <v>23</v>
      </c>
      <c r="I228" s="5">
        <v>3364000000000</v>
      </c>
      <c r="J228" s="5">
        <v>4316000000000</v>
      </c>
      <c r="K228" s="5">
        <v>4611000000000</v>
      </c>
      <c r="L228" s="5">
        <v>7149000000000</v>
      </c>
      <c r="M228" s="5">
        <v>2907000000000</v>
      </c>
    </row>
    <row r="229" spans="2:13" ht="15.5" x14ac:dyDescent="0.35">
      <c r="C229" t="s">
        <v>188</v>
      </c>
      <c r="I229" s="5">
        <v>7502000000000</v>
      </c>
      <c r="J229" s="5">
        <v>7611000000000</v>
      </c>
      <c r="K229" s="5">
        <v>2453000000000</v>
      </c>
      <c r="L229" s="5">
        <v>-3875000000000</v>
      </c>
      <c r="M229" s="5">
        <v>-3932000000000</v>
      </c>
    </row>
    <row r="230" spans="2:13" ht="15.5" x14ac:dyDescent="0.35">
      <c r="C230" t="s">
        <v>189</v>
      </c>
      <c r="I230" s="5">
        <v>8601000000000</v>
      </c>
      <c r="J230" s="5">
        <v>5708000000000</v>
      </c>
      <c r="K230" s="5">
        <v>6785000000000</v>
      </c>
      <c r="L230" s="5">
        <v>3525000000000</v>
      </c>
    </row>
    <row r="231" spans="2:13" ht="15.5" x14ac:dyDescent="0.35">
      <c r="C231" t="s">
        <v>190</v>
      </c>
      <c r="I231" s="5">
        <v>-608000000000</v>
      </c>
      <c r="J231" s="5">
        <v>-648000000000</v>
      </c>
      <c r="K231" s="5">
        <v>-2575000000000</v>
      </c>
      <c r="L231" s="5">
        <v>-4326000000000</v>
      </c>
    </row>
    <row r="232" spans="2:13" ht="15.5" x14ac:dyDescent="0.35">
      <c r="C232" t="s">
        <v>15</v>
      </c>
      <c r="I232" s="5">
        <v>7993000000000</v>
      </c>
      <c r="J232" s="5">
        <v>5060000000000</v>
      </c>
      <c r="K232" s="5">
        <v>4211000000000</v>
      </c>
      <c r="L232" s="5">
        <v>-801000000000</v>
      </c>
    </row>
    <row r="233" spans="2:13" ht="15.5" x14ac:dyDescent="0.35">
      <c r="C233" t="s">
        <v>17</v>
      </c>
      <c r="I233" s="6">
        <v>126.67</v>
      </c>
      <c r="J233" s="6">
        <v>80.19</v>
      </c>
      <c r="K233" s="6">
        <v>66.739999999999995</v>
      </c>
      <c r="L233" s="6">
        <v>-14.54</v>
      </c>
      <c r="M233" s="5">
        <v>0</v>
      </c>
    </row>
    <row r="235" spans="2:13" ht="15.5" x14ac:dyDescent="0.35">
      <c r="B235" t="s">
        <v>191</v>
      </c>
      <c r="C235" t="s">
        <v>192</v>
      </c>
      <c r="D235" s="5">
        <v>3102000000000</v>
      </c>
      <c r="E235" s="5">
        <v>2712000000000</v>
      </c>
      <c r="F235" s="5">
        <v>2505000000000</v>
      </c>
      <c r="G235" s="5">
        <v>2345000000000</v>
      </c>
      <c r="H235" s="5">
        <v>11628000000000</v>
      </c>
      <c r="I235" s="5">
        <v>8952000000000</v>
      </c>
      <c r="J235" s="5">
        <v>6380000000000</v>
      </c>
      <c r="K235" s="5">
        <v>5619000000000</v>
      </c>
      <c r="L235" s="5">
        <v>4667000000000</v>
      </c>
    </row>
    <row r="236" spans="2:13" ht="15.5" x14ac:dyDescent="0.35">
      <c r="C236" t="s">
        <v>345</v>
      </c>
      <c r="H236" s="6">
        <v>42.64</v>
      </c>
      <c r="I236" s="6">
        <v>42.64</v>
      </c>
      <c r="J236" s="6">
        <v>30.36</v>
      </c>
      <c r="K236" s="6">
        <v>26.72</v>
      </c>
      <c r="L236" s="6">
        <v>22.19</v>
      </c>
    </row>
    <row r="237" spans="2:13" ht="15.5" x14ac:dyDescent="0.35">
      <c r="C237" t="s">
        <v>65</v>
      </c>
      <c r="H237" s="6">
        <v>0.23139999999999999</v>
      </c>
      <c r="I237" s="6">
        <v>0.30059999999999998</v>
      </c>
      <c r="J237" s="6">
        <v>0.30030000000000001</v>
      </c>
      <c r="K237" s="6">
        <v>0.3</v>
      </c>
      <c r="L237" s="6">
        <v>0.3</v>
      </c>
    </row>
    <row r="238" spans="2:13" ht="15.5" x14ac:dyDescent="0.35">
      <c r="C238" t="s">
        <v>346</v>
      </c>
      <c r="H238" s="6">
        <v>5.4000000000000006E-2</v>
      </c>
      <c r="I238" s="6">
        <v>5.1699999999999996E-2</v>
      </c>
      <c r="J238" s="6">
        <v>4.6300000000000001E-2</v>
      </c>
      <c r="K238" s="6">
        <v>2.6699999999999998E-2</v>
      </c>
      <c r="L238" s="6">
        <v>2.3700000000000002E-2</v>
      </c>
    </row>
    <row r="239" spans="2:13" ht="15.5" x14ac:dyDescent="0.35">
      <c r="C239" t="s">
        <v>45</v>
      </c>
      <c r="D239" s="6">
        <v>49.17</v>
      </c>
      <c r="E239" s="6">
        <v>42.98</v>
      </c>
      <c r="F239" s="6">
        <v>39.700000000000003</v>
      </c>
      <c r="G239" s="6">
        <v>37.159999999999997</v>
      </c>
      <c r="H239" s="6">
        <v>184.29</v>
      </c>
      <c r="I239" s="6">
        <v>141.87</v>
      </c>
      <c r="J239" s="6">
        <v>101.1</v>
      </c>
      <c r="K239" s="6">
        <v>89.05</v>
      </c>
      <c r="L239" s="6">
        <v>73.959999999999994</v>
      </c>
    </row>
    <row r="240" spans="2:13" ht="15.5" x14ac:dyDescent="0.35">
      <c r="C240" t="s">
        <v>67</v>
      </c>
      <c r="H240" s="6">
        <v>42.64</v>
      </c>
      <c r="I240" s="6">
        <v>42.64</v>
      </c>
      <c r="J240" s="6">
        <v>30.36</v>
      </c>
      <c r="K240" s="6">
        <v>26.72</v>
      </c>
      <c r="L240" s="6">
        <v>22.19</v>
      </c>
    </row>
    <row r="241" spans="3:12" ht="15.5" x14ac:dyDescent="0.35">
      <c r="C241" t="s">
        <v>347</v>
      </c>
      <c r="H241" s="6">
        <v>0.23139999999999999</v>
      </c>
      <c r="I241" s="6">
        <v>0.30059999999999998</v>
      </c>
      <c r="J241" s="6">
        <v>0.30030000000000001</v>
      </c>
      <c r="K241" s="6">
        <v>0.3</v>
      </c>
      <c r="L241" s="6">
        <v>0.3</v>
      </c>
    </row>
    <row r="242" spans="3:12" ht="15.5" x14ac:dyDescent="0.35">
      <c r="C242" t="s">
        <v>348</v>
      </c>
      <c r="H242" s="6">
        <v>5.4000000000000006E-2</v>
      </c>
      <c r="I242" s="6">
        <v>5.1699999999999996E-2</v>
      </c>
      <c r="J242" s="6">
        <v>4.6300000000000001E-2</v>
      </c>
      <c r="K242" s="6">
        <v>2.6699999999999998E-2</v>
      </c>
      <c r="L242" s="6">
        <v>2.3700000000000002E-2</v>
      </c>
    </row>
    <row r="243" spans="3:12" ht="15.5" x14ac:dyDescent="0.35">
      <c r="C243" t="s">
        <v>193</v>
      </c>
      <c r="D243" s="5">
        <v>10287000000000</v>
      </c>
      <c r="E243" s="5">
        <v>6810000000000</v>
      </c>
      <c r="F243" s="5">
        <v>7230000000000</v>
      </c>
      <c r="G243" s="5">
        <v>8307000000000</v>
      </c>
      <c r="H243" s="5">
        <v>34195000000000</v>
      </c>
      <c r="I243" s="5">
        <v>29633000000000</v>
      </c>
      <c r="J243" s="5">
        <v>26965000000000</v>
      </c>
      <c r="K243" s="5">
        <v>23858000000000</v>
      </c>
      <c r="L243" s="5">
        <v>9568000000000</v>
      </c>
    </row>
    <row r="244" spans="3:12" ht="15.5" x14ac:dyDescent="0.35">
      <c r="C244" t="s">
        <v>349</v>
      </c>
      <c r="H244" s="6">
        <v>42.64</v>
      </c>
      <c r="I244" s="6">
        <v>42.64</v>
      </c>
      <c r="J244" s="6">
        <v>30.36</v>
      </c>
      <c r="K244" s="6">
        <v>26.72</v>
      </c>
      <c r="L244" s="6">
        <v>22.19</v>
      </c>
    </row>
    <row r="245" spans="3:12" ht="15.5" x14ac:dyDescent="0.35">
      <c r="C245" t="s">
        <v>350</v>
      </c>
      <c r="H245" s="6">
        <v>0.23139999999999999</v>
      </c>
      <c r="I245" s="6">
        <v>0.30059999999999998</v>
      </c>
      <c r="J245" s="6">
        <v>0.30030000000000001</v>
      </c>
      <c r="K245" s="6">
        <v>0.3</v>
      </c>
      <c r="L245" s="6">
        <v>0.3</v>
      </c>
    </row>
    <row r="246" spans="3:12" ht="15.5" x14ac:dyDescent="0.35">
      <c r="C246" t="s">
        <v>351</v>
      </c>
      <c r="H246" s="6">
        <v>5.4000000000000006E-2</v>
      </c>
      <c r="I246" s="6">
        <v>5.1699999999999996E-2</v>
      </c>
      <c r="J246" s="6">
        <v>4.6300000000000001E-2</v>
      </c>
      <c r="K246" s="6">
        <v>2.6699999999999998E-2</v>
      </c>
      <c r="L246" s="6">
        <v>2.3700000000000002E-2</v>
      </c>
    </row>
    <row r="247" spans="3:12" ht="15.5" x14ac:dyDescent="0.35">
      <c r="C247" t="s">
        <v>194</v>
      </c>
      <c r="I247" s="6">
        <v>4.29</v>
      </c>
    </row>
    <row r="248" spans="3:12" ht="15.5" x14ac:dyDescent="0.35">
      <c r="C248" t="s">
        <v>292</v>
      </c>
      <c r="I248" s="6">
        <v>4.67</v>
      </c>
    </row>
    <row r="249" spans="3:12" ht="15.5" x14ac:dyDescent="0.35">
      <c r="C249" t="s">
        <v>536</v>
      </c>
      <c r="I249" s="6">
        <v>3.99</v>
      </c>
    </row>
    <row r="250" spans="3:12" ht="15.5" x14ac:dyDescent="0.35">
      <c r="C250" t="s">
        <v>195</v>
      </c>
      <c r="I250" s="6">
        <v>6.95</v>
      </c>
    </row>
    <row r="251" spans="3:12" ht="15.5" x14ac:dyDescent="0.35">
      <c r="C251" t="s">
        <v>293</v>
      </c>
      <c r="I251" s="6">
        <v>0.21390000000000001</v>
      </c>
    </row>
    <row r="252" spans="3:12" ht="15.5" x14ac:dyDescent="0.35">
      <c r="C252" t="s">
        <v>294</v>
      </c>
      <c r="I252" s="6">
        <v>1.53</v>
      </c>
    </row>
    <row r="253" spans="3:12" ht="15.5" x14ac:dyDescent="0.35">
      <c r="C253" t="s">
        <v>196</v>
      </c>
      <c r="I253" s="6">
        <v>1.1399999999999999</v>
      </c>
    </row>
    <row r="254" spans="3:12" ht="15.5" x14ac:dyDescent="0.35">
      <c r="C254" t="s">
        <v>295</v>
      </c>
      <c r="I254" s="6">
        <v>9.6300000000000008</v>
      </c>
    </row>
    <row r="255" spans="3:12" ht="15.5" x14ac:dyDescent="0.35">
      <c r="C255" t="s">
        <v>296</v>
      </c>
      <c r="I255" s="6">
        <v>10.77</v>
      </c>
    </row>
    <row r="256" spans="3:12" ht="15.5" x14ac:dyDescent="0.35">
      <c r="C256" t="s">
        <v>297</v>
      </c>
      <c r="I256" s="6">
        <v>7.66</v>
      </c>
    </row>
    <row r="257" spans="3:9" ht="15.5" x14ac:dyDescent="0.35">
      <c r="C257" t="s">
        <v>298</v>
      </c>
      <c r="I257" s="6">
        <v>6.19</v>
      </c>
    </row>
    <row r="258" spans="3:9" ht="15.5" x14ac:dyDescent="0.35">
      <c r="C258" t="s">
        <v>299</v>
      </c>
      <c r="I258" s="6">
        <v>0.12</v>
      </c>
    </row>
    <row r="259" spans="3:9" ht="15.5" x14ac:dyDescent="0.35">
      <c r="C259" t="s">
        <v>300</v>
      </c>
      <c r="I259" s="6">
        <v>0.25</v>
      </c>
    </row>
    <row r="260" spans="3:9" ht="15.5" x14ac:dyDescent="0.35">
      <c r="C260" t="s">
        <v>537</v>
      </c>
      <c r="I260" s="6">
        <v>0.28999999999999998</v>
      </c>
    </row>
    <row r="261" spans="3:9" ht="15.5" x14ac:dyDescent="0.35">
      <c r="C261" t="s">
        <v>301</v>
      </c>
      <c r="I261" s="5">
        <v>169</v>
      </c>
    </row>
    <row r="262" spans="3:9" ht="15.5" x14ac:dyDescent="0.35">
      <c r="C262" t="s">
        <v>197</v>
      </c>
      <c r="I262" s="6">
        <v>184.29</v>
      </c>
    </row>
    <row r="263" spans="3:9" ht="15.5" x14ac:dyDescent="0.35">
      <c r="C263" t="s">
        <v>302</v>
      </c>
      <c r="I263" s="6">
        <v>517.21</v>
      </c>
    </row>
    <row r="264" spans="3:9" ht="15.5" x14ac:dyDescent="0.35">
      <c r="C264" t="s">
        <v>198</v>
      </c>
      <c r="D264" s="6">
        <v>77.430000000000007</v>
      </c>
    </row>
    <row r="265" spans="3:9" ht="15.5" x14ac:dyDescent="0.35">
      <c r="C265" t="s">
        <v>199</v>
      </c>
      <c r="I265" s="6">
        <v>695.3</v>
      </c>
    </row>
    <row r="266" spans="3:9" ht="15.5" x14ac:dyDescent="0.35">
      <c r="C266" t="s">
        <v>303</v>
      </c>
      <c r="I266" s="6">
        <v>73.34</v>
      </c>
    </row>
    <row r="267" spans="3:9" ht="15.5" x14ac:dyDescent="0.35">
      <c r="C267" t="s">
        <v>200</v>
      </c>
      <c r="D267" s="6">
        <v>1.69</v>
      </c>
    </row>
    <row r="268" spans="3:9" ht="15.5" x14ac:dyDescent="0.35">
      <c r="C268" t="s">
        <v>201</v>
      </c>
      <c r="D268" s="6">
        <v>0.88</v>
      </c>
    </row>
    <row r="269" spans="3:9" ht="15.5" x14ac:dyDescent="0.35">
      <c r="C269" t="s">
        <v>202</v>
      </c>
      <c r="D269" s="6">
        <v>0.2</v>
      </c>
    </row>
    <row r="270" spans="3:9" ht="15.5" x14ac:dyDescent="0.35">
      <c r="C270" t="s">
        <v>352</v>
      </c>
      <c r="D270" s="6">
        <v>0.15</v>
      </c>
    </row>
    <row r="271" spans="3:9" ht="15.5" x14ac:dyDescent="0.35">
      <c r="C271" t="s">
        <v>203</v>
      </c>
      <c r="D271" s="6">
        <v>0.41</v>
      </c>
    </row>
    <row r="272" spans="3:9" ht="15.5" x14ac:dyDescent="0.35">
      <c r="C272" t="s">
        <v>204</v>
      </c>
      <c r="D272" s="6">
        <v>0.13</v>
      </c>
    </row>
    <row r="273" spans="3:9" ht="15.5" x14ac:dyDescent="0.35">
      <c r="C273" t="s">
        <v>205</v>
      </c>
      <c r="D273" s="6">
        <v>1.62</v>
      </c>
    </row>
    <row r="274" spans="3:9" ht="15.5" x14ac:dyDescent="0.35">
      <c r="C274" t="s">
        <v>304</v>
      </c>
      <c r="I274" s="6">
        <v>15.88</v>
      </c>
    </row>
    <row r="275" spans="3:9" ht="15.5" x14ac:dyDescent="0.35">
      <c r="C275" t="s">
        <v>13</v>
      </c>
      <c r="D275" s="5">
        <v>-160000000000</v>
      </c>
    </row>
    <row r="276" spans="3:9" ht="15.5" x14ac:dyDescent="0.35">
      <c r="C276" t="s">
        <v>206</v>
      </c>
      <c r="I276" s="6">
        <v>5.01</v>
      </c>
    </row>
    <row r="277" spans="3:9" ht="15.5" x14ac:dyDescent="0.35">
      <c r="C277" t="s">
        <v>207</v>
      </c>
      <c r="I277" s="6">
        <v>0.1502</v>
      </c>
    </row>
    <row r="278" spans="3:9" ht="15.5" x14ac:dyDescent="0.35">
      <c r="C278" t="s">
        <v>208</v>
      </c>
      <c r="I278" s="6">
        <v>0.24309999999999998</v>
      </c>
    </row>
    <row r="279" spans="3:9" ht="15.5" x14ac:dyDescent="0.35">
      <c r="C279" t="s">
        <v>209</v>
      </c>
      <c r="I279" s="6">
        <v>0.13869999999999999</v>
      </c>
    </row>
    <row r="280" spans="3:9" ht="15.5" x14ac:dyDescent="0.35">
      <c r="C280" t="s">
        <v>305</v>
      </c>
      <c r="I280" s="6">
        <v>0.12130000000000001</v>
      </c>
    </row>
    <row r="281" spans="3:9" ht="15.5" x14ac:dyDescent="0.35">
      <c r="C281" t="s">
        <v>210</v>
      </c>
      <c r="D281" s="6">
        <v>26.93</v>
      </c>
    </row>
    <row r="282" spans="3:9" ht="15.5" x14ac:dyDescent="0.35">
      <c r="C282" t="s">
        <v>211</v>
      </c>
      <c r="D282" s="6">
        <v>94.19</v>
      </c>
    </row>
    <row r="283" spans="3:9" ht="15.5" x14ac:dyDescent="0.35">
      <c r="C283" t="s">
        <v>212</v>
      </c>
      <c r="D283" s="6">
        <v>23.94</v>
      </c>
    </row>
    <row r="284" spans="3:9" ht="15.5" x14ac:dyDescent="0.35">
      <c r="C284" t="s">
        <v>213</v>
      </c>
      <c r="D284" s="6">
        <v>97.18</v>
      </c>
    </row>
    <row r="285" spans="3:9" ht="15.5" x14ac:dyDescent="0.35">
      <c r="C285" t="s">
        <v>214</v>
      </c>
      <c r="D285" s="6">
        <v>3.38</v>
      </c>
    </row>
    <row r="286" spans="3:9" ht="15.5" x14ac:dyDescent="0.35">
      <c r="C286" t="s">
        <v>306</v>
      </c>
      <c r="I286" s="6">
        <v>0.48</v>
      </c>
    </row>
    <row r="287" spans="3:9" ht="15.5" x14ac:dyDescent="0.35">
      <c r="C287" t="s">
        <v>307</v>
      </c>
      <c r="I287" s="6">
        <v>3.05</v>
      </c>
    </row>
    <row r="288" spans="3:9" ht="15.5" x14ac:dyDescent="0.35">
      <c r="C288" t="s">
        <v>41</v>
      </c>
      <c r="I288" s="5">
        <v>49848000000000</v>
      </c>
    </row>
    <row r="289" spans="3:9" ht="15.5" x14ac:dyDescent="0.35">
      <c r="C289" t="s">
        <v>215</v>
      </c>
      <c r="I289" s="5">
        <v>62849000000000</v>
      </c>
    </row>
    <row r="290" spans="3:9" ht="15.5" x14ac:dyDescent="0.35">
      <c r="C290" t="s">
        <v>216</v>
      </c>
      <c r="I290" s="5">
        <v>63100000000</v>
      </c>
    </row>
    <row r="291" spans="3:9" ht="15.5" x14ac:dyDescent="0.35">
      <c r="C291" t="s">
        <v>217</v>
      </c>
      <c r="I291" s="6">
        <v>0.1288</v>
      </c>
    </row>
    <row r="292" spans="3:9" ht="15.5" x14ac:dyDescent="0.35">
      <c r="C292" t="s">
        <v>218</v>
      </c>
      <c r="D292" s="6">
        <v>0.2777</v>
      </c>
    </row>
    <row r="293" spans="3:9" ht="15.5" x14ac:dyDescent="0.35">
      <c r="C293" t="s">
        <v>219</v>
      </c>
      <c r="D293" s="6">
        <v>0.27399999999999997</v>
      </c>
    </row>
    <row r="294" spans="3:9" ht="15.5" x14ac:dyDescent="0.35">
      <c r="C294" t="s">
        <v>220</v>
      </c>
      <c r="D294" s="6">
        <v>0.30159999999999998</v>
      </c>
    </row>
    <row r="295" spans="3:9" ht="15.5" x14ac:dyDescent="0.35">
      <c r="C295" t="s">
        <v>221</v>
      </c>
      <c r="D295" s="6">
        <v>0.47649999999999998</v>
      </c>
    </row>
    <row r="296" spans="3:9" ht="15.5" x14ac:dyDescent="0.35">
      <c r="C296" t="s">
        <v>222</v>
      </c>
      <c r="D296" s="6">
        <v>8.2400000000000001E-2</v>
      </c>
    </row>
    <row r="297" spans="3:9" ht="15.5" x14ac:dyDescent="0.35">
      <c r="C297" t="s">
        <v>223</v>
      </c>
      <c r="D297" s="6">
        <v>0.26879999999999998</v>
      </c>
    </row>
    <row r="298" spans="3:9" ht="15.5" x14ac:dyDescent="0.35">
      <c r="C298" t="s">
        <v>353</v>
      </c>
      <c r="I298" s="6">
        <v>42.64</v>
      </c>
    </row>
    <row r="299" spans="3:9" ht="15.5" x14ac:dyDescent="0.35">
      <c r="C299" t="s">
        <v>354</v>
      </c>
      <c r="I299" s="6">
        <v>42.64</v>
      </c>
    </row>
    <row r="300" spans="3:9" ht="15.5" x14ac:dyDescent="0.35">
      <c r="C300" t="s">
        <v>355</v>
      </c>
      <c r="I300" s="6">
        <v>0.23139999999999999</v>
      </c>
    </row>
    <row r="301" spans="3:9" ht="15.5" x14ac:dyDescent="0.35">
      <c r="C301" t="s">
        <v>356</v>
      </c>
      <c r="I301" s="6">
        <v>5.4000000000000006E-2</v>
      </c>
    </row>
    <row r="302" spans="3:9" ht="15.5" x14ac:dyDescent="0.35">
      <c r="C302" t="s">
        <v>357</v>
      </c>
      <c r="I302" t="s">
        <v>769</v>
      </c>
    </row>
    <row r="303" spans="3:9" ht="15.5" x14ac:dyDescent="0.35">
      <c r="C303" t="s">
        <v>224</v>
      </c>
      <c r="I303" s="5">
        <v>6</v>
      </c>
    </row>
    <row r="304" spans="3:9" ht="15.5" x14ac:dyDescent="0.35">
      <c r="C304" t="s">
        <v>225</v>
      </c>
      <c r="I304" s="6">
        <v>0.24</v>
      </c>
    </row>
    <row r="305" spans="3:9" ht="15.5" x14ac:dyDescent="0.35">
      <c r="C305" t="s">
        <v>226</v>
      </c>
      <c r="I305" s="6">
        <v>0.96</v>
      </c>
    </row>
    <row r="306" spans="3:9" ht="15.5" x14ac:dyDescent="0.35">
      <c r="C306" t="s">
        <v>308</v>
      </c>
      <c r="I306" s="6">
        <v>0.94</v>
      </c>
    </row>
    <row r="307" spans="3:9" ht="15.5" x14ac:dyDescent="0.35">
      <c r="C307" t="s">
        <v>227</v>
      </c>
      <c r="I307" s="6">
        <v>0.67</v>
      </c>
    </row>
    <row r="308" spans="3:9" ht="15.5" x14ac:dyDescent="0.35">
      <c r="C308" t="s">
        <v>228</v>
      </c>
      <c r="I308" s="6">
        <v>0.46</v>
      </c>
    </row>
    <row r="309" spans="3:9" ht="15.5" x14ac:dyDescent="0.35">
      <c r="C309" t="s">
        <v>229</v>
      </c>
      <c r="I309" s="6">
        <v>0.52</v>
      </c>
    </row>
    <row r="310" spans="3:9" ht="15.5" x14ac:dyDescent="0.35">
      <c r="C310" t="s">
        <v>230</v>
      </c>
      <c r="I310" s="6">
        <v>0.41</v>
      </c>
    </row>
    <row r="311" spans="3:9" ht="15.5" x14ac:dyDescent="0.35">
      <c r="C311" t="s">
        <v>309</v>
      </c>
      <c r="I311" s="5">
        <v>32635000000000</v>
      </c>
    </row>
    <row r="312" spans="3:9" ht="15.5" x14ac:dyDescent="0.35">
      <c r="C312" t="s">
        <v>310</v>
      </c>
      <c r="I312" s="5">
        <v>9176000000000</v>
      </c>
    </row>
    <row r="313" spans="3:9" ht="15.5" x14ac:dyDescent="0.35">
      <c r="C313" t="s">
        <v>311</v>
      </c>
      <c r="I313" s="5">
        <v>14196000000000</v>
      </c>
    </row>
    <row r="314" spans="3:9" ht="15.5" x14ac:dyDescent="0.35">
      <c r="C314" t="s">
        <v>312</v>
      </c>
      <c r="I314" s="5">
        <v>10663000000000</v>
      </c>
    </row>
    <row r="315" spans="3:9" ht="15.5" x14ac:dyDescent="0.35">
      <c r="C315" t="s">
        <v>231</v>
      </c>
      <c r="D315" s="5">
        <v>4886000000000</v>
      </c>
    </row>
    <row r="316" spans="3:9" ht="15.5" x14ac:dyDescent="0.35">
      <c r="C316" t="s">
        <v>232</v>
      </c>
      <c r="D316" s="5">
        <v>70985000000000</v>
      </c>
    </row>
    <row r="317" spans="3:9" ht="15.5" x14ac:dyDescent="0.35">
      <c r="C317" t="s">
        <v>233</v>
      </c>
      <c r="D317" s="5">
        <v>18142000000000</v>
      </c>
    </row>
    <row r="318" spans="3:9" ht="15.5" x14ac:dyDescent="0.35">
      <c r="C318" t="s">
        <v>176</v>
      </c>
      <c r="D318" s="5">
        <v>7299000000000</v>
      </c>
    </row>
    <row r="319" spans="3:9" ht="15.5" x14ac:dyDescent="0.35">
      <c r="C319" t="s">
        <v>175</v>
      </c>
      <c r="I319" s="5">
        <v>43872000000000</v>
      </c>
    </row>
    <row r="320" spans="3:9" ht="15.5" x14ac:dyDescent="0.35">
      <c r="C320" t="s">
        <v>174</v>
      </c>
      <c r="D320" s="5">
        <v>6656000000000</v>
      </c>
    </row>
    <row r="321" spans="3:9" ht="15.5" x14ac:dyDescent="0.35">
      <c r="C321" t="s">
        <v>173</v>
      </c>
      <c r="D321" s="5">
        <v>2259000000000</v>
      </c>
    </row>
    <row r="322" spans="3:9" ht="15.5" x14ac:dyDescent="0.35">
      <c r="C322" t="s">
        <v>24</v>
      </c>
      <c r="D322" s="5">
        <v>8916000000000</v>
      </c>
    </row>
    <row r="323" spans="3:9" ht="15.5" x14ac:dyDescent="0.35">
      <c r="C323" t="s">
        <v>21</v>
      </c>
      <c r="D323" s="5">
        <v>4030000000000</v>
      </c>
    </row>
    <row r="324" spans="3:9" ht="15.5" x14ac:dyDescent="0.35">
      <c r="C324" t="s">
        <v>234</v>
      </c>
      <c r="I324" s="5">
        <v>52843000000000</v>
      </c>
    </row>
    <row r="325" spans="3:9" ht="15.5" x14ac:dyDescent="0.35">
      <c r="C325" t="s">
        <v>313</v>
      </c>
      <c r="I325" s="5">
        <v>5175000000000</v>
      </c>
    </row>
    <row r="326" spans="3:9" ht="15.5" x14ac:dyDescent="0.35">
      <c r="C326" t="s">
        <v>314</v>
      </c>
      <c r="I326" s="5">
        <v>-513000000000</v>
      </c>
    </row>
    <row r="327" spans="3:9" ht="15.5" x14ac:dyDescent="0.35">
      <c r="C327" t="s">
        <v>315</v>
      </c>
      <c r="I327" s="5">
        <v>-4487000000000</v>
      </c>
    </row>
    <row r="328" spans="3:9" ht="15.5" x14ac:dyDescent="0.35">
      <c r="C328" t="s">
        <v>316</v>
      </c>
      <c r="I328" s="5">
        <v>-547000000000</v>
      </c>
    </row>
    <row r="329" spans="3:9" ht="15.5" x14ac:dyDescent="0.35">
      <c r="C329" t="s">
        <v>317</v>
      </c>
      <c r="I329" s="5">
        <v>4628000000000</v>
      </c>
    </row>
  </sheetData>
  <pageMargins left="0.7" right="0.7" top="0.75" bottom="0.75" header="0.3" footer="0.3"/>
  <ignoredErrors>
    <ignoredError sqref="A1:M330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N23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770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771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t="str">
        <f t="shared" ref="I2:N2" ca="1" si="0">IFERROR(_xlfn.STOCKHISTORY("XIDX:" &amp; $C$1, I1, , 0, 0, 1), "Libur")</f>
        <v>Libur</v>
      </c>
      <c r="J2" s="2" vm="97">
        <f t="shared" ca="1" si="0"/>
        <v>48</v>
      </c>
      <c r="K2" s="2" vm="92">
        <f t="shared" ca="1" si="0"/>
        <v>11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0</v>
      </c>
      <c r="E4" s="2">
        <f>IFERROR(INDEX(E51:E500,MATCH($C$4,$C$51:$C$500,0)),"")</f>
        <v>728123652</v>
      </c>
      <c r="H4" s="2">
        <f>IFERROR(SUM(D4:G4)*(4/MAX(1,COUNT(D4:G4))),"")</f>
        <v>1456247304</v>
      </c>
      <c r="I4" s="2">
        <f t="shared" ref="I4:N4" si="1">IFERROR(INDEX(I51:I500,MATCH($C$4,$C$51:$C$500,0)),"")</f>
        <v>728123652</v>
      </c>
      <c r="J4" s="2">
        <f t="shared" si="1"/>
        <v>8046288315</v>
      </c>
      <c r="K4" s="2">
        <f t="shared" si="1"/>
        <v>7071671177</v>
      </c>
      <c r="L4" s="2">
        <f t="shared" si="1"/>
        <v>5739556693</v>
      </c>
      <c r="M4" s="2">
        <f t="shared" si="1"/>
        <v>4032907621</v>
      </c>
      <c r="N4" s="2">
        <f t="shared" si="1"/>
        <v>3537835326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-15069590794</v>
      </c>
      <c r="E5" s="2">
        <f>IFERROR(INDEX(E51:E500,MATCH($C$5,$C$51:$C$500,0)),"")</f>
        <v>-3789691778</v>
      </c>
      <c r="H5" s="2">
        <f>IFERROR(SUM(D5:G5)*(4/MAX(1,COUNT(D5:G5))),"")</f>
        <v>-37718565144</v>
      </c>
      <c r="I5" s="2">
        <f t="shared" ref="I5:N5" si="2">IFERROR(INDEX(I51:I500,MATCH($C$5,$C$51:$C$500,0)),"")</f>
        <v>-18859282572</v>
      </c>
      <c r="J5" s="2">
        <f t="shared" si="2"/>
        <v>425002971</v>
      </c>
      <c r="K5" s="2">
        <f t="shared" si="2"/>
        <v>1300862540</v>
      </c>
      <c r="L5" s="2">
        <f t="shared" si="2"/>
        <v>874263273</v>
      </c>
      <c r="M5" s="2">
        <f t="shared" si="2"/>
        <v>602615495</v>
      </c>
      <c r="N5" s="2">
        <f t="shared" si="2"/>
        <v>522050832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24130601595</v>
      </c>
      <c r="E6" s="2">
        <f>IFERROR(INDEX(E51:E500,MATCH($C$6,$C$51:$C$500,0)),"")</f>
        <v>39214176523</v>
      </c>
      <c r="H6" s="2">
        <f>IFERROR(INDEX(D6:G6,COUNT(D6:G6)),"")</f>
        <v>39214176523</v>
      </c>
      <c r="I6" s="2">
        <f t="shared" ref="I6:N6" si="3">IFERROR(INDEX(I51:I500,MATCH($C$6,$C$51:$C$500,0)),"")</f>
        <v>24130601595</v>
      </c>
      <c r="J6" s="2">
        <f t="shared" si="3"/>
        <v>43004657742</v>
      </c>
      <c r="K6" s="2">
        <f t="shared" si="3"/>
        <v>46484535951</v>
      </c>
      <c r="L6" s="2">
        <f t="shared" si="3"/>
        <v>11600573934</v>
      </c>
      <c r="M6" s="2">
        <f t="shared" si="3"/>
        <v>4188310661</v>
      </c>
      <c r="N6" s="2">
        <f t="shared" si="3"/>
        <v>3585695167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1.43</v>
      </c>
      <c r="E7" s="3">
        <f>IFERROR(INDEX(E51:E500,MATCH($C$7,$C$51:$C$500,0))/1000000000,"")</f>
        <v>1.43</v>
      </c>
      <c r="H7" s="3">
        <f>IFERROR(INDEX(D7:G7,COUNT(D7:G7)),"")</f>
        <v>1.43</v>
      </c>
      <c r="I7" s="3">
        <f t="shared" ref="I7:N7" si="4">IFERROR(INDEX(I51:I500,MATCH($C$7,$C$51:$C$500,0))/1000000000,"")</f>
        <v>1.43</v>
      </c>
      <c r="J7" s="3">
        <f t="shared" si="4"/>
        <v>1.43</v>
      </c>
      <c r="K7" s="3">
        <f t="shared" si="4"/>
        <v>1.43</v>
      </c>
      <c r="L7" s="3">
        <f t="shared" si="4"/>
        <v>0.1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-4000000000</v>
      </c>
      <c r="E8" s="2">
        <f>IFERROR(INDEX(E51:E500,MATCH("Free cash flow (Quarter)",$C$51:$C$500,0)),"")</f>
        <v>-3000000000</v>
      </c>
      <c r="H8" s="2">
        <f>IFERROR(INDEX(D8:G8,COUNT(D8:G8)),"")</f>
        <v>-3000000000</v>
      </c>
      <c r="I8" s="2">
        <f t="shared" ref="I8:N8" si="5">IFERROR(INDEX(I51:I500,MATCH($C$8,$C$51:$C$500,0)),"")</f>
        <v>-7000000000</v>
      </c>
      <c r="J8" s="2">
        <f t="shared" si="5"/>
        <v>-11000000000</v>
      </c>
      <c r="K8" s="2">
        <f t="shared" si="5"/>
        <v>-11000000000</v>
      </c>
      <c r="L8" s="2">
        <f t="shared" si="5"/>
        <v>-1000000000</v>
      </c>
      <c r="M8" s="2">
        <f t="shared" si="5"/>
        <v>0</v>
      </c>
      <c r="N8" s="2">
        <f t="shared" si="5"/>
        <v>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-2.58</v>
      </c>
      <c r="E9" s="3">
        <f>IFERROR(INDEX(E51:E500,MATCH("Free cash flow per share (Quarter)",$C$51:$C$500,0)),"")</f>
        <v>-2.41</v>
      </c>
      <c r="H9" s="3">
        <f>IFERROR(INDEX(D9:G9,COUNT(D9:G9)),"")</f>
        <v>-2.41</v>
      </c>
      <c r="I9" s="3">
        <f t="shared" ref="I9:N9" si="6">IFERROR(INDEX(I51:I500,MATCH($C$9,$C$51:$C$500,0)),"")</f>
        <v>-4.99</v>
      </c>
      <c r="J9" s="3">
        <f t="shared" si="6"/>
        <v>-7.48</v>
      </c>
      <c r="K9" s="3">
        <f t="shared" si="6"/>
        <v>-7.95</v>
      </c>
      <c r="L9" s="3">
        <f t="shared" si="6"/>
        <v>-5.5</v>
      </c>
      <c r="M9" s="3">
        <f t="shared" si="6"/>
        <v>-64838.81</v>
      </c>
      <c r="N9" s="3">
        <f t="shared" si="6"/>
        <v>-101498.84</v>
      </c>
    </row>
    <row r="10" spans="1:14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 t="str">
        <f t="shared" ref="I10:N10" ca="1" si="7">IFERROR(IF(I9=0,"",I2/I9),"")</f>
        <v/>
      </c>
      <c r="J10" s="3">
        <f t="shared" ca="1" si="7"/>
        <v>-6.4171122994652405</v>
      </c>
      <c r="K10" s="3">
        <f t="shared" ca="1" si="7"/>
        <v>-1.3836477987421383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52666899</v>
      </c>
      <c r="E11" s="2">
        <f>IFERROR(INDEX(E51:E500,MATCH($C$11,$C$51:$C$500,0)),"")</f>
        <v>635089774</v>
      </c>
      <c r="H11" s="2">
        <f>IFERROR(INDEX(D11:G11,COUNT(D11:G11)),"")</f>
        <v>635089774</v>
      </c>
      <c r="I11" s="2">
        <f t="shared" ref="I11:N11" si="8">IFERROR(INDEX(I51:I500,MATCH($C$11,$C$51:$C$500,0)),"")</f>
        <v>52666899</v>
      </c>
      <c r="J11" s="2">
        <f t="shared" si="8"/>
        <v>4091126889</v>
      </c>
      <c r="K11" s="2">
        <f t="shared" si="8"/>
        <v>17197453734</v>
      </c>
      <c r="L11" s="2">
        <f t="shared" si="8"/>
        <v>945177230</v>
      </c>
      <c r="M11" s="2">
        <f t="shared" si="8"/>
        <v>710886119</v>
      </c>
      <c r="N11" s="2">
        <f t="shared" si="8"/>
        <v>775724931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-1000000000</v>
      </c>
      <c r="H12" s="2">
        <f>IFERROR(INDEX(D12:G12,COUNT(D12:G12)),"")</f>
        <v>-1000000000</v>
      </c>
      <c r="I12" s="2">
        <f t="shared" ref="I12:N12" si="9">IFERROR(INDEX(I51:I500,MATCH($C$12,$C$51:$C$500,0)),"")</f>
        <v>0</v>
      </c>
      <c r="J12" s="2">
        <f t="shared" si="9"/>
        <v>-4000000000</v>
      </c>
      <c r="K12" s="2">
        <f t="shared" si="9"/>
        <v>-17000000000</v>
      </c>
      <c r="L12" s="2">
        <f t="shared" si="9"/>
        <v>0</v>
      </c>
      <c r="M12" s="2">
        <f t="shared" si="9"/>
        <v>-1000000000</v>
      </c>
      <c r="N12" s="2">
        <f t="shared" si="9"/>
        <v>-1000000000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N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1000000000</v>
      </c>
      <c r="M13" s="2">
        <f t="shared" si="10"/>
        <v>0</v>
      </c>
      <c r="N13" s="2">
        <f t="shared" si="10"/>
        <v>0</v>
      </c>
    </row>
    <row r="14" spans="1:14" ht="15.5" x14ac:dyDescent="0.35">
      <c r="C14" t="s">
        <v>27</v>
      </c>
      <c r="D14" s="2">
        <f>IFERROR(INDEX(D51:D500,MATCH($C$14,$C$51:$C$500,0)),"")</f>
        <v>3279610</v>
      </c>
      <c r="E14" s="2">
        <f>IFERROR(INDEX(E51:E500,MATCH($C$14,$C$51:$C$500,0)),"")</f>
        <v>-3280265</v>
      </c>
      <c r="H14" s="2">
        <f>IFERROR(SUM(D14:G14)*(4/MAX(1,COUNT(D14:G14))),"")</f>
        <v>-1310</v>
      </c>
      <c r="I14" s="2">
        <f t="shared" ref="I14:N14" si="11">IFERROR(INDEX(I51:I500,MATCH($C$14,$C$51:$C$500,0)),"")</f>
        <v>-655</v>
      </c>
      <c r="J14" s="2">
        <f t="shared" si="11"/>
        <v>-43903452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0</v>
      </c>
    </row>
    <row r="15" spans="1:14" ht="15.5" x14ac:dyDescent="0.35">
      <c r="C15" t="s">
        <v>28</v>
      </c>
      <c r="D15" s="2">
        <f>IFERROR(INDEX(D51:D500,MATCH($C$15,$C$51:$C$500,0)),"")</f>
        <v>-44761965</v>
      </c>
      <c r="E15" s="2">
        <f>IFERROR(INDEX(E51:E500,MATCH($C$15,$C$51:$C$500,0)),"")</f>
        <v>-205171</v>
      </c>
      <c r="H15" s="2">
        <f>IFERROR(SUM(D15:G15)*(4/MAX(1,COUNT(D15:G15))),"")</f>
        <v>-89934272</v>
      </c>
      <c r="I15" s="2">
        <f t="shared" ref="I15:N15" si="12">IFERROR(INDEX(I51:I500,MATCH($C$15,$C$51:$C$500,0)),"")</f>
        <v>-44967136</v>
      </c>
      <c r="J15" s="2">
        <f t="shared" si="12"/>
        <v>-208763529</v>
      </c>
      <c r="K15" s="2">
        <f t="shared" si="12"/>
        <v>-62450659</v>
      </c>
      <c r="L15" s="2">
        <f t="shared" si="12"/>
        <v>-136879708</v>
      </c>
      <c r="M15" s="2">
        <f t="shared" si="12"/>
        <v>-20164538</v>
      </c>
      <c r="N15" s="2">
        <f t="shared" si="12"/>
        <v>-17689177</v>
      </c>
    </row>
    <row r="16" spans="1:14" ht="15.5" x14ac:dyDescent="0.35">
      <c r="C16" t="s">
        <v>29</v>
      </c>
      <c r="D16" s="2">
        <f>IFERROR(INDEX(D51:D500,MATCH($C$16,$C$51:$C$500,0)),"")</f>
        <v>-15032923635</v>
      </c>
      <c r="E16" s="2">
        <f>IFERROR(INDEX(E51:E500,MATCH($C$16,$C$51:$C$500,0)),"")</f>
        <v>-3790276048</v>
      </c>
      <c r="H16" s="2">
        <f>IFERROR(SUM(D16:G16)*(4/MAX(1,COUNT(D16:G16))),"")</f>
        <v>-37646399366</v>
      </c>
      <c r="I16" s="2">
        <f t="shared" ref="I16:N16" si="13">IFERROR(INDEX(I51:I500,MATCH($C$16,$C$51:$C$500,0)),"")</f>
        <v>-18823199683</v>
      </c>
      <c r="J16" s="2">
        <f t="shared" si="13"/>
        <v>619340626</v>
      </c>
      <c r="K16" s="2">
        <f t="shared" si="13"/>
        <v>1376453225</v>
      </c>
      <c r="L16" s="2">
        <f t="shared" si="13"/>
        <v>1011142981</v>
      </c>
      <c r="M16" s="2">
        <f t="shared" si="13"/>
        <v>622780033</v>
      </c>
      <c r="N16" s="2">
        <f t="shared" si="13"/>
        <v>539740009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38</v>
      </c>
      <c r="C19" t="s">
        <v>39</v>
      </c>
    </row>
    <row r="20" spans="1:14" ht="15.5" x14ac:dyDescent="0.35">
      <c r="A20" t="s">
        <v>40</v>
      </c>
      <c r="C20" t="s">
        <v>41</v>
      </c>
      <c r="D20" s="2" t="str">
        <f ca="1">IFERROR(D21*D2,"")</f>
        <v/>
      </c>
      <c r="E20" s="2" t="str">
        <f ca="1">IFERROR(E21*E2,"")</f>
        <v/>
      </c>
      <c r="H20" s="2" t="str">
        <f t="shared" ref="H20:N20" ca="1" si="14">IFERROR(H21*H2,"")</f>
        <v/>
      </c>
      <c r="I20" s="2" t="str">
        <f t="shared" ca="1" si="14"/>
        <v/>
      </c>
      <c r="J20" s="2">
        <f t="shared" ca="1" si="14"/>
        <v>68640000000</v>
      </c>
      <c r="K20" s="2">
        <f t="shared" ca="1" si="14"/>
        <v>15730000000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1430000000</v>
      </c>
      <c r="E21" s="2">
        <f>IFERROR(INDEX(E51:E500,MATCH($C$7,$C$51:$C$500,0)),"")</f>
        <v>1430000000</v>
      </c>
      <c r="H21" s="2">
        <f>IFERROR(INDEX(D21:G21,COUNT(D21:G21)),"")</f>
        <v>1430000000</v>
      </c>
      <c r="I21" s="2">
        <f t="shared" ref="I21:N21" si="15">IFERROR(INDEX(I51:I500,MATCH($C$7,$C$51:$C$500,0)),"")</f>
        <v>1430000000</v>
      </c>
      <c r="J21" s="2">
        <f t="shared" si="15"/>
        <v>1430000000</v>
      </c>
      <c r="K21" s="2">
        <f t="shared" si="15"/>
        <v>1430000000</v>
      </c>
      <c r="L21" s="2">
        <f t="shared" si="15"/>
        <v>100000000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42</v>
      </c>
      <c r="C23" t="s">
        <v>43</v>
      </c>
      <c r="D23" s="3">
        <f>IFERROR(D5/D6*100,"")</f>
        <v>-62.450124729267031</v>
      </c>
      <c r="E23" s="3">
        <f>IFERROR(E5/E6*100,"")</f>
        <v>-9.6640860882983493</v>
      </c>
      <c r="H23" s="3">
        <f t="shared" ref="H23:N23" si="16">IFERROR(H5/H6*100,"")</f>
        <v>-96.18604415134719</v>
      </c>
      <c r="I23" s="3">
        <f t="shared" si="16"/>
        <v>-78.155045151910969</v>
      </c>
      <c r="J23" s="3">
        <f t="shared" si="16"/>
        <v>0.98827195312131444</v>
      </c>
      <c r="K23" s="3">
        <f t="shared" si="16"/>
        <v>2.7984845140139885</v>
      </c>
      <c r="L23" s="3">
        <f t="shared" si="16"/>
        <v>7.5363794754812172</v>
      </c>
      <c r="M23" s="3">
        <f t="shared" si="16"/>
        <v>14.388032401973728</v>
      </c>
      <c r="N23" s="3">
        <f t="shared" si="16"/>
        <v>14.559264178521286</v>
      </c>
    </row>
    <row r="24" spans="1:14" ht="15.5" x14ac:dyDescent="0.35">
      <c r="C24" t="s">
        <v>44</v>
      </c>
      <c r="D24" s="4">
        <f>IFERROR(_xlfn.RRI(5,I23,D23),"")</f>
        <v>-4.387371334816037E-2</v>
      </c>
      <c r="E24" s="4" t="str">
        <f>IFERROR(_xlfn.RRI(5,J23,E23),"")</f>
        <v/>
      </c>
      <c r="H24" s="4" t="str">
        <f t="shared" ref="H24:N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45</v>
      </c>
      <c r="C25" t="s">
        <v>46</v>
      </c>
      <c r="D25" s="3">
        <f>IFERROR(INDEX(D51:D500,MATCH($A$25,$C$51:$C$500,0)),"")</f>
        <v>-10.47</v>
      </c>
      <c r="E25" s="3">
        <f>IFERROR(INDEX(E51:E500,MATCH($A$25,$C$51:$C$500,0)),"")</f>
        <v>-2.64</v>
      </c>
      <c r="H25" s="3">
        <f>IFERROR(INDEX(D25:G25,COUNT(D25:G25)),"")</f>
        <v>-2.64</v>
      </c>
      <c r="I25" s="3">
        <f t="shared" ref="I25:N25" si="18">IFERROR(INDEX(I51:I500,MATCH($C$25,$C$51:$C$500,0)),"")</f>
        <v>-13.11</v>
      </c>
      <c r="J25" s="3">
        <f t="shared" si="18"/>
        <v>0.28999999999999998</v>
      </c>
      <c r="K25" s="3">
        <f t="shared" si="18"/>
        <v>0.91</v>
      </c>
      <c r="L25" s="3">
        <f t="shared" si="18"/>
        <v>8.7100000000000009</v>
      </c>
      <c r="M25" s="3">
        <f t="shared" si="18"/>
        <v>602615.49</v>
      </c>
      <c r="N25" s="3">
        <f t="shared" si="18"/>
        <v>522050.83</v>
      </c>
    </row>
    <row r="26" spans="1:14" ht="15.5" x14ac:dyDescent="0.35">
      <c r="C26" t="s">
        <v>47</v>
      </c>
      <c r="D26" s="4">
        <f>IFERROR(_xlfn.RRI(5,I25,D25),"")</f>
        <v>-4.3975993245969569E-2</v>
      </c>
      <c r="E26" s="4" t="str">
        <f>IFERROR(_xlfn.RRI(5,J25,E25),"")</f>
        <v/>
      </c>
      <c r="H26" s="4" t="str">
        <f t="shared" ref="H26:N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48</v>
      </c>
      <c r="D27" s="3">
        <f>IFERROR(D4/D21,"")</f>
        <v>0</v>
      </c>
      <c r="E27" s="3">
        <f>IFERROR(E4/E21,"")</f>
        <v>0.50917737902097904</v>
      </c>
      <c r="H27" s="3">
        <f t="shared" ref="H27:N27" si="20">IFERROR(H4/H21,"")</f>
        <v>1.0183547580419581</v>
      </c>
      <c r="I27" s="3">
        <f t="shared" si="20"/>
        <v>0.50917737902097904</v>
      </c>
      <c r="J27" s="3">
        <f t="shared" si="20"/>
        <v>5.6267750454545453</v>
      </c>
      <c r="K27" s="3">
        <f t="shared" si="20"/>
        <v>4.9452245993006994</v>
      </c>
      <c r="L27" s="3">
        <f t="shared" si="20"/>
        <v>57.395566930000001</v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49</v>
      </c>
      <c r="D28" s="4">
        <f>IFERROR(_xlfn.RRI(5,I27,D27),"")</f>
        <v>-1</v>
      </c>
      <c r="E28" s="4">
        <f>IFERROR(_xlfn.RRI(5,J27,E27),"")</f>
        <v>-0.38152534116150871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50</v>
      </c>
      <c r="H29" s="4">
        <f t="shared" ref="H29:N29" si="22">IFERROR(((H25-I25)/I25)*100%,"")</f>
        <v>-0.7986270022883295</v>
      </c>
      <c r="I29" s="4">
        <f t="shared" si="22"/>
        <v>-46.206896551724135</v>
      </c>
      <c r="J29" s="4">
        <f t="shared" si="22"/>
        <v>-0.68131868131868145</v>
      </c>
      <c r="K29" s="4">
        <f t="shared" si="22"/>
        <v>-0.89552238805970152</v>
      </c>
      <c r="L29" s="4">
        <f t="shared" si="22"/>
        <v>-0.99998554633900971</v>
      </c>
      <c r="M29" s="4">
        <f t="shared" si="22"/>
        <v>0.15432340180361359</v>
      </c>
      <c r="N29" s="4" t="str">
        <f t="shared" si="22"/>
        <v/>
      </c>
    </row>
    <row r="30" spans="1:14" ht="15.5" x14ac:dyDescent="0.35">
      <c r="C30" t="s">
        <v>51</v>
      </c>
      <c r="H30" s="4">
        <f t="shared" ref="H30:N30" si="23">IFERROR(((H27-I27)/I27)*100%,"")</f>
        <v>1</v>
      </c>
      <c r="I30" s="4">
        <f t="shared" si="23"/>
        <v>-0.90950813300554711</v>
      </c>
      <c r="J30" s="4">
        <f t="shared" si="23"/>
        <v>0.13781991747153882</v>
      </c>
      <c r="K30" s="4">
        <f t="shared" si="23"/>
        <v>-0.91383960706700695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16.829999999999998</v>
      </c>
      <c r="E32" s="3">
        <f>IFERROR(INDEX(E51:E500,MATCH($A$32,$C$51:$C$500,0)),"")</f>
        <v>27.33</v>
      </c>
      <c r="H32" s="3">
        <f>IFERROR(INDEX(D32:G32,COUNT(D32:G32)),"")</f>
        <v>27.33</v>
      </c>
      <c r="I32" s="3">
        <f t="shared" ref="I32:N32" si="24">IFERROR(INDEX(I51:I500,MATCH($C$32,$C$51:$C$500,0)),"")</f>
        <v>16.829999999999998</v>
      </c>
      <c r="J32" s="3">
        <f t="shared" si="24"/>
        <v>29.98</v>
      </c>
      <c r="K32" s="3">
        <f t="shared" si="24"/>
        <v>32.409999999999997</v>
      </c>
      <c r="L32" s="3">
        <f t="shared" si="24"/>
        <v>115.57</v>
      </c>
      <c r="M32" s="3">
        <f t="shared" si="24"/>
        <v>4188310.66</v>
      </c>
      <c r="N32" s="3">
        <f t="shared" si="24"/>
        <v>3585695.17</v>
      </c>
    </row>
    <row r="33" spans="1:14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3.15</v>
      </c>
      <c r="E33" s="3">
        <f>IFERROR(INDEX(E51:E500,MATCH($A$33,$C$51:$C$500,0)),"")</f>
        <v>1.65</v>
      </c>
      <c r="H33" s="3">
        <f>IFERROR(INDEX(D33:G33,COUNT(D33:G33)),"")</f>
        <v>1.65</v>
      </c>
      <c r="I33" s="3">
        <f t="shared" ref="I33:N33" si="25">IFERROR(INDEX(I51:I500,MATCH($C$33,$C$51:$C$500,0)),"")</f>
        <v>3.15</v>
      </c>
      <c r="J33" s="3">
        <f t="shared" si="25"/>
        <v>1.6</v>
      </c>
      <c r="K33" s="3">
        <f t="shared" si="25"/>
        <v>0.34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-5.0599999999999996</v>
      </c>
      <c r="E34" s="3">
        <f>IFERROR(INDEX(E51:E500,MATCH($A$34,$C$51:$C$500,0)),"")</f>
        <v>-17.05</v>
      </c>
      <c r="H34" s="3">
        <f>IFERROR(INDEX(D34:G34,COUNT(D34:G34)),"")</f>
        <v>-17.05</v>
      </c>
      <c r="I34" s="3">
        <f t="shared" ref="I34:N34" si="26">IFERROR(INDEX(I51:I500,MATCH($C$34,$C$51:$C$500,0)),"")</f>
        <v>-4.04</v>
      </c>
      <c r="J34" s="3">
        <f t="shared" si="26"/>
        <v>165.52</v>
      </c>
      <c r="K34" s="3">
        <f t="shared" si="26"/>
        <v>12.09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0</v>
      </c>
      <c r="E35" s="3">
        <f>IFERROR(INDEX(E51:E500,MATCH($A$35,$C$51:$C$500,0)),"")</f>
        <v>88.63</v>
      </c>
      <c r="H35" s="3">
        <f>IFERROR(INDEX(D35:G35,COUNT(D35:G35)),"")</f>
        <v>88.63</v>
      </c>
      <c r="I35" s="3">
        <f t="shared" ref="I35:N35" si="27">IFERROR(INDEX(I51:I500,MATCH($C$35,$C$51:$C$500,0)),"")</f>
        <v>104.38</v>
      </c>
      <c r="J35" s="3">
        <f t="shared" si="27"/>
        <v>8.5500000000000007</v>
      </c>
      <c r="K35" s="3">
        <f t="shared" si="27"/>
        <v>2.23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64</v>
      </c>
      <c r="C36" t="s">
        <v>65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66</v>
      </c>
      <c r="C37" t="s">
        <v>67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69</v>
      </c>
      <c r="E50" t="s">
        <v>70</v>
      </c>
      <c r="F50" t="s">
        <v>71</v>
      </c>
      <c r="G50" t="s">
        <v>772</v>
      </c>
      <c r="H50" t="s">
        <v>773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73</v>
      </c>
      <c r="C51" t="s">
        <v>6</v>
      </c>
      <c r="E51" s="5">
        <v>728123652</v>
      </c>
      <c r="F51" s="5">
        <v>2648705014</v>
      </c>
      <c r="G51" s="5">
        <v>2478781326</v>
      </c>
      <c r="I51" s="5">
        <v>728123652</v>
      </c>
      <c r="J51" s="5">
        <v>8046288315</v>
      </c>
      <c r="K51" s="5">
        <v>7071671177</v>
      </c>
      <c r="L51" s="5">
        <v>5739556693</v>
      </c>
      <c r="M51" s="5">
        <v>4032907621</v>
      </c>
      <c r="N51" s="5">
        <v>3537835326</v>
      </c>
    </row>
    <row r="52" spans="2:14" ht="15.5" x14ac:dyDescent="0.35">
      <c r="C52" t="s">
        <v>74</v>
      </c>
      <c r="D52" s="5">
        <v>-121741580</v>
      </c>
      <c r="E52" s="5">
        <v>-543124055</v>
      </c>
      <c r="F52" s="5">
        <v>-143184334</v>
      </c>
      <c r="G52" s="5">
        <v>-1348718770</v>
      </c>
      <c r="I52" s="5">
        <v>-664865635</v>
      </c>
      <c r="J52" s="5">
        <v>-2809293428</v>
      </c>
      <c r="K52" s="5">
        <v>-2804290241</v>
      </c>
      <c r="L52" s="5">
        <v>-2366013091</v>
      </c>
      <c r="M52" s="5">
        <v>-1856463211</v>
      </c>
      <c r="N52" s="5">
        <v>-1465062832</v>
      </c>
    </row>
    <row r="53" spans="2:14" ht="15.5" x14ac:dyDescent="0.35">
      <c r="C53" t="s">
        <v>75</v>
      </c>
      <c r="D53" s="5">
        <v>-121741580</v>
      </c>
      <c r="E53" s="5">
        <v>184999597</v>
      </c>
      <c r="F53" s="5">
        <v>2505520680</v>
      </c>
      <c r="G53" s="5">
        <v>1130062556</v>
      </c>
      <c r="I53" s="5">
        <v>63258017</v>
      </c>
      <c r="J53" s="5">
        <v>5236994887</v>
      </c>
      <c r="K53" s="5">
        <v>4267380936</v>
      </c>
      <c r="L53" s="5">
        <v>3373543602</v>
      </c>
      <c r="M53" s="5">
        <v>2176444410</v>
      </c>
      <c r="N53" s="5">
        <v>2072772494</v>
      </c>
    </row>
    <row r="54" spans="2:14" ht="15.5" x14ac:dyDescent="0.35">
      <c r="C54" t="s">
        <v>76</v>
      </c>
      <c r="D54" s="5">
        <v>-15308231109</v>
      </c>
      <c r="E54" s="5">
        <v>-3966149142</v>
      </c>
      <c r="F54" s="5">
        <v>-2651131244</v>
      </c>
      <c r="G54" s="5">
        <v>-664624849</v>
      </c>
      <c r="I54" s="5">
        <v>-19274380251</v>
      </c>
      <c r="J54" s="5">
        <v>-4602427198</v>
      </c>
      <c r="K54" s="5">
        <v>-2837914019</v>
      </c>
      <c r="L54" s="5">
        <v>-2322791072</v>
      </c>
      <c r="M54" s="5">
        <v>-1558746353</v>
      </c>
      <c r="N54" s="5">
        <v>-1526352516</v>
      </c>
    </row>
    <row r="55" spans="2:14" ht="15.5" x14ac:dyDescent="0.35">
      <c r="C55" t="s">
        <v>240</v>
      </c>
      <c r="D55" s="5">
        <v>-6658805</v>
      </c>
      <c r="E55" s="5">
        <v>-46316354</v>
      </c>
      <c r="F55" s="5">
        <v>-9087511</v>
      </c>
      <c r="G55" s="5">
        <v>-16032284</v>
      </c>
      <c r="I55" s="5">
        <v>-52975159</v>
      </c>
      <c r="J55" s="5">
        <v>-47671928</v>
      </c>
      <c r="K55" s="5">
        <v>-15630946</v>
      </c>
      <c r="L55" s="5">
        <v>-122275300</v>
      </c>
      <c r="M55" s="5">
        <v>-60684355</v>
      </c>
      <c r="N55" s="5">
        <v>-41422186</v>
      </c>
    </row>
    <row r="56" spans="2:14" ht="15.5" x14ac:dyDescent="0.35">
      <c r="C56" t="s">
        <v>77</v>
      </c>
      <c r="D56" s="5">
        <v>-15304851971</v>
      </c>
      <c r="E56" s="5">
        <v>-3916557172</v>
      </c>
      <c r="F56" s="5">
        <v>-2730688050</v>
      </c>
      <c r="G56" s="5">
        <v>-648592565</v>
      </c>
      <c r="I56" s="5">
        <v>-19221409143</v>
      </c>
      <c r="J56" s="5">
        <v>-4643399587</v>
      </c>
      <c r="K56" s="5">
        <v>-2822283073</v>
      </c>
      <c r="L56" s="5">
        <v>-2200515772</v>
      </c>
      <c r="M56" s="5">
        <v>-1498061998</v>
      </c>
      <c r="N56" s="5">
        <v>-1484930330</v>
      </c>
    </row>
    <row r="57" spans="2:14" ht="15.5" x14ac:dyDescent="0.35">
      <c r="C57" t="s">
        <v>80</v>
      </c>
      <c r="D57" s="5">
        <v>57</v>
      </c>
      <c r="E57" s="5">
        <v>4649</v>
      </c>
      <c r="F57" s="5">
        <v>132547769</v>
      </c>
      <c r="I57" s="5">
        <v>4706</v>
      </c>
      <c r="J57" s="5">
        <v>132547769</v>
      </c>
    </row>
    <row r="58" spans="2:14" ht="15.5" x14ac:dyDescent="0.35">
      <c r="C58" t="s">
        <v>27</v>
      </c>
      <c r="D58" s="5">
        <v>3279610</v>
      </c>
      <c r="E58" s="5">
        <v>-3280265</v>
      </c>
      <c r="F58" s="5">
        <v>-43903452</v>
      </c>
      <c r="I58" s="5">
        <v>-655</v>
      </c>
      <c r="J58" s="5">
        <v>-43903452</v>
      </c>
    </row>
    <row r="59" spans="2:14" ht="15.5" x14ac:dyDescent="0.35">
      <c r="C59" t="s">
        <v>78</v>
      </c>
      <c r="D59" s="5">
        <v>-15429972689</v>
      </c>
      <c r="E59" s="5">
        <v>-3781149545</v>
      </c>
      <c r="F59" s="5">
        <v>-145610564</v>
      </c>
      <c r="G59" s="5">
        <v>465437707</v>
      </c>
      <c r="I59" s="5">
        <v>-19211122234</v>
      </c>
      <c r="J59" s="5">
        <v>634567689</v>
      </c>
      <c r="K59" s="5">
        <v>1429466917</v>
      </c>
      <c r="L59" s="5">
        <v>1050752530</v>
      </c>
      <c r="M59" s="5">
        <v>617698057</v>
      </c>
      <c r="N59" s="5">
        <v>546419978</v>
      </c>
    </row>
    <row r="60" spans="2:14" ht="15.5" x14ac:dyDescent="0.35">
      <c r="C60" t="s">
        <v>79</v>
      </c>
      <c r="D60" s="5">
        <v>397049054</v>
      </c>
      <c r="E60" s="5">
        <v>-9126503</v>
      </c>
      <c r="F60" s="5">
        <v>-85458059</v>
      </c>
      <c r="G60" s="5">
        <v>-8962345</v>
      </c>
      <c r="I60" s="5">
        <v>387922551</v>
      </c>
      <c r="J60" s="5">
        <v>-15227063</v>
      </c>
      <c r="K60" s="5">
        <v>-53013692</v>
      </c>
      <c r="L60" s="5">
        <v>-39609549</v>
      </c>
      <c r="M60" s="5">
        <v>5081976</v>
      </c>
      <c r="N60" s="5">
        <v>-6679969</v>
      </c>
    </row>
    <row r="61" spans="2:14" ht="15.5" x14ac:dyDescent="0.35">
      <c r="C61" t="s">
        <v>81</v>
      </c>
    </row>
    <row r="62" spans="2:14" ht="15.5" x14ac:dyDescent="0.35">
      <c r="C62" t="s">
        <v>82</v>
      </c>
      <c r="D62" s="5">
        <v>397049054</v>
      </c>
      <c r="E62" s="5">
        <v>-9126503</v>
      </c>
      <c r="F62" s="5">
        <v>-85458059</v>
      </c>
      <c r="G62" s="5">
        <v>-8962345</v>
      </c>
      <c r="I62" s="5">
        <v>387922551</v>
      </c>
      <c r="J62" s="5">
        <v>-15227063</v>
      </c>
      <c r="K62" s="5">
        <v>-53013692</v>
      </c>
      <c r="L62" s="5">
        <v>-39609549</v>
      </c>
      <c r="M62" s="5">
        <v>5081976</v>
      </c>
      <c r="N62" s="5">
        <v>-6679969</v>
      </c>
    </row>
    <row r="63" spans="2:14" ht="15.5" x14ac:dyDescent="0.35">
      <c r="C63" t="s">
        <v>29</v>
      </c>
      <c r="D63" s="5">
        <v>-15032923635</v>
      </c>
      <c r="E63" s="5">
        <v>-3790276048</v>
      </c>
      <c r="F63" s="5">
        <v>-231068623</v>
      </c>
      <c r="G63" s="5">
        <v>456475362</v>
      </c>
      <c r="I63" s="5">
        <v>-18823199683</v>
      </c>
      <c r="J63" s="5">
        <v>619340626</v>
      </c>
      <c r="K63" s="5">
        <v>1376453225</v>
      </c>
      <c r="L63" s="5">
        <v>1011142981</v>
      </c>
      <c r="M63" s="5">
        <v>622780033</v>
      </c>
      <c r="N63" s="5">
        <v>539740009</v>
      </c>
    </row>
    <row r="64" spans="2:14" ht="15.5" x14ac:dyDescent="0.35">
      <c r="C64" t="s">
        <v>28</v>
      </c>
      <c r="D64" s="5">
        <v>-44761965</v>
      </c>
      <c r="E64" s="5">
        <v>-205171</v>
      </c>
      <c r="F64" s="5">
        <v>-200186524</v>
      </c>
      <c r="G64" s="5">
        <v>-3567499</v>
      </c>
      <c r="I64" s="5">
        <v>-44967136</v>
      </c>
      <c r="J64" s="5">
        <v>-208763529</v>
      </c>
      <c r="K64" s="5">
        <v>-62450659</v>
      </c>
      <c r="L64" s="5">
        <v>-136879708</v>
      </c>
      <c r="M64" s="5">
        <v>-20164538</v>
      </c>
      <c r="N64" s="5">
        <v>-17689177</v>
      </c>
    </row>
    <row r="65" spans="2:14" ht="15.5" x14ac:dyDescent="0.35">
      <c r="C65" t="s">
        <v>83</v>
      </c>
      <c r="D65" s="5">
        <v>-46029170</v>
      </c>
      <c r="F65" s="5">
        <v>-116882590</v>
      </c>
      <c r="I65" s="5">
        <v>-46029170</v>
      </c>
      <c r="J65" s="5">
        <v>-116882590</v>
      </c>
      <c r="K65" s="5">
        <v>-124350160</v>
      </c>
      <c r="L65" s="5">
        <v>-148828248</v>
      </c>
    </row>
    <row r="66" spans="2:14" ht="15.5" x14ac:dyDescent="0.35">
      <c r="C66" t="s">
        <v>84</v>
      </c>
      <c r="D66" s="5">
        <v>1182842</v>
      </c>
      <c r="F66" s="5">
        <v>-67959416</v>
      </c>
      <c r="I66" s="5">
        <v>1182842</v>
      </c>
      <c r="J66" s="5">
        <v>-67959416</v>
      </c>
      <c r="K66" s="5">
        <v>84720203</v>
      </c>
      <c r="L66" s="5">
        <v>11948540</v>
      </c>
    </row>
    <row r="67" spans="2:14" ht="15.5" x14ac:dyDescent="0.35">
      <c r="C67" t="s">
        <v>85</v>
      </c>
      <c r="D67" s="5">
        <v>-44761965</v>
      </c>
      <c r="E67" s="5">
        <v>-205171</v>
      </c>
      <c r="F67" s="5">
        <v>-200186524</v>
      </c>
      <c r="G67" s="5">
        <v>-3567499</v>
      </c>
      <c r="I67" s="5">
        <v>-44967136</v>
      </c>
      <c r="J67" s="5">
        <v>-208763529</v>
      </c>
      <c r="K67" s="5">
        <v>-62450659</v>
      </c>
      <c r="L67" s="5">
        <v>-136879708</v>
      </c>
      <c r="M67" s="5">
        <v>-20164538</v>
      </c>
      <c r="N67" s="5">
        <v>-17689177</v>
      </c>
    </row>
    <row r="68" spans="2:14" ht="15.5" x14ac:dyDescent="0.35">
      <c r="C68" t="s">
        <v>87</v>
      </c>
      <c r="D68" s="5">
        <v>-15077685600</v>
      </c>
      <c r="E68" s="5">
        <v>-3790481219</v>
      </c>
      <c r="F68" s="5">
        <v>-431255147</v>
      </c>
      <c r="G68" s="5">
        <v>452907863</v>
      </c>
      <c r="I68" s="5">
        <v>-18868166819</v>
      </c>
      <c r="J68" s="5">
        <v>410577097</v>
      </c>
      <c r="K68" s="5">
        <v>1314002566</v>
      </c>
      <c r="L68" s="5">
        <v>874263273</v>
      </c>
      <c r="M68" s="5">
        <v>602615495</v>
      </c>
      <c r="N68" s="5">
        <v>522050832</v>
      </c>
    </row>
    <row r="69" spans="2:14" ht="15.5" x14ac:dyDescent="0.35">
      <c r="C69" t="s">
        <v>88</v>
      </c>
      <c r="D69" s="5">
        <v>-5889328</v>
      </c>
      <c r="F69" s="5">
        <v>11111489</v>
      </c>
      <c r="I69" s="5">
        <v>-5889328</v>
      </c>
      <c r="J69" s="5">
        <v>11111489</v>
      </c>
      <c r="K69" s="5">
        <v>6859451</v>
      </c>
    </row>
    <row r="70" spans="2:14" ht="15.5" x14ac:dyDescent="0.35">
      <c r="C70" t="s">
        <v>320</v>
      </c>
      <c r="D70" s="5">
        <v>-5889328</v>
      </c>
      <c r="F70" s="5">
        <v>11111489</v>
      </c>
      <c r="I70" s="5">
        <v>-5889328</v>
      </c>
      <c r="J70" s="5">
        <v>11111489</v>
      </c>
      <c r="K70" s="5">
        <v>6859451</v>
      </c>
    </row>
    <row r="71" spans="2:14" ht="15.5" x14ac:dyDescent="0.35">
      <c r="C71" t="s">
        <v>89</v>
      </c>
      <c r="D71" s="5">
        <v>-15083574928</v>
      </c>
      <c r="E71" s="5">
        <v>-3790481219</v>
      </c>
      <c r="F71" s="5">
        <v>-420143658</v>
      </c>
      <c r="G71" s="5">
        <v>452907863</v>
      </c>
      <c r="I71" s="5">
        <v>-18874056147</v>
      </c>
      <c r="J71" s="5">
        <v>421688586</v>
      </c>
      <c r="K71" s="5">
        <v>1320862017</v>
      </c>
      <c r="L71" s="5">
        <v>874263273</v>
      </c>
      <c r="M71" s="5">
        <v>602615495</v>
      </c>
      <c r="N71" s="5">
        <v>522050832</v>
      </c>
    </row>
    <row r="72" spans="2:14" ht="15.5" x14ac:dyDescent="0.35">
      <c r="C72" t="s">
        <v>90</v>
      </c>
      <c r="D72" s="5">
        <v>-15031656428</v>
      </c>
      <c r="E72" s="5">
        <v>-3790481219</v>
      </c>
      <c r="F72" s="5">
        <v>-431255148</v>
      </c>
      <c r="G72" s="5">
        <v>452907864</v>
      </c>
      <c r="I72" s="5">
        <v>-18822137647</v>
      </c>
      <c r="J72" s="5">
        <v>410577097</v>
      </c>
      <c r="K72" s="5">
        <v>1314002566</v>
      </c>
      <c r="L72" s="5">
        <v>874263273</v>
      </c>
      <c r="M72" s="5">
        <v>602615495</v>
      </c>
      <c r="N72" s="5">
        <v>522050832</v>
      </c>
    </row>
    <row r="73" spans="2:14" ht="15.5" x14ac:dyDescent="0.35">
      <c r="C73" t="s">
        <v>8</v>
      </c>
      <c r="D73" s="5">
        <v>-15069590794</v>
      </c>
      <c r="E73" s="5">
        <v>-3789691778</v>
      </c>
      <c r="F73" s="5">
        <v>-402420668</v>
      </c>
      <c r="G73" s="5">
        <v>446519042</v>
      </c>
      <c r="I73" s="5">
        <v>-18859282572</v>
      </c>
      <c r="J73" s="5">
        <v>425002971</v>
      </c>
      <c r="K73" s="5">
        <v>1300862540</v>
      </c>
      <c r="L73" s="5">
        <v>874263273</v>
      </c>
      <c r="M73" s="5">
        <v>602615495</v>
      </c>
      <c r="N73" s="5">
        <v>522050832</v>
      </c>
    </row>
    <row r="74" spans="2:14" ht="15.5" x14ac:dyDescent="0.35">
      <c r="C74" t="s">
        <v>91</v>
      </c>
      <c r="D74" s="5">
        <v>-13984134</v>
      </c>
      <c r="E74" s="5">
        <v>-789441</v>
      </c>
      <c r="F74" s="5">
        <v>-17722991</v>
      </c>
      <c r="G74" s="5">
        <v>6388822</v>
      </c>
      <c r="I74" s="5">
        <v>-14773575</v>
      </c>
      <c r="J74" s="5">
        <v>-3314385</v>
      </c>
      <c r="K74" s="5">
        <v>13140026</v>
      </c>
    </row>
    <row r="75" spans="2:14" ht="15.5" x14ac:dyDescent="0.35">
      <c r="C75" t="s">
        <v>92</v>
      </c>
      <c r="D75" s="5">
        <v>-15031656428</v>
      </c>
      <c r="E75" s="5">
        <v>-3790481219</v>
      </c>
      <c r="F75" s="5">
        <v>-431255148</v>
      </c>
      <c r="G75" s="5">
        <v>452907864</v>
      </c>
      <c r="I75" s="5">
        <v>-18822137647</v>
      </c>
      <c r="J75" s="5">
        <v>410577097</v>
      </c>
      <c r="K75" s="5">
        <v>1314002566</v>
      </c>
      <c r="L75" s="5">
        <v>874263273</v>
      </c>
      <c r="M75" s="5">
        <v>602615495</v>
      </c>
      <c r="N75" s="5">
        <v>522050832</v>
      </c>
    </row>
    <row r="76" spans="2:14" ht="15.5" x14ac:dyDescent="0.35">
      <c r="C76" t="s">
        <v>93</v>
      </c>
      <c r="D76" s="5">
        <v>-15083574928</v>
      </c>
      <c r="E76" s="5">
        <v>-3790481219</v>
      </c>
      <c r="F76" s="5">
        <v>-420143659</v>
      </c>
      <c r="G76" s="5">
        <v>452907864</v>
      </c>
      <c r="I76" s="5">
        <v>-18874056147</v>
      </c>
      <c r="J76" s="5">
        <v>421688586</v>
      </c>
      <c r="K76" s="5">
        <v>1320862017</v>
      </c>
      <c r="L76" s="5">
        <v>874263273</v>
      </c>
      <c r="M76" s="5">
        <v>602615495</v>
      </c>
      <c r="N76" s="5">
        <v>522050832</v>
      </c>
    </row>
    <row r="77" spans="2:14" ht="15.5" x14ac:dyDescent="0.35">
      <c r="C77" t="s">
        <v>586</v>
      </c>
      <c r="K77" s="5">
        <v>6859451</v>
      </c>
    </row>
    <row r="78" spans="2:14" ht="15.5" x14ac:dyDescent="0.35">
      <c r="C78" t="s">
        <v>94</v>
      </c>
      <c r="D78" s="5">
        <v>-15083574928</v>
      </c>
      <c r="E78" s="5">
        <v>-3790481219</v>
      </c>
      <c r="F78" s="5">
        <v>-420143659</v>
      </c>
      <c r="G78" s="5">
        <v>452907864</v>
      </c>
      <c r="I78" s="5">
        <v>-18874056147</v>
      </c>
      <c r="J78" s="5">
        <v>421688586</v>
      </c>
      <c r="K78" s="5">
        <v>1320862017</v>
      </c>
      <c r="L78" s="5">
        <v>874263273</v>
      </c>
      <c r="M78" s="5">
        <v>602615495</v>
      </c>
      <c r="N78" s="5">
        <v>522050832</v>
      </c>
    </row>
    <row r="80" spans="2:14" ht="15.5" x14ac:dyDescent="0.35">
      <c r="B80" t="s">
        <v>95</v>
      </c>
      <c r="C80" t="s">
        <v>96</v>
      </c>
    </row>
    <row r="81" spans="3:14" ht="15.5" x14ac:dyDescent="0.35">
      <c r="C81" t="s">
        <v>97</v>
      </c>
    </row>
    <row r="82" spans="3:14" ht="15.5" x14ac:dyDescent="0.35">
      <c r="C82" t="s">
        <v>20</v>
      </c>
      <c r="D82" s="5">
        <v>52666899</v>
      </c>
      <c r="E82" s="5">
        <v>635089774</v>
      </c>
      <c r="F82" s="5">
        <v>4091126889</v>
      </c>
      <c r="G82" s="5">
        <v>4059409932</v>
      </c>
      <c r="I82" s="5">
        <v>52666899</v>
      </c>
      <c r="J82" s="5">
        <v>4091126889</v>
      </c>
      <c r="K82" s="5">
        <v>17197453734</v>
      </c>
      <c r="L82" s="5">
        <v>945177230</v>
      </c>
      <c r="M82" s="5">
        <v>710886119</v>
      </c>
      <c r="N82" s="5">
        <v>775724931</v>
      </c>
    </row>
    <row r="83" spans="3:14" ht="15.5" x14ac:dyDescent="0.35">
      <c r="C83" t="s">
        <v>98</v>
      </c>
      <c r="E83" s="5">
        <v>18898183</v>
      </c>
      <c r="F83" s="5">
        <v>2161247720</v>
      </c>
      <c r="G83" s="5">
        <v>466804362</v>
      </c>
      <c r="J83" s="5">
        <v>2161247720</v>
      </c>
      <c r="K83" s="5">
        <v>697829522</v>
      </c>
      <c r="L83" s="5">
        <v>1003817874</v>
      </c>
      <c r="M83" s="5">
        <v>293914945</v>
      </c>
      <c r="N83" s="5">
        <v>208085149</v>
      </c>
    </row>
    <row r="84" spans="3:14" ht="15.5" x14ac:dyDescent="0.35">
      <c r="C84" t="s">
        <v>99</v>
      </c>
      <c r="M84" s="5">
        <v>1500000000</v>
      </c>
    </row>
    <row r="85" spans="3:14" ht="15.5" x14ac:dyDescent="0.35">
      <c r="C85" t="s">
        <v>100</v>
      </c>
      <c r="E85" s="5">
        <v>18898183</v>
      </c>
      <c r="F85" s="5">
        <v>2161247720</v>
      </c>
      <c r="G85" s="5">
        <v>466804362</v>
      </c>
      <c r="J85" s="5">
        <v>2161247720</v>
      </c>
      <c r="K85" s="5">
        <v>697829522</v>
      </c>
      <c r="L85" s="5">
        <v>1003817874</v>
      </c>
      <c r="M85" s="5">
        <v>293914945</v>
      </c>
      <c r="N85" s="5">
        <v>208085149</v>
      </c>
    </row>
    <row r="86" spans="3:14" ht="15.5" x14ac:dyDescent="0.35">
      <c r="C86" t="s">
        <v>103</v>
      </c>
      <c r="D86" s="5">
        <v>10799547026</v>
      </c>
      <c r="E86" s="5">
        <v>10800144624</v>
      </c>
      <c r="F86" s="5">
        <v>10805127704</v>
      </c>
      <c r="G86" s="5">
        <v>11333514904</v>
      </c>
      <c r="I86" s="5">
        <v>10799547026</v>
      </c>
      <c r="J86" s="5">
        <v>10805127704</v>
      </c>
      <c r="K86" s="5">
        <v>12704778327</v>
      </c>
      <c r="L86" s="5">
        <v>2708576187</v>
      </c>
      <c r="M86" s="5">
        <v>2301770774</v>
      </c>
      <c r="N86" s="5">
        <v>1387795375</v>
      </c>
    </row>
    <row r="87" spans="3:14" ht="15.5" x14ac:dyDescent="0.35">
      <c r="C87" t="s">
        <v>81</v>
      </c>
      <c r="D87" s="5">
        <v>10572533</v>
      </c>
      <c r="E87" s="5">
        <v>16461861</v>
      </c>
      <c r="F87" s="5">
        <v>16461861</v>
      </c>
      <c r="G87" s="5">
        <v>5350372</v>
      </c>
      <c r="I87" s="5">
        <v>10572533</v>
      </c>
      <c r="J87" s="5">
        <v>16461861</v>
      </c>
      <c r="K87" s="5">
        <v>29267606701</v>
      </c>
    </row>
    <row r="88" spans="3:14" ht="15.5" x14ac:dyDescent="0.35">
      <c r="C88" t="s">
        <v>104</v>
      </c>
      <c r="D88" s="5">
        <v>10878118550</v>
      </c>
      <c r="E88" s="5">
        <v>11499579024</v>
      </c>
      <c r="F88" s="5">
        <v>17129012876</v>
      </c>
      <c r="G88" s="5">
        <v>25946276349</v>
      </c>
      <c r="I88" s="5">
        <v>10878118550</v>
      </c>
      <c r="J88" s="5">
        <v>17129012876</v>
      </c>
      <c r="K88" s="5">
        <v>30600061583</v>
      </c>
      <c r="L88" s="5">
        <v>4674121911</v>
      </c>
      <c r="M88" s="5">
        <v>3332019843</v>
      </c>
      <c r="N88" s="5">
        <v>2371607455</v>
      </c>
    </row>
    <row r="89" spans="3:14" ht="15.5" x14ac:dyDescent="0.35">
      <c r="C89" t="s">
        <v>105</v>
      </c>
    </row>
    <row r="90" spans="3:14" ht="15.5" x14ac:dyDescent="0.35">
      <c r="C90" t="s">
        <v>108</v>
      </c>
      <c r="D90" s="5">
        <v>7201812</v>
      </c>
      <c r="E90" s="5">
        <v>6620112</v>
      </c>
      <c r="F90" s="5">
        <v>6620112</v>
      </c>
      <c r="G90" s="5">
        <v>75952857</v>
      </c>
      <c r="I90" s="5">
        <v>7201812</v>
      </c>
      <c r="J90" s="5">
        <v>6620112</v>
      </c>
      <c r="K90" s="5">
        <v>84720203</v>
      </c>
      <c r="L90" s="5">
        <v>11948540</v>
      </c>
    </row>
    <row r="91" spans="3:14" ht="15.5" x14ac:dyDescent="0.35">
      <c r="C91" t="s">
        <v>106</v>
      </c>
      <c r="D91" s="5">
        <v>8903985812</v>
      </c>
      <c r="E91" s="5">
        <v>10132357268</v>
      </c>
      <c r="F91" s="5">
        <v>10132357268</v>
      </c>
      <c r="G91" s="5">
        <v>10933539862</v>
      </c>
      <c r="I91" s="5">
        <v>8903985812</v>
      </c>
      <c r="J91" s="5">
        <v>10132357268</v>
      </c>
      <c r="K91" s="5">
        <v>4456862110</v>
      </c>
      <c r="L91" s="5">
        <v>750788760</v>
      </c>
      <c r="M91" s="5">
        <v>1133509204</v>
      </c>
      <c r="N91" s="5">
        <v>1495947906</v>
      </c>
    </row>
    <row r="92" spans="3:14" ht="15.5" x14ac:dyDescent="0.35">
      <c r="C92" t="s">
        <v>109</v>
      </c>
      <c r="D92" s="5">
        <v>13334477624</v>
      </c>
      <c r="E92" s="5">
        <v>27747373072</v>
      </c>
      <c r="F92" s="5">
        <v>27747373072</v>
      </c>
      <c r="G92" s="5">
        <v>19240248274</v>
      </c>
      <c r="I92" s="5">
        <v>13334477624</v>
      </c>
      <c r="J92" s="5">
        <v>27747373072</v>
      </c>
      <c r="K92" s="5">
        <v>17934648108</v>
      </c>
      <c r="L92" s="5">
        <v>8574597063</v>
      </c>
      <c r="M92" s="5">
        <v>2633509204</v>
      </c>
      <c r="N92" s="5">
        <v>1495947906</v>
      </c>
    </row>
    <row r="93" spans="3:14" ht="15.5" x14ac:dyDescent="0.35">
      <c r="C93" t="s">
        <v>110</v>
      </c>
      <c r="D93" s="5">
        <v>24212596174</v>
      </c>
      <c r="E93" s="5">
        <v>39246952096</v>
      </c>
      <c r="F93" s="5">
        <v>44876385948</v>
      </c>
      <c r="G93" s="5">
        <v>45186524623</v>
      </c>
      <c r="I93" s="5">
        <v>24212596174</v>
      </c>
      <c r="J93" s="5">
        <v>44876385948</v>
      </c>
      <c r="K93" s="5">
        <v>48534709691</v>
      </c>
      <c r="L93" s="5">
        <v>13248718974</v>
      </c>
      <c r="M93" s="5">
        <v>5965529047</v>
      </c>
      <c r="N93" s="5">
        <v>3867555361</v>
      </c>
    </row>
    <row r="94" spans="3:14" ht="15.5" x14ac:dyDescent="0.35">
      <c r="C94" t="s">
        <v>111</v>
      </c>
    </row>
    <row r="95" spans="3:14" ht="15.5" x14ac:dyDescent="0.35">
      <c r="C95" t="s">
        <v>112</v>
      </c>
    </row>
    <row r="96" spans="3:14" ht="15.5" x14ac:dyDescent="0.35">
      <c r="C96" t="s">
        <v>113</v>
      </c>
      <c r="D96" s="5">
        <v>43045834</v>
      </c>
      <c r="E96" s="5">
        <v>9868127</v>
      </c>
      <c r="F96" s="5">
        <v>1848820760</v>
      </c>
      <c r="G96" s="5">
        <v>1740684801</v>
      </c>
      <c r="I96" s="5">
        <v>43045834</v>
      </c>
      <c r="J96" s="5">
        <v>1848820760</v>
      </c>
      <c r="K96" s="5">
        <v>2029135318</v>
      </c>
      <c r="L96" s="5">
        <v>1632151293</v>
      </c>
      <c r="M96" s="5">
        <v>1777218386</v>
      </c>
      <c r="N96" s="5">
        <v>281860194</v>
      </c>
    </row>
    <row r="97" spans="3:14" ht="15.5" x14ac:dyDescent="0.35">
      <c r="C97" t="s">
        <v>255</v>
      </c>
      <c r="K97" s="5">
        <v>320972536</v>
      </c>
      <c r="L97" s="5">
        <v>571906615</v>
      </c>
    </row>
    <row r="98" spans="3:14" ht="15.5" x14ac:dyDescent="0.35">
      <c r="C98" t="s">
        <v>114</v>
      </c>
      <c r="F98" s="5">
        <v>1698392000</v>
      </c>
      <c r="G98" s="5">
        <v>1670000000</v>
      </c>
      <c r="J98" s="5">
        <v>1698392000</v>
      </c>
      <c r="K98" s="5">
        <v>1670000000</v>
      </c>
      <c r="L98" s="5">
        <v>46118664</v>
      </c>
    </row>
    <row r="99" spans="3:14" ht="15.5" x14ac:dyDescent="0.35">
      <c r="C99" t="s">
        <v>251</v>
      </c>
      <c r="F99" s="5">
        <v>1698392000</v>
      </c>
      <c r="G99" s="5">
        <v>1670000000</v>
      </c>
      <c r="J99" s="5">
        <v>1698392000</v>
      </c>
      <c r="K99" s="5">
        <v>1670000000</v>
      </c>
      <c r="L99" s="5">
        <v>46118664</v>
      </c>
      <c r="M99" s="5">
        <v>206697624</v>
      </c>
      <c r="N99" s="5">
        <v>214297983</v>
      </c>
    </row>
    <row r="100" spans="3:14" ht="15.5" x14ac:dyDescent="0.35">
      <c r="C100" t="s">
        <v>115</v>
      </c>
      <c r="L100" s="5">
        <v>420000000</v>
      </c>
    </row>
    <row r="101" spans="3:14" ht="15.5" x14ac:dyDescent="0.35">
      <c r="C101" t="s">
        <v>247</v>
      </c>
      <c r="M101" s="5">
        <v>44261000</v>
      </c>
      <c r="N101" s="5">
        <v>44261000</v>
      </c>
    </row>
    <row r="102" spans="3:14" ht="15.5" x14ac:dyDescent="0.35">
      <c r="C102" t="s">
        <v>252</v>
      </c>
      <c r="L102" s="5">
        <v>420000000</v>
      </c>
      <c r="M102" s="5">
        <v>1544261000</v>
      </c>
      <c r="N102" s="5">
        <v>44261000</v>
      </c>
    </row>
    <row r="103" spans="3:14" ht="15.5" x14ac:dyDescent="0.35">
      <c r="C103" t="s">
        <v>116</v>
      </c>
      <c r="D103" s="5">
        <v>26695834</v>
      </c>
      <c r="E103" s="5">
        <v>9868127</v>
      </c>
      <c r="F103" s="5">
        <v>57872177</v>
      </c>
      <c r="G103" s="5">
        <v>40684801</v>
      </c>
      <c r="I103" s="5">
        <v>26695834</v>
      </c>
      <c r="J103" s="5">
        <v>57872177</v>
      </c>
      <c r="K103" s="5">
        <v>38162782</v>
      </c>
      <c r="L103" s="5">
        <v>594126014</v>
      </c>
      <c r="M103" s="5">
        <v>25850243</v>
      </c>
      <c r="N103" s="5">
        <v>18467177</v>
      </c>
    </row>
    <row r="104" spans="3:14" ht="15.5" x14ac:dyDescent="0.35">
      <c r="C104" t="s">
        <v>117</v>
      </c>
      <c r="D104" s="5">
        <v>16350000</v>
      </c>
      <c r="F104" s="5">
        <v>62556583</v>
      </c>
      <c r="I104" s="5">
        <v>16350000</v>
      </c>
      <c r="J104" s="5">
        <v>62556583</v>
      </c>
      <c r="M104" s="5">
        <v>409519</v>
      </c>
      <c r="N104" s="5">
        <v>4834034</v>
      </c>
    </row>
    <row r="105" spans="3:14" ht="15.5" x14ac:dyDescent="0.35">
      <c r="C105" t="s">
        <v>122</v>
      </c>
      <c r="D105" s="5">
        <v>38948744</v>
      </c>
      <c r="E105" s="5">
        <v>22907446</v>
      </c>
      <c r="F105" s="5">
        <v>22907446</v>
      </c>
      <c r="G105" s="5">
        <v>21038422</v>
      </c>
      <c r="I105" s="5">
        <v>38948744</v>
      </c>
      <c r="J105" s="5">
        <v>22907446</v>
      </c>
      <c r="K105" s="5">
        <v>21038422</v>
      </c>
      <c r="L105" s="5">
        <v>15993747</v>
      </c>
    </row>
    <row r="106" spans="3:14" ht="15.5" x14ac:dyDescent="0.35">
      <c r="C106" t="s">
        <v>123</v>
      </c>
      <c r="D106" s="5">
        <v>38948744</v>
      </c>
      <c r="E106" s="5">
        <v>22907446</v>
      </c>
      <c r="F106" s="5">
        <v>22907446</v>
      </c>
      <c r="G106" s="5">
        <v>21038422</v>
      </c>
      <c r="I106" s="5">
        <v>38948744</v>
      </c>
      <c r="J106" s="5">
        <v>22907446</v>
      </c>
      <c r="K106" s="5">
        <v>21038422</v>
      </c>
      <c r="L106" s="5">
        <v>15993747</v>
      </c>
    </row>
    <row r="107" spans="3:14" ht="15.5" x14ac:dyDescent="0.35">
      <c r="C107" t="s">
        <v>124</v>
      </c>
      <c r="D107" s="5">
        <v>81994578</v>
      </c>
      <c r="E107" s="5">
        <v>32775573</v>
      </c>
      <c r="F107" s="5">
        <v>1871728206</v>
      </c>
      <c r="G107" s="5">
        <v>1761723223</v>
      </c>
      <c r="I107" s="5">
        <v>81994578</v>
      </c>
      <c r="J107" s="5">
        <v>1871728206</v>
      </c>
      <c r="K107" s="5">
        <v>2050173740</v>
      </c>
      <c r="L107" s="5">
        <v>1648145040</v>
      </c>
      <c r="M107" s="5">
        <v>1777218386</v>
      </c>
      <c r="N107" s="5">
        <v>281860194</v>
      </c>
    </row>
    <row r="108" spans="3:14" ht="15.5" x14ac:dyDescent="0.35">
      <c r="C108" t="s">
        <v>125</v>
      </c>
    </row>
    <row r="109" spans="3:14" ht="15.5" x14ac:dyDescent="0.35">
      <c r="C109" t="s">
        <v>126</v>
      </c>
      <c r="D109" s="5">
        <v>14340520060</v>
      </c>
      <c r="E109" s="5">
        <v>14340520060</v>
      </c>
      <c r="F109" s="5">
        <v>14340520060</v>
      </c>
      <c r="G109" s="5">
        <v>14340520060</v>
      </c>
      <c r="I109" s="5">
        <v>14340520060</v>
      </c>
      <c r="J109" s="5">
        <v>14340520060</v>
      </c>
      <c r="K109" s="5">
        <v>14340352750</v>
      </c>
      <c r="L109" s="5">
        <v>10038000000</v>
      </c>
      <c r="M109" s="5">
        <v>1000000000</v>
      </c>
      <c r="N109" s="5">
        <v>1000000000</v>
      </c>
    </row>
    <row r="110" spans="3:14" ht="15.5" x14ac:dyDescent="0.35">
      <c r="C110" t="s">
        <v>127</v>
      </c>
      <c r="D110" s="5">
        <v>25360280490</v>
      </c>
      <c r="E110" s="5">
        <v>25360280490</v>
      </c>
      <c r="F110" s="5">
        <v>25360280490</v>
      </c>
      <c r="G110" s="5">
        <v>25360280490</v>
      </c>
      <c r="I110" s="5">
        <v>25360280490</v>
      </c>
      <c r="J110" s="5">
        <v>25360280490</v>
      </c>
    </row>
    <row r="111" spans="3:14" ht="15.5" x14ac:dyDescent="0.35">
      <c r="C111" t="s">
        <v>128</v>
      </c>
      <c r="D111" s="5">
        <v>-15583131486</v>
      </c>
      <c r="E111" s="5">
        <v>-519430020</v>
      </c>
      <c r="F111" s="5">
        <v>3270261758</v>
      </c>
      <c r="G111" s="5">
        <v>3683793915</v>
      </c>
      <c r="I111" s="5">
        <v>-15583131486</v>
      </c>
      <c r="J111" s="5">
        <v>3270261758</v>
      </c>
      <c r="K111" s="5">
        <v>2863436474</v>
      </c>
      <c r="L111" s="5">
        <v>1562573934</v>
      </c>
      <c r="M111" s="5">
        <v>3188310661</v>
      </c>
      <c r="N111" s="5">
        <v>2585695167</v>
      </c>
    </row>
    <row r="112" spans="3:14" ht="15.5" x14ac:dyDescent="0.35">
      <c r="C112" t="s">
        <v>257</v>
      </c>
      <c r="D112" s="5">
        <v>300000000</v>
      </c>
      <c r="E112" s="5">
        <v>300000000</v>
      </c>
      <c r="F112" s="5">
        <v>300000000</v>
      </c>
      <c r="G112" s="5">
        <v>300000000</v>
      </c>
      <c r="I112" s="5">
        <v>300000000</v>
      </c>
      <c r="J112" s="5">
        <v>300000000</v>
      </c>
      <c r="K112" s="5">
        <v>300000000</v>
      </c>
      <c r="L112" s="5">
        <v>200000000</v>
      </c>
    </row>
    <row r="113" spans="2:14" ht="15.5" x14ac:dyDescent="0.35">
      <c r="C113" t="s">
        <v>258</v>
      </c>
      <c r="D113" s="5">
        <v>-15883131486</v>
      </c>
      <c r="E113" s="5">
        <v>-819430020</v>
      </c>
      <c r="F113" s="5">
        <v>2970261758</v>
      </c>
      <c r="G113" s="5">
        <v>3383793915</v>
      </c>
      <c r="I113" s="5">
        <v>-15883131486</v>
      </c>
      <c r="J113" s="5">
        <v>2970261758</v>
      </c>
      <c r="K113" s="5">
        <v>2563436474</v>
      </c>
      <c r="L113" s="5">
        <v>1362573934</v>
      </c>
      <c r="M113" s="5">
        <v>3188310661</v>
      </c>
      <c r="N113" s="5">
        <v>2585695167</v>
      </c>
    </row>
    <row r="114" spans="2:14" ht="15.5" x14ac:dyDescent="0.35">
      <c r="C114" t="s">
        <v>259</v>
      </c>
      <c r="D114" s="5">
        <v>-15583131486</v>
      </c>
      <c r="E114" s="5">
        <v>-519430020</v>
      </c>
      <c r="F114" s="5">
        <v>3270261758</v>
      </c>
      <c r="G114" s="5">
        <v>3683793915</v>
      </c>
      <c r="I114" s="5">
        <v>-15583131486</v>
      </c>
      <c r="J114" s="5">
        <v>3270261758</v>
      </c>
      <c r="K114" s="5">
        <v>2863436474</v>
      </c>
      <c r="L114" s="5">
        <v>1562573934</v>
      </c>
      <c r="M114" s="5">
        <v>3188310661</v>
      </c>
      <c r="N114" s="5">
        <v>2585695167</v>
      </c>
    </row>
    <row r="115" spans="2:14" ht="15.5" x14ac:dyDescent="0.35">
      <c r="C115" t="s">
        <v>260</v>
      </c>
      <c r="D115" s="5">
        <v>2359998</v>
      </c>
      <c r="E115" s="5">
        <v>16344132</v>
      </c>
      <c r="F115" s="5">
        <v>17133573</v>
      </c>
      <c r="G115" s="5">
        <v>34856564</v>
      </c>
      <c r="I115" s="5">
        <v>2359998</v>
      </c>
      <c r="J115" s="5">
        <v>17133573</v>
      </c>
      <c r="K115" s="5">
        <v>13140026</v>
      </c>
    </row>
    <row r="116" spans="2:14" ht="15.5" x14ac:dyDescent="0.35">
      <c r="C116" t="s">
        <v>10</v>
      </c>
      <c r="D116" s="5">
        <v>24130601595</v>
      </c>
      <c r="E116" s="5">
        <v>39214176523</v>
      </c>
      <c r="F116" s="5">
        <v>43004657742</v>
      </c>
      <c r="G116" s="5">
        <v>43424801401</v>
      </c>
      <c r="I116" s="5">
        <v>24130601595</v>
      </c>
      <c r="J116" s="5">
        <v>43004657742</v>
      </c>
      <c r="K116" s="5">
        <v>46484535951</v>
      </c>
      <c r="L116" s="5">
        <v>11600573934</v>
      </c>
      <c r="M116" s="5">
        <v>4188310661</v>
      </c>
      <c r="N116" s="5">
        <v>3585695167</v>
      </c>
    </row>
    <row r="117" spans="2:14" ht="15.5" x14ac:dyDescent="0.35">
      <c r="C117" t="s">
        <v>129</v>
      </c>
      <c r="D117" s="5">
        <v>24212596173</v>
      </c>
      <c r="E117" s="5">
        <v>39246952096</v>
      </c>
      <c r="F117" s="5">
        <v>44876385948</v>
      </c>
      <c r="G117" s="5">
        <v>45186524624</v>
      </c>
      <c r="I117" s="5">
        <v>24212596173</v>
      </c>
      <c r="J117" s="5">
        <v>44876385948</v>
      </c>
      <c r="K117" s="5">
        <v>48534709691</v>
      </c>
      <c r="L117" s="5">
        <v>13248718974</v>
      </c>
      <c r="M117" s="5">
        <v>5965529047</v>
      </c>
      <c r="N117" s="5">
        <v>3867555361</v>
      </c>
    </row>
    <row r="118" spans="2:14" ht="15.5" x14ac:dyDescent="0.35">
      <c r="C118" t="s">
        <v>130</v>
      </c>
      <c r="D118" s="5">
        <v>1434052006</v>
      </c>
      <c r="E118" s="5">
        <v>1434052006</v>
      </c>
      <c r="F118" s="5">
        <v>1434052006</v>
      </c>
      <c r="G118" s="5">
        <v>1434052006</v>
      </c>
      <c r="I118" s="5">
        <v>1434052006</v>
      </c>
      <c r="J118" s="5">
        <v>1434052006</v>
      </c>
      <c r="K118" s="5">
        <v>1434000000</v>
      </c>
      <c r="L118" s="5">
        <v>100380000</v>
      </c>
      <c r="M118" s="5">
        <v>1000</v>
      </c>
      <c r="N118" s="5">
        <v>1000</v>
      </c>
    </row>
    <row r="120" spans="2:14" ht="15.5" x14ac:dyDescent="0.35">
      <c r="B120" t="s">
        <v>131</v>
      </c>
      <c r="C120" t="s">
        <v>132</v>
      </c>
      <c r="D120" s="5">
        <v>-3696311765</v>
      </c>
      <c r="E120" s="5">
        <v>-3456037115</v>
      </c>
      <c r="F120" s="5">
        <v>100113956</v>
      </c>
      <c r="G120" s="5">
        <v>2033043087</v>
      </c>
      <c r="I120" s="5">
        <v>-7152348880</v>
      </c>
      <c r="J120" s="5">
        <v>-4178246867</v>
      </c>
      <c r="K120" s="5">
        <v>-7608522650</v>
      </c>
      <c r="L120" s="5">
        <v>-551807200</v>
      </c>
      <c r="M120" s="5">
        <v>243007289</v>
      </c>
      <c r="N120" s="5">
        <v>925907486</v>
      </c>
    </row>
    <row r="121" spans="2:14" ht="15.5" x14ac:dyDescent="0.35">
      <c r="C121" t="s">
        <v>133</v>
      </c>
      <c r="D121" s="5">
        <v>18898184</v>
      </c>
      <c r="E121" s="5">
        <v>2870473188</v>
      </c>
      <c r="F121" s="5">
        <v>954261656</v>
      </c>
      <c r="G121" s="5">
        <v>3420456427</v>
      </c>
      <c r="I121" s="5">
        <v>2889371372</v>
      </c>
      <c r="J121" s="5">
        <v>6582870118</v>
      </c>
      <c r="K121" s="5">
        <v>7377659529</v>
      </c>
      <c r="L121" s="5">
        <v>5029653765</v>
      </c>
      <c r="M121" s="5">
        <v>3945165735</v>
      </c>
      <c r="N121" s="5">
        <v>3799262574</v>
      </c>
    </row>
    <row r="122" spans="2:14" ht="15.5" x14ac:dyDescent="0.35">
      <c r="C122" t="s">
        <v>465</v>
      </c>
      <c r="D122" s="5">
        <v>-3332051549</v>
      </c>
      <c r="E122" s="5">
        <v>-5580978991</v>
      </c>
      <c r="F122" s="5">
        <v>-398700041</v>
      </c>
      <c r="G122" s="5">
        <v>-1047464449</v>
      </c>
      <c r="I122" s="5">
        <v>-8913030540</v>
      </c>
      <c r="J122" s="5">
        <v>-9337270702</v>
      </c>
      <c r="K122" s="5">
        <v>-13632207565</v>
      </c>
      <c r="L122" s="5">
        <v>-4144920470</v>
      </c>
      <c r="M122" s="5">
        <v>-2118340141</v>
      </c>
      <c r="N122" s="5">
        <v>-1345210042</v>
      </c>
    </row>
    <row r="123" spans="2:14" ht="15.5" x14ac:dyDescent="0.35">
      <c r="C123" t="s">
        <v>365</v>
      </c>
      <c r="D123" s="5">
        <v>-383158400</v>
      </c>
      <c r="E123" s="5">
        <v>-745531312</v>
      </c>
      <c r="F123" s="5">
        <v>-455447659</v>
      </c>
      <c r="G123" s="5">
        <v>-339948891</v>
      </c>
      <c r="I123" s="5">
        <v>-1128689712</v>
      </c>
      <c r="J123" s="5">
        <v>-1423846283</v>
      </c>
      <c r="K123" s="5">
        <v>-1353974614</v>
      </c>
      <c r="L123" s="5">
        <v>-1436540495</v>
      </c>
    </row>
    <row r="124" spans="2:14" ht="15.5" x14ac:dyDescent="0.35">
      <c r="C124" t="s">
        <v>735</v>
      </c>
      <c r="M124" s="5">
        <v>-1548160378</v>
      </c>
      <c r="N124" s="5">
        <v>-1516587031</v>
      </c>
    </row>
    <row r="125" spans="2:14" ht="15.5" x14ac:dyDescent="0.35">
      <c r="C125" t="s">
        <v>137</v>
      </c>
      <c r="M125" s="5">
        <v>-38227477</v>
      </c>
      <c r="N125" s="5">
        <v>-15702073</v>
      </c>
    </row>
    <row r="126" spans="2:14" ht="15.5" x14ac:dyDescent="0.35">
      <c r="C126" t="s">
        <v>774</v>
      </c>
      <c r="M126" s="5">
        <v>2569550</v>
      </c>
      <c r="N126" s="5">
        <v>4144058</v>
      </c>
    </row>
    <row r="127" spans="2:14" ht="15.5" x14ac:dyDescent="0.35">
      <c r="C127" t="s">
        <v>139</v>
      </c>
      <c r="G127" s="5">
        <v>-317883022</v>
      </c>
      <c r="J127" s="5">
        <v>-320805226</v>
      </c>
      <c r="K127" s="5">
        <v>33312165921</v>
      </c>
      <c r="L127" s="5">
        <v>7109906615</v>
      </c>
      <c r="N127" s="5">
        <v>400000000</v>
      </c>
    </row>
    <row r="128" spans="2:14" ht="15.5" x14ac:dyDescent="0.35">
      <c r="C128" t="s">
        <v>140</v>
      </c>
      <c r="D128" s="5">
        <v>3113888889</v>
      </c>
      <c r="F128" s="5">
        <v>-68396999</v>
      </c>
      <c r="I128" s="5">
        <v>3113888889</v>
      </c>
      <c r="J128" s="5">
        <v>-8607274752</v>
      </c>
      <c r="K128" s="5">
        <v>-9451366766</v>
      </c>
      <c r="L128" s="5">
        <v>-6323808303</v>
      </c>
      <c r="M128" s="5">
        <v>-307846101</v>
      </c>
      <c r="N128" s="5">
        <v>-1027406323</v>
      </c>
    </row>
    <row r="129" spans="3:14" ht="15.5" x14ac:dyDescent="0.35">
      <c r="C129" t="s">
        <v>108</v>
      </c>
      <c r="G129" s="5">
        <v>2062200000</v>
      </c>
      <c r="K129" s="5">
        <v>-72771662</v>
      </c>
      <c r="L129" s="5">
        <v>-11948540</v>
      </c>
    </row>
    <row r="130" spans="3:14" ht="15.5" x14ac:dyDescent="0.35">
      <c r="C130" t="s">
        <v>107</v>
      </c>
      <c r="F130" s="5">
        <v>-2062200000</v>
      </c>
      <c r="J130" s="5">
        <v>-2062200000</v>
      </c>
      <c r="K130" s="5">
        <v>-4750000000</v>
      </c>
      <c r="L130" s="5">
        <v>-2738000000</v>
      </c>
    </row>
    <row r="131" spans="3:14" ht="15.5" x14ac:dyDescent="0.35">
      <c r="C131" t="s">
        <v>775</v>
      </c>
      <c r="F131" s="5">
        <v>2062200000</v>
      </c>
      <c r="G131" s="5">
        <v>-2062200000</v>
      </c>
      <c r="K131" s="5">
        <v>-1147872699</v>
      </c>
      <c r="L131" s="5">
        <v>-1326637541</v>
      </c>
    </row>
    <row r="132" spans="3:14" ht="15.5" x14ac:dyDescent="0.35">
      <c r="C132" t="s">
        <v>143</v>
      </c>
      <c r="F132" s="5">
        <v>-68396999</v>
      </c>
      <c r="J132" s="5">
        <v>-6545074752</v>
      </c>
      <c r="K132" s="5">
        <v>-3797389072</v>
      </c>
      <c r="M132" s="5">
        <v>-307846101</v>
      </c>
      <c r="N132" s="5">
        <v>-1027406323</v>
      </c>
    </row>
    <row r="133" spans="3:14" ht="15.5" x14ac:dyDescent="0.35">
      <c r="C133" t="s">
        <v>381</v>
      </c>
      <c r="D133" s="5">
        <v>3113888889</v>
      </c>
      <c r="I133" s="5">
        <v>3113888889</v>
      </c>
      <c r="K133" s="5">
        <v>316666667</v>
      </c>
      <c r="L133" s="5">
        <v>-2247222222</v>
      </c>
    </row>
    <row r="134" spans="3:14" ht="15.5" x14ac:dyDescent="0.35">
      <c r="C134" t="s">
        <v>148</v>
      </c>
      <c r="G134" s="5">
        <v>-317883022</v>
      </c>
      <c r="J134" s="5">
        <v>-320805226</v>
      </c>
      <c r="K134" s="5">
        <v>33312165921</v>
      </c>
      <c r="L134" s="5">
        <v>7109906615</v>
      </c>
      <c r="N134" s="5">
        <v>400000000</v>
      </c>
    </row>
    <row r="135" spans="3:14" ht="15.5" x14ac:dyDescent="0.35">
      <c r="C135" t="s">
        <v>127</v>
      </c>
      <c r="F135" s="5">
        <v>167310</v>
      </c>
      <c r="J135" s="5">
        <v>167310</v>
      </c>
      <c r="N135" s="5">
        <v>400000000</v>
      </c>
    </row>
    <row r="136" spans="3:14" ht="15.5" x14ac:dyDescent="0.35">
      <c r="C136" t="s">
        <v>532</v>
      </c>
      <c r="F136" s="5">
        <v>-320972536</v>
      </c>
      <c r="J136" s="5">
        <v>-320972536</v>
      </c>
      <c r="K136" s="5">
        <v>-250934079</v>
      </c>
      <c r="L136" s="5">
        <v>571906615</v>
      </c>
    </row>
    <row r="137" spans="3:14" ht="15.5" x14ac:dyDescent="0.35">
      <c r="C137" t="s">
        <v>776</v>
      </c>
      <c r="L137" s="5">
        <v>2738000000</v>
      </c>
    </row>
    <row r="138" spans="3:14" ht="15.5" x14ac:dyDescent="0.35">
      <c r="C138" t="s">
        <v>777</v>
      </c>
    </row>
    <row r="139" spans="3:14" ht="15.5" x14ac:dyDescent="0.35">
      <c r="C139" t="s">
        <v>778</v>
      </c>
      <c r="K139" s="5">
        <v>7500000</v>
      </c>
    </row>
    <row r="140" spans="3:14" ht="15.5" x14ac:dyDescent="0.35">
      <c r="C140" t="s">
        <v>779</v>
      </c>
      <c r="K140" s="5">
        <v>29253247250</v>
      </c>
    </row>
    <row r="141" spans="3:14" ht="15.5" x14ac:dyDescent="0.35">
      <c r="C141" t="s">
        <v>780</v>
      </c>
    </row>
    <row r="142" spans="3:14" ht="15.5" x14ac:dyDescent="0.35">
      <c r="C142" t="s">
        <v>781</v>
      </c>
      <c r="K142" s="5">
        <v>4302352750</v>
      </c>
      <c r="L142" s="5">
        <v>3800000000</v>
      </c>
    </row>
    <row r="143" spans="3:14" ht="15.5" x14ac:dyDescent="0.35">
      <c r="C143" t="s">
        <v>782</v>
      </c>
      <c r="L143" s="5">
        <v>2500000000</v>
      </c>
    </row>
    <row r="144" spans="3:14" ht="15.5" x14ac:dyDescent="0.35">
      <c r="C144" t="s">
        <v>338</v>
      </c>
      <c r="L144" s="5">
        <v>-2500000000</v>
      </c>
    </row>
    <row r="145" spans="2:14" ht="15.5" x14ac:dyDescent="0.35">
      <c r="C145" t="s">
        <v>783</v>
      </c>
      <c r="F145" s="5">
        <v>-167310</v>
      </c>
    </row>
    <row r="146" spans="2:14" ht="15.5" x14ac:dyDescent="0.35">
      <c r="C146" t="s">
        <v>556</v>
      </c>
      <c r="F146" s="5">
        <v>320972536</v>
      </c>
      <c r="G146" s="5">
        <v>-317883022</v>
      </c>
    </row>
    <row r="147" spans="2:14" ht="15.5" x14ac:dyDescent="0.35">
      <c r="C147" t="s">
        <v>157</v>
      </c>
      <c r="D147" s="5">
        <v>-582422876</v>
      </c>
      <c r="E147" s="5">
        <v>-3456037115</v>
      </c>
      <c r="F147" s="5">
        <v>31716957</v>
      </c>
      <c r="G147" s="5">
        <v>1715160065</v>
      </c>
      <c r="I147" s="5">
        <v>-4038459991</v>
      </c>
      <c r="J147" s="5">
        <v>-13106326845</v>
      </c>
      <c r="K147" s="5">
        <v>16252276505</v>
      </c>
      <c r="L147" s="5">
        <v>234291112</v>
      </c>
      <c r="M147" s="5">
        <v>-64838812</v>
      </c>
      <c r="N147" s="5">
        <v>298501163</v>
      </c>
    </row>
    <row r="148" spans="2:14" ht="15.5" x14ac:dyDescent="0.35">
      <c r="C148" t="s">
        <v>158</v>
      </c>
      <c r="E148" s="5">
        <v>4091126889</v>
      </c>
      <c r="I148" s="5">
        <v>4091126889</v>
      </c>
      <c r="J148" s="5">
        <v>17197453734</v>
      </c>
      <c r="K148" s="5">
        <v>945177230</v>
      </c>
      <c r="L148" s="5">
        <v>710886119</v>
      </c>
      <c r="M148" s="5">
        <v>775724931</v>
      </c>
      <c r="N148" s="5">
        <v>477223768</v>
      </c>
    </row>
    <row r="149" spans="2:14" ht="15.5" x14ac:dyDescent="0.35">
      <c r="C149" t="s">
        <v>629</v>
      </c>
      <c r="D149" s="5">
        <v>-582422876</v>
      </c>
      <c r="E149" s="5">
        <v>635089774</v>
      </c>
      <c r="F149" s="5">
        <v>31716957</v>
      </c>
      <c r="G149" s="5">
        <v>1715160065</v>
      </c>
      <c r="I149" s="5">
        <v>52666898</v>
      </c>
      <c r="J149" s="5">
        <v>4091126889</v>
      </c>
      <c r="K149" s="5">
        <v>17197453735</v>
      </c>
      <c r="L149" s="5">
        <v>945177231</v>
      </c>
      <c r="M149" s="5">
        <v>710886119</v>
      </c>
      <c r="N149" s="5">
        <v>775724931</v>
      </c>
    </row>
    <row r="151" spans="2:14" ht="15.5" x14ac:dyDescent="0.35">
      <c r="B151" t="s">
        <v>160</v>
      </c>
      <c r="C151" t="s">
        <v>12</v>
      </c>
      <c r="D151" s="5">
        <v>1430000000</v>
      </c>
      <c r="E151" s="5">
        <v>1430000000</v>
      </c>
      <c r="F151" s="5">
        <v>1430000000</v>
      </c>
      <c r="G151" s="5">
        <v>1430000000</v>
      </c>
      <c r="I151" s="5">
        <v>1430000000</v>
      </c>
      <c r="J151" s="5">
        <v>1430000000</v>
      </c>
      <c r="K151" s="5">
        <v>1430000000</v>
      </c>
      <c r="L151" s="5">
        <v>100000000</v>
      </c>
      <c r="M151" s="5">
        <v>0</v>
      </c>
      <c r="N151" s="5">
        <v>0</v>
      </c>
    </row>
    <row r="152" spans="2:14" ht="15.5" x14ac:dyDescent="0.35">
      <c r="C152" t="s">
        <v>161</v>
      </c>
      <c r="D152" s="6">
        <v>-10.47</v>
      </c>
      <c r="E152" s="6">
        <v>-2.64</v>
      </c>
      <c r="F152" s="6">
        <v>-0.28999999999999998</v>
      </c>
      <c r="G152" s="6">
        <v>0.31</v>
      </c>
    </row>
    <row r="153" spans="2:14" ht="15.5" x14ac:dyDescent="0.35">
      <c r="C153" t="s">
        <v>162</v>
      </c>
      <c r="D153" s="6">
        <v>-5.0599999999999996</v>
      </c>
      <c r="E153" s="6">
        <v>-17.05</v>
      </c>
      <c r="F153" s="6">
        <v>-165.52</v>
      </c>
      <c r="G153" s="6">
        <v>45.16</v>
      </c>
    </row>
    <row r="154" spans="2:14" ht="15.5" x14ac:dyDescent="0.35">
      <c r="C154" t="s">
        <v>61</v>
      </c>
      <c r="D154" s="5">
        <v>0</v>
      </c>
      <c r="E154" s="6">
        <v>88.63</v>
      </c>
      <c r="F154" s="6">
        <v>25.99</v>
      </c>
      <c r="G154" s="6">
        <v>8.1</v>
      </c>
    </row>
    <row r="155" spans="2:14" ht="15.5" x14ac:dyDescent="0.35">
      <c r="C155" t="s">
        <v>163</v>
      </c>
    </row>
    <row r="156" spans="2:14" ht="15.5" x14ac:dyDescent="0.35">
      <c r="C156" t="s">
        <v>164</v>
      </c>
      <c r="D156" s="6">
        <v>-0.62020000000000008</v>
      </c>
      <c r="E156" s="6">
        <v>-9.6600000000000005E-2</v>
      </c>
      <c r="F156" s="6">
        <v>-9.1999999999999998E-3</v>
      </c>
      <c r="G156" s="6">
        <v>9.8999999999999991E-3</v>
      </c>
    </row>
    <row r="157" spans="2:14" ht="15.5" x14ac:dyDescent="0.35">
      <c r="C157" t="s">
        <v>165</v>
      </c>
      <c r="D157" s="6">
        <v>-0.62240000000000006</v>
      </c>
      <c r="E157" s="6">
        <v>-9.6699999999999994E-2</v>
      </c>
      <c r="F157" s="6">
        <v>-9.5999999999999992E-3</v>
      </c>
      <c r="G157" s="6">
        <v>1.03E-2</v>
      </c>
    </row>
    <row r="158" spans="2:14" ht="15.5" x14ac:dyDescent="0.35">
      <c r="C158" t="s">
        <v>166</v>
      </c>
      <c r="D158" s="6">
        <v>-1.2768000000000002</v>
      </c>
      <c r="E158" s="6">
        <v>-0.19269999999999998</v>
      </c>
      <c r="F158" s="6">
        <v>-3.4000000000000002E-3</v>
      </c>
      <c r="G158" s="6">
        <v>1.0800000000000001E-2</v>
      </c>
    </row>
    <row r="159" spans="2:14" ht="15.5" x14ac:dyDescent="0.35">
      <c r="C159" t="s">
        <v>167</v>
      </c>
      <c r="D159" s="6">
        <v>-4704.82</v>
      </c>
      <c r="E159" s="6">
        <v>-1152.7</v>
      </c>
      <c r="F159" s="6">
        <v>-3.32</v>
      </c>
    </row>
    <row r="160" spans="2:14" ht="15.5" x14ac:dyDescent="0.35">
      <c r="C160" t="s">
        <v>168</v>
      </c>
      <c r="D160" s="5">
        <v>24000000000</v>
      </c>
      <c r="E160" s="5">
        <v>39000000000</v>
      </c>
      <c r="F160" s="5">
        <v>43000000000</v>
      </c>
      <c r="G160" s="5">
        <v>43000000000</v>
      </c>
    </row>
    <row r="161" spans="3:14" ht="15.5" x14ac:dyDescent="0.35">
      <c r="C161" t="s">
        <v>169</v>
      </c>
      <c r="D161" s="6">
        <v>3.15</v>
      </c>
      <c r="E161" s="6">
        <v>1.65</v>
      </c>
      <c r="F161" s="6">
        <v>1.6</v>
      </c>
      <c r="G161" s="6">
        <v>0.46</v>
      </c>
    </row>
    <row r="162" spans="3:14" ht="15.5" x14ac:dyDescent="0.35">
      <c r="C162" t="s">
        <v>170</v>
      </c>
      <c r="D162" s="6">
        <v>16.829999999999998</v>
      </c>
      <c r="E162" s="6">
        <v>27.33</v>
      </c>
      <c r="F162" s="6">
        <v>29.98</v>
      </c>
      <c r="G162" s="6">
        <v>30.26</v>
      </c>
    </row>
    <row r="163" spans="3:14" ht="15.5" x14ac:dyDescent="0.35">
      <c r="C163" t="s">
        <v>171</v>
      </c>
      <c r="D163" s="6">
        <v>3.15</v>
      </c>
      <c r="E163" s="6">
        <v>1.65</v>
      </c>
      <c r="F163" s="6">
        <v>1.6</v>
      </c>
      <c r="G163" s="6">
        <v>0.46</v>
      </c>
    </row>
    <row r="164" spans="3:14" ht="15.5" x14ac:dyDescent="0.35">
      <c r="C164" t="s">
        <v>172</v>
      </c>
      <c r="D164" s="6">
        <v>16.829999999999998</v>
      </c>
      <c r="E164" s="6">
        <v>27.33</v>
      </c>
      <c r="F164" s="6">
        <v>29.98</v>
      </c>
      <c r="G164" s="6">
        <v>30.26</v>
      </c>
    </row>
    <row r="165" spans="3:14" ht="15.5" x14ac:dyDescent="0.35">
      <c r="C165" t="s">
        <v>173</v>
      </c>
    </row>
    <row r="166" spans="3:14" ht="15.5" x14ac:dyDescent="0.35">
      <c r="C166" t="s">
        <v>174</v>
      </c>
    </row>
    <row r="167" spans="3:14" ht="15.5" x14ac:dyDescent="0.35">
      <c r="C167" t="s">
        <v>175</v>
      </c>
      <c r="D167" s="5">
        <v>24000000000</v>
      </c>
      <c r="E167" s="5">
        <v>39000000000</v>
      </c>
      <c r="F167" s="5">
        <v>43000000000</v>
      </c>
      <c r="G167" s="5">
        <v>43000000000</v>
      </c>
    </row>
    <row r="168" spans="3:14" ht="15.5" x14ac:dyDescent="0.35">
      <c r="C168" t="s">
        <v>24</v>
      </c>
    </row>
    <row r="169" spans="3:14" ht="15.5" x14ac:dyDescent="0.35">
      <c r="C169" t="s">
        <v>21</v>
      </c>
      <c r="D169" s="5">
        <v>0</v>
      </c>
      <c r="E169" s="5">
        <v>-1000000000</v>
      </c>
      <c r="F169" s="5">
        <v>-4000000000</v>
      </c>
      <c r="G169" s="5">
        <v>-4000000000</v>
      </c>
    </row>
    <row r="170" spans="3:14" ht="15.5" x14ac:dyDescent="0.35">
      <c r="C170" t="s">
        <v>176</v>
      </c>
      <c r="D170" s="5">
        <v>11000000000</v>
      </c>
      <c r="E170" s="5">
        <v>11000000000</v>
      </c>
      <c r="F170" s="5">
        <v>15000000000</v>
      </c>
      <c r="G170" s="5">
        <v>24000000000</v>
      </c>
    </row>
    <row r="171" spans="3:14" ht="15.5" x14ac:dyDescent="0.35">
      <c r="C171" t="s">
        <v>177</v>
      </c>
      <c r="D171" s="5">
        <v>-4000000000</v>
      </c>
      <c r="E171" s="5">
        <v>-3000000000</v>
      </c>
      <c r="F171" s="5">
        <v>0</v>
      </c>
      <c r="G171" s="5">
        <v>2000000000</v>
      </c>
    </row>
    <row r="172" spans="3:14" ht="15.5" x14ac:dyDescent="0.35">
      <c r="C172" t="s">
        <v>178</v>
      </c>
      <c r="F172" s="5">
        <v>0</v>
      </c>
    </row>
    <row r="173" spans="3:14" ht="15.5" x14ac:dyDescent="0.35">
      <c r="C173" t="s">
        <v>13</v>
      </c>
      <c r="D173" s="5">
        <v>-4000000000</v>
      </c>
      <c r="E173" s="5">
        <v>-3000000000</v>
      </c>
      <c r="F173" s="5">
        <v>0</v>
      </c>
      <c r="G173" s="5">
        <v>2000000000</v>
      </c>
    </row>
    <row r="174" spans="3:14" ht="15.5" x14ac:dyDescent="0.35">
      <c r="C174" t="s">
        <v>16</v>
      </c>
      <c r="D174" s="6">
        <v>-2.58</v>
      </c>
      <c r="E174" s="6">
        <v>-2.41</v>
      </c>
      <c r="F174" s="6">
        <v>0.02</v>
      </c>
      <c r="G174" s="6">
        <v>1.42</v>
      </c>
    </row>
    <row r="175" spans="3:14" ht="15.5" x14ac:dyDescent="0.35">
      <c r="C175" t="s">
        <v>46</v>
      </c>
      <c r="I175" s="6">
        <v>-13.11</v>
      </c>
      <c r="J175" s="6">
        <v>0.28999999999999998</v>
      </c>
      <c r="K175" s="6">
        <v>0.91</v>
      </c>
      <c r="L175" s="6">
        <v>8.7100000000000009</v>
      </c>
      <c r="M175" s="6">
        <v>602615.49</v>
      </c>
      <c r="N175" s="6">
        <v>522050.83</v>
      </c>
    </row>
    <row r="176" spans="3:14" ht="15.5" x14ac:dyDescent="0.35">
      <c r="C176" t="s">
        <v>60</v>
      </c>
      <c r="I176" s="6">
        <v>-4.04</v>
      </c>
      <c r="J176" s="6">
        <v>165.52</v>
      </c>
      <c r="K176" s="6">
        <v>12.09</v>
      </c>
      <c r="L176" s="5">
        <v>0</v>
      </c>
      <c r="M176" s="5">
        <v>0</v>
      </c>
      <c r="N176" s="5">
        <v>0</v>
      </c>
    </row>
    <row r="177" spans="3:14" ht="15.5" x14ac:dyDescent="0.35">
      <c r="C177" t="s">
        <v>63</v>
      </c>
      <c r="I177" s="6">
        <v>104.38</v>
      </c>
      <c r="J177" s="6">
        <v>8.5500000000000007</v>
      </c>
      <c r="K177" s="6">
        <v>2.23</v>
      </c>
      <c r="L177" s="5">
        <v>0</v>
      </c>
      <c r="M177" s="5">
        <v>0</v>
      </c>
      <c r="N177" s="5">
        <v>0</v>
      </c>
    </row>
    <row r="178" spans="3:14" ht="15.5" x14ac:dyDescent="0.35">
      <c r="C178" t="s">
        <v>179</v>
      </c>
    </row>
    <row r="179" spans="3:14" ht="15.5" x14ac:dyDescent="0.35">
      <c r="C179" t="s">
        <v>180</v>
      </c>
      <c r="I179" s="6">
        <v>-0.77680000000000005</v>
      </c>
      <c r="J179" s="6">
        <v>9.1999999999999998E-3</v>
      </c>
      <c r="K179" s="6">
        <v>2.6800000000000001E-2</v>
      </c>
      <c r="L179" s="6">
        <v>6.6000000000000003E-2</v>
      </c>
      <c r="M179" s="6">
        <v>0.10099999999999999</v>
      </c>
      <c r="N179" s="6">
        <v>0.13500000000000001</v>
      </c>
    </row>
    <row r="180" spans="3:14" ht="15.5" x14ac:dyDescent="0.35">
      <c r="C180" t="s">
        <v>181</v>
      </c>
      <c r="I180" s="6">
        <v>-0.77950000000000008</v>
      </c>
      <c r="J180" s="6">
        <v>9.5999999999999992E-3</v>
      </c>
      <c r="K180" s="6">
        <v>2.7999999999999997E-2</v>
      </c>
      <c r="L180" s="6">
        <v>7.5399999999999995E-2</v>
      </c>
      <c r="M180" s="6">
        <v>0.1439</v>
      </c>
      <c r="N180" s="6">
        <v>0.14560000000000001</v>
      </c>
    </row>
    <row r="181" spans="3:14" ht="15.5" x14ac:dyDescent="0.35">
      <c r="C181" t="s">
        <v>182</v>
      </c>
      <c r="I181" s="6">
        <v>-0.57179999999999997</v>
      </c>
      <c r="J181" s="6">
        <v>1.4199999999999999E-2</v>
      </c>
      <c r="K181" s="6">
        <v>4.9200000000000001E-2</v>
      </c>
      <c r="L181" s="6">
        <v>0.13300000000000001</v>
      </c>
      <c r="M181" s="6">
        <v>0.15890000000000001</v>
      </c>
      <c r="N181" s="6">
        <v>0.30480000000000002</v>
      </c>
    </row>
    <row r="182" spans="3:14" ht="15.5" x14ac:dyDescent="0.35">
      <c r="C182" t="s">
        <v>183</v>
      </c>
      <c r="I182" s="6">
        <v>-29329957.609999999</v>
      </c>
      <c r="J182" s="6">
        <v>14.45</v>
      </c>
    </row>
    <row r="183" spans="3:14" ht="15.5" x14ac:dyDescent="0.35">
      <c r="C183" t="s">
        <v>57</v>
      </c>
      <c r="I183" s="6">
        <v>3.15</v>
      </c>
      <c r="J183" s="6">
        <v>1.6</v>
      </c>
      <c r="K183" s="6">
        <v>0.34</v>
      </c>
      <c r="L183" s="5">
        <v>0</v>
      </c>
      <c r="M183" s="5">
        <v>0</v>
      </c>
      <c r="N183" s="5">
        <v>0</v>
      </c>
    </row>
    <row r="184" spans="3:14" ht="15.5" x14ac:dyDescent="0.35">
      <c r="C184" t="s">
        <v>54</v>
      </c>
      <c r="I184" s="6">
        <v>16.829999999999998</v>
      </c>
      <c r="J184" s="6">
        <v>29.98</v>
      </c>
      <c r="K184" s="6">
        <v>32.409999999999997</v>
      </c>
      <c r="L184" s="6">
        <v>115.57</v>
      </c>
      <c r="M184" s="6">
        <v>4188310.66</v>
      </c>
      <c r="N184" s="6">
        <v>3585695.17</v>
      </c>
    </row>
    <row r="185" spans="3:14" ht="15.5" x14ac:dyDescent="0.35">
      <c r="C185" t="s">
        <v>184</v>
      </c>
      <c r="I185" s="6">
        <v>3.15</v>
      </c>
      <c r="J185" s="6">
        <v>1.6</v>
      </c>
      <c r="K185" s="6">
        <v>0.34</v>
      </c>
      <c r="L185" s="5">
        <v>0</v>
      </c>
      <c r="M185" s="5">
        <v>0</v>
      </c>
      <c r="N185" s="5">
        <v>0</v>
      </c>
    </row>
    <row r="186" spans="3:14" ht="15.5" x14ac:dyDescent="0.35">
      <c r="C186" t="s">
        <v>185</v>
      </c>
      <c r="I186" s="6">
        <v>16.829999999999998</v>
      </c>
      <c r="J186" s="6">
        <v>29.98</v>
      </c>
      <c r="K186" s="6">
        <v>32.409999999999997</v>
      </c>
      <c r="L186" s="6">
        <v>115.57</v>
      </c>
      <c r="M186" s="6">
        <v>4188310.66</v>
      </c>
      <c r="N186" s="6">
        <v>3585695.17</v>
      </c>
    </row>
    <row r="187" spans="3:14" ht="15.5" x14ac:dyDescent="0.35">
      <c r="C187" t="s">
        <v>186</v>
      </c>
      <c r="K187" s="5">
        <v>0</v>
      </c>
      <c r="L187" s="5">
        <v>1000000000</v>
      </c>
    </row>
    <row r="188" spans="3:14" ht="15.5" x14ac:dyDescent="0.35">
      <c r="C188" t="s">
        <v>187</v>
      </c>
    </row>
    <row r="189" spans="3:14" ht="15.5" x14ac:dyDescent="0.35">
      <c r="C189" t="s">
        <v>26</v>
      </c>
      <c r="K189" s="5">
        <v>0</v>
      </c>
      <c r="L189" s="5">
        <v>1000000000</v>
      </c>
    </row>
    <row r="190" spans="3:14" ht="15.5" x14ac:dyDescent="0.35">
      <c r="C190" t="s">
        <v>23</v>
      </c>
      <c r="I190" s="5">
        <v>0</v>
      </c>
      <c r="J190" s="5">
        <v>-4000000000</v>
      </c>
      <c r="K190" s="5">
        <v>-17000000000</v>
      </c>
      <c r="L190" s="5">
        <v>0</v>
      </c>
      <c r="M190" s="5">
        <v>-1000000000</v>
      </c>
      <c r="N190" s="5">
        <v>-1000000000</v>
      </c>
    </row>
    <row r="191" spans="3:14" ht="15.5" x14ac:dyDescent="0.35">
      <c r="C191" t="s">
        <v>188</v>
      </c>
      <c r="I191" s="5">
        <v>11000000000</v>
      </c>
      <c r="J191" s="5">
        <v>15000000000</v>
      </c>
      <c r="K191" s="5">
        <v>29000000000</v>
      </c>
      <c r="L191" s="5">
        <v>3000000000</v>
      </c>
      <c r="M191" s="5">
        <v>2000000000</v>
      </c>
      <c r="N191" s="5">
        <v>2000000000</v>
      </c>
    </row>
    <row r="192" spans="3:14" ht="15.5" x14ac:dyDescent="0.35">
      <c r="C192" t="s">
        <v>189</v>
      </c>
      <c r="I192" s="5">
        <v>-7000000000</v>
      </c>
      <c r="J192" s="5">
        <v>-4000000000</v>
      </c>
      <c r="K192" s="5">
        <v>-8000000000</v>
      </c>
      <c r="L192" s="5">
        <v>-1000000000</v>
      </c>
      <c r="M192" s="5">
        <v>0</v>
      </c>
      <c r="N192" s="5">
        <v>1000000000</v>
      </c>
    </row>
    <row r="193" spans="2:14" ht="15.5" x14ac:dyDescent="0.35">
      <c r="C193" t="s">
        <v>190</v>
      </c>
      <c r="J193" s="5">
        <v>-7000000000</v>
      </c>
      <c r="K193" s="5">
        <v>-4000000000</v>
      </c>
      <c r="M193" s="5">
        <v>0</v>
      </c>
      <c r="N193" s="5">
        <v>-1000000000</v>
      </c>
    </row>
    <row r="194" spans="2:14" ht="15.5" x14ac:dyDescent="0.35">
      <c r="C194" t="s">
        <v>15</v>
      </c>
      <c r="I194" s="5">
        <v>-7000000000</v>
      </c>
      <c r="J194" s="5">
        <v>-11000000000</v>
      </c>
      <c r="K194" s="5">
        <v>-11000000000</v>
      </c>
      <c r="L194" s="5">
        <v>-1000000000</v>
      </c>
      <c r="M194" s="5">
        <v>0</v>
      </c>
      <c r="N194" s="5">
        <v>0</v>
      </c>
    </row>
    <row r="195" spans="2:14" ht="15.5" x14ac:dyDescent="0.35">
      <c r="C195" t="s">
        <v>17</v>
      </c>
      <c r="I195" s="6">
        <v>-4.99</v>
      </c>
      <c r="J195" s="6">
        <v>-7.48</v>
      </c>
      <c r="K195" s="6">
        <v>-7.95</v>
      </c>
      <c r="L195" s="6">
        <v>-5.5</v>
      </c>
      <c r="M195" s="6">
        <v>-64838.81</v>
      </c>
      <c r="N195" s="6">
        <v>-101498.84</v>
      </c>
    </row>
    <row r="197" spans="2:14" ht="15.5" x14ac:dyDescent="0.35">
      <c r="B197" t="s">
        <v>191</v>
      </c>
      <c r="C197" t="s">
        <v>192</v>
      </c>
      <c r="D197" s="5">
        <v>-15000000000</v>
      </c>
      <c r="E197" s="5">
        <v>-4000000000</v>
      </c>
      <c r="F197" s="5">
        <v>-414000000</v>
      </c>
      <c r="G197" s="5">
        <v>447000000</v>
      </c>
      <c r="H197" s="5">
        <v>-19000000000</v>
      </c>
      <c r="J197" s="5">
        <v>414000000</v>
      </c>
      <c r="K197" s="5">
        <v>1000000000</v>
      </c>
      <c r="L197" s="5">
        <v>874000000</v>
      </c>
      <c r="M197" s="5">
        <v>603000000</v>
      </c>
      <c r="N197" s="5">
        <v>522000000</v>
      </c>
    </row>
    <row r="198" spans="2:14" ht="15.5" x14ac:dyDescent="0.35">
      <c r="C198" t="s">
        <v>45</v>
      </c>
      <c r="D198" s="6">
        <v>-10.47</v>
      </c>
      <c r="E198" s="6">
        <v>-2.64</v>
      </c>
      <c r="F198" s="6">
        <v>-0.28999999999999998</v>
      </c>
      <c r="G198" s="6">
        <v>0.31</v>
      </c>
      <c r="H198" s="6">
        <v>-13.11</v>
      </c>
      <c r="J198" s="6">
        <v>0.28999999999999998</v>
      </c>
      <c r="K198" s="6">
        <v>0.91</v>
      </c>
      <c r="L198" s="6">
        <v>0.61</v>
      </c>
      <c r="M198" s="6">
        <v>0.42</v>
      </c>
      <c r="N198" s="6">
        <v>0.36</v>
      </c>
    </row>
    <row r="199" spans="2:14" ht="15.5" x14ac:dyDescent="0.35">
      <c r="C199" t="s">
        <v>193</v>
      </c>
      <c r="D199" s="5">
        <v>728000000</v>
      </c>
      <c r="E199" s="5">
        <v>3000000000</v>
      </c>
      <c r="F199" s="5">
        <v>2000000000</v>
      </c>
      <c r="G199" s="5">
        <v>2000000000</v>
      </c>
      <c r="H199" s="5">
        <v>728000000</v>
      </c>
      <c r="J199" s="5">
        <v>8000000000</v>
      </c>
      <c r="K199" s="5">
        <v>7000000000</v>
      </c>
      <c r="L199" s="5">
        <v>6000000000</v>
      </c>
      <c r="M199" s="5">
        <v>4000000000</v>
      </c>
      <c r="N199" s="5">
        <v>4000000000</v>
      </c>
    </row>
    <row r="200" spans="2:14" ht="15.5" x14ac:dyDescent="0.35">
      <c r="C200" t="s">
        <v>194</v>
      </c>
      <c r="I200" s="6">
        <v>-4.04</v>
      </c>
    </row>
    <row r="201" spans="2:14" ht="15.5" x14ac:dyDescent="0.35">
      <c r="C201" t="s">
        <v>195</v>
      </c>
      <c r="I201" s="6">
        <v>6.95</v>
      </c>
    </row>
    <row r="202" spans="2:14" ht="15.5" x14ac:dyDescent="0.35">
      <c r="C202" t="s">
        <v>196</v>
      </c>
      <c r="I202" s="6">
        <v>3.15</v>
      </c>
    </row>
    <row r="203" spans="2:14" ht="15.5" x14ac:dyDescent="0.35">
      <c r="C203" t="s">
        <v>197</v>
      </c>
      <c r="I203" s="6">
        <v>-13.11</v>
      </c>
    </row>
    <row r="204" spans="2:14" ht="15.5" x14ac:dyDescent="0.35">
      <c r="C204" t="s">
        <v>198</v>
      </c>
      <c r="D204" s="6">
        <v>0.04</v>
      </c>
    </row>
    <row r="205" spans="2:14" ht="15.5" x14ac:dyDescent="0.35">
      <c r="C205" t="s">
        <v>199</v>
      </c>
      <c r="I205" s="6">
        <v>16.829999999999998</v>
      </c>
    </row>
    <row r="206" spans="2:14" ht="15.5" x14ac:dyDescent="0.35">
      <c r="C206" t="s">
        <v>200</v>
      </c>
      <c r="D206" s="6">
        <v>252.71</v>
      </c>
    </row>
    <row r="207" spans="2:14" ht="15.5" x14ac:dyDescent="0.35">
      <c r="C207" t="s">
        <v>201</v>
      </c>
      <c r="D207" s="6">
        <v>1.83</v>
      </c>
    </row>
    <row r="208" spans="2:14" ht="15.5" x14ac:dyDescent="0.35">
      <c r="C208" t="s">
        <v>205</v>
      </c>
      <c r="D208" s="5">
        <v>1</v>
      </c>
    </row>
    <row r="209" spans="3:9" ht="15.5" x14ac:dyDescent="0.35">
      <c r="C209" t="s">
        <v>13</v>
      </c>
      <c r="D209" s="5">
        <v>-4000000000</v>
      </c>
    </row>
    <row r="210" spans="3:9" ht="15.5" x14ac:dyDescent="0.35">
      <c r="C210" t="s">
        <v>206</v>
      </c>
      <c r="I210" s="6">
        <v>309.82</v>
      </c>
    </row>
    <row r="211" spans="3:9" ht="15.5" x14ac:dyDescent="0.35">
      <c r="C211" t="s">
        <v>207</v>
      </c>
      <c r="I211" s="5">
        <v>0</v>
      </c>
    </row>
    <row r="212" spans="3:9" ht="15.5" x14ac:dyDescent="0.35">
      <c r="C212" t="s">
        <v>208</v>
      </c>
      <c r="I212" s="5">
        <v>0</v>
      </c>
    </row>
    <row r="213" spans="3:9" ht="15.5" x14ac:dyDescent="0.35">
      <c r="C213" t="s">
        <v>209</v>
      </c>
      <c r="I213" s="5">
        <v>0</v>
      </c>
    </row>
    <row r="214" spans="3:9" ht="15.5" x14ac:dyDescent="0.35">
      <c r="C214" t="s">
        <v>211</v>
      </c>
      <c r="D214" s="6">
        <v>4036.25</v>
      </c>
    </row>
    <row r="215" spans="3:9" ht="15.5" x14ac:dyDescent="0.35">
      <c r="C215" t="s">
        <v>213</v>
      </c>
      <c r="D215" s="6">
        <v>4036.25</v>
      </c>
    </row>
    <row r="216" spans="3:9" ht="15.5" x14ac:dyDescent="0.35">
      <c r="C216" t="s">
        <v>41</v>
      </c>
      <c r="I216" s="5">
        <v>76000000000</v>
      </c>
    </row>
    <row r="217" spans="3:9" ht="15.5" x14ac:dyDescent="0.35">
      <c r="C217" t="s">
        <v>215</v>
      </c>
      <c r="I217" s="5">
        <v>76000000000</v>
      </c>
    </row>
    <row r="218" spans="3:9" ht="15.5" x14ac:dyDescent="0.35">
      <c r="C218" t="s">
        <v>216</v>
      </c>
      <c r="I218" s="5">
        <v>1430000000</v>
      </c>
    </row>
    <row r="219" spans="3:9" ht="15.5" x14ac:dyDescent="0.35">
      <c r="C219" t="s">
        <v>217</v>
      </c>
      <c r="I219" s="6">
        <v>0.57489999999999997</v>
      </c>
    </row>
    <row r="220" spans="3:9" ht="15.5" x14ac:dyDescent="0.35">
      <c r="C220" t="s">
        <v>221</v>
      </c>
      <c r="D220" s="5">
        <v>-1</v>
      </c>
    </row>
    <row r="221" spans="3:9" ht="15.5" x14ac:dyDescent="0.35">
      <c r="C221" t="s">
        <v>222</v>
      </c>
      <c r="D221" s="6">
        <v>-1.0486</v>
      </c>
    </row>
    <row r="222" spans="3:9" ht="15.5" x14ac:dyDescent="0.35">
      <c r="C222" t="s">
        <v>223</v>
      </c>
      <c r="D222" s="6">
        <v>-35.315599999999996</v>
      </c>
    </row>
    <row r="223" spans="3:9" ht="15.5" x14ac:dyDescent="0.35">
      <c r="C223" t="s">
        <v>224</v>
      </c>
      <c r="I223" s="5">
        <v>3</v>
      </c>
    </row>
    <row r="224" spans="3:9" ht="15.5" x14ac:dyDescent="0.35">
      <c r="C224" t="s">
        <v>225</v>
      </c>
      <c r="I224" s="6">
        <v>0.71</v>
      </c>
    </row>
    <row r="225" spans="3:9" ht="15.5" x14ac:dyDescent="0.35">
      <c r="C225" t="s">
        <v>226</v>
      </c>
      <c r="I225" s="6">
        <v>0.06</v>
      </c>
    </row>
    <row r="226" spans="3:9" ht="15.5" x14ac:dyDescent="0.35">
      <c r="C226" t="s">
        <v>308</v>
      </c>
      <c r="I226" s="6">
        <v>7.0000000000000007E-2</v>
      </c>
    </row>
    <row r="227" spans="3:9" ht="15.5" x14ac:dyDescent="0.35">
      <c r="C227" t="s">
        <v>227</v>
      </c>
      <c r="I227" s="6">
        <v>0.38</v>
      </c>
    </row>
    <row r="228" spans="3:9" ht="15.5" x14ac:dyDescent="0.35">
      <c r="C228" t="s">
        <v>228</v>
      </c>
      <c r="I228" s="6">
        <v>0.14000000000000001</v>
      </c>
    </row>
    <row r="229" spans="3:9" ht="15.5" x14ac:dyDescent="0.35">
      <c r="C229" t="s">
        <v>229</v>
      </c>
      <c r="I229" s="6">
        <v>0.21</v>
      </c>
    </row>
    <row r="230" spans="3:9" ht="15.5" x14ac:dyDescent="0.35">
      <c r="C230" t="s">
        <v>230</v>
      </c>
      <c r="I230" s="6">
        <v>0.86</v>
      </c>
    </row>
    <row r="231" spans="3:9" ht="15.5" x14ac:dyDescent="0.35">
      <c r="C231" t="s">
        <v>231</v>
      </c>
      <c r="D231" s="5">
        <v>0</v>
      </c>
    </row>
    <row r="232" spans="3:9" ht="15.5" x14ac:dyDescent="0.35">
      <c r="C232" t="s">
        <v>232</v>
      </c>
      <c r="D232" s="5">
        <v>24000000000</v>
      </c>
    </row>
    <row r="233" spans="3:9" ht="15.5" x14ac:dyDescent="0.35">
      <c r="C233" t="s">
        <v>233</v>
      </c>
      <c r="D233" s="5">
        <v>0</v>
      </c>
    </row>
    <row r="234" spans="3:9" ht="15.5" x14ac:dyDescent="0.35">
      <c r="C234" t="s">
        <v>176</v>
      </c>
      <c r="D234" s="5">
        <v>11000000000</v>
      </c>
    </row>
    <row r="235" spans="3:9" ht="15.5" x14ac:dyDescent="0.35">
      <c r="C235" t="s">
        <v>175</v>
      </c>
      <c r="I235" s="5">
        <v>24000000000</v>
      </c>
    </row>
    <row r="236" spans="3:9" ht="15.5" x14ac:dyDescent="0.35">
      <c r="C236" t="s">
        <v>21</v>
      </c>
      <c r="D236" s="5">
        <v>0</v>
      </c>
    </row>
    <row r="237" spans="3:9" ht="15.5" x14ac:dyDescent="0.35">
      <c r="C237" t="s">
        <v>234</v>
      </c>
      <c r="I237" s="5">
        <v>24000000000</v>
      </c>
    </row>
  </sheetData>
  <pageMargins left="0.7" right="0.7" top="0.75" bottom="0.75" header="0.3" footer="0.3"/>
  <ignoredErrors>
    <ignoredError sqref="A1:N238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28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784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785</v>
      </c>
      <c r="D2" s="2" vm="98">
        <f ca="1">IFERROR(_xlfn.STOCKHISTORY("XIDX:" &amp; $C$1, D3, , 0, 0, 1), "Libur")</f>
        <v>151</v>
      </c>
      <c r="E2" s="2" vm="99">
        <f ca="1">IFERROR(_xlfn.STOCKHISTORY("XIDX:" &amp; $C$1, E3, , 0, 0, 1), "Libur")</f>
        <v>160</v>
      </c>
      <c r="H2" s="2" vm="99">
        <f ca="1">IFERROR(INDEX(D2:G2,COUNT(D2:G2)),"")</f>
        <v>160</v>
      </c>
      <c r="I2" s="2" vm="100">
        <f t="shared" ref="I2:O2" ca="1" si="0">IFERROR(_xlfn.STOCKHISTORY("XIDX:" &amp; $C$1, I1, , 0, 0, 1), "Libur")</f>
        <v>216</v>
      </c>
      <c r="J2" s="2" vm="101">
        <f t="shared" ca="1" si="0"/>
        <v>346</v>
      </c>
      <c r="K2" s="2" vm="102">
        <f t="shared" ca="1" si="0"/>
        <v>308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17018083065</v>
      </c>
      <c r="E4" s="2">
        <f>IFERROR(INDEX(E51:E500,MATCH($C$4,$C$51:$C$500,0)),"")</f>
        <v>15759392985</v>
      </c>
      <c r="H4" s="2">
        <f>IFERROR(SUM(D4:G4)*(4/MAX(1,COUNT(D4:G4))),"")</f>
        <v>65554952100</v>
      </c>
      <c r="I4" s="2">
        <f t="shared" ref="I4:O4" si="1">IFERROR(INDEX(I51:I500,MATCH($C$4,$C$51:$C$500,0)),"")</f>
        <v>63101969747</v>
      </c>
      <c r="J4" s="2">
        <f t="shared" si="1"/>
        <v>69929811835</v>
      </c>
      <c r="K4" s="2">
        <f t="shared" si="1"/>
        <v>31792536857</v>
      </c>
      <c r="L4" s="2">
        <f t="shared" si="1"/>
        <v>27206600029</v>
      </c>
      <c r="M4" s="2">
        <f t="shared" si="1"/>
        <v>28490868701</v>
      </c>
      <c r="N4" s="2">
        <f t="shared" si="1"/>
        <v>31453729934</v>
      </c>
      <c r="O4" s="2">
        <f t="shared" si="1"/>
        <v>18418651591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1832583117</v>
      </c>
      <c r="E5" s="2">
        <f>IFERROR(INDEX(E51:E500,MATCH($C$5,$C$51:$C$500,0)),"")</f>
        <v>-397898100</v>
      </c>
      <c r="H5" s="2">
        <f>IFERROR(SUM(D5:G5)*(4/MAX(1,COUNT(D5:G5))),"")</f>
        <v>2869370034</v>
      </c>
      <c r="I5" s="2">
        <f t="shared" ref="I5:O5" si="2">IFERROR(INDEX(I51:I500,MATCH($C$5,$C$51:$C$500,0)),"")</f>
        <v>-6381122443</v>
      </c>
      <c r="J5" s="2">
        <f t="shared" si="2"/>
        <v>1534628716</v>
      </c>
      <c r="K5" s="2">
        <f t="shared" si="2"/>
        <v>418259890</v>
      </c>
      <c r="L5" s="2">
        <f t="shared" si="2"/>
        <v>7145686978</v>
      </c>
      <c r="M5" s="2">
        <f t="shared" si="2"/>
        <v>9329796151</v>
      </c>
      <c r="N5" s="2">
        <f t="shared" si="2"/>
        <v>7066824179</v>
      </c>
      <c r="O5" s="2">
        <f t="shared" si="2"/>
        <v>3266609679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76703073962</v>
      </c>
      <c r="E6" s="2">
        <f>IFERROR(INDEX(E51:E500,MATCH($C$6,$C$51:$C$500,0)),"")</f>
        <v>75043075946</v>
      </c>
      <c r="H6" s="2">
        <f>IFERROR(INDEX(D6:G6,COUNT(D6:G6)),"")</f>
        <v>75043075946</v>
      </c>
      <c r="I6" s="2">
        <f t="shared" ref="I6:O6" si="3">IFERROR(INDEX(I51:I500,MATCH($C$6,$C$51:$C$500,0)),"")</f>
        <v>74980420513</v>
      </c>
      <c r="J6" s="2">
        <f t="shared" si="3"/>
        <v>104723838499</v>
      </c>
      <c r="K6" s="2">
        <f t="shared" si="3"/>
        <v>96866255282</v>
      </c>
      <c r="L6" s="2">
        <f t="shared" si="3"/>
        <v>20746198141</v>
      </c>
      <c r="M6" s="2">
        <f t="shared" si="3"/>
        <v>7769305667</v>
      </c>
      <c r="N6" s="2">
        <f t="shared" si="3"/>
        <v>7013262545</v>
      </c>
      <c r="O6" s="2">
        <f t="shared" si="3"/>
        <v>3081754755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3.44</v>
      </c>
      <c r="E7" s="3">
        <f>IFERROR(INDEX(E51:E500,MATCH($C$7,$C$51:$C$500,0))/1000000000,"")</f>
        <v>3.44</v>
      </c>
      <c r="H7" s="3">
        <f>IFERROR(INDEX(D7:G7,COUNT(D7:G7)),"")</f>
        <v>3.44</v>
      </c>
      <c r="I7" s="3">
        <f t="shared" ref="I7:O7" si="4">IFERROR(INDEX(I51:I500,MATCH($C$7,$C$51:$C$500,0))/1000000000,"")</f>
        <v>3.44</v>
      </c>
      <c r="J7" s="3">
        <f t="shared" si="4"/>
        <v>3.44</v>
      </c>
      <c r="K7" s="3">
        <f t="shared" si="4"/>
        <v>3.44</v>
      </c>
      <c r="L7" s="3">
        <f t="shared" si="4"/>
        <v>2.69</v>
      </c>
      <c r="M7" s="3">
        <f t="shared" si="4"/>
        <v>0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-1000000000</v>
      </c>
      <c r="E8" s="2">
        <f>IFERROR(INDEX(E51:E500,MATCH("Free cash flow (Quarter)",$C$51:$C$500,0)),"")</f>
        <v>1000000000</v>
      </c>
      <c r="H8" s="2">
        <f>IFERROR(INDEX(D8:G8,COUNT(D8:G8)),"")</f>
        <v>1000000000</v>
      </c>
      <c r="I8" s="2">
        <f t="shared" ref="I8:O8" si="5">IFERROR(INDEX(I51:I500,MATCH($C$8,$C$51:$C$500,0)),"")</f>
        <v>20000000000</v>
      </c>
      <c r="J8" s="2">
        <f t="shared" si="5"/>
        <v>-21000000000</v>
      </c>
      <c r="K8" s="2">
        <f t="shared" si="5"/>
        <v>-36000000000</v>
      </c>
      <c r="L8" s="2">
        <f t="shared" si="5"/>
        <v>3000000000</v>
      </c>
      <c r="M8" s="2">
        <f t="shared" si="5"/>
        <v>4000000000</v>
      </c>
      <c r="N8" s="2">
        <f t="shared" si="5"/>
        <v>6000000000</v>
      </c>
      <c r="O8" s="2">
        <f t="shared" si="5"/>
        <v>2000000000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-0.22</v>
      </c>
      <c r="E9" s="3">
        <f>IFERROR(INDEX(E51:E500,MATCH("Free cash flow per share (Quarter)",$C$51:$C$500,0)),"")</f>
        <v>0.32</v>
      </c>
      <c r="H9" s="3">
        <f>IFERROR(INDEX(D9:G9,COUNT(D9:G9)),"")</f>
        <v>0.32</v>
      </c>
      <c r="I9" s="3">
        <f t="shared" ref="I9:O9" si="6">IFERROR(INDEX(I51:I500,MATCH($C$9,$C$51:$C$500,0)),"")</f>
        <v>5.8</v>
      </c>
      <c r="J9" s="3">
        <f t="shared" si="6"/>
        <v>-5.99</v>
      </c>
      <c r="K9" s="3">
        <f t="shared" si="6"/>
        <v>-10.62</v>
      </c>
      <c r="L9" s="3">
        <f t="shared" si="6"/>
        <v>1.25</v>
      </c>
      <c r="M9" s="3">
        <f t="shared" si="6"/>
        <v>1781880.54</v>
      </c>
      <c r="N9" s="3">
        <f t="shared" si="6"/>
        <v>2519124.69</v>
      </c>
      <c r="O9" s="3">
        <f t="shared" si="6"/>
        <v>673492.22</v>
      </c>
    </row>
    <row r="10" spans="1:15" ht="15.5" x14ac:dyDescent="0.35">
      <c r="C10" t="s">
        <v>18</v>
      </c>
      <c r="D10" s="3">
        <f ca="1">IFERROR(IF(D9=0,"",D2/D9),"")</f>
        <v>-686.36363636363637</v>
      </c>
      <c r="E10" s="3">
        <f ca="1">IFERROR(IF(E9=0,"",E2/E9),"")</f>
        <v>500</v>
      </c>
      <c r="I10" s="3">
        <f t="shared" ref="I10:O10" ca="1" si="7">IFERROR(IF(I9=0,"",I2/I9),"")</f>
        <v>37.241379310344826</v>
      </c>
      <c r="J10" s="3">
        <f t="shared" ca="1" si="7"/>
        <v>-57.762938230383973</v>
      </c>
      <c r="K10" s="3">
        <f t="shared" ca="1" si="7"/>
        <v>-29.001883239171377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1385950491</v>
      </c>
      <c r="E11" s="2">
        <f>IFERROR(INDEX(E51:E500,MATCH($C$11,$C$51:$C$500,0)),"")</f>
        <v>1207183168</v>
      </c>
      <c r="H11" s="2">
        <f>IFERROR(INDEX(D11:G11,COUNT(D11:G11)),"")</f>
        <v>1207183168</v>
      </c>
      <c r="I11" s="2">
        <f t="shared" ref="I11:O11" si="8">IFERROR(INDEX(I51:I500,MATCH($C$11,$C$51:$C$500,0)),"")</f>
        <v>1570232970</v>
      </c>
      <c r="J11" s="2">
        <f t="shared" si="8"/>
        <v>11244822171</v>
      </c>
      <c r="K11" s="2">
        <f t="shared" si="8"/>
        <v>29837730300</v>
      </c>
      <c r="L11" s="2">
        <f t="shared" si="8"/>
        <v>7512546972</v>
      </c>
      <c r="M11" s="2">
        <f t="shared" si="8"/>
        <v>213825682</v>
      </c>
      <c r="N11" s="2">
        <f t="shared" si="8"/>
        <v>1546980478</v>
      </c>
      <c r="O11" s="2">
        <f t="shared" si="8"/>
        <v>177072514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9000000000</v>
      </c>
      <c r="E12" s="2">
        <f>IFERROR(INDEX(E51:E500,MATCH("Net Debt (Quarter)",$C$51:$C$500,0)),"")</f>
        <v>8000000000</v>
      </c>
      <c r="H12" s="2">
        <f>IFERROR(INDEX(D12:G12,COUNT(D12:G12)),"")</f>
        <v>8000000000</v>
      </c>
      <c r="I12" s="2">
        <f t="shared" ref="I12:O12" si="9">IFERROR(INDEX(I51:I500,MATCH($C$12,$C$51:$C$500,0)),"")</f>
        <v>9000000000</v>
      </c>
      <c r="J12" s="2">
        <f t="shared" si="9"/>
        <v>-4000000000</v>
      </c>
      <c r="K12" s="2">
        <f t="shared" si="9"/>
        <v>-19000000000</v>
      </c>
      <c r="L12" s="2">
        <f t="shared" si="9"/>
        <v>-7000000000</v>
      </c>
      <c r="M12" s="2">
        <f t="shared" si="9"/>
        <v>0</v>
      </c>
      <c r="N12" s="2">
        <f t="shared" si="9"/>
        <v>-2000000000</v>
      </c>
      <c r="O12" s="2">
        <f t="shared" si="9"/>
        <v>1000000000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10000000000</v>
      </c>
      <c r="E13" s="2">
        <f>IFERROR(INDEX(E51:E500,MATCH("Total Debt (Quarter)",$C$51:$C$500,0)),"")</f>
        <v>9000000000</v>
      </c>
      <c r="H13" s="2">
        <f>IFERROR(INDEX(D13:G13,COUNT(D13:G13)),"")</f>
        <v>9000000000</v>
      </c>
      <c r="I13" s="2">
        <f t="shared" ref="I13:O13" si="10">IFERROR(INDEX(I51:I500,MATCH($C$13,$C$51:$C$500,0)),"")</f>
        <v>10000000000</v>
      </c>
      <c r="J13" s="2">
        <f t="shared" si="10"/>
        <v>7000000000</v>
      </c>
      <c r="K13" s="2">
        <f t="shared" si="10"/>
        <v>11000000000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1000000000</v>
      </c>
    </row>
    <row r="14" spans="1:15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O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</row>
    <row r="15" spans="1:15" ht="15.5" x14ac:dyDescent="0.35">
      <c r="C15" t="s">
        <v>28</v>
      </c>
      <c r="D15" s="2">
        <f>IFERROR(INDEX(D51:D500,MATCH($C$15,$C$51:$C$500,0)),"")</f>
        <v>-414508295</v>
      </c>
      <c r="E15" s="2">
        <f>IFERROR(INDEX(E51:E500,MATCH($C$15,$C$51:$C$500,0)),"")</f>
        <v>-441861246</v>
      </c>
      <c r="H15" s="2">
        <f>IFERROR(SUM(D15:G15)*(4/MAX(1,COUNT(D15:G15))),"")</f>
        <v>-1712739082</v>
      </c>
      <c r="I15" s="2">
        <f t="shared" ref="I15:O15" si="12">IFERROR(INDEX(I51:I500,MATCH($C$15,$C$51:$C$500,0)),"")</f>
        <v>-334530642</v>
      </c>
      <c r="J15" s="2">
        <f t="shared" si="12"/>
        <v>-1455999331</v>
      </c>
      <c r="K15" s="2">
        <f t="shared" si="12"/>
        <v>-1130035645</v>
      </c>
      <c r="L15" s="2">
        <f t="shared" si="12"/>
        <v>-2046481099</v>
      </c>
      <c r="M15" s="2">
        <f t="shared" si="12"/>
        <v>-2329060509</v>
      </c>
      <c r="N15" s="2">
        <f t="shared" si="12"/>
        <v>-1897685343</v>
      </c>
      <c r="O15" s="2">
        <f t="shared" si="12"/>
        <v>-1030126106</v>
      </c>
    </row>
    <row r="16" spans="1:15" ht="15.5" x14ac:dyDescent="0.35">
      <c r="C16" t="s">
        <v>29</v>
      </c>
      <c r="D16" s="2">
        <f>IFERROR(INDEX(D51:D500,MATCH($C$16,$C$51:$C$500,0)),"")</f>
        <v>2074506311</v>
      </c>
      <c r="E16" s="2">
        <f>IFERROR(INDEX(E51:E500,MATCH($C$16,$C$51:$C$500,0)),"")</f>
        <v>504516679</v>
      </c>
      <c r="H16" s="2">
        <f>IFERROR(SUM(D16:G16)*(4/MAX(1,COUNT(D16:G16))),"")</f>
        <v>5158045980</v>
      </c>
      <c r="I16" s="2">
        <f t="shared" ref="I16:O16" si="13">IFERROR(INDEX(I51:I500,MATCH($C$16,$C$51:$C$500,0)),"")</f>
        <v>-5706906274</v>
      </c>
      <c r="J16" s="2">
        <f t="shared" si="13"/>
        <v>2465548066</v>
      </c>
      <c r="K16" s="2">
        <f t="shared" si="13"/>
        <v>1754931814</v>
      </c>
      <c r="L16" s="2">
        <f t="shared" si="13"/>
        <v>5347241932</v>
      </c>
      <c r="M16" s="2">
        <f t="shared" si="13"/>
        <v>8117735615</v>
      </c>
      <c r="N16" s="2">
        <f t="shared" si="13"/>
        <v>7846981885</v>
      </c>
      <c r="O16" s="2">
        <f t="shared" si="13"/>
        <v>4296735785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237</v>
      </c>
    </row>
    <row r="19" spans="1:15" ht="15.5" x14ac:dyDescent="0.35">
      <c r="A19" t="s">
        <v>38</v>
      </c>
      <c r="C19" t="s">
        <v>39</v>
      </c>
    </row>
    <row r="20" spans="1:15" ht="15.5" x14ac:dyDescent="0.35">
      <c r="A20" t="s">
        <v>40</v>
      </c>
      <c r="C20" t="s">
        <v>41</v>
      </c>
      <c r="D20" s="2">
        <f ca="1">IFERROR(D21*D2,"")</f>
        <v>519440000000</v>
      </c>
      <c r="E20" s="2">
        <f ca="1">IFERROR(E21*E2,"")</f>
        <v>550400000000</v>
      </c>
      <c r="H20" s="2">
        <f t="shared" ref="H20:O20" ca="1" si="14">IFERROR(H21*H2,"")</f>
        <v>550400000000</v>
      </c>
      <c r="I20" s="2">
        <f t="shared" ca="1" si="14"/>
        <v>743040000000</v>
      </c>
      <c r="J20" s="2">
        <f t="shared" ca="1" si="14"/>
        <v>1190240000000</v>
      </c>
      <c r="K20" s="2">
        <f t="shared" ca="1" si="14"/>
        <v>1059520000000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3440000000</v>
      </c>
      <c r="E21" s="2">
        <f>IFERROR(INDEX(E51:E500,MATCH($C$7,$C$51:$C$500,0)),"")</f>
        <v>3440000000</v>
      </c>
      <c r="H21" s="2">
        <f>IFERROR(INDEX(D21:G21,COUNT(D21:G21)),"")</f>
        <v>3440000000</v>
      </c>
      <c r="I21" s="2">
        <f t="shared" ref="I21:O21" si="15">IFERROR(INDEX(I51:I500,MATCH($C$7,$C$51:$C$500,0)),"")</f>
        <v>3440000000</v>
      </c>
      <c r="J21" s="2">
        <f t="shared" si="15"/>
        <v>3440000000</v>
      </c>
      <c r="K21" s="2">
        <f t="shared" si="15"/>
        <v>3440000000</v>
      </c>
      <c r="L21" s="2">
        <f t="shared" si="15"/>
        <v>2690000000</v>
      </c>
      <c r="M21" s="2">
        <f t="shared" si="15"/>
        <v>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42</v>
      </c>
      <c r="C23" t="s">
        <v>43</v>
      </c>
      <c r="D23" s="3">
        <f>IFERROR(D5/D6*100,"")</f>
        <v>2.3891912309901593</v>
      </c>
      <c r="E23" s="3">
        <f>IFERROR(E5/E6*100,"")</f>
        <v>-0.53022626669290873</v>
      </c>
      <c r="H23" s="3">
        <f t="shared" ref="H23:O23" si="16">IFERROR(H5/H6*100,"")</f>
        <v>3.8236306252488377</v>
      </c>
      <c r="I23" s="3">
        <f t="shared" si="16"/>
        <v>-8.5103849769602853</v>
      </c>
      <c r="J23" s="3">
        <f t="shared" si="16"/>
        <v>1.4654053346360618</v>
      </c>
      <c r="K23" s="3">
        <f t="shared" si="16"/>
        <v>0.43179112146159576</v>
      </c>
      <c r="L23" s="3">
        <f t="shared" si="16"/>
        <v>34.443356461915904</v>
      </c>
      <c r="M23" s="3">
        <f t="shared" si="16"/>
        <v>120.08532745246667</v>
      </c>
      <c r="N23" s="3">
        <f t="shared" si="16"/>
        <v>100.76371921992549</v>
      </c>
      <c r="O23" s="3">
        <f t="shared" si="16"/>
        <v>105.9983658238892</v>
      </c>
    </row>
    <row r="24" spans="1:15" ht="15.5" x14ac:dyDescent="0.35">
      <c r="C24" t="s">
        <v>44</v>
      </c>
      <c r="D24" s="4" t="str">
        <f>IFERROR(_xlfn.RRI(5,I23,D23),"")</f>
        <v/>
      </c>
      <c r="E24" s="4" t="str">
        <f>IFERROR(_xlfn.RRI(5,J23,E23),"")</f>
        <v/>
      </c>
      <c r="H24" s="4">
        <f t="shared" ref="H24:O24" si="17">IFERROR(_xlfn.RRI(5,M23,H23),"")</f>
        <v>-0.49812311134922982</v>
      </c>
      <c r="I24" s="4" t="str">
        <f t="shared" si="17"/>
        <v/>
      </c>
      <c r="J24" s="4">
        <f t="shared" si="17"/>
        <v>-0.57525163120286416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45</v>
      </c>
      <c r="C25" t="s">
        <v>46</v>
      </c>
      <c r="D25" s="3">
        <f>IFERROR(INDEX(D51:D500,MATCH($A$25,$C$51:$C$500,0)),"")</f>
        <v>0.53</v>
      </c>
      <c r="E25" s="3">
        <f>IFERROR(INDEX(E51:E500,MATCH($A$25,$C$51:$C$500,0)),"")</f>
        <v>-0.12</v>
      </c>
      <c r="H25" s="3">
        <f>IFERROR(INDEX(D25:G25,COUNT(D25:G25)),"")</f>
        <v>-0.12</v>
      </c>
      <c r="I25" s="3">
        <f t="shared" ref="I25:O25" si="18">IFERROR(INDEX(I51:I500,MATCH($C$25,$C$51:$C$500,0)),"")</f>
        <v>-1.96</v>
      </c>
      <c r="J25" s="3">
        <f t="shared" si="18"/>
        <v>0.19</v>
      </c>
      <c r="K25" s="3">
        <f t="shared" si="18"/>
        <v>0.18</v>
      </c>
      <c r="L25" s="3">
        <f t="shared" si="18"/>
        <v>2.77</v>
      </c>
      <c r="M25" s="3">
        <f t="shared" si="18"/>
        <v>3726263.62</v>
      </c>
      <c r="N25" s="3">
        <f t="shared" si="18"/>
        <v>2833845.17</v>
      </c>
      <c r="O25" s="3">
        <f t="shared" si="18"/>
        <v>1306643.8700000001</v>
      </c>
    </row>
    <row r="26" spans="1:15" ht="15.5" x14ac:dyDescent="0.35">
      <c r="C26" t="s">
        <v>47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O26" si="19">IFERROR(_xlfn.RRI(5,M25,H25),"")</f>
        <v/>
      </c>
      <c r="I26" s="4" t="str">
        <f t="shared" si="19"/>
        <v/>
      </c>
      <c r="J26" s="4">
        <f t="shared" si="19"/>
        <v>-0.9570938770303723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48</v>
      </c>
      <c r="D27" s="3">
        <f>IFERROR(D4/D21,"")</f>
        <v>4.9471171700581396</v>
      </c>
      <c r="E27" s="3">
        <f>IFERROR(E4/E21,"")</f>
        <v>4.5812188909883718</v>
      </c>
      <c r="H27" s="3">
        <f t="shared" ref="H27:O27" si="20">IFERROR(H4/H21,"")</f>
        <v>19.056672122093023</v>
      </c>
      <c r="I27" s="3">
        <f t="shared" si="20"/>
        <v>18.343595856686047</v>
      </c>
      <c r="J27" s="3">
        <f t="shared" si="20"/>
        <v>20.328433672965115</v>
      </c>
      <c r="K27" s="3">
        <f t="shared" si="20"/>
        <v>9.2420165281976736</v>
      </c>
      <c r="L27" s="3">
        <f t="shared" si="20"/>
        <v>10.113977705947955</v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49</v>
      </c>
      <c r="D28" s="4">
        <f>IFERROR(_xlfn.RRI(5,I27,D27),"")</f>
        <v>-0.23056215283593695</v>
      </c>
      <c r="E28" s="4">
        <f>IFERROR(_xlfn.RRI(5,J27,E27),"")</f>
        <v>-0.25770689729321961</v>
      </c>
      <c r="H28" s="4" t="str">
        <f t="shared" ref="H28:O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50</v>
      </c>
      <c r="H29" s="4">
        <f t="shared" ref="H29:O29" si="22">IFERROR(((H25-I25)/I25)*100%,"")</f>
        <v>-0.93877551020408156</v>
      </c>
      <c r="I29" s="4">
        <f t="shared" si="22"/>
        <v>-11.315789473684211</v>
      </c>
      <c r="J29" s="4">
        <f t="shared" si="22"/>
        <v>5.5555555555555608E-2</v>
      </c>
      <c r="K29" s="4">
        <f t="shared" si="22"/>
        <v>-0.93501805054151621</v>
      </c>
      <c r="L29" s="4">
        <f t="shared" si="22"/>
        <v>-0.9999992566280107</v>
      </c>
      <c r="M29" s="4">
        <f t="shared" si="22"/>
        <v>0.31491432892926902</v>
      </c>
      <c r="N29" s="4">
        <f t="shared" si="22"/>
        <v>1.1687968964336086</v>
      </c>
      <c r="O29" s="4" t="str">
        <f t="shared" si="22"/>
        <v/>
      </c>
    </row>
    <row r="30" spans="1:15" ht="15.5" x14ac:dyDescent="0.35">
      <c r="C30" t="s">
        <v>51</v>
      </c>
      <c r="H30" s="4">
        <f t="shared" ref="H30:O30" si="23">IFERROR(((H27-I27)/I27)*100%,"")</f>
        <v>3.8873308754622762E-2</v>
      </c>
      <c r="I30" s="4">
        <f t="shared" si="23"/>
        <v>-9.7638502218629547E-2</v>
      </c>
      <c r="J30" s="4">
        <f t="shared" si="23"/>
        <v>1.1995669030608682</v>
      </c>
      <c r="K30" s="4">
        <f t="shared" si="23"/>
        <v>-8.6213476349417603E-2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21.25</v>
      </c>
      <c r="E32" s="3">
        <f>IFERROR(INDEX(E51:E500,MATCH($A$32,$C$51:$C$500,0)),"")</f>
        <v>20.72</v>
      </c>
      <c r="H32" s="3">
        <f>IFERROR(INDEX(D32:G32,COUNT(D32:G32)),"")</f>
        <v>20.72</v>
      </c>
      <c r="I32" s="3">
        <f t="shared" ref="I32:O32" si="24">IFERROR(INDEX(I51:I500,MATCH($C$32,$C$51:$C$500,0)),"")</f>
        <v>20.84</v>
      </c>
      <c r="J32" s="3">
        <f t="shared" si="24"/>
        <v>30.42</v>
      </c>
      <c r="K32" s="3">
        <f t="shared" si="24"/>
        <v>28.2</v>
      </c>
      <c r="L32" s="3">
        <f t="shared" si="24"/>
        <v>7.73</v>
      </c>
      <c r="M32" s="3">
        <f t="shared" si="24"/>
        <v>3107722.27</v>
      </c>
      <c r="N32" s="3">
        <f t="shared" si="24"/>
        <v>2805305.02</v>
      </c>
      <c r="O32" s="3">
        <f t="shared" si="24"/>
        <v>1232701.8999999999</v>
      </c>
    </row>
    <row r="33" spans="1:15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7.53</v>
      </c>
      <c r="E33" s="3">
        <f>IFERROR(INDEX(E51:E500,MATCH($A$33,$C$51:$C$500,0)),"")</f>
        <v>7.72</v>
      </c>
      <c r="H33" s="3">
        <f>IFERROR(INDEX(D33:G33,COUNT(D33:G33)),"")</f>
        <v>7.72</v>
      </c>
      <c r="I33" s="3">
        <f t="shared" ref="I33:O33" si="25">IFERROR(INDEX(I51:I500,MATCH($C$33,$C$51:$C$500,0)),"")</f>
        <v>10.36</v>
      </c>
      <c r="J33" s="3">
        <f t="shared" si="25"/>
        <v>11.37</v>
      </c>
      <c r="K33" s="3">
        <f t="shared" si="25"/>
        <v>10.92</v>
      </c>
      <c r="L33" s="3">
        <f t="shared" si="25"/>
        <v>0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301.89</v>
      </c>
      <c r="E34" s="3">
        <f>IFERROR(INDEX(E51:E500,MATCH($A$34,$C$51:$C$500,0)),"")</f>
        <v>-1333.33</v>
      </c>
      <c r="H34" s="3">
        <f>IFERROR(INDEX(D34:G34,COUNT(D34:G34)),"")</f>
        <v>-1333.33</v>
      </c>
      <c r="I34" s="3">
        <f t="shared" ref="I34:O34" si="26">IFERROR(INDEX(I51:I500,MATCH($C$34,$C$51:$C$500,0)),"")</f>
        <v>-110.2</v>
      </c>
      <c r="J34" s="3">
        <f t="shared" si="26"/>
        <v>1821.05</v>
      </c>
      <c r="K34" s="3">
        <f t="shared" si="26"/>
        <v>1711.11</v>
      </c>
      <c r="L34" s="3">
        <f t="shared" si="26"/>
        <v>0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32.299999999999997</v>
      </c>
      <c r="E35" s="3">
        <f>IFERROR(INDEX(E51:E500,MATCH($A$35,$C$51:$C$500,0)),"")</f>
        <v>34.869999999999997</v>
      </c>
      <c r="H35" s="3">
        <f>IFERROR(INDEX(D35:G35,COUNT(D35:G35)),"")</f>
        <v>34.869999999999997</v>
      </c>
      <c r="I35" s="3">
        <f t="shared" ref="I35:O35" si="27">IFERROR(INDEX(I51:I500,MATCH($C$35,$C$51:$C$500,0)),"")</f>
        <v>11.76</v>
      </c>
      <c r="J35" s="3">
        <f t="shared" si="27"/>
        <v>17</v>
      </c>
      <c r="K35" s="3">
        <f t="shared" si="27"/>
        <v>33.28</v>
      </c>
      <c r="L35" s="3">
        <f t="shared" si="27"/>
        <v>0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64</v>
      </c>
      <c r="C36" t="s">
        <v>65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ht="15.5" x14ac:dyDescent="0.35">
      <c r="B37" t="s">
        <v>66</v>
      </c>
      <c r="C37" t="s">
        <v>67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237</v>
      </c>
    </row>
    <row r="51" spans="2:15" ht="15.5" x14ac:dyDescent="0.35">
      <c r="B51" t="s">
        <v>73</v>
      </c>
      <c r="C51" t="s">
        <v>6</v>
      </c>
      <c r="D51" s="5">
        <v>17018083065</v>
      </c>
      <c r="E51" s="5">
        <v>15759392985</v>
      </c>
      <c r="F51" s="5">
        <v>8522126343</v>
      </c>
      <c r="G51" s="5">
        <v>17126826720</v>
      </c>
      <c r="I51" s="5">
        <v>63101969747</v>
      </c>
      <c r="J51" s="5">
        <v>69929811835</v>
      </c>
      <c r="K51" s="5">
        <v>31792536857</v>
      </c>
      <c r="L51" s="5">
        <v>27206600029</v>
      </c>
      <c r="M51" s="5">
        <v>28490868701</v>
      </c>
      <c r="N51" s="5">
        <v>31453729934</v>
      </c>
      <c r="O51" s="5">
        <v>18418651591</v>
      </c>
    </row>
    <row r="52" spans="2:15" ht="15.5" x14ac:dyDescent="0.35">
      <c r="C52" t="s">
        <v>74</v>
      </c>
      <c r="D52" s="5">
        <v>-8492096138</v>
      </c>
      <c r="E52" s="5">
        <v>-6738455880</v>
      </c>
      <c r="F52" s="5">
        <v>-14644785613</v>
      </c>
      <c r="G52" s="5">
        <v>-9288121018</v>
      </c>
      <c r="I52" s="5">
        <v>-41253218016</v>
      </c>
      <c r="J52" s="5">
        <v>-37330842286</v>
      </c>
      <c r="K52" s="5">
        <v>-11576831518</v>
      </c>
      <c r="L52" s="5">
        <v>-8865753173</v>
      </c>
      <c r="M52" s="5">
        <v>-11788457777</v>
      </c>
      <c r="N52" s="5">
        <v>-17926939127</v>
      </c>
      <c r="O52" s="5">
        <v>-10205797339</v>
      </c>
    </row>
    <row r="53" spans="2:15" ht="15.5" x14ac:dyDescent="0.35">
      <c r="C53" t="s">
        <v>75</v>
      </c>
      <c r="D53" s="5">
        <v>8525986927</v>
      </c>
      <c r="E53" s="5">
        <v>9020937105</v>
      </c>
      <c r="F53" s="5">
        <v>-6122659270</v>
      </c>
      <c r="G53" s="5">
        <v>7838705702</v>
      </c>
      <c r="I53" s="5">
        <v>21848751731</v>
      </c>
      <c r="J53" s="5">
        <v>32598969549</v>
      </c>
      <c r="K53" s="5">
        <v>20215705339</v>
      </c>
      <c r="L53" s="5">
        <v>18340846856</v>
      </c>
      <c r="M53" s="5">
        <v>16702410924</v>
      </c>
      <c r="N53" s="5">
        <v>13526790807</v>
      </c>
      <c r="O53" s="5">
        <v>8212854252</v>
      </c>
    </row>
    <row r="54" spans="2:15" ht="15.5" x14ac:dyDescent="0.35">
      <c r="C54" t="s">
        <v>76</v>
      </c>
      <c r="D54" s="5">
        <v>-7402183603</v>
      </c>
      <c r="E54" s="5">
        <v>-7014831208</v>
      </c>
      <c r="F54" s="5">
        <v>-6188266610</v>
      </c>
      <c r="G54" s="5">
        <v>-5836580624</v>
      </c>
      <c r="I54" s="5">
        <v>-26342476055</v>
      </c>
      <c r="J54" s="5">
        <v>-30332381612</v>
      </c>
      <c r="K54" s="5">
        <v>-19481404415</v>
      </c>
      <c r="L54" s="5">
        <v>-12938962380</v>
      </c>
      <c r="M54" s="5">
        <v>-8571648958</v>
      </c>
      <c r="N54" s="5">
        <v>-5680164098</v>
      </c>
      <c r="O54" s="5">
        <v>-3884943362</v>
      </c>
    </row>
    <row r="55" spans="2:15" ht="15.5" x14ac:dyDescent="0.35">
      <c r="C55" t="s">
        <v>240</v>
      </c>
      <c r="D55" s="5">
        <v>-184000443</v>
      </c>
      <c r="E55" s="5">
        <v>-346535194</v>
      </c>
      <c r="F55" s="5">
        <v>-1106349107</v>
      </c>
      <c r="G55" s="5">
        <v>142154234</v>
      </c>
      <c r="I55" s="5">
        <v>-1106349107</v>
      </c>
      <c r="J55" s="5">
        <v>-1789351217</v>
      </c>
    </row>
    <row r="56" spans="2:15" ht="15.5" x14ac:dyDescent="0.35">
      <c r="C56" t="s">
        <v>77</v>
      </c>
      <c r="D56" s="5">
        <v>-7218183160</v>
      </c>
      <c r="E56" s="5">
        <v>-6668296014</v>
      </c>
      <c r="F56" s="5">
        <v>-5081917503</v>
      </c>
      <c r="G56" s="5">
        <v>-5978734858</v>
      </c>
      <c r="I56" s="5">
        <v>-25236126948</v>
      </c>
      <c r="J56" s="5">
        <v>-28543030395</v>
      </c>
      <c r="K56" s="5">
        <v>-19481404415</v>
      </c>
      <c r="L56" s="5">
        <v>-12938962380</v>
      </c>
      <c r="M56" s="5">
        <v>-8571648958</v>
      </c>
      <c r="N56" s="5">
        <v>-5680164098</v>
      </c>
      <c r="O56" s="5">
        <v>-3884943362</v>
      </c>
    </row>
    <row r="57" spans="2:15" ht="15.5" x14ac:dyDescent="0.35">
      <c r="C57" t="s">
        <v>78</v>
      </c>
      <c r="D57" s="5">
        <v>1123803324</v>
      </c>
      <c r="E57" s="5">
        <v>2006105897</v>
      </c>
      <c r="F57" s="5">
        <v>-12310925880</v>
      </c>
      <c r="G57" s="5">
        <v>2002125078</v>
      </c>
      <c r="I57" s="5">
        <v>-4493724324</v>
      </c>
      <c r="J57" s="5">
        <v>2266587937</v>
      </c>
      <c r="K57" s="5">
        <v>734300924</v>
      </c>
      <c r="L57" s="5">
        <v>5401884476</v>
      </c>
      <c r="M57" s="5">
        <v>8130761966</v>
      </c>
      <c r="N57" s="5">
        <v>7846626709</v>
      </c>
      <c r="O57" s="5">
        <v>4327910890</v>
      </c>
    </row>
    <row r="58" spans="2:15" ht="15.5" x14ac:dyDescent="0.35">
      <c r="C58" t="s">
        <v>79</v>
      </c>
      <c r="D58" s="5">
        <v>950702987</v>
      </c>
      <c r="E58" s="5">
        <v>-1501589218</v>
      </c>
      <c r="F58" s="5">
        <v>-136297632</v>
      </c>
      <c r="G58" s="5">
        <v>-255755895</v>
      </c>
      <c r="I58" s="5">
        <v>-1213181950</v>
      </c>
      <c r="J58" s="5">
        <v>198960129</v>
      </c>
      <c r="K58" s="5">
        <v>1020630890</v>
      </c>
      <c r="L58" s="5">
        <v>-54642544</v>
      </c>
      <c r="M58" s="5">
        <v>-13026351</v>
      </c>
      <c r="N58" s="5">
        <v>355176</v>
      </c>
      <c r="O58" s="5">
        <v>-31175105</v>
      </c>
    </row>
    <row r="59" spans="2:15" ht="15.5" x14ac:dyDescent="0.35">
      <c r="C59" t="s">
        <v>81</v>
      </c>
      <c r="D59" s="5">
        <v>-172585101</v>
      </c>
      <c r="E59" s="5">
        <v>460553533</v>
      </c>
      <c r="F59" s="5">
        <v>-91961615</v>
      </c>
      <c r="G59" s="5">
        <v>108156479</v>
      </c>
      <c r="I59" s="5">
        <v>482322178</v>
      </c>
      <c r="J59" s="5">
        <v>240363852</v>
      </c>
      <c r="K59" s="5">
        <v>-71702</v>
      </c>
      <c r="L59" s="5">
        <v>203</v>
      </c>
    </row>
    <row r="60" spans="2:15" ht="15.5" x14ac:dyDescent="0.35">
      <c r="C60" t="s">
        <v>82</v>
      </c>
      <c r="D60" s="5">
        <v>950702987</v>
      </c>
      <c r="E60" s="5">
        <v>-1501589218</v>
      </c>
      <c r="F60" s="5">
        <v>-136297632</v>
      </c>
      <c r="G60" s="5">
        <v>-255755895</v>
      </c>
      <c r="I60" s="5">
        <v>-1213181950</v>
      </c>
      <c r="J60" s="5">
        <v>198960129</v>
      </c>
      <c r="K60" s="5">
        <v>1020630890</v>
      </c>
      <c r="L60" s="5">
        <v>-54642544</v>
      </c>
      <c r="M60" s="5">
        <v>-13026351</v>
      </c>
      <c r="N60" s="5">
        <v>355176</v>
      </c>
      <c r="O60" s="5">
        <v>-31175105</v>
      </c>
    </row>
    <row r="61" spans="2:15" ht="15.5" x14ac:dyDescent="0.35">
      <c r="C61" t="s">
        <v>29</v>
      </c>
      <c r="D61" s="5">
        <v>2074506311</v>
      </c>
      <c r="E61" s="5">
        <v>504516679</v>
      </c>
      <c r="F61" s="5">
        <v>-12447223512</v>
      </c>
      <c r="G61" s="5">
        <v>1746369183</v>
      </c>
      <c r="I61" s="5">
        <v>-5706906274</v>
      </c>
      <c r="J61" s="5">
        <v>2465548066</v>
      </c>
      <c r="K61" s="5">
        <v>1754931814</v>
      </c>
      <c r="L61" s="5">
        <v>5347241932</v>
      </c>
      <c r="M61" s="5">
        <v>8117735615</v>
      </c>
      <c r="N61" s="5">
        <v>7846981885</v>
      </c>
      <c r="O61" s="5">
        <v>4296735785</v>
      </c>
    </row>
    <row r="62" spans="2:15" ht="15.5" x14ac:dyDescent="0.35">
      <c r="C62" t="s">
        <v>28</v>
      </c>
      <c r="D62" s="5">
        <v>-414508295</v>
      </c>
      <c r="E62" s="5">
        <v>-441861246</v>
      </c>
      <c r="F62" s="5">
        <v>901725010</v>
      </c>
      <c r="G62" s="5">
        <v>-661917443</v>
      </c>
      <c r="I62" s="5">
        <v>-334530642</v>
      </c>
      <c r="J62" s="5">
        <v>-1455999331</v>
      </c>
      <c r="K62" s="5">
        <v>-1130035645</v>
      </c>
      <c r="L62" s="5">
        <v>-2046481099</v>
      </c>
      <c r="M62" s="5">
        <v>-2329060509</v>
      </c>
      <c r="N62" s="5">
        <v>-1897685343</v>
      </c>
      <c r="O62" s="5">
        <v>-1030126106</v>
      </c>
    </row>
    <row r="63" spans="2:15" ht="15.5" x14ac:dyDescent="0.35">
      <c r="C63" t="s">
        <v>83</v>
      </c>
      <c r="D63" s="5">
        <v>-453872982</v>
      </c>
      <c r="E63" s="5">
        <v>-504865406</v>
      </c>
      <c r="F63" s="5">
        <v>897319359</v>
      </c>
      <c r="G63" s="5">
        <v>-731635013</v>
      </c>
      <c r="I63" s="5">
        <v>-548089002</v>
      </c>
      <c r="J63" s="5">
        <v>-1722535640</v>
      </c>
      <c r="K63" s="5">
        <v>-1325842322</v>
      </c>
      <c r="L63" s="5">
        <v>-2047958387</v>
      </c>
      <c r="M63" s="5">
        <v>-2413428700</v>
      </c>
      <c r="N63" s="5">
        <v>-1929428019</v>
      </c>
      <c r="O63" s="5">
        <v>-1050360852</v>
      </c>
    </row>
    <row r="64" spans="2:15" ht="15.5" x14ac:dyDescent="0.35">
      <c r="C64" t="s">
        <v>84</v>
      </c>
      <c r="D64" s="5">
        <v>39364687</v>
      </c>
      <c r="E64" s="5">
        <v>63004160</v>
      </c>
      <c r="F64" s="5">
        <v>4405651</v>
      </c>
      <c r="G64" s="5">
        <v>69717570</v>
      </c>
      <c r="I64" s="5">
        <v>213558360</v>
      </c>
      <c r="J64" s="5">
        <v>266536309</v>
      </c>
      <c r="K64" s="5">
        <v>195806677</v>
      </c>
      <c r="L64" s="5">
        <v>1477288</v>
      </c>
      <c r="M64" s="5">
        <v>84368191</v>
      </c>
      <c r="N64" s="5">
        <v>31742676</v>
      </c>
      <c r="O64" s="5">
        <v>20234746</v>
      </c>
    </row>
    <row r="65" spans="2:15" ht="15.5" x14ac:dyDescent="0.35">
      <c r="C65" t="s">
        <v>85</v>
      </c>
      <c r="D65" s="5">
        <v>-414508295</v>
      </c>
      <c r="E65" s="5">
        <v>-441861246</v>
      </c>
      <c r="F65" s="5">
        <v>901725010</v>
      </c>
      <c r="G65" s="5">
        <v>-661917443</v>
      </c>
      <c r="I65" s="5">
        <v>-334530642</v>
      </c>
      <c r="J65" s="5">
        <v>-1455999331</v>
      </c>
      <c r="K65" s="5">
        <v>-1130035645</v>
      </c>
      <c r="L65" s="5">
        <v>-2046481099</v>
      </c>
      <c r="M65" s="5">
        <v>-2329060509</v>
      </c>
      <c r="N65" s="5">
        <v>-1897685343</v>
      </c>
      <c r="O65" s="5">
        <v>-1030126106</v>
      </c>
    </row>
    <row r="66" spans="2:15" ht="15.5" x14ac:dyDescent="0.35">
      <c r="C66" t="s">
        <v>86</v>
      </c>
    </row>
    <row r="67" spans="2:15" ht="15.5" x14ac:dyDescent="0.35">
      <c r="C67" t="s">
        <v>87</v>
      </c>
      <c r="D67" s="5">
        <v>1659998016</v>
      </c>
      <c r="E67" s="5">
        <v>62655433</v>
      </c>
      <c r="F67" s="5">
        <v>-11545498502</v>
      </c>
      <c r="G67" s="5">
        <v>1084451740</v>
      </c>
      <c r="I67" s="5">
        <v>-6244242666</v>
      </c>
      <c r="J67" s="5">
        <v>904531036</v>
      </c>
      <c r="K67" s="5">
        <v>624896169</v>
      </c>
      <c r="L67" s="5">
        <v>7448178051</v>
      </c>
      <c r="M67" s="5">
        <v>9315659052</v>
      </c>
      <c r="N67" s="5">
        <v>7084612930</v>
      </c>
      <c r="O67" s="5">
        <v>3266609679</v>
      </c>
    </row>
    <row r="68" spans="2:15" ht="15.5" x14ac:dyDescent="0.35">
      <c r="C68" t="s">
        <v>88</v>
      </c>
      <c r="F68" s="5">
        <v>345442401</v>
      </c>
      <c r="I68" s="5">
        <v>345442401</v>
      </c>
      <c r="J68" s="5">
        <v>870461532</v>
      </c>
      <c r="K68" s="5">
        <v>-206707981</v>
      </c>
      <c r="L68" s="5">
        <v>-302490870</v>
      </c>
      <c r="M68" s="5">
        <v>14137099</v>
      </c>
      <c r="N68" s="5">
        <v>-17788751</v>
      </c>
    </row>
    <row r="69" spans="2:15" ht="15.5" x14ac:dyDescent="0.35">
      <c r="C69" t="s">
        <v>89</v>
      </c>
      <c r="D69" s="5">
        <v>1659998016</v>
      </c>
      <c r="E69" s="5">
        <v>62655433</v>
      </c>
      <c r="F69" s="5">
        <v>-11200056101</v>
      </c>
      <c r="G69" s="5">
        <v>1084451740</v>
      </c>
      <c r="I69" s="5">
        <v>-5898800265</v>
      </c>
      <c r="J69" s="5">
        <v>1774992568</v>
      </c>
      <c r="K69" s="5">
        <v>418188188</v>
      </c>
      <c r="L69" s="5">
        <v>7145687181</v>
      </c>
      <c r="M69" s="5">
        <v>9329796151</v>
      </c>
      <c r="N69" s="5">
        <v>7066824179</v>
      </c>
      <c r="O69" s="5">
        <v>3266609679</v>
      </c>
    </row>
    <row r="70" spans="2:15" ht="15.5" x14ac:dyDescent="0.35">
      <c r="C70" t="s">
        <v>90</v>
      </c>
      <c r="D70" s="5">
        <v>1659998016</v>
      </c>
      <c r="E70" s="5">
        <v>62655433</v>
      </c>
      <c r="F70" s="5">
        <v>-11545498502</v>
      </c>
      <c r="G70" s="5">
        <v>1084451740</v>
      </c>
      <c r="I70" s="5">
        <v>-6244242666</v>
      </c>
      <c r="J70" s="5">
        <v>904531036</v>
      </c>
      <c r="K70" s="5">
        <v>624896169</v>
      </c>
      <c r="L70" s="5">
        <v>7448178051</v>
      </c>
      <c r="M70" s="5">
        <v>9315659052</v>
      </c>
      <c r="N70" s="5">
        <v>7084612929</v>
      </c>
      <c r="O70" s="5">
        <v>3266609679</v>
      </c>
    </row>
    <row r="71" spans="2:15" ht="15.5" x14ac:dyDescent="0.35">
      <c r="C71" t="s">
        <v>8</v>
      </c>
      <c r="D71" s="5">
        <v>1832583117</v>
      </c>
      <c r="E71" s="5">
        <v>-397898100</v>
      </c>
      <c r="F71" s="5">
        <v>-11108094486</v>
      </c>
      <c r="G71" s="5">
        <v>976295261</v>
      </c>
      <c r="I71" s="5">
        <v>-6381122443</v>
      </c>
      <c r="J71" s="5">
        <v>1534628716</v>
      </c>
      <c r="K71" s="5">
        <v>418259890</v>
      </c>
      <c r="L71" s="5">
        <v>7145686978</v>
      </c>
      <c r="M71" s="5">
        <v>9329796151</v>
      </c>
      <c r="N71" s="5">
        <v>7066824179</v>
      </c>
      <c r="O71" s="5">
        <v>3266609679</v>
      </c>
    </row>
    <row r="72" spans="2:15" ht="15.5" x14ac:dyDescent="0.35">
      <c r="C72" t="s">
        <v>612</v>
      </c>
    </row>
    <row r="73" spans="2:15" ht="15.5" x14ac:dyDescent="0.35">
      <c r="C73" t="s">
        <v>92</v>
      </c>
      <c r="D73" s="5">
        <v>1659998016</v>
      </c>
      <c r="E73" s="5">
        <v>62655433</v>
      </c>
      <c r="F73" s="5">
        <v>-11545498502</v>
      </c>
      <c r="G73" s="5">
        <v>1084451740</v>
      </c>
      <c r="I73" s="5">
        <v>-6244242666</v>
      </c>
      <c r="J73" s="5">
        <v>904531036</v>
      </c>
      <c r="K73" s="5">
        <v>624896169</v>
      </c>
      <c r="L73" s="5">
        <v>7448178051</v>
      </c>
      <c r="M73" s="5">
        <v>9315659052</v>
      </c>
      <c r="N73" s="5">
        <v>7084612929</v>
      </c>
      <c r="O73" s="5">
        <v>3266609679</v>
      </c>
    </row>
    <row r="74" spans="2:15" ht="15.5" x14ac:dyDescent="0.35">
      <c r="C74" t="s">
        <v>93</v>
      </c>
      <c r="D74" s="5">
        <v>1659998016</v>
      </c>
      <c r="E74" s="5">
        <v>62655433</v>
      </c>
      <c r="F74" s="5">
        <v>-11200056101</v>
      </c>
      <c r="G74" s="5">
        <v>1084451740</v>
      </c>
      <c r="I74" s="5">
        <v>-5898800265</v>
      </c>
      <c r="J74" s="5">
        <v>1774992568</v>
      </c>
      <c r="K74" s="5">
        <v>418188188</v>
      </c>
      <c r="L74" s="5">
        <v>7145687181</v>
      </c>
      <c r="M74" s="5">
        <v>9329796151</v>
      </c>
      <c r="N74" s="5">
        <v>7066824179</v>
      </c>
      <c r="O74" s="5">
        <v>3266609679</v>
      </c>
    </row>
    <row r="75" spans="2:15" ht="15.5" x14ac:dyDescent="0.35">
      <c r="C75" t="s">
        <v>94</v>
      </c>
      <c r="D75" s="5">
        <v>1659998016</v>
      </c>
      <c r="E75" s="5">
        <v>62655433</v>
      </c>
      <c r="F75" s="5">
        <v>-11200056101</v>
      </c>
      <c r="G75" s="5">
        <v>1084451740</v>
      </c>
      <c r="I75" s="5">
        <v>-5898800265</v>
      </c>
      <c r="J75" s="5">
        <v>1774992568</v>
      </c>
      <c r="K75" s="5">
        <v>418188188</v>
      </c>
      <c r="L75" s="5">
        <v>7145687181</v>
      </c>
      <c r="M75" s="5">
        <v>9329796151</v>
      </c>
      <c r="N75" s="5">
        <v>7066824179</v>
      </c>
      <c r="O75" s="5">
        <v>3266609679</v>
      </c>
    </row>
    <row r="77" spans="2:15" ht="15.5" x14ac:dyDescent="0.35">
      <c r="B77" t="s">
        <v>95</v>
      </c>
      <c r="C77" t="s">
        <v>96</v>
      </c>
    </row>
    <row r="78" spans="2:15" ht="15.5" x14ac:dyDescent="0.35">
      <c r="C78" t="s">
        <v>97</v>
      </c>
    </row>
    <row r="79" spans="2:15" ht="15.5" x14ac:dyDescent="0.35">
      <c r="C79" t="s">
        <v>20</v>
      </c>
      <c r="D79" s="5">
        <v>1385950491</v>
      </c>
      <c r="E79" s="5">
        <v>1207183168</v>
      </c>
      <c r="F79" s="5">
        <v>1570232970</v>
      </c>
      <c r="G79" s="5">
        <v>3097567689</v>
      </c>
      <c r="I79" s="5">
        <v>1570232970</v>
      </c>
      <c r="J79" s="5">
        <v>11244822171</v>
      </c>
      <c r="K79" s="5">
        <v>29837730300</v>
      </c>
      <c r="L79" s="5">
        <v>7512546972</v>
      </c>
      <c r="M79" s="5">
        <v>213825682</v>
      </c>
      <c r="N79" s="5">
        <v>1546980478</v>
      </c>
      <c r="O79" s="5">
        <v>177072514</v>
      </c>
    </row>
    <row r="80" spans="2:15" ht="15.5" x14ac:dyDescent="0.35">
      <c r="C80" t="s">
        <v>98</v>
      </c>
      <c r="D80" s="5">
        <v>20857841412</v>
      </c>
      <c r="E80" s="5">
        <v>14010279869</v>
      </c>
      <c r="F80" s="5">
        <v>12058491257</v>
      </c>
      <c r="G80" s="5">
        <v>20451782999</v>
      </c>
      <c r="I80" s="5">
        <v>12058491257</v>
      </c>
      <c r="J80" s="5">
        <v>14028562751</v>
      </c>
      <c r="K80" s="5">
        <v>14749081595</v>
      </c>
      <c r="L80" s="5">
        <v>2612726766</v>
      </c>
      <c r="M80" s="5">
        <v>2859572023</v>
      </c>
      <c r="N80" s="5">
        <v>3445197192</v>
      </c>
      <c r="O80" s="5">
        <v>4058151525</v>
      </c>
    </row>
    <row r="81" spans="3:15" ht="15.5" x14ac:dyDescent="0.35">
      <c r="C81" t="s">
        <v>101</v>
      </c>
      <c r="D81" s="5">
        <v>120680000</v>
      </c>
      <c r="E81" s="5">
        <v>132720000</v>
      </c>
      <c r="F81" s="5">
        <v>149760000</v>
      </c>
      <c r="G81" s="5">
        <v>702128137</v>
      </c>
      <c r="I81" s="5">
        <v>149760000</v>
      </c>
      <c r="J81" s="5">
        <v>319632137</v>
      </c>
      <c r="K81" s="5">
        <v>280935137</v>
      </c>
      <c r="L81" s="5">
        <v>102000000</v>
      </c>
      <c r="M81" s="5">
        <v>8646348212</v>
      </c>
      <c r="N81" s="5">
        <v>5190683009</v>
      </c>
      <c r="O81" s="5">
        <v>845692095</v>
      </c>
    </row>
    <row r="82" spans="3:15" ht="15.5" x14ac:dyDescent="0.35">
      <c r="C82" t="s">
        <v>99</v>
      </c>
      <c r="J82" s="5">
        <v>186143140</v>
      </c>
      <c r="K82" s="5">
        <v>90363205</v>
      </c>
      <c r="L82" s="5">
        <v>199073657</v>
      </c>
    </row>
    <row r="83" spans="3:15" ht="15.5" x14ac:dyDescent="0.35">
      <c r="C83" t="s">
        <v>247</v>
      </c>
      <c r="J83" s="5">
        <v>1717285269</v>
      </c>
      <c r="K83" s="5">
        <v>1265811891</v>
      </c>
    </row>
    <row r="84" spans="3:15" ht="15.5" x14ac:dyDescent="0.35">
      <c r="C84" t="s">
        <v>102</v>
      </c>
      <c r="D84" s="5">
        <v>120680000</v>
      </c>
      <c r="E84" s="5">
        <v>132720000</v>
      </c>
      <c r="F84" s="5">
        <v>149760000</v>
      </c>
      <c r="G84" s="5">
        <v>702128137</v>
      </c>
      <c r="I84" s="5">
        <v>149760000</v>
      </c>
      <c r="J84" s="5">
        <v>319632137</v>
      </c>
      <c r="K84" s="5">
        <v>280935137</v>
      </c>
      <c r="L84" s="5">
        <v>102000000</v>
      </c>
      <c r="M84" s="5">
        <v>8646348212</v>
      </c>
      <c r="N84" s="5">
        <v>5190683009</v>
      </c>
      <c r="O84" s="5">
        <v>845692095</v>
      </c>
    </row>
    <row r="85" spans="3:15" ht="15.5" x14ac:dyDescent="0.35">
      <c r="C85" t="s">
        <v>103</v>
      </c>
      <c r="J85" s="5">
        <v>1160825077</v>
      </c>
    </row>
    <row r="86" spans="3:15" ht="15.5" x14ac:dyDescent="0.35">
      <c r="C86" t="s">
        <v>81</v>
      </c>
      <c r="D86" s="5">
        <v>705233180</v>
      </c>
      <c r="E86" s="5">
        <v>705233180</v>
      </c>
      <c r="F86" s="5">
        <v>705233180</v>
      </c>
      <c r="G86" s="5">
        <v>357602377</v>
      </c>
      <c r="I86" s="5">
        <v>705233180</v>
      </c>
      <c r="J86" s="5">
        <v>11988827752</v>
      </c>
      <c r="K86" s="5">
        <v>5035789801</v>
      </c>
      <c r="L86" s="5">
        <v>-306142522</v>
      </c>
      <c r="M86" s="5">
        <v>-3662721069</v>
      </c>
      <c r="N86" s="5">
        <v>-153105139</v>
      </c>
    </row>
    <row r="87" spans="3:15" ht="15.5" x14ac:dyDescent="0.35">
      <c r="C87" t="s">
        <v>104</v>
      </c>
      <c r="D87" s="5">
        <v>50096543097</v>
      </c>
      <c r="E87" s="5">
        <v>43780811699</v>
      </c>
      <c r="F87" s="5">
        <v>41215961247</v>
      </c>
      <c r="G87" s="5">
        <v>59434307401</v>
      </c>
      <c r="I87" s="5">
        <v>41215961247</v>
      </c>
      <c r="J87" s="5">
        <v>64703955692</v>
      </c>
      <c r="K87" s="5">
        <v>57282663602</v>
      </c>
      <c r="L87" s="5">
        <v>15592212714</v>
      </c>
      <c r="M87" s="5">
        <v>12214779317</v>
      </c>
      <c r="N87" s="5">
        <v>10555831539</v>
      </c>
      <c r="O87" s="5">
        <v>5301516134</v>
      </c>
    </row>
    <row r="88" spans="3:15" ht="15.5" x14ac:dyDescent="0.35">
      <c r="C88" t="s">
        <v>105</v>
      </c>
    </row>
    <row r="89" spans="3:15" ht="15.5" x14ac:dyDescent="0.35">
      <c r="C89" t="s">
        <v>106</v>
      </c>
      <c r="D89" s="5">
        <v>22999267296</v>
      </c>
      <c r="E89" s="5">
        <v>23396422512</v>
      </c>
      <c r="F89" s="5">
        <v>24876829492</v>
      </c>
      <c r="G89" s="5">
        <v>24993836860</v>
      </c>
      <c r="I89" s="5">
        <v>24876829492</v>
      </c>
      <c r="J89" s="5">
        <v>29544615509</v>
      </c>
      <c r="K89" s="5">
        <v>30695255733</v>
      </c>
      <c r="L89" s="5">
        <v>3898991950</v>
      </c>
      <c r="M89" s="5">
        <v>2907329796</v>
      </c>
      <c r="N89" s="5">
        <v>3425407880</v>
      </c>
      <c r="O89" s="5">
        <v>98275448</v>
      </c>
    </row>
    <row r="90" spans="3:15" ht="15.5" x14ac:dyDescent="0.35">
      <c r="C90" t="s">
        <v>108</v>
      </c>
      <c r="D90" s="5">
        <v>710281807</v>
      </c>
      <c r="E90" s="5">
        <v>670917120</v>
      </c>
      <c r="F90" s="5">
        <v>607912960</v>
      </c>
      <c r="G90" s="5">
        <v>700939782</v>
      </c>
      <c r="I90" s="5">
        <v>607912960</v>
      </c>
      <c r="J90" s="5">
        <v>491787073</v>
      </c>
      <c r="K90" s="5">
        <v>465092855</v>
      </c>
      <c r="L90" s="5">
        <v>210983927</v>
      </c>
      <c r="M90" s="5">
        <v>136464282</v>
      </c>
      <c r="N90" s="5">
        <v>56994762</v>
      </c>
      <c r="O90" s="5">
        <v>20234746</v>
      </c>
    </row>
    <row r="91" spans="3:15" ht="15.5" x14ac:dyDescent="0.35">
      <c r="C91" t="s">
        <v>107</v>
      </c>
      <c r="D91" s="5">
        <v>22455144787</v>
      </c>
      <c r="E91" s="5">
        <v>23395737994</v>
      </c>
      <c r="F91" s="5">
        <v>24336331199</v>
      </c>
      <c r="G91" s="5">
        <v>23544910246</v>
      </c>
      <c r="I91" s="5">
        <v>24336331199</v>
      </c>
      <c r="J91" s="5">
        <v>24256654855</v>
      </c>
      <c r="K91" s="5">
        <v>22942571902</v>
      </c>
    </row>
    <row r="92" spans="3:15" ht="15.5" x14ac:dyDescent="0.35">
      <c r="C92" t="s">
        <v>109</v>
      </c>
      <c r="D92" s="5">
        <v>46558760576</v>
      </c>
      <c r="E92" s="5">
        <v>48124914614</v>
      </c>
      <c r="F92" s="5">
        <v>50750680940</v>
      </c>
      <c r="G92" s="5">
        <v>50432114479</v>
      </c>
      <c r="I92" s="5">
        <v>50750680940</v>
      </c>
      <c r="J92" s="5">
        <v>56288795932</v>
      </c>
      <c r="K92" s="5">
        <v>58925739534</v>
      </c>
      <c r="L92" s="5">
        <v>9013402825</v>
      </c>
      <c r="M92" s="5">
        <v>5629821385</v>
      </c>
      <c r="N92" s="5">
        <v>4583279142</v>
      </c>
      <c r="O92" s="5">
        <v>1131750194</v>
      </c>
    </row>
    <row r="93" spans="3:15" ht="15.5" x14ac:dyDescent="0.35">
      <c r="C93" t="s">
        <v>110</v>
      </c>
      <c r="D93" s="5">
        <v>96655303673</v>
      </c>
      <c r="E93" s="5">
        <v>91905726313</v>
      </c>
      <c r="F93" s="5">
        <v>91966642187</v>
      </c>
      <c r="G93" s="5">
        <v>109866421880</v>
      </c>
      <c r="I93" s="5">
        <v>91966642187</v>
      </c>
      <c r="J93" s="5">
        <v>120992751624</v>
      </c>
      <c r="K93" s="5">
        <v>116208403136</v>
      </c>
      <c r="L93" s="5">
        <v>24605615539</v>
      </c>
      <c r="M93" s="5">
        <v>17844600702</v>
      </c>
      <c r="N93" s="5">
        <v>15139110681</v>
      </c>
      <c r="O93" s="5">
        <v>6433266328</v>
      </c>
    </row>
    <row r="94" spans="3:15" ht="15.5" x14ac:dyDescent="0.35">
      <c r="C94" t="s">
        <v>111</v>
      </c>
    </row>
    <row r="95" spans="3:15" ht="15.5" x14ac:dyDescent="0.35">
      <c r="C95" t="s">
        <v>112</v>
      </c>
    </row>
    <row r="96" spans="3:15" ht="15.5" x14ac:dyDescent="0.35">
      <c r="C96" t="s">
        <v>113</v>
      </c>
      <c r="D96" s="5">
        <v>16753261452</v>
      </c>
      <c r="E96" s="5">
        <v>13800134381</v>
      </c>
      <c r="F96" s="5">
        <v>14164026467</v>
      </c>
      <c r="G96" s="5">
        <v>19968696054</v>
      </c>
      <c r="I96" s="5">
        <v>14164026467</v>
      </c>
      <c r="J96" s="5">
        <v>13372285718</v>
      </c>
      <c r="K96" s="5">
        <v>16426924593</v>
      </c>
      <c r="L96" s="5">
        <v>2261956699</v>
      </c>
      <c r="M96" s="5">
        <v>2313204612</v>
      </c>
      <c r="N96" s="5">
        <v>4540682866</v>
      </c>
      <c r="O96" s="5">
        <v>3131151163</v>
      </c>
    </row>
    <row r="97" spans="3:15" ht="15.5" x14ac:dyDescent="0.35">
      <c r="C97" t="s">
        <v>542</v>
      </c>
      <c r="D97" s="5">
        <v>9954726137</v>
      </c>
      <c r="E97" s="5">
        <v>8905003726</v>
      </c>
      <c r="F97" s="5">
        <v>9828915854</v>
      </c>
      <c r="G97" s="5">
        <v>12040499079</v>
      </c>
      <c r="I97" s="5">
        <v>9828915854</v>
      </c>
      <c r="J97" s="5">
        <v>6427075842</v>
      </c>
      <c r="K97" s="5">
        <v>9676302585</v>
      </c>
      <c r="N97" s="5">
        <v>3238704</v>
      </c>
      <c r="O97" s="5">
        <v>705368442</v>
      </c>
    </row>
    <row r="98" spans="3:15" ht="15.5" x14ac:dyDescent="0.35">
      <c r="C98" t="s">
        <v>114</v>
      </c>
      <c r="D98" s="5">
        <v>4741485332</v>
      </c>
      <c r="E98" s="5">
        <v>3445499563</v>
      </c>
      <c r="F98" s="5">
        <v>3095033310</v>
      </c>
      <c r="G98" s="5">
        <v>5841137453</v>
      </c>
      <c r="I98" s="5">
        <v>3095033310</v>
      </c>
      <c r="J98" s="5">
        <v>3984915173</v>
      </c>
      <c r="K98" s="5">
        <v>3571782312</v>
      </c>
      <c r="L98" s="5">
        <v>1267835595</v>
      </c>
      <c r="M98" s="5">
        <v>245178920</v>
      </c>
      <c r="N98" s="5">
        <v>3108319208</v>
      </c>
      <c r="O98" s="5">
        <v>1470498221</v>
      </c>
    </row>
    <row r="99" spans="3:15" ht="15.5" x14ac:dyDescent="0.35">
      <c r="C99" t="s">
        <v>116</v>
      </c>
      <c r="D99" s="5">
        <v>1643996003</v>
      </c>
      <c r="E99" s="5">
        <v>895539465</v>
      </c>
      <c r="F99" s="5">
        <v>676689080</v>
      </c>
      <c r="G99" s="5">
        <v>1591525506</v>
      </c>
      <c r="I99" s="5">
        <v>676689080</v>
      </c>
      <c r="J99" s="5">
        <v>518315483</v>
      </c>
      <c r="K99" s="5">
        <v>1509991899</v>
      </c>
      <c r="L99" s="5">
        <v>423977873</v>
      </c>
      <c r="M99" s="5">
        <v>1474974947</v>
      </c>
      <c r="N99" s="5">
        <v>1429124954</v>
      </c>
      <c r="O99" s="5">
        <v>955284500</v>
      </c>
    </row>
    <row r="100" spans="3:15" ht="15.5" x14ac:dyDescent="0.35">
      <c r="C100" t="s">
        <v>115</v>
      </c>
      <c r="G100" s="5">
        <v>151986202</v>
      </c>
    </row>
    <row r="101" spans="3:15" ht="15.5" x14ac:dyDescent="0.35">
      <c r="C101" t="s">
        <v>252</v>
      </c>
      <c r="G101" s="5">
        <v>151986202</v>
      </c>
      <c r="J101" s="5">
        <v>1903428409</v>
      </c>
      <c r="K101" s="5">
        <v>1356175096</v>
      </c>
      <c r="L101" s="5">
        <v>199073657</v>
      </c>
    </row>
    <row r="102" spans="3:15" ht="15.5" x14ac:dyDescent="0.35">
      <c r="C102" t="s">
        <v>322</v>
      </c>
    </row>
    <row r="103" spans="3:15" ht="15.5" x14ac:dyDescent="0.35">
      <c r="C103" t="s">
        <v>255</v>
      </c>
      <c r="D103" s="5">
        <v>116555215</v>
      </c>
      <c r="E103" s="5">
        <v>172174654</v>
      </c>
      <c r="F103" s="5">
        <v>226430504</v>
      </c>
      <c r="I103" s="5">
        <v>226430504</v>
      </c>
      <c r="J103" s="5">
        <v>202993767</v>
      </c>
    </row>
    <row r="104" spans="3:15" ht="15.5" x14ac:dyDescent="0.35">
      <c r="C104" t="s">
        <v>323</v>
      </c>
      <c r="D104" s="5">
        <v>66521222</v>
      </c>
      <c r="E104" s="5">
        <v>108999348</v>
      </c>
      <c r="F104" s="5">
        <v>155061114</v>
      </c>
      <c r="G104" s="5">
        <v>211473751</v>
      </c>
      <c r="I104" s="5">
        <v>155061114</v>
      </c>
      <c r="J104" s="5">
        <v>460586117</v>
      </c>
      <c r="K104" s="5">
        <v>796143161</v>
      </c>
      <c r="L104" s="5">
        <v>121777463</v>
      </c>
    </row>
    <row r="105" spans="3:15" ht="15.5" x14ac:dyDescent="0.35">
      <c r="C105" t="s">
        <v>325</v>
      </c>
      <c r="D105" s="5">
        <v>304046259</v>
      </c>
      <c r="E105" s="5">
        <v>374667528</v>
      </c>
      <c r="F105" s="5">
        <v>443950953</v>
      </c>
      <c r="G105" s="5">
        <v>343547814</v>
      </c>
      <c r="I105" s="5">
        <v>443950953</v>
      </c>
      <c r="J105" s="5">
        <v>538550811</v>
      </c>
      <c r="K105" s="5">
        <v>312672701</v>
      </c>
      <c r="L105" s="5">
        <v>371069574</v>
      </c>
      <c r="M105" s="5">
        <v>593050745</v>
      </c>
    </row>
    <row r="106" spans="3:15" ht="15.5" x14ac:dyDescent="0.35">
      <c r="C106" t="s">
        <v>122</v>
      </c>
      <c r="D106" s="5">
        <v>3198968259</v>
      </c>
      <c r="E106" s="5">
        <v>3062515986</v>
      </c>
      <c r="F106" s="5">
        <v>2822195207</v>
      </c>
      <c r="G106" s="5">
        <v>3431202741</v>
      </c>
      <c r="I106" s="5">
        <v>2822195207</v>
      </c>
      <c r="J106" s="5">
        <v>2896627407</v>
      </c>
      <c r="K106" s="5">
        <v>2915223261</v>
      </c>
      <c r="L106" s="5">
        <v>1597460699</v>
      </c>
      <c r="M106" s="5">
        <v>7762090423</v>
      </c>
      <c r="N106" s="5">
        <v>3585165270</v>
      </c>
      <c r="O106" s="5">
        <v>220360410</v>
      </c>
    </row>
    <row r="107" spans="3:15" ht="15.5" x14ac:dyDescent="0.35">
      <c r="C107" t="s">
        <v>123</v>
      </c>
      <c r="D107" s="5">
        <v>3198968259</v>
      </c>
      <c r="E107" s="5">
        <v>3062515986</v>
      </c>
      <c r="F107" s="5">
        <v>2822195207</v>
      </c>
      <c r="G107" s="5">
        <v>3431202741</v>
      </c>
      <c r="I107" s="5">
        <v>2822195207</v>
      </c>
      <c r="J107" s="5">
        <v>2896627407</v>
      </c>
      <c r="K107" s="5">
        <v>2915223261</v>
      </c>
      <c r="L107" s="5">
        <v>1597460699</v>
      </c>
      <c r="M107" s="5">
        <v>7762090423</v>
      </c>
      <c r="N107" s="5">
        <v>3585165270</v>
      </c>
      <c r="O107" s="5">
        <v>220360410</v>
      </c>
    </row>
    <row r="108" spans="3:15" ht="15.5" x14ac:dyDescent="0.35">
      <c r="C108" t="s">
        <v>119</v>
      </c>
    </row>
    <row r="109" spans="3:15" ht="15.5" x14ac:dyDescent="0.35">
      <c r="C109" t="s">
        <v>121</v>
      </c>
      <c r="D109" s="5">
        <v>66521222</v>
      </c>
      <c r="E109" s="5">
        <v>108999348</v>
      </c>
      <c r="F109" s="5">
        <v>155061114</v>
      </c>
      <c r="G109" s="5">
        <v>270897823</v>
      </c>
      <c r="I109" s="5">
        <v>155061114</v>
      </c>
      <c r="J109" s="5">
        <v>687016621</v>
      </c>
      <c r="K109" s="5">
        <v>796143161</v>
      </c>
      <c r="L109" s="5">
        <v>641771704</v>
      </c>
      <c r="M109" s="5">
        <v>242100062</v>
      </c>
    </row>
    <row r="110" spans="3:15" ht="15.5" x14ac:dyDescent="0.35">
      <c r="C110" t="s">
        <v>543</v>
      </c>
      <c r="M110" s="5">
        <v>6899698168</v>
      </c>
      <c r="N110" s="5">
        <v>3326098169</v>
      </c>
      <c r="O110" s="5">
        <v>128384290</v>
      </c>
    </row>
    <row r="111" spans="3:15" ht="15.5" x14ac:dyDescent="0.35">
      <c r="C111" t="s">
        <v>124</v>
      </c>
      <c r="D111" s="5">
        <v>19952229711</v>
      </c>
      <c r="E111" s="5">
        <v>16862650367</v>
      </c>
      <c r="F111" s="5">
        <v>16986221674</v>
      </c>
      <c r="G111" s="5">
        <v>23399898795</v>
      </c>
      <c r="I111" s="5">
        <v>16986221674</v>
      </c>
      <c r="J111" s="5">
        <v>16268913125</v>
      </c>
      <c r="K111" s="5">
        <v>19342147854</v>
      </c>
      <c r="L111" s="5">
        <v>3859417398</v>
      </c>
      <c r="M111" s="5">
        <v>10075295035</v>
      </c>
      <c r="N111" s="5">
        <v>8125848136</v>
      </c>
      <c r="O111" s="5">
        <v>3351511573</v>
      </c>
    </row>
    <row r="112" spans="3:15" ht="15.5" x14ac:dyDescent="0.35">
      <c r="C112" t="s">
        <v>125</v>
      </c>
    </row>
    <row r="113" spans="2:15" ht="15.5" x14ac:dyDescent="0.35">
      <c r="C113" t="s">
        <v>126</v>
      </c>
      <c r="D113" s="5">
        <v>34350000000</v>
      </c>
      <c r="E113" s="5">
        <v>34350000000</v>
      </c>
      <c r="F113" s="5">
        <v>34350000000</v>
      </c>
      <c r="G113" s="5">
        <v>34350000000</v>
      </c>
      <c r="I113" s="5">
        <v>34350000000</v>
      </c>
      <c r="J113" s="5">
        <v>34350000000</v>
      </c>
      <c r="K113" s="5">
        <v>34350000000</v>
      </c>
      <c r="L113" s="5">
        <v>26850000000</v>
      </c>
      <c r="M113" s="5">
        <v>250000000</v>
      </c>
      <c r="N113" s="5">
        <v>250000000</v>
      </c>
      <c r="O113" s="5">
        <v>250000000</v>
      </c>
    </row>
    <row r="114" spans="2:15" ht="15.5" x14ac:dyDescent="0.35">
      <c r="C114" t="s">
        <v>127</v>
      </c>
      <c r="D114" s="5">
        <v>38994593929</v>
      </c>
      <c r="E114" s="5">
        <v>38994593929</v>
      </c>
      <c r="F114" s="5">
        <v>38994593929</v>
      </c>
      <c r="G114" s="5">
        <v>38994593929</v>
      </c>
      <c r="I114" s="5">
        <v>38994593929</v>
      </c>
      <c r="J114" s="5">
        <v>53890447585</v>
      </c>
      <c r="K114" s="5">
        <v>53890447585</v>
      </c>
      <c r="L114" s="5">
        <v>-8762088030</v>
      </c>
    </row>
    <row r="115" spans="2:15" ht="15.5" x14ac:dyDescent="0.35">
      <c r="C115" t="s">
        <v>128</v>
      </c>
      <c r="D115" s="5">
        <v>-1040751577</v>
      </c>
      <c r="E115" s="5">
        <v>-2873334694</v>
      </c>
      <c r="F115" s="5">
        <v>-2475436594</v>
      </c>
      <c r="G115" s="5">
        <v>8980288695</v>
      </c>
      <c r="I115" s="5">
        <v>-2475436594</v>
      </c>
      <c r="J115" s="5">
        <v>4253316652</v>
      </c>
      <c r="K115" s="5">
        <v>3589135238</v>
      </c>
      <c r="L115" s="5">
        <v>2964172945</v>
      </c>
      <c r="M115" s="5">
        <v>11182026736</v>
      </c>
      <c r="N115" s="5">
        <v>6916367684</v>
      </c>
      <c r="O115" s="5">
        <v>2831754755</v>
      </c>
    </row>
    <row r="116" spans="2:15" ht="15.5" x14ac:dyDescent="0.35">
      <c r="C116" t="s">
        <v>257</v>
      </c>
      <c r="D116" s="5">
        <v>50000000</v>
      </c>
      <c r="E116" s="5">
        <v>50000000</v>
      </c>
      <c r="F116" s="5">
        <v>50000000</v>
      </c>
      <c r="G116" s="5">
        <v>50000000</v>
      </c>
      <c r="I116" s="5">
        <v>50000000</v>
      </c>
      <c r="J116" s="5">
        <v>50000000</v>
      </c>
      <c r="K116" s="5">
        <v>50000000</v>
      </c>
      <c r="L116" s="5">
        <v>50000000</v>
      </c>
      <c r="M116" s="5">
        <v>50000000</v>
      </c>
      <c r="N116" s="5">
        <v>50000000</v>
      </c>
    </row>
    <row r="117" spans="2:15" ht="15.5" x14ac:dyDescent="0.35">
      <c r="C117" t="s">
        <v>258</v>
      </c>
      <c r="D117" s="5">
        <v>-1090751577</v>
      </c>
      <c r="E117" s="5">
        <v>-2923334694</v>
      </c>
      <c r="F117" s="5">
        <v>-2525436594</v>
      </c>
      <c r="G117" s="5">
        <v>8930288695</v>
      </c>
      <c r="I117" s="5">
        <v>-2525436594</v>
      </c>
      <c r="J117" s="5">
        <v>4203316652</v>
      </c>
      <c r="K117" s="5">
        <v>3539135238</v>
      </c>
      <c r="L117" s="5">
        <v>2914172945</v>
      </c>
      <c r="M117" s="5">
        <v>11132026736</v>
      </c>
      <c r="N117" s="5">
        <v>6866367684</v>
      </c>
      <c r="O117" s="5">
        <v>2831754755</v>
      </c>
    </row>
    <row r="118" spans="2:15" ht="15.5" x14ac:dyDescent="0.35">
      <c r="C118" t="s">
        <v>259</v>
      </c>
      <c r="D118" s="5">
        <v>-1040751577</v>
      </c>
      <c r="E118" s="5">
        <v>-2873334694</v>
      </c>
      <c r="F118" s="5">
        <v>-2475436594</v>
      </c>
      <c r="G118" s="5">
        <v>8980288695</v>
      </c>
      <c r="I118" s="5">
        <v>-2475436594</v>
      </c>
      <c r="J118" s="5">
        <v>4253316652</v>
      </c>
      <c r="K118" s="5">
        <v>3589135238</v>
      </c>
      <c r="L118" s="5">
        <v>2964172945</v>
      </c>
      <c r="M118" s="5">
        <v>11182026736</v>
      </c>
      <c r="N118" s="5">
        <v>6916367684</v>
      </c>
      <c r="O118" s="5">
        <v>2831754755</v>
      </c>
    </row>
    <row r="119" spans="2:15" ht="15.5" x14ac:dyDescent="0.35">
      <c r="C119" t="s">
        <v>260</v>
      </c>
      <c r="D119" s="5">
        <v>3693998430</v>
      </c>
      <c r="E119" s="5">
        <v>3866583531</v>
      </c>
      <c r="F119" s="5">
        <v>3406029998</v>
      </c>
      <c r="G119" s="5">
        <v>3784038084</v>
      </c>
      <c r="I119" s="5">
        <v>3406029998</v>
      </c>
      <c r="J119" s="5">
        <v>241246510</v>
      </c>
      <c r="K119" s="5">
        <v>882658</v>
      </c>
      <c r="L119" s="5">
        <v>255748</v>
      </c>
    </row>
    <row r="120" spans="2:15" ht="15.5" x14ac:dyDescent="0.35">
      <c r="C120" t="s">
        <v>10</v>
      </c>
      <c r="D120" s="5">
        <v>76703073962</v>
      </c>
      <c r="E120" s="5">
        <v>75043075946</v>
      </c>
      <c r="F120" s="5">
        <v>74980420513</v>
      </c>
      <c r="G120" s="5">
        <v>86466523085</v>
      </c>
      <c r="I120" s="5">
        <v>74980420513</v>
      </c>
      <c r="J120" s="5">
        <v>104723838499</v>
      </c>
      <c r="K120" s="5">
        <v>96866255282</v>
      </c>
      <c r="L120" s="5">
        <v>20746198141</v>
      </c>
      <c r="M120" s="5">
        <v>7769305667</v>
      </c>
      <c r="N120" s="5">
        <v>7013262545</v>
      </c>
      <c r="O120" s="5">
        <v>3081754755</v>
      </c>
    </row>
    <row r="121" spans="2:15" ht="15.5" x14ac:dyDescent="0.35">
      <c r="C121" t="s">
        <v>129</v>
      </c>
      <c r="D121" s="5">
        <v>96655303673</v>
      </c>
      <c r="E121" s="5">
        <v>91905726313</v>
      </c>
      <c r="F121" s="5">
        <v>91966642187</v>
      </c>
      <c r="G121" s="5">
        <v>109866421880</v>
      </c>
      <c r="I121" s="5">
        <v>91966642187</v>
      </c>
      <c r="J121" s="5">
        <v>120992751624</v>
      </c>
      <c r="K121" s="5">
        <v>116208403136</v>
      </c>
      <c r="L121" s="5">
        <v>24605615539</v>
      </c>
      <c r="M121" s="5">
        <v>17844600702</v>
      </c>
      <c r="N121" s="5">
        <v>15139110681</v>
      </c>
      <c r="O121" s="5">
        <v>6433266328</v>
      </c>
    </row>
    <row r="122" spans="2:15" ht="15.5" x14ac:dyDescent="0.35">
      <c r="C122" t="s">
        <v>130</v>
      </c>
      <c r="D122" s="5">
        <v>3435000000</v>
      </c>
      <c r="E122" s="5">
        <v>3435000000</v>
      </c>
      <c r="F122" s="5">
        <v>3435000000</v>
      </c>
      <c r="G122" s="5">
        <v>3435000000</v>
      </c>
      <c r="I122" s="5">
        <v>3435000000</v>
      </c>
      <c r="J122" s="5">
        <v>3435000000</v>
      </c>
      <c r="K122" s="5">
        <v>3435000000</v>
      </c>
      <c r="L122" s="5">
        <v>2685000000</v>
      </c>
      <c r="M122" s="5">
        <v>2500</v>
      </c>
      <c r="N122" s="5">
        <v>2500</v>
      </c>
      <c r="O122" s="5">
        <v>2500</v>
      </c>
    </row>
    <row r="124" spans="2:15" ht="15.5" x14ac:dyDescent="0.35">
      <c r="B124" t="s">
        <v>131</v>
      </c>
      <c r="C124" t="s">
        <v>132</v>
      </c>
      <c r="D124" s="5">
        <v>354260132</v>
      </c>
      <c r="E124" s="5">
        <v>1104470937</v>
      </c>
      <c r="F124" s="5">
        <v>3335314986</v>
      </c>
      <c r="G124" s="5">
        <v>2107769714</v>
      </c>
      <c r="I124" s="5">
        <v>21846263597</v>
      </c>
      <c r="J124" s="5">
        <v>-16842289275</v>
      </c>
      <c r="K124" s="5">
        <v>-14219793056</v>
      </c>
      <c r="L124" s="5">
        <v>5195060252</v>
      </c>
      <c r="M124" s="5">
        <v>4851444073</v>
      </c>
      <c r="N124" s="5">
        <v>9924545782</v>
      </c>
      <c r="O124" s="5">
        <v>1716531906</v>
      </c>
    </row>
    <row r="125" spans="2:15" ht="15.5" x14ac:dyDescent="0.35">
      <c r="C125" t="s">
        <v>133</v>
      </c>
      <c r="D125" s="5">
        <v>10182561522</v>
      </c>
      <c r="E125" s="5">
        <v>13824644373</v>
      </c>
      <c r="F125" s="5">
        <v>16988867266</v>
      </c>
      <c r="G125" s="5">
        <v>18217810546</v>
      </c>
      <c r="I125" s="5">
        <v>65088690422</v>
      </c>
      <c r="J125" s="5">
        <v>68335980679</v>
      </c>
      <c r="K125" s="5">
        <v>23227815640</v>
      </c>
      <c r="L125" s="5">
        <v>27445094762</v>
      </c>
      <c r="M125" s="5">
        <v>29076493870</v>
      </c>
      <c r="N125" s="5">
        <v>32066684267</v>
      </c>
      <c r="O125" s="5">
        <v>15068536052</v>
      </c>
    </row>
    <row r="126" spans="2:15" ht="15.5" x14ac:dyDescent="0.35">
      <c r="C126" t="s">
        <v>465</v>
      </c>
      <c r="D126" s="5">
        <v>-5575192221</v>
      </c>
      <c r="E126" s="5">
        <v>-4842330213</v>
      </c>
      <c r="F126" s="5">
        <v>-8008991415</v>
      </c>
      <c r="G126" s="5">
        <v>-6988082972</v>
      </c>
      <c r="I126" s="5">
        <v>-19808210193</v>
      </c>
      <c r="J126" s="5">
        <v>-49192908678</v>
      </c>
      <c r="K126" s="5">
        <v>-10663189012</v>
      </c>
      <c r="L126" s="5">
        <v>-6859186752</v>
      </c>
      <c r="M126" s="5">
        <v>-14148934157</v>
      </c>
      <c r="N126" s="5">
        <v>-16117467001</v>
      </c>
      <c r="O126" s="5">
        <v>-9297369022</v>
      </c>
    </row>
    <row r="127" spans="2:15" ht="15.5" x14ac:dyDescent="0.35">
      <c r="C127" t="s">
        <v>365</v>
      </c>
      <c r="D127" s="5">
        <v>-3143431347</v>
      </c>
      <c r="E127" s="5">
        <v>-3818114962</v>
      </c>
      <c r="F127" s="5">
        <v>-3311314892</v>
      </c>
      <c r="G127" s="5">
        <v>-2628141703</v>
      </c>
      <c r="I127" s="5">
        <v>-13729112117</v>
      </c>
      <c r="J127" s="5">
        <v>-15964949327</v>
      </c>
      <c r="K127" s="5">
        <v>-10395010729</v>
      </c>
      <c r="L127" s="5">
        <v>-7807231641</v>
      </c>
      <c r="M127" s="5">
        <v>-4455335958</v>
      </c>
      <c r="N127" s="5">
        <v>-3175012852</v>
      </c>
      <c r="O127" s="5">
        <v>-2086027664</v>
      </c>
    </row>
    <row r="128" spans="2:15" ht="15.5" x14ac:dyDescent="0.35">
      <c r="C128" t="s">
        <v>786</v>
      </c>
      <c r="D128" s="5">
        <v>-2649856672</v>
      </c>
      <c r="E128" s="5">
        <v>-3487274556</v>
      </c>
      <c r="F128" s="5">
        <v>-1813745631</v>
      </c>
      <c r="G128" s="5">
        <v>-5972479643</v>
      </c>
      <c r="I128" s="5">
        <v>-7942075150</v>
      </c>
      <c r="J128" s="5">
        <v>-18579890289</v>
      </c>
      <c r="K128" s="5">
        <v>-16267252469</v>
      </c>
      <c r="L128" s="5">
        <v>-4442005730</v>
      </c>
      <c r="M128" s="5">
        <v>-3337057940</v>
      </c>
      <c r="N128" s="5">
        <v>-643131124</v>
      </c>
      <c r="O128" s="5">
        <v>-906921708</v>
      </c>
    </row>
    <row r="129" spans="3:15" ht="15.5" x14ac:dyDescent="0.35">
      <c r="C129" t="s">
        <v>787</v>
      </c>
      <c r="D129" s="5">
        <v>1225474997</v>
      </c>
      <c r="E129" s="5">
        <v>-580703655</v>
      </c>
      <c r="F129" s="5">
        <v>-613461104</v>
      </c>
      <c r="G129" s="5">
        <v>-402506107</v>
      </c>
      <c r="I129" s="5">
        <v>-1542772363</v>
      </c>
      <c r="J129" s="5">
        <v>95645379</v>
      </c>
    </row>
    <row r="130" spans="3:15" ht="15.5" x14ac:dyDescent="0.35">
      <c r="C130" t="s">
        <v>80</v>
      </c>
      <c r="K130" s="5">
        <v>1153307694</v>
      </c>
      <c r="L130" s="5">
        <v>-42654926</v>
      </c>
      <c r="M130" s="5">
        <v>-12312649</v>
      </c>
      <c r="N130" s="5">
        <v>-134961212</v>
      </c>
      <c r="O130" s="5">
        <v>-31175105</v>
      </c>
    </row>
    <row r="131" spans="3:15" ht="15.5" x14ac:dyDescent="0.35">
      <c r="C131" t="s">
        <v>137</v>
      </c>
      <c r="D131" s="5">
        <v>314703853</v>
      </c>
      <c r="E131" s="5">
        <v>8249950</v>
      </c>
      <c r="F131" s="5">
        <v>93960762</v>
      </c>
      <c r="G131" s="5">
        <v>-118830407</v>
      </c>
      <c r="I131" s="5">
        <v>-220257002</v>
      </c>
      <c r="J131" s="5">
        <v>-1536167039</v>
      </c>
      <c r="K131" s="5">
        <v>-1275464180</v>
      </c>
      <c r="L131" s="5">
        <v>-3098955461</v>
      </c>
      <c r="M131" s="5">
        <v>-2271409093</v>
      </c>
      <c r="N131" s="5">
        <v>-2071566296</v>
      </c>
      <c r="O131" s="5">
        <v>-1030510647</v>
      </c>
    </row>
    <row r="132" spans="3:15" ht="15.5" x14ac:dyDescent="0.35">
      <c r="C132" t="s">
        <v>139</v>
      </c>
      <c r="D132" s="5">
        <v>484760950</v>
      </c>
      <c r="E132" s="5">
        <v>-1865474861</v>
      </c>
      <c r="F132" s="5">
        <v>-2474542412</v>
      </c>
      <c r="G132" s="5">
        <v>740912783</v>
      </c>
      <c r="I132" s="5">
        <v>-152837326</v>
      </c>
      <c r="J132" s="5">
        <v>5788327299</v>
      </c>
      <c r="K132" s="5">
        <v>68844618775</v>
      </c>
      <c r="L132" s="5">
        <v>19597854114</v>
      </c>
      <c r="M132" s="5">
        <v>-5650000000</v>
      </c>
      <c r="N132" s="5">
        <v>-3000000000</v>
      </c>
    </row>
    <row r="133" spans="3:15" ht="15.5" x14ac:dyDescent="0.35">
      <c r="C133" t="s">
        <v>140</v>
      </c>
      <c r="D133" s="5">
        <v>-1107976170</v>
      </c>
      <c r="E133" s="5">
        <v>-423133750</v>
      </c>
      <c r="F133" s="5">
        <v>-949328645</v>
      </c>
      <c r="G133" s="5">
        <v>-1465595262</v>
      </c>
      <c r="I133" s="5">
        <v>-32578852176</v>
      </c>
      <c r="J133" s="5">
        <v>-7288023176</v>
      </c>
      <c r="K133" s="5">
        <v>-32682784560</v>
      </c>
      <c r="L133" s="5">
        <v>-17494193076</v>
      </c>
      <c r="M133" s="5">
        <v>-531360164</v>
      </c>
      <c r="N133" s="5">
        <v>-4852508079</v>
      </c>
      <c r="O133" s="5">
        <v>-2480862778</v>
      </c>
    </row>
    <row r="134" spans="3:15" ht="15.5" x14ac:dyDescent="0.35">
      <c r="C134" t="s">
        <v>788</v>
      </c>
      <c r="G134" s="5">
        <v>2548301269</v>
      </c>
      <c r="K134" s="5">
        <v>-301594104</v>
      </c>
      <c r="L134" s="5">
        <v>1728337993</v>
      </c>
      <c r="M134" s="5">
        <v>15382552</v>
      </c>
    </row>
    <row r="135" spans="3:15" ht="15.5" x14ac:dyDescent="0.35">
      <c r="C135" t="s">
        <v>488</v>
      </c>
      <c r="F135" s="5">
        <v>2042981269</v>
      </c>
      <c r="G135" s="5">
        <v>-2042981269</v>
      </c>
      <c r="N135" s="5">
        <v>-1138137524</v>
      </c>
      <c r="O135" s="5">
        <v>-1434821433</v>
      </c>
    </row>
    <row r="136" spans="3:15" ht="15.5" x14ac:dyDescent="0.35">
      <c r="C136" t="s">
        <v>789</v>
      </c>
      <c r="K136" s="5">
        <v>5000000000</v>
      </c>
      <c r="L136" s="5">
        <v>-5000000000</v>
      </c>
    </row>
    <row r="137" spans="3:15" ht="15.5" x14ac:dyDescent="0.35">
      <c r="C137" t="s">
        <v>141</v>
      </c>
    </row>
    <row r="138" spans="3:15" ht="15.5" x14ac:dyDescent="0.35">
      <c r="C138" t="s">
        <v>790</v>
      </c>
      <c r="L138" s="5">
        <v>-10998900000</v>
      </c>
    </row>
    <row r="139" spans="3:15" ht="15.5" x14ac:dyDescent="0.35">
      <c r="C139" t="s">
        <v>143</v>
      </c>
      <c r="D139" s="5">
        <v>-1107976170</v>
      </c>
      <c r="F139" s="5">
        <v>-1887128828</v>
      </c>
      <c r="G139" s="5">
        <v>-29410001</v>
      </c>
      <c r="I139" s="5">
        <v>-1916538829</v>
      </c>
      <c r="J139" s="5">
        <v>-3723599485</v>
      </c>
      <c r="K139" s="5">
        <v>-22256964044</v>
      </c>
      <c r="L139" s="5">
        <v>-1836853491</v>
      </c>
      <c r="M139" s="5">
        <v>-396742716</v>
      </c>
      <c r="N139" s="5">
        <v>-3626734055</v>
      </c>
      <c r="O139" s="5">
        <v>-32801345</v>
      </c>
    </row>
    <row r="140" spans="3:15" ht="15.5" x14ac:dyDescent="0.35">
      <c r="C140" t="s">
        <v>791</v>
      </c>
    </row>
    <row r="141" spans="3:15" ht="15.5" x14ac:dyDescent="0.35">
      <c r="C141" t="s">
        <v>792</v>
      </c>
      <c r="E141" s="5">
        <v>-423133750</v>
      </c>
    </row>
    <row r="142" spans="3:15" ht="15.5" x14ac:dyDescent="0.35">
      <c r="C142" t="s">
        <v>574</v>
      </c>
      <c r="F142" s="5">
        <v>368468468</v>
      </c>
      <c r="I142" s="5">
        <v>368468468</v>
      </c>
    </row>
    <row r="143" spans="3:15" ht="15.5" x14ac:dyDescent="0.35">
      <c r="C143" t="s">
        <v>483</v>
      </c>
      <c r="F143" s="5">
        <v>-1473649554</v>
      </c>
      <c r="G143" s="5">
        <v>-1941505261</v>
      </c>
      <c r="I143" s="5">
        <v>-3415154815</v>
      </c>
      <c r="J143" s="5">
        <v>-3564423691</v>
      </c>
      <c r="K143" s="5">
        <v>-13969404079</v>
      </c>
    </row>
    <row r="144" spans="3:15" ht="15.5" x14ac:dyDescent="0.35">
      <c r="C144" t="s">
        <v>793</v>
      </c>
      <c r="K144" s="5">
        <v>-1154822333</v>
      </c>
      <c r="L144" s="5">
        <v>-1485599078</v>
      </c>
    </row>
    <row r="145" spans="3:15" ht="15.5" x14ac:dyDescent="0.35">
      <c r="C145" t="s">
        <v>640</v>
      </c>
      <c r="F145" s="5">
        <v>3554250000</v>
      </c>
    </row>
    <row r="146" spans="3:15" ht="15.5" x14ac:dyDescent="0.35">
      <c r="C146" t="s">
        <v>401</v>
      </c>
      <c r="I146" s="5">
        <v>-24061377000</v>
      </c>
    </row>
    <row r="147" spans="3:15" ht="15.5" x14ac:dyDescent="0.35">
      <c r="C147" t="s">
        <v>794</v>
      </c>
      <c r="F147" s="5">
        <v>-3554250000</v>
      </c>
      <c r="I147" s="5">
        <v>-3554250000</v>
      </c>
    </row>
    <row r="148" spans="3:15" ht="15.5" x14ac:dyDescent="0.35">
      <c r="C148" t="s">
        <v>795</v>
      </c>
      <c r="L148" s="5">
        <v>98821500</v>
      </c>
      <c r="M148" s="5">
        <v>-150000000</v>
      </c>
      <c r="N148" s="5">
        <v>-87636500</v>
      </c>
      <c r="O148" s="5">
        <v>-1013240000</v>
      </c>
    </row>
    <row r="149" spans="3:15" ht="15.5" x14ac:dyDescent="0.35">
      <c r="C149" t="s">
        <v>148</v>
      </c>
      <c r="D149" s="5">
        <v>484760950</v>
      </c>
      <c r="E149" s="5">
        <v>-1865474861</v>
      </c>
      <c r="F149" s="5">
        <v>-2474542412</v>
      </c>
      <c r="G149" s="5">
        <v>740912783</v>
      </c>
      <c r="I149" s="5">
        <v>-152837326</v>
      </c>
      <c r="J149" s="5">
        <v>5788327299</v>
      </c>
      <c r="K149" s="5">
        <v>68844618775</v>
      </c>
      <c r="L149" s="5">
        <v>19597854114</v>
      </c>
      <c r="M149" s="5">
        <v>-5650000000</v>
      </c>
      <c r="N149" s="5">
        <v>-3000000000</v>
      </c>
    </row>
    <row r="150" spans="3:15" ht="15.5" x14ac:dyDescent="0.35">
      <c r="C150" t="s">
        <v>338</v>
      </c>
      <c r="L150" s="5">
        <v>-5666000000</v>
      </c>
      <c r="M150" s="5">
        <v>-5050000000</v>
      </c>
      <c r="N150" s="5">
        <v>-3000000000</v>
      </c>
    </row>
    <row r="151" spans="3:15" ht="15.5" x14ac:dyDescent="0.35">
      <c r="C151" t="s">
        <v>796</v>
      </c>
      <c r="D151" s="5">
        <v>546380561</v>
      </c>
      <c r="E151" s="5">
        <v>-1799255850</v>
      </c>
      <c r="F151" s="5">
        <v>-402804378</v>
      </c>
      <c r="G151" s="5">
        <v>822662983</v>
      </c>
      <c r="I151" s="5">
        <v>2191003308</v>
      </c>
    </row>
    <row r="152" spans="3:15" ht="15.5" x14ac:dyDescent="0.35">
      <c r="C152" t="s">
        <v>153</v>
      </c>
      <c r="F152" s="5">
        <v>-202993767</v>
      </c>
      <c r="I152" s="5">
        <v>-202993767</v>
      </c>
    </row>
    <row r="153" spans="3:15" ht="15.5" x14ac:dyDescent="0.35">
      <c r="C153" t="s">
        <v>797</v>
      </c>
      <c r="K153" s="5">
        <v>-3625695177</v>
      </c>
      <c r="L153" s="5">
        <v>-1221070596</v>
      </c>
    </row>
    <row r="154" spans="3:15" ht="15.5" x14ac:dyDescent="0.35">
      <c r="C154" t="s">
        <v>289</v>
      </c>
      <c r="D154" s="5">
        <v>-61619611</v>
      </c>
      <c r="E154" s="5">
        <v>-66219011</v>
      </c>
      <c r="F154" s="5">
        <v>-151458998</v>
      </c>
      <c r="G154" s="5">
        <v>-81750200</v>
      </c>
      <c r="I154" s="5">
        <v>-423561598</v>
      </c>
      <c r="J154" s="5">
        <v>-312672701</v>
      </c>
      <c r="K154" s="5">
        <v>-639686048</v>
      </c>
      <c r="L154" s="5">
        <v>-115075290</v>
      </c>
    </row>
    <row r="155" spans="3:15" ht="15.5" x14ac:dyDescent="0.35">
      <c r="C155" t="s">
        <v>343</v>
      </c>
      <c r="K155" s="5">
        <v>-1890000000</v>
      </c>
      <c r="M155" s="5">
        <v>-600000000</v>
      </c>
    </row>
    <row r="156" spans="3:15" ht="15.5" x14ac:dyDescent="0.35">
      <c r="C156" t="s">
        <v>607</v>
      </c>
      <c r="F156" s="5">
        <v>-1717285269</v>
      </c>
      <c r="I156" s="5">
        <v>-1717285269</v>
      </c>
    </row>
    <row r="157" spans="3:15" ht="15.5" x14ac:dyDescent="0.35">
      <c r="C157" t="s">
        <v>798</v>
      </c>
    </row>
    <row r="158" spans="3:15" ht="15.5" x14ac:dyDescent="0.35">
      <c r="C158" t="s">
        <v>799</v>
      </c>
      <c r="J158" s="5">
        <v>6101000000</v>
      </c>
      <c r="L158" s="5">
        <v>10000000000</v>
      </c>
    </row>
    <row r="159" spans="3:15" ht="15.5" x14ac:dyDescent="0.35">
      <c r="C159" t="s">
        <v>127</v>
      </c>
      <c r="K159" s="5">
        <v>75000000000</v>
      </c>
      <c r="L159" s="5">
        <v>16600000000</v>
      </c>
    </row>
    <row r="160" spans="3:15" ht="15.5" x14ac:dyDescent="0.35">
      <c r="C160" t="s">
        <v>157</v>
      </c>
      <c r="D160" s="5">
        <v>-268955088</v>
      </c>
      <c r="E160" s="5">
        <v>-1184137674</v>
      </c>
      <c r="F160" s="5">
        <v>-88556071</v>
      </c>
      <c r="G160" s="5">
        <v>1383087235</v>
      </c>
      <c r="I160" s="5">
        <v>-10885425905</v>
      </c>
      <c r="J160" s="5">
        <v>-18341985152</v>
      </c>
      <c r="K160" s="5">
        <v>21942041159</v>
      </c>
      <c r="L160" s="5">
        <v>7298721290</v>
      </c>
      <c r="M160" s="5">
        <v>-1329916091</v>
      </c>
      <c r="N160" s="5">
        <v>2072037703</v>
      </c>
      <c r="O160" s="5">
        <v>-764330872</v>
      </c>
    </row>
    <row r="161" spans="2:15" ht="15.5" x14ac:dyDescent="0.35">
      <c r="C161" t="s">
        <v>158</v>
      </c>
      <c r="E161" s="5">
        <v>-4345712884</v>
      </c>
      <c r="I161" s="5">
        <v>6539713021</v>
      </c>
      <c r="J161" s="5">
        <v>24881698173</v>
      </c>
      <c r="K161" s="5">
        <v>7512546972</v>
      </c>
      <c r="L161" s="5">
        <v>213825682</v>
      </c>
      <c r="M161" s="5">
        <v>1543741774</v>
      </c>
      <c r="N161" s="5">
        <v>-528295928</v>
      </c>
      <c r="O161" s="5">
        <v>236034944</v>
      </c>
    </row>
    <row r="162" spans="2:15" ht="15.5" x14ac:dyDescent="0.35">
      <c r="C162" t="s">
        <v>629</v>
      </c>
      <c r="D162" s="5">
        <v>-268955088</v>
      </c>
      <c r="E162" s="5">
        <v>-5529850558</v>
      </c>
      <c r="F162" s="5">
        <v>-88556071</v>
      </c>
      <c r="G162" s="5">
        <v>1383087235</v>
      </c>
      <c r="I162" s="5">
        <v>-4345712884</v>
      </c>
      <c r="J162" s="5">
        <v>6539713021</v>
      </c>
      <c r="K162" s="5">
        <v>29454588131</v>
      </c>
      <c r="L162" s="5">
        <v>7512546972</v>
      </c>
      <c r="M162" s="5">
        <v>213825683</v>
      </c>
      <c r="N162" s="5">
        <v>1543741775</v>
      </c>
      <c r="O162" s="5">
        <v>-528295928</v>
      </c>
    </row>
    <row r="164" spans="2:15" ht="15.5" x14ac:dyDescent="0.35">
      <c r="B164" t="s">
        <v>160</v>
      </c>
      <c r="C164" t="s">
        <v>12</v>
      </c>
      <c r="D164" s="5">
        <v>3440000000</v>
      </c>
      <c r="E164" s="5">
        <v>3440000000</v>
      </c>
      <c r="F164" s="5">
        <v>3440000000</v>
      </c>
      <c r="G164" s="5">
        <v>3440000000</v>
      </c>
      <c r="I164" s="5">
        <v>3440000000</v>
      </c>
      <c r="J164" s="5">
        <v>3440000000</v>
      </c>
      <c r="K164" s="5">
        <v>3440000000</v>
      </c>
      <c r="L164" s="5">
        <v>2690000000</v>
      </c>
      <c r="M164" s="5">
        <v>0</v>
      </c>
      <c r="N164" s="5">
        <v>0</v>
      </c>
      <c r="O164" s="5">
        <v>0</v>
      </c>
    </row>
    <row r="165" spans="2:15" ht="15.5" x14ac:dyDescent="0.35">
      <c r="C165" t="s">
        <v>161</v>
      </c>
      <c r="D165" s="6">
        <v>0.53</v>
      </c>
      <c r="E165" s="6">
        <v>-0.12</v>
      </c>
      <c r="F165" s="6">
        <v>-3.33</v>
      </c>
      <c r="G165" s="6">
        <v>0.28000000000000003</v>
      </c>
    </row>
    <row r="166" spans="2:15" ht="15.5" x14ac:dyDescent="0.35">
      <c r="C166" t="s">
        <v>162</v>
      </c>
      <c r="D166" s="6">
        <v>301.89</v>
      </c>
      <c r="E166" s="6">
        <v>-1333.33</v>
      </c>
      <c r="F166" s="6">
        <v>-64.67</v>
      </c>
      <c r="G166" s="6">
        <v>907.14</v>
      </c>
    </row>
    <row r="167" spans="2:15" ht="15.5" x14ac:dyDescent="0.35">
      <c r="C167" t="s">
        <v>61</v>
      </c>
      <c r="D167" s="6">
        <v>32.299999999999997</v>
      </c>
      <c r="E167" s="6">
        <v>34.869999999999997</v>
      </c>
      <c r="F167" s="6">
        <v>87.06</v>
      </c>
      <c r="G167" s="6">
        <v>50.94</v>
      </c>
    </row>
    <row r="168" spans="2:15" ht="15.5" x14ac:dyDescent="0.35">
      <c r="C168" t="s">
        <v>163</v>
      </c>
      <c r="D168" s="5">
        <v>3850000000</v>
      </c>
      <c r="E168" s="5">
        <v>4690000000</v>
      </c>
      <c r="F168" s="5">
        <v>-9760000000</v>
      </c>
      <c r="G168" s="5">
        <v>6070000000</v>
      </c>
    </row>
    <row r="169" spans="2:15" ht="15.5" x14ac:dyDescent="0.35">
      <c r="C169" t="s">
        <v>164</v>
      </c>
      <c r="D169" s="6">
        <v>1.9E-2</v>
      </c>
      <c r="E169" s="6">
        <v>-4.3E-3</v>
      </c>
      <c r="F169" s="6">
        <v>-0.1246</v>
      </c>
      <c r="G169" s="6">
        <v>8.8999999999999999E-3</v>
      </c>
    </row>
    <row r="170" spans="2:15" ht="15.5" x14ac:dyDescent="0.35">
      <c r="C170" t="s">
        <v>165</v>
      </c>
      <c r="D170" s="6">
        <v>2.5099999999999997E-2</v>
      </c>
      <c r="E170" s="6">
        <v>-5.6000000000000008E-3</v>
      </c>
      <c r="F170" s="6">
        <v>-0.16010000000000002</v>
      </c>
      <c r="G170" s="6">
        <v>1.18E-2</v>
      </c>
    </row>
    <row r="171" spans="2:15" ht="15.5" x14ac:dyDescent="0.35">
      <c r="C171" t="s">
        <v>166</v>
      </c>
      <c r="D171" s="6">
        <v>1.4199999999999999E-2</v>
      </c>
      <c r="E171" s="6">
        <v>2.5699999999999997E-2</v>
      </c>
      <c r="F171" s="6">
        <v>-0.14679999999999999</v>
      </c>
      <c r="G171" s="6">
        <v>2.2400000000000003E-2</v>
      </c>
    </row>
    <row r="172" spans="2:15" ht="15.5" x14ac:dyDescent="0.35">
      <c r="C172" t="s">
        <v>167</v>
      </c>
    </row>
    <row r="173" spans="2:15" ht="15.5" x14ac:dyDescent="0.35">
      <c r="C173" t="s">
        <v>168</v>
      </c>
      <c r="D173" s="5">
        <v>77000000000</v>
      </c>
      <c r="E173" s="5">
        <v>75000000000</v>
      </c>
      <c r="F173" s="5">
        <v>75000000000</v>
      </c>
      <c r="G173" s="5">
        <v>86000000000</v>
      </c>
    </row>
    <row r="174" spans="2:15" ht="15.5" x14ac:dyDescent="0.35">
      <c r="C174" t="s">
        <v>169</v>
      </c>
      <c r="D174" s="6">
        <v>7.53</v>
      </c>
      <c r="E174" s="6">
        <v>7.72</v>
      </c>
      <c r="F174" s="6">
        <v>10.36</v>
      </c>
      <c r="G174" s="6">
        <v>10.55</v>
      </c>
    </row>
    <row r="175" spans="2:15" ht="15.5" x14ac:dyDescent="0.35">
      <c r="C175" t="s">
        <v>170</v>
      </c>
      <c r="D175" s="6">
        <v>21.25</v>
      </c>
      <c r="E175" s="6">
        <v>20.72</v>
      </c>
      <c r="F175" s="6">
        <v>20.84</v>
      </c>
      <c r="G175" s="6">
        <v>24.07</v>
      </c>
    </row>
    <row r="176" spans="2:15" ht="15.5" x14ac:dyDescent="0.35">
      <c r="C176" t="s">
        <v>171</v>
      </c>
      <c r="D176" s="6">
        <v>10.87</v>
      </c>
      <c r="E176" s="6">
        <v>11.5</v>
      </c>
      <c r="F176" s="6">
        <v>15.71</v>
      </c>
      <c r="G176" s="6">
        <v>14.75</v>
      </c>
    </row>
    <row r="177" spans="3:15" ht="15.5" x14ac:dyDescent="0.35">
      <c r="C177" t="s">
        <v>172</v>
      </c>
      <c r="D177" s="6">
        <v>14.72</v>
      </c>
      <c r="E177" s="6">
        <v>13.91</v>
      </c>
      <c r="F177" s="6">
        <v>13.75</v>
      </c>
      <c r="G177" s="6">
        <v>17.22</v>
      </c>
    </row>
    <row r="178" spans="3:15" ht="15.5" x14ac:dyDescent="0.35">
      <c r="C178" t="s">
        <v>173</v>
      </c>
      <c r="D178" s="5">
        <v>10000000000</v>
      </c>
      <c r="E178" s="5">
        <v>9000000000</v>
      </c>
      <c r="F178" s="5">
        <v>10000000000</v>
      </c>
      <c r="G178" s="5">
        <v>12000000000</v>
      </c>
    </row>
    <row r="179" spans="3:15" ht="15.5" x14ac:dyDescent="0.35">
      <c r="C179" t="s">
        <v>174</v>
      </c>
      <c r="D179" s="5">
        <v>0</v>
      </c>
      <c r="E179" s="5">
        <v>0</v>
      </c>
      <c r="F179" s="5">
        <v>0</v>
      </c>
      <c r="G179" s="5">
        <v>0</v>
      </c>
    </row>
    <row r="180" spans="3:15" ht="15.5" x14ac:dyDescent="0.35">
      <c r="C180" t="s">
        <v>175</v>
      </c>
      <c r="D180" s="5">
        <v>73000000000</v>
      </c>
      <c r="E180" s="5">
        <v>71000000000</v>
      </c>
      <c r="F180" s="5">
        <v>72000000000</v>
      </c>
      <c r="G180" s="5">
        <v>83000000000</v>
      </c>
    </row>
    <row r="181" spans="3:15" ht="15.5" x14ac:dyDescent="0.35">
      <c r="C181" t="s">
        <v>24</v>
      </c>
      <c r="D181" s="5">
        <v>10000000000</v>
      </c>
      <c r="E181" s="5">
        <v>9000000000</v>
      </c>
      <c r="F181" s="5">
        <v>10000000000</v>
      </c>
      <c r="G181" s="5">
        <v>13000000000</v>
      </c>
    </row>
    <row r="182" spans="3:15" ht="15.5" x14ac:dyDescent="0.35">
      <c r="C182" t="s">
        <v>21</v>
      </c>
      <c r="D182" s="5">
        <v>9000000000</v>
      </c>
      <c r="E182" s="5">
        <v>8000000000</v>
      </c>
      <c r="F182" s="5">
        <v>9000000000</v>
      </c>
      <c r="G182" s="5">
        <v>9000000000</v>
      </c>
    </row>
    <row r="183" spans="3:15" ht="15.5" x14ac:dyDescent="0.35">
      <c r="C183" t="s">
        <v>176</v>
      </c>
      <c r="D183" s="5">
        <v>33000000000</v>
      </c>
      <c r="E183" s="5">
        <v>30000000000</v>
      </c>
      <c r="F183" s="5">
        <v>27000000000</v>
      </c>
      <c r="G183" s="5">
        <v>39000000000</v>
      </c>
    </row>
    <row r="184" spans="3:15" ht="15.5" x14ac:dyDescent="0.35">
      <c r="C184" t="s">
        <v>177</v>
      </c>
      <c r="D184" s="5">
        <v>0</v>
      </c>
      <c r="E184" s="5">
        <v>1000000000</v>
      </c>
      <c r="F184" s="5">
        <v>3000000000</v>
      </c>
      <c r="G184" s="5">
        <v>2000000000</v>
      </c>
    </row>
    <row r="185" spans="3:15" ht="15.5" x14ac:dyDescent="0.35">
      <c r="C185" t="s">
        <v>178</v>
      </c>
      <c r="D185" s="5">
        <v>-1000000000</v>
      </c>
      <c r="F185" s="5">
        <v>-2000000000</v>
      </c>
      <c r="G185" s="5">
        <v>0</v>
      </c>
    </row>
    <row r="186" spans="3:15" ht="15.5" x14ac:dyDescent="0.35">
      <c r="C186" t="s">
        <v>13</v>
      </c>
      <c r="D186" s="5">
        <v>-1000000000</v>
      </c>
      <c r="E186" s="5">
        <v>1000000000</v>
      </c>
      <c r="F186" s="5">
        <v>1000000000</v>
      </c>
      <c r="G186" s="5">
        <v>2000000000</v>
      </c>
    </row>
    <row r="187" spans="3:15" ht="15.5" x14ac:dyDescent="0.35">
      <c r="C187" t="s">
        <v>16</v>
      </c>
      <c r="D187" s="6">
        <v>-0.22</v>
      </c>
      <c r="E187" s="6">
        <v>0.32</v>
      </c>
      <c r="F187" s="6">
        <v>0.42</v>
      </c>
      <c r="G187" s="6">
        <v>0.61</v>
      </c>
    </row>
    <row r="188" spans="3:15" ht="15.5" x14ac:dyDescent="0.35">
      <c r="C188" t="s">
        <v>46</v>
      </c>
      <c r="I188" s="6">
        <v>-1.96</v>
      </c>
      <c r="J188" s="6">
        <v>0.19</v>
      </c>
      <c r="K188" s="6">
        <v>0.18</v>
      </c>
      <c r="L188" s="6">
        <v>2.77</v>
      </c>
      <c r="M188" s="6">
        <v>3726263.62</v>
      </c>
      <c r="N188" s="6">
        <v>2833845.17</v>
      </c>
      <c r="O188" s="6">
        <v>1306643.8700000001</v>
      </c>
    </row>
    <row r="189" spans="3:15" ht="15.5" x14ac:dyDescent="0.35">
      <c r="C189" t="s">
        <v>60</v>
      </c>
      <c r="I189" s="6">
        <v>-110.2</v>
      </c>
      <c r="J189" s="6">
        <v>1821.05</v>
      </c>
      <c r="K189" s="6">
        <v>1711.11</v>
      </c>
      <c r="L189" s="5">
        <v>0</v>
      </c>
      <c r="M189" s="5">
        <v>0</v>
      </c>
      <c r="N189" s="5">
        <v>0</v>
      </c>
      <c r="O189" s="5">
        <v>0</v>
      </c>
    </row>
    <row r="190" spans="3:15" ht="15.5" x14ac:dyDescent="0.35">
      <c r="C190" t="s">
        <v>63</v>
      </c>
      <c r="I190" s="6">
        <v>11.76</v>
      </c>
      <c r="J190" s="5">
        <v>17</v>
      </c>
      <c r="K190" s="6">
        <v>33.28</v>
      </c>
      <c r="L190" s="5">
        <v>0</v>
      </c>
      <c r="M190" s="5">
        <v>0</v>
      </c>
      <c r="N190" s="5">
        <v>0</v>
      </c>
      <c r="O190" s="5">
        <v>0</v>
      </c>
    </row>
    <row r="191" spans="3:15" ht="15.5" x14ac:dyDescent="0.35">
      <c r="C191" t="s">
        <v>179</v>
      </c>
      <c r="I191" s="5">
        <v>5950000000</v>
      </c>
      <c r="J191" s="5">
        <v>10460000000</v>
      </c>
      <c r="K191" s="5">
        <v>4560000000</v>
      </c>
      <c r="L191" s="5">
        <v>6810000000</v>
      </c>
      <c r="M191" s="5">
        <v>9140000000</v>
      </c>
      <c r="N191" s="5">
        <v>8150000000</v>
      </c>
      <c r="O191" s="5">
        <v>4360000000</v>
      </c>
    </row>
    <row r="192" spans="3:15" ht="15.5" x14ac:dyDescent="0.35">
      <c r="C192" t="s">
        <v>180</v>
      </c>
      <c r="I192" s="6">
        <v>-7.3200000000000001E-2</v>
      </c>
      <c r="J192" s="6">
        <v>5.5000000000000005E-3</v>
      </c>
      <c r="K192" s="6">
        <v>5.4000000000000003E-3</v>
      </c>
      <c r="L192" s="6">
        <v>0.30269999999999997</v>
      </c>
      <c r="M192" s="6">
        <v>0.52200000000000002</v>
      </c>
      <c r="N192" s="6">
        <v>0.46799999999999997</v>
      </c>
      <c r="O192" s="6">
        <v>0.50780000000000003</v>
      </c>
    </row>
    <row r="193" spans="3:15" ht="15.5" x14ac:dyDescent="0.35">
      <c r="C193" t="s">
        <v>181</v>
      </c>
      <c r="I193" s="6">
        <v>-9.4E-2</v>
      </c>
      <c r="J193" s="6">
        <v>6.4000000000000003E-3</v>
      </c>
      <c r="K193" s="6">
        <v>6.5000000000000006E-3</v>
      </c>
      <c r="L193" s="6">
        <v>0.35899999999999999</v>
      </c>
      <c r="M193" s="6">
        <v>1.1990000000000001</v>
      </c>
      <c r="N193" s="6">
        <v>1.0102</v>
      </c>
      <c r="O193" s="6">
        <v>1.06</v>
      </c>
    </row>
    <row r="194" spans="3:15" ht="15.5" x14ac:dyDescent="0.35">
      <c r="C194" t="s">
        <v>182</v>
      </c>
      <c r="I194" s="6">
        <v>-4.8499999999999995E-2</v>
      </c>
      <c r="J194" s="6">
        <v>2.1899999999999999E-2</v>
      </c>
      <c r="K194" s="6">
        <v>1.2E-2</v>
      </c>
      <c r="L194" s="6">
        <v>0.28520000000000001</v>
      </c>
      <c r="M194" s="6">
        <v>0.62229999999999996</v>
      </c>
      <c r="N194" s="6">
        <v>1.129</v>
      </c>
      <c r="O194" s="6">
        <v>2.6212999999999997</v>
      </c>
    </row>
    <row r="195" spans="3:15" ht="15.5" x14ac:dyDescent="0.35">
      <c r="C195" t="s">
        <v>183</v>
      </c>
    </row>
    <row r="196" spans="3:15" ht="15.5" x14ac:dyDescent="0.35">
      <c r="C196" t="s">
        <v>57</v>
      </c>
      <c r="I196" s="6">
        <v>10.36</v>
      </c>
      <c r="J196" s="6">
        <v>11.37</v>
      </c>
      <c r="K196" s="6">
        <v>10.92</v>
      </c>
      <c r="L196" s="5">
        <v>0</v>
      </c>
      <c r="M196" s="5">
        <v>0</v>
      </c>
      <c r="N196" s="5">
        <v>0</v>
      </c>
      <c r="O196" s="5">
        <v>0</v>
      </c>
    </row>
    <row r="197" spans="3:15" ht="15.5" x14ac:dyDescent="0.35">
      <c r="C197" t="s">
        <v>54</v>
      </c>
      <c r="I197" s="6">
        <v>20.84</v>
      </c>
      <c r="J197" s="6">
        <v>30.42</v>
      </c>
      <c r="K197" s="6">
        <v>28.2</v>
      </c>
      <c r="L197" s="6">
        <v>7.73</v>
      </c>
      <c r="M197" s="6">
        <v>3107722.27</v>
      </c>
      <c r="N197" s="6">
        <v>2805305.02</v>
      </c>
      <c r="O197" s="6">
        <v>1232701.8999999999</v>
      </c>
    </row>
    <row r="198" spans="3:15" ht="15.5" x14ac:dyDescent="0.35">
      <c r="C198" t="s">
        <v>184</v>
      </c>
      <c r="I198" s="6">
        <v>15.71</v>
      </c>
      <c r="J198" s="6">
        <v>14.81</v>
      </c>
      <c r="K198" s="6">
        <v>14.31</v>
      </c>
      <c r="L198" s="5">
        <v>0</v>
      </c>
      <c r="M198" s="5">
        <v>0</v>
      </c>
      <c r="N198" s="5">
        <v>0</v>
      </c>
      <c r="O198" s="5">
        <v>0</v>
      </c>
    </row>
    <row r="199" spans="3:15" ht="15.5" x14ac:dyDescent="0.35">
      <c r="C199" t="s">
        <v>185</v>
      </c>
      <c r="I199" s="6">
        <v>13.75</v>
      </c>
      <c r="J199" s="6">
        <v>23.36</v>
      </c>
      <c r="K199" s="6">
        <v>21.52</v>
      </c>
      <c r="L199" s="6">
        <v>7.73</v>
      </c>
      <c r="M199" s="6">
        <v>3107722.27</v>
      </c>
      <c r="N199" s="6">
        <v>2805305.02</v>
      </c>
      <c r="O199" s="6">
        <v>1232701.8999999999</v>
      </c>
    </row>
    <row r="200" spans="3:15" ht="15.5" x14ac:dyDescent="0.35">
      <c r="C200" t="s">
        <v>186</v>
      </c>
      <c r="I200" s="5">
        <v>10000000000</v>
      </c>
      <c r="J200" s="5">
        <v>7000000000</v>
      </c>
      <c r="K200" s="5">
        <v>10000000000</v>
      </c>
      <c r="L200" s="5">
        <v>0</v>
      </c>
      <c r="N200" s="5">
        <v>0</v>
      </c>
      <c r="O200" s="5">
        <v>1000000000</v>
      </c>
    </row>
    <row r="201" spans="3:15" ht="15.5" x14ac:dyDescent="0.35">
      <c r="C201" t="s">
        <v>187</v>
      </c>
      <c r="I201" s="5">
        <v>0</v>
      </c>
      <c r="J201" s="5">
        <v>0</v>
      </c>
      <c r="K201" s="5">
        <v>1000000000</v>
      </c>
      <c r="L201" s="5">
        <v>0</v>
      </c>
    </row>
    <row r="202" spans="3:15" ht="15.5" x14ac:dyDescent="0.35">
      <c r="C202" t="s">
        <v>26</v>
      </c>
      <c r="I202" s="5">
        <v>10000000000</v>
      </c>
      <c r="J202" s="5">
        <v>7000000000</v>
      </c>
      <c r="K202" s="5">
        <v>11000000000</v>
      </c>
      <c r="L202" s="5">
        <v>0</v>
      </c>
      <c r="N202" s="5">
        <v>0</v>
      </c>
      <c r="O202" s="5">
        <v>1000000000</v>
      </c>
    </row>
    <row r="203" spans="3:15" ht="15.5" x14ac:dyDescent="0.35">
      <c r="C203" t="s">
        <v>23</v>
      </c>
      <c r="I203" s="5">
        <v>9000000000</v>
      </c>
      <c r="J203" s="5">
        <v>-4000000000</v>
      </c>
      <c r="K203" s="5">
        <v>-19000000000</v>
      </c>
      <c r="L203" s="5">
        <v>-7000000000</v>
      </c>
      <c r="M203" s="5">
        <v>0</v>
      </c>
      <c r="N203" s="5">
        <v>-2000000000</v>
      </c>
      <c r="O203" s="5">
        <v>1000000000</v>
      </c>
    </row>
    <row r="204" spans="3:15" ht="15.5" x14ac:dyDescent="0.35">
      <c r="C204" t="s">
        <v>188</v>
      </c>
      <c r="I204" s="5">
        <v>27000000000</v>
      </c>
      <c r="J204" s="5">
        <v>51000000000</v>
      </c>
      <c r="K204" s="5">
        <v>41000000000</v>
      </c>
      <c r="L204" s="5">
        <v>13000000000</v>
      </c>
      <c r="M204" s="5">
        <v>10000000000</v>
      </c>
      <c r="N204" s="5">
        <v>6000000000</v>
      </c>
      <c r="O204" s="5">
        <v>2000000000</v>
      </c>
    </row>
    <row r="205" spans="3:15" ht="15.5" x14ac:dyDescent="0.35">
      <c r="C205" t="s">
        <v>189</v>
      </c>
      <c r="I205" s="5">
        <v>22000000000</v>
      </c>
      <c r="J205" s="5">
        <v>-17000000000</v>
      </c>
      <c r="K205" s="5">
        <v>-14000000000</v>
      </c>
      <c r="L205" s="5">
        <v>5000000000</v>
      </c>
      <c r="M205" s="5">
        <v>5000000000</v>
      </c>
      <c r="N205" s="5">
        <v>10000000000</v>
      </c>
      <c r="O205" s="5">
        <v>2000000000</v>
      </c>
    </row>
    <row r="206" spans="3:15" ht="15.5" x14ac:dyDescent="0.35">
      <c r="C206" t="s">
        <v>190</v>
      </c>
      <c r="I206" s="5">
        <v>-2000000000</v>
      </c>
      <c r="J206" s="5">
        <v>-4000000000</v>
      </c>
      <c r="K206" s="5">
        <v>-22000000000</v>
      </c>
      <c r="L206" s="5">
        <v>-2000000000</v>
      </c>
      <c r="M206" s="5">
        <v>0</v>
      </c>
      <c r="N206" s="5">
        <v>-4000000000</v>
      </c>
      <c r="O206" s="5">
        <v>0</v>
      </c>
    </row>
    <row r="207" spans="3:15" ht="15.5" x14ac:dyDescent="0.35">
      <c r="C207" t="s">
        <v>15</v>
      </c>
      <c r="I207" s="5">
        <v>20000000000</v>
      </c>
      <c r="J207" s="5">
        <v>-21000000000</v>
      </c>
      <c r="K207" s="5">
        <v>-36000000000</v>
      </c>
      <c r="L207" s="5">
        <v>3000000000</v>
      </c>
      <c r="M207" s="5">
        <v>4000000000</v>
      </c>
      <c r="N207" s="5">
        <v>6000000000</v>
      </c>
      <c r="O207" s="5">
        <v>2000000000</v>
      </c>
    </row>
    <row r="208" spans="3:15" ht="15.5" x14ac:dyDescent="0.35">
      <c r="C208" t="s">
        <v>17</v>
      </c>
      <c r="I208" s="6">
        <v>5.8</v>
      </c>
      <c r="J208" s="6">
        <v>-5.99</v>
      </c>
      <c r="K208" s="6">
        <v>-10.62</v>
      </c>
      <c r="L208" s="6">
        <v>1.25</v>
      </c>
      <c r="M208" s="6">
        <v>1781880.54</v>
      </c>
      <c r="N208" s="6">
        <v>2519124.69</v>
      </c>
      <c r="O208" s="6">
        <v>673492.22</v>
      </c>
    </row>
    <row r="210" spans="2:15" ht="15.5" x14ac:dyDescent="0.35">
      <c r="B210" t="s">
        <v>191</v>
      </c>
      <c r="C210" t="s">
        <v>192</v>
      </c>
      <c r="D210" s="5">
        <v>2000000000</v>
      </c>
      <c r="E210" s="5">
        <v>-398000000</v>
      </c>
      <c r="F210" s="5">
        <v>-11000000000</v>
      </c>
      <c r="G210" s="5">
        <v>976000000</v>
      </c>
      <c r="H210" s="5">
        <v>3000000000</v>
      </c>
      <c r="I210" s="5">
        <v>-7000000000</v>
      </c>
      <c r="J210" s="5">
        <v>664000000</v>
      </c>
      <c r="K210" s="5">
        <v>625000000</v>
      </c>
      <c r="L210" s="5">
        <v>7000000000</v>
      </c>
      <c r="M210" s="5">
        <v>9000000000</v>
      </c>
      <c r="N210" s="5">
        <v>7000000000</v>
      </c>
      <c r="O210" s="5">
        <v>3000000000</v>
      </c>
    </row>
    <row r="211" spans="2:15" ht="15.5" x14ac:dyDescent="0.35">
      <c r="C211" t="s">
        <v>45</v>
      </c>
      <c r="D211" s="6">
        <v>0.53</v>
      </c>
      <c r="E211" s="6">
        <v>-0.12</v>
      </c>
      <c r="F211" s="6">
        <v>-3.33</v>
      </c>
      <c r="G211" s="6">
        <v>0.28000000000000003</v>
      </c>
      <c r="H211" s="6">
        <v>0.84</v>
      </c>
      <c r="I211" s="6">
        <v>-1.96</v>
      </c>
      <c r="J211" s="6">
        <v>0.19</v>
      </c>
      <c r="K211" s="6">
        <v>0.18</v>
      </c>
      <c r="L211" s="6">
        <v>2.17</v>
      </c>
      <c r="M211" s="6">
        <v>2.71</v>
      </c>
      <c r="N211" s="6">
        <v>2.06</v>
      </c>
      <c r="O211" s="6">
        <v>0.95</v>
      </c>
    </row>
    <row r="212" spans="2:15" ht="15.5" x14ac:dyDescent="0.35">
      <c r="C212" t="s">
        <v>193</v>
      </c>
      <c r="D212" s="5">
        <v>17000000000</v>
      </c>
      <c r="E212" s="5">
        <v>16000000000</v>
      </c>
      <c r="F212" s="5">
        <v>9000000000</v>
      </c>
      <c r="G212" s="5">
        <v>17000000000</v>
      </c>
      <c r="H212" s="5">
        <v>66000000000</v>
      </c>
      <c r="I212" s="5">
        <v>63000000000</v>
      </c>
      <c r="J212" s="5">
        <v>70000000000</v>
      </c>
      <c r="K212" s="5">
        <v>32000000000</v>
      </c>
      <c r="L212" s="5">
        <v>27000000000</v>
      </c>
      <c r="M212" s="5">
        <v>28000000000</v>
      </c>
      <c r="N212" s="5">
        <v>31000000000</v>
      </c>
      <c r="O212" s="5">
        <v>18000000000</v>
      </c>
    </row>
    <row r="213" spans="2:15" ht="15.5" x14ac:dyDescent="0.35">
      <c r="C213" t="s">
        <v>194</v>
      </c>
      <c r="I213" s="6">
        <v>173.58</v>
      </c>
    </row>
    <row r="214" spans="2:15" ht="15.5" x14ac:dyDescent="0.35">
      <c r="C214" t="s">
        <v>292</v>
      </c>
      <c r="I214" s="6">
        <v>-55.07</v>
      </c>
    </row>
    <row r="215" spans="2:15" ht="15.5" x14ac:dyDescent="0.35">
      <c r="C215" t="s">
        <v>195</v>
      </c>
      <c r="I215" s="6">
        <v>6.95</v>
      </c>
    </row>
    <row r="216" spans="2:15" ht="15.5" x14ac:dyDescent="0.35">
      <c r="C216" t="s">
        <v>293</v>
      </c>
      <c r="I216" s="6">
        <v>-1.8200000000000001E-2</v>
      </c>
    </row>
    <row r="217" spans="2:15" ht="15.5" x14ac:dyDescent="0.35">
      <c r="C217" t="s">
        <v>294</v>
      </c>
      <c r="I217" s="6">
        <v>8.52</v>
      </c>
    </row>
    <row r="218" spans="2:15" ht="15.5" x14ac:dyDescent="0.35">
      <c r="C218" t="s">
        <v>196</v>
      </c>
      <c r="I218" s="6">
        <v>6.82</v>
      </c>
    </row>
    <row r="219" spans="2:15" ht="15.5" x14ac:dyDescent="0.35">
      <c r="C219" t="s">
        <v>295</v>
      </c>
      <c r="I219" s="6">
        <v>72.17</v>
      </c>
    </row>
    <row r="220" spans="2:15" ht="15.5" x14ac:dyDescent="0.35">
      <c r="C220" t="s">
        <v>296</v>
      </c>
      <c r="I220" s="6">
        <v>128.46</v>
      </c>
    </row>
    <row r="221" spans="2:15" ht="15.5" x14ac:dyDescent="0.35">
      <c r="C221" t="s">
        <v>297</v>
      </c>
      <c r="I221" s="6">
        <v>-71.14</v>
      </c>
    </row>
    <row r="222" spans="2:15" ht="15.5" x14ac:dyDescent="0.35">
      <c r="C222" t="s">
        <v>298</v>
      </c>
      <c r="I222" s="6">
        <v>105.19</v>
      </c>
    </row>
    <row r="223" spans="2:15" ht="15.5" x14ac:dyDescent="0.35">
      <c r="C223" t="s">
        <v>301</v>
      </c>
      <c r="I223" s="6">
        <v>-2.63</v>
      </c>
    </row>
    <row r="224" spans="2:15" ht="15.5" x14ac:dyDescent="0.35">
      <c r="C224" t="s">
        <v>197</v>
      </c>
      <c r="I224" s="6">
        <v>0.84</v>
      </c>
    </row>
    <row r="225" spans="3:9" ht="15.5" x14ac:dyDescent="0.35">
      <c r="C225" t="s">
        <v>302</v>
      </c>
      <c r="I225" s="6">
        <v>17.010000000000002</v>
      </c>
    </row>
    <row r="226" spans="3:9" ht="15.5" x14ac:dyDescent="0.35">
      <c r="C226" t="s">
        <v>198</v>
      </c>
      <c r="D226" s="6">
        <v>0.4</v>
      </c>
    </row>
    <row r="227" spans="3:9" ht="15.5" x14ac:dyDescent="0.35">
      <c r="C227" t="s">
        <v>199</v>
      </c>
      <c r="I227" s="6">
        <v>21.25</v>
      </c>
    </row>
    <row r="228" spans="3:9" ht="15.5" x14ac:dyDescent="0.35">
      <c r="C228" t="s">
        <v>303</v>
      </c>
      <c r="I228" s="6">
        <v>1.1299999999999999</v>
      </c>
    </row>
    <row r="229" spans="3:9" ht="15.5" x14ac:dyDescent="0.35">
      <c r="C229" t="s">
        <v>200</v>
      </c>
      <c r="D229" s="6">
        <v>2.99</v>
      </c>
    </row>
    <row r="230" spans="3:9" ht="15.5" x14ac:dyDescent="0.35">
      <c r="C230" t="s">
        <v>201</v>
      </c>
      <c r="D230" s="6">
        <v>2.99</v>
      </c>
    </row>
    <row r="231" spans="3:9" ht="15.5" x14ac:dyDescent="0.35">
      <c r="C231" t="s">
        <v>202</v>
      </c>
      <c r="D231" s="6">
        <v>0.14000000000000001</v>
      </c>
    </row>
    <row r="232" spans="3:9" ht="15.5" x14ac:dyDescent="0.35">
      <c r="C232" t="s">
        <v>203</v>
      </c>
      <c r="D232" s="6">
        <v>0.27</v>
      </c>
    </row>
    <row r="233" spans="3:9" ht="15.5" x14ac:dyDescent="0.35">
      <c r="C233" t="s">
        <v>204</v>
      </c>
      <c r="D233" s="6">
        <v>0.11</v>
      </c>
    </row>
    <row r="234" spans="3:9" ht="15.5" x14ac:dyDescent="0.35">
      <c r="C234" t="s">
        <v>205</v>
      </c>
      <c r="D234" s="6">
        <v>1.32</v>
      </c>
    </row>
    <row r="235" spans="3:9" ht="15.5" x14ac:dyDescent="0.35">
      <c r="C235" t="s">
        <v>13</v>
      </c>
      <c r="D235" s="5">
        <v>-1000000000</v>
      </c>
    </row>
    <row r="236" spans="3:9" ht="15.5" x14ac:dyDescent="0.35">
      <c r="C236" t="s">
        <v>206</v>
      </c>
      <c r="I236" s="6">
        <v>5.57</v>
      </c>
    </row>
    <row r="237" spans="3:9" ht="15.5" x14ac:dyDescent="0.35">
      <c r="C237" t="s">
        <v>207</v>
      </c>
      <c r="I237" s="6">
        <v>-9.3599999999999989E-2</v>
      </c>
    </row>
    <row r="238" spans="3:9" ht="15.5" x14ac:dyDescent="0.35">
      <c r="C238" t="s">
        <v>208</v>
      </c>
      <c r="I238" s="6">
        <v>-0.12390000000000001</v>
      </c>
    </row>
    <row r="239" spans="3:9" ht="15.5" x14ac:dyDescent="0.35">
      <c r="C239" t="s">
        <v>209</v>
      </c>
      <c r="I239" s="6">
        <v>-9.0899999999999995E-2</v>
      </c>
    </row>
    <row r="240" spans="3:9" ht="15.5" x14ac:dyDescent="0.35">
      <c r="C240" t="s">
        <v>305</v>
      </c>
      <c r="I240" s="6">
        <v>-7.7399999999999997E-2</v>
      </c>
    </row>
    <row r="241" spans="3:9" ht="15.5" x14ac:dyDescent="0.35">
      <c r="C241" t="s">
        <v>210</v>
      </c>
      <c r="D241" s="6">
        <v>93.22</v>
      </c>
    </row>
    <row r="242" spans="3:9" ht="15.5" x14ac:dyDescent="0.35">
      <c r="C242" t="s">
        <v>212</v>
      </c>
      <c r="D242" s="6">
        <v>43.87</v>
      </c>
    </row>
    <row r="243" spans="3:9" ht="15.5" x14ac:dyDescent="0.35">
      <c r="C243" t="s">
        <v>213</v>
      </c>
      <c r="D243" s="6">
        <v>49.35</v>
      </c>
    </row>
    <row r="244" spans="3:9" ht="15.5" x14ac:dyDescent="0.35">
      <c r="C244" t="s">
        <v>214</v>
      </c>
      <c r="D244" s="6">
        <v>0.98</v>
      </c>
    </row>
    <row r="245" spans="3:9" ht="15.5" x14ac:dyDescent="0.35">
      <c r="C245" t="s">
        <v>306</v>
      </c>
      <c r="I245" s="6">
        <v>0.62</v>
      </c>
    </row>
    <row r="246" spans="3:9" ht="15.5" x14ac:dyDescent="0.35">
      <c r="C246" t="s">
        <v>41</v>
      </c>
      <c r="I246" s="5">
        <v>498000000000</v>
      </c>
    </row>
    <row r="247" spans="3:9" ht="15.5" x14ac:dyDescent="0.35">
      <c r="C247" t="s">
        <v>215</v>
      </c>
      <c r="I247" s="5">
        <v>511000000000</v>
      </c>
    </row>
    <row r="248" spans="3:9" ht="15.5" x14ac:dyDescent="0.35">
      <c r="C248" t="s">
        <v>216</v>
      </c>
      <c r="I248" s="5">
        <v>3440000000</v>
      </c>
    </row>
    <row r="249" spans="3:9" ht="15.5" x14ac:dyDescent="0.35">
      <c r="C249" t="s">
        <v>217</v>
      </c>
      <c r="I249" s="6">
        <v>0.1173</v>
      </c>
    </row>
    <row r="250" spans="3:9" ht="15.5" x14ac:dyDescent="0.35">
      <c r="C250" t="s">
        <v>218</v>
      </c>
      <c r="D250" s="6">
        <v>0.501</v>
      </c>
    </row>
    <row r="251" spans="3:9" ht="15.5" x14ac:dyDescent="0.35">
      <c r="C251" t="s">
        <v>219</v>
      </c>
      <c r="D251" s="6">
        <v>6.6000000000000003E-2</v>
      </c>
    </row>
    <row r="252" spans="3:9" ht="15.5" x14ac:dyDescent="0.35">
      <c r="C252" t="s">
        <v>220</v>
      </c>
      <c r="D252" s="6">
        <v>0.10769999999999999</v>
      </c>
    </row>
    <row r="253" spans="3:9" ht="15.5" x14ac:dyDescent="0.35">
      <c r="C253" t="s">
        <v>221</v>
      </c>
      <c r="D253" s="6">
        <v>-0.1575</v>
      </c>
    </row>
    <row r="254" spans="3:9" ht="15.5" x14ac:dyDescent="0.35">
      <c r="C254" t="s">
        <v>222</v>
      </c>
      <c r="D254" s="6">
        <v>-8.6400000000000005E-2</v>
      </c>
    </row>
    <row r="255" spans="3:9" ht="15.5" x14ac:dyDescent="0.35">
      <c r="C255" t="s">
        <v>223</v>
      </c>
      <c r="D255" s="6">
        <v>0.32159999999999994</v>
      </c>
    </row>
    <row r="256" spans="3:9" ht="15.5" x14ac:dyDescent="0.35">
      <c r="C256" t="s">
        <v>224</v>
      </c>
      <c r="I256" s="5">
        <v>5</v>
      </c>
    </row>
    <row r="257" spans="3:9" ht="15.5" x14ac:dyDescent="0.35">
      <c r="C257" t="s">
        <v>225</v>
      </c>
      <c r="I257" s="6">
        <v>0.43</v>
      </c>
    </row>
    <row r="258" spans="3:9" ht="15.5" x14ac:dyDescent="0.35">
      <c r="C258" t="s">
        <v>226</v>
      </c>
      <c r="I258" s="6">
        <v>0.39</v>
      </c>
    </row>
    <row r="259" spans="3:9" ht="15.5" x14ac:dyDescent="0.35">
      <c r="C259" t="s">
        <v>308</v>
      </c>
      <c r="I259" s="6">
        <v>7.0000000000000007E-2</v>
      </c>
    </row>
    <row r="260" spans="3:9" ht="15.5" x14ac:dyDescent="0.35">
      <c r="C260" t="s">
        <v>227</v>
      </c>
      <c r="I260" s="6">
        <v>0.38</v>
      </c>
    </row>
    <row r="261" spans="3:9" ht="15.5" x14ac:dyDescent="0.35">
      <c r="C261" t="s">
        <v>228</v>
      </c>
      <c r="I261" s="6">
        <v>0.16</v>
      </c>
    </row>
    <row r="262" spans="3:9" ht="15.5" x14ac:dyDescent="0.35">
      <c r="C262" t="s">
        <v>229</v>
      </c>
      <c r="I262" s="6">
        <v>0.1</v>
      </c>
    </row>
    <row r="263" spans="3:9" ht="15.5" x14ac:dyDescent="0.35">
      <c r="C263" t="s">
        <v>230</v>
      </c>
      <c r="I263" s="6">
        <v>0.44</v>
      </c>
    </row>
    <row r="264" spans="3:9" ht="15.5" x14ac:dyDescent="0.35">
      <c r="C264" t="s">
        <v>309</v>
      </c>
      <c r="I264" s="5">
        <v>58000000000</v>
      </c>
    </row>
    <row r="265" spans="3:9" ht="15.5" x14ac:dyDescent="0.35">
      <c r="C265" t="s">
        <v>310</v>
      </c>
      <c r="I265" s="5">
        <v>19000000000</v>
      </c>
    </row>
    <row r="266" spans="3:9" ht="15.5" x14ac:dyDescent="0.35">
      <c r="C266" t="s">
        <v>311</v>
      </c>
      <c r="I266" s="5">
        <v>5000000000</v>
      </c>
    </row>
    <row r="267" spans="3:9" ht="15.5" x14ac:dyDescent="0.35">
      <c r="C267" t="s">
        <v>312</v>
      </c>
      <c r="I267" s="5">
        <v>-9000000000</v>
      </c>
    </row>
    <row r="268" spans="3:9" ht="15.5" x14ac:dyDescent="0.35">
      <c r="C268" t="s">
        <v>231</v>
      </c>
      <c r="D268" s="5">
        <v>1000000000</v>
      </c>
    </row>
    <row r="269" spans="3:9" ht="15.5" x14ac:dyDescent="0.35">
      <c r="C269" t="s">
        <v>232</v>
      </c>
      <c r="D269" s="5">
        <v>97000000000</v>
      </c>
    </row>
    <row r="270" spans="3:9" ht="15.5" x14ac:dyDescent="0.35">
      <c r="C270" t="s">
        <v>233</v>
      </c>
      <c r="D270" s="5">
        <v>20000000000</v>
      </c>
    </row>
    <row r="271" spans="3:9" ht="15.5" x14ac:dyDescent="0.35">
      <c r="C271" t="s">
        <v>176</v>
      </c>
      <c r="D271" s="5">
        <v>33000000000</v>
      </c>
    </row>
    <row r="272" spans="3:9" ht="15.5" x14ac:dyDescent="0.35">
      <c r="C272" t="s">
        <v>175</v>
      </c>
      <c r="I272" s="5">
        <v>73000000000</v>
      </c>
    </row>
    <row r="273" spans="3:9" ht="15.5" x14ac:dyDescent="0.35">
      <c r="C273" t="s">
        <v>174</v>
      </c>
      <c r="D273" s="5">
        <v>0</v>
      </c>
    </row>
    <row r="274" spans="3:9" ht="15.5" x14ac:dyDescent="0.35">
      <c r="C274" t="s">
        <v>173</v>
      </c>
      <c r="D274" s="5">
        <v>10000000000</v>
      </c>
    </row>
    <row r="275" spans="3:9" ht="15.5" x14ac:dyDescent="0.35">
      <c r="C275" t="s">
        <v>24</v>
      </c>
      <c r="D275" s="5">
        <v>10000000000</v>
      </c>
    </row>
    <row r="276" spans="3:9" ht="15.5" x14ac:dyDescent="0.35">
      <c r="C276" t="s">
        <v>21</v>
      </c>
      <c r="D276" s="5">
        <v>9000000000</v>
      </c>
    </row>
    <row r="277" spans="3:9" ht="15.5" x14ac:dyDescent="0.35">
      <c r="C277" t="s">
        <v>234</v>
      </c>
      <c r="I277" s="5">
        <v>77000000000</v>
      </c>
    </row>
    <row r="278" spans="3:9" ht="15.5" x14ac:dyDescent="0.35">
      <c r="C278" t="s">
        <v>313</v>
      </c>
      <c r="I278" s="5">
        <v>7000000000</v>
      </c>
    </row>
    <row r="279" spans="3:9" ht="15.5" x14ac:dyDescent="0.35">
      <c r="C279" t="s">
        <v>314</v>
      </c>
      <c r="I279" s="5">
        <v>-4000000000</v>
      </c>
    </row>
    <row r="280" spans="3:9" ht="15.5" x14ac:dyDescent="0.35">
      <c r="C280" t="s">
        <v>315</v>
      </c>
      <c r="I280" s="5">
        <v>-3000000000</v>
      </c>
    </row>
    <row r="281" spans="3:9" ht="15.5" x14ac:dyDescent="0.35">
      <c r="C281" t="s">
        <v>316</v>
      </c>
      <c r="I281" s="5">
        <v>-3000000000</v>
      </c>
    </row>
    <row r="282" spans="3:9" ht="15.5" x14ac:dyDescent="0.35">
      <c r="C282" t="s">
        <v>317</v>
      </c>
      <c r="I282" s="5">
        <v>4000000000</v>
      </c>
    </row>
  </sheetData>
  <pageMargins left="0.7" right="0.7" top="0.75" bottom="0.75" header="0.3" footer="0.3"/>
  <ignoredErrors>
    <ignoredError sqref="A1:O283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31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800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801</v>
      </c>
      <c r="D2" s="2" vm="103">
        <f ca="1">IFERROR(_xlfn.STOCKHISTORY("XIDX:" &amp; $C$1, D3, , 0, 0, 1), "Libur")</f>
        <v>680</v>
      </c>
      <c r="E2" s="2" vm="104">
        <f ca="1">IFERROR(_xlfn.STOCKHISTORY("XIDX:" &amp; $C$1, E3, , 0, 0, 1), "Libur")</f>
        <v>462</v>
      </c>
      <c r="H2" s="2" vm="104">
        <f ca="1">IFERROR(INDEX(D2:G2,COUNT(D2:G2)),"")</f>
        <v>462</v>
      </c>
      <c r="I2" s="2" vm="105">
        <f t="shared" ref="I2:O2" ca="1" si="0">IFERROR(_xlfn.STOCKHISTORY("XIDX:" &amp; $C$1, I1, , 0, 0, 1), "Libur")</f>
        <v>570</v>
      </c>
      <c r="J2" s="2" vm="106">
        <f t="shared" ca="1" si="0"/>
        <v>458</v>
      </c>
      <c r="K2" s="2" vm="107">
        <f t="shared" ca="1" si="0"/>
        <v>560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592642746</v>
      </c>
      <c r="E4" s="2">
        <f>IFERROR(INDEX(E51:E500,MATCH($C$4,$C$51:$C$500,0)),"")</f>
        <v>455134050</v>
      </c>
      <c r="H4" s="2">
        <f>IFERROR(SUM(D4:G4)*(4/MAX(1,COUNT(D4:G4))),"")</f>
        <v>2095553592</v>
      </c>
      <c r="I4" s="2">
        <f t="shared" ref="I4:O4" si="1">IFERROR(INDEX(I51:I500,MATCH($C$4,$C$51:$C$500,0)),"")</f>
        <v>1434519209</v>
      </c>
      <c r="J4" s="2">
        <f t="shared" si="1"/>
        <v>1844695967</v>
      </c>
      <c r="K4" s="2">
        <f t="shared" si="1"/>
        <v>1328326436</v>
      </c>
      <c r="L4" s="2">
        <f t="shared" si="1"/>
        <v>455737485</v>
      </c>
      <c r="M4" s="2">
        <f t="shared" si="1"/>
        <v>0</v>
      </c>
      <c r="N4" s="2">
        <f t="shared" si="1"/>
        <v>0</v>
      </c>
      <c r="O4" s="2">
        <f t="shared" si="1"/>
        <v>0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28809795</v>
      </c>
      <c r="E5" s="2">
        <f>IFERROR(INDEX(E51:E500,MATCH($C$5,$C$51:$C$500,0)),"")</f>
        <v>36232735</v>
      </c>
      <c r="H5" s="2">
        <f>IFERROR(SUM(D5:G5)*(4/MAX(1,COUNT(D5:G5))),"")</f>
        <v>130085060</v>
      </c>
      <c r="I5" s="2">
        <f t="shared" ref="I5:O5" si="2">IFERROR(INDEX(I51:I500,MATCH($C$5,$C$51:$C$500,0)),"")</f>
        <v>29113856</v>
      </c>
      <c r="J5" s="2">
        <f t="shared" si="2"/>
        <v>22602933</v>
      </c>
      <c r="K5" s="2">
        <f t="shared" si="2"/>
        <v>7010290</v>
      </c>
      <c r="L5" s="2">
        <f t="shared" si="2"/>
        <v>21485455</v>
      </c>
      <c r="M5" s="2">
        <f t="shared" si="2"/>
        <v>188999</v>
      </c>
      <c r="N5" s="2">
        <f t="shared" si="2"/>
        <v>-197871</v>
      </c>
      <c r="O5" s="2">
        <f t="shared" si="2"/>
        <v>2651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2472091971</v>
      </c>
      <c r="E6" s="2">
        <f>IFERROR(INDEX(E51:E500,MATCH($C$6,$C$51:$C$500,0)),"")</f>
        <v>2440713152</v>
      </c>
      <c r="H6" s="2">
        <f>IFERROR(INDEX(D6:G6,COUNT(D6:G6)),"")</f>
        <v>2440713152</v>
      </c>
      <c r="I6" s="2">
        <f t="shared" ref="I6:O6" si="3">IFERROR(INDEX(I51:I500,MATCH($C$6,$C$51:$C$500,0)),"")</f>
        <v>2348054065</v>
      </c>
      <c r="J6" s="2">
        <f t="shared" si="3"/>
        <v>2349245843</v>
      </c>
      <c r="K6" s="2">
        <f t="shared" si="3"/>
        <v>2309487780</v>
      </c>
      <c r="L6" s="2">
        <f t="shared" si="3"/>
        <v>1559389920</v>
      </c>
      <c r="M6" s="2">
        <f t="shared" si="3"/>
        <v>169181</v>
      </c>
      <c r="N6" s="2">
        <f t="shared" si="3"/>
        <v>10862093</v>
      </c>
      <c r="O6" s="2">
        <f t="shared" si="3"/>
        <v>14988181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108</v>
      </c>
      <c r="E7" s="3">
        <f>IFERROR(INDEX(E51:E500,MATCH($C$7,$C$51:$C$500,0))/1000000000,"")</f>
        <v>108</v>
      </c>
      <c r="H7" s="3">
        <f>IFERROR(INDEX(D7:G7,COUNT(D7:G7)),"")</f>
        <v>108</v>
      </c>
      <c r="I7" s="3">
        <f t="shared" ref="I7:O7" si="4">IFERROR(INDEX(I51:I500,MATCH($C$7,$C$51:$C$500,0))/1000000000,"")</f>
        <v>108</v>
      </c>
      <c r="J7" s="3">
        <f t="shared" si="4"/>
        <v>108</v>
      </c>
      <c r="K7" s="3">
        <f t="shared" si="4"/>
        <v>108</v>
      </c>
      <c r="L7" s="3">
        <f t="shared" si="4"/>
        <v>0.01</v>
      </c>
      <c r="M7" s="3">
        <f t="shared" si="4"/>
        <v>0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1081000000000</v>
      </c>
      <c r="E8" s="2">
        <f>IFERROR(INDEX(E51:E500,MATCH("Free cash flow (Quarter)",$C$51:$C$500,0)),"")</f>
        <v>2022000000000</v>
      </c>
      <c r="H8" s="2">
        <f>IFERROR(INDEX(D8:G8,COUNT(D8:G8)),"")</f>
        <v>2022000000000</v>
      </c>
      <c r="I8" s="2">
        <f t="shared" ref="I8:O8" si="5">IFERROR(INDEX(I51:I500,MATCH($C$8,$C$51:$C$500,0)),"")</f>
        <v>-2611000000000</v>
      </c>
      <c r="J8" s="2">
        <f t="shared" si="5"/>
        <v>-2644000000000</v>
      </c>
      <c r="K8" s="2">
        <f t="shared" si="5"/>
        <v>-5939000000000</v>
      </c>
      <c r="L8" s="2">
        <f t="shared" si="5"/>
        <v>-6537000000000</v>
      </c>
      <c r="M8" s="2">
        <f t="shared" si="5"/>
        <v>0</v>
      </c>
      <c r="N8" s="2">
        <f t="shared" si="5"/>
        <v>0</v>
      </c>
      <c r="O8" s="2">
        <f t="shared" si="5"/>
        <v>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10.01</v>
      </c>
      <c r="E9" s="3">
        <f>IFERROR(INDEX(E51:E500,MATCH("Free cash flow per share (Quarter)",$C$51:$C$500,0)),"")</f>
        <v>18.72</v>
      </c>
      <c r="H9" s="3">
        <f>IFERROR(INDEX(D9:G9,COUNT(D9:G9)),"")</f>
        <v>18.72</v>
      </c>
      <c r="I9" s="3">
        <f t="shared" ref="I9:O9" si="6">IFERROR(INDEX(I51:I500,MATCH($C$9,$C$51:$C$500,0)),"")</f>
        <v>-24.18</v>
      </c>
      <c r="J9" s="3">
        <f t="shared" si="6"/>
        <v>-24.48</v>
      </c>
      <c r="K9" s="3">
        <f t="shared" si="6"/>
        <v>-54.99</v>
      </c>
      <c r="L9" s="3">
        <f t="shared" si="6"/>
        <v>-740337.57</v>
      </c>
      <c r="M9" s="3">
        <f t="shared" si="6"/>
        <v>-30035.200000000001</v>
      </c>
      <c r="N9" s="3">
        <f t="shared" si="6"/>
        <v>253.89</v>
      </c>
      <c r="O9" s="3">
        <f t="shared" si="6"/>
        <v>-567.16</v>
      </c>
    </row>
    <row r="10" spans="1:15" ht="15.5" x14ac:dyDescent="0.35">
      <c r="C10" t="s">
        <v>18</v>
      </c>
      <c r="D10" s="3">
        <f ca="1">IFERROR(IF(D9=0,"",D2/D9),"")</f>
        <v>67.932067932067937</v>
      </c>
      <c r="E10" s="3">
        <f ca="1">IFERROR(IF(E9=0,"",E2/E9),"")</f>
        <v>24.679487179487182</v>
      </c>
      <c r="I10" s="3">
        <f t="shared" ref="I10:O10" ca="1" si="7">IFERROR(IF(I9=0,"",I2/I9),"")</f>
        <v>-23.573200992555833</v>
      </c>
      <c r="J10" s="3">
        <f t="shared" ca="1" si="7"/>
        <v>-18.709150326797385</v>
      </c>
      <c r="K10" s="3">
        <f t="shared" ca="1" si="7"/>
        <v>-10.183669758137842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483428412</v>
      </c>
      <c r="E11" s="2">
        <f>IFERROR(INDEX(E51:E500,MATCH($C$11,$C$51:$C$500,0)),"")</f>
        <v>349798048</v>
      </c>
      <c r="H11" s="2">
        <f>IFERROR(INDEX(D11:G11,COUNT(D11:G11)),"")</f>
        <v>349798048</v>
      </c>
      <c r="I11" s="2">
        <f t="shared" ref="I11:O11" si="8">IFERROR(INDEX(I51:I500,MATCH($C$11,$C$51:$C$500,0)),"")</f>
        <v>192638927</v>
      </c>
      <c r="J11" s="2">
        <f t="shared" si="8"/>
        <v>244034440</v>
      </c>
      <c r="K11" s="2">
        <f t="shared" si="8"/>
        <v>290213641</v>
      </c>
      <c r="L11" s="2">
        <f t="shared" si="8"/>
        <v>280291055</v>
      </c>
      <c r="M11" s="2">
        <f t="shared" si="8"/>
        <v>169181</v>
      </c>
      <c r="N11" s="2">
        <f t="shared" si="8"/>
        <v>84</v>
      </c>
      <c r="O11" s="2">
        <f t="shared" si="8"/>
        <v>40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9056000000000</v>
      </c>
      <c r="E12" s="2">
        <f>IFERROR(INDEX(E51:E500,MATCH("Net Debt (Quarter)",$C$51:$C$500,0)),"")</f>
        <v>6549000000000</v>
      </c>
      <c r="H12" s="2">
        <f>IFERROR(INDEX(D12:G12,COUNT(D12:G12)),"")</f>
        <v>6549000000000</v>
      </c>
      <c r="I12" s="2">
        <f t="shared" ref="I12:O12" si="9">IFERROR(INDEX(I51:I500,MATCH($C$12,$C$51:$C$500,0)),"")</f>
        <v>8981000000000</v>
      </c>
      <c r="J12" s="2">
        <f t="shared" si="9"/>
        <v>5410000000000</v>
      </c>
      <c r="K12" s="2">
        <f t="shared" si="9"/>
        <v>2712000000000</v>
      </c>
      <c r="L12" s="2">
        <f t="shared" si="9"/>
        <v>3982000000000</v>
      </c>
      <c r="M12" s="2">
        <f t="shared" si="9"/>
        <v>-2000000000</v>
      </c>
      <c r="N12" s="2">
        <f t="shared" si="9"/>
        <v>0</v>
      </c>
      <c r="O12" s="2">
        <f t="shared" si="9"/>
        <v>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17709000000000</v>
      </c>
      <c r="E13" s="2">
        <f>IFERROR(INDEX(E51:E500,MATCH("Total Debt (Quarter)",$C$51:$C$500,0)),"")</f>
        <v>12495000000000</v>
      </c>
      <c r="H13" s="2">
        <f>IFERROR(INDEX(D13:G13,COUNT(D13:G13)),"")</f>
        <v>12495000000000</v>
      </c>
      <c r="I13" s="2">
        <f t="shared" ref="I13:O13" si="10">IFERROR(INDEX(I51:I500,MATCH($C$13,$C$51:$C$500,0)),"")</f>
        <v>12202000000000</v>
      </c>
      <c r="J13" s="2">
        <f t="shared" si="10"/>
        <v>9353000000000</v>
      </c>
      <c r="K13" s="2">
        <f t="shared" si="10"/>
        <v>7193000000000</v>
      </c>
      <c r="L13" s="2">
        <f t="shared" si="10"/>
        <v>8353000000000</v>
      </c>
      <c r="M13" s="2">
        <f t="shared" si="10"/>
        <v>0</v>
      </c>
      <c r="N13" s="2">
        <f t="shared" si="10"/>
        <v>0</v>
      </c>
      <c r="O13" s="2">
        <f t="shared" si="10"/>
        <v>0</v>
      </c>
    </row>
    <row r="14" spans="1:15" ht="15.5" x14ac:dyDescent="0.35">
      <c r="C14" t="s">
        <v>27</v>
      </c>
      <c r="D14" s="2">
        <f>IFERROR(INDEX(D51:D500,MATCH($C$14,$C$51:$C$500,0)),"")</f>
        <v>-13497887</v>
      </c>
      <c r="E14" s="2">
        <f>IFERROR(INDEX(E51:E500,MATCH($C$14,$C$51:$C$500,0)),"")</f>
        <v>-16570747</v>
      </c>
      <c r="H14" s="2">
        <f>IFERROR(SUM(D14:G14)*(4/MAX(1,COUNT(D14:G14))),"")</f>
        <v>-60137268</v>
      </c>
      <c r="I14" s="2">
        <f t="shared" ref="I14:O14" si="11">IFERROR(INDEX(I51:I500,MATCH($C$14,$C$51:$C$500,0)),"")</f>
        <v>-20656743</v>
      </c>
      <c r="J14" s="2">
        <f t="shared" si="11"/>
        <v>-7957749</v>
      </c>
      <c r="K14" s="2">
        <f t="shared" si="11"/>
        <v>-20037391</v>
      </c>
      <c r="L14" s="2">
        <f t="shared" si="11"/>
        <v>-21625994</v>
      </c>
      <c r="M14" s="2">
        <f t="shared" si="11"/>
        <v>0</v>
      </c>
      <c r="N14" s="2">
        <f t="shared" si="11"/>
        <v>0</v>
      </c>
      <c r="O14" s="2">
        <f t="shared" si="11"/>
        <v>0</v>
      </c>
    </row>
    <row r="15" spans="1:15" ht="15.5" x14ac:dyDescent="0.35">
      <c r="C15" t="s">
        <v>28</v>
      </c>
      <c r="D15" s="2">
        <f>IFERROR(INDEX(D51:D500,MATCH($C$15,$C$51:$C$500,0)),"")</f>
        <v>-19700199</v>
      </c>
      <c r="E15" s="2">
        <f>IFERROR(INDEX(E51:E500,MATCH($C$15,$C$51:$C$500,0)),"")</f>
        <v>-13791538</v>
      </c>
      <c r="H15" s="2">
        <f>IFERROR(SUM(D15:G15)*(4/MAX(1,COUNT(D15:G15))),"")</f>
        <v>-66983474</v>
      </c>
      <c r="I15" s="2">
        <f t="shared" ref="I15:O15" si="12">IFERROR(INDEX(I51:I500,MATCH($C$15,$C$51:$C$500,0)),"")</f>
        <v>-12044544</v>
      </c>
      <c r="J15" s="2">
        <f t="shared" si="12"/>
        <v>-10605032</v>
      </c>
      <c r="K15" s="2">
        <f t="shared" si="12"/>
        <v>-164307</v>
      </c>
      <c r="L15" s="2">
        <f t="shared" si="12"/>
        <v>372028</v>
      </c>
      <c r="M15" s="2">
        <f t="shared" si="12"/>
        <v>0</v>
      </c>
      <c r="N15" s="2">
        <f t="shared" si="12"/>
        <v>0</v>
      </c>
      <c r="O15" s="2">
        <f t="shared" si="12"/>
        <v>0</v>
      </c>
    </row>
    <row r="16" spans="1:15" ht="15.5" x14ac:dyDescent="0.35">
      <c r="C16" t="s">
        <v>29</v>
      </c>
      <c r="D16" s="2">
        <f>IFERROR(INDEX(D51:D500,MATCH($C$16,$C$51:$C$500,0)),"")</f>
        <v>87168845</v>
      </c>
      <c r="E16" s="2">
        <f>IFERROR(INDEX(E51:E500,MATCH($C$16,$C$51:$C$500,0)),"")</f>
        <v>95748086</v>
      </c>
      <c r="H16" s="2">
        <f>IFERROR(SUM(D16:G16)*(4/MAX(1,COUNT(D16:G16))),"")</f>
        <v>365833862</v>
      </c>
      <c r="I16" s="2">
        <f t="shared" ref="I16:O16" si="13">IFERROR(INDEX(I51:I500,MATCH($C$16,$C$51:$C$500,0)),"")</f>
        <v>112556022</v>
      </c>
      <c r="J16" s="2">
        <f t="shared" si="13"/>
        <v>90111713</v>
      </c>
      <c r="K16" s="2">
        <f t="shared" si="13"/>
        <v>33470128</v>
      </c>
      <c r="L16" s="2">
        <f t="shared" si="13"/>
        <v>37476131</v>
      </c>
      <c r="M16" s="2">
        <f t="shared" si="13"/>
        <v>16074</v>
      </c>
      <c r="N16" s="2">
        <f t="shared" si="13"/>
        <v>-20878</v>
      </c>
      <c r="O16" s="2">
        <f t="shared" si="13"/>
        <v>-500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237</v>
      </c>
    </row>
    <row r="19" spans="1:15" ht="15.5" x14ac:dyDescent="0.35">
      <c r="A19" t="s">
        <v>38</v>
      </c>
      <c r="C19" t="s">
        <v>39</v>
      </c>
    </row>
    <row r="20" spans="1:15" ht="15.5" x14ac:dyDescent="0.35">
      <c r="A20" t="s">
        <v>40</v>
      </c>
      <c r="C20" t="s">
        <v>41</v>
      </c>
      <c r="D20" s="2">
        <f ca="1">IFERROR(D21*D2,"")</f>
        <v>73440000000000</v>
      </c>
      <c r="E20" s="2">
        <f ca="1">IFERROR(E21*E2,"")</f>
        <v>49896000000000</v>
      </c>
      <c r="H20" s="2">
        <f t="shared" ref="H20:O20" ca="1" si="14">IFERROR(H21*H2,"")</f>
        <v>49896000000000</v>
      </c>
      <c r="I20" s="2">
        <f t="shared" ca="1" si="14"/>
        <v>61560000000000</v>
      </c>
      <c r="J20" s="2">
        <f t="shared" ca="1" si="14"/>
        <v>49464000000000</v>
      </c>
      <c r="K20" s="2">
        <f t="shared" ca="1" si="14"/>
        <v>60480000000000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108000000000</v>
      </c>
      <c r="E21" s="2">
        <f>IFERROR(INDEX(E51:E500,MATCH($C$7,$C$51:$C$500,0)),"")</f>
        <v>108000000000</v>
      </c>
      <c r="H21" s="2">
        <f>IFERROR(INDEX(D21:G21,COUNT(D21:G21)),"")</f>
        <v>108000000000</v>
      </c>
      <c r="I21" s="2">
        <f t="shared" ref="I21:O21" si="15">IFERROR(INDEX(I51:I500,MATCH($C$7,$C$51:$C$500,0)),"")</f>
        <v>108000000000</v>
      </c>
      <c r="J21" s="2">
        <f t="shared" si="15"/>
        <v>108000000000</v>
      </c>
      <c r="K21" s="2">
        <f t="shared" si="15"/>
        <v>108000000000</v>
      </c>
      <c r="L21" s="2">
        <f t="shared" si="15"/>
        <v>10000000</v>
      </c>
      <c r="M21" s="2">
        <f t="shared" si="15"/>
        <v>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42</v>
      </c>
      <c r="C23" t="s">
        <v>43</v>
      </c>
      <c r="D23" s="3">
        <f>IFERROR(D5/D6*100,"")</f>
        <v>1.1654014226803213</v>
      </c>
      <c r="E23" s="3">
        <f>IFERROR(E5/E6*100,"")</f>
        <v>1.4845142687214068</v>
      </c>
      <c r="H23" s="3">
        <f t="shared" ref="H23:O23" si="16">IFERROR(H5/H6*100,"")</f>
        <v>5.3297971493866063</v>
      </c>
      <c r="I23" s="3">
        <f t="shared" si="16"/>
        <v>1.2399142095563289</v>
      </c>
      <c r="J23" s="3">
        <f t="shared" si="16"/>
        <v>0.96213570271283022</v>
      </c>
      <c r="K23" s="3">
        <f t="shared" si="16"/>
        <v>0.30354306529389818</v>
      </c>
      <c r="L23" s="3">
        <f t="shared" si="16"/>
        <v>1.3778115867261731</v>
      </c>
      <c r="M23" s="3">
        <f t="shared" si="16"/>
        <v>111.71408136847518</v>
      </c>
      <c r="N23" s="3">
        <f t="shared" si="16"/>
        <v>-1.821665493013179</v>
      </c>
      <c r="O23" s="3">
        <f t="shared" si="16"/>
        <v>1.7687269722723525E-2</v>
      </c>
    </row>
    <row r="24" spans="1:15" ht="15.5" x14ac:dyDescent="0.35">
      <c r="C24" t="s">
        <v>44</v>
      </c>
      <c r="D24" s="4">
        <f>IFERROR(_xlfn.RRI(5,I23,D23),"")</f>
        <v>-1.2318813441484111E-2</v>
      </c>
      <c r="E24" s="4">
        <f>IFERROR(_xlfn.RRI(5,J23,E23),"")</f>
        <v>9.0610335574242695E-2</v>
      </c>
      <c r="H24" s="4">
        <f t="shared" ref="H24:O24" si="17">IFERROR(_xlfn.RRI(5,M23,H23),"")</f>
        <v>-0.45584759582337331</v>
      </c>
      <c r="I24" s="4" t="str">
        <f t="shared" si="17"/>
        <v/>
      </c>
      <c r="J24" s="4">
        <f t="shared" si="17"/>
        <v>1.2238992398605819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45</v>
      </c>
      <c r="C25" t="s">
        <v>46</v>
      </c>
      <c r="D25" s="3">
        <f>IFERROR(INDEX(D51:D500,MATCH($A$25,$C$51:$C$500,0)),"")</f>
        <v>3.98</v>
      </c>
      <c r="E25" s="3">
        <f>IFERROR(INDEX(E51:E500,MATCH($A$25,$C$51:$C$500,0)),"")</f>
        <v>4.67</v>
      </c>
      <c r="H25" s="3">
        <f>IFERROR(INDEX(D25:G25,COUNT(D25:G25)),"")</f>
        <v>4.67</v>
      </c>
      <c r="I25" s="3">
        <f t="shared" ref="I25:O25" si="18">IFERROR(INDEX(I51:I500,MATCH($C$25,$C$51:$C$500,0)),"")</f>
        <v>4.51</v>
      </c>
      <c r="J25" s="3">
        <f t="shared" si="18"/>
        <v>3.34</v>
      </c>
      <c r="K25" s="3">
        <f t="shared" si="18"/>
        <v>0.98</v>
      </c>
      <c r="L25" s="3">
        <f t="shared" si="18"/>
        <v>36499.47</v>
      </c>
      <c r="M25" s="3">
        <f t="shared" si="18"/>
        <v>92017.95</v>
      </c>
      <c r="N25" s="3">
        <f t="shared" si="18"/>
        <v>-121733.89</v>
      </c>
      <c r="O25" s="3">
        <f t="shared" si="18"/>
        <v>-2829.27</v>
      </c>
    </row>
    <row r="26" spans="1:15" ht="15.5" x14ac:dyDescent="0.35">
      <c r="C26" t="s">
        <v>47</v>
      </c>
      <c r="D26" s="4">
        <f>IFERROR(_xlfn.RRI(5,I25,D25),"")</f>
        <v>-2.4693079090089332E-2</v>
      </c>
      <c r="E26" s="4">
        <f>IFERROR(_xlfn.RRI(5,J25,E25),"")</f>
        <v>6.9335741049416422E-2</v>
      </c>
      <c r="H26" s="4">
        <f t="shared" ref="H26:O26" si="19">IFERROR(_xlfn.RRI(5,M25,H25),"")</f>
        <v>-0.86161504866000482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48</v>
      </c>
      <c r="D27" s="3">
        <f>IFERROR(D4/D21,"")</f>
        <v>5.4874328333333333E-3</v>
      </c>
      <c r="E27" s="3">
        <f>IFERROR(E4/E21,"")</f>
        <v>4.2142041666666666E-3</v>
      </c>
      <c r="H27" s="3">
        <f t="shared" ref="H27:O27" si="20">IFERROR(H4/H21,"")</f>
        <v>1.9403274000000002E-2</v>
      </c>
      <c r="I27" s="3">
        <f t="shared" si="20"/>
        <v>1.3282585268518518E-2</v>
      </c>
      <c r="J27" s="3">
        <f t="shared" si="20"/>
        <v>1.7080518212962963E-2</v>
      </c>
      <c r="K27" s="3">
        <f t="shared" si="20"/>
        <v>1.2299318851851851E-2</v>
      </c>
      <c r="L27" s="3">
        <f t="shared" si="20"/>
        <v>45.573748500000001</v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49</v>
      </c>
      <c r="D28" s="4">
        <f>IFERROR(_xlfn.RRI(5,I27,D27),"")</f>
        <v>-0.1620515133015793</v>
      </c>
      <c r="E28" s="4">
        <f>IFERROR(_xlfn.RRI(5,J27,E27),"")</f>
        <v>-0.24413731498903746</v>
      </c>
      <c r="H28" s="4" t="str">
        <f t="shared" ref="H28:O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50</v>
      </c>
      <c r="H29" s="4">
        <f t="shared" ref="H29:O29" si="22">IFERROR(((H25-I25)/I25)*100%,"")</f>
        <v>3.5476718403547707E-2</v>
      </c>
      <c r="I29" s="4">
        <f t="shared" si="22"/>
        <v>0.35029940119760478</v>
      </c>
      <c r="J29" s="4">
        <f t="shared" si="22"/>
        <v>2.4081632653061225</v>
      </c>
      <c r="K29" s="4">
        <f t="shared" si="22"/>
        <v>-0.99997315029505895</v>
      </c>
      <c r="L29" s="4">
        <f t="shared" si="22"/>
        <v>-0.60334402146537713</v>
      </c>
      <c r="M29" s="4">
        <f t="shared" si="22"/>
        <v>-1.7558942706915881</v>
      </c>
      <c r="N29" s="4">
        <f t="shared" si="22"/>
        <v>42.026607570150603</v>
      </c>
      <c r="O29" s="4" t="str">
        <f t="shared" si="22"/>
        <v/>
      </c>
    </row>
    <row r="30" spans="1:15" ht="15.5" x14ac:dyDescent="0.35">
      <c r="C30" t="s">
        <v>51</v>
      </c>
      <c r="H30" s="4">
        <f t="shared" ref="H30:O30" si="23">IFERROR(((H27-I27)/I27)*100%,"")</f>
        <v>0.46080552902516086</v>
      </c>
      <c r="I30" s="4">
        <f t="shared" si="23"/>
        <v>-0.22235466729352918</v>
      </c>
      <c r="J30" s="4">
        <f t="shared" si="23"/>
        <v>0.3887369226460235</v>
      </c>
      <c r="K30" s="4">
        <f t="shared" si="23"/>
        <v>-0.99973012272949524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270.5</v>
      </c>
      <c r="E32" s="3">
        <f>IFERROR(INDEX(E51:E500,MATCH($A$32,$C$51:$C$500,0)),"")</f>
        <v>254.97</v>
      </c>
      <c r="H32" s="3">
        <f>IFERROR(INDEX(D32:G32,COUNT(D32:G32)),"")</f>
        <v>254.97</v>
      </c>
      <c r="I32" s="3">
        <f t="shared" ref="I32:O32" si="24">IFERROR(INDEX(I51:I500,MATCH($C$32,$C$51:$C$500,0)),"")</f>
        <v>245.18</v>
      </c>
      <c r="J32" s="3">
        <f t="shared" si="24"/>
        <v>232.57</v>
      </c>
      <c r="K32" s="3">
        <f t="shared" si="24"/>
        <v>218.99</v>
      </c>
      <c r="L32" s="3">
        <f t="shared" si="24"/>
        <v>1689920.73</v>
      </c>
      <c r="M32" s="3">
        <f t="shared" si="24"/>
        <v>966226.53</v>
      </c>
      <c r="N32" s="3">
        <f t="shared" si="24"/>
        <v>61283928.710000001</v>
      </c>
      <c r="O32" s="3">
        <f t="shared" si="24"/>
        <v>83340281.629999995</v>
      </c>
    </row>
    <row r="33" spans="1:15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1.71</v>
      </c>
      <c r="E33" s="3">
        <f>IFERROR(INDEX(E51:E500,MATCH($A$33,$C$51:$C$500,0)),"")</f>
        <v>2.86</v>
      </c>
      <c r="H33" s="3">
        <f>IFERROR(INDEX(D33:G33,COUNT(D33:G33)),"")</f>
        <v>2.86</v>
      </c>
      <c r="I33" s="3">
        <f t="shared" ref="I33:O33" si="25">IFERROR(INDEX(I51:I500,MATCH($C$33,$C$51:$C$500,0)),"")</f>
        <v>2.3199999999999998</v>
      </c>
      <c r="J33" s="3">
        <f t="shared" si="25"/>
        <v>1.97</v>
      </c>
      <c r="K33" s="3">
        <f t="shared" si="25"/>
        <v>2.56</v>
      </c>
      <c r="L33" s="3">
        <f t="shared" si="25"/>
        <v>0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116.08</v>
      </c>
      <c r="E34" s="3">
        <f>IFERROR(INDEX(E51:E500,MATCH($A$34,$C$51:$C$500,0)),"")</f>
        <v>156.32</v>
      </c>
      <c r="H34" s="3">
        <f>IFERROR(INDEX(D34:G34,COUNT(D34:G34)),"")</f>
        <v>156.32</v>
      </c>
      <c r="I34" s="3">
        <f t="shared" ref="I34:O34" si="26">IFERROR(INDEX(I51:I500,MATCH($C$34,$C$51:$C$500,0)),"")</f>
        <v>126.39</v>
      </c>
      <c r="J34" s="3">
        <f t="shared" si="26"/>
        <v>137.13</v>
      </c>
      <c r="K34" s="3">
        <f t="shared" si="26"/>
        <v>571.42999999999995</v>
      </c>
      <c r="L34" s="3">
        <f t="shared" si="26"/>
        <v>0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4.8</v>
      </c>
      <c r="E35" s="3">
        <f>IFERROR(INDEX(E51:E500,MATCH($A$35,$C$51:$C$500,0)),"")</f>
        <v>10.27</v>
      </c>
      <c r="H35" s="3">
        <f>IFERROR(INDEX(D35:G35,COUNT(D35:G35)),"")</f>
        <v>10.27</v>
      </c>
      <c r="I35" s="3">
        <f t="shared" ref="I35:O35" si="27">IFERROR(INDEX(I51:I500,MATCH($C$35,$C$51:$C$500,0)),"")</f>
        <v>2.6</v>
      </c>
      <c r="J35" s="3">
        <f t="shared" si="27"/>
        <v>1.69</v>
      </c>
      <c r="K35" s="3">
        <f t="shared" si="27"/>
        <v>2.98</v>
      </c>
      <c r="L35" s="3">
        <f t="shared" si="27"/>
        <v>0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64</v>
      </c>
      <c r="C36" t="s">
        <v>65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ht="15.5" x14ac:dyDescent="0.35">
      <c r="B37" t="s">
        <v>66</v>
      </c>
      <c r="C37" t="s">
        <v>67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237</v>
      </c>
    </row>
    <row r="51" spans="2:15" ht="15.5" x14ac:dyDescent="0.35">
      <c r="B51" t="s">
        <v>73</v>
      </c>
      <c r="C51" t="s">
        <v>6</v>
      </c>
      <c r="D51" s="5">
        <v>592642746</v>
      </c>
      <c r="E51" s="5">
        <v>455134050</v>
      </c>
      <c r="F51" s="5">
        <v>499527393</v>
      </c>
      <c r="G51" s="5">
        <v>307288415</v>
      </c>
      <c r="I51" s="5">
        <v>1434519209</v>
      </c>
      <c r="J51" s="5">
        <v>1844695967</v>
      </c>
      <c r="K51" s="5">
        <v>1328326436</v>
      </c>
      <c r="L51" s="5">
        <v>455737485</v>
      </c>
    </row>
    <row r="52" spans="2:15" ht="15.5" x14ac:dyDescent="0.35">
      <c r="C52" t="s">
        <v>74</v>
      </c>
      <c r="D52" s="5">
        <v>-443334129</v>
      </c>
      <c r="E52" s="5">
        <v>-330304722</v>
      </c>
      <c r="F52" s="5">
        <v>-425324671</v>
      </c>
      <c r="G52" s="5">
        <v>-264342110</v>
      </c>
      <c r="I52" s="5">
        <v>-1268037845</v>
      </c>
      <c r="J52" s="5">
        <v>-1730586120</v>
      </c>
      <c r="K52" s="5">
        <v>-1250849502</v>
      </c>
      <c r="L52" s="5">
        <v>-411330832</v>
      </c>
    </row>
    <row r="53" spans="2:15" ht="15.5" x14ac:dyDescent="0.35">
      <c r="C53" t="s">
        <v>75</v>
      </c>
      <c r="D53" s="5">
        <v>149308617</v>
      </c>
      <c r="E53" s="5">
        <v>124829328</v>
      </c>
      <c r="F53" s="5">
        <v>74202722</v>
      </c>
      <c r="G53" s="5">
        <v>42946305</v>
      </c>
      <c r="I53" s="5">
        <v>166481364</v>
      </c>
      <c r="J53" s="5">
        <v>114109847</v>
      </c>
      <c r="K53" s="5">
        <v>77476934</v>
      </c>
      <c r="L53" s="5">
        <v>44406653</v>
      </c>
    </row>
    <row r="54" spans="2:15" ht="15.5" x14ac:dyDescent="0.35">
      <c r="C54" t="s">
        <v>76</v>
      </c>
      <c r="D54" s="5">
        <v>-11217374</v>
      </c>
      <c r="E54" s="5">
        <v>-11434865</v>
      </c>
      <c r="F54" s="5">
        <v>-11388482</v>
      </c>
      <c r="G54" s="5">
        <v>-10366766</v>
      </c>
      <c r="I54" s="5">
        <v>-35231057</v>
      </c>
      <c r="J54" s="5">
        <v>-34288748</v>
      </c>
      <c r="K54" s="5">
        <v>-29921896</v>
      </c>
      <c r="L54" s="5">
        <v>-13912406</v>
      </c>
      <c r="M54" s="5">
        <v>-5383</v>
      </c>
      <c r="O54" s="5">
        <v>-398</v>
      </c>
    </row>
    <row r="55" spans="2:15" ht="15.5" x14ac:dyDescent="0.35">
      <c r="C55" t="s">
        <v>240</v>
      </c>
      <c r="D55" s="5">
        <v>-1557593</v>
      </c>
      <c r="E55" s="5">
        <v>-1313163</v>
      </c>
      <c r="F55" s="5">
        <v>-1359359</v>
      </c>
      <c r="G55" s="5">
        <v>-1157223</v>
      </c>
      <c r="I55" s="5">
        <v>-4607786</v>
      </c>
      <c r="J55" s="5">
        <v>-3197065</v>
      </c>
      <c r="K55" s="5">
        <v>-1192096</v>
      </c>
      <c r="L55" s="5">
        <v>-122807</v>
      </c>
    </row>
    <row r="56" spans="2:15" ht="15.5" x14ac:dyDescent="0.35">
      <c r="C56" t="s">
        <v>77</v>
      </c>
      <c r="D56" s="5">
        <v>-9659781</v>
      </c>
      <c r="E56" s="5">
        <v>-10121702</v>
      </c>
      <c r="F56" s="5">
        <v>-10029123</v>
      </c>
      <c r="G56" s="5">
        <v>-9209543</v>
      </c>
      <c r="I56" s="5">
        <v>-30623271</v>
      </c>
      <c r="J56" s="5">
        <v>-31091683</v>
      </c>
      <c r="K56" s="5">
        <v>-28729800</v>
      </c>
      <c r="L56" s="5">
        <v>-13789599</v>
      </c>
      <c r="M56" s="5">
        <v>-5383</v>
      </c>
      <c r="O56" s="5">
        <v>-398</v>
      </c>
    </row>
    <row r="57" spans="2:15" ht="15.5" x14ac:dyDescent="0.35">
      <c r="C57" t="s">
        <v>78</v>
      </c>
      <c r="D57" s="5">
        <v>138091243</v>
      </c>
      <c r="E57" s="5">
        <v>113394463</v>
      </c>
      <c r="F57" s="5">
        <v>62814240</v>
      </c>
      <c r="G57" s="5">
        <v>32579539</v>
      </c>
      <c r="I57" s="5">
        <v>131250307</v>
      </c>
      <c r="J57" s="5">
        <v>79821099</v>
      </c>
      <c r="K57" s="5">
        <v>47555038</v>
      </c>
      <c r="L57" s="5">
        <v>30494247</v>
      </c>
      <c r="M57" s="5">
        <v>-5383</v>
      </c>
      <c r="O57" s="5">
        <v>-398</v>
      </c>
    </row>
    <row r="58" spans="2:15" ht="15.5" x14ac:dyDescent="0.35">
      <c r="C58" t="s">
        <v>79</v>
      </c>
      <c r="D58" s="5">
        <v>-50922398</v>
      </c>
      <c r="E58" s="5">
        <v>-17646377</v>
      </c>
      <c r="F58" s="5">
        <v>-16761771</v>
      </c>
      <c r="G58" s="5">
        <v>2698720</v>
      </c>
      <c r="I58" s="5">
        <v>-18694285</v>
      </c>
      <c r="J58" s="5">
        <v>10290614</v>
      </c>
      <c r="K58" s="5">
        <v>-14084910</v>
      </c>
      <c r="L58" s="5">
        <v>6981884</v>
      </c>
      <c r="M58" s="5">
        <v>21457</v>
      </c>
      <c r="N58" s="5">
        <v>-20878</v>
      </c>
      <c r="O58" s="5">
        <v>-102</v>
      </c>
    </row>
    <row r="59" spans="2:15" ht="15.5" x14ac:dyDescent="0.35">
      <c r="C59" t="s">
        <v>80</v>
      </c>
      <c r="D59" s="5">
        <v>4006404</v>
      </c>
      <c r="E59" s="5">
        <v>2154479</v>
      </c>
      <c r="F59" s="5">
        <v>1710785</v>
      </c>
      <c r="G59" s="5">
        <v>1710012</v>
      </c>
      <c r="I59" s="5">
        <v>6858174</v>
      </c>
      <c r="J59" s="5">
        <v>6621075</v>
      </c>
      <c r="K59" s="5">
        <v>5516434</v>
      </c>
      <c r="L59" s="5">
        <v>295822</v>
      </c>
      <c r="M59" s="5">
        <v>149</v>
      </c>
    </row>
    <row r="60" spans="2:15" ht="15.5" x14ac:dyDescent="0.35">
      <c r="C60" t="s">
        <v>27</v>
      </c>
      <c r="D60" s="5">
        <v>-13497887</v>
      </c>
      <c r="E60" s="5">
        <v>-16570747</v>
      </c>
      <c r="F60" s="5">
        <v>-7989467</v>
      </c>
      <c r="G60" s="5">
        <v>-5118351</v>
      </c>
      <c r="I60" s="5">
        <v>-20656743</v>
      </c>
      <c r="J60" s="5">
        <v>-7957749</v>
      </c>
      <c r="K60" s="5">
        <v>-20037391</v>
      </c>
      <c r="L60" s="5">
        <v>-21625994</v>
      </c>
    </row>
    <row r="61" spans="2:15" ht="15.5" x14ac:dyDescent="0.35">
      <c r="C61" t="s">
        <v>243</v>
      </c>
      <c r="D61" s="5">
        <v>-15079708</v>
      </c>
      <c r="E61" s="5">
        <v>389600</v>
      </c>
      <c r="F61" s="5">
        <v>-3767597</v>
      </c>
      <c r="G61" s="5">
        <v>10920360</v>
      </c>
      <c r="I61" s="5">
        <v>10586774</v>
      </c>
      <c r="J61" s="5">
        <v>-476870</v>
      </c>
      <c r="K61" s="5">
        <v>-34441</v>
      </c>
      <c r="L61" s="5">
        <v>850785</v>
      </c>
      <c r="N61" s="5">
        <v>-17967</v>
      </c>
    </row>
    <row r="62" spans="2:15" ht="15.5" x14ac:dyDescent="0.35">
      <c r="C62" t="s">
        <v>81</v>
      </c>
      <c r="D62" s="5">
        <v>-19700199</v>
      </c>
      <c r="E62" s="5">
        <v>-13791538</v>
      </c>
      <c r="F62" s="5">
        <v>-8327495</v>
      </c>
      <c r="G62" s="5">
        <v>-1003227</v>
      </c>
      <c r="I62" s="5">
        <v>-12044544</v>
      </c>
      <c r="J62" s="5">
        <v>-10605032</v>
      </c>
      <c r="K62" s="5">
        <v>-164307</v>
      </c>
      <c r="L62" s="5">
        <v>372028</v>
      </c>
    </row>
    <row r="63" spans="2:15" ht="15.5" x14ac:dyDescent="0.35">
      <c r="C63" t="s">
        <v>82</v>
      </c>
      <c r="D63" s="5">
        <v>-50922398</v>
      </c>
      <c r="E63" s="5">
        <v>-17646377</v>
      </c>
      <c r="F63" s="5">
        <v>-16761771</v>
      </c>
      <c r="G63" s="5">
        <v>2698720</v>
      </c>
      <c r="I63" s="5">
        <v>-18694285</v>
      </c>
      <c r="J63" s="5">
        <v>10290614</v>
      </c>
      <c r="K63" s="5">
        <v>-14084910</v>
      </c>
      <c r="L63" s="5">
        <v>6981884</v>
      </c>
      <c r="M63" s="5">
        <v>21457</v>
      </c>
      <c r="N63" s="5">
        <v>-20878</v>
      </c>
      <c r="O63" s="5">
        <v>-102</v>
      </c>
    </row>
    <row r="64" spans="2:15" ht="15.5" x14ac:dyDescent="0.35">
      <c r="C64" t="s">
        <v>29</v>
      </c>
      <c r="D64" s="5">
        <v>87168845</v>
      </c>
      <c r="E64" s="5">
        <v>95748086</v>
      </c>
      <c r="F64" s="5">
        <v>46052469</v>
      </c>
      <c r="G64" s="5">
        <v>35278259</v>
      </c>
      <c r="I64" s="5">
        <v>112556022</v>
      </c>
      <c r="J64" s="5">
        <v>90111713</v>
      </c>
      <c r="K64" s="5">
        <v>33470128</v>
      </c>
      <c r="L64" s="5">
        <v>37476131</v>
      </c>
      <c r="M64" s="5">
        <v>16074</v>
      </c>
      <c r="N64" s="5">
        <v>-20878</v>
      </c>
      <c r="O64" s="5">
        <v>-500</v>
      </c>
    </row>
    <row r="65" spans="2:15" ht="15.5" x14ac:dyDescent="0.35">
      <c r="C65" t="s">
        <v>28</v>
      </c>
      <c r="D65" s="5">
        <v>-19700199</v>
      </c>
      <c r="E65" s="5">
        <v>-13791538</v>
      </c>
      <c r="F65" s="5">
        <v>-8327495</v>
      </c>
      <c r="G65" s="5">
        <v>-1003227</v>
      </c>
      <c r="I65" s="5">
        <v>-12044544</v>
      </c>
      <c r="J65" s="5">
        <v>-10605032</v>
      </c>
      <c r="K65" s="5">
        <v>-164307</v>
      </c>
      <c r="L65" s="5">
        <v>372028</v>
      </c>
    </row>
    <row r="66" spans="2:15" ht="15.5" x14ac:dyDescent="0.35">
      <c r="C66" t="s">
        <v>85</v>
      </c>
      <c r="D66" s="5">
        <v>-19700199</v>
      </c>
      <c r="E66" s="5">
        <v>-13791538</v>
      </c>
      <c r="F66" s="5">
        <v>-8327495</v>
      </c>
      <c r="G66" s="5">
        <v>-1003227</v>
      </c>
      <c r="I66" s="5">
        <v>-12044544</v>
      </c>
      <c r="J66" s="5">
        <v>-10605032</v>
      </c>
      <c r="K66" s="5">
        <v>-164307</v>
      </c>
      <c r="L66" s="5">
        <v>372028</v>
      </c>
    </row>
    <row r="67" spans="2:15" ht="15.5" x14ac:dyDescent="0.35">
      <c r="C67" t="s">
        <v>87</v>
      </c>
      <c r="D67" s="5">
        <v>67468646</v>
      </c>
      <c r="E67" s="5">
        <v>81956548</v>
      </c>
      <c r="F67" s="5">
        <v>37724974</v>
      </c>
      <c r="G67" s="5">
        <v>34275032</v>
      </c>
      <c r="I67" s="5">
        <v>100511478</v>
      </c>
      <c r="J67" s="5">
        <v>79506681</v>
      </c>
      <c r="K67" s="5">
        <v>33305821</v>
      </c>
      <c r="L67" s="5">
        <v>37848159</v>
      </c>
      <c r="M67" s="5">
        <v>16074</v>
      </c>
      <c r="N67" s="5">
        <v>-20878</v>
      </c>
      <c r="O67" s="5">
        <v>-500</v>
      </c>
    </row>
    <row r="68" spans="2:15" ht="15.5" x14ac:dyDescent="0.35">
      <c r="C68" t="s">
        <v>88</v>
      </c>
      <c r="D68" s="5">
        <v>4327746</v>
      </c>
      <c r="E68" s="5">
        <v>6284429</v>
      </c>
      <c r="F68" s="5">
        <v>-174019</v>
      </c>
      <c r="G68" s="5">
        <v>-104608</v>
      </c>
      <c r="I68" s="5">
        <v>-406002</v>
      </c>
      <c r="J68" s="5">
        <v>-63312</v>
      </c>
      <c r="K68" s="5">
        <v>104992</v>
      </c>
      <c r="L68" s="5">
        <v>-171873</v>
      </c>
      <c r="M68" s="5">
        <v>172925</v>
      </c>
      <c r="N68" s="5">
        <v>-176993</v>
      </c>
      <c r="O68" s="5">
        <v>3151</v>
      </c>
    </row>
    <row r="69" spans="2:15" ht="15.5" x14ac:dyDescent="0.35">
      <c r="C69" t="s">
        <v>89</v>
      </c>
      <c r="D69" s="5">
        <v>71796392</v>
      </c>
      <c r="E69" s="5">
        <v>88240977</v>
      </c>
      <c r="F69" s="5">
        <v>37550955</v>
      </c>
      <c r="G69" s="5">
        <v>34170424</v>
      </c>
      <c r="I69" s="5">
        <v>100105476</v>
      </c>
      <c r="J69" s="5">
        <v>79443369</v>
      </c>
      <c r="K69" s="5">
        <v>33410813</v>
      </c>
      <c r="L69" s="5">
        <v>37676286</v>
      </c>
      <c r="M69" s="5">
        <v>188999</v>
      </c>
      <c r="N69" s="5">
        <v>-197871</v>
      </c>
      <c r="O69" s="5">
        <v>2651</v>
      </c>
    </row>
    <row r="70" spans="2:15" ht="15.5" x14ac:dyDescent="0.35">
      <c r="C70" t="s">
        <v>90</v>
      </c>
      <c r="D70" s="5">
        <v>67468646</v>
      </c>
      <c r="E70" s="5">
        <v>81956548</v>
      </c>
      <c r="F70" s="5">
        <v>37724974</v>
      </c>
      <c r="G70" s="5">
        <v>34275032</v>
      </c>
      <c r="I70" s="5">
        <v>100511478</v>
      </c>
      <c r="J70" s="5">
        <v>79506681</v>
      </c>
      <c r="K70" s="5">
        <v>33305821</v>
      </c>
      <c r="L70" s="5">
        <v>37848159</v>
      </c>
      <c r="M70" s="5">
        <v>16074</v>
      </c>
      <c r="N70" s="5">
        <v>-20878</v>
      </c>
      <c r="O70" s="5">
        <v>-500</v>
      </c>
    </row>
    <row r="71" spans="2:15" ht="15.5" x14ac:dyDescent="0.35">
      <c r="C71" t="s">
        <v>8</v>
      </c>
      <c r="D71" s="5">
        <v>28809795</v>
      </c>
      <c r="E71" s="5">
        <v>36232735</v>
      </c>
      <c r="F71" s="5">
        <v>4041885</v>
      </c>
      <c r="G71" s="5">
        <v>19348009</v>
      </c>
      <c r="I71" s="5">
        <v>29113856</v>
      </c>
      <c r="J71" s="5">
        <v>22602933</v>
      </c>
      <c r="K71" s="5">
        <v>7010290</v>
      </c>
      <c r="L71" s="5">
        <v>21485455</v>
      </c>
      <c r="M71" s="5">
        <v>188999</v>
      </c>
      <c r="N71" s="5">
        <v>-197871</v>
      </c>
      <c r="O71" s="5">
        <v>2651</v>
      </c>
    </row>
    <row r="72" spans="2:15" ht="15.5" x14ac:dyDescent="0.35">
      <c r="C72" t="s">
        <v>91</v>
      </c>
      <c r="D72" s="5">
        <v>42986597</v>
      </c>
      <c r="E72" s="5">
        <v>52008242</v>
      </c>
      <c r="F72" s="5">
        <v>33509070</v>
      </c>
      <c r="G72" s="5">
        <v>14822415</v>
      </c>
      <c r="I72" s="5">
        <v>70991620</v>
      </c>
      <c r="J72" s="5">
        <v>56840436</v>
      </c>
      <c r="K72" s="5">
        <v>26400523</v>
      </c>
      <c r="L72" s="5">
        <v>16190831</v>
      </c>
    </row>
    <row r="73" spans="2:15" ht="15.5" x14ac:dyDescent="0.35">
      <c r="C73" t="s">
        <v>92</v>
      </c>
      <c r="D73" s="5">
        <v>67468646</v>
      </c>
      <c r="E73" s="5">
        <v>81956548</v>
      </c>
      <c r="F73" s="5">
        <v>37724974</v>
      </c>
      <c r="G73" s="5">
        <v>34275032</v>
      </c>
      <c r="I73" s="5">
        <v>100511478</v>
      </c>
      <c r="J73" s="5">
        <v>79506681</v>
      </c>
      <c r="K73" s="5">
        <v>33305821</v>
      </c>
      <c r="L73" s="5">
        <v>37848159</v>
      </c>
      <c r="M73" s="5">
        <v>16074</v>
      </c>
      <c r="N73" s="5">
        <v>-20878</v>
      </c>
      <c r="O73" s="5">
        <v>-500</v>
      </c>
    </row>
    <row r="74" spans="2:15" ht="15.5" x14ac:dyDescent="0.35">
      <c r="C74" t="s">
        <v>93</v>
      </c>
      <c r="D74" s="5">
        <v>71796392</v>
      </c>
      <c r="E74" s="5">
        <v>88240977</v>
      </c>
      <c r="F74" s="5">
        <v>37550955</v>
      </c>
      <c r="G74" s="5">
        <v>34170424</v>
      </c>
      <c r="I74" s="5">
        <v>100105476</v>
      </c>
      <c r="J74" s="5">
        <v>79443369</v>
      </c>
      <c r="K74" s="5">
        <v>33410813</v>
      </c>
      <c r="L74" s="5">
        <v>37676286</v>
      </c>
      <c r="M74" s="5">
        <v>188999</v>
      </c>
      <c r="N74" s="5">
        <v>-197871</v>
      </c>
      <c r="O74" s="5">
        <v>2651</v>
      </c>
    </row>
    <row r="75" spans="2:15" ht="15.5" x14ac:dyDescent="0.35">
      <c r="C75" t="s">
        <v>94</v>
      </c>
      <c r="D75" s="5">
        <v>71796392</v>
      </c>
      <c r="E75" s="5">
        <v>88240977</v>
      </c>
      <c r="F75" s="5">
        <v>37550955</v>
      </c>
      <c r="G75" s="5">
        <v>34170424</v>
      </c>
      <c r="I75" s="5">
        <v>100105476</v>
      </c>
      <c r="J75" s="5">
        <v>79443369</v>
      </c>
      <c r="K75" s="5">
        <v>33410813</v>
      </c>
      <c r="L75" s="5">
        <v>37676286</v>
      </c>
      <c r="M75" s="5">
        <v>188999</v>
      </c>
      <c r="N75" s="5">
        <v>-197871</v>
      </c>
      <c r="O75" s="5">
        <v>2651</v>
      </c>
    </row>
    <row r="77" spans="2:15" ht="15.5" x14ac:dyDescent="0.35">
      <c r="B77" t="s">
        <v>95</v>
      </c>
      <c r="C77" t="s">
        <v>96</v>
      </c>
    </row>
    <row r="78" spans="2:15" ht="15.5" x14ac:dyDescent="0.35">
      <c r="C78" t="s">
        <v>97</v>
      </c>
    </row>
    <row r="79" spans="2:15" ht="15.5" x14ac:dyDescent="0.35">
      <c r="C79" t="s">
        <v>20</v>
      </c>
      <c r="D79" s="5">
        <v>483428412</v>
      </c>
      <c r="E79" s="5">
        <v>349798048</v>
      </c>
      <c r="F79" s="5">
        <v>192638927</v>
      </c>
      <c r="G79" s="5">
        <v>176319960</v>
      </c>
      <c r="I79" s="5">
        <v>192638927</v>
      </c>
      <c r="J79" s="5">
        <v>244034440</v>
      </c>
      <c r="K79" s="5">
        <v>290213641</v>
      </c>
      <c r="L79" s="5">
        <v>280291055</v>
      </c>
      <c r="M79" s="5">
        <v>169181</v>
      </c>
      <c r="N79" s="5">
        <v>84</v>
      </c>
      <c r="O79" s="5">
        <v>40</v>
      </c>
    </row>
    <row r="80" spans="2:15" ht="15.5" x14ac:dyDescent="0.35">
      <c r="C80" t="s">
        <v>98</v>
      </c>
      <c r="D80" s="5">
        <v>297442335</v>
      </c>
      <c r="E80" s="5">
        <v>265337997</v>
      </c>
      <c r="F80" s="5">
        <v>289780455</v>
      </c>
      <c r="G80" s="5">
        <v>238807754</v>
      </c>
      <c r="I80" s="5">
        <v>289780455</v>
      </c>
      <c r="J80" s="5">
        <v>179100788</v>
      </c>
      <c r="K80" s="5">
        <v>119231169</v>
      </c>
      <c r="L80" s="5">
        <v>64181247</v>
      </c>
    </row>
    <row r="81" spans="3:15" ht="15.5" x14ac:dyDescent="0.35">
      <c r="C81" t="s">
        <v>99</v>
      </c>
      <c r="L81" s="5">
        <v>43733806</v>
      </c>
    </row>
    <row r="82" spans="3:15" ht="15.5" x14ac:dyDescent="0.35">
      <c r="C82" t="s">
        <v>247</v>
      </c>
    </row>
    <row r="83" spans="3:15" ht="15.5" x14ac:dyDescent="0.35">
      <c r="C83" t="s">
        <v>100</v>
      </c>
      <c r="D83" s="5">
        <v>297442335</v>
      </c>
      <c r="E83" s="5">
        <v>265337997</v>
      </c>
      <c r="F83" s="5">
        <v>289780455</v>
      </c>
      <c r="G83" s="5">
        <v>238807754</v>
      </c>
      <c r="I83" s="5">
        <v>289780455</v>
      </c>
      <c r="J83" s="5">
        <v>179100788</v>
      </c>
      <c r="K83" s="5">
        <v>119231169</v>
      </c>
      <c r="L83" s="5">
        <v>64181247</v>
      </c>
    </row>
    <row r="84" spans="3:15" ht="15.5" x14ac:dyDescent="0.35">
      <c r="C84" t="s">
        <v>101</v>
      </c>
      <c r="D84" s="5">
        <v>9195198</v>
      </c>
      <c r="E84" s="5">
        <v>6470674</v>
      </c>
      <c r="F84" s="5">
        <v>5503324</v>
      </c>
      <c r="G84" s="5">
        <v>5070909</v>
      </c>
      <c r="I84" s="5">
        <v>5503324</v>
      </c>
      <c r="J84" s="5">
        <v>2947387</v>
      </c>
      <c r="K84" s="5">
        <v>1550743</v>
      </c>
      <c r="L84" s="5">
        <v>3365391</v>
      </c>
    </row>
    <row r="85" spans="3:15" ht="15.5" x14ac:dyDescent="0.35">
      <c r="C85" t="s">
        <v>102</v>
      </c>
      <c r="D85" s="5">
        <v>9195198</v>
      </c>
      <c r="E85" s="5">
        <v>6470674</v>
      </c>
      <c r="F85" s="5">
        <v>5503324</v>
      </c>
      <c r="G85" s="5">
        <v>5070909</v>
      </c>
      <c r="I85" s="5">
        <v>5503324</v>
      </c>
      <c r="J85" s="5">
        <v>2947387</v>
      </c>
      <c r="K85" s="5">
        <v>1550743</v>
      </c>
      <c r="L85" s="5">
        <v>3365391</v>
      </c>
    </row>
    <row r="86" spans="3:15" ht="15.5" x14ac:dyDescent="0.35">
      <c r="C86" t="s">
        <v>103</v>
      </c>
      <c r="D86" s="5">
        <v>273477876</v>
      </c>
      <c r="E86" s="5">
        <v>283482973</v>
      </c>
      <c r="F86" s="5">
        <v>232296189</v>
      </c>
      <c r="G86" s="5">
        <v>214896479</v>
      </c>
      <c r="I86" s="5">
        <v>232296189</v>
      </c>
      <c r="J86" s="5">
        <v>275170772</v>
      </c>
      <c r="K86" s="5">
        <v>287696073</v>
      </c>
      <c r="L86" s="5">
        <v>78914708</v>
      </c>
    </row>
    <row r="87" spans="3:15" ht="15.5" x14ac:dyDescent="0.35">
      <c r="C87" t="s">
        <v>81</v>
      </c>
      <c r="D87" s="5">
        <v>-7306072</v>
      </c>
      <c r="E87" s="5">
        <v>4876294</v>
      </c>
      <c r="F87" s="5">
        <v>-1407956</v>
      </c>
      <c r="G87" s="5">
        <v>-1164457</v>
      </c>
      <c r="I87" s="5">
        <v>-1407956</v>
      </c>
      <c r="J87" s="5">
        <v>-931139</v>
      </c>
      <c r="K87" s="5">
        <v>-481444</v>
      </c>
      <c r="L87" s="5">
        <v>74263514</v>
      </c>
      <c r="M87" s="5">
        <v>-917</v>
      </c>
      <c r="N87" s="5">
        <v>10708069</v>
      </c>
      <c r="O87" s="5">
        <v>14813279</v>
      </c>
    </row>
    <row r="88" spans="3:15" ht="15.5" x14ac:dyDescent="0.35">
      <c r="C88" t="s">
        <v>104</v>
      </c>
      <c r="D88" s="5">
        <v>1254719411</v>
      </c>
      <c r="E88" s="5">
        <v>1076038258</v>
      </c>
      <c r="F88" s="5">
        <v>905212907</v>
      </c>
      <c r="G88" s="5">
        <v>801678921</v>
      </c>
      <c r="I88" s="5">
        <v>905212907</v>
      </c>
      <c r="J88" s="5">
        <v>804207634</v>
      </c>
      <c r="K88" s="5">
        <v>783949286</v>
      </c>
      <c r="L88" s="5">
        <v>469128438</v>
      </c>
      <c r="M88" s="5">
        <v>169181</v>
      </c>
      <c r="N88" s="5">
        <v>84</v>
      </c>
      <c r="O88" s="5">
        <v>40</v>
      </c>
    </row>
    <row r="89" spans="3:15" ht="15.5" x14ac:dyDescent="0.35">
      <c r="C89" t="s">
        <v>105</v>
      </c>
    </row>
    <row r="90" spans="3:15" ht="15.5" x14ac:dyDescent="0.35">
      <c r="C90" t="s">
        <v>248</v>
      </c>
      <c r="D90" s="5">
        <v>118713484</v>
      </c>
      <c r="E90" s="5">
        <v>130136206</v>
      </c>
      <c r="F90" s="5">
        <v>129824398</v>
      </c>
      <c r="G90" s="5">
        <v>133808370</v>
      </c>
      <c r="I90" s="5">
        <v>129824398</v>
      </c>
      <c r="J90" s="5">
        <v>61017604</v>
      </c>
      <c r="K90" s="5">
        <v>226088</v>
      </c>
      <c r="L90" s="5">
        <v>255816</v>
      </c>
      <c r="N90" s="5">
        <v>479313</v>
      </c>
      <c r="O90" s="5">
        <v>482108</v>
      </c>
    </row>
    <row r="91" spans="3:15" ht="15.5" x14ac:dyDescent="0.35">
      <c r="C91" t="s">
        <v>106</v>
      </c>
      <c r="D91" s="5">
        <v>1806932869</v>
      </c>
      <c r="E91" s="5">
        <v>1776556669</v>
      </c>
      <c r="F91" s="5">
        <v>1764201215</v>
      </c>
      <c r="G91" s="5">
        <v>1754649704</v>
      </c>
      <c r="I91" s="5">
        <v>1764201215</v>
      </c>
      <c r="J91" s="5">
        <v>1582456238</v>
      </c>
      <c r="K91" s="5">
        <v>1414237588</v>
      </c>
      <c r="L91" s="5">
        <v>917881988</v>
      </c>
    </row>
    <row r="92" spans="3:15" ht="15.5" x14ac:dyDescent="0.35">
      <c r="C92" t="s">
        <v>635</v>
      </c>
      <c r="D92" s="5">
        <v>478111706</v>
      </c>
      <c r="E92" s="5">
        <v>480241535</v>
      </c>
      <c r="F92" s="5">
        <v>483625406</v>
      </c>
      <c r="G92" s="5">
        <v>477614333</v>
      </c>
      <c r="I92" s="5">
        <v>483625406</v>
      </c>
      <c r="J92" s="5">
        <v>499191249</v>
      </c>
      <c r="K92" s="5">
        <v>521044691</v>
      </c>
      <c r="L92" s="5">
        <v>527347795</v>
      </c>
    </row>
    <row r="93" spans="3:15" ht="15.5" x14ac:dyDescent="0.35">
      <c r="C93" t="s">
        <v>249</v>
      </c>
      <c r="D93" s="5">
        <v>358694581</v>
      </c>
      <c r="E93" s="5">
        <v>358694581</v>
      </c>
      <c r="F93" s="5">
        <v>358694581</v>
      </c>
      <c r="G93" s="5">
        <v>358694581</v>
      </c>
      <c r="I93" s="5">
        <v>358694581</v>
      </c>
      <c r="J93" s="5">
        <v>358694581</v>
      </c>
      <c r="K93" s="5">
        <v>358694581</v>
      </c>
      <c r="L93" s="5">
        <v>324918803</v>
      </c>
    </row>
    <row r="94" spans="3:15" ht="15.5" x14ac:dyDescent="0.35">
      <c r="C94" t="s">
        <v>108</v>
      </c>
      <c r="D94" s="5">
        <v>2794438</v>
      </c>
      <c r="E94" s="5">
        <v>3049007</v>
      </c>
      <c r="F94" s="5">
        <v>3886774</v>
      </c>
      <c r="G94" s="5">
        <v>1538466</v>
      </c>
      <c r="I94" s="5">
        <v>3886774</v>
      </c>
      <c r="J94" s="5">
        <v>5700598</v>
      </c>
      <c r="K94" s="5">
        <v>6042195</v>
      </c>
      <c r="L94" s="5">
        <v>1378118</v>
      </c>
    </row>
    <row r="95" spans="3:15" ht="15.5" x14ac:dyDescent="0.35">
      <c r="C95" t="s">
        <v>107</v>
      </c>
      <c r="D95" s="5">
        <v>1067337</v>
      </c>
      <c r="E95" s="5">
        <v>1193435</v>
      </c>
      <c r="F95" s="5">
        <v>1289719</v>
      </c>
      <c r="G95" s="5">
        <v>1401101</v>
      </c>
      <c r="I95" s="5">
        <v>1289719</v>
      </c>
      <c r="J95" s="5">
        <v>1061958</v>
      </c>
      <c r="K95" s="5">
        <v>802020</v>
      </c>
      <c r="L95" s="5">
        <v>650682</v>
      </c>
    </row>
    <row r="96" spans="3:15" ht="15.5" x14ac:dyDescent="0.35">
      <c r="C96" t="s">
        <v>109</v>
      </c>
      <c r="D96" s="5">
        <v>2991679491</v>
      </c>
      <c r="E96" s="5">
        <v>2892242022</v>
      </c>
      <c r="F96" s="5">
        <v>2830121055</v>
      </c>
      <c r="G96" s="5">
        <v>2797857115</v>
      </c>
      <c r="I96" s="5">
        <v>2830121055</v>
      </c>
      <c r="J96" s="5">
        <v>2631013528</v>
      </c>
      <c r="K96" s="5">
        <v>2479127133</v>
      </c>
      <c r="L96" s="5">
        <v>1952439436</v>
      </c>
      <c r="N96" s="5">
        <v>10862009</v>
      </c>
      <c r="O96" s="5">
        <v>14988141</v>
      </c>
    </row>
    <row r="97" spans="3:15" ht="15.5" x14ac:dyDescent="0.35">
      <c r="C97" t="s">
        <v>110</v>
      </c>
      <c r="D97" s="5">
        <v>4246398902</v>
      </c>
      <c r="E97" s="5">
        <v>3968280280</v>
      </c>
      <c r="F97" s="5">
        <v>3735333962</v>
      </c>
      <c r="G97" s="5">
        <v>3599536036</v>
      </c>
      <c r="I97" s="5">
        <v>3735333962</v>
      </c>
      <c r="J97" s="5">
        <v>3435221162</v>
      </c>
      <c r="K97" s="5">
        <v>3263076419</v>
      </c>
      <c r="L97" s="5">
        <v>2421567874</v>
      </c>
      <c r="M97" s="5">
        <v>169181</v>
      </c>
      <c r="N97" s="5">
        <v>10862093</v>
      </c>
      <c r="O97" s="5">
        <v>14988181</v>
      </c>
    </row>
    <row r="98" spans="3:15" ht="15.5" x14ac:dyDescent="0.35">
      <c r="C98" t="s">
        <v>111</v>
      </c>
    </row>
    <row r="99" spans="3:15" ht="15.5" x14ac:dyDescent="0.35">
      <c r="C99" t="s">
        <v>112</v>
      </c>
    </row>
    <row r="100" spans="3:15" ht="15.5" x14ac:dyDescent="0.35">
      <c r="C100" t="s">
        <v>113</v>
      </c>
      <c r="D100" s="5">
        <v>818086729</v>
      </c>
      <c r="E100" s="5">
        <v>673810833</v>
      </c>
      <c r="F100" s="5">
        <v>559390578</v>
      </c>
      <c r="G100" s="5">
        <v>557835084</v>
      </c>
      <c r="I100" s="5">
        <v>559390578</v>
      </c>
      <c r="J100" s="5">
        <v>419384088</v>
      </c>
      <c r="K100" s="5">
        <v>358158255</v>
      </c>
      <c r="L100" s="5">
        <v>164437587</v>
      </c>
    </row>
    <row r="101" spans="3:15" ht="15.5" x14ac:dyDescent="0.35">
      <c r="C101" t="s">
        <v>114</v>
      </c>
    </row>
    <row r="102" spans="3:15" ht="15.5" x14ac:dyDescent="0.35">
      <c r="C102" t="s">
        <v>251</v>
      </c>
      <c r="D102" s="5">
        <v>159185294</v>
      </c>
      <c r="E102" s="5">
        <v>149083329</v>
      </c>
      <c r="F102" s="5">
        <v>157449007</v>
      </c>
      <c r="G102" s="5">
        <v>114176320</v>
      </c>
      <c r="I102" s="5">
        <v>157449007</v>
      </c>
      <c r="J102" s="5">
        <v>199792625</v>
      </c>
      <c r="K102" s="5">
        <v>262169726</v>
      </c>
      <c r="L102" s="5">
        <v>66058946</v>
      </c>
    </row>
    <row r="103" spans="3:15" ht="15.5" x14ac:dyDescent="0.35">
      <c r="C103" t="s">
        <v>115</v>
      </c>
      <c r="F103" s="5">
        <v>46506800</v>
      </c>
      <c r="I103" s="5">
        <v>46506800</v>
      </c>
    </row>
    <row r="104" spans="3:15" ht="15.5" x14ac:dyDescent="0.35">
      <c r="C104" t="s">
        <v>252</v>
      </c>
      <c r="F104" s="5">
        <v>46506800</v>
      </c>
      <c r="I104" s="5">
        <v>46506800</v>
      </c>
      <c r="L104" s="5">
        <v>43733806</v>
      </c>
    </row>
    <row r="105" spans="3:15" ht="15.5" x14ac:dyDescent="0.35">
      <c r="C105" t="s">
        <v>117</v>
      </c>
      <c r="D105" s="5">
        <v>4330264</v>
      </c>
      <c r="E105" s="5">
        <v>4107182</v>
      </c>
      <c r="F105" s="5">
        <v>3154347</v>
      </c>
      <c r="G105" s="5">
        <v>10776768</v>
      </c>
      <c r="I105" s="5">
        <v>3154347</v>
      </c>
      <c r="J105" s="5">
        <v>9894284</v>
      </c>
      <c r="K105" s="5">
        <v>3847648</v>
      </c>
      <c r="L105" s="5">
        <v>2083333</v>
      </c>
    </row>
    <row r="106" spans="3:15" ht="15.5" x14ac:dyDescent="0.35">
      <c r="C106" t="s">
        <v>116</v>
      </c>
      <c r="D106" s="5">
        <v>27906925</v>
      </c>
      <c r="E106" s="5">
        <v>16933799</v>
      </c>
      <c r="F106" s="5">
        <v>7090139</v>
      </c>
      <c r="G106" s="5">
        <v>4841010</v>
      </c>
      <c r="I106" s="5">
        <v>7090139</v>
      </c>
      <c r="J106" s="5">
        <v>10630236</v>
      </c>
      <c r="K106" s="5">
        <v>8695954</v>
      </c>
      <c r="L106" s="5">
        <v>2601723</v>
      </c>
    </row>
    <row r="107" spans="3:15" ht="15.5" x14ac:dyDescent="0.35">
      <c r="C107" t="s">
        <v>516</v>
      </c>
      <c r="D107" s="5">
        <v>494443340</v>
      </c>
      <c r="E107" s="5">
        <v>432360414</v>
      </c>
      <c r="F107" s="5">
        <v>435586169</v>
      </c>
      <c r="G107" s="5">
        <v>317010422</v>
      </c>
      <c r="I107" s="5">
        <v>435586169</v>
      </c>
      <c r="J107" s="5">
        <v>169689139</v>
      </c>
    </row>
    <row r="108" spans="3:15" ht="15.5" x14ac:dyDescent="0.35">
      <c r="C108" t="s">
        <v>322</v>
      </c>
    </row>
    <row r="109" spans="3:15" ht="15.5" x14ac:dyDescent="0.35">
      <c r="C109" t="s">
        <v>514</v>
      </c>
      <c r="D109" s="5">
        <v>90980675</v>
      </c>
      <c r="E109" s="5">
        <v>93361580</v>
      </c>
      <c r="F109" s="5">
        <v>95743022</v>
      </c>
      <c r="I109" s="5">
        <v>95743022</v>
      </c>
      <c r="J109" s="5">
        <v>257421147</v>
      </c>
      <c r="K109" s="5">
        <v>282848725</v>
      </c>
      <c r="L109" s="5">
        <v>311035809</v>
      </c>
    </row>
    <row r="110" spans="3:15" ht="15.5" x14ac:dyDescent="0.35">
      <c r="C110" t="s">
        <v>802</v>
      </c>
      <c r="G110" s="5">
        <v>130000000</v>
      </c>
      <c r="J110" s="5">
        <v>105300000</v>
      </c>
      <c r="K110" s="5">
        <v>183050000</v>
      </c>
      <c r="L110" s="5">
        <v>206759748</v>
      </c>
    </row>
    <row r="111" spans="3:15" ht="15.5" x14ac:dyDescent="0.35">
      <c r="C111" t="s">
        <v>803</v>
      </c>
      <c r="D111" s="5">
        <v>25083188</v>
      </c>
      <c r="E111" s="5">
        <v>8548869</v>
      </c>
      <c r="F111" s="5">
        <v>5667510</v>
      </c>
      <c r="G111" s="5">
        <v>1955159</v>
      </c>
      <c r="I111" s="5">
        <v>5667510</v>
      </c>
      <c r="J111" s="5">
        <v>385091</v>
      </c>
    </row>
    <row r="112" spans="3:15" ht="15.5" x14ac:dyDescent="0.35">
      <c r="C112" t="s">
        <v>325</v>
      </c>
      <c r="D112" s="5">
        <v>215219007</v>
      </c>
      <c r="E112" s="5">
        <v>216633395</v>
      </c>
      <c r="F112" s="5">
        <v>61634097</v>
      </c>
      <c r="G112" s="5">
        <v>155409875</v>
      </c>
      <c r="I112" s="5">
        <v>61634097</v>
      </c>
      <c r="J112" s="5">
        <v>79396122</v>
      </c>
      <c r="K112" s="5">
        <v>2363764</v>
      </c>
      <c r="L112" s="5">
        <v>19849794</v>
      </c>
    </row>
    <row r="113" spans="3:15" ht="15.5" x14ac:dyDescent="0.35">
      <c r="C113" t="s">
        <v>122</v>
      </c>
      <c r="D113" s="5">
        <v>956220202</v>
      </c>
      <c r="E113" s="5">
        <v>853756295</v>
      </c>
      <c r="F113" s="5">
        <v>827889319</v>
      </c>
      <c r="G113" s="5">
        <v>671252151</v>
      </c>
      <c r="I113" s="5">
        <v>827889319</v>
      </c>
      <c r="J113" s="5">
        <v>666591231</v>
      </c>
      <c r="K113" s="5">
        <v>595430384</v>
      </c>
      <c r="L113" s="5">
        <v>697740367</v>
      </c>
    </row>
    <row r="114" spans="3:15" ht="15.5" x14ac:dyDescent="0.35">
      <c r="C114" t="s">
        <v>123</v>
      </c>
      <c r="D114" s="5">
        <v>956220202</v>
      </c>
      <c r="E114" s="5">
        <v>853756295</v>
      </c>
      <c r="F114" s="5">
        <v>827889319</v>
      </c>
      <c r="G114" s="5">
        <v>671252151</v>
      </c>
      <c r="I114" s="5">
        <v>827889319</v>
      </c>
      <c r="J114" s="5">
        <v>666591231</v>
      </c>
      <c r="K114" s="5">
        <v>595430384</v>
      </c>
      <c r="L114" s="5">
        <v>697740367</v>
      </c>
    </row>
    <row r="115" spans="3:15" ht="15.5" x14ac:dyDescent="0.35">
      <c r="C115" t="s">
        <v>119</v>
      </c>
    </row>
    <row r="116" spans="3:15" ht="15.5" x14ac:dyDescent="0.35">
      <c r="C116" t="s">
        <v>121</v>
      </c>
      <c r="D116" s="5">
        <v>298398395</v>
      </c>
      <c r="E116" s="5">
        <v>295159858</v>
      </c>
      <c r="F116" s="5">
        <v>276957488</v>
      </c>
      <c r="G116" s="5">
        <v>246959456</v>
      </c>
      <c r="I116" s="5">
        <v>276957488</v>
      </c>
      <c r="J116" s="5">
        <v>389628627</v>
      </c>
      <c r="K116" s="5">
        <v>490028345</v>
      </c>
      <c r="L116" s="5">
        <v>595463293</v>
      </c>
    </row>
    <row r="117" spans="3:15" ht="15.5" x14ac:dyDescent="0.35">
      <c r="C117" t="s">
        <v>256</v>
      </c>
      <c r="D117" s="5">
        <v>82688739</v>
      </c>
      <c r="E117" s="5">
        <v>82205347</v>
      </c>
      <c r="F117" s="5">
        <v>81682689</v>
      </c>
      <c r="G117" s="5">
        <v>82976248</v>
      </c>
      <c r="I117" s="5">
        <v>81682689</v>
      </c>
      <c r="J117" s="5">
        <v>87725917</v>
      </c>
      <c r="K117" s="5">
        <v>93187444</v>
      </c>
      <c r="L117" s="5">
        <v>93349814</v>
      </c>
    </row>
    <row r="118" spans="3:15" ht="15.5" x14ac:dyDescent="0.35">
      <c r="C118" t="s">
        <v>637</v>
      </c>
      <c r="D118" s="5">
        <v>61539327</v>
      </c>
      <c r="E118" s="5">
        <v>25515383</v>
      </c>
      <c r="F118" s="5">
        <v>16353583</v>
      </c>
      <c r="G118" s="5">
        <v>4254333</v>
      </c>
      <c r="I118" s="5">
        <v>16353583</v>
      </c>
      <c r="J118" s="5">
        <v>306399</v>
      </c>
    </row>
    <row r="119" spans="3:15" ht="15.5" x14ac:dyDescent="0.35">
      <c r="C119" t="s">
        <v>124</v>
      </c>
      <c r="D119" s="5">
        <v>1774306931</v>
      </c>
      <c r="E119" s="5">
        <v>1527567128</v>
      </c>
      <c r="F119" s="5">
        <v>1387279897</v>
      </c>
      <c r="G119" s="5">
        <v>1229087235</v>
      </c>
      <c r="I119" s="5">
        <v>1387279897</v>
      </c>
      <c r="J119" s="5">
        <v>1085975319</v>
      </c>
      <c r="K119" s="5">
        <v>953588639</v>
      </c>
      <c r="L119" s="5">
        <v>862177954</v>
      </c>
    </row>
    <row r="120" spans="3:15" ht="15.5" x14ac:dyDescent="0.35">
      <c r="C120" t="s">
        <v>125</v>
      </c>
    </row>
    <row r="121" spans="3:15" ht="15.5" x14ac:dyDescent="0.35">
      <c r="C121" t="s">
        <v>126</v>
      </c>
      <c r="D121" s="5">
        <v>739792644</v>
      </c>
      <c r="E121" s="5">
        <v>739792644</v>
      </c>
      <c r="F121" s="5">
        <v>739792644</v>
      </c>
      <c r="G121" s="5">
        <v>739792644</v>
      </c>
      <c r="I121" s="5">
        <v>739792644</v>
      </c>
      <c r="J121" s="5">
        <v>739792644</v>
      </c>
      <c r="K121" s="5">
        <v>739792644</v>
      </c>
      <c r="L121" s="5">
        <v>605532557</v>
      </c>
      <c r="M121" s="5">
        <v>175402</v>
      </c>
      <c r="N121" s="5">
        <v>175402</v>
      </c>
      <c r="O121" s="5">
        <v>175402</v>
      </c>
    </row>
    <row r="122" spans="3:15" ht="15.5" x14ac:dyDescent="0.35">
      <c r="C122" t="s">
        <v>127</v>
      </c>
      <c r="D122" s="5">
        <v>765590807</v>
      </c>
      <c r="E122" s="5">
        <v>765647898</v>
      </c>
      <c r="F122" s="5">
        <v>765639788</v>
      </c>
      <c r="G122" s="5">
        <v>765651739</v>
      </c>
      <c r="I122" s="5">
        <v>765639788</v>
      </c>
      <c r="J122" s="5">
        <v>765675594</v>
      </c>
      <c r="K122" s="5">
        <v>765543895</v>
      </c>
      <c r="L122" s="5">
        <v>257192537</v>
      </c>
    </row>
    <row r="123" spans="3:15" ht="15.5" x14ac:dyDescent="0.35">
      <c r="C123" t="s">
        <v>128</v>
      </c>
      <c r="D123" s="5">
        <v>134034511</v>
      </c>
      <c r="E123" s="5">
        <v>109550632</v>
      </c>
      <c r="F123" s="5">
        <v>79602147</v>
      </c>
      <c r="G123" s="5">
        <v>75316763</v>
      </c>
      <c r="I123" s="5">
        <v>79602147</v>
      </c>
      <c r="J123" s="5">
        <v>50011474</v>
      </c>
      <c r="K123" s="5">
        <v>26958846</v>
      </c>
      <c r="L123" s="5">
        <v>20001190</v>
      </c>
      <c r="M123" s="5">
        <v>-5304</v>
      </c>
      <c r="N123" s="5">
        <v>-21378</v>
      </c>
      <c r="O123" s="5">
        <v>-500</v>
      </c>
    </row>
    <row r="124" spans="3:15" ht="15.5" x14ac:dyDescent="0.35">
      <c r="C124" t="s">
        <v>257</v>
      </c>
      <c r="D124" s="5">
        <v>5000</v>
      </c>
      <c r="E124" s="5">
        <v>4000</v>
      </c>
      <c r="F124" s="5">
        <v>4000</v>
      </c>
      <c r="G124" s="5">
        <v>4000</v>
      </c>
      <c r="I124" s="5">
        <v>4000</v>
      </c>
      <c r="J124" s="5">
        <v>3000</v>
      </c>
      <c r="K124" s="5">
        <v>2000</v>
      </c>
    </row>
    <row r="125" spans="3:15" ht="15.5" x14ac:dyDescent="0.35">
      <c r="C125" t="s">
        <v>258</v>
      </c>
      <c r="D125" s="5">
        <v>134029511</v>
      </c>
      <c r="E125" s="5">
        <v>109546632</v>
      </c>
      <c r="F125" s="5">
        <v>79598147</v>
      </c>
      <c r="G125" s="5">
        <v>75312763</v>
      </c>
      <c r="I125" s="5">
        <v>79598147</v>
      </c>
      <c r="J125" s="5">
        <v>50008474</v>
      </c>
      <c r="K125" s="5">
        <v>26956846</v>
      </c>
      <c r="L125" s="5">
        <v>20001190</v>
      </c>
    </row>
    <row r="126" spans="3:15" ht="15.5" x14ac:dyDescent="0.35">
      <c r="C126" t="s">
        <v>259</v>
      </c>
      <c r="D126" s="5">
        <v>134034511</v>
      </c>
      <c r="E126" s="5">
        <v>109550632</v>
      </c>
      <c r="F126" s="5">
        <v>79602147</v>
      </c>
      <c r="G126" s="5">
        <v>75316763</v>
      </c>
      <c r="I126" s="5">
        <v>79602147</v>
      </c>
      <c r="J126" s="5">
        <v>50011474</v>
      </c>
      <c r="K126" s="5">
        <v>26958846</v>
      </c>
      <c r="L126" s="5">
        <v>20001190</v>
      </c>
      <c r="M126" s="5">
        <v>-5304</v>
      </c>
      <c r="N126" s="5">
        <v>-21378</v>
      </c>
      <c r="O126" s="5">
        <v>-500</v>
      </c>
    </row>
    <row r="127" spans="3:15" ht="15.5" x14ac:dyDescent="0.35">
      <c r="C127" t="s">
        <v>260</v>
      </c>
      <c r="D127" s="5">
        <v>839980081</v>
      </c>
      <c r="E127" s="5">
        <v>820845684</v>
      </c>
      <c r="F127" s="5">
        <v>764427442</v>
      </c>
      <c r="G127" s="5">
        <v>790852112</v>
      </c>
      <c r="I127" s="5">
        <v>764427442</v>
      </c>
      <c r="J127" s="5">
        <v>794697270</v>
      </c>
      <c r="K127" s="5">
        <v>777673839</v>
      </c>
      <c r="L127" s="5">
        <v>602400122</v>
      </c>
    </row>
    <row r="128" spans="3:15" ht="15.5" x14ac:dyDescent="0.35">
      <c r="C128" t="s">
        <v>10</v>
      </c>
      <c r="D128" s="5">
        <v>2472091971</v>
      </c>
      <c r="E128" s="5">
        <v>2440713152</v>
      </c>
      <c r="F128" s="5">
        <v>2348054065</v>
      </c>
      <c r="G128" s="5">
        <v>2370448801</v>
      </c>
      <c r="I128" s="5">
        <v>2348054065</v>
      </c>
      <c r="J128" s="5">
        <v>2349245843</v>
      </c>
      <c r="K128" s="5">
        <v>2309487780</v>
      </c>
      <c r="L128" s="5">
        <v>1559389920</v>
      </c>
      <c r="M128" s="5">
        <v>169181</v>
      </c>
      <c r="N128" s="5">
        <v>10862093</v>
      </c>
      <c r="O128" s="5">
        <v>14988181</v>
      </c>
    </row>
    <row r="129" spans="2:15" ht="15.5" x14ac:dyDescent="0.35">
      <c r="C129" t="s">
        <v>129</v>
      </c>
      <c r="D129" s="5">
        <v>4246398902</v>
      </c>
      <c r="E129" s="5">
        <v>3968280280</v>
      </c>
      <c r="F129" s="5">
        <v>3735333962</v>
      </c>
      <c r="G129" s="5">
        <v>3599536036</v>
      </c>
      <c r="I129" s="5">
        <v>3735333962</v>
      </c>
      <c r="J129" s="5">
        <v>3435221162</v>
      </c>
      <c r="K129" s="5">
        <v>3263076419</v>
      </c>
      <c r="L129" s="5">
        <v>2421567874</v>
      </c>
      <c r="M129" s="5">
        <v>169181</v>
      </c>
      <c r="N129" s="5">
        <v>10862093</v>
      </c>
      <c r="O129" s="5">
        <v>14988181</v>
      </c>
    </row>
    <row r="130" spans="2:15" ht="15.5" x14ac:dyDescent="0.35">
      <c r="C130" t="s">
        <v>130</v>
      </c>
      <c r="D130" s="5">
        <v>107995419900</v>
      </c>
      <c r="E130" s="5">
        <v>107995419900</v>
      </c>
      <c r="F130" s="5">
        <v>107995419900</v>
      </c>
      <c r="G130" s="5">
        <v>107995419900</v>
      </c>
      <c r="I130" s="5">
        <v>107995419900</v>
      </c>
      <c r="J130" s="5">
        <v>107995419900</v>
      </c>
      <c r="K130" s="5">
        <v>107995419900</v>
      </c>
      <c r="L130" s="5">
        <v>8829636</v>
      </c>
      <c r="M130" s="5">
        <v>2500</v>
      </c>
      <c r="N130" s="5">
        <v>2500</v>
      </c>
      <c r="O130" s="5">
        <v>2500</v>
      </c>
    </row>
    <row r="132" spans="2:15" ht="15.5" x14ac:dyDescent="0.35">
      <c r="B132" t="s">
        <v>131</v>
      </c>
      <c r="C132" t="s">
        <v>132</v>
      </c>
      <c r="D132" s="5">
        <v>103981335</v>
      </c>
      <c r="E132" s="5">
        <v>152897511</v>
      </c>
      <c r="F132" s="5">
        <v>40539017</v>
      </c>
      <c r="G132" s="5">
        <v>-18805920</v>
      </c>
      <c r="I132" s="5">
        <v>37190268</v>
      </c>
      <c r="J132" s="5">
        <v>78493399</v>
      </c>
      <c r="K132" s="5">
        <v>-15485718</v>
      </c>
      <c r="L132" s="5">
        <v>108901822</v>
      </c>
      <c r="M132" s="5">
        <v>-5259</v>
      </c>
      <c r="N132" s="5">
        <v>45</v>
      </c>
      <c r="O132" s="5">
        <v>-102</v>
      </c>
    </row>
    <row r="133" spans="2:15" ht="15.5" x14ac:dyDescent="0.35">
      <c r="C133" t="s">
        <v>363</v>
      </c>
      <c r="D133" s="5">
        <v>524646322</v>
      </c>
      <c r="E133" s="5">
        <v>499742798</v>
      </c>
      <c r="F133" s="5">
        <v>452949624</v>
      </c>
      <c r="G133" s="5">
        <v>221618997</v>
      </c>
      <c r="I133" s="5">
        <v>1326682257</v>
      </c>
      <c r="J133" s="5">
        <v>1787850403</v>
      </c>
      <c r="K133" s="5">
        <v>1447495456</v>
      </c>
      <c r="L133" s="5">
        <v>491705162</v>
      </c>
    </row>
    <row r="134" spans="2:15" ht="15.5" x14ac:dyDescent="0.35">
      <c r="C134" t="s">
        <v>364</v>
      </c>
      <c r="D134" s="5">
        <v>-400636101</v>
      </c>
      <c r="E134" s="5">
        <v>-356035054</v>
      </c>
      <c r="F134" s="5">
        <v>-391783352</v>
      </c>
      <c r="G134" s="5">
        <v>-232077316</v>
      </c>
      <c r="I134" s="5">
        <v>-1225331919</v>
      </c>
      <c r="J134" s="5">
        <v>-1720893377</v>
      </c>
      <c r="K134" s="5">
        <v>-1442994481</v>
      </c>
      <c r="L134" s="5">
        <v>-431965241</v>
      </c>
      <c r="M134" s="5">
        <v>-5383</v>
      </c>
    </row>
    <row r="135" spans="2:15" ht="15.5" x14ac:dyDescent="0.35">
      <c r="C135" t="s">
        <v>264</v>
      </c>
      <c r="E135" s="5">
        <v>6537915</v>
      </c>
      <c r="G135" s="5">
        <v>248084</v>
      </c>
      <c r="I135" s="5">
        <v>248084</v>
      </c>
    </row>
    <row r="136" spans="2:15" ht="15.5" x14ac:dyDescent="0.35">
      <c r="C136" t="s">
        <v>804</v>
      </c>
      <c r="D136" s="5">
        <v>-17061019</v>
      </c>
      <c r="E136" s="5">
        <v>-18620221</v>
      </c>
      <c r="F136" s="5">
        <v>-14612904</v>
      </c>
      <c r="G136" s="5">
        <v>-8056214</v>
      </c>
      <c r="I136" s="5">
        <v>-58971047</v>
      </c>
      <c r="J136" s="5">
        <v>-68219213</v>
      </c>
      <c r="K136" s="5">
        <v>-51717845</v>
      </c>
      <c r="L136" s="5">
        <v>-23162858</v>
      </c>
    </row>
    <row r="137" spans="2:15" ht="15.5" x14ac:dyDescent="0.35">
      <c r="C137" t="s">
        <v>805</v>
      </c>
      <c r="D137" s="5">
        <v>-17734398</v>
      </c>
      <c r="E137" s="5">
        <v>-19822809</v>
      </c>
      <c r="F137" s="5">
        <v>-27428389</v>
      </c>
      <c r="G137" s="5">
        <v>-22141810</v>
      </c>
      <c r="I137" s="5">
        <v>-77083508</v>
      </c>
      <c r="J137" s="5">
        <v>-58933251</v>
      </c>
      <c r="K137" s="5">
        <v>-54060753</v>
      </c>
      <c r="L137" s="5">
        <v>-17588253</v>
      </c>
    </row>
    <row r="138" spans="2:15" ht="15.5" x14ac:dyDescent="0.35">
      <c r="C138" t="s">
        <v>137</v>
      </c>
      <c r="D138" s="5">
        <v>-8175910</v>
      </c>
      <c r="E138" s="5">
        <v>-5563389</v>
      </c>
      <c r="F138" s="5">
        <v>-9780366</v>
      </c>
      <c r="G138" s="5">
        <v>-4299687</v>
      </c>
      <c r="I138" s="5">
        <v>-26292026</v>
      </c>
      <c r="J138" s="5">
        <v>-16151496</v>
      </c>
      <c r="K138" s="5">
        <v>-4783474</v>
      </c>
      <c r="L138" s="5">
        <v>-263834</v>
      </c>
    </row>
    <row r="139" spans="2:15" ht="15.5" x14ac:dyDescent="0.35">
      <c r="C139" t="s">
        <v>806</v>
      </c>
      <c r="F139" s="5">
        <v>-1</v>
      </c>
      <c r="I139" s="5">
        <v>4201</v>
      </c>
    </row>
    <row r="140" spans="2:15" ht="15.5" x14ac:dyDescent="0.35">
      <c r="C140" t="s">
        <v>807</v>
      </c>
    </row>
    <row r="141" spans="2:15" ht="15.5" x14ac:dyDescent="0.35">
      <c r="C141" t="s">
        <v>808</v>
      </c>
      <c r="K141" s="5">
        <v>12327633</v>
      </c>
    </row>
    <row r="142" spans="2:15" ht="15.5" x14ac:dyDescent="0.35">
      <c r="C142" t="s">
        <v>809</v>
      </c>
      <c r="D142" s="5">
        <v>1834882</v>
      </c>
      <c r="E142" s="5">
        <v>1946830</v>
      </c>
      <c r="F142" s="5">
        <v>2260065</v>
      </c>
      <c r="G142" s="5">
        <v>2018264</v>
      </c>
      <c r="I142" s="5">
        <v>8391893</v>
      </c>
      <c r="J142" s="5">
        <v>8802624</v>
      </c>
      <c r="K142" s="5">
        <v>9173931</v>
      </c>
      <c r="N142" s="5">
        <v>71</v>
      </c>
      <c r="O142" s="5">
        <v>-71</v>
      </c>
    </row>
    <row r="143" spans="2:15" ht="15.5" x14ac:dyDescent="0.35">
      <c r="C143" t="s">
        <v>139</v>
      </c>
      <c r="D143" s="5">
        <v>174260185</v>
      </c>
      <c r="E143" s="5">
        <v>92228151</v>
      </c>
      <c r="F143" s="5">
        <v>19491977</v>
      </c>
      <c r="G143" s="5">
        <v>44700114</v>
      </c>
      <c r="I143" s="5">
        <v>158254958</v>
      </c>
      <c r="J143" s="5">
        <v>150087134</v>
      </c>
      <c r="K143" s="5">
        <v>486722595</v>
      </c>
      <c r="L143" s="5">
        <v>1304651598</v>
      </c>
      <c r="M143" s="5">
        <v>-9803593</v>
      </c>
      <c r="N143" s="5">
        <v>-4468377</v>
      </c>
    </row>
    <row r="144" spans="2:15" ht="15.5" x14ac:dyDescent="0.35">
      <c r="C144" t="s">
        <v>140</v>
      </c>
      <c r="D144" s="5">
        <v>-129646820</v>
      </c>
      <c r="E144" s="5">
        <v>-86135475</v>
      </c>
      <c r="F144" s="5">
        <v>-41207733</v>
      </c>
      <c r="G144" s="5">
        <v>-69933081</v>
      </c>
      <c r="I144" s="5">
        <v>-241928991</v>
      </c>
      <c r="J144" s="5">
        <v>-270536876</v>
      </c>
      <c r="K144" s="5">
        <v>-462286837</v>
      </c>
      <c r="L144" s="5">
        <v>-1126829845</v>
      </c>
      <c r="M144" s="5">
        <v>9963966</v>
      </c>
      <c r="N144" s="5">
        <v>4468377</v>
      </c>
      <c r="O144" s="5">
        <v>141</v>
      </c>
    </row>
    <row r="145" spans="3:14" ht="15.5" x14ac:dyDescent="0.35">
      <c r="C145" t="s">
        <v>746</v>
      </c>
      <c r="K145" s="5">
        <v>-49252803</v>
      </c>
      <c r="L145" s="5">
        <v>-432914745</v>
      </c>
    </row>
    <row r="146" spans="3:14" ht="15.5" x14ac:dyDescent="0.35">
      <c r="C146" t="s">
        <v>810</v>
      </c>
      <c r="J146" s="5">
        <v>13713519</v>
      </c>
    </row>
    <row r="147" spans="3:14" ht="15.5" x14ac:dyDescent="0.35">
      <c r="C147" t="s">
        <v>143</v>
      </c>
      <c r="D147" s="5">
        <v>-46534947</v>
      </c>
      <c r="E147" s="5">
        <v>-31850248</v>
      </c>
      <c r="F147" s="5">
        <v>-32312436</v>
      </c>
      <c r="G147" s="5">
        <v>-67029608</v>
      </c>
      <c r="I147" s="5">
        <v>-184382091</v>
      </c>
      <c r="J147" s="5">
        <v>-236276977</v>
      </c>
      <c r="K147" s="5">
        <v>-363685011</v>
      </c>
      <c r="L147" s="5">
        <v>-522456323</v>
      </c>
    </row>
    <row r="148" spans="3:14" ht="15.5" x14ac:dyDescent="0.35">
      <c r="C148" t="s">
        <v>811</v>
      </c>
      <c r="D148" s="5">
        <v>-34281870</v>
      </c>
      <c r="E148" s="5">
        <v>-33984293</v>
      </c>
      <c r="F148" s="5">
        <v>31086645</v>
      </c>
      <c r="K148" s="5">
        <v>-41194015</v>
      </c>
    </row>
    <row r="149" spans="3:14" ht="15.5" x14ac:dyDescent="0.35">
      <c r="C149" t="s">
        <v>812</v>
      </c>
      <c r="D149" s="5">
        <v>-45000000</v>
      </c>
      <c r="E149" s="5">
        <v>-18200000</v>
      </c>
      <c r="I149" s="5">
        <v>-11458333</v>
      </c>
      <c r="L149" s="5">
        <v>-74899500</v>
      </c>
    </row>
    <row r="150" spans="3:14" ht="15.5" x14ac:dyDescent="0.35">
      <c r="C150" t="s">
        <v>743</v>
      </c>
      <c r="D150" s="5">
        <v>-3010053</v>
      </c>
      <c r="E150" s="5">
        <v>-2100934</v>
      </c>
      <c r="F150" s="5">
        <v>-2851003</v>
      </c>
      <c r="G150" s="5">
        <v>-2903473</v>
      </c>
      <c r="I150" s="5">
        <v>-8390621</v>
      </c>
      <c r="J150" s="5">
        <v>-5560338</v>
      </c>
      <c r="K150" s="5">
        <v>-5222267</v>
      </c>
      <c r="L150" s="5">
        <v>-5456448</v>
      </c>
    </row>
    <row r="151" spans="3:14" ht="15.5" x14ac:dyDescent="0.35">
      <c r="C151" t="s">
        <v>144</v>
      </c>
      <c r="I151" s="5">
        <v>-571209</v>
      </c>
      <c r="J151" s="5">
        <v>-283227</v>
      </c>
      <c r="K151" s="5">
        <v>-284372</v>
      </c>
      <c r="L151" s="5">
        <v>-236823</v>
      </c>
    </row>
    <row r="152" spans="3:14" ht="15.5" x14ac:dyDescent="0.35">
      <c r="C152" t="s">
        <v>813</v>
      </c>
      <c r="D152" s="5">
        <v>43536</v>
      </c>
      <c r="F152" s="5">
        <v>1928507</v>
      </c>
      <c r="I152" s="5">
        <v>1928507</v>
      </c>
      <c r="J152" s="5">
        <v>297847</v>
      </c>
      <c r="K152" s="5">
        <v>13069</v>
      </c>
      <c r="L152" s="5">
        <v>10513</v>
      </c>
    </row>
    <row r="153" spans="3:14" ht="15.5" x14ac:dyDescent="0.35">
      <c r="C153" t="s">
        <v>814</v>
      </c>
      <c r="K153" s="5">
        <v>2317762</v>
      </c>
    </row>
    <row r="154" spans="3:14" ht="15.5" x14ac:dyDescent="0.35">
      <c r="C154" t="s">
        <v>815</v>
      </c>
      <c r="F154" s="5">
        <v>-39059445</v>
      </c>
      <c r="I154" s="5">
        <v>-39059445</v>
      </c>
      <c r="J154" s="5">
        <v>-41673267</v>
      </c>
      <c r="K154" s="5">
        <v>-4979200</v>
      </c>
      <c r="L154" s="5">
        <v>-102383072</v>
      </c>
    </row>
    <row r="155" spans="3:14" ht="15.5" x14ac:dyDescent="0.35">
      <c r="C155" t="s">
        <v>574</v>
      </c>
      <c r="L155" s="5">
        <v>63</v>
      </c>
      <c r="M155" s="5">
        <v>9963966</v>
      </c>
    </row>
    <row r="156" spans="3:14" ht="15.5" x14ac:dyDescent="0.35">
      <c r="C156" t="s">
        <v>816</v>
      </c>
      <c r="L156" s="5">
        <v>11506490</v>
      </c>
    </row>
    <row r="157" spans="3:14" ht="15.5" x14ac:dyDescent="0.35">
      <c r="C157" t="s">
        <v>685</v>
      </c>
      <c r="D157" s="5">
        <v>-863486</v>
      </c>
      <c r="J157" s="5">
        <v>-754433</v>
      </c>
    </row>
    <row r="158" spans="3:14" ht="15.5" x14ac:dyDescent="0.35">
      <c r="C158" t="s">
        <v>817</v>
      </c>
      <c r="N158" s="5">
        <v>4468377</v>
      </c>
    </row>
    <row r="159" spans="3:14" ht="15.5" x14ac:dyDescent="0.35">
      <c r="C159" t="s">
        <v>148</v>
      </c>
      <c r="D159" s="5">
        <v>174260185</v>
      </c>
      <c r="E159" s="5">
        <v>92228151</v>
      </c>
      <c r="F159" s="5">
        <v>19491977</v>
      </c>
      <c r="G159" s="5">
        <v>44700114</v>
      </c>
      <c r="I159" s="5">
        <v>158254958</v>
      </c>
      <c r="J159" s="5">
        <v>150087134</v>
      </c>
      <c r="K159" s="5">
        <v>486722595</v>
      </c>
      <c r="L159" s="5">
        <v>1304651598</v>
      </c>
      <c r="M159" s="5">
        <v>-9803593</v>
      </c>
      <c r="N159" s="5">
        <v>-4468377</v>
      </c>
    </row>
    <row r="160" spans="3:14" ht="15.5" x14ac:dyDescent="0.35">
      <c r="C160" t="s">
        <v>667</v>
      </c>
      <c r="K160" s="5">
        <v>614402805</v>
      </c>
    </row>
    <row r="161" spans="3:12" ht="15.5" x14ac:dyDescent="0.35">
      <c r="C161" t="s">
        <v>659</v>
      </c>
      <c r="D161" s="5">
        <v>289117614</v>
      </c>
      <c r="F161" s="5">
        <v>126024233</v>
      </c>
      <c r="G161" s="5">
        <v>249513445</v>
      </c>
      <c r="I161" s="5">
        <v>459759264</v>
      </c>
      <c r="J161" s="5">
        <v>226717730</v>
      </c>
    </row>
    <row r="162" spans="3:12" ht="15.5" x14ac:dyDescent="0.35">
      <c r="C162" t="s">
        <v>818</v>
      </c>
      <c r="D162" s="5">
        <v>35973459</v>
      </c>
      <c r="F162" s="5">
        <v>59984404</v>
      </c>
      <c r="G162" s="5">
        <v>146372611</v>
      </c>
      <c r="I162" s="5">
        <v>206357015</v>
      </c>
    </row>
    <row r="163" spans="3:12" ht="15.5" x14ac:dyDescent="0.35">
      <c r="C163" t="s">
        <v>589</v>
      </c>
      <c r="F163" s="5">
        <v>-706</v>
      </c>
      <c r="G163" s="5">
        <v>706</v>
      </c>
      <c r="I163" s="5">
        <v>-116551</v>
      </c>
      <c r="J163" s="5">
        <v>-1250000</v>
      </c>
      <c r="K163" s="5">
        <v>-14780657</v>
      </c>
    </row>
    <row r="164" spans="3:12" ht="15.5" x14ac:dyDescent="0.35">
      <c r="C164" t="s">
        <v>819</v>
      </c>
      <c r="D164" s="5">
        <v>-50000000</v>
      </c>
      <c r="G164" s="5">
        <v>7000000</v>
      </c>
      <c r="K164" s="5">
        <v>-6037</v>
      </c>
    </row>
    <row r="165" spans="3:12" ht="15.5" x14ac:dyDescent="0.35">
      <c r="C165" t="s">
        <v>373</v>
      </c>
      <c r="D165" s="5">
        <v>50000000</v>
      </c>
      <c r="G165" s="5">
        <v>-81700000</v>
      </c>
    </row>
    <row r="166" spans="3:12" ht="15.5" x14ac:dyDescent="0.35">
      <c r="C166" t="s">
        <v>506</v>
      </c>
      <c r="L166" s="5">
        <v>70000000</v>
      </c>
    </row>
    <row r="167" spans="3:12" ht="15.5" x14ac:dyDescent="0.35">
      <c r="C167" t="s">
        <v>342</v>
      </c>
      <c r="D167" s="5">
        <v>-150000000</v>
      </c>
      <c r="G167" s="5">
        <v>102370000</v>
      </c>
      <c r="L167" s="5">
        <v>-71374948</v>
      </c>
    </row>
    <row r="168" spans="3:12" ht="15.5" x14ac:dyDescent="0.35">
      <c r="C168" t="s">
        <v>760</v>
      </c>
    </row>
    <row r="169" spans="3:12" ht="15.5" x14ac:dyDescent="0.35">
      <c r="C169" t="s">
        <v>334</v>
      </c>
      <c r="D169" s="5">
        <v>132400000</v>
      </c>
      <c r="E169" s="5">
        <v>150000000</v>
      </c>
      <c r="F169" s="5">
        <v>221000000</v>
      </c>
      <c r="G169" s="5">
        <v>92000000</v>
      </c>
      <c r="I169" s="5">
        <v>412000000</v>
      </c>
      <c r="J169" s="5">
        <v>158000000</v>
      </c>
      <c r="K169" s="5">
        <v>40650789</v>
      </c>
      <c r="L169" s="5">
        <v>547819256</v>
      </c>
    </row>
    <row r="170" spans="3:12" ht="15.5" x14ac:dyDescent="0.35">
      <c r="C170" t="s">
        <v>335</v>
      </c>
      <c r="F170" s="5">
        <v>-220580000</v>
      </c>
      <c r="G170" s="5">
        <v>-429420000</v>
      </c>
      <c r="I170" s="5">
        <v>-650000000</v>
      </c>
      <c r="J170" s="5">
        <v>-106419268</v>
      </c>
      <c r="K170" s="5">
        <v>-75000000</v>
      </c>
      <c r="L170" s="5">
        <v>-96994430</v>
      </c>
    </row>
    <row r="171" spans="3:12" ht="15.5" x14ac:dyDescent="0.35">
      <c r="C171" t="s">
        <v>718</v>
      </c>
      <c r="D171" s="5">
        <v>46506800</v>
      </c>
      <c r="E171" s="5">
        <v>-46506800</v>
      </c>
      <c r="K171" s="5">
        <v>40</v>
      </c>
    </row>
    <row r="172" spans="3:12" ht="15.5" x14ac:dyDescent="0.35">
      <c r="C172" t="s">
        <v>763</v>
      </c>
      <c r="D172" s="5">
        <v>-23852200</v>
      </c>
      <c r="E172" s="5">
        <v>-16117700</v>
      </c>
      <c r="F172" s="5">
        <v>-5339913</v>
      </c>
      <c r="G172" s="5">
        <v>-56517708</v>
      </c>
      <c r="I172" s="5">
        <v>-62128228</v>
      </c>
      <c r="J172" s="5">
        <v>-16520304</v>
      </c>
      <c r="K172" s="5">
        <v>-25678839</v>
      </c>
      <c r="L172" s="5">
        <v>-56108671</v>
      </c>
    </row>
    <row r="173" spans="3:12" ht="15.5" x14ac:dyDescent="0.35">
      <c r="C173" t="s">
        <v>820</v>
      </c>
      <c r="D173" s="5">
        <v>4410000</v>
      </c>
      <c r="F173" s="5">
        <v>8030673</v>
      </c>
      <c r="G173" s="5">
        <v>15190000</v>
      </c>
      <c r="I173" s="5">
        <v>23220673</v>
      </c>
      <c r="J173" s="5">
        <v>28350000</v>
      </c>
      <c r="K173" s="5">
        <v>52885290</v>
      </c>
      <c r="L173" s="5">
        <v>47138000</v>
      </c>
    </row>
    <row r="174" spans="3:12" ht="15.5" x14ac:dyDescent="0.35">
      <c r="C174" t="s">
        <v>821</v>
      </c>
      <c r="L174" s="5">
        <v>-4500000</v>
      </c>
    </row>
    <row r="175" spans="3:12" ht="15.5" x14ac:dyDescent="0.35">
      <c r="C175" t="s">
        <v>428</v>
      </c>
      <c r="D175" s="5">
        <v>-50916800</v>
      </c>
      <c r="E175" s="5">
        <v>4410000</v>
      </c>
      <c r="L175" s="5">
        <v>1097043</v>
      </c>
    </row>
    <row r="176" spans="3:12" ht="15.5" x14ac:dyDescent="0.35">
      <c r="C176" t="s">
        <v>822</v>
      </c>
      <c r="F176" s="5">
        <v>-1875000</v>
      </c>
      <c r="I176" s="5">
        <v>-1875000</v>
      </c>
      <c r="J176" s="5">
        <v>-2747500</v>
      </c>
      <c r="K176" s="5">
        <v>-743346</v>
      </c>
      <c r="L176" s="5">
        <v>-8750099</v>
      </c>
    </row>
    <row r="177" spans="2:15" ht="15.5" x14ac:dyDescent="0.35">
      <c r="C177" t="s">
        <v>823</v>
      </c>
      <c r="K177" s="5">
        <v>-80040000</v>
      </c>
      <c r="L177" s="5">
        <v>-417331</v>
      </c>
    </row>
    <row r="178" spans="2:15" ht="15.5" x14ac:dyDescent="0.35">
      <c r="C178" t="s">
        <v>765</v>
      </c>
      <c r="D178" s="5">
        <v>-16508282</v>
      </c>
    </row>
    <row r="179" spans="2:15" ht="15.5" x14ac:dyDescent="0.35">
      <c r="C179" t="s">
        <v>343</v>
      </c>
      <c r="D179" s="5">
        <v>-3061635</v>
      </c>
      <c r="E179" s="5">
        <v>-1728950</v>
      </c>
      <c r="F179" s="5">
        <v>-2132167</v>
      </c>
      <c r="G179" s="5">
        <v>-280457</v>
      </c>
      <c r="I179" s="5">
        <v>-3421155</v>
      </c>
      <c r="J179" s="5">
        <v>-2351074</v>
      </c>
      <c r="K179" s="5">
        <v>-4578724</v>
      </c>
      <c r="L179" s="5">
        <v>-3785466</v>
      </c>
    </row>
    <row r="180" spans="2:15" ht="15.5" x14ac:dyDescent="0.35">
      <c r="C180" t="s">
        <v>332</v>
      </c>
      <c r="K180" s="5">
        <v>-3483706</v>
      </c>
      <c r="L180" s="5">
        <v>-8843927</v>
      </c>
    </row>
    <row r="181" spans="2:15" ht="15.5" x14ac:dyDescent="0.35">
      <c r="C181" t="s">
        <v>660</v>
      </c>
      <c r="D181" s="5">
        <v>-48335970</v>
      </c>
      <c r="F181" s="5">
        <v>-12969979</v>
      </c>
      <c r="I181" s="5">
        <v>-44625089</v>
      </c>
    </row>
    <row r="182" spans="2:15" ht="15.5" x14ac:dyDescent="0.35">
      <c r="C182" t="s">
        <v>824</v>
      </c>
      <c r="D182" s="5">
        <v>-1477408</v>
      </c>
      <c r="G182" s="5">
        <v>924611</v>
      </c>
    </row>
    <row r="183" spans="2:15" ht="15.5" x14ac:dyDescent="0.35">
      <c r="C183" t="s">
        <v>669</v>
      </c>
      <c r="D183" s="5">
        <v>-242640</v>
      </c>
      <c r="E183" s="5">
        <v>-23945</v>
      </c>
      <c r="F183" s="5">
        <v>-406001</v>
      </c>
      <c r="G183" s="5">
        <v>-876973</v>
      </c>
      <c r="I183" s="5">
        <v>-1282974</v>
      </c>
    </row>
    <row r="184" spans="2:15" ht="15.5" x14ac:dyDescent="0.35">
      <c r="C184" t="s">
        <v>825</v>
      </c>
      <c r="L184" s="5">
        <v>-21758432</v>
      </c>
      <c r="M184" s="5">
        <v>-9803593</v>
      </c>
      <c r="N184" s="5">
        <v>-4468377</v>
      </c>
    </row>
    <row r="185" spans="2:15" ht="15.5" x14ac:dyDescent="0.35">
      <c r="C185" t="s">
        <v>157</v>
      </c>
      <c r="D185" s="5">
        <v>148594700</v>
      </c>
      <c r="E185" s="5">
        <v>158990187</v>
      </c>
      <c r="F185" s="5">
        <v>18823261</v>
      </c>
      <c r="G185" s="5">
        <v>-44038887</v>
      </c>
      <c r="I185" s="5">
        <v>-46483765</v>
      </c>
      <c r="J185" s="5">
        <v>-41956343</v>
      </c>
      <c r="K185" s="5">
        <v>8950040</v>
      </c>
      <c r="L185" s="5">
        <v>286723575</v>
      </c>
      <c r="M185" s="5">
        <v>155114</v>
      </c>
      <c r="N185" s="5">
        <v>45</v>
      </c>
      <c r="O185" s="5">
        <v>39</v>
      </c>
    </row>
    <row r="186" spans="2:15" ht="15.5" x14ac:dyDescent="0.35">
      <c r="C186" t="s">
        <v>158</v>
      </c>
      <c r="E186" s="5">
        <v>192638927</v>
      </c>
      <c r="I186" s="5">
        <v>244034440</v>
      </c>
      <c r="J186" s="5">
        <v>290213641</v>
      </c>
      <c r="K186" s="5">
        <v>280291055</v>
      </c>
      <c r="L186" s="5">
        <v>169181</v>
      </c>
      <c r="M186" s="5">
        <v>84</v>
      </c>
      <c r="N186" s="5">
        <v>40</v>
      </c>
    </row>
    <row r="187" spans="2:15" ht="15.5" x14ac:dyDescent="0.35">
      <c r="C187" t="s">
        <v>826</v>
      </c>
      <c r="L187" s="5">
        <v>-2595</v>
      </c>
    </row>
    <row r="188" spans="2:15" ht="15.5" x14ac:dyDescent="0.35">
      <c r="C188" t="s">
        <v>290</v>
      </c>
      <c r="D188" s="5">
        <v>-14964330</v>
      </c>
      <c r="E188" s="5">
        <v>-1831072</v>
      </c>
      <c r="F188" s="5">
        <v>-2504294</v>
      </c>
      <c r="G188" s="5">
        <v>-2121502</v>
      </c>
      <c r="I188" s="5">
        <v>-4911748</v>
      </c>
      <c r="J188" s="5">
        <v>-4222858</v>
      </c>
      <c r="K188" s="5">
        <v>972546</v>
      </c>
      <c r="L188" s="5">
        <v>-6599106</v>
      </c>
      <c r="M188" s="5">
        <v>13983</v>
      </c>
      <c r="N188" s="5">
        <v>-1</v>
      </c>
      <c r="O188" s="5">
        <v>1</v>
      </c>
    </row>
    <row r="189" spans="2:15" ht="15.5" x14ac:dyDescent="0.35">
      <c r="C189" t="s">
        <v>159</v>
      </c>
      <c r="D189" s="5">
        <v>133630370</v>
      </c>
      <c r="E189" s="5">
        <v>349798042</v>
      </c>
      <c r="F189" s="5">
        <v>16318967</v>
      </c>
      <c r="G189" s="5">
        <v>-46160389</v>
      </c>
      <c r="I189" s="5">
        <v>192638927</v>
      </c>
      <c r="J189" s="5">
        <v>244034440</v>
      </c>
      <c r="K189" s="5">
        <v>290213641</v>
      </c>
      <c r="L189" s="5">
        <v>280291055</v>
      </c>
      <c r="M189" s="5">
        <v>169181</v>
      </c>
      <c r="N189" s="5">
        <v>84</v>
      </c>
      <c r="O189" s="5">
        <v>40</v>
      </c>
    </row>
    <row r="191" spans="2:15" ht="15.5" x14ac:dyDescent="0.35">
      <c r="B191" t="s">
        <v>160</v>
      </c>
      <c r="C191" t="s">
        <v>12</v>
      </c>
      <c r="D191" s="5">
        <v>108000000000</v>
      </c>
      <c r="E191" s="5">
        <v>108000000000</v>
      </c>
      <c r="F191" s="5">
        <v>108000000000</v>
      </c>
      <c r="G191" s="5">
        <v>108000000000</v>
      </c>
      <c r="I191" s="5">
        <v>108000000000</v>
      </c>
      <c r="J191" s="5">
        <v>108000000000</v>
      </c>
      <c r="K191" s="5">
        <v>108000000000</v>
      </c>
      <c r="L191" s="5">
        <v>10000000</v>
      </c>
      <c r="M191" s="5">
        <v>0</v>
      </c>
      <c r="N191" s="5">
        <v>0</v>
      </c>
      <c r="O191" s="5">
        <v>0</v>
      </c>
    </row>
    <row r="192" spans="2:15" ht="15.5" x14ac:dyDescent="0.35">
      <c r="C192" t="s">
        <v>161</v>
      </c>
      <c r="D192" s="6">
        <v>3.98</v>
      </c>
      <c r="E192" s="6">
        <v>4.67</v>
      </c>
      <c r="F192" s="6">
        <v>0.66</v>
      </c>
      <c r="G192" s="6">
        <v>2.95</v>
      </c>
    </row>
    <row r="193" spans="3:7" ht="15.5" x14ac:dyDescent="0.35">
      <c r="C193" t="s">
        <v>162</v>
      </c>
      <c r="D193" s="6">
        <v>116.08</v>
      </c>
      <c r="E193" s="6">
        <v>156.32</v>
      </c>
      <c r="F193" s="6">
        <v>863.64</v>
      </c>
      <c r="G193" s="6">
        <v>218.64</v>
      </c>
    </row>
    <row r="194" spans="3:7" ht="15.5" x14ac:dyDescent="0.35">
      <c r="C194" t="s">
        <v>61</v>
      </c>
      <c r="D194" s="6">
        <v>4.8</v>
      </c>
      <c r="E194" s="6">
        <v>10.27</v>
      </c>
      <c r="F194" s="6">
        <v>7.39</v>
      </c>
      <c r="G194" s="6">
        <v>13.85</v>
      </c>
    </row>
    <row r="195" spans="3:7" ht="15.5" x14ac:dyDescent="0.35">
      <c r="C195" t="s">
        <v>163</v>
      </c>
      <c r="E195" s="5">
        <v>2426670000000</v>
      </c>
      <c r="F195" s="5">
        <v>1333330000000</v>
      </c>
      <c r="G195" s="5">
        <v>1053040000000</v>
      </c>
    </row>
    <row r="196" spans="3:7" ht="15.5" x14ac:dyDescent="0.35">
      <c r="C196" t="s">
        <v>164</v>
      </c>
      <c r="D196" s="6">
        <v>5.6999999999999993E-3</v>
      </c>
      <c r="E196" s="6">
        <v>7.4999999999999997E-3</v>
      </c>
      <c r="F196" s="6">
        <v>1.1000000000000001E-3</v>
      </c>
      <c r="G196" s="6">
        <v>5.3E-3</v>
      </c>
    </row>
    <row r="197" spans="3:7" ht="15.5" x14ac:dyDescent="0.35">
      <c r="C197" t="s">
        <v>165</v>
      </c>
      <c r="D197" s="6">
        <v>1.47E-2</v>
      </c>
      <c r="E197" s="6">
        <v>1.83E-2</v>
      </c>
      <c r="F197" s="6">
        <v>2.7000000000000001E-3</v>
      </c>
      <c r="G197" s="6">
        <v>1.21E-2</v>
      </c>
    </row>
    <row r="198" spans="3:7" ht="15.5" x14ac:dyDescent="0.35">
      <c r="C198" t="s">
        <v>166</v>
      </c>
      <c r="D198" s="6">
        <v>4.1299999999999996E-2</v>
      </c>
      <c r="E198" s="6">
        <v>3.5000000000000003E-2</v>
      </c>
      <c r="F198" s="6">
        <v>2.0199999999999999E-2</v>
      </c>
      <c r="G198" s="6">
        <v>1.06E-2</v>
      </c>
    </row>
    <row r="199" spans="3:7" ht="15.5" x14ac:dyDescent="0.35">
      <c r="C199" t="s">
        <v>167</v>
      </c>
      <c r="D199" s="6">
        <v>10.23</v>
      </c>
      <c r="E199" s="6">
        <v>6.84</v>
      </c>
      <c r="F199" s="6">
        <v>7.86</v>
      </c>
      <c r="G199" s="6">
        <v>6.37</v>
      </c>
    </row>
    <row r="200" spans="3:7" ht="15.5" x14ac:dyDescent="0.35">
      <c r="C200" t="s">
        <v>168</v>
      </c>
      <c r="D200" s="5">
        <v>44248000000000</v>
      </c>
      <c r="E200" s="5">
        <v>41490000000000</v>
      </c>
      <c r="F200" s="5">
        <v>39259000000000</v>
      </c>
      <c r="G200" s="5">
        <v>39568000000000</v>
      </c>
    </row>
    <row r="201" spans="3:7" ht="15.5" x14ac:dyDescent="0.35">
      <c r="C201" t="s">
        <v>169</v>
      </c>
      <c r="D201" s="6">
        <v>1.71</v>
      </c>
      <c r="E201" s="6">
        <v>2.86</v>
      </c>
      <c r="F201" s="6">
        <v>2.3199999999999998</v>
      </c>
      <c r="G201" s="6">
        <v>2.64</v>
      </c>
    </row>
    <row r="202" spans="3:7" ht="15.5" x14ac:dyDescent="0.35">
      <c r="C202" t="s">
        <v>170</v>
      </c>
      <c r="D202" s="6">
        <v>270.5</v>
      </c>
      <c r="E202" s="6">
        <v>254.97</v>
      </c>
      <c r="F202" s="6">
        <v>245.18</v>
      </c>
      <c r="G202" s="6">
        <v>244.15</v>
      </c>
    </row>
    <row r="203" spans="3:7" ht="15.5" x14ac:dyDescent="0.35">
      <c r="C203" t="s">
        <v>171</v>
      </c>
      <c r="D203" s="6">
        <v>2.19</v>
      </c>
      <c r="E203" s="6">
        <v>3.68</v>
      </c>
      <c r="F203" s="6">
        <v>3.01</v>
      </c>
      <c r="G203" s="6">
        <v>3.42</v>
      </c>
    </row>
    <row r="204" spans="3:7" ht="15.5" x14ac:dyDescent="0.35">
      <c r="C204" t="s">
        <v>172</v>
      </c>
      <c r="D204" s="6">
        <v>210.88</v>
      </c>
      <c r="E204" s="6">
        <v>198.33</v>
      </c>
      <c r="F204" s="6">
        <v>189.45</v>
      </c>
      <c r="G204" s="6">
        <v>188.49</v>
      </c>
    </row>
    <row r="205" spans="3:7" ht="15.5" x14ac:dyDescent="0.35">
      <c r="C205" t="s">
        <v>173</v>
      </c>
      <c r="D205" s="5">
        <v>6129000000000</v>
      </c>
      <c r="E205" s="5">
        <v>3125000000000</v>
      </c>
      <c r="F205" s="5">
        <v>3045000000000</v>
      </c>
      <c r="G205" s="5">
        <v>3249000000000</v>
      </c>
    </row>
    <row r="206" spans="3:7" ht="15.5" x14ac:dyDescent="0.35">
      <c r="C206" t="s">
        <v>174</v>
      </c>
      <c r="D206" s="5">
        <v>11580000000000</v>
      </c>
      <c r="E206" s="5">
        <v>9370000000000</v>
      </c>
      <c r="F206" s="5">
        <v>9157000000000</v>
      </c>
      <c r="G206" s="5">
        <v>7533000000000</v>
      </c>
    </row>
    <row r="207" spans="3:7" ht="15.5" x14ac:dyDescent="0.35">
      <c r="C207" t="s">
        <v>175</v>
      </c>
      <c r="D207" s="5">
        <v>29213000000000</v>
      </c>
      <c r="E207" s="5">
        <v>27536000000000</v>
      </c>
      <c r="F207" s="5">
        <v>26478000000000</v>
      </c>
      <c r="G207" s="5">
        <v>26367000000000</v>
      </c>
    </row>
    <row r="208" spans="3:7" ht="15.5" x14ac:dyDescent="0.35">
      <c r="C208" t="s">
        <v>24</v>
      </c>
      <c r="D208" s="5">
        <v>17709000000000</v>
      </c>
      <c r="E208" s="5">
        <v>12495000000000</v>
      </c>
      <c r="F208" s="5">
        <v>12202000000000</v>
      </c>
      <c r="G208" s="5">
        <v>10782000000000</v>
      </c>
    </row>
    <row r="209" spans="3:15" ht="15.5" x14ac:dyDescent="0.35">
      <c r="C209" t="s">
        <v>21</v>
      </c>
      <c r="D209" s="5">
        <v>9056000000000</v>
      </c>
      <c r="E209" s="5">
        <v>6549000000000</v>
      </c>
      <c r="F209" s="5">
        <v>8981000000000</v>
      </c>
      <c r="G209" s="5">
        <v>7839000000000</v>
      </c>
    </row>
    <row r="210" spans="3:15" ht="15.5" x14ac:dyDescent="0.35">
      <c r="C210" t="s">
        <v>176</v>
      </c>
      <c r="D210" s="5">
        <v>7815000000000</v>
      </c>
      <c r="E210" s="5">
        <v>6837000000000</v>
      </c>
      <c r="F210" s="5">
        <v>5782000000000</v>
      </c>
      <c r="G210" s="5">
        <v>4070000000000</v>
      </c>
    </row>
    <row r="211" spans="3:15" ht="15.5" x14ac:dyDescent="0.35">
      <c r="C211" t="s">
        <v>177</v>
      </c>
      <c r="D211" s="5">
        <v>1999000000000</v>
      </c>
      <c r="E211" s="5">
        <v>2599000000000</v>
      </c>
      <c r="F211" s="5">
        <v>678000000000</v>
      </c>
      <c r="G211" s="5">
        <v>-307000000000</v>
      </c>
    </row>
    <row r="212" spans="3:15" ht="15.5" x14ac:dyDescent="0.35">
      <c r="C212" t="s">
        <v>178</v>
      </c>
      <c r="D212" s="5">
        <v>-917000000000</v>
      </c>
      <c r="E212" s="5">
        <v>-577000000000</v>
      </c>
      <c r="F212" s="5">
        <v>-592000000000</v>
      </c>
      <c r="G212" s="5">
        <v>-1208000000000</v>
      </c>
    </row>
    <row r="213" spans="3:15" ht="15.5" x14ac:dyDescent="0.35">
      <c r="C213" t="s">
        <v>13</v>
      </c>
      <c r="D213" s="5">
        <v>1081000000000</v>
      </c>
      <c r="E213" s="5">
        <v>2022000000000</v>
      </c>
      <c r="F213" s="5">
        <v>85000000000</v>
      </c>
      <c r="G213" s="5">
        <v>-1515000000000</v>
      </c>
    </row>
    <row r="214" spans="3:15" ht="15.5" x14ac:dyDescent="0.35">
      <c r="C214" t="s">
        <v>16</v>
      </c>
      <c r="D214" s="6">
        <v>10.01</v>
      </c>
      <c r="E214" s="6">
        <v>18.72</v>
      </c>
      <c r="F214" s="6">
        <v>0.79</v>
      </c>
      <c r="G214" s="6">
        <v>-14.03</v>
      </c>
    </row>
    <row r="215" spans="3:15" ht="15.5" x14ac:dyDescent="0.35">
      <c r="C215" t="s">
        <v>46</v>
      </c>
      <c r="I215" s="6">
        <v>4.51</v>
      </c>
      <c r="J215" s="6">
        <v>3.34</v>
      </c>
      <c r="K215" s="6">
        <v>0.98</v>
      </c>
      <c r="L215" s="6">
        <v>36499.47</v>
      </c>
      <c r="M215" s="6">
        <v>92017.95</v>
      </c>
      <c r="N215" s="6">
        <v>-121733.89</v>
      </c>
      <c r="O215" s="6">
        <v>-2829.27</v>
      </c>
    </row>
    <row r="216" spans="3:15" ht="15.5" x14ac:dyDescent="0.35">
      <c r="C216" t="s">
        <v>60</v>
      </c>
      <c r="I216" s="6">
        <v>126.39</v>
      </c>
      <c r="J216" s="6">
        <v>137.13</v>
      </c>
      <c r="K216" s="6">
        <v>571.42999999999995</v>
      </c>
      <c r="L216" s="5">
        <v>0</v>
      </c>
      <c r="M216" s="5">
        <v>0</v>
      </c>
      <c r="N216" s="5">
        <v>0</v>
      </c>
      <c r="O216" s="5">
        <v>0</v>
      </c>
    </row>
    <row r="217" spans="3:15" ht="15.5" x14ac:dyDescent="0.35">
      <c r="C217" t="s">
        <v>63</v>
      </c>
      <c r="I217" s="6">
        <v>2.6</v>
      </c>
      <c r="J217" s="6">
        <v>1.69</v>
      </c>
      <c r="K217" s="6">
        <v>2.98</v>
      </c>
      <c r="L217" s="5">
        <v>0</v>
      </c>
      <c r="M217" s="5">
        <v>0</v>
      </c>
      <c r="N217" s="5">
        <v>0</v>
      </c>
      <c r="O217" s="5">
        <v>0</v>
      </c>
    </row>
    <row r="218" spans="3:15" ht="15.5" x14ac:dyDescent="0.35">
      <c r="C218" t="s">
        <v>179</v>
      </c>
      <c r="I218" s="5">
        <v>3671000000000</v>
      </c>
      <c r="J218" s="5">
        <v>2667360000000</v>
      </c>
      <c r="K218" s="5">
        <v>1584960000000</v>
      </c>
      <c r="L218" s="5">
        <v>764940000000</v>
      </c>
    </row>
    <row r="219" spans="3:15" ht="15.5" x14ac:dyDescent="0.35">
      <c r="C219" t="s">
        <v>180</v>
      </c>
      <c r="I219" s="6">
        <v>7.8000000000000005E-3</v>
      </c>
      <c r="J219" s="6">
        <v>6.5000000000000006E-3</v>
      </c>
      <c r="K219" s="6">
        <v>2.0999999999999999E-3</v>
      </c>
      <c r="L219" s="6">
        <v>8.5000000000000006E-3</v>
      </c>
      <c r="M219" s="6">
        <v>9.5199999999999993E-2</v>
      </c>
      <c r="N219" s="6">
        <v>-2E-3</v>
      </c>
      <c r="O219" s="5">
        <v>0</v>
      </c>
    </row>
    <row r="220" spans="3:15" ht="15.5" x14ac:dyDescent="0.35">
      <c r="C220" t="s">
        <v>181</v>
      </c>
      <c r="I220" s="6">
        <v>1.84E-2</v>
      </c>
      <c r="J220" s="6">
        <v>1.44E-2</v>
      </c>
      <c r="K220" s="6">
        <v>4.5000000000000005E-3</v>
      </c>
      <c r="L220" s="6">
        <v>2.1600000000000001E-2</v>
      </c>
      <c r="M220" s="6">
        <v>9.5199999999999993E-2</v>
      </c>
      <c r="N220" s="6">
        <v>-2E-3</v>
      </c>
      <c r="O220" s="5">
        <v>0</v>
      </c>
    </row>
    <row r="221" spans="3:15" ht="15.5" x14ac:dyDescent="0.35">
      <c r="C221" t="s">
        <v>182</v>
      </c>
      <c r="I221" s="6">
        <v>4.2500000000000003E-2</v>
      </c>
      <c r="J221" s="6">
        <v>2.7000000000000003E-2</v>
      </c>
      <c r="K221" s="6">
        <v>1.8100000000000002E-2</v>
      </c>
      <c r="L221" s="6">
        <v>2.58E-2</v>
      </c>
      <c r="M221" s="6">
        <v>-1E-3</v>
      </c>
      <c r="N221" s="5">
        <v>0</v>
      </c>
      <c r="O221" s="6">
        <v>-1E-4</v>
      </c>
    </row>
    <row r="222" spans="3:15" ht="15.5" x14ac:dyDescent="0.35">
      <c r="C222" t="s">
        <v>183</v>
      </c>
      <c r="I222" s="6">
        <v>6.35</v>
      </c>
      <c r="J222" s="6">
        <v>10.029999999999999</v>
      </c>
      <c r="K222" s="6">
        <v>2.37</v>
      </c>
      <c r="L222" s="6">
        <v>1.41</v>
      </c>
    </row>
    <row r="223" spans="3:15" ht="15.5" x14ac:dyDescent="0.35">
      <c r="C223" t="s">
        <v>57</v>
      </c>
      <c r="I223" s="6">
        <v>2.3199999999999998</v>
      </c>
      <c r="J223" s="6">
        <v>1.97</v>
      </c>
      <c r="K223" s="6">
        <v>2.56</v>
      </c>
      <c r="L223" s="5">
        <v>0</v>
      </c>
      <c r="M223" s="5">
        <v>0</v>
      </c>
      <c r="N223" s="5">
        <v>0</v>
      </c>
      <c r="O223" s="5">
        <v>0</v>
      </c>
    </row>
    <row r="224" spans="3:15" ht="15.5" x14ac:dyDescent="0.35">
      <c r="C224" t="s">
        <v>54</v>
      </c>
      <c r="I224" s="6">
        <v>245.18</v>
      </c>
      <c r="J224" s="6">
        <v>232.57</v>
      </c>
      <c r="K224" s="6">
        <v>218.99</v>
      </c>
      <c r="L224" s="6">
        <v>1689920.73</v>
      </c>
      <c r="M224" s="6">
        <v>966226.53</v>
      </c>
      <c r="N224" s="6">
        <v>61283928.710000001</v>
      </c>
      <c r="O224" s="6">
        <v>83340281.629999995</v>
      </c>
    </row>
    <row r="225" spans="2:15" ht="15.5" x14ac:dyDescent="0.35">
      <c r="C225" t="s">
        <v>184</v>
      </c>
      <c r="I225" s="6">
        <v>3.01</v>
      </c>
      <c r="J225" s="6">
        <v>2.56</v>
      </c>
      <c r="K225" s="6">
        <v>3.34</v>
      </c>
      <c r="L225" s="5">
        <v>0</v>
      </c>
      <c r="M225" s="5">
        <v>0</v>
      </c>
      <c r="N225" s="5">
        <v>0</v>
      </c>
      <c r="O225" s="5">
        <v>0</v>
      </c>
    </row>
    <row r="226" spans="2:15" ht="15.5" x14ac:dyDescent="0.35">
      <c r="C226" t="s">
        <v>185</v>
      </c>
      <c r="I226" s="6">
        <v>189.45</v>
      </c>
      <c r="J226" s="6">
        <v>178.75</v>
      </c>
      <c r="K226" s="6">
        <v>167.59</v>
      </c>
      <c r="L226" s="6">
        <v>1115006.95</v>
      </c>
      <c r="M226" s="6">
        <v>966226.53</v>
      </c>
      <c r="N226" s="6">
        <v>61283928.710000001</v>
      </c>
      <c r="O226" s="6">
        <v>83340281.629999995</v>
      </c>
    </row>
    <row r="227" spans="2:15" ht="15.5" x14ac:dyDescent="0.35">
      <c r="C227" t="s">
        <v>186</v>
      </c>
      <c r="I227" s="5">
        <v>3045000000000</v>
      </c>
      <c r="J227" s="5">
        <v>746000000000</v>
      </c>
      <c r="L227" s="5">
        <v>279000000000</v>
      </c>
    </row>
    <row r="228" spans="2:15" ht="15.5" x14ac:dyDescent="0.35">
      <c r="C228" t="s">
        <v>187</v>
      </c>
      <c r="I228" s="5">
        <v>9157000000000</v>
      </c>
      <c r="J228" s="5">
        <v>8607000000000</v>
      </c>
      <c r="K228" s="5">
        <v>7193000000000</v>
      </c>
      <c r="L228" s="5">
        <v>8073000000000</v>
      </c>
    </row>
    <row r="229" spans="2:15" ht="15.5" x14ac:dyDescent="0.35">
      <c r="C229" t="s">
        <v>26</v>
      </c>
      <c r="I229" s="5">
        <v>12202000000000</v>
      </c>
      <c r="J229" s="5">
        <v>9353000000000</v>
      </c>
      <c r="K229" s="5">
        <v>7193000000000</v>
      </c>
      <c r="L229" s="5">
        <v>8353000000000</v>
      </c>
    </row>
    <row r="230" spans="2:15" ht="15.5" x14ac:dyDescent="0.35">
      <c r="C230" t="s">
        <v>23</v>
      </c>
      <c r="I230" s="5">
        <v>8981000000000</v>
      </c>
      <c r="J230" s="5">
        <v>5410000000000</v>
      </c>
      <c r="K230" s="5">
        <v>2712000000000</v>
      </c>
      <c r="L230" s="5">
        <v>3982000000000</v>
      </c>
      <c r="M230" s="5">
        <v>-2000000000</v>
      </c>
      <c r="N230" s="5">
        <v>0</v>
      </c>
      <c r="O230" s="5">
        <v>0</v>
      </c>
    </row>
    <row r="231" spans="2:15" ht="15.5" x14ac:dyDescent="0.35">
      <c r="C231" t="s">
        <v>188</v>
      </c>
      <c r="I231" s="5">
        <v>5782000000000</v>
      </c>
      <c r="J231" s="5">
        <v>6218000000000</v>
      </c>
      <c r="K231" s="5">
        <v>6574000000000</v>
      </c>
      <c r="L231" s="5">
        <v>4751000000000</v>
      </c>
      <c r="M231" s="5">
        <v>2000000000</v>
      </c>
      <c r="N231" s="5">
        <v>0</v>
      </c>
      <c r="O231" s="5">
        <v>0</v>
      </c>
    </row>
    <row r="232" spans="2:15" ht="15.5" x14ac:dyDescent="0.35">
      <c r="C232" t="s">
        <v>189</v>
      </c>
      <c r="I232" s="5">
        <v>622000000000</v>
      </c>
      <c r="J232" s="5">
        <v>1268000000000</v>
      </c>
      <c r="K232" s="5">
        <v>-239000000000</v>
      </c>
      <c r="L232" s="5">
        <v>1698000000000</v>
      </c>
      <c r="M232" s="5">
        <v>0</v>
      </c>
      <c r="N232" s="5">
        <v>0</v>
      </c>
      <c r="O232" s="5">
        <v>0</v>
      </c>
    </row>
    <row r="233" spans="2:15" ht="15.5" x14ac:dyDescent="0.35">
      <c r="C233" t="s">
        <v>190</v>
      </c>
      <c r="I233" s="5">
        <v>-3233000000000</v>
      </c>
      <c r="J233" s="5">
        <v>-3912000000000</v>
      </c>
      <c r="K233" s="5">
        <v>-5700000000000</v>
      </c>
      <c r="L233" s="5">
        <v>-8235000000000</v>
      </c>
    </row>
    <row r="234" spans="2:15" ht="15.5" x14ac:dyDescent="0.35">
      <c r="C234" t="s">
        <v>15</v>
      </c>
      <c r="I234" s="5">
        <v>-2611000000000</v>
      </c>
      <c r="J234" s="5">
        <v>-2644000000000</v>
      </c>
      <c r="K234" s="5">
        <v>-5939000000000</v>
      </c>
      <c r="L234" s="5">
        <v>-6537000000000</v>
      </c>
      <c r="M234" s="5">
        <v>0</v>
      </c>
      <c r="N234" s="5">
        <v>0</v>
      </c>
      <c r="O234" s="5">
        <v>0</v>
      </c>
    </row>
    <row r="235" spans="2:15" ht="15.5" x14ac:dyDescent="0.35">
      <c r="C235" t="s">
        <v>17</v>
      </c>
      <c r="I235" s="6">
        <v>-24.18</v>
      </c>
      <c r="J235" s="6">
        <v>-24.48</v>
      </c>
      <c r="K235" s="6">
        <v>-54.99</v>
      </c>
      <c r="L235" s="6">
        <v>-740337.57</v>
      </c>
      <c r="M235" s="6">
        <v>-30035.200000000001</v>
      </c>
      <c r="N235" s="6">
        <v>253.89</v>
      </c>
      <c r="O235" s="6">
        <v>-567.16</v>
      </c>
    </row>
    <row r="237" spans="2:15" ht="15.5" x14ac:dyDescent="0.35">
      <c r="B237" t="s">
        <v>191</v>
      </c>
      <c r="C237" t="s">
        <v>192</v>
      </c>
      <c r="D237" s="5">
        <v>430000000000</v>
      </c>
      <c r="E237" s="5">
        <v>505000000000</v>
      </c>
      <c r="F237" s="5">
        <v>71000000000</v>
      </c>
      <c r="G237" s="5">
        <v>318000000000</v>
      </c>
      <c r="H237" s="5">
        <v>1869000000000</v>
      </c>
      <c r="I237" s="5">
        <v>487000000000</v>
      </c>
      <c r="J237" s="5">
        <v>361000000000</v>
      </c>
      <c r="K237" s="5">
        <v>106000000000</v>
      </c>
      <c r="L237" s="5">
        <v>322000000000</v>
      </c>
      <c r="M237" s="5">
        <v>230000000</v>
      </c>
      <c r="N237" s="5">
        <v>-304000000</v>
      </c>
      <c r="O237" s="5">
        <v>-7000000</v>
      </c>
    </row>
    <row r="238" spans="2:15" ht="15.5" x14ac:dyDescent="0.35">
      <c r="C238" t="s">
        <v>45</v>
      </c>
      <c r="D238" s="6">
        <v>3.98</v>
      </c>
      <c r="E238" s="6">
        <v>4.67</v>
      </c>
      <c r="F238" s="6">
        <v>0.66</v>
      </c>
      <c r="G238" s="6">
        <v>2.95</v>
      </c>
      <c r="H238" s="6">
        <v>17.309999999999999</v>
      </c>
      <c r="I238" s="6">
        <v>4.51</v>
      </c>
      <c r="J238" s="6">
        <v>3.34</v>
      </c>
      <c r="K238" s="6">
        <v>0.98</v>
      </c>
      <c r="L238" s="6">
        <v>2.98</v>
      </c>
      <c r="M238" s="5">
        <v>0</v>
      </c>
      <c r="N238" s="5">
        <v>0</v>
      </c>
      <c r="O238" s="5">
        <v>0</v>
      </c>
    </row>
    <row r="239" spans="2:15" ht="15.5" x14ac:dyDescent="0.35">
      <c r="C239" t="s">
        <v>193</v>
      </c>
      <c r="D239" s="5">
        <v>10398000000000</v>
      </c>
      <c r="E239" s="5">
        <v>7673000000000</v>
      </c>
      <c r="F239" s="5">
        <v>8326000000000</v>
      </c>
      <c r="G239" s="5">
        <v>5031000000000</v>
      </c>
      <c r="H239" s="5">
        <v>36141000000000</v>
      </c>
      <c r="I239" s="5">
        <v>23637000000000</v>
      </c>
      <c r="J239" s="5">
        <v>29238000000000</v>
      </c>
      <c r="K239" s="5">
        <v>20263000000000</v>
      </c>
      <c r="L239" s="5">
        <v>6780000000000</v>
      </c>
    </row>
    <row r="240" spans="2:15" ht="15.5" x14ac:dyDescent="0.35">
      <c r="C240" t="s">
        <v>194</v>
      </c>
      <c r="I240" s="6">
        <v>21.68</v>
      </c>
    </row>
    <row r="241" spans="3:9" ht="15.5" x14ac:dyDescent="0.35">
      <c r="C241" t="s">
        <v>292</v>
      </c>
      <c r="I241" s="6">
        <v>30.86</v>
      </c>
    </row>
    <row r="242" spans="3:9" ht="15.5" x14ac:dyDescent="0.35">
      <c r="C242" t="s">
        <v>536</v>
      </c>
      <c r="I242" s="6">
        <v>9.34</v>
      </c>
    </row>
    <row r="243" spans="3:9" ht="15.5" x14ac:dyDescent="0.35">
      <c r="C243" t="s">
        <v>195</v>
      </c>
      <c r="I243" s="6">
        <v>6.95</v>
      </c>
    </row>
    <row r="244" spans="3:9" ht="15.5" x14ac:dyDescent="0.35">
      <c r="C244" t="s">
        <v>293</v>
      </c>
      <c r="I244" s="6">
        <v>3.2400000000000005E-2</v>
      </c>
    </row>
    <row r="245" spans="3:9" ht="15.5" x14ac:dyDescent="0.35">
      <c r="C245" t="s">
        <v>294</v>
      </c>
      <c r="I245" s="6">
        <v>1.3</v>
      </c>
    </row>
    <row r="246" spans="3:9" ht="15.5" x14ac:dyDescent="0.35">
      <c r="C246" t="s">
        <v>196</v>
      </c>
      <c r="I246" s="6">
        <v>1.39</v>
      </c>
    </row>
    <row r="247" spans="3:9" ht="15.5" x14ac:dyDescent="0.35">
      <c r="C247" t="s">
        <v>295</v>
      </c>
      <c r="I247" s="6">
        <v>8.17</v>
      </c>
    </row>
    <row r="248" spans="3:9" ht="15.5" x14ac:dyDescent="0.35">
      <c r="C248" t="s">
        <v>296</v>
      </c>
      <c r="I248" s="6">
        <v>24.26</v>
      </c>
    </row>
    <row r="249" spans="3:9" ht="15.5" x14ac:dyDescent="0.35">
      <c r="C249" t="s">
        <v>297</v>
      </c>
      <c r="I249" s="6">
        <v>11.08</v>
      </c>
    </row>
    <row r="250" spans="3:9" ht="15.5" x14ac:dyDescent="0.35">
      <c r="C250" t="s">
        <v>298</v>
      </c>
      <c r="I250" s="6">
        <v>11.64</v>
      </c>
    </row>
    <row r="251" spans="3:9" ht="15.5" x14ac:dyDescent="0.35">
      <c r="C251" t="s">
        <v>299</v>
      </c>
      <c r="I251" s="6">
        <v>0.88</v>
      </c>
    </row>
    <row r="252" spans="3:9" ht="15.5" x14ac:dyDescent="0.35">
      <c r="C252" t="s">
        <v>300</v>
      </c>
      <c r="I252" s="6">
        <v>-0.32</v>
      </c>
    </row>
    <row r="253" spans="3:9" ht="15.5" x14ac:dyDescent="0.35">
      <c r="C253" t="s">
        <v>301</v>
      </c>
      <c r="I253" s="6">
        <v>12.19</v>
      </c>
    </row>
    <row r="254" spans="3:9" ht="15.5" x14ac:dyDescent="0.35">
      <c r="C254" t="s">
        <v>197</v>
      </c>
      <c r="I254" s="6">
        <v>17.350000000000001</v>
      </c>
    </row>
    <row r="255" spans="3:9" ht="15.5" x14ac:dyDescent="0.35">
      <c r="C255" t="s">
        <v>302</v>
      </c>
      <c r="I255" s="6">
        <v>289.2</v>
      </c>
    </row>
    <row r="256" spans="3:9" ht="15.5" x14ac:dyDescent="0.35">
      <c r="C256" t="s">
        <v>198</v>
      </c>
      <c r="D256" s="6">
        <v>80.12</v>
      </c>
    </row>
    <row r="257" spans="3:9" ht="15.5" x14ac:dyDescent="0.35">
      <c r="C257" t="s">
        <v>199</v>
      </c>
      <c r="I257" s="6">
        <v>270.5</v>
      </c>
    </row>
    <row r="258" spans="3:9" ht="15.5" x14ac:dyDescent="0.35">
      <c r="C258" t="s">
        <v>303</v>
      </c>
      <c r="I258" s="6">
        <v>15.5</v>
      </c>
    </row>
    <row r="259" spans="3:9" ht="15.5" x14ac:dyDescent="0.35">
      <c r="C259" t="s">
        <v>200</v>
      </c>
      <c r="D259" s="6">
        <v>1.53</v>
      </c>
    </row>
    <row r="260" spans="3:9" ht="15.5" x14ac:dyDescent="0.35">
      <c r="C260" t="s">
        <v>201</v>
      </c>
      <c r="D260" s="6">
        <v>1.2</v>
      </c>
    </row>
    <row r="261" spans="3:9" ht="15.5" x14ac:dyDescent="0.35">
      <c r="C261" t="s">
        <v>202</v>
      </c>
      <c r="D261" s="6">
        <v>0.61</v>
      </c>
    </row>
    <row r="262" spans="3:9" ht="15.5" x14ac:dyDescent="0.35">
      <c r="C262" t="s">
        <v>352</v>
      </c>
      <c r="D262" s="6">
        <v>0.4</v>
      </c>
    </row>
    <row r="263" spans="3:9" ht="15.5" x14ac:dyDescent="0.35">
      <c r="C263" t="s">
        <v>203</v>
      </c>
      <c r="D263" s="6">
        <v>1.0900000000000001</v>
      </c>
    </row>
    <row r="264" spans="3:9" ht="15.5" x14ac:dyDescent="0.35">
      <c r="C264" t="s">
        <v>204</v>
      </c>
      <c r="D264" s="6">
        <v>0.23</v>
      </c>
    </row>
    <row r="265" spans="3:9" ht="15.5" x14ac:dyDescent="0.35">
      <c r="C265" t="s">
        <v>205</v>
      </c>
      <c r="D265" s="6">
        <v>2.6</v>
      </c>
    </row>
    <row r="266" spans="3:9" ht="15.5" x14ac:dyDescent="0.35">
      <c r="C266" t="s">
        <v>304</v>
      </c>
      <c r="I266" s="6">
        <v>8.0299999999999994</v>
      </c>
    </row>
    <row r="267" spans="3:9" ht="15.5" x14ac:dyDescent="0.35">
      <c r="C267" t="s">
        <v>13</v>
      </c>
      <c r="D267" s="5">
        <v>1081000000000</v>
      </c>
    </row>
    <row r="268" spans="3:9" ht="15.5" x14ac:dyDescent="0.35">
      <c r="C268" t="s">
        <v>206</v>
      </c>
      <c r="I268" s="6">
        <v>2.2599999999999998</v>
      </c>
    </row>
    <row r="269" spans="3:9" ht="15.5" x14ac:dyDescent="0.35">
      <c r="C269" t="s">
        <v>207</v>
      </c>
      <c r="I269" s="6">
        <v>1.7299999999999999E-2</v>
      </c>
    </row>
    <row r="270" spans="3:9" ht="15.5" x14ac:dyDescent="0.35">
      <c r="C270" t="s">
        <v>208</v>
      </c>
      <c r="I270" s="6">
        <v>4.4999999999999998E-2</v>
      </c>
    </row>
    <row r="271" spans="3:9" ht="15.5" x14ac:dyDescent="0.35">
      <c r="C271" t="s">
        <v>209</v>
      </c>
      <c r="I271" s="6">
        <v>9.9499999999999991E-2</v>
      </c>
    </row>
    <row r="272" spans="3:9" ht="15.5" x14ac:dyDescent="0.35">
      <c r="C272" t="s">
        <v>305</v>
      </c>
      <c r="I272" s="6">
        <v>8.4399999999999989E-2</v>
      </c>
    </row>
    <row r="273" spans="3:9" ht="15.5" x14ac:dyDescent="0.35">
      <c r="C273" t="s">
        <v>210</v>
      </c>
      <c r="D273" s="6">
        <v>43.03</v>
      </c>
    </row>
    <row r="274" spans="3:9" ht="15.5" x14ac:dyDescent="0.35">
      <c r="C274" t="s">
        <v>211</v>
      </c>
      <c r="D274" s="6">
        <v>56.82</v>
      </c>
    </row>
    <row r="275" spans="3:9" ht="15.5" x14ac:dyDescent="0.35">
      <c r="C275" t="s">
        <v>212</v>
      </c>
      <c r="D275" s="6">
        <v>31.49</v>
      </c>
    </row>
    <row r="276" spans="3:9" ht="15.5" x14ac:dyDescent="0.35">
      <c r="C276" t="s">
        <v>213</v>
      </c>
      <c r="D276" s="6">
        <v>68.36</v>
      </c>
    </row>
    <row r="277" spans="3:9" ht="15.5" x14ac:dyDescent="0.35">
      <c r="C277" t="s">
        <v>214</v>
      </c>
      <c r="D277" s="6">
        <v>2.11</v>
      </c>
    </row>
    <row r="278" spans="3:9" ht="15.5" x14ac:dyDescent="0.35">
      <c r="C278" t="s">
        <v>306</v>
      </c>
      <c r="I278" s="6">
        <v>0.44</v>
      </c>
    </row>
    <row r="279" spans="3:9" ht="15.5" x14ac:dyDescent="0.35">
      <c r="C279" t="s">
        <v>307</v>
      </c>
      <c r="I279" s="6">
        <v>5.07</v>
      </c>
    </row>
    <row r="280" spans="3:9" ht="15.5" x14ac:dyDescent="0.35">
      <c r="C280" t="s">
        <v>41</v>
      </c>
      <c r="I280" s="5">
        <v>40606000000000</v>
      </c>
    </row>
    <row r="281" spans="3:9" ht="15.5" x14ac:dyDescent="0.35">
      <c r="C281" t="s">
        <v>215</v>
      </c>
      <c r="I281" s="5">
        <v>64697000000000</v>
      </c>
    </row>
    <row r="282" spans="3:9" ht="15.5" x14ac:dyDescent="0.35">
      <c r="C282" t="s">
        <v>216</v>
      </c>
      <c r="I282" s="5">
        <v>108000000000</v>
      </c>
    </row>
    <row r="283" spans="3:9" ht="15.5" x14ac:dyDescent="0.35">
      <c r="C283" t="s">
        <v>217</v>
      </c>
      <c r="I283" s="6">
        <v>0.26469999999999999</v>
      </c>
    </row>
    <row r="284" spans="3:9" ht="15.5" x14ac:dyDescent="0.35">
      <c r="C284" t="s">
        <v>218</v>
      </c>
      <c r="D284" s="6">
        <v>0.25190000000000001</v>
      </c>
    </row>
    <row r="285" spans="3:9" ht="15.5" x14ac:dyDescent="0.35">
      <c r="C285" t="s">
        <v>219</v>
      </c>
      <c r="D285" s="6">
        <v>0.23300000000000001</v>
      </c>
    </row>
    <row r="286" spans="3:9" ht="15.5" x14ac:dyDescent="0.35">
      <c r="C286" t="s">
        <v>220</v>
      </c>
      <c r="D286" s="6">
        <v>4.1299999999999996E-2</v>
      </c>
    </row>
    <row r="287" spans="3:9" ht="15.5" x14ac:dyDescent="0.35">
      <c r="C287" t="s">
        <v>221</v>
      </c>
      <c r="D287" s="6">
        <v>1.4078999999999999</v>
      </c>
    </row>
    <row r="288" spans="3:9" ht="15.5" x14ac:dyDescent="0.35">
      <c r="C288" t="s">
        <v>222</v>
      </c>
      <c r="D288" s="6">
        <v>4.2100999999999997</v>
      </c>
    </row>
    <row r="289" spans="3:9" ht="15.5" x14ac:dyDescent="0.35">
      <c r="C289" t="s">
        <v>223</v>
      </c>
      <c r="D289" s="6">
        <v>1.7953000000000001</v>
      </c>
    </row>
    <row r="290" spans="3:9" ht="15.5" x14ac:dyDescent="0.35">
      <c r="C290" t="s">
        <v>224</v>
      </c>
      <c r="I290" s="5">
        <v>7</v>
      </c>
    </row>
    <row r="291" spans="3:9" ht="15.5" x14ac:dyDescent="0.35">
      <c r="C291" t="s">
        <v>225</v>
      </c>
      <c r="I291" s="6">
        <v>0.12</v>
      </c>
    </row>
    <row r="292" spans="3:9" ht="15.5" x14ac:dyDescent="0.35">
      <c r="C292" t="s">
        <v>226</v>
      </c>
      <c r="I292" s="6">
        <v>0.95</v>
      </c>
    </row>
    <row r="293" spans="3:9" ht="15.5" x14ac:dyDescent="0.35">
      <c r="C293" t="s">
        <v>308</v>
      </c>
      <c r="I293" s="6">
        <v>0.26</v>
      </c>
    </row>
    <row r="294" spans="3:9" ht="15.5" x14ac:dyDescent="0.35">
      <c r="C294" t="s">
        <v>227</v>
      </c>
      <c r="I294" s="6">
        <v>0.33</v>
      </c>
    </row>
    <row r="295" spans="3:9" ht="15.5" x14ac:dyDescent="0.35">
      <c r="C295" t="s">
        <v>228</v>
      </c>
      <c r="I295" s="6">
        <v>0.5</v>
      </c>
    </row>
    <row r="296" spans="3:9" ht="15.5" x14ac:dyDescent="0.35">
      <c r="C296" t="s">
        <v>229</v>
      </c>
      <c r="I296" s="6">
        <v>0.44</v>
      </c>
    </row>
    <row r="297" spans="3:9" ht="15.5" x14ac:dyDescent="0.35">
      <c r="C297" t="s">
        <v>230</v>
      </c>
      <c r="I297" s="6">
        <v>0.26</v>
      </c>
    </row>
    <row r="298" spans="3:9" ht="15.5" x14ac:dyDescent="0.35">
      <c r="C298" t="s">
        <v>309</v>
      </c>
      <c r="I298" s="5">
        <v>31232000000000</v>
      </c>
    </row>
    <row r="299" spans="3:9" ht="15.5" x14ac:dyDescent="0.35">
      <c r="C299" t="s">
        <v>310</v>
      </c>
      <c r="I299" s="5">
        <v>6590000000000</v>
      </c>
    </row>
    <row r="300" spans="3:9" ht="15.5" x14ac:dyDescent="0.35">
      <c r="C300" t="s">
        <v>311</v>
      </c>
      <c r="I300" s="5">
        <v>5557000000000</v>
      </c>
    </row>
    <row r="301" spans="3:9" ht="15.5" x14ac:dyDescent="0.35">
      <c r="C301" t="s">
        <v>312</v>
      </c>
      <c r="I301" s="5">
        <v>1316000000000</v>
      </c>
    </row>
    <row r="302" spans="3:9" ht="15.5" x14ac:dyDescent="0.35">
      <c r="C302" t="s">
        <v>231</v>
      </c>
      <c r="D302" s="5">
        <v>8653000000000</v>
      </c>
    </row>
    <row r="303" spans="3:9" ht="15.5" x14ac:dyDescent="0.35">
      <c r="C303" t="s">
        <v>232</v>
      </c>
      <c r="D303" s="5">
        <v>76006000000000</v>
      </c>
    </row>
    <row r="304" spans="3:9" ht="15.5" x14ac:dyDescent="0.35">
      <c r="C304" t="s">
        <v>233</v>
      </c>
      <c r="D304" s="5">
        <v>31758000000000</v>
      </c>
    </row>
    <row r="305" spans="3:9" ht="15.5" x14ac:dyDescent="0.35">
      <c r="C305" t="s">
        <v>176</v>
      </c>
      <c r="D305" s="5">
        <v>7815000000000</v>
      </c>
    </row>
    <row r="306" spans="3:9" ht="15.5" x14ac:dyDescent="0.35">
      <c r="C306" t="s">
        <v>175</v>
      </c>
      <c r="I306" s="5">
        <v>29213000000000</v>
      </c>
    </row>
    <row r="307" spans="3:9" ht="15.5" x14ac:dyDescent="0.35">
      <c r="C307" t="s">
        <v>174</v>
      </c>
      <c r="D307" s="5">
        <v>11580000000000</v>
      </c>
    </row>
    <row r="308" spans="3:9" ht="15.5" x14ac:dyDescent="0.35">
      <c r="C308" t="s">
        <v>173</v>
      </c>
      <c r="D308" s="5">
        <v>6129000000000</v>
      </c>
    </row>
    <row r="309" spans="3:9" ht="15.5" x14ac:dyDescent="0.35">
      <c r="C309" t="s">
        <v>24</v>
      </c>
      <c r="D309" s="5">
        <v>17709000000000</v>
      </c>
    </row>
    <row r="310" spans="3:9" ht="15.5" x14ac:dyDescent="0.35">
      <c r="C310" t="s">
        <v>21</v>
      </c>
      <c r="D310" s="5">
        <v>9056000000000</v>
      </c>
    </row>
    <row r="311" spans="3:9" ht="15.5" x14ac:dyDescent="0.35">
      <c r="C311" t="s">
        <v>234</v>
      </c>
      <c r="I311" s="5">
        <v>44248000000000</v>
      </c>
    </row>
    <row r="312" spans="3:9" ht="15.5" x14ac:dyDescent="0.35">
      <c r="C312" t="s">
        <v>313</v>
      </c>
      <c r="I312" s="5">
        <v>4969000000000</v>
      </c>
    </row>
    <row r="313" spans="3:9" ht="15.5" x14ac:dyDescent="0.35">
      <c r="C313" t="s">
        <v>314</v>
      </c>
      <c r="I313" s="5">
        <v>-5785000000000</v>
      </c>
    </row>
    <row r="314" spans="3:9" ht="15.5" x14ac:dyDescent="0.35">
      <c r="C314" t="s">
        <v>315</v>
      </c>
      <c r="I314" s="5">
        <v>5889000000000</v>
      </c>
    </row>
    <row r="315" spans="3:9" ht="15.5" x14ac:dyDescent="0.35">
      <c r="C315" t="s">
        <v>316</v>
      </c>
      <c r="I315" s="5">
        <v>-3295000000000</v>
      </c>
    </row>
    <row r="316" spans="3:9" ht="15.5" x14ac:dyDescent="0.35">
      <c r="C316" t="s">
        <v>317</v>
      </c>
      <c r="I316" s="5">
        <v>1674000000000</v>
      </c>
    </row>
  </sheetData>
  <pageMargins left="0.7" right="0.7" top="0.75" bottom="0.75" header="0.3" footer="0.3"/>
  <ignoredErrors>
    <ignoredError sqref="A1:O317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29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827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828</v>
      </c>
      <c r="D2" s="2" vm="84">
        <f ca="1">IFERROR(_xlfn.STOCKHISTORY("XIDX:" &amp; $C$1, D3, , 0, 0, 1), "Libur")</f>
        <v>212</v>
      </c>
      <c r="E2" s="2" vm="46">
        <f ca="1">IFERROR(_xlfn.STOCKHISTORY("XIDX:" &amp; $C$1, E3, , 0, 0, 1), "Libur")</f>
        <v>210</v>
      </c>
      <c r="H2" s="2" vm="46">
        <f ca="1">IFERROR(INDEX(D2:G2,COUNT(D2:G2)),"")</f>
        <v>210</v>
      </c>
      <c r="I2" s="2" vm="108">
        <f ca="1">IFERROR(_xlfn.STOCKHISTORY("XIDX:" &amp; $C$1, I1, , 0, 0, 1), "Libur")</f>
        <v>232</v>
      </c>
      <c r="J2" s="2" vm="45">
        <f ca="1">IFERROR(_xlfn.STOCKHISTORY("XIDX:" &amp; $C$1, J1, , 0, 0, 1), "Libur")</f>
        <v>310</v>
      </c>
      <c r="K2" s="2" vm="109">
        <f ca="1">IFERROR(_xlfn.STOCKHISTORY("XIDX:" &amp; $C$1, K1, , 0, 0, 1), "Libur")</f>
        <v>575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3" ht="15.5" x14ac:dyDescent="0.35">
      <c r="B4" t="s">
        <v>5</v>
      </c>
      <c r="C4" t="s">
        <v>6</v>
      </c>
      <c r="D4" s="2">
        <f>IFERROR(INDEX(D51:D500,MATCH($C$4,$C$51:$C$500,0)),"")</f>
        <v>80377390791</v>
      </c>
      <c r="E4" s="2">
        <f>IFERROR(INDEX(E51:E500,MATCH($C$4,$C$51:$C$500,0)),"")</f>
        <v>48199779950</v>
      </c>
      <c r="H4" s="2">
        <f>IFERROR(SUM(D4:G4)*(4/MAX(1,COUNT(D4:G4))),"")</f>
        <v>257154341482</v>
      </c>
      <c r="I4" s="2">
        <f>IFERROR(INDEX(I51:I500,MATCH($C$4,$C$51:$C$500,0)),"")</f>
        <v>180957047079</v>
      </c>
      <c r="J4" s="2">
        <f>IFERROR(INDEX(J51:J500,MATCH($C$4,$C$51:$C$500,0)),"")</f>
        <v>229340286787</v>
      </c>
      <c r="K4" s="2">
        <f>IFERROR(INDEX(K51:K500,MATCH($C$4,$C$51:$C$500,0)),"")</f>
        <v>399266687835</v>
      </c>
      <c r="L4" s="2">
        <f>IFERROR(INDEX(L51:L500,MATCH($C$4,$C$51:$C$500,0)),"")</f>
        <v>321849469846</v>
      </c>
      <c r="M4" s="2">
        <f>IFERROR(INDEX(M51:M500,MATCH($C$4,$C$51:$C$500,0)),"")</f>
        <v>0</v>
      </c>
    </row>
    <row r="5" spans="1:13" ht="15.5" x14ac:dyDescent="0.35">
      <c r="B5" t="s">
        <v>7</v>
      </c>
      <c r="C5" t="s">
        <v>8</v>
      </c>
      <c r="D5" s="2">
        <f>IFERROR(INDEX(D51:D500,MATCH($C$5,$C$51:$C$500,0)),"")</f>
        <v>-55827999557</v>
      </c>
      <c r="E5" s="2">
        <f>IFERROR(INDEX(E51:E500,MATCH($C$5,$C$51:$C$500,0)),"")</f>
        <v>-8966340561</v>
      </c>
      <c r="H5" s="2">
        <f>IFERROR(SUM(D5:G5)*(4/MAX(1,COUNT(D5:G5))),"")</f>
        <v>-129588680236</v>
      </c>
      <c r="I5" s="2">
        <f>IFERROR(INDEX(I51:I500,MATCH($C$5,$C$51:$C$500,0)),"")</f>
        <v>-34017440929</v>
      </c>
      <c r="J5" s="2">
        <f>IFERROR(INDEX(J51:J500,MATCH($C$5,$C$51:$C$500,0)),"")</f>
        <v>-321709600</v>
      </c>
      <c r="K5" s="2">
        <f>IFERROR(INDEX(K51:K500,MATCH($C$5,$C$51:$C$500,0)),"")</f>
        <v>-1140911665</v>
      </c>
      <c r="L5" s="2">
        <f>IFERROR(INDEX(L51:L500,MATCH($C$5,$C$51:$C$500,0)),"")</f>
        <v>1801201500</v>
      </c>
      <c r="M5" s="2">
        <f>IFERROR(INDEX(M51:M500,MATCH($C$5,$C$51:$C$500,0)),"")</f>
        <v>0</v>
      </c>
    </row>
    <row r="6" spans="1:13" ht="15.5" x14ac:dyDescent="0.35">
      <c r="B6" t="s">
        <v>9</v>
      </c>
      <c r="C6" t="s">
        <v>10</v>
      </c>
      <c r="D6" s="2">
        <f>IFERROR(INDEX(D51:D500,MATCH($C$6,$C$51:$C$500,0)),"")</f>
        <v>1231703250508</v>
      </c>
      <c r="E6" s="2">
        <f>IFERROR(INDEX(E51:E500,MATCH($C$6,$C$51:$C$500,0)),"")</f>
        <v>1287531438039</v>
      </c>
      <c r="H6" s="2">
        <f>IFERROR(INDEX(D6:G6,COUNT(D6:G6)),"")</f>
        <v>1287531438039</v>
      </c>
      <c r="I6" s="2">
        <f>IFERROR(INDEX(I51:I500,MATCH($C$6,$C$51:$C$500,0)),"")</f>
        <v>1296497778600</v>
      </c>
      <c r="J6" s="2">
        <f>IFERROR(INDEX(J51:J500,MATCH($C$6,$C$51:$C$500,0)),"")</f>
        <v>1330525481065</v>
      </c>
      <c r="K6" s="2">
        <f>IFERROR(INDEX(K51:K500,MATCH($C$6,$C$51:$C$500,0)),"")</f>
        <v>1226390774332</v>
      </c>
      <c r="L6" s="2">
        <f>IFERROR(INDEX(L51:L500,MATCH($C$6,$C$51:$C$500,0)),"")</f>
        <v>912807604156</v>
      </c>
      <c r="M6" s="2">
        <f>IFERROR(INDEX(M51:M500,MATCH($C$6,$C$51:$C$500,0)),"")</f>
        <v>0</v>
      </c>
    </row>
    <row r="7" spans="1:13" ht="15.5" x14ac:dyDescent="0.35">
      <c r="B7" t="s">
        <v>11</v>
      </c>
      <c r="C7" t="s">
        <v>12</v>
      </c>
      <c r="D7" s="3">
        <f>IFERROR(INDEX(D51:D500,MATCH($C$7,$C$51:$C$500,0))/1000000000,"")</f>
        <v>6.81</v>
      </c>
      <c r="E7" s="3">
        <f>IFERROR(INDEX(E51:E500,MATCH($C$7,$C$51:$C$500,0))/1000000000,"")</f>
        <v>6.81</v>
      </c>
      <c r="H7" s="3">
        <f>IFERROR(INDEX(D7:G7,COUNT(D7:G7)),"")</f>
        <v>6.81</v>
      </c>
      <c r="I7" s="3">
        <f>IFERROR(INDEX(I51:I500,MATCH($C$7,$C$51:$C$500,0))/1000000000,"")</f>
        <v>6.81</v>
      </c>
      <c r="J7" s="3">
        <f>IFERROR(INDEX(J51:J500,MATCH($C$7,$C$51:$C$500,0))/1000000000,"")</f>
        <v>6.81</v>
      </c>
      <c r="K7" s="3">
        <f>IFERROR(INDEX(K51:K500,MATCH($C$7,$C$51:$C$500,0))/1000000000,"")</f>
        <v>6.19</v>
      </c>
      <c r="L7" s="3">
        <f>IFERROR(INDEX(L51:L500,MATCH($C$7,$C$51:$C$500,0))/1000000000,"")</f>
        <v>0.32</v>
      </c>
      <c r="M7" s="3">
        <f>IFERROR(INDEX(M51:M500,MATCH($C$7,$C$51:$C$500,0))/1000000000,"")</f>
        <v>0</v>
      </c>
    </row>
    <row r="8" spans="1:1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14000000000</v>
      </c>
      <c r="E8" s="2">
        <f>IFERROR(INDEX(E51:E500,MATCH("Free cash flow (Quarter)",$C$51:$C$500,0)),"")</f>
        <v>-2000000000</v>
      </c>
      <c r="H8" s="2">
        <f>IFERROR(INDEX(D8:G8,COUNT(D8:G8)),"")</f>
        <v>-2000000000</v>
      </c>
      <c r="I8" s="2">
        <f>IFERROR(INDEX(I51:I500,MATCH($C$8,$C$51:$C$500,0)),"")</f>
        <v>17000000000</v>
      </c>
      <c r="J8" s="2">
        <f>IFERROR(INDEX(J51:J500,MATCH($C$8,$C$51:$C$500,0)),"")</f>
        <v>-50000000000</v>
      </c>
      <c r="K8" s="2">
        <f>IFERROR(INDEX(K51:K500,MATCH($C$8,$C$51:$C$500,0)),"")</f>
        <v>-46000000000</v>
      </c>
      <c r="L8" s="2">
        <f>IFERROR(INDEX(L51:L500,MATCH($C$8,$C$51:$C$500,0)),"")</f>
        <v>8000000000</v>
      </c>
      <c r="M8" s="2">
        <f>IFERROR(INDEX(M51:M500,MATCH($C$8,$C$51:$C$500,0)),"")</f>
        <v>0</v>
      </c>
    </row>
    <row r="9" spans="1:13" ht="15.5" x14ac:dyDescent="0.35">
      <c r="A9" t="s">
        <v>16</v>
      </c>
      <c r="C9" t="s">
        <v>17</v>
      </c>
      <c r="D9" s="3">
        <f>IFERROR(INDEX(D51:D500,MATCH("Free cash flow per share (Quarter)",$C$51:$C$500,0)),"")</f>
        <v>2.13</v>
      </c>
      <c r="E9" s="3">
        <f>IFERROR(INDEX(E51:E500,MATCH("Free cash flow per share (Quarter)",$C$51:$C$500,0)),"")</f>
        <v>-0.28000000000000003</v>
      </c>
      <c r="H9" s="3">
        <f>IFERROR(INDEX(D9:G9,COUNT(D9:G9)),"")</f>
        <v>-0.28000000000000003</v>
      </c>
      <c r="I9" s="3">
        <f>IFERROR(INDEX(I51:I500,MATCH($C$9,$C$51:$C$500,0)),"")</f>
        <v>2.4900000000000002</v>
      </c>
      <c r="J9" s="3">
        <f>IFERROR(INDEX(J51:J500,MATCH($C$9,$C$51:$C$500,0)),"")</f>
        <v>-7.36</v>
      </c>
      <c r="K9" s="3">
        <f>IFERROR(INDEX(K51:K500,MATCH($C$9,$C$51:$C$500,0)),"")</f>
        <v>-7.43</v>
      </c>
      <c r="L9" s="3">
        <f>IFERROR(INDEX(L51:L500,MATCH($C$9,$C$51:$C$500,0)),"")</f>
        <v>25.83</v>
      </c>
      <c r="M9" s="3">
        <f>IFERROR(INDEX(M51:M500,MATCH($C$9,$C$51:$C$500,0)),"")</f>
        <v>0</v>
      </c>
    </row>
    <row r="10" spans="1:13" ht="15.5" x14ac:dyDescent="0.35">
      <c r="C10" t="s">
        <v>18</v>
      </c>
      <c r="D10" s="3">
        <f ca="1">IFERROR(IF(D9=0,"",D2/D9),"")</f>
        <v>99.530516431924895</v>
      </c>
      <c r="E10" s="3">
        <f ca="1">IFERROR(IF(E9=0,"",E2/E9),"")</f>
        <v>-749.99999999999989</v>
      </c>
      <c r="I10" s="3">
        <f ca="1">IFERROR(IF(I9=0,"",I2/I9),"")</f>
        <v>93.172690763052202</v>
      </c>
      <c r="J10" s="3">
        <f ca="1">IFERROR(IF(J9=0,"",J2/J9),"")</f>
        <v>-42.119565217391305</v>
      </c>
      <c r="K10" s="3">
        <f ca="1">IFERROR(IF(K9=0,"",K2/K9),"")</f>
        <v>-77.388963660834463</v>
      </c>
      <c r="L10" s="3" t="str">
        <f ca="1">IFERROR(IF(L9=0,"",L2/L9),"")</f>
        <v/>
      </c>
      <c r="M10" s="3" t="str">
        <f>IFERROR(IF(M9=0,"",M2/M9),"")</f>
        <v/>
      </c>
    </row>
    <row r="11" spans="1:13" ht="15.5" x14ac:dyDescent="0.35">
      <c r="B11" t="s">
        <v>19</v>
      </c>
      <c r="C11" t="s">
        <v>20</v>
      </c>
      <c r="D11" s="2">
        <f>IFERROR(INDEX(D51:D500,MATCH($C$11,$C$51:$C$500,0)),"")</f>
        <v>10275127746</v>
      </c>
      <c r="E11" s="2">
        <f>IFERROR(INDEX(E51:E500,MATCH($C$11,$C$51:$C$500,0)),"")</f>
        <v>14186892403</v>
      </c>
      <c r="H11" s="2">
        <f>IFERROR(INDEX(D11:G11,COUNT(D11:G11)),"")</f>
        <v>14186892403</v>
      </c>
      <c r="I11" s="2">
        <f>IFERROR(INDEX(I51:I500,MATCH($C$11,$C$51:$C$500,0)),"")</f>
        <v>23999313005</v>
      </c>
      <c r="J11" s="2">
        <f>IFERROR(INDEX(J51:J500,MATCH($C$11,$C$51:$C$500,0)),"")</f>
        <v>46018082201</v>
      </c>
      <c r="K11" s="2">
        <f>IFERROR(INDEX(K51:K500,MATCH($C$11,$C$51:$C$500,0)),"")</f>
        <v>114411330909</v>
      </c>
      <c r="L11" s="2">
        <f>IFERROR(INDEX(L51:L500,MATCH($C$11,$C$51:$C$500,0)),"")</f>
        <v>18425331000</v>
      </c>
      <c r="M11" s="2">
        <f>IFERROR(INDEX(M51:M500,MATCH($C$11,$C$51:$C$500,0)),"")</f>
        <v>0</v>
      </c>
    </row>
    <row r="12" spans="1:1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178000000000</v>
      </c>
      <c r="E12" s="2">
        <f>IFERROR(INDEX(E51:E500,MATCH("Net Debt (Quarter)",$C$51:$C$500,0)),"")</f>
        <v>281000000000</v>
      </c>
      <c r="H12" s="2">
        <f>IFERROR(INDEX(D12:G12,COUNT(D12:G12)),"")</f>
        <v>281000000000</v>
      </c>
      <c r="I12" s="2">
        <f>IFERROR(INDEX(I51:I500,MATCH($C$12,$C$51:$C$500,0)),"")</f>
        <v>278000000000</v>
      </c>
      <c r="J12" s="2">
        <f>IFERROR(INDEX(J51:J500,MATCH($C$12,$C$51:$C$500,0)),"")</f>
        <v>220000000000</v>
      </c>
      <c r="K12" s="2">
        <f>IFERROR(INDEX(K51:K500,MATCH($C$12,$C$51:$C$500,0)),"")</f>
        <v>-4000000000</v>
      </c>
      <c r="L12" s="2">
        <f>IFERROR(INDEX(L51:L500,MATCH($C$12,$C$51:$C$500,0)),"")</f>
        <v>108000000000</v>
      </c>
      <c r="M12" s="2">
        <f>IFERROR(INDEX(M51:M500,MATCH($C$12,$C$51:$C$500,0)),"")</f>
        <v>0</v>
      </c>
    </row>
    <row r="13" spans="1:1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188000000000</v>
      </c>
      <c r="E13" s="2">
        <f>IFERROR(INDEX(E51:E500,MATCH("Total Debt (Quarter)",$C$51:$C$500,0)),"")</f>
        <v>296000000000</v>
      </c>
      <c r="H13" s="2">
        <f>IFERROR(INDEX(D13:G13,COUNT(D13:G13)),"")</f>
        <v>296000000000</v>
      </c>
      <c r="I13" s="2">
        <f>IFERROR(INDEX(I51:I500,MATCH($C$13,$C$51:$C$500,0)),"")</f>
        <v>302000000000</v>
      </c>
      <c r="J13" s="2">
        <f>IFERROR(INDEX(J51:J500,MATCH($C$13,$C$51:$C$500,0)),"")</f>
        <v>266000000000</v>
      </c>
      <c r="K13" s="2">
        <f>IFERROR(INDEX(K51:K500,MATCH($C$13,$C$51:$C$500,0)),"")</f>
        <v>110000000000</v>
      </c>
      <c r="L13" s="2">
        <f>IFERROR(INDEX(L51:L500,MATCH($C$13,$C$51:$C$500,0)),"")</f>
        <v>127000000000</v>
      </c>
      <c r="M13" s="2">
        <f>IFERROR(INDEX(M51:M500,MATCH($C$13,$C$51:$C$500,0)),"")</f>
        <v>0</v>
      </c>
    </row>
    <row r="14" spans="1:13" ht="15.5" x14ac:dyDescent="0.35">
      <c r="C14" t="s">
        <v>27</v>
      </c>
      <c r="D14" s="2">
        <f>IFERROR(INDEX(D51:D500,MATCH($C$14,$C$51:$C$500,0)),"")</f>
        <v>-8179750335</v>
      </c>
      <c r="E14" s="2">
        <f>IFERROR(INDEX(E51:E500,MATCH($C$14,$C$51:$C$500,0)),"")</f>
        <v>-7725257615</v>
      </c>
      <c r="H14" s="2">
        <f>IFERROR(SUM(D14:G14)*(4/MAX(1,COUNT(D14:G14))),"")</f>
        <v>-31810015900</v>
      </c>
      <c r="I14" s="2">
        <f>IFERROR(INDEX(I51:I500,MATCH($C$14,$C$51:$C$500,0)),"")</f>
        <v>-33036999781</v>
      </c>
      <c r="J14" s="2">
        <f>IFERROR(INDEX(J51:J500,MATCH($C$14,$C$51:$C$500,0)),"")</f>
        <v>-17749335602</v>
      </c>
      <c r="K14" s="2">
        <f>IFERROR(INDEX(K51:K500,MATCH($C$14,$C$51:$C$500,0)),"")</f>
        <v>-14779995884</v>
      </c>
      <c r="L14" s="2">
        <f>IFERROR(INDEX(L51:L500,MATCH($C$14,$C$51:$C$500,0)),"")</f>
        <v>-15311484014</v>
      </c>
      <c r="M14" s="2">
        <f>IFERROR(INDEX(M51:M500,MATCH($C$14,$C$51:$C$500,0)),"")</f>
        <v>0</v>
      </c>
    </row>
    <row r="15" spans="1:13" ht="15.5" x14ac:dyDescent="0.35">
      <c r="C15" t="s">
        <v>28</v>
      </c>
      <c r="D15" s="2">
        <f>IFERROR(INDEX(D51:D500,MATCH($C$15,$C$51:$C$500,0)),"")</f>
        <v>-2303482607</v>
      </c>
      <c r="E15" s="2">
        <f>IFERROR(INDEX(E51:E500,MATCH($C$15,$C$51:$C$500,0)),"")</f>
        <v>3199603331</v>
      </c>
      <c r="H15" s="2">
        <f>IFERROR(SUM(D15:G15)*(4/MAX(1,COUNT(D15:G15))),"")</f>
        <v>1792241448</v>
      </c>
      <c r="I15" s="2">
        <f>IFERROR(INDEX(I51:I500,MATCH($C$15,$C$51:$C$500,0)),"")</f>
        <v>25857579747</v>
      </c>
      <c r="J15" s="2">
        <f>IFERROR(INDEX(J51:J500,MATCH($C$15,$C$51:$C$500,0)),"")</f>
        <v>48978045810</v>
      </c>
      <c r="K15" s="2">
        <f>IFERROR(INDEX(K51:K500,MATCH($C$15,$C$51:$C$500,0)),"")</f>
        <v>-30922364564</v>
      </c>
      <c r="L15" s="2">
        <f>IFERROR(INDEX(L51:L500,MATCH($C$15,$C$51:$C$500,0)),"")</f>
        <v>-19568382013</v>
      </c>
      <c r="M15" s="2">
        <f>IFERROR(INDEX(M51:M500,MATCH($C$15,$C$51:$C$500,0)),"")</f>
        <v>0</v>
      </c>
    </row>
    <row r="16" spans="1:13" ht="15.5" x14ac:dyDescent="0.35">
      <c r="C16" t="s">
        <v>29</v>
      </c>
      <c r="D16" s="2">
        <f>IFERROR(INDEX(D51:D500,MATCH($C$16,$C$51:$C$500,0)),"")</f>
        <v>-53524704924</v>
      </c>
      <c r="E16" s="2">
        <f>IFERROR(INDEX(E51:E500,MATCH($C$16,$C$51:$C$500,0)),"")</f>
        <v>-12165943893</v>
      </c>
      <c r="H16" s="2">
        <f>IFERROR(SUM(D16:G16)*(4/MAX(1,COUNT(D16:G16))),"")</f>
        <v>-131381297634</v>
      </c>
      <c r="I16" s="2">
        <f>IFERROR(INDEX(I51:I500,MATCH($C$16,$C$51:$C$500,0)),"")</f>
        <v>-80157364666</v>
      </c>
      <c r="J16" s="2">
        <f>IFERROR(INDEX(J51:J500,MATCH($C$16,$C$51:$C$500,0)),"")</f>
        <v>-227745839240</v>
      </c>
      <c r="K16" s="2">
        <f>IFERROR(INDEX(K51:K500,MATCH($C$16,$C$51:$C$500,0)),"")</f>
        <v>133903454273</v>
      </c>
      <c r="L16" s="2">
        <f>IFERROR(INDEX(L51:L500,MATCH($C$16,$C$51:$C$500,0)),"")</f>
        <v>106864632332</v>
      </c>
      <c r="M16" s="2">
        <f>IFERROR(INDEX(M51:M500,MATCH($C$16,$C$51:$C$500,0)),"")</f>
        <v>0</v>
      </c>
    </row>
    <row r="17" spans="1:13" ht="15.5" x14ac:dyDescent="0.35">
      <c r="A17" t="s">
        <v>30</v>
      </c>
    </row>
    <row r="18" spans="1:1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541</v>
      </c>
    </row>
    <row r="19" spans="1:13" ht="15.5" x14ac:dyDescent="0.35">
      <c r="A19" t="s">
        <v>38</v>
      </c>
      <c r="C19" t="s">
        <v>39</v>
      </c>
    </row>
    <row r="20" spans="1:13" ht="15.5" x14ac:dyDescent="0.35">
      <c r="A20" t="s">
        <v>40</v>
      </c>
      <c r="C20" t="s">
        <v>41</v>
      </c>
      <c r="D20" s="2">
        <f ca="1">IFERROR(D21*D2,"")</f>
        <v>1443720000000</v>
      </c>
      <c r="E20" s="2">
        <f ca="1">IFERROR(E21*E2,"")</f>
        <v>1430100000000</v>
      </c>
      <c r="H20" s="2">
        <f t="shared" ref="H20:M20" ca="1" si="0">IFERROR(H21*H2,"")</f>
        <v>1430100000000</v>
      </c>
      <c r="I20" s="2">
        <f t="shared" ca="1" si="0"/>
        <v>1579920000000</v>
      </c>
      <c r="J20" s="2">
        <f t="shared" ca="1" si="0"/>
        <v>2111100000000</v>
      </c>
      <c r="K20" s="2">
        <f t="shared" ca="1" si="0"/>
        <v>3559250000000</v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12</v>
      </c>
      <c r="D21" s="2">
        <f>IFERROR(INDEX(D51:D500,MATCH($C$7,$C$51:$C$500,0)),"")</f>
        <v>6810000000</v>
      </c>
      <c r="E21" s="2">
        <f>IFERROR(INDEX(E51:E500,MATCH($C$7,$C$51:$C$500,0)),"")</f>
        <v>6810000000</v>
      </c>
      <c r="H21" s="2">
        <f>IFERROR(INDEX(D21:G21,COUNT(D21:G21)),"")</f>
        <v>6810000000</v>
      </c>
      <c r="I21" s="2">
        <f>IFERROR(INDEX(I51:I500,MATCH($C$7,$C$51:$C$500,0)),"")</f>
        <v>6810000000</v>
      </c>
      <c r="J21" s="2">
        <f>IFERROR(INDEX(J51:J500,MATCH($C$7,$C$51:$C$500,0)),"")</f>
        <v>6810000000</v>
      </c>
      <c r="K21" s="2">
        <f>IFERROR(INDEX(K51:K500,MATCH($C$7,$C$51:$C$500,0)),"")</f>
        <v>6190000000</v>
      </c>
      <c r="L21" s="2">
        <f>IFERROR(INDEX(L51:L500,MATCH($C$7,$C$51:$C$500,0)),"")</f>
        <v>320000000</v>
      </c>
      <c r="M21" s="2">
        <f>IFERROR(INDEX(M51:M500,MATCH($C$7,$C$51:$C$500,0)),"")</f>
        <v>0</v>
      </c>
    </row>
    <row r="23" spans="1:13" ht="15.5" x14ac:dyDescent="0.35">
      <c r="B23" t="s">
        <v>42</v>
      </c>
      <c r="C23" t="s">
        <v>43</v>
      </c>
      <c r="D23" s="3">
        <f>IFERROR(D5/D6*100,"")</f>
        <v>-4.5325852257006281</v>
      </c>
      <c r="E23" s="3">
        <f>IFERROR(E5/E6*100,"")</f>
        <v>-0.69639779628654042</v>
      </c>
      <c r="H23" s="3">
        <f t="shared" ref="H23:M23" si="1">IFERROR(H5/H6*100,"")</f>
        <v>-10.064894448975364</v>
      </c>
      <c r="I23" s="3">
        <f t="shared" si="1"/>
        <v>-2.6237947716141194</v>
      </c>
      <c r="J23" s="3">
        <f t="shared" si="1"/>
        <v>-2.4179138586845565E-2</v>
      </c>
      <c r="K23" s="3">
        <f t="shared" si="1"/>
        <v>-9.3030026715704914E-2</v>
      </c>
      <c r="L23" s="3">
        <f t="shared" si="1"/>
        <v>0.19732542671633707</v>
      </c>
      <c r="M23" s="3" t="str">
        <f t="shared" si="1"/>
        <v/>
      </c>
    </row>
    <row r="24" spans="1:13" ht="15.5" x14ac:dyDescent="0.35">
      <c r="C24" t="s">
        <v>44</v>
      </c>
      <c r="D24" s="4">
        <f>IFERROR(_xlfn.RRI(5,I23,D23),"")</f>
        <v>0.11553505765392202</v>
      </c>
      <c r="E24" s="4">
        <f>IFERROR(_xlfn.RRI(5,J23,E23),"")</f>
        <v>0.95831843717753351</v>
      </c>
      <c r="H24" s="4" t="str">
        <f t="shared" ref="H24:M24" si="2">IFERROR(_xlfn.RRI(5,M23,H23),"")</f>
        <v/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45</v>
      </c>
      <c r="C25" t="s">
        <v>46</v>
      </c>
      <c r="D25" s="3">
        <f>IFERROR(INDEX(D51:D500,MATCH($A$25,$C$51:$C$500,0)),"")</f>
        <v>-8.19</v>
      </c>
      <c r="E25" s="3">
        <f>IFERROR(INDEX(E51:E500,MATCH($A$25,$C$51:$C$500,0)),"")</f>
        <v>-1.32</v>
      </c>
      <c r="H25" s="3">
        <f>IFERROR(INDEX(D25:G25,COUNT(D25:G25)),"")</f>
        <v>-1.32</v>
      </c>
      <c r="I25" s="3">
        <f>IFERROR(INDEX(I51:I500,MATCH($C$25,$C$51:$C$500,0)),"")</f>
        <v>-7.97</v>
      </c>
      <c r="J25" s="3">
        <f>IFERROR(INDEX(J51:J500,MATCH($C$25,$C$51:$C$500,0)),"")</f>
        <v>-26.24</v>
      </c>
      <c r="K25" s="3">
        <f>IFERROR(INDEX(K51:K500,MATCH($C$25,$C$51:$C$500,0)),"")</f>
        <v>16.63</v>
      </c>
      <c r="L25" s="3">
        <f>IFERROR(INDEX(L51:L500,MATCH($C$25,$C$51:$C$500,0)),"")</f>
        <v>276.33999999999997</v>
      </c>
      <c r="M25" s="3">
        <f>IFERROR(INDEX(M51:M500,MATCH($C$25,$C$51:$C$500,0)),"")</f>
        <v>0</v>
      </c>
    </row>
    <row r="26" spans="1:13" ht="15.5" x14ac:dyDescent="0.35">
      <c r="C26" t="s">
        <v>47</v>
      </c>
      <c r="D26" s="4">
        <f>IFERROR(_xlfn.RRI(5,I25,D25),"")</f>
        <v>5.460736777906261E-3</v>
      </c>
      <c r="E26" s="4">
        <f>IFERROR(_xlfn.RRI(5,J25,E25),"")</f>
        <v>-0.4500515021954532</v>
      </c>
      <c r="H26" s="4" t="str">
        <f t="shared" ref="H26:M26" si="3">IFERROR(_xlfn.RRI(5,M25,H25),"")</f>
        <v/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>
        <f t="shared" si="3"/>
        <v>0</v>
      </c>
    </row>
    <row r="27" spans="1:13" ht="15.5" x14ac:dyDescent="0.35">
      <c r="C27" t="s">
        <v>48</v>
      </c>
      <c r="D27" s="3">
        <f>IFERROR(D4/D21,"")</f>
        <v>11.802847399559472</v>
      </c>
      <c r="E27" s="3">
        <f>IFERROR(E4/E21,"")</f>
        <v>7.0777944126284877</v>
      </c>
      <c r="H27" s="3">
        <f t="shared" ref="H27:M27" si="4">IFERROR(H4/H21,"")</f>
        <v>37.76128362437592</v>
      </c>
      <c r="I27" s="3">
        <f t="shared" si="4"/>
        <v>26.572253609251103</v>
      </c>
      <c r="J27" s="3">
        <f t="shared" si="4"/>
        <v>33.676987780763582</v>
      </c>
      <c r="K27" s="3">
        <f t="shared" si="4"/>
        <v>64.501888180129242</v>
      </c>
      <c r="L27" s="3">
        <f t="shared" si="4"/>
        <v>1005.77959326875</v>
      </c>
      <c r="M27" s="3" t="str">
        <f t="shared" si="4"/>
        <v/>
      </c>
    </row>
    <row r="28" spans="1:13" ht="15.5" x14ac:dyDescent="0.35">
      <c r="C28" t="s">
        <v>49</v>
      </c>
      <c r="D28" s="4">
        <f>IFERROR(_xlfn.RRI(5,I27,D27),"")</f>
        <v>-0.14981844085727059</v>
      </c>
      <c r="E28" s="4">
        <f>IFERROR(_xlfn.RRI(5,J27,E27),"")</f>
        <v>-0.2679968653204331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50</v>
      </c>
      <c r="H29" s="4">
        <f t="shared" ref="H29:M29" si="6">IFERROR(((H25-I25)/I25)*100%,"")</f>
        <v>-0.83437892095357591</v>
      </c>
      <c r="I29" s="4">
        <f t="shared" si="6"/>
        <v>-0.69626524390243905</v>
      </c>
      <c r="J29" s="4">
        <f t="shared" si="6"/>
        <v>-2.5778713168971739</v>
      </c>
      <c r="K29" s="4">
        <f t="shared" si="6"/>
        <v>-0.93982051096475361</v>
      </c>
      <c r="L29" s="4" t="str">
        <f t="shared" si="6"/>
        <v/>
      </c>
      <c r="M29" s="4" t="str">
        <f t="shared" si="6"/>
        <v/>
      </c>
    </row>
    <row r="30" spans="1:13" ht="15.5" x14ac:dyDescent="0.35">
      <c r="C30" t="s">
        <v>51</v>
      </c>
      <c r="H30" s="4">
        <f t="shared" ref="H30:M30" si="7">IFERROR(((H27-I27)/I27)*100%,"")</f>
        <v>0.42107945301370181</v>
      </c>
      <c r="I30" s="4">
        <f t="shared" si="7"/>
        <v>-0.21096703237724632</v>
      </c>
      <c r="J30" s="4">
        <f t="shared" si="7"/>
        <v>-0.47789144270138939</v>
      </c>
      <c r="K30" s="4">
        <f t="shared" si="7"/>
        <v>-0.93586876427816523</v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180.76</v>
      </c>
      <c r="E32" s="3">
        <f>IFERROR(INDEX(E51:E500,MATCH($A$32,$C$51:$C$500,0)),"")</f>
        <v>188.95</v>
      </c>
      <c r="H32" s="3">
        <f>IFERROR(INDEX(D32:G32,COUNT(D32:G32)),"")</f>
        <v>188.95</v>
      </c>
      <c r="I32" s="3">
        <f>IFERROR(INDEX(I51:I500,MATCH($C$32,$C$51:$C$500,0)),"")</f>
        <v>190.27</v>
      </c>
      <c r="J32" s="3">
        <f>IFERROR(INDEX(J51:J500,MATCH($C$32,$C$51:$C$500,0)),"")</f>
        <v>195.26</v>
      </c>
      <c r="K32" s="3">
        <f>IFERROR(INDEX(K51:K500,MATCH($C$32,$C$51:$C$500,0)),"")</f>
        <v>197.97</v>
      </c>
      <c r="L32" s="3">
        <f>IFERROR(INDEX(L51:L500,MATCH($C$32,$C$51:$C$500,0)),"")</f>
        <v>2889.18</v>
      </c>
      <c r="M32" s="3">
        <f>IFERROR(INDEX(M51:M500,MATCH($C$32,$C$51:$C$500,0)),"")</f>
        <v>0</v>
      </c>
    </row>
    <row r="33" spans="1:13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1.1599999999999999</v>
      </c>
      <c r="E33" s="3">
        <f>IFERROR(INDEX(E51:E500,MATCH($A$33,$C$51:$C$500,0)),"")</f>
        <v>1.1200000000000001</v>
      </c>
      <c r="H33" s="3">
        <f>IFERROR(INDEX(D33:G33,COUNT(D33:G33)),"")</f>
        <v>1.1200000000000001</v>
      </c>
      <c r="I33" s="3">
        <f>IFERROR(INDEX(I51:I500,MATCH($C$33,$C$51:$C$500,0)),"")</f>
        <v>1.22</v>
      </c>
      <c r="J33" s="3">
        <f>IFERROR(INDEX(J51:J500,MATCH($C$33,$C$51:$C$500,0)),"")</f>
        <v>1.59</v>
      </c>
      <c r="K33" s="3">
        <f>IFERROR(INDEX(K51:K500,MATCH($C$33,$C$51:$C$500,0)),"")</f>
        <v>2.9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-25.64</v>
      </c>
      <c r="E34" s="3">
        <f>IFERROR(INDEX(E51:E500,MATCH($A$34,$C$51:$C$500,0)),"")</f>
        <v>-160.61000000000001</v>
      </c>
      <c r="H34" s="3">
        <f>IFERROR(INDEX(D34:G34,COUNT(D34:G34)),"")</f>
        <v>-160.61000000000001</v>
      </c>
      <c r="I34" s="3">
        <f>IFERROR(INDEX(I51:I500,MATCH($C$34,$C$51:$C$500,0)),"")</f>
        <v>-29.11</v>
      </c>
      <c r="J34" s="3">
        <f>IFERROR(INDEX(J51:J500,MATCH($C$34,$C$51:$C$500,0)),"")</f>
        <v>-11.81</v>
      </c>
      <c r="K34" s="3">
        <f>IFERROR(INDEX(K51:K500,MATCH($C$34,$C$51:$C$500,0)),"")</f>
        <v>34.58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17.8</v>
      </c>
      <c r="E35" s="3">
        <f>IFERROR(INDEX(E51:E500,MATCH($A$35,$C$51:$C$500,0)),"")</f>
        <v>29.97</v>
      </c>
      <c r="H35" s="3">
        <f>IFERROR(INDEX(D35:G35,COUNT(D35:G35)),"")</f>
        <v>29.97</v>
      </c>
      <c r="I35" s="3">
        <f>IFERROR(INDEX(I51:I500,MATCH($C$35,$C$51:$C$500,0)),"")</f>
        <v>8.74</v>
      </c>
      <c r="J35" s="3">
        <f>IFERROR(INDEX(J51:J500,MATCH($C$35,$C$51:$C$500,0)),"")</f>
        <v>9.2100000000000009</v>
      </c>
      <c r="K35" s="3">
        <f>IFERROR(INDEX(K51:K500,MATCH($C$35,$C$51:$C$500,0)),"")</f>
        <v>8.92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64</v>
      </c>
      <c r="C36" t="s">
        <v>65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M36" si="8">IFERROR(INDEX(H51:H500,MATCH($C$36,$C$51:$C$500,0)),"")</f>
        <v>0</v>
      </c>
      <c r="I36" s="4">
        <f t="shared" si="8"/>
        <v>-0.1525</v>
      </c>
      <c r="J36" s="4">
        <f t="shared" si="8"/>
        <v>0</v>
      </c>
      <c r="K36" s="4">
        <f t="shared" si="8"/>
        <v>0.2646</v>
      </c>
      <c r="L36" s="4">
        <f t="shared" si="8"/>
        <v>0</v>
      </c>
      <c r="M36" s="4">
        <f t="shared" si="8"/>
        <v>0</v>
      </c>
    </row>
    <row r="37" spans="1:13" ht="15.5" x14ac:dyDescent="0.35">
      <c r="B37" t="s">
        <v>66</v>
      </c>
      <c r="C37" t="s">
        <v>67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M37" si="9">IFERROR(INDEX(H51:H500,MATCH($C$37,$C$51:$C$500,0)),"")</f>
        <v>0</v>
      </c>
      <c r="I37" s="3">
        <f t="shared" si="9"/>
        <v>0</v>
      </c>
      <c r="J37" s="3">
        <f t="shared" si="9"/>
        <v>0</v>
      </c>
      <c r="K37" s="3">
        <f t="shared" si="9"/>
        <v>4</v>
      </c>
      <c r="L37" s="3">
        <f t="shared" si="9"/>
        <v>0</v>
      </c>
      <c r="M37" s="3">
        <f t="shared" si="9"/>
        <v>0</v>
      </c>
    </row>
    <row r="50" spans="2:13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541</v>
      </c>
    </row>
    <row r="51" spans="2:13" ht="15.5" x14ac:dyDescent="0.35">
      <c r="B51" t="s">
        <v>73</v>
      </c>
      <c r="C51" t="s">
        <v>6</v>
      </c>
      <c r="D51" s="5">
        <v>80377390791</v>
      </c>
      <c r="E51" s="5">
        <v>48199779950</v>
      </c>
      <c r="F51" s="5">
        <v>35535204586</v>
      </c>
      <c r="G51" s="5">
        <v>33307305571</v>
      </c>
      <c r="I51" s="5">
        <v>180957047079</v>
      </c>
      <c r="J51" s="5">
        <v>229340286787</v>
      </c>
      <c r="K51" s="5">
        <v>399266687835</v>
      </c>
      <c r="L51" s="5">
        <v>321849469846</v>
      </c>
    </row>
    <row r="52" spans="2:13" ht="15.5" x14ac:dyDescent="0.35">
      <c r="C52" t="s">
        <v>74</v>
      </c>
      <c r="D52" s="5">
        <v>-41324101086</v>
      </c>
      <c r="E52" s="5">
        <v>-34649474968</v>
      </c>
      <c r="F52" s="5">
        <v>-41970796323</v>
      </c>
      <c r="G52" s="5">
        <v>-41393212792</v>
      </c>
      <c r="I52" s="5">
        <v>-167971822669</v>
      </c>
      <c r="J52" s="5">
        <v>-148964659245</v>
      </c>
      <c r="K52" s="5">
        <v>-161089351996</v>
      </c>
      <c r="L52" s="5">
        <v>-157853365990</v>
      </c>
    </row>
    <row r="53" spans="2:13" ht="15.5" x14ac:dyDescent="0.35">
      <c r="C53" t="s">
        <v>75</v>
      </c>
      <c r="D53" s="5">
        <v>39053289705</v>
      </c>
      <c r="E53" s="5">
        <v>13550304982</v>
      </c>
      <c r="F53" s="5">
        <v>-6435591737</v>
      </c>
      <c r="G53" s="5">
        <v>-8085907221</v>
      </c>
      <c r="I53" s="5">
        <v>12985224410</v>
      </c>
      <c r="J53" s="5">
        <v>80375627542</v>
      </c>
      <c r="K53" s="5">
        <v>238177335839</v>
      </c>
      <c r="L53" s="5">
        <v>163996103856</v>
      </c>
    </row>
    <row r="54" spans="2:13" ht="15.5" x14ac:dyDescent="0.35">
      <c r="C54" t="s">
        <v>76</v>
      </c>
      <c r="D54" s="5">
        <v>-22465334728</v>
      </c>
      <c r="E54" s="5">
        <v>-23808487703</v>
      </c>
      <c r="F54" s="5">
        <v>-30016545221</v>
      </c>
      <c r="G54" s="5">
        <v>-27043710459</v>
      </c>
      <c r="I54" s="5">
        <v>-111889661127</v>
      </c>
      <c r="J54" s="5">
        <v>-100360897980</v>
      </c>
      <c r="K54" s="5">
        <v>-89427766035</v>
      </c>
      <c r="L54" s="5">
        <v>-72916318688</v>
      </c>
    </row>
    <row r="55" spans="2:13" ht="15.5" x14ac:dyDescent="0.35">
      <c r="C55" t="s">
        <v>77</v>
      </c>
      <c r="D55" s="5">
        <v>-22465334728</v>
      </c>
      <c r="E55" s="5">
        <v>-23808487703</v>
      </c>
      <c r="F55" s="5">
        <v>-30016545221</v>
      </c>
      <c r="G55" s="5">
        <v>-27043710459</v>
      </c>
      <c r="I55" s="5">
        <v>-111889661127</v>
      </c>
      <c r="J55" s="5">
        <v>-100360897980</v>
      </c>
      <c r="K55" s="5">
        <v>-89427766035</v>
      </c>
      <c r="L55" s="5">
        <v>-72916318688</v>
      </c>
    </row>
    <row r="56" spans="2:13" ht="15.5" x14ac:dyDescent="0.35">
      <c r="C56" t="s">
        <v>78</v>
      </c>
      <c r="D56" s="5">
        <v>16587954977</v>
      </c>
      <c r="E56" s="5">
        <v>-10258182721</v>
      </c>
      <c r="F56" s="5">
        <v>-36452136958</v>
      </c>
      <c r="G56" s="5">
        <v>-35129617680</v>
      </c>
      <c r="I56" s="5">
        <v>-98904436717</v>
      </c>
      <c r="J56" s="5">
        <v>-19985270438</v>
      </c>
      <c r="K56" s="5">
        <v>148749569804</v>
      </c>
      <c r="L56" s="5">
        <v>91079785168</v>
      </c>
    </row>
    <row r="57" spans="2:13" ht="15.5" x14ac:dyDescent="0.35">
      <c r="C57" t="s">
        <v>79</v>
      </c>
      <c r="D57" s="5">
        <v>-70112659901</v>
      </c>
      <c r="E57" s="5">
        <v>-1907761172</v>
      </c>
      <c r="F57" s="5">
        <v>-8216431530</v>
      </c>
      <c r="G57" s="5">
        <v>-1449346992</v>
      </c>
      <c r="I57" s="5">
        <v>18747072051</v>
      </c>
      <c r="J57" s="5">
        <v>-207760568802</v>
      </c>
      <c r="K57" s="5">
        <v>-14846115531</v>
      </c>
      <c r="L57" s="5">
        <v>15784847164</v>
      </c>
    </row>
    <row r="58" spans="2:13" ht="15.5" x14ac:dyDescent="0.35">
      <c r="C58" t="s">
        <v>80</v>
      </c>
      <c r="D58" s="5">
        <v>62857115</v>
      </c>
      <c r="E58" s="5">
        <v>14139293</v>
      </c>
      <c r="F58" s="5">
        <v>207642034</v>
      </c>
      <c r="G58" s="5">
        <v>93313639</v>
      </c>
      <c r="I58" s="5">
        <v>551595719</v>
      </c>
      <c r="J58" s="5">
        <v>3253780875</v>
      </c>
      <c r="K58" s="5">
        <v>3339619129</v>
      </c>
      <c r="L58" s="5">
        <v>163158422</v>
      </c>
    </row>
    <row r="59" spans="2:13" ht="15.5" x14ac:dyDescent="0.35">
      <c r="C59" t="s">
        <v>27</v>
      </c>
      <c r="D59" s="5">
        <v>-8179750335</v>
      </c>
      <c r="E59" s="5">
        <v>-7725257615</v>
      </c>
      <c r="F59" s="5">
        <v>-10901965275</v>
      </c>
      <c r="G59" s="5">
        <v>-7794252971</v>
      </c>
      <c r="I59" s="5">
        <v>-33036999781</v>
      </c>
      <c r="J59" s="5">
        <v>-17749335602</v>
      </c>
      <c r="K59" s="5">
        <v>-14779995884</v>
      </c>
      <c r="L59" s="5">
        <v>-15311484014</v>
      </c>
    </row>
    <row r="60" spans="2:13" ht="15.5" x14ac:dyDescent="0.35">
      <c r="C60" t="s">
        <v>81</v>
      </c>
      <c r="D60" s="5">
        <v>-187974</v>
      </c>
      <c r="F60" s="5">
        <v>-11369801</v>
      </c>
      <c r="G60" s="5">
        <v>-33657</v>
      </c>
      <c r="I60" s="5">
        <v>-10261536</v>
      </c>
      <c r="J60" s="5">
        <v>-237</v>
      </c>
      <c r="K60" s="5">
        <v>793</v>
      </c>
      <c r="L60" s="5">
        <v>19564</v>
      </c>
    </row>
    <row r="61" spans="2:13" ht="15.5" x14ac:dyDescent="0.35">
      <c r="C61" t="s">
        <v>82</v>
      </c>
      <c r="D61" s="5">
        <v>-70112659901</v>
      </c>
      <c r="E61" s="5">
        <v>-1907761172</v>
      </c>
      <c r="F61" s="5">
        <v>-8216431530</v>
      </c>
      <c r="G61" s="5">
        <v>-1449346992</v>
      </c>
      <c r="I61" s="5">
        <v>18747072051</v>
      </c>
      <c r="J61" s="5">
        <v>-207760568802</v>
      </c>
      <c r="K61" s="5">
        <v>-14846115531</v>
      </c>
      <c r="L61" s="5">
        <v>15784847164</v>
      </c>
    </row>
    <row r="62" spans="2:13" ht="15.5" x14ac:dyDescent="0.35">
      <c r="C62" t="s">
        <v>29</v>
      </c>
      <c r="D62" s="5">
        <v>-53524704924</v>
      </c>
      <c r="E62" s="5">
        <v>-12165943893</v>
      </c>
      <c r="F62" s="5">
        <v>-44668568488</v>
      </c>
      <c r="G62" s="5">
        <v>-36578964672</v>
      </c>
      <c r="I62" s="5">
        <v>-80157364666</v>
      </c>
      <c r="J62" s="5">
        <v>-227745839240</v>
      </c>
      <c r="K62" s="5">
        <v>133903454273</v>
      </c>
      <c r="L62" s="5">
        <v>106864632332</v>
      </c>
    </row>
    <row r="63" spans="2:13" ht="15.5" x14ac:dyDescent="0.35">
      <c r="C63" t="s">
        <v>28</v>
      </c>
      <c r="D63" s="5">
        <v>-2303482607</v>
      </c>
      <c r="E63" s="5">
        <v>3199603331</v>
      </c>
      <c r="F63" s="5">
        <v>10662224981</v>
      </c>
      <c r="G63" s="5">
        <v>9096910207</v>
      </c>
      <c r="I63" s="5">
        <v>25857579747</v>
      </c>
      <c r="J63" s="5">
        <v>48978045810</v>
      </c>
      <c r="K63" s="5">
        <v>-30922364564</v>
      </c>
      <c r="L63" s="5">
        <v>-19568382013</v>
      </c>
    </row>
    <row r="64" spans="2:13" ht="15.5" x14ac:dyDescent="0.35">
      <c r="C64" t="s">
        <v>83</v>
      </c>
    </row>
    <row r="65" spans="2:12" ht="15.5" x14ac:dyDescent="0.35">
      <c r="C65" t="s">
        <v>84</v>
      </c>
    </row>
    <row r="66" spans="2:12" ht="15.5" x14ac:dyDescent="0.35">
      <c r="C66" t="s">
        <v>85</v>
      </c>
      <c r="D66" s="5">
        <v>-2303482607</v>
      </c>
      <c r="E66" s="5">
        <v>3199603331</v>
      </c>
      <c r="F66" s="5">
        <v>10662224981</v>
      </c>
      <c r="G66" s="5">
        <v>9096910207</v>
      </c>
      <c r="I66" s="5">
        <v>25857579747</v>
      </c>
      <c r="J66" s="5">
        <v>48978045810</v>
      </c>
      <c r="K66" s="5">
        <v>-30922364564</v>
      </c>
      <c r="L66" s="5">
        <v>-19568382013</v>
      </c>
    </row>
    <row r="67" spans="2:12" ht="15.5" x14ac:dyDescent="0.35">
      <c r="C67" t="s">
        <v>87</v>
      </c>
      <c r="D67" s="5">
        <v>-55828187531</v>
      </c>
      <c r="E67" s="5">
        <v>-8966340562</v>
      </c>
      <c r="F67" s="5">
        <v>-34006343507</v>
      </c>
      <c r="G67" s="5">
        <v>-27482054465</v>
      </c>
      <c r="I67" s="5">
        <v>-54299784919</v>
      </c>
      <c r="J67" s="5">
        <v>-178767793430</v>
      </c>
      <c r="K67" s="5">
        <v>102981089709</v>
      </c>
      <c r="L67" s="5">
        <v>87296250319</v>
      </c>
    </row>
    <row r="68" spans="2:12" ht="15.5" x14ac:dyDescent="0.35">
      <c r="C68" t="s">
        <v>88</v>
      </c>
      <c r="F68" s="5">
        <v>20272082454</v>
      </c>
      <c r="I68" s="5">
        <v>20272082454</v>
      </c>
      <c r="J68" s="5">
        <v>-321709838</v>
      </c>
      <c r="K68" s="5">
        <v>-1140911095</v>
      </c>
      <c r="L68" s="5">
        <v>1801221064</v>
      </c>
    </row>
    <row r="69" spans="2:12" ht="15.5" x14ac:dyDescent="0.35">
      <c r="C69" t="s">
        <v>320</v>
      </c>
      <c r="F69" s="5">
        <v>20272082454</v>
      </c>
      <c r="I69" s="5">
        <v>20272082454</v>
      </c>
      <c r="J69" s="5">
        <v>-321709838</v>
      </c>
      <c r="K69" s="5">
        <v>-1140911095</v>
      </c>
      <c r="L69" s="5">
        <v>1801221064</v>
      </c>
    </row>
    <row r="70" spans="2:12" ht="15.5" x14ac:dyDescent="0.35">
      <c r="C70" t="s">
        <v>89</v>
      </c>
      <c r="D70" s="5">
        <v>-55828187531</v>
      </c>
      <c r="E70" s="5">
        <v>-8966340562</v>
      </c>
      <c r="F70" s="5">
        <v>-13734261053</v>
      </c>
      <c r="G70" s="5">
        <v>-27482054465</v>
      </c>
      <c r="I70" s="5">
        <v>-34027702465</v>
      </c>
      <c r="J70" s="5">
        <v>-179089503268</v>
      </c>
      <c r="K70" s="5">
        <v>101840178614</v>
      </c>
      <c r="L70" s="5">
        <v>89097471383</v>
      </c>
    </row>
    <row r="71" spans="2:12" ht="15.5" x14ac:dyDescent="0.35">
      <c r="C71" t="s">
        <v>90</v>
      </c>
      <c r="D71" s="5">
        <v>-55828187531</v>
      </c>
      <c r="E71" s="5">
        <v>-8966340561</v>
      </c>
      <c r="F71" s="5">
        <v>-34006343507</v>
      </c>
      <c r="G71" s="5">
        <v>-27482054467</v>
      </c>
      <c r="I71" s="5">
        <v>-54299784919</v>
      </c>
      <c r="J71" s="5">
        <v>-178767793430</v>
      </c>
      <c r="K71" s="5">
        <v>102981089486</v>
      </c>
      <c r="L71" s="5">
        <v>87296250321</v>
      </c>
    </row>
    <row r="72" spans="2:12" ht="15.5" x14ac:dyDescent="0.35">
      <c r="C72" t="s">
        <v>8</v>
      </c>
      <c r="D72" s="5">
        <v>-55827999557</v>
      </c>
      <c r="E72" s="5">
        <v>-8966340561</v>
      </c>
      <c r="F72" s="5">
        <v>-13722891252</v>
      </c>
      <c r="G72" s="5">
        <v>-27482020810</v>
      </c>
      <c r="I72" s="5">
        <v>-34017440929</v>
      </c>
      <c r="J72" s="5">
        <v>-321709600</v>
      </c>
      <c r="K72" s="5">
        <v>-1140911665</v>
      </c>
      <c r="L72" s="5">
        <v>1801201500</v>
      </c>
    </row>
    <row r="73" spans="2:12" ht="15.5" x14ac:dyDescent="0.35">
      <c r="C73" t="s">
        <v>92</v>
      </c>
      <c r="D73" s="5">
        <v>-55828187531</v>
      </c>
      <c r="E73" s="5">
        <v>-8966340561</v>
      </c>
      <c r="F73" s="5">
        <v>-34006343507</v>
      </c>
      <c r="G73" s="5">
        <v>-27482054467</v>
      </c>
      <c r="I73" s="5">
        <v>-54299784919</v>
      </c>
      <c r="J73" s="5">
        <v>-178767793430</v>
      </c>
      <c r="K73" s="5">
        <v>102981089486</v>
      </c>
      <c r="L73" s="5">
        <v>87296250321</v>
      </c>
    </row>
    <row r="74" spans="2:12" ht="15.5" x14ac:dyDescent="0.35">
      <c r="C74" t="s">
        <v>93</v>
      </c>
      <c r="D74" s="5">
        <v>-55828187531</v>
      </c>
      <c r="E74" s="5">
        <v>-8966340561</v>
      </c>
      <c r="F74" s="5">
        <v>-13734261053</v>
      </c>
      <c r="G74" s="5">
        <v>-27482054467</v>
      </c>
      <c r="I74" s="5">
        <v>-34027702465</v>
      </c>
      <c r="J74" s="5">
        <v>-179089503268</v>
      </c>
      <c r="K74" s="5">
        <v>101840178614</v>
      </c>
      <c r="L74" s="5">
        <v>89097471383</v>
      </c>
    </row>
    <row r="75" spans="2:12" ht="15.5" x14ac:dyDescent="0.35">
      <c r="C75" t="s">
        <v>586</v>
      </c>
      <c r="J75" s="5">
        <v>-178767793431</v>
      </c>
      <c r="K75" s="5">
        <v>102981089486</v>
      </c>
      <c r="L75" s="5">
        <v>87296250319</v>
      </c>
    </row>
    <row r="76" spans="2:12" ht="15.5" x14ac:dyDescent="0.35">
      <c r="C76" t="s">
        <v>94</v>
      </c>
      <c r="D76" s="5">
        <v>-55828187531</v>
      </c>
      <c r="E76" s="5">
        <v>-8966340561</v>
      </c>
      <c r="F76" s="5">
        <v>-13734261053</v>
      </c>
      <c r="G76" s="5">
        <v>-27482054467</v>
      </c>
      <c r="I76" s="5">
        <v>-34027702465</v>
      </c>
      <c r="J76" s="5">
        <v>-179089503268</v>
      </c>
      <c r="K76" s="5">
        <v>101840178614</v>
      </c>
      <c r="L76" s="5">
        <v>89097471383</v>
      </c>
    </row>
    <row r="78" spans="2:12" ht="15.5" x14ac:dyDescent="0.35">
      <c r="B78" t="s">
        <v>95</v>
      </c>
      <c r="C78" t="s">
        <v>96</v>
      </c>
    </row>
    <row r="79" spans="2:12" ht="15.5" x14ac:dyDescent="0.35">
      <c r="C79" t="s">
        <v>97</v>
      </c>
    </row>
    <row r="80" spans="2:12" ht="15.5" x14ac:dyDescent="0.35">
      <c r="C80" t="s">
        <v>20</v>
      </c>
      <c r="D80" s="5">
        <v>10275127746</v>
      </c>
      <c r="E80" s="5">
        <v>14186892403</v>
      </c>
      <c r="F80" s="5">
        <v>23999313005</v>
      </c>
      <c r="G80" s="5">
        <v>26889269294</v>
      </c>
      <c r="I80" s="5">
        <v>23999313005</v>
      </c>
      <c r="J80" s="5">
        <v>46018082201</v>
      </c>
      <c r="K80" s="5">
        <v>114411330909</v>
      </c>
      <c r="L80" s="5">
        <v>18425331000</v>
      </c>
    </row>
    <row r="81" spans="3:12" ht="15.5" x14ac:dyDescent="0.35">
      <c r="C81" t="s">
        <v>98</v>
      </c>
      <c r="D81" s="5">
        <v>117270418768</v>
      </c>
      <c r="E81" s="5">
        <v>102754054219</v>
      </c>
      <c r="F81" s="5">
        <v>91519113857</v>
      </c>
      <c r="G81" s="5">
        <v>105675516867</v>
      </c>
      <c r="I81" s="5">
        <v>91519113857</v>
      </c>
      <c r="J81" s="5">
        <v>154325302199</v>
      </c>
      <c r="K81" s="5">
        <v>376182215905</v>
      </c>
      <c r="L81" s="5">
        <v>197274760598</v>
      </c>
    </row>
    <row r="82" spans="3:12" ht="15.5" x14ac:dyDescent="0.35">
      <c r="C82" t="s">
        <v>99</v>
      </c>
      <c r="D82" s="5">
        <v>29210568116</v>
      </c>
      <c r="E82" s="5">
        <v>26230402822</v>
      </c>
      <c r="F82" s="5">
        <v>26942191992</v>
      </c>
      <c r="G82" s="5">
        <v>20006714403</v>
      </c>
      <c r="I82" s="5">
        <v>26942191992</v>
      </c>
      <c r="J82" s="5">
        <v>20292659368</v>
      </c>
      <c r="K82" s="5">
        <v>25586959945</v>
      </c>
      <c r="L82" s="5">
        <v>15885866637</v>
      </c>
    </row>
    <row r="83" spans="3:12" ht="15.5" x14ac:dyDescent="0.35">
      <c r="C83" t="s">
        <v>247</v>
      </c>
      <c r="D83" s="5">
        <v>535888978</v>
      </c>
      <c r="E83" s="5">
        <v>329172581</v>
      </c>
      <c r="F83" s="5">
        <v>136467077</v>
      </c>
      <c r="G83" s="5">
        <v>342065360</v>
      </c>
      <c r="I83" s="5">
        <v>136467077</v>
      </c>
      <c r="J83" s="5">
        <v>627792979</v>
      </c>
    </row>
    <row r="84" spans="3:12" ht="15.5" x14ac:dyDescent="0.35">
      <c r="C84" t="s">
        <v>100</v>
      </c>
      <c r="D84" s="5">
        <v>117270418768</v>
      </c>
      <c r="E84" s="5">
        <v>102754054219</v>
      </c>
      <c r="F84" s="5">
        <v>91519113857</v>
      </c>
      <c r="G84" s="5">
        <v>105675516867</v>
      </c>
      <c r="I84" s="5">
        <v>91519113857</v>
      </c>
      <c r="J84" s="5">
        <v>154325302199</v>
      </c>
      <c r="K84" s="5">
        <v>376182215905</v>
      </c>
      <c r="L84" s="5">
        <v>197274760598</v>
      </c>
    </row>
    <row r="85" spans="3:12" ht="15.5" x14ac:dyDescent="0.35">
      <c r="C85" t="s">
        <v>101</v>
      </c>
      <c r="D85" s="5">
        <v>524892108</v>
      </c>
      <c r="E85" s="5">
        <v>364514672</v>
      </c>
      <c r="F85" s="5">
        <v>107308155</v>
      </c>
      <c r="G85" s="5">
        <v>441713861</v>
      </c>
      <c r="I85" s="5">
        <v>107308155</v>
      </c>
      <c r="J85" s="5">
        <v>340916347</v>
      </c>
      <c r="K85" s="5">
        <v>16541891442</v>
      </c>
      <c r="L85" s="5">
        <v>3746537557</v>
      </c>
    </row>
    <row r="86" spans="3:12" ht="15.5" x14ac:dyDescent="0.35">
      <c r="C86" t="s">
        <v>102</v>
      </c>
      <c r="D86" s="5">
        <v>524892108</v>
      </c>
      <c r="E86" s="5">
        <v>364514672</v>
      </c>
      <c r="F86" s="5">
        <v>107308155</v>
      </c>
      <c r="G86" s="5">
        <v>441713861</v>
      </c>
      <c r="I86" s="5">
        <v>107308155</v>
      </c>
      <c r="J86" s="5">
        <v>340916347</v>
      </c>
      <c r="K86" s="5">
        <v>16541891442</v>
      </c>
      <c r="L86" s="5">
        <v>3746537557</v>
      </c>
    </row>
    <row r="87" spans="3:12" ht="15.5" x14ac:dyDescent="0.35">
      <c r="C87" t="s">
        <v>103</v>
      </c>
      <c r="D87" s="5">
        <v>2203046485</v>
      </c>
      <c r="E87" s="5">
        <v>2621502975</v>
      </c>
      <c r="F87" s="5">
        <v>1923960625</v>
      </c>
      <c r="G87" s="5">
        <v>2111183788</v>
      </c>
      <c r="I87" s="5">
        <v>1923960625</v>
      </c>
      <c r="J87" s="5">
        <v>1770111511</v>
      </c>
      <c r="K87" s="5">
        <v>1152576619</v>
      </c>
      <c r="L87" s="5">
        <v>1836949896</v>
      </c>
    </row>
    <row r="88" spans="3:12" ht="15.5" x14ac:dyDescent="0.35">
      <c r="C88" t="s">
        <v>81</v>
      </c>
      <c r="D88" s="5">
        <v>23314245072</v>
      </c>
      <c r="E88" s="5">
        <v>23314245072</v>
      </c>
      <c r="F88" s="5">
        <v>23314245072</v>
      </c>
      <c r="G88" s="5">
        <v>3042162380</v>
      </c>
      <c r="I88" s="5">
        <v>23314245072</v>
      </c>
      <c r="J88" s="5">
        <v>3042162380</v>
      </c>
      <c r="K88" s="5">
        <v>3363872204</v>
      </c>
      <c r="L88" s="5">
        <v>4504783869</v>
      </c>
    </row>
    <row r="89" spans="3:12" ht="15.5" x14ac:dyDescent="0.35">
      <c r="C89" t="s">
        <v>104</v>
      </c>
      <c r="D89" s="5">
        <v>206397868939</v>
      </c>
      <c r="E89" s="5">
        <v>195027070673</v>
      </c>
      <c r="F89" s="5">
        <v>189017047148</v>
      </c>
      <c r="G89" s="5">
        <v>227203115208</v>
      </c>
      <c r="I89" s="5">
        <v>189017047148</v>
      </c>
      <c r="J89" s="5">
        <v>276837975357</v>
      </c>
      <c r="K89" s="5">
        <v>551386658479</v>
      </c>
      <c r="L89" s="5">
        <v>277880149029</v>
      </c>
    </row>
    <row r="90" spans="3:12" ht="15.5" x14ac:dyDescent="0.35">
      <c r="C90" t="s">
        <v>105</v>
      </c>
    </row>
    <row r="91" spans="3:12" ht="15.5" x14ac:dyDescent="0.35">
      <c r="C91" t="s">
        <v>106</v>
      </c>
      <c r="D91" s="5">
        <v>147490667555</v>
      </c>
      <c r="E91" s="5">
        <v>147027656130</v>
      </c>
      <c r="F91" s="5">
        <v>146920533949</v>
      </c>
      <c r="G91" s="5">
        <v>137453393683</v>
      </c>
      <c r="I91" s="5">
        <v>146920533949</v>
      </c>
      <c r="J91" s="5">
        <v>129724705420</v>
      </c>
      <c r="K91" s="5">
        <v>114880112667</v>
      </c>
      <c r="L91" s="5">
        <v>107245303963</v>
      </c>
    </row>
    <row r="92" spans="3:12" ht="15.5" x14ac:dyDescent="0.35">
      <c r="C92" t="s">
        <v>434</v>
      </c>
      <c r="D92" s="5">
        <v>326213496494</v>
      </c>
      <c r="E92" s="5">
        <v>326213496494</v>
      </c>
      <c r="F92" s="5">
        <v>326213496494</v>
      </c>
      <c r="G92" s="5">
        <v>322333039760</v>
      </c>
      <c r="I92" s="5">
        <v>326213496494</v>
      </c>
      <c r="J92" s="5">
        <v>322333039760</v>
      </c>
      <c r="K92" s="5">
        <v>319109064300</v>
      </c>
      <c r="L92" s="5">
        <v>310190902640</v>
      </c>
    </row>
    <row r="93" spans="3:12" ht="15.5" x14ac:dyDescent="0.35">
      <c r="C93" t="s">
        <v>107</v>
      </c>
      <c r="D93" s="5">
        <v>108690036</v>
      </c>
      <c r="E93" s="5">
        <v>115496625</v>
      </c>
      <c r="F93" s="5">
        <v>122303214</v>
      </c>
      <c r="G93" s="5">
        <v>129109804</v>
      </c>
      <c r="I93" s="5">
        <v>122303214</v>
      </c>
      <c r="J93" s="5">
        <v>149529570</v>
      </c>
      <c r="K93" s="5">
        <v>176755928</v>
      </c>
      <c r="L93" s="5">
        <v>203982289</v>
      </c>
    </row>
    <row r="94" spans="3:12" ht="15.5" x14ac:dyDescent="0.35">
      <c r="C94" t="s">
        <v>108</v>
      </c>
      <c r="D94" s="5">
        <v>77966834826</v>
      </c>
      <c r="E94" s="5">
        <v>80683328145</v>
      </c>
      <c r="F94" s="5">
        <v>77471538859</v>
      </c>
      <c r="G94" s="5">
        <v>67173557872</v>
      </c>
      <c r="I94" s="5">
        <v>77471538859</v>
      </c>
      <c r="J94" s="5">
        <v>53562448812</v>
      </c>
      <c r="K94" s="5">
        <v>2848157776</v>
      </c>
      <c r="L94" s="5">
        <v>1366495339</v>
      </c>
    </row>
    <row r="95" spans="3:12" ht="15.5" x14ac:dyDescent="0.35">
      <c r="C95" t="s">
        <v>109</v>
      </c>
      <c r="D95" s="5">
        <v>1340010636966</v>
      </c>
      <c r="E95" s="5">
        <v>1509691148627</v>
      </c>
      <c r="F95" s="5">
        <v>1512126226966</v>
      </c>
      <c r="G95" s="5">
        <v>1426186996927</v>
      </c>
      <c r="I95" s="5">
        <v>1512126226966</v>
      </c>
      <c r="J95" s="5">
        <v>1440324250730</v>
      </c>
      <c r="K95" s="5">
        <v>877249140820</v>
      </c>
      <c r="L95" s="5">
        <v>826885868647</v>
      </c>
    </row>
    <row r="96" spans="3:12" ht="15.5" x14ac:dyDescent="0.35">
      <c r="C96" t="s">
        <v>110</v>
      </c>
      <c r="D96" s="5">
        <v>1546408505905</v>
      </c>
      <c r="E96" s="5">
        <v>1704718219300</v>
      </c>
      <c r="F96" s="5">
        <v>1701143274114</v>
      </c>
      <c r="G96" s="5">
        <v>1653390112135</v>
      </c>
      <c r="I96" s="5">
        <v>1701143274114</v>
      </c>
      <c r="J96" s="5">
        <v>1717162226087</v>
      </c>
      <c r="K96" s="5">
        <v>1428635799299</v>
      </c>
      <c r="L96" s="5">
        <v>1104766017676</v>
      </c>
    </row>
    <row r="97" spans="3:12" ht="15.5" x14ac:dyDescent="0.35">
      <c r="C97" t="s">
        <v>111</v>
      </c>
    </row>
    <row r="98" spans="3:12" ht="15.5" x14ac:dyDescent="0.35">
      <c r="C98" t="s">
        <v>112</v>
      </c>
    </row>
    <row r="99" spans="3:12" ht="15.5" x14ac:dyDescent="0.35">
      <c r="C99" t="s">
        <v>113</v>
      </c>
      <c r="D99" s="5">
        <v>218706431827</v>
      </c>
      <c r="E99" s="5">
        <v>315267917297</v>
      </c>
      <c r="F99" s="5">
        <v>317973314756</v>
      </c>
      <c r="G99" s="5">
        <v>271083354109</v>
      </c>
      <c r="I99" s="5">
        <v>317973314756</v>
      </c>
      <c r="J99" s="5">
        <v>306475161048</v>
      </c>
      <c r="K99" s="5">
        <v>175608417682</v>
      </c>
      <c r="L99" s="5">
        <v>132349867916</v>
      </c>
    </row>
    <row r="100" spans="3:12" ht="15.5" x14ac:dyDescent="0.35">
      <c r="C100" t="s">
        <v>250</v>
      </c>
      <c r="D100" s="5">
        <v>146496662982</v>
      </c>
      <c r="E100" s="5">
        <v>251770974732</v>
      </c>
      <c r="F100" s="5">
        <v>255648602983</v>
      </c>
      <c r="G100" s="5">
        <v>214812666346</v>
      </c>
      <c r="I100" s="5">
        <v>255648602983</v>
      </c>
      <c r="J100" s="5">
        <v>214835492544</v>
      </c>
      <c r="K100" s="5">
        <v>103480111462</v>
      </c>
      <c r="L100" s="5">
        <v>68070142191</v>
      </c>
    </row>
    <row r="101" spans="3:12" ht="15.5" x14ac:dyDescent="0.35">
      <c r="C101" t="s">
        <v>114</v>
      </c>
    </row>
    <row r="102" spans="3:12" ht="15.5" x14ac:dyDescent="0.35">
      <c r="C102" t="s">
        <v>251</v>
      </c>
      <c r="D102" s="5">
        <v>29746457094</v>
      </c>
      <c r="E102" s="5">
        <v>26559575403</v>
      </c>
      <c r="F102" s="5">
        <v>27078659069</v>
      </c>
      <c r="G102" s="5">
        <v>20348779763</v>
      </c>
      <c r="I102" s="5">
        <v>27078659069</v>
      </c>
      <c r="J102" s="5">
        <v>20920452347</v>
      </c>
      <c r="K102" s="5">
        <v>25586959945</v>
      </c>
      <c r="L102" s="5">
        <v>15885866637</v>
      </c>
    </row>
    <row r="103" spans="3:12" ht="15.5" x14ac:dyDescent="0.35">
      <c r="C103" t="s">
        <v>116</v>
      </c>
      <c r="D103" s="5">
        <v>2213745655</v>
      </c>
      <c r="E103" s="5">
        <v>2044325328</v>
      </c>
      <c r="F103" s="5">
        <v>2023271748</v>
      </c>
      <c r="G103" s="5">
        <v>1961799170</v>
      </c>
      <c r="I103" s="5">
        <v>2023271748</v>
      </c>
      <c r="J103" s="5">
        <v>2065915878</v>
      </c>
      <c r="K103" s="5">
        <v>26510926173</v>
      </c>
      <c r="L103" s="5">
        <v>8411646171</v>
      </c>
    </row>
    <row r="104" spans="3:12" ht="15.5" x14ac:dyDescent="0.35">
      <c r="C104" t="s">
        <v>117</v>
      </c>
      <c r="D104" s="5">
        <v>2687857725</v>
      </c>
      <c r="E104" s="5">
        <v>8054479710</v>
      </c>
      <c r="F104" s="5">
        <v>9541229825</v>
      </c>
      <c r="G104" s="5">
        <v>6725973613</v>
      </c>
      <c r="I104" s="5">
        <v>9541229825</v>
      </c>
      <c r="J104" s="5">
        <v>2229442573</v>
      </c>
      <c r="K104" s="5">
        <v>1437364284</v>
      </c>
      <c r="L104" s="5">
        <v>12900009965</v>
      </c>
    </row>
    <row r="105" spans="3:12" ht="15.5" x14ac:dyDescent="0.35">
      <c r="C105" t="s">
        <v>115</v>
      </c>
      <c r="D105" s="5">
        <v>17233634235</v>
      </c>
      <c r="E105" s="5">
        <v>6227417648</v>
      </c>
      <c r="F105" s="5">
        <v>2369653310</v>
      </c>
      <c r="G105" s="5">
        <v>4000185961</v>
      </c>
      <c r="I105" s="5">
        <v>2369653310</v>
      </c>
      <c r="J105" s="5">
        <v>54886357449</v>
      </c>
      <c r="K105" s="5">
        <v>7014885215</v>
      </c>
      <c r="L105" s="5">
        <v>3786035057</v>
      </c>
    </row>
    <row r="106" spans="3:12" ht="15.5" x14ac:dyDescent="0.35">
      <c r="C106" t="s">
        <v>322</v>
      </c>
    </row>
    <row r="107" spans="3:12" ht="15.5" x14ac:dyDescent="0.35">
      <c r="C107" t="s">
        <v>120</v>
      </c>
      <c r="D107" s="5">
        <v>30881750132</v>
      </c>
      <c r="E107" s="5">
        <v>35494886106</v>
      </c>
      <c r="F107" s="5">
        <v>32315723136</v>
      </c>
      <c r="G107" s="5">
        <v>37241421309</v>
      </c>
      <c r="I107" s="5">
        <v>32315723136</v>
      </c>
      <c r="J107" s="5">
        <v>43182168926</v>
      </c>
      <c r="K107" s="5">
        <v>4020032943</v>
      </c>
      <c r="L107" s="5">
        <v>36268398588</v>
      </c>
    </row>
    <row r="108" spans="3:12" ht="15.5" x14ac:dyDescent="0.35">
      <c r="C108" t="s">
        <v>323</v>
      </c>
      <c r="D108" s="5">
        <v>380925000</v>
      </c>
      <c r="E108" s="5">
        <v>271376000</v>
      </c>
      <c r="F108" s="5">
        <v>533295000</v>
      </c>
      <c r="I108" s="5">
        <v>533295000</v>
      </c>
      <c r="J108" s="5">
        <v>261560000</v>
      </c>
      <c r="K108" s="5">
        <v>604254000</v>
      </c>
      <c r="L108" s="5">
        <v>317296000</v>
      </c>
    </row>
    <row r="109" spans="3:12" ht="15.5" x14ac:dyDescent="0.35">
      <c r="C109" t="s">
        <v>325</v>
      </c>
      <c r="D109" s="5">
        <v>17210027884</v>
      </c>
      <c r="E109" s="5">
        <v>15076322936</v>
      </c>
      <c r="F109" s="5">
        <v>21047664391</v>
      </c>
      <c r="G109" s="5">
        <v>11933949256</v>
      </c>
      <c r="I109" s="5">
        <v>21047664391</v>
      </c>
      <c r="J109" s="5">
        <v>11147274744</v>
      </c>
      <c r="K109" s="5">
        <v>3014457277</v>
      </c>
      <c r="L109" s="5">
        <v>23043141748</v>
      </c>
    </row>
    <row r="110" spans="3:12" ht="15.5" x14ac:dyDescent="0.35">
      <c r="C110" t="s">
        <v>122</v>
      </c>
      <c r="D110" s="5">
        <v>95998823571</v>
      </c>
      <c r="E110" s="5">
        <v>101918863965</v>
      </c>
      <c r="F110" s="5">
        <v>86672180758</v>
      </c>
      <c r="G110" s="5">
        <v>72074718372</v>
      </c>
      <c r="I110" s="5">
        <v>86672180758</v>
      </c>
      <c r="J110" s="5">
        <v>80161583974</v>
      </c>
      <c r="K110" s="5">
        <v>26636607285</v>
      </c>
      <c r="L110" s="5">
        <v>59608545604</v>
      </c>
    </row>
    <row r="111" spans="3:12" ht="15.5" x14ac:dyDescent="0.35">
      <c r="C111" t="s">
        <v>123</v>
      </c>
      <c r="D111" s="5">
        <v>95998823571</v>
      </c>
      <c r="E111" s="5">
        <v>101918863965</v>
      </c>
      <c r="F111" s="5">
        <v>86672180758</v>
      </c>
      <c r="G111" s="5">
        <v>72074718372</v>
      </c>
      <c r="I111" s="5">
        <v>86672180758</v>
      </c>
      <c r="J111" s="5">
        <v>80161583974</v>
      </c>
      <c r="K111" s="5">
        <v>26636607285</v>
      </c>
      <c r="L111" s="5">
        <v>59608545604</v>
      </c>
    </row>
    <row r="112" spans="3:12" ht="15.5" x14ac:dyDescent="0.35">
      <c r="C112" t="s">
        <v>119</v>
      </c>
    </row>
    <row r="113" spans="2:12" ht="15.5" x14ac:dyDescent="0.35">
      <c r="C113" t="s">
        <v>121</v>
      </c>
      <c r="D113" s="5">
        <v>68788572180</v>
      </c>
      <c r="E113" s="5">
        <v>73230857796</v>
      </c>
      <c r="F113" s="5">
        <v>70454551738</v>
      </c>
      <c r="G113" s="5">
        <v>61469091377</v>
      </c>
      <c r="I113" s="5">
        <v>70454551738</v>
      </c>
      <c r="J113" s="5">
        <v>69427027029</v>
      </c>
      <c r="K113" s="5">
        <v>19432102654</v>
      </c>
      <c r="L113" s="5">
        <v>53871490987</v>
      </c>
    </row>
    <row r="114" spans="2:12" ht="15.5" x14ac:dyDescent="0.35">
      <c r="C114" t="s">
        <v>256</v>
      </c>
      <c r="D114" s="5">
        <v>4872419002</v>
      </c>
      <c r="E114" s="5">
        <v>5054173883</v>
      </c>
      <c r="F114" s="5">
        <v>5273243759</v>
      </c>
      <c r="I114" s="5">
        <v>5273243759</v>
      </c>
      <c r="J114" s="5">
        <v>1584245706</v>
      </c>
    </row>
    <row r="115" spans="2:12" ht="15.5" x14ac:dyDescent="0.35">
      <c r="C115" t="s">
        <v>124</v>
      </c>
      <c r="D115" s="5">
        <v>314705255398</v>
      </c>
      <c r="E115" s="5">
        <v>417186781262</v>
      </c>
      <c r="F115" s="5">
        <v>404645495514</v>
      </c>
      <c r="G115" s="5">
        <v>343158072481</v>
      </c>
      <c r="I115" s="5">
        <v>404645495514</v>
      </c>
      <c r="J115" s="5">
        <v>386636745022</v>
      </c>
      <c r="K115" s="5">
        <v>202245024967</v>
      </c>
      <c r="L115" s="5">
        <v>191958413520</v>
      </c>
    </row>
    <row r="116" spans="2:12" ht="15.5" x14ac:dyDescent="0.35">
      <c r="C116" t="s">
        <v>125</v>
      </c>
    </row>
    <row r="117" spans="2:12" ht="15.5" x14ac:dyDescent="0.35">
      <c r="C117" t="s">
        <v>126</v>
      </c>
      <c r="D117" s="5">
        <v>408817200000</v>
      </c>
      <c r="E117" s="5">
        <v>408817200000</v>
      </c>
      <c r="F117" s="5">
        <v>408817200000</v>
      </c>
      <c r="G117" s="5">
        <v>408817200000</v>
      </c>
      <c r="I117" s="5">
        <v>408817200000</v>
      </c>
      <c r="J117" s="5">
        <v>408817200000</v>
      </c>
      <c r="K117" s="5">
        <v>371652000000</v>
      </c>
      <c r="L117" s="5">
        <v>315900000000</v>
      </c>
    </row>
    <row r="118" spans="2:12" ht="15.5" x14ac:dyDescent="0.35">
      <c r="C118" t="s">
        <v>127</v>
      </c>
      <c r="D118" s="5">
        <v>445512013577</v>
      </c>
      <c r="E118" s="5">
        <v>445512013577</v>
      </c>
      <c r="F118" s="5">
        <v>445512013577</v>
      </c>
      <c r="G118" s="5">
        <v>445512013577</v>
      </c>
      <c r="I118" s="5">
        <v>445512013577</v>
      </c>
      <c r="J118" s="5">
        <v>445512013577</v>
      </c>
      <c r="K118" s="5">
        <v>174676203577</v>
      </c>
      <c r="L118" s="5">
        <v>18685212013</v>
      </c>
    </row>
    <row r="119" spans="2:12" ht="15.5" x14ac:dyDescent="0.35">
      <c r="C119" t="s">
        <v>128</v>
      </c>
      <c r="D119" s="5">
        <v>353958140690</v>
      </c>
      <c r="E119" s="5">
        <v>409786163218</v>
      </c>
      <c r="F119" s="5">
        <v>418752480808</v>
      </c>
      <c r="G119" s="5">
        <v>452747454752</v>
      </c>
      <c r="I119" s="5">
        <v>418752480808</v>
      </c>
      <c r="J119" s="5">
        <v>473042004429</v>
      </c>
      <c r="K119" s="5">
        <v>676585291006</v>
      </c>
      <c r="L119" s="5">
        <v>573601359451</v>
      </c>
    </row>
    <row r="120" spans="2:12" ht="15.5" x14ac:dyDescent="0.35">
      <c r="C120" t="s">
        <v>257</v>
      </c>
    </row>
    <row r="121" spans="2:12" ht="15.5" x14ac:dyDescent="0.35">
      <c r="C121" t="s">
        <v>258</v>
      </c>
    </row>
    <row r="122" spans="2:12" ht="15.5" x14ac:dyDescent="0.35">
      <c r="C122" t="s">
        <v>259</v>
      </c>
      <c r="D122" s="5">
        <v>353958140690</v>
      </c>
      <c r="E122" s="5">
        <v>409786163218</v>
      </c>
      <c r="F122" s="5">
        <v>418752480808</v>
      </c>
      <c r="G122" s="5">
        <v>452747454752</v>
      </c>
      <c r="I122" s="5">
        <v>418752480808</v>
      </c>
      <c r="J122" s="5">
        <v>473042004429</v>
      </c>
      <c r="K122" s="5">
        <v>676585291006</v>
      </c>
      <c r="L122" s="5">
        <v>573601359451</v>
      </c>
    </row>
    <row r="123" spans="2:12" ht="15.5" x14ac:dyDescent="0.35">
      <c r="C123" t="s">
        <v>260</v>
      </c>
      <c r="D123" s="5">
        <v>101651169</v>
      </c>
      <c r="E123" s="5">
        <v>101816172</v>
      </c>
      <c r="F123" s="5">
        <v>101839143</v>
      </c>
      <c r="G123" s="5">
        <v>113208945</v>
      </c>
      <c r="I123" s="5">
        <v>101839143</v>
      </c>
      <c r="J123" s="5">
        <v>112100679</v>
      </c>
      <c r="K123" s="5">
        <v>113407545</v>
      </c>
      <c r="L123" s="5">
        <v>116248823</v>
      </c>
    </row>
    <row r="124" spans="2:12" ht="15.5" x14ac:dyDescent="0.35">
      <c r="C124" t="s">
        <v>10</v>
      </c>
      <c r="D124" s="5">
        <v>1231703250508</v>
      </c>
      <c r="E124" s="5">
        <v>1287531438039</v>
      </c>
      <c r="F124" s="5">
        <v>1296497778600</v>
      </c>
      <c r="G124" s="5">
        <v>1310232039654</v>
      </c>
      <c r="I124" s="5">
        <v>1296497778600</v>
      </c>
      <c r="J124" s="5">
        <v>1330525481065</v>
      </c>
      <c r="K124" s="5">
        <v>1226390774332</v>
      </c>
      <c r="L124" s="5">
        <v>912807604156</v>
      </c>
    </row>
    <row r="125" spans="2:12" ht="15.5" x14ac:dyDescent="0.35">
      <c r="C125" t="s">
        <v>129</v>
      </c>
      <c r="D125" s="5">
        <v>1546408505906</v>
      </c>
      <c r="E125" s="5">
        <v>1704718219301</v>
      </c>
      <c r="F125" s="5">
        <v>1701143274114</v>
      </c>
      <c r="G125" s="5">
        <v>1653390112135</v>
      </c>
      <c r="I125" s="5">
        <v>1701143274114</v>
      </c>
      <c r="J125" s="5">
        <v>1717162226087</v>
      </c>
      <c r="K125" s="5">
        <v>1428635799299</v>
      </c>
      <c r="L125" s="5">
        <v>1104766017676</v>
      </c>
    </row>
    <row r="126" spans="2:12" ht="15.5" x14ac:dyDescent="0.35">
      <c r="C126" t="s">
        <v>130</v>
      </c>
      <c r="D126" s="5">
        <v>6813620000</v>
      </c>
      <c r="E126" s="5">
        <v>6813620000</v>
      </c>
      <c r="F126" s="5">
        <v>6813620000</v>
      </c>
      <c r="G126" s="5">
        <v>6813620000</v>
      </c>
      <c r="I126" s="5">
        <v>6813620000</v>
      </c>
      <c r="J126" s="5">
        <v>6813620000</v>
      </c>
      <c r="K126" s="5">
        <v>6194200000</v>
      </c>
      <c r="L126" s="5">
        <v>315900000</v>
      </c>
    </row>
    <row r="128" spans="2:12" ht="15.5" x14ac:dyDescent="0.35">
      <c r="B128" t="s">
        <v>131</v>
      </c>
      <c r="C128" t="s">
        <v>132</v>
      </c>
      <c r="D128" s="5">
        <v>14494184089</v>
      </c>
      <c r="E128" s="5">
        <v>-1930225878</v>
      </c>
      <c r="F128" s="5">
        <v>-32093260661</v>
      </c>
      <c r="G128" s="5">
        <v>-7448524835</v>
      </c>
      <c r="I128" s="5">
        <v>16971876590</v>
      </c>
      <c r="J128" s="5">
        <v>-50179065723</v>
      </c>
      <c r="K128" s="5">
        <v>-46008490423</v>
      </c>
      <c r="L128" s="5">
        <v>8158387027</v>
      </c>
    </row>
    <row r="129" spans="3:12" ht="15.5" x14ac:dyDescent="0.35">
      <c r="C129" t="s">
        <v>133</v>
      </c>
      <c r="D129" s="5">
        <v>70430948366</v>
      </c>
      <c r="E129" s="5">
        <v>50981992214</v>
      </c>
      <c r="F129" s="5">
        <v>32475895135</v>
      </c>
      <c r="G129" s="5">
        <v>48572038605</v>
      </c>
      <c r="I129" s="5">
        <v>243637243339</v>
      </c>
      <c r="J129" s="5">
        <v>244986391629</v>
      </c>
      <c r="K129" s="5">
        <v>232244474936</v>
      </c>
      <c r="L129" s="5">
        <v>249808033563</v>
      </c>
    </row>
    <row r="130" spans="3:12" ht="15.5" x14ac:dyDescent="0.35">
      <c r="C130" t="s">
        <v>134</v>
      </c>
      <c r="D130" s="5">
        <v>-29343791423</v>
      </c>
      <c r="E130" s="5">
        <v>-28168488434</v>
      </c>
      <c r="F130" s="5">
        <v>-37299873578</v>
      </c>
      <c r="G130" s="5">
        <v>-24387201222</v>
      </c>
      <c r="I130" s="5">
        <v>-110768867905</v>
      </c>
      <c r="J130" s="5">
        <v>-177576900514</v>
      </c>
      <c r="K130" s="5">
        <v>-181059064985</v>
      </c>
      <c r="L130" s="5">
        <v>-151676011854</v>
      </c>
    </row>
    <row r="131" spans="3:12" ht="15.5" x14ac:dyDescent="0.35">
      <c r="C131" t="s">
        <v>786</v>
      </c>
      <c r="D131" s="5">
        <v>-9337616807</v>
      </c>
      <c r="E131" s="5">
        <v>-7665889569</v>
      </c>
      <c r="F131" s="5">
        <v>-8684476409</v>
      </c>
      <c r="G131" s="5">
        <v>-11912613363</v>
      </c>
      <c r="I131" s="5">
        <v>-37461968916</v>
      </c>
      <c r="J131" s="5">
        <v>-30867489184</v>
      </c>
      <c r="K131" s="5">
        <v>-30853785696</v>
      </c>
      <c r="L131" s="5">
        <v>-35467939698</v>
      </c>
    </row>
    <row r="132" spans="3:12" ht="15.5" x14ac:dyDescent="0.35">
      <c r="C132" t="s">
        <v>135</v>
      </c>
      <c r="D132" s="5">
        <v>-13258676214</v>
      </c>
      <c r="E132" s="5">
        <v>-12195647752</v>
      </c>
      <c r="F132" s="5">
        <v>-11190173098</v>
      </c>
      <c r="G132" s="5">
        <v>-15652649277</v>
      </c>
      <c r="I132" s="5">
        <v>-52913563288</v>
      </c>
      <c r="J132" s="5">
        <v>-47918823455</v>
      </c>
      <c r="K132" s="5">
        <v>-41085644409</v>
      </c>
      <c r="L132" s="5">
        <v>-31642324558</v>
      </c>
    </row>
    <row r="133" spans="3:12" ht="15.5" x14ac:dyDescent="0.35">
      <c r="C133" t="s">
        <v>829</v>
      </c>
      <c r="L133" s="5">
        <v>1250000</v>
      </c>
    </row>
    <row r="134" spans="3:12" ht="15.5" x14ac:dyDescent="0.35">
      <c r="C134" t="s">
        <v>830</v>
      </c>
      <c r="L134" s="5">
        <v>-31625000</v>
      </c>
    </row>
    <row r="135" spans="3:12" ht="15.5" x14ac:dyDescent="0.35">
      <c r="C135" t="s">
        <v>831</v>
      </c>
      <c r="D135" s="5">
        <v>-3996679833</v>
      </c>
      <c r="E135" s="5">
        <v>-4882192337</v>
      </c>
      <c r="F135" s="5">
        <v>-7394632711</v>
      </c>
      <c r="G135" s="5">
        <v>-4068099578</v>
      </c>
      <c r="I135" s="5">
        <v>-25520966640</v>
      </c>
      <c r="J135" s="5">
        <v>-38802244199</v>
      </c>
      <c r="K135" s="5">
        <v>-25254470269</v>
      </c>
      <c r="L135" s="5">
        <v>-22832995426</v>
      </c>
    </row>
    <row r="136" spans="3:12" ht="15.5" x14ac:dyDescent="0.35">
      <c r="C136" t="s">
        <v>139</v>
      </c>
      <c r="D136" s="5">
        <v>-113960659302</v>
      </c>
      <c r="E136" s="5">
        <v>-3951375738</v>
      </c>
      <c r="F136" s="5">
        <v>21154521673</v>
      </c>
      <c r="G136" s="5">
        <v>10461801768</v>
      </c>
      <c r="I136" s="5">
        <v>3795662156</v>
      </c>
      <c r="J136" s="5">
        <v>436350183758</v>
      </c>
      <c r="K136" s="5">
        <v>175094677949</v>
      </c>
      <c r="L136" s="5">
        <v>-113533041682</v>
      </c>
    </row>
    <row r="137" spans="3:12" ht="15.5" x14ac:dyDescent="0.35">
      <c r="C137" t="s">
        <v>140</v>
      </c>
      <c r="D137" s="5">
        <v>95554710557</v>
      </c>
      <c r="E137" s="5">
        <v>-3930818986</v>
      </c>
      <c r="F137" s="5">
        <v>8048782699</v>
      </c>
      <c r="G137" s="5">
        <v>-4520462805</v>
      </c>
      <c r="I137" s="5">
        <v>-42786307942</v>
      </c>
      <c r="J137" s="5">
        <v>-454564366743</v>
      </c>
      <c r="K137" s="5">
        <v>-33100187617</v>
      </c>
      <c r="L137" s="5">
        <v>115022382649</v>
      </c>
    </row>
    <row r="138" spans="3:12" ht="15.5" x14ac:dyDescent="0.35">
      <c r="C138" t="s">
        <v>832</v>
      </c>
      <c r="D138" s="5">
        <v>-4445289443</v>
      </c>
      <c r="E138" s="5">
        <v>-3930818986</v>
      </c>
      <c r="F138" s="5">
        <v>-8174572051</v>
      </c>
      <c r="G138" s="5">
        <v>-9520462805</v>
      </c>
      <c r="I138" s="5">
        <v>-29009662692</v>
      </c>
      <c r="J138" s="5">
        <v>-28542866743</v>
      </c>
      <c r="K138" s="5">
        <v>-25422710140</v>
      </c>
      <c r="L138" s="5">
        <v>-8886488791</v>
      </c>
    </row>
    <row r="139" spans="3:12" ht="15.5" x14ac:dyDescent="0.35">
      <c r="C139" t="s">
        <v>833</v>
      </c>
      <c r="D139" s="5">
        <v>100000000000</v>
      </c>
      <c r="F139" s="5">
        <v>20000000000</v>
      </c>
      <c r="G139" s="5">
        <v>35000000000</v>
      </c>
      <c r="I139" s="5">
        <v>20000000000</v>
      </c>
      <c r="J139" s="5">
        <v>35000000000</v>
      </c>
      <c r="L139" s="5">
        <v>125908871440</v>
      </c>
    </row>
    <row r="140" spans="3:12" ht="15.5" x14ac:dyDescent="0.35">
      <c r="C140" t="s">
        <v>745</v>
      </c>
      <c r="F140" s="5">
        <v>16223354750</v>
      </c>
      <c r="I140" s="5">
        <v>16223354750</v>
      </c>
    </row>
    <row r="141" spans="3:12" ht="15.5" x14ac:dyDescent="0.35">
      <c r="C141" t="s">
        <v>834</v>
      </c>
    </row>
    <row r="142" spans="3:12" ht="15.5" x14ac:dyDescent="0.35">
      <c r="C142" t="s">
        <v>835</v>
      </c>
      <c r="F142" s="5">
        <v>-20000000000</v>
      </c>
      <c r="G142" s="5">
        <v>-30000000000</v>
      </c>
      <c r="I142" s="5">
        <v>-50000000000</v>
      </c>
      <c r="J142" s="5">
        <v>-461021500000</v>
      </c>
      <c r="K142" s="5">
        <v>-8000000000</v>
      </c>
      <c r="L142" s="5">
        <v>-2000000000</v>
      </c>
    </row>
    <row r="143" spans="3:12" ht="15.5" x14ac:dyDescent="0.35">
      <c r="C143" t="s">
        <v>574</v>
      </c>
      <c r="K143" s="5">
        <v>322522523</v>
      </c>
    </row>
    <row r="144" spans="3:12" ht="15.5" x14ac:dyDescent="0.35">
      <c r="C144" t="s">
        <v>148</v>
      </c>
      <c r="D144" s="5">
        <v>-113960659302</v>
      </c>
      <c r="E144" s="5">
        <v>-3951375738</v>
      </c>
      <c r="F144" s="5">
        <v>21154521673</v>
      </c>
      <c r="G144" s="5">
        <v>10461801768</v>
      </c>
      <c r="I144" s="5">
        <v>3795662156</v>
      </c>
      <c r="J144" s="5">
        <v>436350183758</v>
      </c>
      <c r="K144" s="5">
        <v>175094677949</v>
      </c>
      <c r="L144" s="5">
        <v>-113533041682</v>
      </c>
    </row>
    <row r="145" spans="2:12" ht="15.5" x14ac:dyDescent="0.35">
      <c r="C145" t="s">
        <v>343</v>
      </c>
      <c r="D145" s="5">
        <v>-1516151384</v>
      </c>
      <c r="E145" s="5">
        <v>-1286515765</v>
      </c>
      <c r="F145" s="5">
        <v>123734616</v>
      </c>
      <c r="G145" s="5">
        <v>-895502465</v>
      </c>
      <c r="I145" s="5">
        <v>-3363001826</v>
      </c>
      <c r="J145" s="5">
        <v>-2708974520</v>
      </c>
      <c r="K145" s="5">
        <v>-1208886419</v>
      </c>
      <c r="L145" s="5">
        <v>-4514652021</v>
      </c>
    </row>
    <row r="146" spans="2:12" ht="15.5" x14ac:dyDescent="0.35">
      <c r="C146" t="s">
        <v>836</v>
      </c>
      <c r="F146" s="5">
        <v>-435526028</v>
      </c>
      <c r="I146" s="5">
        <v>-435526028</v>
      </c>
      <c r="J146" s="5">
        <v>-19325000000</v>
      </c>
      <c r="K146" s="5">
        <v>-12350000000</v>
      </c>
      <c r="L146" s="5">
        <v>-1172419021</v>
      </c>
    </row>
    <row r="147" spans="2:12" ht="15.5" x14ac:dyDescent="0.35">
      <c r="C147" t="s">
        <v>837</v>
      </c>
      <c r="D147" s="5">
        <v>-14139293</v>
      </c>
      <c r="E147" s="5">
        <v>14139293</v>
      </c>
      <c r="F147" s="5">
        <v>-330237298</v>
      </c>
      <c r="G147" s="5">
        <v>330237298</v>
      </c>
    </row>
    <row r="148" spans="2:12" ht="15.5" x14ac:dyDescent="0.35">
      <c r="C148" t="s">
        <v>838</v>
      </c>
      <c r="D148" s="5">
        <v>7092921676</v>
      </c>
      <c r="E148" s="5">
        <v>-7092921676</v>
      </c>
      <c r="F148" s="5">
        <v>19841689659</v>
      </c>
      <c r="G148" s="5">
        <v>-19841689659</v>
      </c>
    </row>
    <row r="149" spans="2:12" ht="15.5" x14ac:dyDescent="0.35">
      <c r="C149" t="s">
        <v>374</v>
      </c>
      <c r="F149" s="5">
        <v>-11300000000</v>
      </c>
      <c r="G149" s="5">
        <v>11300000000</v>
      </c>
      <c r="J149" s="5">
        <v>-970000000</v>
      </c>
      <c r="K149" s="5">
        <v>-1036046548</v>
      </c>
      <c r="L149" s="5">
        <v>-30093081371</v>
      </c>
    </row>
    <row r="150" spans="2:12" ht="15.5" x14ac:dyDescent="0.35">
      <c r="C150" t="s">
        <v>338</v>
      </c>
      <c r="J150" s="5">
        <v>-24776800000</v>
      </c>
    </row>
    <row r="151" spans="2:12" ht="15.5" x14ac:dyDescent="0.35">
      <c r="C151" t="s">
        <v>839</v>
      </c>
      <c r="D151" s="5">
        <v>1330000000</v>
      </c>
      <c r="E151" s="5">
        <v>10650000000</v>
      </c>
      <c r="G151" s="5">
        <v>-300000000</v>
      </c>
      <c r="J151" s="5">
        <v>36701602375</v>
      </c>
      <c r="L151" s="5">
        <v>9782308029</v>
      </c>
    </row>
    <row r="152" spans="2:12" ht="15.5" x14ac:dyDescent="0.35">
      <c r="C152" t="s">
        <v>840</v>
      </c>
      <c r="J152" s="5">
        <v>309710000000</v>
      </c>
      <c r="K152" s="5">
        <v>211867991564</v>
      </c>
    </row>
    <row r="153" spans="2:12" ht="15.5" x14ac:dyDescent="0.35">
      <c r="C153" t="s">
        <v>841</v>
      </c>
      <c r="F153" s="5">
        <v>462713573091</v>
      </c>
      <c r="I153" s="5">
        <v>462713573091</v>
      </c>
      <c r="J153" s="5">
        <v>250968126194</v>
      </c>
      <c r="K153" s="5">
        <v>27535183619</v>
      </c>
      <c r="L153" s="5">
        <v>28536606991</v>
      </c>
    </row>
    <row r="154" spans="2:12" ht="15.5" x14ac:dyDescent="0.35">
      <c r="C154" t="s">
        <v>384</v>
      </c>
      <c r="D154" s="5">
        <v>-120853290301</v>
      </c>
      <c r="E154" s="5">
        <v>-6236077590</v>
      </c>
      <c r="F154" s="5">
        <v>-449458712367</v>
      </c>
      <c r="G154" s="5">
        <v>19868756594</v>
      </c>
      <c r="I154" s="5">
        <v>-455119383081</v>
      </c>
      <c r="J154" s="5">
        <v>-113248770291</v>
      </c>
      <c r="K154" s="5">
        <v>-49713564267</v>
      </c>
      <c r="L154" s="5">
        <v>-116071804289</v>
      </c>
    </row>
    <row r="155" spans="2:12" ht="15.5" x14ac:dyDescent="0.35">
      <c r="C155" t="s">
        <v>157</v>
      </c>
      <c r="D155" s="5">
        <v>-3911764656</v>
      </c>
      <c r="E155" s="5">
        <v>-9812420602</v>
      </c>
      <c r="F155" s="5">
        <v>-2889956289</v>
      </c>
      <c r="G155" s="5">
        <v>-1507185872</v>
      </c>
      <c r="I155" s="5">
        <v>-22018769196</v>
      </c>
      <c r="J155" s="5">
        <v>-68393248708</v>
      </c>
      <c r="K155" s="5">
        <v>95985999909</v>
      </c>
      <c r="L155" s="5">
        <v>9647727994</v>
      </c>
    </row>
    <row r="156" spans="2:12" ht="15.5" x14ac:dyDescent="0.35">
      <c r="C156" t="s">
        <v>158</v>
      </c>
      <c r="E156" s="5">
        <v>23999313005</v>
      </c>
      <c r="I156" s="5">
        <v>46018082201</v>
      </c>
      <c r="J156" s="5">
        <v>114411330909</v>
      </c>
      <c r="K156" s="5">
        <v>18425331000</v>
      </c>
      <c r="L156" s="5">
        <v>8777603137</v>
      </c>
    </row>
    <row r="157" spans="2:12" ht="15.5" x14ac:dyDescent="0.35">
      <c r="C157" t="s">
        <v>159</v>
      </c>
      <c r="D157" s="5">
        <v>-3911764656</v>
      </c>
      <c r="E157" s="5">
        <v>14186892403</v>
      </c>
      <c r="F157" s="5">
        <v>-2889956289</v>
      </c>
      <c r="G157" s="5">
        <v>-1507185872</v>
      </c>
      <c r="I157" s="5">
        <v>23999313005</v>
      </c>
      <c r="J157" s="5">
        <v>46018082201</v>
      </c>
      <c r="K157" s="5">
        <v>114411330909</v>
      </c>
      <c r="L157" s="5">
        <v>18425331131</v>
      </c>
    </row>
    <row r="159" spans="2:12" ht="15.5" x14ac:dyDescent="0.35">
      <c r="B159" t="s">
        <v>160</v>
      </c>
      <c r="C159" t="s">
        <v>12</v>
      </c>
      <c r="D159" s="5">
        <v>6810000000</v>
      </c>
      <c r="E159" s="5">
        <v>6810000000</v>
      </c>
      <c r="F159" s="5">
        <v>6810000000</v>
      </c>
      <c r="G159" s="5">
        <v>6810000000</v>
      </c>
      <c r="I159" s="5">
        <v>6810000000</v>
      </c>
      <c r="J159" s="5">
        <v>6810000000</v>
      </c>
      <c r="K159" s="5">
        <v>6190000000</v>
      </c>
      <c r="L159" s="5">
        <v>320000000</v>
      </c>
    </row>
    <row r="160" spans="2:12" ht="15.5" x14ac:dyDescent="0.35">
      <c r="C160" t="s">
        <v>161</v>
      </c>
      <c r="D160" s="6">
        <v>-8.19</v>
      </c>
      <c r="E160" s="6">
        <v>-1.32</v>
      </c>
      <c r="F160" s="6">
        <v>-4.99</v>
      </c>
      <c r="G160" s="6">
        <v>-4.03</v>
      </c>
    </row>
    <row r="161" spans="3:7" ht="15.5" x14ac:dyDescent="0.35">
      <c r="C161" t="s">
        <v>162</v>
      </c>
      <c r="D161" s="6">
        <v>-25.64</v>
      </c>
      <c r="E161" s="6">
        <v>-160.61000000000001</v>
      </c>
      <c r="F161" s="6">
        <v>-46.49</v>
      </c>
      <c r="G161" s="6">
        <v>-74.44</v>
      </c>
    </row>
    <row r="162" spans="3:7" ht="15.5" x14ac:dyDescent="0.35">
      <c r="C162" t="s">
        <v>61</v>
      </c>
      <c r="D162" s="6">
        <v>17.8</v>
      </c>
      <c r="E162" s="6">
        <v>29.97</v>
      </c>
      <c r="F162" s="6">
        <v>44.48</v>
      </c>
      <c r="G162" s="6">
        <v>61.37</v>
      </c>
    </row>
    <row r="163" spans="3:7" ht="15.5" x14ac:dyDescent="0.35">
      <c r="C163" t="s">
        <v>163</v>
      </c>
      <c r="D163" s="5">
        <v>50450000000</v>
      </c>
      <c r="E163" s="5">
        <v>17870000000</v>
      </c>
      <c r="F163" s="5">
        <v>-28950000000</v>
      </c>
      <c r="G163" s="5">
        <v>3360000000</v>
      </c>
    </row>
    <row r="164" spans="3:7" ht="15.5" x14ac:dyDescent="0.35">
      <c r="C164" t="s">
        <v>164</v>
      </c>
      <c r="D164" s="6">
        <v>-3.61E-2</v>
      </c>
      <c r="E164" s="6">
        <v>-5.3E-3</v>
      </c>
      <c r="F164" s="6">
        <v>-0.02</v>
      </c>
      <c r="G164" s="6">
        <v>-1.66E-2</v>
      </c>
    </row>
    <row r="165" spans="3:7" ht="15.5" x14ac:dyDescent="0.35">
      <c r="C165" t="s">
        <v>165</v>
      </c>
      <c r="D165" s="6">
        <v>-4.53E-2</v>
      </c>
      <c r="E165" s="6">
        <v>-6.9999999999999993E-3</v>
      </c>
      <c r="F165" s="6">
        <v>-2.6200000000000001E-2</v>
      </c>
      <c r="G165" s="6">
        <v>-2.1000000000000001E-2</v>
      </c>
    </row>
    <row r="166" spans="3:7" ht="15.5" x14ac:dyDescent="0.35">
      <c r="C166" t="s">
        <v>166</v>
      </c>
      <c r="D166" s="6">
        <v>1.2199999999999999E-2</v>
      </c>
      <c r="E166" s="6">
        <v>-7.4000000000000003E-3</v>
      </c>
      <c r="F166" s="6">
        <v>-2.64E-2</v>
      </c>
      <c r="G166" s="6">
        <v>-2.5099999999999997E-2</v>
      </c>
    </row>
    <row r="167" spans="3:7" ht="15.5" x14ac:dyDescent="0.35">
      <c r="C167" t="s">
        <v>167</v>
      </c>
      <c r="D167" s="6">
        <v>2.0299999999999998</v>
      </c>
      <c r="E167" s="6">
        <v>-1.33</v>
      </c>
      <c r="F167" s="6">
        <v>-3.34</v>
      </c>
      <c r="G167" s="6">
        <v>-4.51</v>
      </c>
    </row>
    <row r="168" spans="3:7" ht="15.5" x14ac:dyDescent="0.35">
      <c r="C168" t="s">
        <v>168</v>
      </c>
      <c r="D168" s="5">
        <v>1232000000000</v>
      </c>
      <c r="E168" s="5">
        <v>1288000000000</v>
      </c>
      <c r="F168" s="5">
        <v>1296000000000</v>
      </c>
      <c r="G168" s="5">
        <v>1310000000000</v>
      </c>
    </row>
    <row r="169" spans="3:7" ht="15.5" x14ac:dyDescent="0.35">
      <c r="C169" t="s">
        <v>169</v>
      </c>
      <c r="D169" s="6">
        <v>1.1599999999999999</v>
      </c>
      <c r="E169" s="6">
        <v>1.1200000000000001</v>
      </c>
      <c r="F169" s="6">
        <v>1.22</v>
      </c>
      <c r="G169" s="6">
        <v>1.56</v>
      </c>
    </row>
    <row r="170" spans="3:7" ht="15.5" x14ac:dyDescent="0.35">
      <c r="C170" t="s">
        <v>170</v>
      </c>
      <c r="D170" s="6">
        <v>180.76</v>
      </c>
      <c r="E170" s="6">
        <v>188.95</v>
      </c>
      <c r="F170" s="6">
        <v>190.27</v>
      </c>
      <c r="G170" s="6">
        <v>192.28</v>
      </c>
    </row>
    <row r="171" spans="3:7" ht="15.5" x14ac:dyDescent="0.35">
      <c r="C171" t="s">
        <v>171</v>
      </c>
      <c r="D171" s="6">
        <v>1.1599999999999999</v>
      </c>
      <c r="E171" s="6">
        <v>1.1200000000000001</v>
      </c>
      <c r="F171" s="6">
        <v>1.22</v>
      </c>
      <c r="G171" s="6">
        <v>1.56</v>
      </c>
    </row>
    <row r="172" spans="3:7" ht="15.5" x14ac:dyDescent="0.35">
      <c r="C172" t="s">
        <v>172</v>
      </c>
      <c r="D172" s="6">
        <v>180.74</v>
      </c>
      <c r="E172" s="6">
        <v>188.93</v>
      </c>
      <c r="F172" s="6">
        <v>190.25</v>
      </c>
      <c r="G172" s="6">
        <v>192.26</v>
      </c>
    </row>
    <row r="173" spans="3:7" ht="15.5" x14ac:dyDescent="0.35">
      <c r="C173" t="s">
        <v>173</v>
      </c>
      <c r="D173" s="5">
        <v>157000000000</v>
      </c>
      <c r="E173" s="5">
        <v>260000000000</v>
      </c>
      <c r="F173" s="5">
        <v>269000000000</v>
      </c>
      <c r="G173" s="5">
        <v>223000000000</v>
      </c>
    </row>
    <row r="174" spans="3:7" ht="15.5" x14ac:dyDescent="0.35">
      <c r="C174" t="s">
        <v>174</v>
      </c>
      <c r="D174" s="5">
        <v>31000000000</v>
      </c>
      <c r="E174" s="5">
        <v>36000000000</v>
      </c>
      <c r="F174" s="5">
        <v>33000000000</v>
      </c>
      <c r="G174" s="5">
        <v>37000000000</v>
      </c>
    </row>
    <row r="175" spans="3:7" ht="15.5" x14ac:dyDescent="0.35">
      <c r="C175" t="s">
        <v>175</v>
      </c>
      <c r="D175" s="5">
        <v>1232000000000</v>
      </c>
      <c r="E175" s="5">
        <v>1287000000000</v>
      </c>
      <c r="F175" s="5">
        <v>1296000000000</v>
      </c>
      <c r="G175" s="5">
        <v>1310000000000</v>
      </c>
    </row>
    <row r="176" spans="3:7" ht="15.5" x14ac:dyDescent="0.35">
      <c r="C176" t="s">
        <v>24</v>
      </c>
      <c r="D176" s="5">
        <v>188000000000</v>
      </c>
      <c r="E176" s="5">
        <v>296000000000</v>
      </c>
      <c r="F176" s="5">
        <v>302000000000</v>
      </c>
      <c r="G176" s="5">
        <v>260000000000</v>
      </c>
    </row>
    <row r="177" spans="3:12" ht="15.5" x14ac:dyDescent="0.35">
      <c r="C177" t="s">
        <v>21</v>
      </c>
      <c r="D177" s="5">
        <v>178000000000</v>
      </c>
      <c r="E177" s="5">
        <v>281000000000</v>
      </c>
      <c r="F177" s="5">
        <v>278000000000</v>
      </c>
      <c r="G177" s="5">
        <v>233000000000</v>
      </c>
    </row>
    <row r="178" spans="3:12" ht="15.5" x14ac:dyDescent="0.35">
      <c r="C178" t="s">
        <v>176</v>
      </c>
      <c r="D178" s="5">
        <v>-12000000000</v>
      </c>
      <c r="E178" s="5">
        <v>-120000000000</v>
      </c>
      <c r="F178" s="5">
        <v>-129000000000</v>
      </c>
      <c r="G178" s="5">
        <v>-44000000000</v>
      </c>
    </row>
    <row r="179" spans="3:12" ht="15.5" x14ac:dyDescent="0.35">
      <c r="C179" t="s">
        <v>177</v>
      </c>
      <c r="D179" s="5">
        <v>14000000000</v>
      </c>
      <c r="E179" s="5">
        <v>-2000000000</v>
      </c>
      <c r="F179" s="5">
        <v>-32000000000</v>
      </c>
      <c r="G179" s="5">
        <v>-7000000000</v>
      </c>
    </row>
    <row r="180" spans="3:12" ht="15.5" x14ac:dyDescent="0.35">
      <c r="C180" t="s">
        <v>178</v>
      </c>
    </row>
    <row r="181" spans="3:12" ht="15.5" x14ac:dyDescent="0.35">
      <c r="C181" t="s">
        <v>13</v>
      </c>
      <c r="D181" s="5">
        <v>14000000000</v>
      </c>
      <c r="E181" s="5">
        <v>-2000000000</v>
      </c>
      <c r="F181" s="5">
        <v>-32000000000</v>
      </c>
      <c r="G181" s="5">
        <v>-7000000000</v>
      </c>
    </row>
    <row r="182" spans="3:12" ht="15.5" x14ac:dyDescent="0.35">
      <c r="C182" t="s">
        <v>16</v>
      </c>
      <c r="D182" s="6">
        <v>2.13</v>
      </c>
      <c r="E182" s="6">
        <v>-0.28000000000000003</v>
      </c>
      <c r="F182" s="6">
        <v>-4.71</v>
      </c>
      <c r="G182" s="6">
        <v>-1.0900000000000001</v>
      </c>
    </row>
    <row r="183" spans="3:12" ht="15.5" x14ac:dyDescent="0.35">
      <c r="C183" t="s">
        <v>46</v>
      </c>
      <c r="I183" s="6">
        <v>-7.97</v>
      </c>
      <c r="J183" s="6">
        <v>-26.24</v>
      </c>
      <c r="K183" s="6">
        <v>16.63</v>
      </c>
      <c r="L183" s="6">
        <v>276.33999999999997</v>
      </c>
    </row>
    <row r="184" spans="3:12" ht="15.5" x14ac:dyDescent="0.35">
      <c r="C184" t="s">
        <v>60</v>
      </c>
      <c r="I184" s="6">
        <v>-29.11</v>
      </c>
      <c r="J184" s="6">
        <v>-11.81</v>
      </c>
      <c r="K184" s="6">
        <v>34.58</v>
      </c>
      <c r="L184" s="5">
        <v>0</v>
      </c>
    </row>
    <row r="185" spans="3:12" ht="15.5" x14ac:dyDescent="0.35">
      <c r="C185" t="s">
        <v>63</v>
      </c>
      <c r="I185" s="6">
        <v>8.74</v>
      </c>
      <c r="J185" s="6">
        <v>9.2100000000000009</v>
      </c>
      <c r="K185" s="6">
        <v>8.92</v>
      </c>
      <c r="L185" s="5">
        <v>0</v>
      </c>
    </row>
    <row r="186" spans="3:12" ht="15.5" x14ac:dyDescent="0.35">
      <c r="C186" t="s">
        <v>179</v>
      </c>
      <c r="I186" s="5">
        <v>14030000000</v>
      </c>
      <c r="J186" s="6">
        <v>64879999999.999992</v>
      </c>
      <c r="K186" s="5">
        <v>159090000000</v>
      </c>
      <c r="L186" s="5">
        <v>106790000000</v>
      </c>
    </row>
    <row r="187" spans="3:12" ht="15.5" x14ac:dyDescent="0.35">
      <c r="C187" t="s">
        <v>180</v>
      </c>
      <c r="I187" s="6">
        <v>-3.1899999999999998E-2</v>
      </c>
      <c r="J187" s="6">
        <v>-0.1041</v>
      </c>
      <c r="K187" s="6">
        <v>7.2099999999999997E-2</v>
      </c>
      <c r="L187" s="6">
        <v>7.9000000000000001E-2</v>
      </c>
    </row>
    <row r="188" spans="3:12" ht="15.5" x14ac:dyDescent="0.35">
      <c r="C188" t="s">
        <v>181</v>
      </c>
      <c r="I188" s="6">
        <v>-4.1900000000000007E-2</v>
      </c>
      <c r="J188" s="6">
        <v>-0.13439999999999999</v>
      </c>
      <c r="K188" s="6">
        <v>8.4000000000000005E-2</v>
      </c>
      <c r="L188" s="6">
        <v>9.5600000000000004E-2</v>
      </c>
    </row>
    <row r="189" spans="3:12" ht="15.5" x14ac:dyDescent="0.35">
      <c r="C189" t="s">
        <v>182</v>
      </c>
      <c r="I189" s="6">
        <v>-7.0800000000000002E-2</v>
      </c>
      <c r="J189" s="6">
        <v>-1.4999999999999999E-2</v>
      </c>
      <c r="K189" s="6">
        <v>0.13369999999999999</v>
      </c>
      <c r="L189" s="6">
        <v>9.5799999999999996E-2</v>
      </c>
    </row>
    <row r="190" spans="3:12" ht="15.5" x14ac:dyDescent="0.35">
      <c r="C190" t="s">
        <v>183</v>
      </c>
      <c r="I190" s="6">
        <v>-2.99</v>
      </c>
      <c r="J190" s="6">
        <v>-1.1299999999999999</v>
      </c>
      <c r="K190" s="6">
        <v>10.06</v>
      </c>
      <c r="L190" s="6">
        <v>5.95</v>
      </c>
    </row>
    <row r="191" spans="3:12" ht="15.5" x14ac:dyDescent="0.35">
      <c r="C191" t="s">
        <v>57</v>
      </c>
      <c r="I191" s="6">
        <v>1.22</v>
      </c>
      <c r="J191" s="6">
        <v>1.59</v>
      </c>
      <c r="K191" s="6">
        <v>2.9</v>
      </c>
      <c r="L191" s="5">
        <v>0</v>
      </c>
    </row>
    <row r="192" spans="3:12" ht="15.5" x14ac:dyDescent="0.35">
      <c r="C192" t="s">
        <v>54</v>
      </c>
      <c r="I192" s="6">
        <v>190.27</v>
      </c>
      <c r="J192" s="6">
        <v>195.26</v>
      </c>
      <c r="K192" s="6">
        <v>197.97</v>
      </c>
      <c r="L192" s="6">
        <v>2889.18</v>
      </c>
    </row>
    <row r="193" spans="2:13" ht="15.5" x14ac:dyDescent="0.35">
      <c r="C193" t="s">
        <v>184</v>
      </c>
      <c r="I193" s="6">
        <v>1.22</v>
      </c>
      <c r="J193" s="6">
        <v>1.59</v>
      </c>
      <c r="K193" s="6">
        <v>2.9</v>
      </c>
      <c r="L193" s="5">
        <v>0</v>
      </c>
    </row>
    <row r="194" spans="2:13" ht="15.5" x14ac:dyDescent="0.35">
      <c r="C194" t="s">
        <v>185</v>
      </c>
      <c r="I194" s="6">
        <v>190.25</v>
      </c>
      <c r="J194" s="6">
        <v>195.24</v>
      </c>
      <c r="K194" s="6">
        <v>197.94</v>
      </c>
      <c r="L194" s="6">
        <v>2888.53</v>
      </c>
    </row>
    <row r="195" spans="2:13" ht="15.5" x14ac:dyDescent="0.35">
      <c r="C195" t="s">
        <v>186</v>
      </c>
      <c r="I195" s="5">
        <v>269000000000</v>
      </c>
      <c r="J195" s="5">
        <v>222000000000</v>
      </c>
      <c r="K195" s="5">
        <v>106000000000</v>
      </c>
      <c r="L195" s="5">
        <v>90000000000</v>
      </c>
    </row>
    <row r="196" spans="2:13" ht="15.5" x14ac:dyDescent="0.35">
      <c r="C196" t="s">
        <v>187</v>
      </c>
      <c r="I196" s="5">
        <v>33000000000</v>
      </c>
      <c r="J196" s="5">
        <v>43000000000</v>
      </c>
      <c r="K196" s="5">
        <v>5000000000</v>
      </c>
      <c r="L196" s="5">
        <v>37000000000</v>
      </c>
    </row>
    <row r="197" spans="2:13" ht="15.5" x14ac:dyDescent="0.35">
      <c r="C197" t="s">
        <v>26</v>
      </c>
      <c r="I197" s="5">
        <v>302000000000</v>
      </c>
      <c r="J197" s="5">
        <v>266000000000</v>
      </c>
      <c r="K197" s="5">
        <v>110000000000</v>
      </c>
      <c r="L197" s="5">
        <v>127000000000</v>
      </c>
    </row>
    <row r="198" spans="2:13" ht="15.5" x14ac:dyDescent="0.35">
      <c r="C198" t="s">
        <v>23</v>
      </c>
      <c r="I198" s="5">
        <v>278000000000</v>
      </c>
      <c r="J198" s="5">
        <v>220000000000</v>
      </c>
      <c r="K198" s="5">
        <v>-4000000000</v>
      </c>
      <c r="L198" s="5">
        <v>108000000000</v>
      </c>
    </row>
    <row r="199" spans="2:13" ht="15.5" x14ac:dyDescent="0.35">
      <c r="C199" t="s">
        <v>188</v>
      </c>
      <c r="I199" s="5">
        <v>-129000000000</v>
      </c>
      <c r="J199" s="5">
        <v>-30000000000</v>
      </c>
      <c r="K199" s="5">
        <v>376000000000</v>
      </c>
      <c r="L199" s="5">
        <v>146000000000</v>
      </c>
    </row>
    <row r="200" spans="2:13" ht="15.5" x14ac:dyDescent="0.35">
      <c r="C200" t="s">
        <v>189</v>
      </c>
      <c r="I200" s="5">
        <v>17000000000</v>
      </c>
      <c r="J200" s="5">
        <v>-50000000000</v>
      </c>
      <c r="K200" s="5">
        <v>-46000000000</v>
      </c>
      <c r="L200" s="5">
        <v>8000000000</v>
      </c>
    </row>
    <row r="201" spans="2:13" ht="15.5" x14ac:dyDescent="0.35">
      <c r="C201" t="s">
        <v>190</v>
      </c>
    </row>
    <row r="202" spans="2:13" ht="15.5" x14ac:dyDescent="0.35">
      <c r="C202" t="s">
        <v>15</v>
      </c>
      <c r="I202" s="5">
        <v>17000000000</v>
      </c>
      <c r="J202" s="5">
        <v>-50000000000</v>
      </c>
      <c r="K202" s="5">
        <v>-46000000000</v>
      </c>
      <c r="L202" s="5">
        <v>8000000000</v>
      </c>
    </row>
    <row r="203" spans="2:13" ht="15.5" x14ac:dyDescent="0.35">
      <c r="C203" t="s">
        <v>17</v>
      </c>
      <c r="I203" s="6">
        <v>2.4900000000000002</v>
      </c>
      <c r="J203" s="6">
        <v>-7.36</v>
      </c>
      <c r="K203" s="6">
        <v>-7.43</v>
      </c>
      <c r="L203" s="6">
        <v>25.83</v>
      </c>
    </row>
    <row r="205" spans="2:13" ht="15.5" x14ac:dyDescent="0.35">
      <c r="B205" t="s">
        <v>191</v>
      </c>
      <c r="C205" t="s">
        <v>192</v>
      </c>
      <c r="D205" s="5">
        <v>-56000000000</v>
      </c>
      <c r="E205" s="5">
        <v>-9000000000</v>
      </c>
      <c r="F205" s="5">
        <v>-34000000000</v>
      </c>
      <c r="G205" s="5">
        <v>-27000000000</v>
      </c>
      <c r="H205" s="5">
        <v>-130000000000</v>
      </c>
      <c r="I205" s="5">
        <v>-54000000000</v>
      </c>
      <c r="J205" s="5">
        <v>-179000000000</v>
      </c>
      <c r="K205" s="5">
        <v>103000000000</v>
      </c>
      <c r="L205" s="5">
        <v>87000000000</v>
      </c>
      <c r="M205" s="5">
        <v>-20000000000</v>
      </c>
    </row>
    <row r="206" spans="2:13" ht="15.5" x14ac:dyDescent="0.35">
      <c r="C206" t="s">
        <v>345</v>
      </c>
      <c r="K206" s="5">
        <v>4</v>
      </c>
    </row>
    <row r="207" spans="2:13" ht="15.5" x14ac:dyDescent="0.35">
      <c r="C207" t="s">
        <v>65</v>
      </c>
      <c r="I207" s="6">
        <v>-0.1525</v>
      </c>
      <c r="K207" s="6">
        <v>0.2646</v>
      </c>
    </row>
    <row r="208" spans="2:13" ht="15.5" x14ac:dyDescent="0.35">
      <c r="C208" t="s">
        <v>346</v>
      </c>
      <c r="I208" s="6">
        <v>7.7000000000000002E-3</v>
      </c>
      <c r="K208" s="6">
        <v>7.7000000000000002E-3</v>
      </c>
    </row>
    <row r="209" spans="3:13" ht="15.5" x14ac:dyDescent="0.35">
      <c r="C209" t="s">
        <v>45</v>
      </c>
      <c r="D209" s="6">
        <v>-8.19</v>
      </c>
      <c r="E209" s="6">
        <v>-1.32</v>
      </c>
      <c r="F209" s="6">
        <v>-4.99</v>
      </c>
      <c r="G209" s="6">
        <v>-4.03</v>
      </c>
      <c r="H209" s="6">
        <v>-19.02</v>
      </c>
      <c r="I209" s="6">
        <v>-7.97</v>
      </c>
      <c r="J209" s="6">
        <v>-26.24</v>
      </c>
      <c r="K209" s="6">
        <v>15.11</v>
      </c>
      <c r="L209" s="6">
        <v>12.81</v>
      </c>
      <c r="M209" s="6">
        <v>-2.94</v>
      </c>
    </row>
    <row r="210" spans="3:13" ht="15.5" x14ac:dyDescent="0.35">
      <c r="C210" t="s">
        <v>67</v>
      </c>
      <c r="K210" s="5">
        <v>4</v>
      </c>
    </row>
    <row r="211" spans="3:13" ht="15.5" x14ac:dyDescent="0.35">
      <c r="C211" t="s">
        <v>347</v>
      </c>
      <c r="I211" s="6">
        <v>-0.1525</v>
      </c>
      <c r="K211" s="6">
        <v>0.2646</v>
      </c>
    </row>
    <row r="212" spans="3:13" ht="15.5" x14ac:dyDescent="0.35">
      <c r="C212" t="s">
        <v>348</v>
      </c>
      <c r="I212" s="6">
        <v>7.7000000000000002E-3</v>
      </c>
      <c r="K212" s="6">
        <v>7.7000000000000002E-3</v>
      </c>
    </row>
    <row r="213" spans="3:13" ht="15.5" x14ac:dyDescent="0.35">
      <c r="C213" t="s">
        <v>193</v>
      </c>
      <c r="D213" s="5">
        <v>80000000000</v>
      </c>
      <c r="E213" s="5">
        <v>48000000000</v>
      </c>
      <c r="F213" s="5">
        <v>36000000000</v>
      </c>
      <c r="G213" s="5">
        <v>33000000000</v>
      </c>
      <c r="H213" s="5">
        <v>257000000000</v>
      </c>
      <c r="I213" s="5">
        <v>181000000000</v>
      </c>
      <c r="J213" s="5">
        <v>229000000000</v>
      </c>
      <c r="K213" s="5">
        <v>399000000000</v>
      </c>
      <c r="L213" s="5">
        <v>322000000000</v>
      </c>
      <c r="M213" s="5">
        <v>110000000000</v>
      </c>
    </row>
    <row r="214" spans="3:13" ht="15.5" x14ac:dyDescent="0.35">
      <c r="C214" t="s">
        <v>349</v>
      </c>
      <c r="K214" s="5">
        <v>4</v>
      </c>
    </row>
    <row r="215" spans="3:13" ht="15.5" x14ac:dyDescent="0.35">
      <c r="C215" t="s">
        <v>350</v>
      </c>
      <c r="I215" s="6">
        <v>-0.1525</v>
      </c>
      <c r="K215" s="6">
        <v>0.2646</v>
      </c>
    </row>
    <row r="216" spans="3:13" ht="15.5" x14ac:dyDescent="0.35">
      <c r="C216" t="s">
        <v>351</v>
      </c>
      <c r="I216" s="6">
        <v>7.7000000000000002E-3</v>
      </c>
      <c r="K216" s="6">
        <v>7.7000000000000002E-3</v>
      </c>
    </row>
    <row r="217" spans="3:13" ht="15.5" x14ac:dyDescent="0.35">
      <c r="C217" t="s">
        <v>194</v>
      </c>
      <c r="I217" s="6">
        <v>-6.68</v>
      </c>
    </row>
    <row r="218" spans="3:13" ht="15.5" x14ac:dyDescent="0.35">
      <c r="C218" t="s">
        <v>292</v>
      </c>
      <c r="I218" s="6">
        <v>-6.85</v>
      </c>
    </row>
    <row r="219" spans="3:13" ht="15.5" x14ac:dyDescent="0.35">
      <c r="C219" t="s">
        <v>195</v>
      </c>
      <c r="I219" s="6">
        <v>6.95</v>
      </c>
    </row>
    <row r="220" spans="3:13" ht="15.5" x14ac:dyDescent="0.35">
      <c r="C220" t="s">
        <v>293</v>
      </c>
      <c r="I220" s="6">
        <v>-0.1459</v>
      </c>
    </row>
    <row r="221" spans="3:13" ht="15.5" x14ac:dyDescent="0.35">
      <c r="C221" t="s">
        <v>294</v>
      </c>
      <c r="I221" s="6">
        <v>4.38</v>
      </c>
    </row>
    <row r="222" spans="3:13" ht="15.5" x14ac:dyDescent="0.35">
      <c r="C222" t="s">
        <v>196</v>
      </c>
      <c r="I222" s="6">
        <v>0.7</v>
      </c>
    </row>
    <row r="223" spans="3:13" ht="15.5" x14ac:dyDescent="0.35">
      <c r="C223" t="s">
        <v>295</v>
      </c>
      <c r="I223" s="6">
        <v>-32.08</v>
      </c>
    </row>
    <row r="224" spans="3:13" ht="15.5" x14ac:dyDescent="0.35">
      <c r="C224" t="s">
        <v>296</v>
      </c>
      <c r="I224" s="6">
        <v>-32.08</v>
      </c>
    </row>
    <row r="225" spans="3:9" ht="15.5" x14ac:dyDescent="0.35">
      <c r="C225" t="s">
        <v>297</v>
      </c>
      <c r="I225" s="6">
        <v>-15.99</v>
      </c>
    </row>
    <row r="226" spans="3:9" ht="15.5" x14ac:dyDescent="0.35">
      <c r="C226" t="s">
        <v>298</v>
      </c>
      <c r="I226" s="6">
        <v>24.42</v>
      </c>
    </row>
    <row r="227" spans="3:9" ht="15.5" x14ac:dyDescent="0.35">
      <c r="C227" t="s">
        <v>299</v>
      </c>
      <c r="I227" s="6">
        <v>-0.1</v>
      </c>
    </row>
    <row r="228" spans="3:9" ht="15.5" x14ac:dyDescent="0.35">
      <c r="C228" t="s">
        <v>301</v>
      </c>
      <c r="I228" s="6">
        <v>-18.53</v>
      </c>
    </row>
    <row r="229" spans="3:9" ht="15.5" x14ac:dyDescent="0.35">
      <c r="C229" t="s">
        <v>197</v>
      </c>
      <c r="I229" s="6">
        <v>-19.02</v>
      </c>
    </row>
    <row r="230" spans="3:9" ht="15.5" x14ac:dyDescent="0.35">
      <c r="C230" t="s">
        <v>302</v>
      </c>
      <c r="I230" s="6">
        <v>28.97</v>
      </c>
    </row>
    <row r="231" spans="3:9" ht="15.5" x14ac:dyDescent="0.35">
      <c r="C231" t="s">
        <v>198</v>
      </c>
      <c r="D231" s="6">
        <v>1.51</v>
      </c>
    </row>
    <row r="232" spans="3:9" ht="15.5" x14ac:dyDescent="0.35">
      <c r="C232" t="s">
        <v>199</v>
      </c>
      <c r="I232" s="6">
        <v>180.76</v>
      </c>
    </row>
    <row r="233" spans="3:9" ht="15.5" x14ac:dyDescent="0.35">
      <c r="C233" t="s">
        <v>303</v>
      </c>
      <c r="I233" s="6">
        <v>-3.96</v>
      </c>
    </row>
    <row r="234" spans="3:9" ht="15.5" x14ac:dyDescent="0.35">
      <c r="C234" t="s">
        <v>200</v>
      </c>
      <c r="D234" s="6">
        <v>0.94</v>
      </c>
    </row>
    <row r="235" spans="3:9" ht="15.5" x14ac:dyDescent="0.35">
      <c r="C235" t="s">
        <v>201</v>
      </c>
      <c r="D235" s="6">
        <v>0.93</v>
      </c>
    </row>
    <row r="236" spans="3:9" ht="15.5" x14ac:dyDescent="0.35">
      <c r="C236" t="s">
        <v>202</v>
      </c>
      <c r="D236" s="6">
        <v>0.15</v>
      </c>
    </row>
    <row r="237" spans="3:9" ht="15.5" x14ac:dyDescent="0.35">
      <c r="C237" t="s">
        <v>352</v>
      </c>
      <c r="D237" s="6">
        <v>0.03</v>
      </c>
    </row>
    <row r="238" spans="3:9" ht="15.5" x14ac:dyDescent="0.35">
      <c r="C238" t="s">
        <v>203</v>
      </c>
      <c r="D238" s="6">
        <v>0.26</v>
      </c>
    </row>
    <row r="239" spans="3:9" ht="15.5" x14ac:dyDescent="0.35">
      <c r="C239" t="s">
        <v>204</v>
      </c>
      <c r="D239" s="6">
        <v>0.12</v>
      </c>
    </row>
    <row r="240" spans="3:9" ht="15.5" x14ac:dyDescent="0.35">
      <c r="C240" t="s">
        <v>205</v>
      </c>
      <c r="D240" s="6">
        <v>1.26</v>
      </c>
    </row>
    <row r="241" spans="3:9" ht="15.5" x14ac:dyDescent="0.35">
      <c r="C241" t="s">
        <v>304</v>
      </c>
      <c r="I241" s="6">
        <v>-1.89</v>
      </c>
    </row>
    <row r="242" spans="3:9" ht="15.5" x14ac:dyDescent="0.35">
      <c r="C242" t="s">
        <v>13</v>
      </c>
      <c r="D242" s="5">
        <v>14000000000</v>
      </c>
    </row>
    <row r="243" spans="3:9" ht="15.5" x14ac:dyDescent="0.35">
      <c r="C243" t="s">
        <v>206</v>
      </c>
      <c r="I243" s="6">
        <v>4.5199999999999996</v>
      </c>
    </row>
    <row r="244" spans="3:9" ht="15.5" x14ac:dyDescent="0.35">
      <c r="C244" t="s">
        <v>207</v>
      </c>
      <c r="I244" s="6">
        <v>-8.1699999999999995E-2</v>
      </c>
    </row>
    <row r="245" spans="3:9" ht="15.5" x14ac:dyDescent="0.35">
      <c r="C245" t="s">
        <v>208</v>
      </c>
      <c r="I245" s="6">
        <v>-0.10249999999999999</v>
      </c>
    </row>
    <row r="246" spans="3:9" ht="15.5" x14ac:dyDescent="0.35">
      <c r="C246" t="s">
        <v>209</v>
      </c>
      <c r="I246" s="6">
        <v>-4.8000000000000001E-2</v>
      </c>
    </row>
    <row r="247" spans="3:9" ht="15.5" x14ac:dyDescent="0.35">
      <c r="C247" t="s">
        <v>305</v>
      </c>
      <c r="I247" s="6">
        <v>-4.9599999999999998E-2</v>
      </c>
    </row>
    <row r="248" spans="3:9" ht="15.5" x14ac:dyDescent="0.35">
      <c r="C248" t="s">
        <v>210</v>
      </c>
      <c r="D248" s="6">
        <v>124.55</v>
      </c>
    </row>
    <row r="249" spans="3:9" ht="15.5" x14ac:dyDescent="0.35">
      <c r="C249" t="s">
        <v>211</v>
      </c>
      <c r="D249" s="6">
        <v>5.31</v>
      </c>
    </row>
    <row r="250" spans="3:9" ht="15.5" x14ac:dyDescent="0.35">
      <c r="C250" t="s">
        <v>212</v>
      </c>
      <c r="D250" s="5">
        <v>62</v>
      </c>
    </row>
    <row r="251" spans="3:9" ht="15.5" x14ac:dyDescent="0.35">
      <c r="C251" t="s">
        <v>213</v>
      </c>
      <c r="D251" s="6">
        <v>67.86</v>
      </c>
    </row>
    <row r="252" spans="3:9" ht="15.5" x14ac:dyDescent="0.35">
      <c r="C252" t="s">
        <v>214</v>
      </c>
      <c r="D252" s="6">
        <v>0.73</v>
      </c>
    </row>
    <row r="253" spans="3:9" ht="15.5" x14ac:dyDescent="0.35">
      <c r="C253" t="s">
        <v>306</v>
      </c>
      <c r="I253" s="6">
        <v>0.12</v>
      </c>
    </row>
    <row r="254" spans="3:9" ht="15.5" x14ac:dyDescent="0.35">
      <c r="C254" t="s">
        <v>307</v>
      </c>
      <c r="I254" s="6">
        <v>66.05</v>
      </c>
    </row>
    <row r="255" spans="3:9" ht="15.5" x14ac:dyDescent="0.35">
      <c r="C255" t="s">
        <v>41</v>
      </c>
      <c r="I255" s="5">
        <v>865000000000</v>
      </c>
    </row>
    <row r="256" spans="3:9" ht="15.5" x14ac:dyDescent="0.35">
      <c r="C256" t="s">
        <v>215</v>
      </c>
      <c r="I256" s="5">
        <v>1043000000000</v>
      </c>
    </row>
    <row r="257" spans="3:9" ht="15.5" x14ac:dyDescent="0.35">
      <c r="C257" t="s">
        <v>216</v>
      </c>
      <c r="I257" s="5">
        <v>6810000000</v>
      </c>
    </row>
    <row r="258" spans="3:9" ht="15.5" x14ac:dyDescent="0.35">
      <c r="C258" t="s">
        <v>217</v>
      </c>
      <c r="I258" s="6">
        <v>0.19640000000000002</v>
      </c>
    </row>
    <row r="259" spans="3:9" ht="15.5" x14ac:dyDescent="0.35">
      <c r="C259" t="s">
        <v>218</v>
      </c>
      <c r="D259" s="6">
        <v>0.48590000000000005</v>
      </c>
    </row>
    <row r="260" spans="3:9" ht="15.5" x14ac:dyDescent="0.35">
      <c r="C260" t="s">
        <v>219</v>
      </c>
      <c r="D260" s="6">
        <v>0.2064</v>
      </c>
    </row>
    <row r="261" spans="3:9" ht="15.5" x14ac:dyDescent="0.35">
      <c r="C261" t="s">
        <v>220</v>
      </c>
      <c r="D261" s="6">
        <v>-0.69459999999999988</v>
      </c>
    </row>
    <row r="262" spans="3:9" ht="15.5" x14ac:dyDescent="0.35">
      <c r="C262" t="s">
        <v>221</v>
      </c>
      <c r="D262" s="6">
        <v>0.28889999999999999</v>
      </c>
    </row>
    <row r="263" spans="3:9" ht="15.5" x14ac:dyDescent="0.35">
      <c r="C263" t="s">
        <v>222</v>
      </c>
      <c r="D263" s="6">
        <v>1.6255000000000002</v>
      </c>
    </row>
    <row r="264" spans="3:9" ht="15.5" x14ac:dyDescent="0.35">
      <c r="C264" t="s">
        <v>223</v>
      </c>
      <c r="D264" s="6">
        <v>-105.03540000000001</v>
      </c>
    </row>
    <row r="265" spans="3:9" ht="15.5" x14ac:dyDescent="0.35">
      <c r="C265" t="s">
        <v>353</v>
      </c>
      <c r="I265" s="5">
        <v>4</v>
      </c>
    </row>
    <row r="266" spans="3:9" ht="15.5" x14ac:dyDescent="0.35">
      <c r="C266" t="s">
        <v>357</v>
      </c>
      <c r="I266" t="s">
        <v>842</v>
      </c>
    </row>
    <row r="267" spans="3:9" ht="15.5" x14ac:dyDescent="0.35">
      <c r="C267" t="s">
        <v>224</v>
      </c>
      <c r="I267" s="5">
        <v>2</v>
      </c>
    </row>
    <row r="268" spans="3:9" ht="15.5" x14ac:dyDescent="0.35">
      <c r="C268" t="s">
        <v>225</v>
      </c>
      <c r="I268" s="6">
        <v>7.0000000000000007E-2</v>
      </c>
    </row>
    <row r="269" spans="3:9" ht="15.5" x14ac:dyDescent="0.35">
      <c r="C269" t="s">
        <v>226</v>
      </c>
      <c r="I269" s="6">
        <v>0.48</v>
      </c>
    </row>
    <row r="270" spans="3:9" ht="15.5" x14ac:dyDescent="0.35">
      <c r="C270" t="s">
        <v>227</v>
      </c>
      <c r="I270" s="6">
        <v>0.44</v>
      </c>
    </row>
    <row r="271" spans="3:9" ht="15.5" x14ac:dyDescent="0.35">
      <c r="C271" t="s">
        <v>228</v>
      </c>
      <c r="I271" s="6">
        <v>0.24</v>
      </c>
    </row>
    <row r="272" spans="3:9" ht="15.5" x14ac:dyDescent="0.35">
      <c r="C272" t="s">
        <v>229</v>
      </c>
      <c r="I272" s="6">
        <v>0.7</v>
      </c>
    </row>
    <row r="273" spans="3:9" ht="15.5" x14ac:dyDescent="0.35">
      <c r="C273" t="s">
        <v>230</v>
      </c>
      <c r="I273" s="6">
        <v>0.3</v>
      </c>
    </row>
    <row r="274" spans="3:9" ht="15.5" x14ac:dyDescent="0.35">
      <c r="C274" t="s">
        <v>309</v>
      </c>
      <c r="I274" s="5">
        <v>197000000000</v>
      </c>
    </row>
    <row r="275" spans="3:9" ht="15.5" x14ac:dyDescent="0.35">
      <c r="C275" t="s">
        <v>310</v>
      </c>
      <c r="I275" s="5">
        <v>38000000000</v>
      </c>
    </row>
    <row r="276" spans="3:9" ht="15.5" x14ac:dyDescent="0.35">
      <c r="C276" t="s">
        <v>311</v>
      </c>
      <c r="I276" s="5">
        <v>43000000000</v>
      </c>
    </row>
    <row r="277" spans="3:9" ht="15.5" x14ac:dyDescent="0.35">
      <c r="C277" t="s">
        <v>312</v>
      </c>
      <c r="I277" s="5">
        <v>-126000000000</v>
      </c>
    </row>
    <row r="278" spans="3:9" ht="15.5" x14ac:dyDescent="0.35">
      <c r="C278" t="s">
        <v>231</v>
      </c>
      <c r="D278" s="5">
        <v>10000000000</v>
      </c>
    </row>
    <row r="279" spans="3:9" ht="15.5" x14ac:dyDescent="0.35">
      <c r="C279" t="s">
        <v>232</v>
      </c>
      <c r="D279" s="5">
        <v>1546000000000</v>
      </c>
    </row>
    <row r="280" spans="3:9" ht="15.5" x14ac:dyDescent="0.35">
      <c r="C280" t="s">
        <v>233</v>
      </c>
      <c r="D280" s="5">
        <v>315000000000</v>
      </c>
    </row>
    <row r="281" spans="3:9" ht="15.5" x14ac:dyDescent="0.35">
      <c r="C281" t="s">
        <v>176</v>
      </c>
      <c r="D281" s="5">
        <v>-12000000000</v>
      </c>
    </row>
    <row r="282" spans="3:9" ht="15.5" x14ac:dyDescent="0.35">
      <c r="C282" t="s">
        <v>175</v>
      </c>
      <c r="I282" s="5">
        <v>1232000000000</v>
      </c>
    </row>
    <row r="283" spans="3:9" ht="15.5" x14ac:dyDescent="0.35">
      <c r="C283" t="s">
        <v>174</v>
      </c>
      <c r="D283" s="5">
        <v>31000000000</v>
      </c>
    </row>
    <row r="284" spans="3:9" ht="15.5" x14ac:dyDescent="0.35">
      <c r="C284" t="s">
        <v>173</v>
      </c>
      <c r="D284" s="5">
        <v>157000000000</v>
      </c>
    </row>
    <row r="285" spans="3:9" ht="15.5" x14ac:dyDescent="0.35">
      <c r="C285" t="s">
        <v>24</v>
      </c>
      <c r="D285" s="5">
        <v>188000000000</v>
      </c>
    </row>
    <row r="286" spans="3:9" ht="15.5" x14ac:dyDescent="0.35">
      <c r="C286" t="s">
        <v>21</v>
      </c>
      <c r="D286" s="5">
        <v>178000000000</v>
      </c>
    </row>
    <row r="287" spans="3:9" ht="15.5" x14ac:dyDescent="0.35">
      <c r="C287" t="s">
        <v>234</v>
      </c>
      <c r="I287" s="5">
        <v>1232000000000</v>
      </c>
    </row>
    <row r="288" spans="3:9" ht="15.5" x14ac:dyDescent="0.35">
      <c r="C288" t="s">
        <v>313</v>
      </c>
      <c r="I288" s="5">
        <v>-27000000000</v>
      </c>
    </row>
    <row r="289" spans="3:9" ht="15.5" x14ac:dyDescent="0.35">
      <c r="C289" t="s">
        <v>314</v>
      </c>
      <c r="I289" s="5">
        <v>95000000000</v>
      </c>
    </row>
    <row r="290" spans="3:9" ht="15.5" x14ac:dyDescent="0.35">
      <c r="C290" t="s">
        <v>315</v>
      </c>
      <c r="I290" s="5">
        <v>-86000000000</v>
      </c>
    </row>
    <row r="291" spans="3:9" ht="15.5" x14ac:dyDescent="0.35">
      <c r="C291" t="s">
        <v>317</v>
      </c>
      <c r="I291" s="5">
        <v>-27000000000</v>
      </c>
    </row>
  </sheetData>
  <pageMargins left="0.7" right="0.7" top="0.75" bottom="0.75" header="0.3" footer="0.3"/>
  <ignoredErrors>
    <ignoredError sqref="A1:M292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28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843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844</v>
      </c>
      <c r="D2" s="2" vm="110">
        <f ca="1">IFERROR(_xlfn.STOCKHISTORY("XIDX:" &amp; $C$1, D3, , 0, 0, 1), "Libur")</f>
        <v>122</v>
      </c>
      <c r="E2" s="2" vm="111">
        <f ca="1">IFERROR(_xlfn.STOCKHISTORY("XIDX:" &amp; $C$1, E3, , 0, 0, 1), "Libur")</f>
        <v>105</v>
      </c>
      <c r="H2" s="2" vm="111">
        <f ca="1">IFERROR(INDEX(D2:G2,COUNT(D2:G2)),"")</f>
        <v>105</v>
      </c>
      <c r="I2" s="2" vm="9">
        <f ca="1">IFERROR(_xlfn.STOCKHISTORY("XIDX:" &amp; $C$1, I1, , 0, 0, 1), "Libur")</f>
        <v>280</v>
      </c>
      <c r="J2" s="2" vm="42">
        <f ca="1">IFERROR(_xlfn.STOCKHISTORY("XIDX:" &amp; $C$1, J1, , 0, 0, 1), "Libur")</f>
        <v>58</v>
      </c>
      <c r="K2" s="2" vm="68">
        <f ca="1">IFERROR(_xlfn.STOCKHISTORY("XIDX:" &amp; $C$1, K1, , 0, 0, 1), "Libur")</f>
        <v>83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3" ht="15.5" x14ac:dyDescent="0.35">
      <c r="B4" t="s">
        <v>5</v>
      </c>
      <c r="C4" t="s">
        <v>6</v>
      </c>
      <c r="D4" s="2">
        <f>IFERROR(INDEX(D51:D500,MATCH($C$4,$C$51:$C$500,0)),"")</f>
        <v>53522994462</v>
      </c>
      <c r="E4" s="2">
        <f>IFERROR(INDEX(E51:E500,MATCH($C$4,$C$51:$C$500,0)),"")</f>
        <v>30746345333</v>
      </c>
      <c r="H4" s="2">
        <f>IFERROR(SUM(D4:G4)*(4/MAX(1,COUNT(D4:G4))),"")</f>
        <v>168538679590</v>
      </c>
      <c r="I4" s="2">
        <f>IFERROR(INDEX(I51:I500,MATCH($C$4,$C$51:$C$500,0)),"")</f>
        <v>214616032165</v>
      </c>
      <c r="J4" s="2">
        <f>IFERROR(INDEX(J51:J500,MATCH($C$4,$C$51:$C$500,0)),"")</f>
        <v>153558876216</v>
      </c>
      <c r="K4" s="2">
        <f>IFERROR(INDEX(K51:K500,MATCH($C$4,$C$51:$C$500,0)),"")</f>
        <v>172560390232</v>
      </c>
      <c r="L4" s="2">
        <f>IFERROR(INDEX(L51:L500,MATCH($C$4,$C$51:$C$500,0)),"")</f>
        <v>41251584891</v>
      </c>
      <c r="M4" s="2">
        <f>IFERROR(INDEX(M51:M500,MATCH($C$4,$C$51:$C$500,0)),"")</f>
        <v>0</v>
      </c>
    </row>
    <row r="5" spans="1:13" ht="15.5" x14ac:dyDescent="0.35">
      <c r="B5" t="s">
        <v>7</v>
      </c>
      <c r="C5" t="s">
        <v>8</v>
      </c>
      <c r="D5" s="2">
        <f>IFERROR(INDEX(D51:D500,MATCH($C$5,$C$51:$C$500,0)),"")</f>
        <v>60826687473</v>
      </c>
      <c r="E5" s="2">
        <f>IFERROR(INDEX(E51:E500,MATCH($C$5,$C$51:$C$500,0)),"")</f>
        <v>7593653351</v>
      </c>
      <c r="H5" s="2">
        <f>IFERROR(SUM(D5:G5)*(4/MAX(1,COUNT(D5:G5))),"")</f>
        <v>136840681648</v>
      </c>
      <c r="I5" s="2">
        <f>IFERROR(INDEX(I51:I500,MATCH($C$5,$C$51:$C$500,0)),"")</f>
        <v>19527957836</v>
      </c>
      <c r="J5" s="2">
        <f>IFERROR(INDEX(J51:J500,MATCH($C$5,$C$51:$C$500,0)),"")</f>
        <v>1726108627</v>
      </c>
      <c r="K5" s="2">
        <f>IFERROR(INDEX(K51:K500,MATCH($C$5,$C$51:$C$500,0)),"")</f>
        <v>-93069361</v>
      </c>
      <c r="L5" s="2">
        <f>IFERROR(INDEX(L51:L500,MATCH($C$5,$C$51:$C$500,0)),"")</f>
        <v>397842818</v>
      </c>
      <c r="M5" s="2">
        <f>IFERROR(INDEX(M51:M500,MATCH($C$5,$C$51:$C$500,0)),"")</f>
        <v>0</v>
      </c>
    </row>
    <row r="6" spans="1:13" ht="15.5" x14ac:dyDescent="0.35">
      <c r="B6" t="s">
        <v>9</v>
      </c>
      <c r="C6" t="s">
        <v>10</v>
      </c>
      <c r="D6" s="2">
        <f>IFERROR(INDEX(D51:D500,MATCH($C$6,$C$51:$C$500,0)),"")</f>
        <v>309539618013</v>
      </c>
      <c r="E6" s="2">
        <f>IFERROR(INDEX(E51:E500,MATCH($C$6,$C$51:$C$500,0)),"")</f>
        <v>255054454678</v>
      </c>
      <c r="H6" s="2">
        <f>IFERROR(INDEX(D6:G6,COUNT(D6:G6)),"")</f>
        <v>255054454678</v>
      </c>
      <c r="I6" s="2">
        <f>IFERROR(INDEX(I51:I500,MATCH($C$6,$C$51:$C$500,0)),"")</f>
        <v>248439240687</v>
      </c>
      <c r="J6" s="2">
        <f>IFERROR(INDEX(J51:J500,MATCH($C$6,$C$51:$C$500,0)),"")</f>
        <v>219472833678</v>
      </c>
      <c r="K6" s="2">
        <f>IFERROR(INDEX(K51:K500,MATCH($C$6,$C$51:$C$500,0)),"")</f>
        <v>216884011361</v>
      </c>
      <c r="L6" s="2">
        <f>IFERROR(INDEX(L51:L500,MATCH($C$6,$C$51:$C$500,0)),"")</f>
        <v>64424840494</v>
      </c>
      <c r="M6" s="2">
        <f>IFERROR(INDEX(M51:M500,MATCH($C$6,$C$51:$C$500,0)),"")</f>
        <v>0</v>
      </c>
    </row>
    <row r="7" spans="1:13" ht="15.5" x14ac:dyDescent="0.35">
      <c r="B7" t="s">
        <v>11</v>
      </c>
      <c r="C7" t="s">
        <v>12</v>
      </c>
      <c r="D7" s="3">
        <f>IFERROR(INDEX(D51:D500,MATCH($C$7,$C$51:$C$500,0))/1000000000,"")</f>
        <v>7.74</v>
      </c>
      <c r="E7" s="3">
        <f>IFERROR(INDEX(E51:E500,MATCH($C$7,$C$51:$C$500,0))/1000000000,"")</f>
        <v>7.74</v>
      </c>
      <c r="H7" s="3">
        <f>IFERROR(INDEX(D7:G7,COUNT(D7:G7)),"")</f>
        <v>7.74</v>
      </c>
      <c r="I7" s="3">
        <f>IFERROR(INDEX(I51:I500,MATCH($C$7,$C$51:$C$500,0))/1000000000,"")</f>
        <v>7.74</v>
      </c>
      <c r="J7" s="3">
        <f>IFERROR(INDEX(J51:J500,MATCH($C$7,$C$51:$C$500,0))/1000000000,"")</f>
        <v>7.74</v>
      </c>
      <c r="K7" s="3">
        <f>IFERROR(INDEX(K51:K500,MATCH($C$7,$C$51:$C$500,0))/1000000000,"")</f>
        <v>7.74</v>
      </c>
      <c r="L7" s="3">
        <f>IFERROR(INDEX(L51:L500,MATCH($C$7,$C$51:$C$500,0))/1000000000,"")</f>
        <v>6.19</v>
      </c>
      <c r="M7" s="3">
        <f>IFERROR(INDEX(M51:M500,MATCH($C$7,$C$51:$C$500,0))/1000000000,"")</f>
        <v>0</v>
      </c>
    </row>
    <row r="8" spans="1:1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120000000000</v>
      </c>
      <c r="E8" s="2">
        <f>IFERROR(INDEX(E51:E500,MATCH("Free cash flow (Quarter)",$C$51:$C$500,0)),"")</f>
        <v>19000000000</v>
      </c>
      <c r="H8" s="2">
        <f>IFERROR(INDEX(D8:G8,COUNT(D8:G8)),"")</f>
        <v>19000000000</v>
      </c>
      <c r="I8" s="2">
        <f>IFERROR(INDEX(I51:I500,MATCH($C$8,$C$51:$C$500,0)),"")</f>
        <v>58000000000</v>
      </c>
      <c r="J8" s="2">
        <f>IFERROR(INDEX(J51:J500,MATCH($C$8,$C$51:$C$500,0)),"")</f>
        <v>-24000000000</v>
      </c>
      <c r="K8" s="2">
        <f>IFERROR(INDEX(K51:K500,MATCH($C$8,$C$51:$C$500,0)),"")</f>
        <v>-142000000000</v>
      </c>
      <c r="L8" s="2">
        <f>IFERROR(INDEX(L51:L500,MATCH($C$8,$C$51:$C$500,0)),"")</f>
        <v>-58000000000</v>
      </c>
      <c r="M8" s="2">
        <f>IFERROR(INDEX(M51:M500,MATCH($C$8,$C$51:$C$500,0)),"")</f>
        <v>0</v>
      </c>
    </row>
    <row r="9" spans="1:13" ht="15.5" x14ac:dyDescent="0.35">
      <c r="A9" t="s">
        <v>16</v>
      </c>
      <c r="C9" t="s">
        <v>17</v>
      </c>
      <c r="D9" s="3">
        <f>IFERROR(INDEX(D51:D500,MATCH("Free cash flow per share (Quarter)",$C$51:$C$500,0)),"")</f>
        <v>15.47</v>
      </c>
      <c r="E9" s="3">
        <f>IFERROR(INDEX(E51:E500,MATCH("Free cash flow per share (Quarter)",$C$51:$C$500,0)),"")</f>
        <v>2.48</v>
      </c>
      <c r="H9" s="3">
        <f>IFERROR(INDEX(D9:G9,COUNT(D9:G9)),"")</f>
        <v>2.48</v>
      </c>
      <c r="I9" s="3">
        <f>IFERROR(INDEX(I51:I500,MATCH($C$9,$C$51:$C$500,0)),"")</f>
        <v>7.5</v>
      </c>
      <c r="J9" s="3">
        <f>IFERROR(INDEX(J51:J500,MATCH($C$9,$C$51:$C$500,0)),"")</f>
        <v>-3.05</v>
      </c>
      <c r="K9" s="3">
        <f>IFERROR(INDEX(K51:K500,MATCH($C$9,$C$51:$C$500,0)),"")</f>
        <v>-18.329999999999998</v>
      </c>
      <c r="L9" s="3">
        <f>IFERROR(INDEX(L51:L500,MATCH($C$9,$C$51:$C$500,0)),"")</f>
        <v>-9.34</v>
      </c>
      <c r="M9" s="3">
        <f>IFERROR(INDEX(M51:M500,MATCH($C$9,$C$51:$C$500,0)),"")</f>
        <v>0</v>
      </c>
    </row>
    <row r="10" spans="1:13" ht="15.5" x14ac:dyDescent="0.35">
      <c r="C10" t="s">
        <v>18</v>
      </c>
      <c r="D10" s="3">
        <f ca="1">IFERROR(IF(D9=0,"",D2/D9),"")</f>
        <v>7.8862314156431799</v>
      </c>
      <c r="E10" s="3">
        <f ca="1">IFERROR(IF(E9=0,"",E2/E9),"")</f>
        <v>42.338709677419352</v>
      </c>
      <c r="I10" s="3">
        <f ca="1">IFERROR(IF(I9=0,"",I2/I9),"")</f>
        <v>37.333333333333336</v>
      </c>
      <c r="J10" s="3">
        <f ca="1">IFERROR(IF(J9=0,"",J2/J9),"")</f>
        <v>-19.016393442622952</v>
      </c>
      <c r="K10" s="3">
        <f ca="1">IFERROR(IF(K9=0,"",K2/K9),"")</f>
        <v>-4.5280960174577203</v>
      </c>
      <c r="L10" s="3" t="str">
        <f ca="1">IFERROR(IF(L9=0,"",L2/L9),"")</f>
        <v/>
      </c>
      <c r="M10" s="3" t="str">
        <f>IFERROR(IF(M9=0,"",M2/M9),"")</f>
        <v/>
      </c>
    </row>
    <row r="11" spans="1:13" ht="15.5" x14ac:dyDescent="0.35">
      <c r="B11" t="s">
        <v>19</v>
      </c>
      <c r="C11" t="s">
        <v>20</v>
      </c>
      <c r="D11" s="2">
        <f>IFERROR(INDEX(D51:D500,MATCH($C$11,$C$51:$C$500,0)),"")</f>
        <v>227127140537</v>
      </c>
      <c r="E11" s="2">
        <f>IFERROR(INDEX(E51:E500,MATCH($C$11,$C$51:$C$500,0)),"")</f>
        <v>131229184583</v>
      </c>
      <c r="H11" s="2">
        <f>IFERROR(INDEX(D11:G11,COUNT(D11:G11)),"")</f>
        <v>131229184583</v>
      </c>
      <c r="I11" s="2">
        <f>IFERROR(INDEX(I51:I500,MATCH($C$11,$C$51:$C$500,0)),"")</f>
        <v>136866452754</v>
      </c>
      <c r="J11" s="2">
        <f>IFERROR(INDEX(J51:J500,MATCH($C$11,$C$51:$C$500,0)),"")</f>
        <v>2207267431</v>
      </c>
      <c r="K11" s="2">
        <f>IFERROR(INDEX(K51:K500,MATCH($C$11,$C$51:$C$500,0)),"")</f>
        <v>21451387685</v>
      </c>
      <c r="L11" s="2">
        <f>IFERROR(INDEX(L51:L500,MATCH($C$11,$C$51:$C$500,0)),"")</f>
        <v>1236429581</v>
      </c>
      <c r="M11" s="2">
        <f>IFERROR(INDEX(M51:M500,MATCH($C$11,$C$51:$C$500,0)),"")</f>
        <v>0</v>
      </c>
    </row>
    <row r="12" spans="1:1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-227000000000</v>
      </c>
      <c r="E12" s="2">
        <f>IFERROR(INDEX(E51:E500,MATCH("Net Debt (Quarter)",$C$51:$C$500,0)),"")</f>
        <v>-131000000000</v>
      </c>
      <c r="H12" s="2">
        <f>IFERROR(INDEX(D12:G12,COUNT(D12:G12)),"")</f>
        <v>-131000000000</v>
      </c>
      <c r="I12" s="2">
        <f>IFERROR(INDEX(I51:I500,MATCH($C$12,$C$51:$C$500,0)),"")</f>
        <v>-129000000000</v>
      </c>
      <c r="J12" s="2">
        <f>IFERROR(INDEX(J51:J500,MATCH($C$12,$C$51:$C$500,0)),"")</f>
        <v>-2000000000</v>
      </c>
      <c r="K12" s="2">
        <f>IFERROR(INDEX(K51:K500,MATCH($C$12,$C$51:$C$500,0)),"")</f>
        <v>-21000000000</v>
      </c>
      <c r="L12" s="2">
        <f>IFERROR(INDEX(L51:L500,MATCH($C$12,$C$51:$C$500,0)),"")</f>
        <v>-1000000000</v>
      </c>
      <c r="M12" s="2">
        <f>IFERROR(INDEX(M51:M500,MATCH($C$12,$C$51:$C$500,0)),"")</f>
        <v>0</v>
      </c>
    </row>
    <row r="13" spans="1:1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>IFERROR(INDEX(I51:I500,MATCH($C$13,$C$51:$C$500,0)),"")</f>
        <v>8000000000</v>
      </c>
      <c r="J13" s="2">
        <f>IFERROR(INDEX(J51:J500,MATCH($C$13,$C$51:$C$500,0)),"")</f>
        <v>0</v>
      </c>
      <c r="K13" s="2">
        <f>IFERROR(INDEX(K51:K500,MATCH($C$13,$C$51:$C$500,0)),"")</f>
        <v>0</v>
      </c>
      <c r="L13" s="2">
        <f>IFERROR(INDEX(L51:L500,MATCH($C$13,$C$51:$C$500,0)),"")</f>
        <v>0</v>
      </c>
      <c r="M13" s="2">
        <f>IFERROR(INDEX(M51:M500,MATCH($C$13,$C$51:$C$500,0)),"")</f>
        <v>0</v>
      </c>
    </row>
    <row r="14" spans="1:13" ht="15.5" x14ac:dyDescent="0.35">
      <c r="C14" t="s">
        <v>27</v>
      </c>
      <c r="D14" s="2">
        <f>IFERROR(INDEX(D51:D500,MATCH($C$14,$C$51:$C$500,0)),"")</f>
        <v>-1467083725</v>
      </c>
      <c r="E14" s="2">
        <f>IFERROR(INDEX(E51:E500,MATCH($C$14,$C$51:$C$500,0)),"")</f>
        <v>48334999</v>
      </c>
      <c r="H14" s="2">
        <f>IFERROR(SUM(D14:G14)*(4/MAX(1,COUNT(D14:G14))),"")</f>
        <v>-2837497452</v>
      </c>
      <c r="I14" s="2">
        <f>IFERROR(INDEX(I51:I500,MATCH($C$14,$C$51:$C$500,0)),"")</f>
        <v>-1659812291</v>
      </c>
      <c r="J14" s="2">
        <f>IFERROR(INDEX(J51:J500,MATCH($C$14,$C$51:$C$500,0)),"")</f>
        <v>-61371701</v>
      </c>
      <c r="K14" s="2">
        <f>IFERROR(INDEX(K51:K500,MATCH($C$14,$C$51:$C$500,0)),"")</f>
        <v>-9833291</v>
      </c>
      <c r="L14" s="2">
        <f>IFERROR(INDEX(L51:L500,MATCH($C$14,$C$51:$C$500,0)),"")</f>
        <v>-31936378</v>
      </c>
      <c r="M14" s="2">
        <f>IFERROR(INDEX(M51:M500,MATCH($C$14,$C$51:$C$500,0)),"")</f>
        <v>0</v>
      </c>
    </row>
    <row r="15" spans="1:13" ht="15.5" x14ac:dyDescent="0.35">
      <c r="C15" t="s">
        <v>28</v>
      </c>
      <c r="D15" s="2">
        <f>IFERROR(INDEX(D51:D500,MATCH($C$15,$C$51:$C$500,0)),"")</f>
        <v>-15644781796</v>
      </c>
      <c r="E15" s="2">
        <f>IFERROR(INDEX(E51:E500,MATCH($C$15,$C$51:$C$500,0)),"")</f>
        <v>-654523513</v>
      </c>
      <c r="H15" s="2">
        <f>IFERROR(SUM(D15:G15)*(4/MAX(1,COUNT(D15:G15))),"")</f>
        <v>-32598610618</v>
      </c>
      <c r="I15" s="2">
        <f>IFERROR(INDEX(I51:I500,MATCH($C$15,$C$51:$C$500,0)),"")</f>
        <v>-7289111408</v>
      </c>
      <c r="J15" s="2">
        <f>IFERROR(INDEX(J51:J500,MATCH($C$15,$C$51:$C$500,0)),"")</f>
        <v>-1402510510</v>
      </c>
      <c r="K15" s="2">
        <f>IFERROR(INDEX(K51:K500,MATCH($C$15,$C$51:$C$500,0)),"")</f>
        <v>73247805</v>
      </c>
      <c r="L15" s="2">
        <f>IFERROR(INDEX(L51:L500,MATCH($C$15,$C$51:$C$500,0)),"")</f>
        <v>-380976329</v>
      </c>
      <c r="M15" s="2">
        <f>IFERROR(INDEX(M51:M500,MATCH($C$15,$C$51:$C$500,0)),"")</f>
        <v>0</v>
      </c>
    </row>
    <row r="16" spans="1:13" ht="15.5" x14ac:dyDescent="0.35">
      <c r="C16" t="s">
        <v>29</v>
      </c>
      <c r="D16" s="2">
        <f>IFERROR(INDEX(D51:D500,MATCH($C$16,$C$51:$C$500,0)),"")</f>
        <v>74604237068</v>
      </c>
      <c r="E16" s="2">
        <f>IFERROR(INDEX(E51:E500,MATCH($C$16,$C$51:$C$500,0)),"")</f>
        <v>4974406613</v>
      </c>
      <c r="H16" s="2">
        <f>IFERROR(SUM(D16:G16)*(4/MAX(1,COUNT(D16:G16))),"")</f>
        <v>159157287362</v>
      </c>
      <c r="I16" s="2">
        <f>IFERROR(INDEX(I51:I500,MATCH($C$16,$C$51:$C$500,0)),"")</f>
        <v>24642809562</v>
      </c>
      <c r="J16" s="2">
        <f>IFERROR(INDEX(J51:J500,MATCH($C$16,$C$51:$C$500,0)),"")</f>
        <v>3321383754</v>
      </c>
      <c r="K16" s="2">
        <f>IFERROR(INDEX(K51:K500,MATCH($C$16,$C$51:$C$500,0)),"")</f>
        <v>362406803</v>
      </c>
      <c r="L16" s="2">
        <f>IFERROR(INDEX(L51:L500,MATCH($C$16,$C$51:$C$500,0)),"")</f>
        <v>763685664</v>
      </c>
      <c r="M16" s="2">
        <f>IFERROR(INDEX(M51:M500,MATCH($C$16,$C$51:$C$500,0)),"")</f>
        <v>0</v>
      </c>
    </row>
    <row r="17" spans="1:13" ht="15.5" x14ac:dyDescent="0.35">
      <c r="A17" t="s">
        <v>30</v>
      </c>
    </row>
    <row r="18" spans="1:1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541</v>
      </c>
    </row>
    <row r="19" spans="1:13" ht="15.5" x14ac:dyDescent="0.35">
      <c r="A19" t="s">
        <v>38</v>
      </c>
      <c r="C19" t="s">
        <v>39</v>
      </c>
    </row>
    <row r="20" spans="1:13" ht="15.5" x14ac:dyDescent="0.35">
      <c r="A20" t="s">
        <v>40</v>
      </c>
      <c r="C20" t="s">
        <v>41</v>
      </c>
      <c r="D20" s="2">
        <f ca="1">IFERROR(D21*D2,"")</f>
        <v>944280000000</v>
      </c>
      <c r="E20" s="2">
        <f ca="1">IFERROR(E21*E2,"")</f>
        <v>812700000000</v>
      </c>
      <c r="H20" s="2">
        <f t="shared" ref="H20:M20" ca="1" si="0">IFERROR(H21*H2,"")</f>
        <v>812700000000</v>
      </c>
      <c r="I20" s="2">
        <f t="shared" ca="1" si="0"/>
        <v>2167200000000</v>
      </c>
      <c r="J20" s="2">
        <f t="shared" ca="1" si="0"/>
        <v>448920000000</v>
      </c>
      <c r="K20" s="2">
        <f t="shared" ca="1" si="0"/>
        <v>642420000000</v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12</v>
      </c>
      <c r="D21" s="2">
        <f>IFERROR(INDEX(D51:D500,MATCH($C$7,$C$51:$C$500,0)),"")</f>
        <v>7740000000</v>
      </c>
      <c r="E21" s="2">
        <f>IFERROR(INDEX(E51:E500,MATCH($C$7,$C$51:$C$500,0)),"")</f>
        <v>7740000000</v>
      </c>
      <c r="H21" s="2">
        <f>IFERROR(INDEX(D21:G21,COUNT(D21:G21)),"")</f>
        <v>7740000000</v>
      </c>
      <c r="I21" s="2">
        <f>IFERROR(INDEX(I51:I500,MATCH($C$7,$C$51:$C$500,0)),"")</f>
        <v>7740000000</v>
      </c>
      <c r="J21" s="2">
        <f>IFERROR(INDEX(J51:J500,MATCH($C$7,$C$51:$C$500,0)),"")</f>
        <v>7740000000</v>
      </c>
      <c r="K21" s="2">
        <f>IFERROR(INDEX(K51:K500,MATCH($C$7,$C$51:$C$500,0)),"")</f>
        <v>7740000000</v>
      </c>
      <c r="L21" s="2">
        <f>IFERROR(INDEX(L51:L500,MATCH($C$7,$C$51:$C$500,0)),"")</f>
        <v>6190000000</v>
      </c>
      <c r="M21" s="2">
        <f>IFERROR(INDEX(M51:M500,MATCH($C$7,$C$51:$C$500,0)),"")</f>
        <v>0</v>
      </c>
    </row>
    <row r="23" spans="1:13" ht="15.5" x14ac:dyDescent="0.35">
      <c r="B23" t="s">
        <v>42</v>
      </c>
      <c r="C23" t="s">
        <v>43</v>
      </c>
      <c r="D23" s="3">
        <f>IFERROR(D5/D6*100,"")</f>
        <v>19.650695398365908</v>
      </c>
      <c r="E23" s="3">
        <f>IFERROR(E5/E6*100,"")</f>
        <v>2.9772674861087216</v>
      </c>
      <c r="H23" s="3">
        <f t="shared" ref="H23:M23" si="1">IFERROR(H5/H6*100,"")</f>
        <v>53.651555241706326</v>
      </c>
      <c r="I23" s="3">
        <f t="shared" si="1"/>
        <v>7.8602549991700386</v>
      </c>
      <c r="J23" s="3">
        <f t="shared" si="1"/>
        <v>0.78647940069542444</v>
      </c>
      <c r="K23" s="3">
        <f t="shared" si="1"/>
        <v>-4.2912043361779915E-2</v>
      </c>
      <c r="L23" s="3">
        <f t="shared" si="1"/>
        <v>0.61753015599169669</v>
      </c>
      <c r="M23" s="3" t="str">
        <f t="shared" si="1"/>
        <v/>
      </c>
    </row>
    <row r="24" spans="1:13" ht="15.5" x14ac:dyDescent="0.35">
      <c r="C24" t="s">
        <v>44</v>
      </c>
      <c r="D24" s="4">
        <f>IFERROR(_xlfn.RRI(5,I23,D23),"")</f>
        <v>0.20112514180123853</v>
      </c>
      <c r="E24" s="4">
        <f>IFERROR(_xlfn.RRI(5,J23,E23),"")</f>
        <v>0.30504684328052933</v>
      </c>
      <c r="H24" s="4" t="str">
        <f t="shared" ref="H24:M24" si="2">IFERROR(_xlfn.RRI(5,M23,H23),"")</f>
        <v/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45</v>
      </c>
      <c r="C25" t="s">
        <v>46</v>
      </c>
      <c r="D25" s="3">
        <f>IFERROR(INDEX(D51:D500,MATCH($A$25,$C$51:$C$500,0)),"")</f>
        <v>7.77</v>
      </c>
      <c r="E25" s="3">
        <f>IFERROR(INDEX(E51:E500,MATCH($A$25,$C$51:$C$500,0)),"")</f>
        <v>0.98</v>
      </c>
      <c r="H25" s="3">
        <f>IFERROR(INDEX(D25:G25,COUNT(D25:G25)),"")</f>
        <v>0.98</v>
      </c>
      <c r="I25" s="3">
        <f>IFERROR(INDEX(I51:I500,MATCH($C$25,$C$51:$C$500,0)),"")</f>
        <v>2.5</v>
      </c>
      <c r="J25" s="3">
        <f>IFERROR(INDEX(J51:J500,MATCH($C$25,$C$51:$C$500,0)),"")</f>
        <v>0.24</v>
      </c>
      <c r="K25" s="3">
        <f>IFERROR(INDEX(K51:K500,MATCH($C$25,$C$51:$C$500,0)),"")</f>
        <v>0.06</v>
      </c>
      <c r="L25" s="3">
        <f>IFERROR(INDEX(L51:L500,MATCH($C$25,$C$51:$C$500,0)),"")</f>
        <v>0.06</v>
      </c>
      <c r="M25" s="3">
        <f>IFERROR(INDEX(M51:M500,MATCH($C$25,$C$51:$C$500,0)),"")</f>
        <v>0</v>
      </c>
    </row>
    <row r="26" spans="1:13" ht="15.5" x14ac:dyDescent="0.35">
      <c r="C26" t="s">
        <v>47</v>
      </c>
      <c r="D26" s="4">
        <f>IFERROR(_xlfn.RRI(5,I25,D25),"")</f>
        <v>0.25457376636316864</v>
      </c>
      <c r="E26" s="4">
        <f>IFERROR(_xlfn.RRI(5,J25,E25),"")</f>
        <v>0.32496060863545129</v>
      </c>
      <c r="H26" s="4" t="str">
        <f t="shared" ref="H26:M26" si="3">IFERROR(_xlfn.RRI(5,M25,H25),"")</f>
        <v/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>
        <f t="shared" si="3"/>
        <v>0</v>
      </c>
    </row>
    <row r="27" spans="1:13" ht="15.5" x14ac:dyDescent="0.35">
      <c r="C27" t="s">
        <v>48</v>
      </c>
      <c r="D27" s="3">
        <f>IFERROR(D4/D21,"")</f>
        <v>6.9151155635658919</v>
      </c>
      <c r="E27" s="3">
        <f>IFERROR(E4/E21,"")</f>
        <v>3.9723960378552974</v>
      </c>
      <c r="H27" s="3">
        <f t="shared" ref="H27:M27" si="4">IFERROR(H4/H21,"")</f>
        <v>21.775023202842377</v>
      </c>
      <c r="I27" s="3">
        <f t="shared" si="4"/>
        <v>27.728169530361757</v>
      </c>
      <c r="J27" s="3">
        <f t="shared" si="4"/>
        <v>19.839648089922481</v>
      </c>
      <c r="K27" s="3">
        <f t="shared" si="4"/>
        <v>22.294624060981914</v>
      </c>
      <c r="L27" s="3">
        <f t="shared" si="4"/>
        <v>6.6642301924071079</v>
      </c>
      <c r="M27" s="3" t="str">
        <f t="shared" si="4"/>
        <v/>
      </c>
    </row>
    <row r="28" spans="1:13" ht="15.5" x14ac:dyDescent="0.35">
      <c r="C28" t="s">
        <v>49</v>
      </c>
      <c r="D28" s="4">
        <f>IFERROR(_xlfn.RRI(5,I27,D27),"")</f>
        <v>-0.24251218989815893</v>
      </c>
      <c r="E28" s="4">
        <f>IFERROR(_xlfn.RRI(5,J27,E27),"")</f>
        <v>-0.27505724301951007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50</v>
      </c>
      <c r="H29" s="4">
        <f t="shared" ref="H29:M29" si="6">IFERROR(((H25-I25)/I25)*100%,"")</f>
        <v>-0.60799999999999998</v>
      </c>
      <c r="I29" s="4">
        <f t="shared" si="6"/>
        <v>9.4166666666666661</v>
      </c>
      <c r="J29" s="4">
        <f t="shared" si="6"/>
        <v>3</v>
      </c>
      <c r="K29" s="4">
        <f t="shared" si="6"/>
        <v>0</v>
      </c>
      <c r="L29" s="4" t="str">
        <f t="shared" si="6"/>
        <v/>
      </c>
      <c r="M29" s="4" t="str">
        <f t="shared" si="6"/>
        <v/>
      </c>
    </row>
    <row r="30" spans="1:13" ht="15.5" x14ac:dyDescent="0.35">
      <c r="C30" t="s">
        <v>51</v>
      </c>
      <c r="H30" s="4">
        <f t="shared" ref="H30:M30" si="7">IFERROR(((H27-I27)/I27)*100%,"")</f>
        <v>-0.21469669395236538</v>
      </c>
      <c r="I30" s="4">
        <f t="shared" si="7"/>
        <v>0.39761398008093901</v>
      </c>
      <c r="J30" s="4">
        <f t="shared" si="7"/>
        <v>-0.11011515441320742</v>
      </c>
      <c r="K30" s="4">
        <f t="shared" si="7"/>
        <v>2.3454162622388552</v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40</v>
      </c>
      <c r="E32" s="3">
        <f>IFERROR(INDEX(E51:E500,MATCH($A$32,$C$51:$C$500,0)),"")</f>
        <v>32.14</v>
      </c>
      <c r="H32" s="3">
        <f>IFERROR(INDEX(D32:G32,COUNT(D32:G32)),"")</f>
        <v>32.14</v>
      </c>
      <c r="I32" s="3">
        <f>IFERROR(INDEX(I51:I500,MATCH($C$32,$C$51:$C$500,0)),"")</f>
        <v>31.16</v>
      </c>
      <c r="J32" s="3">
        <f>IFERROR(INDEX(J51:J500,MATCH($C$32,$C$51:$C$500,0)),"")</f>
        <v>28.25</v>
      </c>
      <c r="K32" s="3">
        <f>IFERROR(INDEX(K51:K500,MATCH($C$32,$C$51:$C$500,0)),"")</f>
        <v>28.03</v>
      </c>
      <c r="L32" s="3">
        <f>IFERROR(INDEX(L51:L500,MATCH($C$32,$C$51:$C$500,0)),"")</f>
        <v>10.41</v>
      </c>
      <c r="M32" s="3">
        <f>IFERROR(INDEX(M51:M500,MATCH($C$32,$C$51:$C$500,0)),"")</f>
        <v>0</v>
      </c>
    </row>
    <row r="33" spans="1:13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2.62</v>
      </c>
      <c r="E33" s="3">
        <f>IFERROR(INDEX(E51:E500,MATCH($A$33,$C$51:$C$500,0)),"")</f>
        <v>3.61</v>
      </c>
      <c r="H33" s="3">
        <f>IFERROR(INDEX(D33:G33,COUNT(D33:G33)),"")</f>
        <v>3.61</v>
      </c>
      <c r="I33" s="3">
        <f>IFERROR(INDEX(I51:I500,MATCH($C$33,$C$51:$C$500,0)),"")</f>
        <v>8.99</v>
      </c>
      <c r="J33" s="3">
        <f>IFERROR(INDEX(J51:J500,MATCH($C$33,$C$51:$C$500,0)),"")</f>
        <v>2.0499999999999998</v>
      </c>
      <c r="K33" s="3">
        <f>IFERROR(INDEX(K51:K500,MATCH($C$33,$C$51:$C$500,0)),"")</f>
        <v>2.96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13.51</v>
      </c>
      <c r="E34" s="3">
        <f>IFERROR(INDEX(E51:E500,MATCH($A$34,$C$51:$C$500,0)),"")</f>
        <v>118.37</v>
      </c>
      <c r="H34" s="3">
        <f>IFERROR(INDEX(D34:G34,COUNT(D34:G34)),"")</f>
        <v>118.37</v>
      </c>
      <c r="I34" s="3">
        <f>IFERROR(INDEX(I51:I500,MATCH($C$34,$C$51:$C$500,0)),"")</f>
        <v>112</v>
      </c>
      <c r="J34" s="3">
        <f>IFERROR(INDEX(J51:J500,MATCH($C$34,$C$51:$C$500,0)),"")</f>
        <v>241.67</v>
      </c>
      <c r="K34" s="3">
        <f>IFERROR(INDEX(K51:K500,MATCH($C$34,$C$51:$C$500,0)),"")</f>
        <v>1383.33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15.18</v>
      </c>
      <c r="E35" s="3">
        <f>IFERROR(INDEX(E51:E500,MATCH($A$35,$C$51:$C$500,0)),"")</f>
        <v>29.2</v>
      </c>
      <c r="H35" s="3">
        <f>IFERROR(INDEX(D35:G35,COUNT(D35:G35)),"")</f>
        <v>29.2</v>
      </c>
      <c r="I35" s="3">
        <f>IFERROR(INDEX(I51:I500,MATCH($C$35,$C$51:$C$500,0)),"")</f>
        <v>10.1</v>
      </c>
      <c r="J35" s="3">
        <f>IFERROR(INDEX(J51:J500,MATCH($C$35,$C$51:$C$500,0)),"")</f>
        <v>2.92</v>
      </c>
      <c r="K35" s="3">
        <f>IFERROR(INDEX(K51:K500,MATCH($C$35,$C$51:$C$500,0)),"")</f>
        <v>3.72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64</v>
      </c>
      <c r="C36" t="s">
        <v>65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66</v>
      </c>
      <c r="C37" t="s">
        <v>67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541</v>
      </c>
    </row>
    <row r="51" spans="2:13" ht="15.5" x14ac:dyDescent="0.35">
      <c r="B51" t="s">
        <v>73</v>
      </c>
      <c r="C51" t="s">
        <v>6</v>
      </c>
      <c r="D51" s="5">
        <v>53522994462</v>
      </c>
      <c r="E51" s="5">
        <v>30746345333</v>
      </c>
      <c r="F51" s="5">
        <v>91446371369</v>
      </c>
      <c r="G51" s="5">
        <v>49684384847</v>
      </c>
      <c r="I51" s="5">
        <v>214616032165</v>
      </c>
      <c r="J51" s="5">
        <v>153558876216</v>
      </c>
      <c r="K51" s="5">
        <v>172560390232</v>
      </c>
      <c r="L51" s="5">
        <v>41251584891</v>
      </c>
    </row>
    <row r="52" spans="2:13" ht="15.5" x14ac:dyDescent="0.35">
      <c r="C52" t="s">
        <v>74</v>
      </c>
      <c r="D52" s="5">
        <v>-49659291539</v>
      </c>
      <c r="E52" s="5">
        <v>-23817633750</v>
      </c>
      <c r="F52" s="5">
        <v>-54907819531</v>
      </c>
      <c r="G52" s="5">
        <v>-30282273925</v>
      </c>
      <c r="I52" s="5">
        <v>-131833921780</v>
      </c>
      <c r="J52" s="5">
        <v>-129983597333</v>
      </c>
      <c r="K52" s="5">
        <v>-159724276638</v>
      </c>
      <c r="L52" s="5">
        <v>-31926136295</v>
      </c>
    </row>
    <row r="53" spans="2:13" ht="15.5" x14ac:dyDescent="0.35">
      <c r="C53" t="s">
        <v>75</v>
      </c>
      <c r="D53" s="5">
        <v>3863702923</v>
      </c>
      <c r="E53" s="5">
        <v>6928711583</v>
      </c>
      <c r="F53" s="5">
        <v>36538551838</v>
      </c>
      <c r="G53" s="5">
        <v>19402110922</v>
      </c>
      <c r="I53" s="5">
        <v>82782110385</v>
      </c>
      <c r="J53" s="5">
        <v>23575278883</v>
      </c>
      <c r="K53" s="5">
        <v>12836113594</v>
      </c>
      <c r="L53" s="5">
        <v>9325448596</v>
      </c>
    </row>
    <row r="54" spans="2:13" ht="15.5" x14ac:dyDescent="0.35">
      <c r="C54" t="s">
        <v>76</v>
      </c>
      <c r="D54" s="5">
        <v>-10503664233</v>
      </c>
      <c r="E54" s="5">
        <v>-12937932101</v>
      </c>
      <c r="F54" s="5">
        <v>-17624476686</v>
      </c>
      <c r="G54" s="5">
        <v>-16004119375</v>
      </c>
      <c r="I54" s="5">
        <v>-52149750884</v>
      </c>
      <c r="J54" s="5">
        <v>-21393661674</v>
      </c>
      <c r="K54" s="5">
        <v>-11702075086</v>
      </c>
      <c r="L54" s="5">
        <v>-8689012566</v>
      </c>
    </row>
    <row r="55" spans="2:13" ht="15.5" x14ac:dyDescent="0.35">
      <c r="C55" t="s">
        <v>77</v>
      </c>
      <c r="D55" s="5">
        <v>-10503664233</v>
      </c>
      <c r="E55" s="5">
        <v>-12937932101</v>
      </c>
      <c r="F55" s="5">
        <v>-17624476686</v>
      </c>
      <c r="G55" s="5">
        <v>-16004119375</v>
      </c>
      <c r="I55" s="5">
        <v>-52149750884</v>
      </c>
      <c r="J55" s="5">
        <v>-21393661674</v>
      </c>
      <c r="K55" s="5">
        <v>-11702075086</v>
      </c>
      <c r="L55" s="5">
        <v>-8689012566</v>
      </c>
    </row>
    <row r="56" spans="2:13" ht="15.5" x14ac:dyDescent="0.35">
      <c r="C56" t="s">
        <v>78</v>
      </c>
      <c r="D56" s="5">
        <v>-6639961310</v>
      </c>
      <c r="E56" s="5">
        <v>-6009220518</v>
      </c>
      <c r="F56" s="5">
        <v>18914075152</v>
      </c>
      <c r="G56" s="5">
        <v>3397991547</v>
      </c>
      <c r="I56" s="5">
        <v>30632359501</v>
      </c>
      <c r="J56" s="5">
        <v>2181617209</v>
      </c>
      <c r="K56" s="5">
        <v>1134038508</v>
      </c>
      <c r="L56" s="5">
        <v>636436030</v>
      </c>
    </row>
    <row r="57" spans="2:13" ht="15.5" x14ac:dyDescent="0.35">
      <c r="C57" t="s">
        <v>79</v>
      </c>
      <c r="D57" s="5">
        <v>81244198378</v>
      </c>
      <c r="E57" s="5">
        <v>10983627131</v>
      </c>
      <c r="F57" s="5">
        <v>-3459895703</v>
      </c>
      <c r="G57" s="5">
        <v>-2291533261</v>
      </c>
      <c r="I57" s="5">
        <v>-5989549939</v>
      </c>
      <c r="J57" s="5">
        <v>1139766545</v>
      </c>
      <c r="K57" s="5">
        <v>-771631705</v>
      </c>
      <c r="L57" s="5">
        <v>127249634</v>
      </c>
    </row>
    <row r="58" spans="2:13" ht="15.5" x14ac:dyDescent="0.35">
      <c r="C58" t="s">
        <v>80</v>
      </c>
      <c r="D58" s="5">
        <v>82711282103</v>
      </c>
      <c r="E58" s="5">
        <v>10935292132</v>
      </c>
      <c r="G58" s="5">
        <v>-4002817</v>
      </c>
      <c r="J58" s="5">
        <v>1201138246</v>
      </c>
      <c r="K58" s="5">
        <v>-761798414</v>
      </c>
      <c r="L58" s="5">
        <v>159186012</v>
      </c>
    </row>
    <row r="59" spans="2:13" ht="15.5" x14ac:dyDescent="0.35">
      <c r="C59" t="s">
        <v>27</v>
      </c>
      <c r="D59" s="5">
        <v>-1467083725</v>
      </c>
      <c r="E59" s="5">
        <v>48334999</v>
      </c>
      <c r="F59" s="5">
        <v>-1384331966</v>
      </c>
      <c r="G59" s="5">
        <v>-33356533</v>
      </c>
      <c r="I59" s="5">
        <v>-1659812291</v>
      </c>
      <c r="J59" s="5">
        <v>-61371701</v>
      </c>
      <c r="K59" s="5">
        <v>-9833291</v>
      </c>
      <c r="L59" s="5">
        <v>-31936378</v>
      </c>
    </row>
    <row r="60" spans="2:13" ht="15.5" x14ac:dyDescent="0.35">
      <c r="C60" t="s">
        <v>81</v>
      </c>
      <c r="D60" s="5">
        <v>-1157845562</v>
      </c>
      <c r="E60" s="5">
        <v>-3273770250</v>
      </c>
      <c r="F60" s="5">
        <v>-684945729</v>
      </c>
      <c r="G60" s="5">
        <v>-1616322159</v>
      </c>
      <c r="I60" s="5">
        <v>-1955630421</v>
      </c>
      <c r="J60" s="5">
        <v>79601543</v>
      </c>
      <c r="K60" s="5">
        <v>7858507</v>
      </c>
      <c r="L60" s="5">
        <v>-593118</v>
      </c>
    </row>
    <row r="61" spans="2:13" ht="15.5" x14ac:dyDescent="0.35">
      <c r="C61" t="s">
        <v>82</v>
      </c>
      <c r="D61" s="5">
        <v>81244198378</v>
      </c>
      <c r="E61" s="5">
        <v>10983627131</v>
      </c>
      <c r="F61" s="5">
        <v>-3459895703</v>
      </c>
      <c r="G61" s="5">
        <v>-2291533261</v>
      </c>
      <c r="I61" s="5">
        <v>-5989549939</v>
      </c>
      <c r="J61" s="5">
        <v>1139766545</v>
      </c>
      <c r="K61" s="5">
        <v>-771631705</v>
      </c>
      <c r="L61" s="5">
        <v>127249634</v>
      </c>
    </row>
    <row r="62" spans="2:13" ht="15.5" x14ac:dyDescent="0.35">
      <c r="C62" t="s">
        <v>29</v>
      </c>
      <c r="D62" s="5">
        <v>74604237068</v>
      </c>
      <c r="E62" s="5">
        <v>4974406613</v>
      </c>
      <c r="F62" s="5">
        <v>15454179449</v>
      </c>
      <c r="G62" s="5">
        <v>1106458286</v>
      </c>
      <c r="I62" s="5">
        <v>24642809562</v>
      </c>
      <c r="J62" s="5">
        <v>3321383754</v>
      </c>
      <c r="K62" s="5">
        <v>362406803</v>
      </c>
      <c r="L62" s="5">
        <v>763685664</v>
      </c>
    </row>
    <row r="63" spans="2:13" ht="15.5" x14ac:dyDescent="0.35">
      <c r="C63" t="s">
        <v>28</v>
      </c>
      <c r="D63" s="5">
        <v>-15644781796</v>
      </c>
      <c r="E63" s="5">
        <v>-654523513</v>
      </c>
      <c r="F63" s="5">
        <v>-3608724208</v>
      </c>
      <c r="G63" s="5">
        <v>-2230745031</v>
      </c>
      <c r="I63" s="5">
        <v>-7289111408</v>
      </c>
      <c r="J63" s="5">
        <v>-1402510510</v>
      </c>
      <c r="K63" s="5">
        <v>73247805</v>
      </c>
      <c r="L63" s="5">
        <v>-380976329</v>
      </c>
    </row>
    <row r="64" spans="2:13" ht="15.5" x14ac:dyDescent="0.35">
      <c r="C64" t="s">
        <v>83</v>
      </c>
    </row>
    <row r="65" spans="2:12" ht="15.5" x14ac:dyDescent="0.35">
      <c r="C65" t="s">
        <v>84</v>
      </c>
    </row>
    <row r="66" spans="2:12" ht="15.5" x14ac:dyDescent="0.35">
      <c r="C66" t="s">
        <v>433</v>
      </c>
    </row>
    <row r="67" spans="2:12" ht="15.5" x14ac:dyDescent="0.35">
      <c r="C67" t="s">
        <v>85</v>
      </c>
      <c r="D67" s="5">
        <v>-15644781796</v>
      </c>
      <c r="E67" s="5">
        <v>-654523513</v>
      </c>
      <c r="F67" s="5">
        <v>-3608724208</v>
      </c>
      <c r="G67" s="5">
        <v>-2230745031</v>
      </c>
      <c r="I67" s="5">
        <v>-7289111408</v>
      </c>
      <c r="J67" s="5">
        <v>-1402510510</v>
      </c>
      <c r="K67" s="5">
        <v>73247805</v>
      </c>
      <c r="L67" s="5">
        <v>-380976329</v>
      </c>
    </row>
    <row r="68" spans="2:12" ht="15.5" x14ac:dyDescent="0.35">
      <c r="C68" t="s">
        <v>87</v>
      </c>
      <c r="D68" s="5">
        <v>58959455272</v>
      </c>
      <c r="E68" s="5">
        <v>4319883100</v>
      </c>
      <c r="F68" s="5">
        <v>11845455241</v>
      </c>
      <c r="G68" s="5">
        <v>-1124286745</v>
      </c>
      <c r="I68" s="5">
        <v>17353698154</v>
      </c>
      <c r="J68" s="5">
        <v>1918873244</v>
      </c>
      <c r="K68" s="5">
        <v>435654608</v>
      </c>
      <c r="L68" s="5">
        <v>382709335</v>
      </c>
    </row>
    <row r="69" spans="2:12" ht="15.5" x14ac:dyDescent="0.35">
      <c r="C69" t="s">
        <v>88</v>
      </c>
      <c r="D69" s="5">
        <v>709386640</v>
      </c>
      <c r="F69" s="5">
        <v>-202427297</v>
      </c>
      <c r="G69" s="5">
        <v>421056558</v>
      </c>
      <c r="I69" s="5">
        <v>218629261</v>
      </c>
      <c r="J69" s="5">
        <v>-113163074</v>
      </c>
      <c r="K69" s="5">
        <v>-520865462</v>
      </c>
      <c r="L69" s="5">
        <v>14540365</v>
      </c>
    </row>
    <row r="70" spans="2:12" ht="15.5" x14ac:dyDescent="0.35">
      <c r="C70" t="s">
        <v>320</v>
      </c>
      <c r="D70" s="5">
        <v>709386640</v>
      </c>
      <c r="F70" s="5">
        <v>-202427297</v>
      </c>
      <c r="G70" s="5">
        <v>421056558</v>
      </c>
      <c r="I70" s="5">
        <v>218629261</v>
      </c>
      <c r="J70" s="5">
        <v>-113163074</v>
      </c>
      <c r="K70" s="5">
        <v>-520865462</v>
      </c>
      <c r="L70" s="5">
        <v>14540365</v>
      </c>
    </row>
    <row r="71" spans="2:12" ht="15.5" x14ac:dyDescent="0.35">
      <c r="C71" t="s">
        <v>89</v>
      </c>
      <c r="D71" s="5">
        <v>59668841912</v>
      </c>
      <c r="E71" s="5">
        <v>4319883100</v>
      </c>
      <c r="F71" s="5">
        <v>11643027944</v>
      </c>
      <c r="G71" s="5">
        <v>-703230187</v>
      </c>
      <c r="I71" s="5">
        <v>17572327415</v>
      </c>
      <c r="J71" s="5">
        <v>1805710170</v>
      </c>
      <c r="K71" s="5">
        <v>-85210854</v>
      </c>
      <c r="L71" s="5">
        <v>397249700</v>
      </c>
    </row>
    <row r="72" spans="2:12" ht="15.5" x14ac:dyDescent="0.35">
      <c r="C72" t="s">
        <v>90</v>
      </c>
      <c r="D72" s="5">
        <v>58959455271</v>
      </c>
      <c r="E72" s="5">
        <v>4319883101</v>
      </c>
      <c r="F72" s="5">
        <v>11845455241</v>
      </c>
      <c r="G72" s="5">
        <v>-1124286745</v>
      </c>
      <c r="I72" s="5">
        <v>17353698154</v>
      </c>
      <c r="J72" s="5">
        <v>1918873244</v>
      </c>
      <c r="K72" s="5">
        <v>435654608</v>
      </c>
      <c r="L72" s="5">
        <v>382709335</v>
      </c>
    </row>
    <row r="73" spans="2:12" ht="15.5" x14ac:dyDescent="0.35">
      <c r="C73" t="s">
        <v>8</v>
      </c>
      <c r="D73" s="5">
        <v>60826687473</v>
      </c>
      <c r="E73" s="5">
        <v>7593653351</v>
      </c>
      <c r="F73" s="5">
        <v>12327973673</v>
      </c>
      <c r="G73" s="5">
        <v>913091972</v>
      </c>
      <c r="I73" s="5">
        <v>19527957836</v>
      </c>
      <c r="J73" s="5">
        <v>1726108627</v>
      </c>
      <c r="K73" s="5">
        <v>-93069361</v>
      </c>
      <c r="L73" s="5">
        <v>397842818</v>
      </c>
    </row>
    <row r="74" spans="2:12" ht="15.5" x14ac:dyDescent="0.35">
      <c r="C74" t="s">
        <v>92</v>
      </c>
      <c r="D74" s="5">
        <v>58959455271</v>
      </c>
      <c r="E74" s="5">
        <v>4319883101</v>
      </c>
      <c r="F74" s="5">
        <v>11845455241</v>
      </c>
      <c r="G74" s="5">
        <v>-1124286745</v>
      </c>
      <c r="I74" s="5">
        <v>17353698154</v>
      </c>
      <c r="J74" s="5">
        <v>1918873244</v>
      </c>
      <c r="K74" s="5">
        <v>435654608</v>
      </c>
      <c r="L74" s="5">
        <v>382709335</v>
      </c>
    </row>
    <row r="75" spans="2:12" ht="15.5" x14ac:dyDescent="0.35">
      <c r="C75" t="s">
        <v>93</v>
      </c>
      <c r="D75" s="5">
        <v>59668841911</v>
      </c>
      <c r="E75" s="5">
        <v>4319883101</v>
      </c>
      <c r="F75" s="5">
        <v>11643027944</v>
      </c>
      <c r="G75" s="5">
        <v>-703230187</v>
      </c>
      <c r="I75" s="5">
        <v>17572327415</v>
      </c>
      <c r="J75" s="5">
        <v>1805710170</v>
      </c>
      <c r="K75" s="5">
        <v>-85210854</v>
      </c>
      <c r="L75" s="5">
        <v>397249700</v>
      </c>
    </row>
    <row r="76" spans="2:12" ht="15.5" x14ac:dyDescent="0.35">
      <c r="C76" t="s">
        <v>94</v>
      </c>
      <c r="D76" s="5">
        <v>59668841911</v>
      </c>
      <c r="E76" s="5">
        <v>4319883101</v>
      </c>
      <c r="F76" s="5">
        <v>11643027944</v>
      </c>
      <c r="G76" s="5">
        <v>-703230187</v>
      </c>
      <c r="I76" s="5">
        <v>17572327415</v>
      </c>
      <c r="J76" s="5">
        <v>1805710170</v>
      </c>
      <c r="K76" s="5">
        <v>-85210854</v>
      </c>
      <c r="L76" s="5">
        <v>397249700</v>
      </c>
    </row>
    <row r="78" spans="2:12" ht="15.5" x14ac:dyDescent="0.35">
      <c r="B78" t="s">
        <v>95</v>
      </c>
      <c r="C78" t="s">
        <v>96</v>
      </c>
    </row>
    <row r="79" spans="2:12" ht="15.5" x14ac:dyDescent="0.35">
      <c r="C79" t="s">
        <v>97</v>
      </c>
    </row>
    <row r="80" spans="2:12" ht="15.5" x14ac:dyDescent="0.35">
      <c r="C80" t="s">
        <v>20</v>
      </c>
      <c r="D80" s="5">
        <v>227127140537</v>
      </c>
      <c r="E80" s="5">
        <v>131229184583</v>
      </c>
      <c r="F80" s="5">
        <v>136866452754</v>
      </c>
      <c r="G80" s="5">
        <v>10795642009</v>
      </c>
      <c r="I80" s="5">
        <v>136866452754</v>
      </c>
      <c r="J80" s="5">
        <v>2207267431</v>
      </c>
      <c r="K80" s="5">
        <v>21451387685</v>
      </c>
      <c r="L80" s="5">
        <v>1236429581</v>
      </c>
    </row>
    <row r="81" spans="3:12" ht="15.5" x14ac:dyDescent="0.35">
      <c r="C81" t="s">
        <v>98</v>
      </c>
      <c r="D81" s="5">
        <v>54610282865</v>
      </c>
      <c r="E81" s="5">
        <v>44902166634</v>
      </c>
      <c r="F81" s="5">
        <v>106597644877</v>
      </c>
      <c r="G81" s="5">
        <v>83042408027</v>
      </c>
      <c r="I81" s="5">
        <v>106597644877</v>
      </c>
      <c r="J81" s="5">
        <v>107635222619</v>
      </c>
      <c r="K81" s="5">
        <v>89631570857</v>
      </c>
      <c r="L81" s="5">
        <v>10601709216</v>
      </c>
    </row>
    <row r="82" spans="3:12" ht="15.5" x14ac:dyDescent="0.35">
      <c r="C82" t="s">
        <v>99</v>
      </c>
    </row>
    <row r="83" spans="3:12" ht="15.5" x14ac:dyDescent="0.35">
      <c r="C83" t="s">
        <v>247</v>
      </c>
      <c r="E83" s="5">
        <v>25357</v>
      </c>
      <c r="F83" s="5">
        <v>4645921064</v>
      </c>
      <c r="G83" s="5">
        <v>5423024078</v>
      </c>
      <c r="I83" s="5">
        <v>4645921064</v>
      </c>
      <c r="J83" s="5">
        <v>2000000000</v>
      </c>
      <c r="K83" s="5">
        <v>2000780505</v>
      </c>
      <c r="L83" s="5">
        <v>463759270</v>
      </c>
    </row>
    <row r="84" spans="3:12" ht="15.5" x14ac:dyDescent="0.35">
      <c r="C84" t="s">
        <v>100</v>
      </c>
      <c r="D84" s="5">
        <v>54610282865</v>
      </c>
      <c r="E84" s="5">
        <v>44902166634</v>
      </c>
      <c r="F84" s="5">
        <v>106597644877</v>
      </c>
      <c r="G84" s="5">
        <v>83042408027</v>
      </c>
      <c r="I84" s="5">
        <v>106597644877</v>
      </c>
      <c r="J84" s="5">
        <v>107635222619</v>
      </c>
      <c r="K84" s="5">
        <v>89631570857</v>
      </c>
      <c r="L84" s="5">
        <v>10601709216</v>
      </c>
    </row>
    <row r="85" spans="3:12" ht="15.5" x14ac:dyDescent="0.35">
      <c r="C85" t="s">
        <v>101</v>
      </c>
      <c r="D85" s="5">
        <v>22433409418</v>
      </c>
      <c r="E85" s="5">
        <v>1114218748</v>
      </c>
      <c r="F85" s="5">
        <v>8742427656</v>
      </c>
      <c r="G85" s="5">
        <v>4091976731</v>
      </c>
      <c r="I85" s="5">
        <v>8742427656</v>
      </c>
      <c r="J85" s="5">
        <v>2373467145</v>
      </c>
      <c r="K85" s="5">
        <v>230000000</v>
      </c>
    </row>
    <row r="86" spans="3:12" ht="15.5" x14ac:dyDescent="0.35">
      <c r="C86" t="s">
        <v>102</v>
      </c>
      <c r="D86" s="5">
        <v>22433409418</v>
      </c>
      <c r="E86" s="5">
        <v>1114218748</v>
      </c>
      <c r="F86" s="5">
        <v>8742427656</v>
      </c>
      <c r="G86" s="5">
        <v>4091976731</v>
      </c>
      <c r="I86" s="5">
        <v>8742427656</v>
      </c>
      <c r="J86" s="5">
        <v>2373467145</v>
      </c>
      <c r="K86" s="5">
        <v>230000000</v>
      </c>
    </row>
    <row r="87" spans="3:12" ht="15.5" x14ac:dyDescent="0.35">
      <c r="C87" t="s">
        <v>103</v>
      </c>
      <c r="E87" s="5">
        <v>3332578607</v>
      </c>
      <c r="F87" s="5">
        <v>1510855519</v>
      </c>
      <c r="I87" s="5">
        <v>1510855519</v>
      </c>
    </row>
    <row r="88" spans="3:12" ht="15.5" x14ac:dyDescent="0.35">
      <c r="C88" t="s">
        <v>81</v>
      </c>
      <c r="D88" s="5">
        <v>308527730</v>
      </c>
      <c r="E88" s="5">
        <v>-400858910</v>
      </c>
      <c r="F88" s="5">
        <v>-400858910</v>
      </c>
      <c r="G88" s="5">
        <v>-198431613</v>
      </c>
      <c r="I88" s="5">
        <v>-400858910</v>
      </c>
      <c r="J88" s="5">
        <v>-619488171</v>
      </c>
      <c r="K88" s="5">
        <v>-506325096</v>
      </c>
      <c r="L88" s="5">
        <v>14540365</v>
      </c>
    </row>
    <row r="89" spans="3:12" ht="15.5" x14ac:dyDescent="0.35">
      <c r="C89" t="s">
        <v>104</v>
      </c>
      <c r="D89" s="5">
        <v>387139085935</v>
      </c>
      <c r="E89" s="5">
        <v>269000057784</v>
      </c>
      <c r="F89" s="5">
        <v>281033785131</v>
      </c>
      <c r="G89" s="5">
        <v>254815925948</v>
      </c>
      <c r="I89" s="5">
        <v>281033785131</v>
      </c>
      <c r="J89" s="5">
        <v>201087718322</v>
      </c>
      <c r="K89" s="5">
        <v>181140398482</v>
      </c>
      <c r="L89" s="5">
        <v>21364358310</v>
      </c>
    </row>
    <row r="90" spans="3:12" ht="15.5" x14ac:dyDescent="0.35">
      <c r="C90" t="s">
        <v>105</v>
      </c>
    </row>
    <row r="91" spans="3:12" ht="15.5" x14ac:dyDescent="0.35">
      <c r="C91" t="s">
        <v>106</v>
      </c>
      <c r="D91" s="5">
        <v>16978173460</v>
      </c>
      <c r="E91" s="5">
        <v>39868251401</v>
      </c>
      <c r="F91" s="5">
        <v>61230616661</v>
      </c>
      <c r="G91" s="5">
        <v>66846272230</v>
      </c>
      <c r="I91" s="5">
        <v>61230616661</v>
      </c>
      <c r="J91" s="5">
        <v>40641565632</v>
      </c>
      <c r="K91" s="5">
        <v>52839569631</v>
      </c>
      <c r="L91" s="5">
        <v>58811315844</v>
      </c>
    </row>
    <row r="92" spans="3:12" ht="15.5" x14ac:dyDescent="0.35">
      <c r="C92" t="s">
        <v>108</v>
      </c>
      <c r="D92" s="5">
        <v>1815764199</v>
      </c>
      <c r="E92" s="5">
        <v>1417267299</v>
      </c>
      <c r="F92" s="5">
        <v>1869670731</v>
      </c>
      <c r="G92" s="5">
        <v>1337795376</v>
      </c>
      <c r="I92" s="5">
        <v>1869670731</v>
      </c>
      <c r="J92" s="5">
        <v>680472959</v>
      </c>
      <c r="K92" s="5">
        <v>485108346</v>
      </c>
      <c r="L92" s="5">
        <v>112827690</v>
      </c>
    </row>
    <row r="93" spans="3:12" ht="15.5" x14ac:dyDescent="0.35">
      <c r="C93" t="s">
        <v>109</v>
      </c>
      <c r="D93" s="5">
        <v>19369892375</v>
      </c>
      <c r="E93" s="5">
        <v>42169456749</v>
      </c>
      <c r="F93" s="5">
        <v>64935153374</v>
      </c>
      <c r="G93" s="5">
        <v>71469676294</v>
      </c>
      <c r="I93" s="5">
        <v>64935153374</v>
      </c>
      <c r="J93" s="5">
        <v>72370900881</v>
      </c>
      <c r="K93" s="5">
        <v>53335823382</v>
      </c>
      <c r="L93" s="5">
        <v>59277802705</v>
      </c>
    </row>
    <row r="94" spans="3:12" ht="15.5" x14ac:dyDescent="0.35">
      <c r="C94" t="s">
        <v>110</v>
      </c>
      <c r="D94" s="5">
        <v>406508978310</v>
      </c>
      <c r="E94" s="5">
        <v>311169514533</v>
      </c>
      <c r="F94" s="5">
        <v>345968938505</v>
      </c>
      <c r="G94" s="5">
        <v>326285602242</v>
      </c>
      <c r="I94" s="5">
        <v>345968938505</v>
      </c>
      <c r="J94" s="5">
        <v>273458619203</v>
      </c>
      <c r="K94" s="5">
        <v>234476221864</v>
      </c>
      <c r="L94" s="5">
        <v>80642161015</v>
      </c>
    </row>
    <row r="95" spans="3:12" ht="15.5" x14ac:dyDescent="0.35">
      <c r="C95" t="s">
        <v>111</v>
      </c>
    </row>
    <row r="96" spans="3:12" ht="15.5" x14ac:dyDescent="0.35">
      <c r="C96" t="s">
        <v>112</v>
      </c>
    </row>
    <row r="97" spans="3:12" ht="15.5" x14ac:dyDescent="0.35">
      <c r="C97" t="s">
        <v>113</v>
      </c>
      <c r="D97" s="5">
        <v>62559995790</v>
      </c>
      <c r="E97" s="5">
        <v>30851389042</v>
      </c>
      <c r="F97" s="5">
        <v>58380939991</v>
      </c>
      <c r="G97" s="5">
        <v>47031471823</v>
      </c>
      <c r="I97" s="5">
        <v>58380939991</v>
      </c>
      <c r="J97" s="5">
        <v>32850937599</v>
      </c>
      <c r="K97" s="5">
        <v>16437571970</v>
      </c>
      <c r="L97" s="5">
        <v>15845495933</v>
      </c>
    </row>
    <row r="98" spans="3:12" ht="15.5" x14ac:dyDescent="0.35">
      <c r="C98" t="s">
        <v>114</v>
      </c>
    </row>
    <row r="99" spans="3:12" ht="15.5" x14ac:dyDescent="0.35">
      <c r="C99" t="s">
        <v>251</v>
      </c>
      <c r="D99" s="5">
        <v>33288709838</v>
      </c>
      <c r="E99" s="5">
        <v>6304128969</v>
      </c>
      <c r="F99" s="5">
        <v>19251427535</v>
      </c>
      <c r="G99" s="5">
        <v>19818673779</v>
      </c>
      <c r="I99" s="5">
        <v>19251427535</v>
      </c>
      <c r="J99" s="5">
        <v>23300307064</v>
      </c>
      <c r="K99" s="5">
        <v>2704213481</v>
      </c>
      <c r="L99" s="5">
        <v>12210289813</v>
      </c>
    </row>
    <row r="100" spans="3:12" ht="15.5" x14ac:dyDescent="0.35">
      <c r="C100" t="s">
        <v>115</v>
      </c>
    </row>
    <row r="101" spans="3:12" ht="15.5" x14ac:dyDescent="0.35">
      <c r="C101" t="s">
        <v>252</v>
      </c>
      <c r="E101" s="5">
        <v>25357</v>
      </c>
      <c r="F101" s="5">
        <v>4645921064</v>
      </c>
      <c r="G101" s="5">
        <v>5423024078</v>
      </c>
      <c r="I101" s="5">
        <v>4645921064</v>
      </c>
      <c r="J101" s="5">
        <v>2000000000</v>
      </c>
      <c r="K101" s="5">
        <v>2000780505</v>
      </c>
      <c r="L101" s="5">
        <v>463759270</v>
      </c>
    </row>
    <row r="102" spans="3:12" ht="15.5" x14ac:dyDescent="0.35">
      <c r="C102" t="s">
        <v>117</v>
      </c>
      <c r="D102" s="5">
        <v>110000000</v>
      </c>
      <c r="E102" s="5">
        <v>829907776</v>
      </c>
      <c r="F102" s="5">
        <v>6091813401</v>
      </c>
      <c r="G102" s="5">
        <v>3108766169</v>
      </c>
      <c r="I102" s="5">
        <v>6091813401</v>
      </c>
      <c r="J102" s="5">
        <v>5129222939</v>
      </c>
      <c r="K102" s="5">
        <v>130054869</v>
      </c>
      <c r="L102" s="5">
        <v>1624591343</v>
      </c>
    </row>
    <row r="103" spans="3:12" ht="15.5" x14ac:dyDescent="0.35">
      <c r="C103" t="s">
        <v>116</v>
      </c>
      <c r="D103" s="5">
        <v>29161285952</v>
      </c>
      <c r="E103" s="5">
        <v>23713126940</v>
      </c>
      <c r="F103" s="5">
        <v>18935793124</v>
      </c>
      <c r="G103" s="5">
        <v>13501101092</v>
      </c>
      <c r="I103" s="5">
        <v>18935793124</v>
      </c>
      <c r="J103" s="5">
        <v>2421407596</v>
      </c>
      <c r="K103" s="5">
        <v>718107986</v>
      </c>
      <c r="L103" s="5">
        <v>1136468279</v>
      </c>
    </row>
    <row r="104" spans="3:12" ht="15.5" x14ac:dyDescent="0.35">
      <c r="C104" t="s">
        <v>250</v>
      </c>
      <c r="F104" s="5">
        <v>8000000000</v>
      </c>
      <c r="I104" s="5">
        <v>8000000000</v>
      </c>
    </row>
    <row r="105" spans="3:12" ht="15.5" x14ac:dyDescent="0.35">
      <c r="C105" t="s">
        <v>543</v>
      </c>
      <c r="D105" s="5">
        <v>32354759392</v>
      </c>
      <c r="E105" s="5">
        <v>2572982933</v>
      </c>
      <c r="F105" s="5">
        <v>35365675937</v>
      </c>
      <c r="G105" s="5">
        <v>49640113989</v>
      </c>
      <c r="I105" s="5">
        <v>35365675937</v>
      </c>
      <c r="J105" s="5">
        <v>18349947099</v>
      </c>
    </row>
    <row r="106" spans="3:12" ht="15.5" x14ac:dyDescent="0.35">
      <c r="C106" t="s">
        <v>122</v>
      </c>
      <c r="D106" s="5">
        <v>34409364507</v>
      </c>
      <c r="E106" s="5">
        <v>25263670814</v>
      </c>
      <c r="F106" s="5">
        <v>39148757827</v>
      </c>
      <c r="G106" s="5">
        <v>53150933775</v>
      </c>
      <c r="I106" s="5">
        <v>39148757827</v>
      </c>
      <c r="J106" s="5">
        <v>21134847926</v>
      </c>
      <c r="K106" s="5">
        <v>1154638534</v>
      </c>
      <c r="L106" s="5">
        <v>371824588</v>
      </c>
    </row>
    <row r="107" spans="3:12" ht="15.5" x14ac:dyDescent="0.35">
      <c r="C107" t="s">
        <v>123</v>
      </c>
      <c r="D107" s="5">
        <v>34409364507</v>
      </c>
      <c r="E107" s="5">
        <v>25263670814</v>
      </c>
      <c r="F107" s="5">
        <v>39148757827</v>
      </c>
      <c r="G107" s="5">
        <v>53150933775</v>
      </c>
      <c r="I107" s="5">
        <v>39148757827</v>
      </c>
      <c r="J107" s="5">
        <v>21134847926</v>
      </c>
      <c r="K107" s="5">
        <v>1154638534</v>
      </c>
      <c r="L107" s="5">
        <v>371824588</v>
      </c>
    </row>
    <row r="108" spans="3:12" ht="15.5" x14ac:dyDescent="0.35">
      <c r="C108" t="s">
        <v>119</v>
      </c>
    </row>
    <row r="109" spans="3:12" ht="15.5" x14ac:dyDescent="0.35">
      <c r="C109" t="s">
        <v>121</v>
      </c>
    </row>
    <row r="110" spans="3:12" ht="15.5" x14ac:dyDescent="0.35">
      <c r="C110" t="s">
        <v>124</v>
      </c>
      <c r="D110" s="5">
        <v>96969360297</v>
      </c>
      <c r="E110" s="5">
        <v>56115059856</v>
      </c>
      <c r="F110" s="5">
        <v>97529697818</v>
      </c>
      <c r="G110" s="5">
        <v>100182405598</v>
      </c>
      <c r="I110" s="5">
        <v>97529697818</v>
      </c>
      <c r="J110" s="5">
        <v>53985785525</v>
      </c>
      <c r="K110" s="5">
        <v>17592210504</v>
      </c>
      <c r="L110" s="5">
        <v>16217320521</v>
      </c>
    </row>
    <row r="111" spans="3:12" ht="15.5" x14ac:dyDescent="0.35">
      <c r="C111" t="s">
        <v>125</v>
      </c>
    </row>
    <row r="112" spans="3:12" ht="15.5" x14ac:dyDescent="0.35">
      <c r="C112" t="s">
        <v>126</v>
      </c>
      <c r="D112" s="5">
        <v>77388910360</v>
      </c>
      <c r="E112" s="5">
        <v>77388910360</v>
      </c>
      <c r="F112" s="5">
        <v>77388910360</v>
      </c>
      <c r="G112" s="5">
        <v>77388910360</v>
      </c>
      <c r="I112" s="5">
        <v>77388910360</v>
      </c>
      <c r="J112" s="5">
        <v>77375632110</v>
      </c>
      <c r="K112" s="5">
        <v>77375516320</v>
      </c>
      <c r="L112" s="5">
        <v>61900000000</v>
      </c>
    </row>
    <row r="113" spans="2:12" ht="15.5" x14ac:dyDescent="0.35">
      <c r="C113" t="s">
        <v>127</v>
      </c>
      <c r="D113" s="5">
        <v>140045051719</v>
      </c>
      <c r="E113" s="5">
        <v>140045051719</v>
      </c>
      <c r="F113" s="5">
        <v>140045051719</v>
      </c>
      <c r="G113" s="5">
        <v>137237098020</v>
      </c>
      <c r="I113" s="5">
        <v>140045051719</v>
      </c>
      <c r="J113" s="5">
        <v>137069312775</v>
      </c>
      <c r="K113" s="5">
        <v>137067865400</v>
      </c>
    </row>
    <row r="114" spans="2:12" ht="15.5" x14ac:dyDescent="0.35">
      <c r="C114" t="s">
        <v>128</v>
      </c>
      <c r="D114" s="5">
        <v>91792243808</v>
      </c>
      <c r="E114" s="5">
        <v>31674942976</v>
      </c>
      <c r="F114" s="5">
        <v>24081289624</v>
      </c>
      <c r="G114" s="5">
        <v>11550888654</v>
      </c>
      <c r="I114" s="5">
        <v>24081289624</v>
      </c>
      <c r="J114" s="5">
        <v>4771961049</v>
      </c>
      <c r="K114" s="5">
        <v>2932689348</v>
      </c>
      <c r="L114" s="5">
        <v>2504893247</v>
      </c>
    </row>
    <row r="115" spans="2:12" ht="15.5" x14ac:dyDescent="0.35">
      <c r="C115" t="s">
        <v>258</v>
      </c>
      <c r="D115" s="5">
        <v>91672243808</v>
      </c>
      <c r="E115" s="5">
        <v>31554942976</v>
      </c>
      <c r="F115" s="5">
        <v>23961289624</v>
      </c>
      <c r="G115" s="5">
        <v>11430888654</v>
      </c>
      <c r="I115" s="5">
        <v>23961289624</v>
      </c>
      <c r="J115" s="5">
        <v>4651961049</v>
      </c>
      <c r="K115" s="5">
        <v>2812689348</v>
      </c>
      <c r="L115" s="5">
        <v>2384893247</v>
      </c>
    </row>
    <row r="116" spans="2:12" ht="15.5" x14ac:dyDescent="0.35">
      <c r="C116" t="s">
        <v>259</v>
      </c>
      <c r="D116" s="5">
        <v>91792243808</v>
      </c>
      <c r="E116" s="5">
        <v>31674942976</v>
      </c>
      <c r="F116" s="5">
        <v>24081289624</v>
      </c>
      <c r="G116" s="5">
        <v>11550888654</v>
      </c>
      <c r="I116" s="5">
        <v>24081289624</v>
      </c>
      <c r="J116" s="5">
        <v>4771961049</v>
      </c>
      <c r="K116" s="5">
        <v>2932689348</v>
      </c>
      <c r="L116" s="5">
        <v>2504893247</v>
      </c>
    </row>
    <row r="117" spans="2:12" ht="15.5" x14ac:dyDescent="0.35">
      <c r="C117" t="s">
        <v>260</v>
      </c>
      <c r="D117" s="5">
        <v>4884396</v>
      </c>
      <c r="E117" s="5">
        <v>6346408533</v>
      </c>
      <c r="F117" s="5">
        <v>7324847894</v>
      </c>
      <c r="G117" s="5">
        <v>124731223</v>
      </c>
      <c r="I117" s="5">
        <v>7324847894</v>
      </c>
      <c r="J117" s="5">
        <v>875415915</v>
      </c>
      <c r="K117" s="5">
        <v>14265389</v>
      </c>
      <c r="L117" s="5">
        <v>5406882</v>
      </c>
    </row>
    <row r="118" spans="2:12" ht="15.5" x14ac:dyDescent="0.35">
      <c r="C118" t="s">
        <v>10</v>
      </c>
      <c r="D118" s="5">
        <v>309539618013</v>
      </c>
      <c r="E118" s="5">
        <v>255054454678</v>
      </c>
      <c r="F118" s="5">
        <v>248439240687</v>
      </c>
      <c r="G118" s="5">
        <v>226103196644</v>
      </c>
      <c r="I118" s="5">
        <v>248439240687</v>
      </c>
      <c r="J118" s="5">
        <v>219472833678</v>
      </c>
      <c r="K118" s="5">
        <v>216884011361</v>
      </c>
      <c r="L118" s="5">
        <v>64424840494</v>
      </c>
    </row>
    <row r="119" spans="2:12" ht="15.5" x14ac:dyDescent="0.35">
      <c r="C119" t="s">
        <v>129</v>
      </c>
      <c r="D119" s="5">
        <v>406508978310</v>
      </c>
      <c r="E119" s="5">
        <v>311169514534</v>
      </c>
      <c r="F119" s="5">
        <v>345968938505</v>
      </c>
      <c r="G119" s="5">
        <v>326285602242</v>
      </c>
      <c r="I119" s="5">
        <v>345968938505</v>
      </c>
      <c r="J119" s="5">
        <v>273458619203</v>
      </c>
      <c r="K119" s="5">
        <v>234476221865</v>
      </c>
      <c r="L119" s="5">
        <v>80642161015</v>
      </c>
    </row>
    <row r="120" spans="2:12" ht="15.5" x14ac:dyDescent="0.35">
      <c r="C120" t="s">
        <v>130</v>
      </c>
      <c r="D120" s="5">
        <v>7738891036</v>
      </c>
      <c r="E120" s="5">
        <v>7738891036</v>
      </c>
      <c r="F120" s="5">
        <v>7738891036</v>
      </c>
      <c r="G120" s="5">
        <v>7738891036</v>
      </c>
      <c r="I120" s="5">
        <v>7738891036</v>
      </c>
      <c r="J120" s="5">
        <v>7737563211</v>
      </c>
      <c r="K120" s="5">
        <v>7737551632</v>
      </c>
      <c r="L120" s="5">
        <v>6190000000</v>
      </c>
    </row>
    <row r="122" spans="2:12" ht="15.5" x14ac:dyDescent="0.35">
      <c r="B122" t="s">
        <v>131</v>
      </c>
      <c r="C122" t="s">
        <v>132</v>
      </c>
      <c r="D122" s="5">
        <v>119739584833</v>
      </c>
      <c r="E122" s="5">
        <v>19197132093</v>
      </c>
      <c r="F122" s="5">
        <v>70117537278</v>
      </c>
      <c r="G122" s="5">
        <v>7407126129</v>
      </c>
      <c r="I122" s="5">
        <v>68264295171</v>
      </c>
      <c r="J122" s="5">
        <v>-16423063398</v>
      </c>
      <c r="K122" s="5">
        <v>-129903648569</v>
      </c>
      <c r="L122" s="5">
        <v>7750867936</v>
      </c>
    </row>
    <row r="123" spans="2:12" ht="15.5" x14ac:dyDescent="0.35">
      <c r="C123" t="s">
        <v>133</v>
      </c>
      <c r="D123" s="5">
        <v>31606845499</v>
      </c>
      <c r="E123" s="5">
        <v>87014638099</v>
      </c>
      <c r="F123" s="5">
        <v>64529638506</v>
      </c>
      <c r="G123" s="5">
        <v>27000584623</v>
      </c>
      <c r="I123" s="5">
        <v>212292113894</v>
      </c>
      <c r="J123" s="5">
        <v>135555224453</v>
      </c>
      <c r="K123" s="5">
        <v>93530528591</v>
      </c>
      <c r="L123" s="5">
        <v>44658630868</v>
      </c>
    </row>
    <row r="124" spans="2:12" ht="15.5" x14ac:dyDescent="0.35">
      <c r="C124" t="s">
        <v>134</v>
      </c>
      <c r="D124" s="5">
        <v>23952039040</v>
      </c>
      <c r="E124" s="5">
        <v>-54013891800</v>
      </c>
      <c r="F124" s="5">
        <v>59738652600</v>
      </c>
      <c r="G124" s="5">
        <v>-36228581837</v>
      </c>
      <c r="I124" s="5">
        <v>-93060423886</v>
      </c>
      <c r="J124" s="5">
        <v>-122130940323</v>
      </c>
      <c r="K124" s="5">
        <v>-172199655006</v>
      </c>
      <c r="L124" s="5">
        <v>-22559772493</v>
      </c>
    </row>
    <row r="125" spans="2:12" ht="15.5" x14ac:dyDescent="0.35">
      <c r="C125" t="s">
        <v>724</v>
      </c>
      <c r="D125" s="5">
        <v>-21323226372</v>
      </c>
      <c r="F125" s="5">
        <v>-35135443739</v>
      </c>
      <c r="G125" s="5">
        <v>5407950735</v>
      </c>
      <c r="I125" s="5">
        <v>-35135443739</v>
      </c>
      <c r="J125" s="5">
        <v>-16009801101</v>
      </c>
      <c r="K125" s="5">
        <v>-45008577162</v>
      </c>
      <c r="L125" s="5">
        <v>-10695217138</v>
      </c>
    </row>
    <row r="126" spans="2:12" ht="15.5" x14ac:dyDescent="0.35">
      <c r="C126" t="s">
        <v>135</v>
      </c>
      <c r="D126" s="5">
        <v>-2139052893</v>
      </c>
      <c r="E126" s="5">
        <v>-3554534747</v>
      </c>
      <c r="F126" s="5">
        <v>6659816676</v>
      </c>
      <c r="G126" s="5">
        <v>-11836920844</v>
      </c>
      <c r="I126" s="5">
        <v>-12982796811</v>
      </c>
      <c r="J126" s="5">
        <v>-12577040412</v>
      </c>
      <c r="K126" s="5">
        <v>-5453266356</v>
      </c>
      <c r="L126" s="5">
        <v>-3557621624</v>
      </c>
    </row>
    <row r="127" spans="2:12" ht="15.5" x14ac:dyDescent="0.35">
      <c r="C127" t="s">
        <v>845</v>
      </c>
      <c r="D127" s="5">
        <v>8739068883</v>
      </c>
      <c r="E127" s="5">
        <v>-8739068883</v>
      </c>
      <c r="F127" s="5">
        <v>-28188477183</v>
      </c>
      <c r="G127" s="5">
        <v>28188477183</v>
      </c>
    </row>
    <row r="128" spans="2:12" ht="15.5" x14ac:dyDescent="0.35">
      <c r="C128" t="s">
        <v>261</v>
      </c>
      <c r="D128" s="5">
        <v>3423249</v>
      </c>
      <c r="E128" s="5">
        <v>59035720</v>
      </c>
      <c r="F128" s="5">
        <v>25626239</v>
      </c>
      <c r="G128" s="5">
        <v>354113</v>
      </c>
      <c r="I128" s="5">
        <v>29983169</v>
      </c>
      <c r="J128" s="5">
        <v>500098724</v>
      </c>
      <c r="K128" s="5">
        <v>253032417</v>
      </c>
      <c r="L128" s="5">
        <v>5677056</v>
      </c>
    </row>
    <row r="129" spans="3:12" ht="15.5" x14ac:dyDescent="0.35">
      <c r="C129" t="s">
        <v>366</v>
      </c>
      <c r="D129" s="5">
        <v>10700721</v>
      </c>
      <c r="E129" s="5">
        <v>-10700721</v>
      </c>
      <c r="F129" s="5">
        <v>-639884382</v>
      </c>
      <c r="I129" s="5">
        <v>-639884382</v>
      </c>
    </row>
    <row r="130" spans="3:12" ht="15.5" x14ac:dyDescent="0.35">
      <c r="C130" t="s">
        <v>846</v>
      </c>
      <c r="D130" s="5">
        <v>79021892167</v>
      </c>
    </row>
    <row r="131" spans="3:12" ht="15.5" x14ac:dyDescent="0.35">
      <c r="C131" t="s">
        <v>137</v>
      </c>
      <c r="D131" s="5">
        <v>-612722089</v>
      </c>
      <c r="E131" s="5">
        <v>-1558345575</v>
      </c>
      <c r="F131" s="5">
        <v>3127608561</v>
      </c>
      <c r="G131" s="5">
        <v>-5366861635</v>
      </c>
      <c r="I131" s="5">
        <v>-2239253074</v>
      </c>
      <c r="J131" s="5">
        <v>-1760604739</v>
      </c>
      <c r="K131" s="5">
        <v>-1025711053</v>
      </c>
      <c r="L131" s="5">
        <v>-98926311</v>
      </c>
    </row>
    <row r="132" spans="3:12" ht="15.5" x14ac:dyDescent="0.35">
      <c r="C132" t="s">
        <v>328</v>
      </c>
      <c r="D132" s="5">
        <v>480616628</v>
      </c>
      <c r="G132" s="5">
        <v>242123791</v>
      </c>
      <c r="L132" s="5">
        <v>-1902422</v>
      </c>
    </row>
    <row r="133" spans="3:12" ht="15.5" x14ac:dyDescent="0.35">
      <c r="C133" t="s">
        <v>139</v>
      </c>
      <c r="D133" s="5">
        <v>16236873779</v>
      </c>
      <c r="E133" s="5">
        <v>-24820883764</v>
      </c>
      <c r="F133" s="5">
        <v>3210233756</v>
      </c>
      <c r="G133" s="5">
        <v>7503214870</v>
      </c>
      <c r="I133" s="5">
        <v>38104488219</v>
      </c>
      <c r="J133" s="5">
        <v>4756701858</v>
      </c>
      <c r="K133" s="5">
        <v>162054430856</v>
      </c>
      <c r="L133" s="5">
        <v>56619759270</v>
      </c>
    </row>
    <row r="134" spans="3:12" ht="15.5" x14ac:dyDescent="0.35">
      <c r="C134" t="s">
        <v>140</v>
      </c>
      <c r="D134" s="5">
        <v>-26172061482</v>
      </c>
      <c r="E134" s="5">
        <v>-13516500</v>
      </c>
      <c r="F134" s="5">
        <v>52743039711</v>
      </c>
      <c r="G134" s="5">
        <v>-8771503836</v>
      </c>
      <c r="I134" s="5">
        <v>28290401933</v>
      </c>
      <c r="J134" s="5">
        <v>-7577758714</v>
      </c>
      <c r="K134" s="5">
        <v>-11935824183</v>
      </c>
      <c r="L134" s="5">
        <v>-65575171206</v>
      </c>
    </row>
    <row r="135" spans="3:12" ht="15.5" x14ac:dyDescent="0.35">
      <c r="C135" t="s">
        <v>143</v>
      </c>
      <c r="D135" s="5">
        <v>1516500</v>
      </c>
      <c r="E135" s="5">
        <v>-13516500</v>
      </c>
      <c r="F135" s="5">
        <v>14016763328</v>
      </c>
      <c r="G135" s="5">
        <v>-19385322309</v>
      </c>
      <c r="I135" s="5">
        <v>-10250874450</v>
      </c>
      <c r="J135" s="5">
        <v>-7207758714</v>
      </c>
      <c r="K135" s="5">
        <v>-11935824183</v>
      </c>
      <c r="L135" s="5">
        <v>-65575171206</v>
      </c>
    </row>
    <row r="136" spans="3:12" ht="15.5" x14ac:dyDescent="0.35">
      <c r="C136" t="s">
        <v>417</v>
      </c>
      <c r="F136" s="5">
        <v>-600000000</v>
      </c>
      <c r="I136" s="5">
        <v>-600000000</v>
      </c>
    </row>
    <row r="137" spans="3:12" ht="15.5" x14ac:dyDescent="0.35">
      <c r="C137" t="s">
        <v>847</v>
      </c>
      <c r="D137" s="5">
        <v>-78293577982</v>
      </c>
      <c r="F137" s="5">
        <v>-54212000000</v>
      </c>
      <c r="G137" s="5">
        <v>10798818473</v>
      </c>
      <c r="I137" s="5">
        <v>-54212000000</v>
      </c>
    </row>
    <row r="138" spans="3:12" ht="15.5" x14ac:dyDescent="0.35">
      <c r="C138" t="s">
        <v>825</v>
      </c>
      <c r="D138" s="5">
        <v>16520000000</v>
      </c>
      <c r="F138" s="5">
        <v>94323476383</v>
      </c>
      <c r="I138" s="5">
        <v>94323476383</v>
      </c>
    </row>
    <row r="139" spans="3:12" ht="15.5" x14ac:dyDescent="0.35">
      <c r="C139" t="s">
        <v>848</v>
      </c>
      <c r="D139" s="5">
        <v>35600000000</v>
      </c>
    </row>
    <row r="140" spans="3:12" ht="15.5" x14ac:dyDescent="0.35">
      <c r="C140" t="s">
        <v>268</v>
      </c>
      <c r="F140" s="5">
        <v>-785200000</v>
      </c>
      <c r="G140" s="5">
        <v>-185000000</v>
      </c>
      <c r="I140" s="5">
        <v>-970200000</v>
      </c>
      <c r="J140" s="5">
        <v>-370000000</v>
      </c>
    </row>
    <row r="141" spans="3:12" ht="15.5" x14ac:dyDescent="0.35">
      <c r="C141" t="s">
        <v>148</v>
      </c>
      <c r="D141" s="5">
        <v>16236873779</v>
      </c>
      <c r="E141" s="5">
        <v>-24820883764</v>
      </c>
      <c r="F141" s="5">
        <v>3210233756</v>
      </c>
      <c r="G141" s="5">
        <v>7503214870</v>
      </c>
      <c r="I141" s="5">
        <v>38104488219</v>
      </c>
      <c r="J141" s="5">
        <v>4756701858</v>
      </c>
      <c r="K141" s="5">
        <v>162054430856</v>
      </c>
      <c r="L141" s="5">
        <v>56619759270</v>
      </c>
    </row>
    <row r="142" spans="3:12" ht="15.5" x14ac:dyDescent="0.35">
      <c r="C142" t="s">
        <v>849</v>
      </c>
    </row>
    <row r="143" spans="3:12" ht="15.5" x14ac:dyDescent="0.35">
      <c r="C143" t="s">
        <v>470</v>
      </c>
      <c r="F143" s="5">
        <v>-31290166890</v>
      </c>
      <c r="G143" s="5">
        <v>31290166890</v>
      </c>
    </row>
    <row r="144" spans="3:12" ht="15.5" x14ac:dyDescent="0.35">
      <c r="C144" t="s">
        <v>471</v>
      </c>
      <c r="D144" s="5">
        <v>8461720203</v>
      </c>
      <c r="E144" s="5">
        <v>-12674988056</v>
      </c>
      <c r="F144" s="5">
        <v>2645921064</v>
      </c>
      <c r="I144" s="5">
        <v>2645921064</v>
      </c>
      <c r="J144" s="5">
        <v>-780505</v>
      </c>
    </row>
    <row r="145" spans="3:12" ht="15.5" x14ac:dyDescent="0.35">
      <c r="C145" t="s">
        <v>850</v>
      </c>
      <c r="D145" s="5">
        <v>8461720203</v>
      </c>
      <c r="E145" s="5">
        <v>-12674988056</v>
      </c>
      <c r="F145" s="5">
        <v>-28644245826</v>
      </c>
      <c r="G145" s="5">
        <v>31290166890</v>
      </c>
      <c r="I145" s="5">
        <v>2645921064</v>
      </c>
      <c r="J145" s="5">
        <v>-780505</v>
      </c>
    </row>
    <row r="146" spans="3:12" ht="15.5" x14ac:dyDescent="0.35">
      <c r="C146" t="s">
        <v>851</v>
      </c>
      <c r="G146" s="5">
        <v>-179259215</v>
      </c>
    </row>
    <row r="147" spans="3:12" ht="15.5" x14ac:dyDescent="0.35">
      <c r="C147" t="s">
        <v>459</v>
      </c>
      <c r="F147" s="5">
        <v>18874245540</v>
      </c>
      <c r="I147" s="5">
        <v>18874245540</v>
      </c>
      <c r="J147" s="5">
        <v>4755919198</v>
      </c>
      <c r="K147" s="5">
        <v>8244027901</v>
      </c>
      <c r="L147" s="5">
        <v>62282283713</v>
      </c>
    </row>
    <row r="148" spans="3:12" ht="15.5" x14ac:dyDescent="0.35">
      <c r="C148" t="s">
        <v>852</v>
      </c>
      <c r="G148" s="5">
        <v>-27211780378</v>
      </c>
      <c r="K148" s="5">
        <v>1537021235</v>
      </c>
      <c r="L148" s="5">
        <v>-5518524443</v>
      </c>
    </row>
    <row r="149" spans="3:12" ht="15.5" x14ac:dyDescent="0.35">
      <c r="C149" t="s">
        <v>456</v>
      </c>
      <c r="F149" s="5">
        <v>8000000000</v>
      </c>
      <c r="I149" s="5">
        <v>8000000000</v>
      </c>
    </row>
    <row r="150" spans="3:12" ht="15.5" x14ac:dyDescent="0.35">
      <c r="C150" t="s">
        <v>372</v>
      </c>
      <c r="D150" s="5">
        <v>6100000000</v>
      </c>
      <c r="E150" s="5">
        <v>-8000000000</v>
      </c>
    </row>
    <row r="151" spans="3:12" ht="15.5" x14ac:dyDescent="0.35">
      <c r="C151" t="s">
        <v>853</v>
      </c>
      <c r="L151" s="5">
        <v>6000000</v>
      </c>
    </row>
    <row r="152" spans="3:12" ht="15.5" x14ac:dyDescent="0.35">
      <c r="C152" t="s">
        <v>624</v>
      </c>
      <c r="F152" s="5">
        <v>7905062400</v>
      </c>
      <c r="I152" s="5">
        <v>7905062400</v>
      </c>
    </row>
    <row r="153" spans="3:12" ht="15.5" x14ac:dyDescent="0.35">
      <c r="C153" t="s">
        <v>279</v>
      </c>
      <c r="K153" s="5">
        <v>137067865400</v>
      </c>
    </row>
    <row r="154" spans="3:12" ht="15.5" x14ac:dyDescent="0.35">
      <c r="C154" t="s">
        <v>854</v>
      </c>
      <c r="F154" s="5">
        <v>-1804280</v>
      </c>
      <c r="G154" s="5">
        <v>181063495</v>
      </c>
      <c r="I154" s="5">
        <v>179259215</v>
      </c>
      <c r="J154" s="5">
        <v>1563165</v>
      </c>
    </row>
    <row r="155" spans="3:12" ht="15.5" x14ac:dyDescent="0.35">
      <c r="C155" t="s">
        <v>552</v>
      </c>
      <c r="D155" s="5">
        <v>2175153576</v>
      </c>
      <c r="E155" s="5">
        <v>-4645895708</v>
      </c>
    </row>
    <row r="156" spans="3:12" ht="15.5" x14ac:dyDescent="0.35">
      <c r="C156" t="s">
        <v>855</v>
      </c>
      <c r="K156" s="5">
        <v>15475516320</v>
      </c>
    </row>
    <row r="157" spans="3:12" ht="15.5" x14ac:dyDescent="0.35">
      <c r="C157" t="s">
        <v>856</v>
      </c>
      <c r="F157" s="5">
        <v>-3423024078</v>
      </c>
      <c r="G157" s="5">
        <v>3423024078</v>
      </c>
    </row>
    <row r="158" spans="3:12" ht="15.5" x14ac:dyDescent="0.35">
      <c r="C158" t="s">
        <v>343</v>
      </c>
      <c r="K158" s="5">
        <v>-270000000</v>
      </c>
      <c r="L158" s="5">
        <v>-150000000</v>
      </c>
    </row>
    <row r="159" spans="3:12" ht="15.5" x14ac:dyDescent="0.35">
      <c r="C159" t="s">
        <v>157</v>
      </c>
      <c r="D159" s="5">
        <v>109804397130</v>
      </c>
      <c r="E159" s="5">
        <v>-5637268171</v>
      </c>
      <c r="F159" s="5">
        <v>126070810745</v>
      </c>
      <c r="G159" s="5">
        <v>6138837163</v>
      </c>
      <c r="I159" s="5">
        <v>134659185323</v>
      </c>
      <c r="J159" s="5">
        <v>-19244120254</v>
      </c>
      <c r="K159" s="5">
        <v>20214958104</v>
      </c>
      <c r="L159" s="5">
        <v>-1204544000</v>
      </c>
    </row>
    <row r="160" spans="3:12" ht="15.5" x14ac:dyDescent="0.35">
      <c r="C160" t="s">
        <v>857</v>
      </c>
    </row>
    <row r="161" spans="2:12" ht="15.5" x14ac:dyDescent="0.35">
      <c r="C161" t="s">
        <v>858</v>
      </c>
      <c r="D161" s="5">
        <v>109804397130</v>
      </c>
      <c r="E161" s="5">
        <v>-5637268171</v>
      </c>
      <c r="F161" s="5">
        <v>126070810745</v>
      </c>
      <c r="G161" s="5">
        <v>6138837163</v>
      </c>
      <c r="I161" s="5">
        <v>134659185323</v>
      </c>
      <c r="J161" s="5">
        <v>-19244120254</v>
      </c>
      <c r="K161" s="5">
        <v>20214958104</v>
      </c>
      <c r="L161" s="5">
        <v>-1204544000</v>
      </c>
    </row>
    <row r="162" spans="2:12" ht="15.5" x14ac:dyDescent="0.35">
      <c r="C162" t="s">
        <v>158</v>
      </c>
      <c r="E162" s="5">
        <v>136866452754</v>
      </c>
      <c r="I162" s="5">
        <v>2207267431</v>
      </c>
      <c r="J162" s="5">
        <v>21451387685</v>
      </c>
      <c r="K162" s="5">
        <v>1236429581</v>
      </c>
      <c r="L162" s="5">
        <v>2440973581</v>
      </c>
    </row>
    <row r="163" spans="2:12" ht="15.5" x14ac:dyDescent="0.35">
      <c r="C163" t="s">
        <v>159</v>
      </c>
      <c r="D163" s="5">
        <v>95897955954</v>
      </c>
      <c r="E163" s="5">
        <v>131229184583</v>
      </c>
      <c r="F163" s="5">
        <v>126070810745</v>
      </c>
      <c r="G163" s="5">
        <v>6138837163</v>
      </c>
      <c r="I163" s="5">
        <v>136866452754</v>
      </c>
      <c r="J163" s="5">
        <v>2207267431</v>
      </c>
      <c r="K163" s="5">
        <v>21451387685</v>
      </c>
      <c r="L163" s="5">
        <v>1236429581</v>
      </c>
    </row>
    <row r="165" spans="2:12" ht="15.5" x14ac:dyDescent="0.35">
      <c r="B165" t="s">
        <v>160</v>
      </c>
      <c r="C165" t="s">
        <v>12</v>
      </c>
      <c r="D165" s="5">
        <v>7740000000</v>
      </c>
      <c r="E165" s="5">
        <v>7740000000</v>
      </c>
      <c r="F165" s="5">
        <v>7740000000</v>
      </c>
      <c r="G165" s="5">
        <v>7740000000</v>
      </c>
      <c r="I165" s="5">
        <v>7740000000</v>
      </c>
      <c r="J165" s="5">
        <v>7740000000</v>
      </c>
      <c r="K165" s="5">
        <v>7740000000</v>
      </c>
      <c r="L165" s="5">
        <v>6190000000</v>
      </c>
    </row>
    <row r="166" spans="2:12" ht="15.5" x14ac:dyDescent="0.35">
      <c r="C166" t="s">
        <v>161</v>
      </c>
      <c r="D166" s="6">
        <v>7.77</v>
      </c>
      <c r="E166" s="6">
        <v>0.98</v>
      </c>
      <c r="F166" s="6">
        <v>1.62</v>
      </c>
      <c r="G166" s="6">
        <v>0.06</v>
      </c>
    </row>
    <row r="167" spans="2:12" ht="15.5" x14ac:dyDescent="0.35">
      <c r="C167" t="s">
        <v>162</v>
      </c>
      <c r="D167" s="6">
        <v>13.51</v>
      </c>
      <c r="E167" s="6">
        <v>118.37</v>
      </c>
      <c r="F167" s="6">
        <v>172.84</v>
      </c>
      <c r="G167" s="6">
        <v>2966.67</v>
      </c>
    </row>
    <row r="168" spans="2:12" ht="15.5" x14ac:dyDescent="0.35">
      <c r="C168" t="s">
        <v>61</v>
      </c>
      <c r="D168" s="6">
        <v>15.18</v>
      </c>
      <c r="E168" s="6">
        <v>29.2</v>
      </c>
      <c r="F168" s="6">
        <v>23.7</v>
      </c>
      <c r="G168" s="6">
        <v>27.73</v>
      </c>
    </row>
    <row r="169" spans="2:12" ht="15.5" x14ac:dyDescent="0.35">
      <c r="C169" t="s">
        <v>163</v>
      </c>
      <c r="D169" s="5">
        <v>-590000000</v>
      </c>
      <c r="E169" s="5">
        <v>1150000000</v>
      </c>
      <c r="F169" s="5">
        <v>26210000000</v>
      </c>
      <c r="G169" s="5">
        <v>8320000000</v>
      </c>
    </row>
    <row r="170" spans="2:12" ht="15.5" x14ac:dyDescent="0.35">
      <c r="C170" t="s">
        <v>164</v>
      </c>
      <c r="D170" s="6">
        <v>0.1479</v>
      </c>
      <c r="E170" s="6">
        <v>2.4399999999999998E-2</v>
      </c>
      <c r="F170" s="6">
        <v>3.6200000000000003E-2</v>
      </c>
      <c r="G170" s="6">
        <v>1.5E-3</v>
      </c>
    </row>
    <row r="171" spans="2:12" ht="15.5" x14ac:dyDescent="0.35">
      <c r="C171" t="s">
        <v>165</v>
      </c>
      <c r="D171" s="6">
        <v>0.19420000000000001</v>
      </c>
      <c r="E171" s="6">
        <v>3.0499999999999999E-2</v>
      </c>
      <c r="F171" s="6">
        <v>5.2000000000000005E-2</v>
      </c>
      <c r="G171" s="6">
        <v>2.2000000000000001E-3</v>
      </c>
    </row>
    <row r="172" spans="2:12" ht="15.5" x14ac:dyDescent="0.35">
      <c r="C172" t="s">
        <v>166</v>
      </c>
      <c r="D172" s="6">
        <v>-2.1299999999999999E-2</v>
      </c>
      <c r="E172" s="6">
        <v>-2.12E-2</v>
      </c>
      <c r="F172" s="6">
        <v>6.6699999999999995E-2</v>
      </c>
      <c r="G172" s="6">
        <v>1.23E-2</v>
      </c>
    </row>
    <row r="173" spans="2:12" ht="15.5" x14ac:dyDescent="0.35">
      <c r="C173" t="s">
        <v>167</v>
      </c>
      <c r="D173" s="6">
        <v>-4.53</v>
      </c>
      <c r="E173" s="6">
        <v>-124.32</v>
      </c>
      <c r="F173" s="6">
        <v>13.66</v>
      </c>
      <c r="G173" s="6">
        <v>101.87</v>
      </c>
    </row>
    <row r="174" spans="2:12" ht="15.5" x14ac:dyDescent="0.35">
      <c r="C174" t="s">
        <v>168</v>
      </c>
      <c r="D174" s="5">
        <v>310000000000</v>
      </c>
      <c r="E174" s="5">
        <v>255000000000</v>
      </c>
      <c r="F174" s="5">
        <v>248000000000</v>
      </c>
      <c r="G174" s="5">
        <v>226000000000</v>
      </c>
    </row>
    <row r="175" spans="2:12" ht="15.5" x14ac:dyDescent="0.35">
      <c r="C175" t="s">
        <v>169</v>
      </c>
      <c r="D175" s="6">
        <v>2.62</v>
      </c>
      <c r="E175" s="6">
        <v>3.61</v>
      </c>
      <c r="F175" s="6">
        <v>8.99</v>
      </c>
      <c r="G175" s="6">
        <v>6.1</v>
      </c>
    </row>
    <row r="176" spans="2:12" ht="15.5" x14ac:dyDescent="0.35">
      <c r="C176" t="s">
        <v>170</v>
      </c>
      <c r="D176" s="5">
        <v>40</v>
      </c>
      <c r="E176" s="6">
        <v>32.14</v>
      </c>
      <c r="F176" s="6">
        <v>31.16</v>
      </c>
      <c r="G176" s="6">
        <v>29.2</v>
      </c>
    </row>
    <row r="177" spans="3:12" ht="15.5" x14ac:dyDescent="0.35">
      <c r="C177" t="s">
        <v>171</v>
      </c>
      <c r="D177" s="6">
        <v>2.62</v>
      </c>
      <c r="E177" s="6">
        <v>3.61</v>
      </c>
      <c r="F177" s="6">
        <v>8.99</v>
      </c>
      <c r="G177" s="6">
        <v>6.1</v>
      </c>
    </row>
    <row r="178" spans="3:12" ht="15.5" x14ac:dyDescent="0.35">
      <c r="C178" t="s">
        <v>172</v>
      </c>
      <c r="D178" s="5">
        <v>40</v>
      </c>
      <c r="E178" s="6">
        <v>32.14</v>
      </c>
      <c r="F178" s="6">
        <v>31.16</v>
      </c>
      <c r="G178" s="6">
        <v>29.2</v>
      </c>
    </row>
    <row r="179" spans="3:12" ht="15.5" x14ac:dyDescent="0.35">
      <c r="C179" t="s">
        <v>173</v>
      </c>
      <c r="F179" s="5">
        <v>8000000000</v>
      </c>
    </row>
    <row r="180" spans="3:12" ht="15.5" x14ac:dyDescent="0.35">
      <c r="C180" t="s">
        <v>174</v>
      </c>
    </row>
    <row r="181" spans="3:12" ht="15.5" x14ac:dyDescent="0.35">
      <c r="C181" t="s">
        <v>175</v>
      </c>
      <c r="D181" s="5">
        <v>310000000000</v>
      </c>
      <c r="E181" s="5">
        <v>249000000000</v>
      </c>
      <c r="F181" s="5">
        <v>241000000000</v>
      </c>
      <c r="G181" s="5">
        <v>226000000000</v>
      </c>
    </row>
    <row r="182" spans="3:12" ht="15.5" x14ac:dyDescent="0.35">
      <c r="C182" t="s">
        <v>24</v>
      </c>
      <c r="F182" s="5">
        <v>8000000000</v>
      </c>
    </row>
    <row r="183" spans="3:12" ht="15.5" x14ac:dyDescent="0.35">
      <c r="C183" t="s">
        <v>21</v>
      </c>
      <c r="D183" s="5">
        <v>-227000000000</v>
      </c>
      <c r="E183" s="5">
        <v>-131000000000</v>
      </c>
      <c r="F183" s="5">
        <v>-129000000000</v>
      </c>
      <c r="G183" s="5">
        <v>-11000000000</v>
      </c>
    </row>
    <row r="184" spans="3:12" ht="15.5" x14ac:dyDescent="0.35">
      <c r="C184" t="s">
        <v>176</v>
      </c>
      <c r="D184" s="5">
        <v>325000000000</v>
      </c>
      <c r="E184" s="5">
        <v>238000000000</v>
      </c>
      <c r="F184" s="5">
        <v>223000000000</v>
      </c>
      <c r="G184" s="5">
        <v>208000000000</v>
      </c>
    </row>
    <row r="185" spans="3:12" ht="15.5" x14ac:dyDescent="0.35">
      <c r="C185" t="s">
        <v>177</v>
      </c>
      <c r="D185" s="5">
        <v>120000000000</v>
      </c>
      <c r="E185" s="5">
        <v>19000000000</v>
      </c>
      <c r="F185" s="5">
        <v>70000000000</v>
      </c>
      <c r="G185" s="5">
        <v>7000000000</v>
      </c>
    </row>
    <row r="186" spans="3:12" ht="15.5" x14ac:dyDescent="0.35">
      <c r="C186" t="s">
        <v>178</v>
      </c>
      <c r="D186" s="5">
        <v>0</v>
      </c>
      <c r="E186" s="5">
        <v>0</v>
      </c>
      <c r="F186" s="5">
        <v>14000000000</v>
      </c>
      <c r="G186" s="5">
        <v>-19000000000</v>
      </c>
    </row>
    <row r="187" spans="3:12" ht="15.5" x14ac:dyDescent="0.35">
      <c r="C187" t="s">
        <v>13</v>
      </c>
      <c r="D187" s="5">
        <v>120000000000</v>
      </c>
      <c r="E187" s="5">
        <v>19000000000</v>
      </c>
      <c r="F187" s="5">
        <v>84000000000</v>
      </c>
      <c r="G187" s="5">
        <v>-12000000000</v>
      </c>
    </row>
    <row r="188" spans="3:12" ht="15.5" x14ac:dyDescent="0.35">
      <c r="C188" t="s">
        <v>16</v>
      </c>
      <c r="D188" s="6">
        <v>15.47</v>
      </c>
      <c r="E188" s="6">
        <v>2.48</v>
      </c>
      <c r="F188" s="6">
        <v>10.87</v>
      </c>
      <c r="G188" s="6">
        <v>-1.55</v>
      </c>
    </row>
    <row r="189" spans="3:12" ht="15.5" x14ac:dyDescent="0.35">
      <c r="C189" t="s">
        <v>46</v>
      </c>
      <c r="I189" s="6">
        <v>2.5</v>
      </c>
      <c r="J189" s="6">
        <v>0.24</v>
      </c>
      <c r="K189" s="6">
        <v>0.06</v>
      </c>
      <c r="L189" s="6">
        <v>0.06</v>
      </c>
    </row>
    <row r="190" spans="3:12" ht="15.5" x14ac:dyDescent="0.35">
      <c r="C190" t="s">
        <v>60</v>
      </c>
      <c r="I190" s="5">
        <v>112</v>
      </c>
      <c r="J190" s="6">
        <v>241.67</v>
      </c>
      <c r="K190" s="6">
        <v>1383.33</v>
      </c>
      <c r="L190" s="5">
        <v>0</v>
      </c>
    </row>
    <row r="191" spans="3:12" ht="15.5" x14ac:dyDescent="0.35">
      <c r="C191" t="s">
        <v>63</v>
      </c>
      <c r="I191" s="6">
        <v>10.1</v>
      </c>
      <c r="J191" s="6">
        <v>2.92</v>
      </c>
      <c r="K191" s="6">
        <v>3.72</v>
      </c>
      <c r="L191" s="5">
        <v>0</v>
      </c>
    </row>
    <row r="192" spans="3:12" ht="15.5" x14ac:dyDescent="0.35">
      <c r="C192" t="s">
        <v>179</v>
      </c>
      <c r="I192" s="5">
        <v>52670000000</v>
      </c>
      <c r="J192" s="5">
        <v>21670000000</v>
      </c>
      <c r="K192" s="5">
        <v>19380000000</v>
      </c>
      <c r="L192" s="5">
        <v>7620000000</v>
      </c>
    </row>
    <row r="193" spans="3:12" ht="15.5" x14ac:dyDescent="0.35">
      <c r="C193" t="s">
        <v>180</v>
      </c>
      <c r="I193" s="6">
        <v>5.5800000000000002E-2</v>
      </c>
      <c r="J193" s="6">
        <v>6.7000000000000002E-3</v>
      </c>
      <c r="K193" s="6">
        <v>1.8E-3</v>
      </c>
      <c r="L193" s="6">
        <v>4.7999999999999996E-3</v>
      </c>
    </row>
    <row r="194" spans="3:12" ht="15.5" x14ac:dyDescent="0.35">
      <c r="C194" t="s">
        <v>181</v>
      </c>
      <c r="I194" s="6">
        <v>8.0100000000000005E-2</v>
      </c>
      <c r="J194" s="6">
        <v>8.3999999999999995E-3</v>
      </c>
      <c r="K194" s="6">
        <v>2E-3</v>
      </c>
      <c r="L194" s="6">
        <v>6.0000000000000001E-3</v>
      </c>
    </row>
    <row r="195" spans="3:12" ht="15.5" x14ac:dyDescent="0.35">
      <c r="C195" t="s">
        <v>182</v>
      </c>
      <c r="I195" s="6">
        <v>0.11599999999999999</v>
      </c>
      <c r="J195" s="6">
        <v>9.4999999999999998E-3</v>
      </c>
      <c r="K195" s="6">
        <v>8.0000000000000002E-3</v>
      </c>
      <c r="L195" s="6">
        <v>1.8700000000000001E-2</v>
      </c>
    </row>
    <row r="196" spans="3:12" ht="15.5" x14ac:dyDescent="0.35">
      <c r="C196" t="s">
        <v>183</v>
      </c>
      <c r="I196" s="6">
        <v>18.46</v>
      </c>
      <c r="J196" s="6">
        <v>35.549999999999997</v>
      </c>
      <c r="K196" s="6">
        <v>115.33</v>
      </c>
      <c r="L196" s="6">
        <v>19.93</v>
      </c>
    </row>
    <row r="197" spans="3:12" ht="15.5" x14ac:dyDescent="0.35">
      <c r="C197" t="s">
        <v>57</v>
      </c>
      <c r="I197" s="6">
        <v>8.99</v>
      </c>
      <c r="J197" s="6">
        <v>2.0499999999999998</v>
      </c>
      <c r="K197" s="6">
        <v>2.96</v>
      </c>
      <c r="L197" s="5">
        <v>0</v>
      </c>
    </row>
    <row r="198" spans="3:12" ht="15.5" x14ac:dyDescent="0.35">
      <c r="C198" t="s">
        <v>54</v>
      </c>
      <c r="I198" s="6">
        <v>31.16</v>
      </c>
      <c r="J198" s="6">
        <v>28.25</v>
      </c>
      <c r="K198" s="6">
        <v>28.03</v>
      </c>
      <c r="L198" s="6">
        <v>10.41</v>
      </c>
    </row>
    <row r="199" spans="3:12" ht="15.5" x14ac:dyDescent="0.35">
      <c r="C199" t="s">
        <v>184</v>
      </c>
      <c r="I199" s="6">
        <v>8.99</v>
      </c>
      <c r="J199" s="6">
        <v>2.0499999999999998</v>
      </c>
      <c r="K199" s="6">
        <v>2.96</v>
      </c>
      <c r="L199" s="5">
        <v>0</v>
      </c>
    </row>
    <row r="200" spans="3:12" ht="15.5" x14ac:dyDescent="0.35">
      <c r="C200" t="s">
        <v>185</v>
      </c>
      <c r="I200" s="6">
        <v>31.16</v>
      </c>
      <c r="J200" s="6">
        <v>28.25</v>
      </c>
      <c r="K200" s="6">
        <v>28.03</v>
      </c>
      <c r="L200" s="6">
        <v>10.41</v>
      </c>
    </row>
    <row r="201" spans="3:12" ht="15.5" x14ac:dyDescent="0.35">
      <c r="C201" t="s">
        <v>186</v>
      </c>
      <c r="I201" s="5">
        <v>8000000000</v>
      </c>
    </row>
    <row r="202" spans="3:12" ht="15.5" x14ac:dyDescent="0.35">
      <c r="C202" t="s">
        <v>187</v>
      </c>
    </row>
    <row r="203" spans="3:12" ht="15.5" x14ac:dyDescent="0.35">
      <c r="C203" t="s">
        <v>26</v>
      </c>
      <c r="I203" s="5">
        <v>8000000000</v>
      </c>
    </row>
    <row r="204" spans="3:12" ht="15.5" x14ac:dyDescent="0.35">
      <c r="C204" t="s">
        <v>23</v>
      </c>
      <c r="I204" s="5">
        <v>-129000000000</v>
      </c>
      <c r="J204" s="5">
        <v>-2000000000</v>
      </c>
      <c r="K204" s="5">
        <v>-21000000000</v>
      </c>
      <c r="L204" s="5">
        <v>-1000000000</v>
      </c>
    </row>
    <row r="205" spans="3:12" ht="15.5" x14ac:dyDescent="0.35">
      <c r="C205" t="s">
        <v>188</v>
      </c>
      <c r="I205" s="5">
        <v>223000000000</v>
      </c>
      <c r="J205" s="5">
        <v>168000000000</v>
      </c>
      <c r="K205" s="5">
        <v>165000000000</v>
      </c>
      <c r="L205" s="5">
        <v>6000000000</v>
      </c>
    </row>
    <row r="206" spans="3:12" ht="15.5" x14ac:dyDescent="0.35">
      <c r="C206" t="s">
        <v>189</v>
      </c>
      <c r="I206" s="5">
        <v>68000000000</v>
      </c>
      <c r="J206" s="5">
        <v>-16000000000</v>
      </c>
      <c r="K206" s="5">
        <v>-130000000000</v>
      </c>
      <c r="L206" s="5">
        <v>8000000000</v>
      </c>
    </row>
    <row r="207" spans="3:12" ht="15.5" x14ac:dyDescent="0.35">
      <c r="C207" t="s">
        <v>190</v>
      </c>
      <c r="I207" s="5">
        <v>-10000000000</v>
      </c>
      <c r="J207" s="5">
        <v>-7000000000</v>
      </c>
      <c r="K207" s="5">
        <v>-12000000000</v>
      </c>
      <c r="L207" s="5">
        <v>-66000000000</v>
      </c>
    </row>
    <row r="208" spans="3:12" ht="15.5" x14ac:dyDescent="0.35">
      <c r="C208" t="s">
        <v>15</v>
      </c>
      <c r="I208" s="5">
        <v>58000000000</v>
      </c>
      <c r="J208" s="5">
        <v>-24000000000</v>
      </c>
      <c r="K208" s="5">
        <v>-142000000000</v>
      </c>
      <c r="L208" s="5">
        <v>-58000000000</v>
      </c>
    </row>
    <row r="209" spans="2:13" ht="15.5" x14ac:dyDescent="0.35">
      <c r="C209" t="s">
        <v>17</v>
      </c>
      <c r="I209" s="6">
        <v>7.5</v>
      </c>
      <c r="J209" s="6">
        <v>-3.05</v>
      </c>
      <c r="K209" s="6">
        <v>-18.329999999999998</v>
      </c>
      <c r="L209" s="6">
        <v>-9.34</v>
      </c>
    </row>
    <row r="211" spans="2:13" ht="15.5" x14ac:dyDescent="0.35">
      <c r="B211" t="s">
        <v>191</v>
      </c>
      <c r="C211" t="s">
        <v>192</v>
      </c>
      <c r="D211" s="5">
        <v>60000000000</v>
      </c>
      <c r="E211" s="5">
        <v>8000000000</v>
      </c>
      <c r="F211" s="5">
        <v>13000000000</v>
      </c>
      <c r="G211" s="5">
        <v>492000000</v>
      </c>
      <c r="H211" s="5">
        <v>135000000000</v>
      </c>
      <c r="I211" s="5">
        <v>19000000000</v>
      </c>
      <c r="J211" s="5">
        <v>2000000000</v>
      </c>
      <c r="K211" s="5">
        <v>428000000</v>
      </c>
      <c r="L211" s="5">
        <v>383000000</v>
      </c>
      <c r="M211" s="5">
        <v>4000000000</v>
      </c>
    </row>
    <row r="212" spans="2:13" ht="15.5" x14ac:dyDescent="0.35">
      <c r="C212" t="s">
        <v>45</v>
      </c>
      <c r="D212" s="6">
        <v>7.77</v>
      </c>
      <c r="E212" s="6">
        <v>0.98</v>
      </c>
      <c r="F212" s="6">
        <v>1.62</v>
      </c>
      <c r="G212" s="6">
        <v>0.06</v>
      </c>
      <c r="H212" s="6">
        <v>17.5</v>
      </c>
      <c r="I212" s="6">
        <v>2.5</v>
      </c>
      <c r="J212" s="6">
        <v>0.24</v>
      </c>
      <c r="K212" s="6">
        <v>0.06</v>
      </c>
      <c r="L212" s="6">
        <v>0.05</v>
      </c>
      <c r="M212" s="6">
        <v>0.56000000000000005</v>
      </c>
    </row>
    <row r="213" spans="2:13" ht="15.5" x14ac:dyDescent="0.35">
      <c r="C213" t="s">
        <v>193</v>
      </c>
      <c r="D213" s="5">
        <v>54000000000</v>
      </c>
      <c r="E213" s="5">
        <v>31000000000</v>
      </c>
      <c r="F213" s="5">
        <v>91000000000</v>
      </c>
      <c r="G213" s="5">
        <v>50000000000</v>
      </c>
      <c r="H213" s="5">
        <v>169000000000</v>
      </c>
      <c r="I213" s="5">
        <v>215000000000</v>
      </c>
      <c r="J213" s="5">
        <v>154000000000</v>
      </c>
      <c r="K213" s="5">
        <v>173000000000</v>
      </c>
      <c r="L213" s="5">
        <v>41000000000</v>
      </c>
      <c r="M213" s="5">
        <v>13000000000</v>
      </c>
    </row>
    <row r="214" spans="2:13" ht="15.5" x14ac:dyDescent="0.35">
      <c r="C214" t="s">
        <v>194</v>
      </c>
      <c r="I214" s="6">
        <v>14.74</v>
      </c>
    </row>
    <row r="215" spans="2:13" ht="15.5" x14ac:dyDescent="0.35">
      <c r="C215" t="s">
        <v>292</v>
      </c>
      <c r="I215" s="6">
        <v>24.73</v>
      </c>
    </row>
    <row r="216" spans="2:13" ht="15.5" x14ac:dyDescent="0.35">
      <c r="C216" t="s">
        <v>195</v>
      </c>
      <c r="I216" s="6">
        <v>6.95</v>
      </c>
    </row>
    <row r="217" spans="2:13" ht="15.5" x14ac:dyDescent="0.35">
      <c r="C217" t="s">
        <v>293</v>
      </c>
      <c r="I217" s="6">
        <v>4.0399999999999998E-2</v>
      </c>
    </row>
    <row r="218" spans="2:13" ht="15.5" x14ac:dyDescent="0.35">
      <c r="C218" t="s">
        <v>294</v>
      </c>
      <c r="I218" s="6">
        <v>8.86</v>
      </c>
    </row>
    <row r="219" spans="2:13" ht="15.5" x14ac:dyDescent="0.35">
      <c r="C219" t="s">
        <v>196</v>
      </c>
      <c r="I219" s="6">
        <v>6.45</v>
      </c>
    </row>
    <row r="220" spans="2:13" ht="15.5" x14ac:dyDescent="0.35">
      <c r="C220" t="s">
        <v>295</v>
      </c>
      <c r="I220" s="6">
        <v>9.2200000000000006</v>
      </c>
    </row>
    <row r="221" spans="2:13" ht="15.5" x14ac:dyDescent="0.35">
      <c r="C221" t="s">
        <v>296</v>
      </c>
      <c r="I221" s="6">
        <v>9.4600000000000009</v>
      </c>
    </row>
    <row r="222" spans="2:13" ht="15.5" x14ac:dyDescent="0.35">
      <c r="C222" t="s">
        <v>297</v>
      </c>
      <c r="I222" s="6">
        <v>183.12</v>
      </c>
    </row>
    <row r="223" spans="2:13" ht="15.5" x14ac:dyDescent="0.35">
      <c r="C223" t="s">
        <v>298</v>
      </c>
      <c r="I223" s="6">
        <v>50.43</v>
      </c>
    </row>
    <row r="224" spans="2:13" ht="15.5" x14ac:dyDescent="0.35">
      <c r="C224" t="s">
        <v>299</v>
      </c>
      <c r="I224" s="6">
        <v>0.03</v>
      </c>
    </row>
    <row r="225" spans="3:9" ht="15.5" x14ac:dyDescent="0.35">
      <c r="C225" t="s">
        <v>300</v>
      </c>
      <c r="I225" s="6">
        <v>0.1</v>
      </c>
    </row>
    <row r="226" spans="3:9" ht="15.5" x14ac:dyDescent="0.35">
      <c r="C226" t="s">
        <v>301</v>
      </c>
      <c r="I226" s="6">
        <v>10.43</v>
      </c>
    </row>
    <row r="227" spans="3:9" ht="15.5" x14ac:dyDescent="0.35">
      <c r="C227" t="s">
        <v>197</v>
      </c>
      <c r="I227" s="6">
        <v>17.5</v>
      </c>
    </row>
    <row r="228" spans="3:9" ht="15.5" x14ac:dyDescent="0.35">
      <c r="C228" t="s">
        <v>302</v>
      </c>
      <c r="I228" s="6">
        <v>29.13</v>
      </c>
    </row>
    <row r="229" spans="3:9" ht="15.5" x14ac:dyDescent="0.35">
      <c r="C229" t="s">
        <v>198</v>
      </c>
      <c r="D229" s="6">
        <v>29.35</v>
      </c>
    </row>
    <row r="230" spans="3:9" ht="15.5" x14ac:dyDescent="0.35">
      <c r="C230" t="s">
        <v>199</v>
      </c>
      <c r="I230" s="5">
        <v>40</v>
      </c>
    </row>
    <row r="231" spans="3:9" ht="15.5" x14ac:dyDescent="0.35">
      <c r="C231" t="s">
        <v>303</v>
      </c>
      <c r="I231" s="6">
        <v>27.28</v>
      </c>
    </row>
    <row r="232" spans="3:9" ht="15.5" x14ac:dyDescent="0.35">
      <c r="C232" t="s">
        <v>200</v>
      </c>
      <c r="D232" s="6">
        <v>6.19</v>
      </c>
    </row>
    <row r="233" spans="3:9" ht="15.5" x14ac:dyDescent="0.35">
      <c r="C233" t="s">
        <v>201</v>
      </c>
      <c r="D233" s="6">
        <v>6.19</v>
      </c>
    </row>
    <row r="234" spans="3:9" ht="15.5" x14ac:dyDescent="0.35">
      <c r="C234" t="s">
        <v>203</v>
      </c>
      <c r="D234" s="6">
        <v>0.31</v>
      </c>
    </row>
    <row r="235" spans="3:9" ht="15.5" x14ac:dyDescent="0.35">
      <c r="C235" t="s">
        <v>205</v>
      </c>
      <c r="D235" s="6">
        <v>1.31</v>
      </c>
    </row>
    <row r="236" spans="3:9" ht="15.5" x14ac:dyDescent="0.35">
      <c r="C236" t="s">
        <v>304</v>
      </c>
      <c r="I236" s="6">
        <v>3.41</v>
      </c>
    </row>
    <row r="237" spans="3:9" ht="15.5" x14ac:dyDescent="0.35">
      <c r="C237" t="s">
        <v>13</v>
      </c>
      <c r="D237" s="5">
        <v>120000000000</v>
      </c>
    </row>
    <row r="238" spans="3:9" ht="15.5" x14ac:dyDescent="0.35">
      <c r="C238" t="s">
        <v>206</v>
      </c>
      <c r="I238" s="6">
        <v>9.49</v>
      </c>
    </row>
    <row r="239" spans="3:9" ht="15.5" x14ac:dyDescent="0.35">
      <c r="C239" t="s">
        <v>207</v>
      </c>
      <c r="I239" s="6">
        <v>0.1986</v>
      </c>
    </row>
    <row r="240" spans="3:9" ht="15.5" x14ac:dyDescent="0.35">
      <c r="C240" t="s">
        <v>208</v>
      </c>
      <c r="I240" s="6">
        <v>0.26079999999999998</v>
      </c>
    </row>
    <row r="241" spans="3:9" ht="15.5" x14ac:dyDescent="0.35">
      <c r="C241" t="s">
        <v>209</v>
      </c>
      <c r="I241" s="6">
        <v>3.1E-2</v>
      </c>
    </row>
    <row r="242" spans="3:9" ht="15.5" x14ac:dyDescent="0.35">
      <c r="C242" t="s">
        <v>305</v>
      </c>
      <c r="I242" s="6">
        <v>2.63E-2</v>
      </c>
    </row>
    <row r="243" spans="3:9" ht="15.5" x14ac:dyDescent="0.35">
      <c r="C243" t="s">
        <v>210</v>
      </c>
      <c r="D243" s="6">
        <v>84.6</v>
      </c>
    </row>
    <row r="244" spans="3:9" ht="15.5" x14ac:dyDescent="0.35">
      <c r="C244" t="s">
        <v>211</v>
      </c>
      <c r="D244" s="6">
        <v>3.05</v>
      </c>
    </row>
    <row r="245" spans="3:9" ht="15.5" x14ac:dyDescent="0.35">
      <c r="C245" t="s">
        <v>212</v>
      </c>
      <c r="D245" s="6">
        <v>36.28</v>
      </c>
    </row>
    <row r="246" spans="3:9" ht="15.5" x14ac:dyDescent="0.35">
      <c r="C246" t="s">
        <v>213</v>
      </c>
      <c r="D246" s="6">
        <v>51.37</v>
      </c>
    </row>
    <row r="247" spans="3:9" ht="15.5" x14ac:dyDescent="0.35">
      <c r="C247" t="s">
        <v>214</v>
      </c>
      <c r="D247" s="6">
        <v>1.08</v>
      </c>
    </row>
    <row r="248" spans="3:9" ht="15.5" x14ac:dyDescent="0.35">
      <c r="C248" t="s">
        <v>306</v>
      </c>
      <c r="I248" s="6">
        <v>0.63</v>
      </c>
    </row>
    <row r="249" spans="3:9" ht="15.5" x14ac:dyDescent="0.35">
      <c r="C249" t="s">
        <v>307</v>
      </c>
      <c r="I249" s="6">
        <v>95.22</v>
      </c>
    </row>
    <row r="250" spans="3:9" ht="15.5" x14ac:dyDescent="0.35">
      <c r="C250" t="s">
        <v>41</v>
      </c>
      <c r="I250" s="5">
        <v>1997000000000</v>
      </c>
    </row>
    <row r="251" spans="3:9" ht="15.5" x14ac:dyDescent="0.35">
      <c r="C251" t="s">
        <v>215</v>
      </c>
      <c r="I251" s="5">
        <v>1770000000000</v>
      </c>
    </row>
    <row r="252" spans="3:9" ht="15.5" x14ac:dyDescent="0.35">
      <c r="C252" t="s">
        <v>216</v>
      </c>
      <c r="I252" s="5">
        <v>7740000000</v>
      </c>
    </row>
    <row r="253" spans="3:9" ht="15.5" x14ac:dyDescent="0.35">
      <c r="C253" t="s">
        <v>217</v>
      </c>
      <c r="I253" s="6">
        <v>0.32919999999999999</v>
      </c>
    </row>
    <row r="254" spans="3:9" ht="15.5" x14ac:dyDescent="0.35">
      <c r="C254" t="s">
        <v>218</v>
      </c>
      <c r="D254" s="6">
        <v>7.22E-2</v>
      </c>
    </row>
    <row r="255" spans="3:9" ht="15.5" x14ac:dyDescent="0.35">
      <c r="C255" t="s">
        <v>219</v>
      </c>
      <c r="D255" s="6">
        <v>-0.1241</v>
      </c>
    </row>
    <row r="256" spans="3:9" ht="15.5" x14ac:dyDescent="0.35">
      <c r="C256" t="s">
        <v>220</v>
      </c>
      <c r="D256" s="6">
        <v>1.1232</v>
      </c>
    </row>
    <row r="257" spans="3:9" ht="15.5" x14ac:dyDescent="0.35">
      <c r="C257" t="s">
        <v>221</v>
      </c>
      <c r="D257" s="6">
        <v>0.2545</v>
      </c>
    </row>
    <row r="258" spans="3:9" ht="15.5" x14ac:dyDescent="0.35">
      <c r="C258" t="s">
        <v>222</v>
      </c>
      <c r="D258" s="6">
        <v>-0.74629999999999996</v>
      </c>
    </row>
    <row r="259" spans="3:9" ht="15.5" x14ac:dyDescent="0.35">
      <c r="C259" t="s">
        <v>223</v>
      </c>
      <c r="D259" s="6">
        <v>10.808699999999998</v>
      </c>
    </row>
    <row r="260" spans="3:9" ht="15.5" x14ac:dyDescent="0.35">
      <c r="C260" t="s">
        <v>224</v>
      </c>
      <c r="I260" s="5">
        <v>8</v>
      </c>
    </row>
    <row r="261" spans="3:9" ht="15.5" x14ac:dyDescent="0.35">
      <c r="C261" t="s">
        <v>225</v>
      </c>
      <c r="I261" s="6">
        <v>0.92</v>
      </c>
    </row>
    <row r="262" spans="3:9" ht="15.5" x14ac:dyDescent="0.35">
      <c r="C262" t="s">
        <v>226</v>
      </c>
      <c r="I262" s="6">
        <v>0.63</v>
      </c>
    </row>
    <row r="263" spans="3:9" ht="15.5" x14ac:dyDescent="0.35">
      <c r="C263" t="s">
        <v>308</v>
      </c>
      <c r="I263" s="6">
        <v>0.32</v>
      </c>
    </row>
    <row r="264" spans="3:9" ht="15.5" x14ac:dyDescent="0.35">
      <c r="C264" t="s">
        <v>227</v>
      </c>
      <c r="I264" s="6">
        <v>0.36</v>
      </c>
    </row>
    <row r="265" spans="3:9" ht="15.5" x14ac:dyDescent="0.35">
      <c r="C265" t="s">
        <v>228</v>
      </c>
      <c r="I265" s="6">
        <v>0.16</v>
      </c>
    </row>
    <row r="266" spans="3:9" ht="15.5" x14ac:dyDescent="0.35">
      <c r="C266" t="s">
        <v>229</v>
      </c>
      <c r="I266" s="6">
        <v>0.11</v>
      </c>
    </row>
    <row r="267" spans="3:9" ht="15.5" x14ac:dyDescent="0.35">
      <c r="C267" t="s">
        <v>230</v>
      </c>
      <c r="I267" s="6">
        <v>0.46</v>
      </c>
    </row>
    <row r="268" spans="3:9" ht="15.5" x14ac:dyDescent="0.35">
      <c r="C268" t="s">
        <v>309</v>
      </c>
      <c r="I268" s="5">
        <v>225000000000</v>
      </c>
    </row>
    <row r="269" spans="3:9" ht="15.5" x14ac:dyDescent="0.35">
      <c r="C269" t="s">
        <v>310</v>
      </c>
      <c r="I269" s="5">
        <v>67000000000</v>
      </c>
    </row>
    <row r="270" spans="3:9" ht="15.5" x14ac:dyDescent="0.35">
      <c r="C270" t="s">
        <v>311</v>
      </c>
      <c r="I270" s="5">
        <v>4000000000</v>
      </c>
    </row>
    <row r="271" spans="3:9" ht="15.5" x14ac:dyDescent="0.35">
      <c r="C271" t="s">
        <v>312</v>
      </c>
      <c r="I271" s="5">
        <v>81000000000</v>
      </c>
    </row>
    <row r="272" spans="3:9" ht="15.5" x14ac:dyDescent="0.35">
      <c r="C272" t="s">
        <v>231</v>
      </c>
      <c r="D272" s="5">
        <v>227000000000</v>
      </c>
    </row>
    <row r="273" spans="3:9" ht="15.5" x14ac:dyDescent="0.35">
      <c r="C273" t="s">
        <v>232</v>
      </c>
      <c r="D273" s="5">
        <v>407000000000</v>
      </c>
    </row>
    <row r="274" spans="3:9" ht="15.5" x14ac:dyDescent="0.35">
      <c r="C274" t="s">
        <v>233</v>
      </c>
      <c r="D274" s="5">
        <v>97000000000</v>
      </c>
    </row>
    <row r="275" spans="3:9" ht="15.5" x14ac:dyDescent="0.35">
      <c r="C275" t="s">
        <v>176</v>
      </c>
      <c r="D275" s="5">
        <v>325000000000</v>
      </c>
    </row>
    <row r="276" spans="3:9" ht="15.5" x14ac:dyDescent="0.35">
      <c r="C276" t="s">
        <v>175</v>
      </c>
      <c r="I276" s="5">
        <v>310000000000</v>
      </c>
    </row>
    <row r="277" spans="3:9" ht="15.5" x14ac:dyDescent="0.35">
      <c r="C277" t="s">
        <v>21</v>
      </c>
      <c r="D277" s="5">
        <v>-227000000000</v>
      </c>
    </row>
    <row r="278" spans="3:9" ht="15.5" x14ac:dyDescent="0.35">
      <c r="C278" t="s">
        <v>234</v>
      </c>
      <c r="I278" s="5">
        <v>310000000000</v>
      </c>
    </row>
    <row r="279" spans="3:9" ht="15.5" x14ac:dyDescent="0.35">
      <c r="C279" t="s">
        <v>313</v>
      </c>
      <c r="I279" s="5">
        <v>216000000000</v>
      </c>
    </row>
    <row r="280" spans="3:9" ht="15.5" x14ac:dyDescent="0.35">
      <c r="C280" t="s">
        <v>314</v>
      </c>
      <c r="I280" s="5">
        <v>18000000000</v>
      </c>
    </row>
    <row r="281" spans="3:9" ht="15.5" x14ac:dyDescent="0.35">
      <c r="C281" t="s">
        <v>315</v>
      </c>
      <c r="I281" s="5">
        <v>2000000000</v>
      </c>
    </row>
    <row r="282" spans="3:9" ht="15.5" x14ac:dyDescent="0.35">
      <c r="C282" t="s">
        <v>316</v>
      </c>
      <c r="I282" s="5">
        <v>-5000000000</v>
      </c>
    </row>
    <row r="283" spans="3:9" ht="15.5" x14ac:dyDescent="0.35">
      <c r="C283" t="s">
        <v>317</v>
      </c>
      <c r="I283" s="5">
        <v>211000000000</v>
      </c>
    </row>
  </sheetData>
  <pageMargins left="0.7" right="0.7" top="0.75" bottom="0.75" header="0.3" footer="0.3"/>
  <ignoredErrors>
    <ignoredError sqref="A1:M284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29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859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860</v>
      </c>
      <c r="D2" s="2" vm="112">
        <f ca="1">IFERROR(_xlfn.STOCKHISTORY("XIDX:" &amp; $C$1, D3, , 0, 0, 1), "Libur")</f>
        <v>106</v>
      </c>
      <c r="E2" s="2" vm="113">
        <f ca="1">IFERROR(_xlfn.STOCKHISTORY("XIDX:" &amp; $C$1, E3, , 0, 0, 1), "Libur")</f>
        <v>88</v>
      </c>
      <c r="H2" s="2" vm="113">
        <f ca="1">IFERROR(INDEX(D2:G2,COUNT(D2:G2)),"")</f>
        <v>88</v>
      </c>
      <c r="I2" s="2" vm="114">
        <f ca="1">IFERROR(_xlfn.STOCKHISTORY("XIDX:" &amp; $C$1, I1, , 0, 0, 1), "Libur")</f>
        <v>130</v>
      </c>
      <c r="J2" s="2" vm="14">
        <f ca="1">IFERROR(_xlfn.STOCKHISTORY("XIDX:" &amp; $C$1, J1, , 0, 0, 1), "Libur")</f>
        <v>50</v>
      </c>
      <c r="K2" s="2" vm="14">
        <f ca="1">IFERROR(_xlfn.STOCKHISTORY("XIDX:" &amp; $C$1, K1, , 0, 0, 1), "Libur")</f>
        <v>50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3" ht="15.5" x14ac:dyDescent="0.35">
      <c r="B4" t="s">
        <v>5</v>
      </c>
      <c r="C4" t="s">
        <v>6</v>
      </c>
      <c r="D4" s="2">
        <f>IFERROR(INDEX(D51:D500,MATCH($C$4,$C$51:$C$500,0)),"")</f>
        <v>387550390807</v>
      </c>
      <c r="E4" s="2">
        <f>IFERROR(INDEX(E51:E500,MATCH($C$4,$C$51:$C$500,0)),"")</f>
        <v>184437286493</v>
      </c>
      <c r="H4" s="2">
        <f>IFERROR(SUM(D4:G4)*(4/MAX(1,COUNT(D4:G4))),"")</f>
        <v>1143975354600</v>
      </c>
      <c r="I4" s="2">
        <f>IFERROR(INDEX(I51:I500,MATCH($C$4,$C$51:$C$500,0)),"")</f>
        <v>634943344152</v>
      </c>
      <c r="J4" s="2">
        <f>IFERROR(INDEX(J51:J500,MATCH($C$4,$C$51:$C$500,0)),"")</f>
        <v>534453966633</v>
      </c>
      <c r="K4" s="2">
        <f>IFERROR(INDEX(K51:K500,MATCH($C$4,$C$51:$C$500,0)),"")</f>
        <v>468953507777</v>
      </c>
      <c r="L4" s="2">
        <f>IFERROR(INDEX(L51:L500,MATCH($C$4,$C$51:$C$500,0)),"")</f>
        <v>507347976514</v>
      </c>
      <c r="M4" s="2">
        <f>IFERROR(INDEX(M51:M500,MATCH($C$4,$C$51:$C$500,0)),"")</f>
        <v>0</v>
      </c>
    </row>
    <row r="5" spans="1:13" ht="15.5" x14ac:dyDescent="0.35">
      <c r="B5" t="s">
        <v>7</v>
      </c>
      <c r="C5" t="s">
        <v>8</v>
      </c>
      <c r="D5" s="2">
        <f>IFERROR(INDEX(D51:D500,MATCH($C$5,$C$51:$C$500,0)),"")</f>
        <v>4706354272</v>
      </c>
      <c r="E5" s="2">
        <f>IFERROR(INDEX(E51:E500,MATCH($C$5,$C$51:$C$500,0)),"")</f>
        <v>4062083679</v>
      </c>
      <c r="H5" s="2">
        <f>IFERROR(SUM(D5:G5)*(4/MAX(1,COUNT(D5:G5))),"")</f>
        <v>17536875902</v>
      </c>
      <c r="I5" s="2">
        <f>IFERROR(INDEX(I51:I500,MATCH($C$5,$C$51:$C$500,0)),"")</f>
        <v>20890004272</v>
      </c>
      <c r="J5" s="2">
        <f>IFERROR(INDEX(J51:J500,MATCH($C$5,$C$51:$C$500,0)),"")</f>
        <v>9078119861</v>
      </c>
      <c r="K5" s="2">
        <f>IFERROR(INDEX(K51:K500,MATCH($C$5,$C$51:$C$500,0)),"")</f>
        <v>2505696381</v>
      </c>
      <c r="L5" s="2">
        <f>IFERROR(INDEX(L51:L500,MATCH($C$5,$C$51:$C$500,0)),"")</f>
        <v>57148264720</v>
      </c>
      <c r="M5" s="2">
        <f>IFERROR(INDEX(M51:M500,MATCH($C$5,$C$51:$C$500,0)),"")</f>
        <v>0</v>
      </c>
    </row>
    <row r="6" spans="1:13" ht="15.5" x14ac:dyDescent="0.35">
      <c r="B6" t="s">
        <v>9</v>
      </c>
      <c r="C6" t="s">
        <v>10</v>
      </c>
      <c r="D6" s="2">
        <f>IFERROR(INDEX(D51:D500,MATCH($C$6,$C$51:$C$500,0)),"")</f>
        <v>133500945834</v>
      </c>
      <c r="E6" s="2">
        <f>IFERROR(INDEX(E51:E500,MATCH($C$6,$C$51:$C$500,0)),"")</f>
        <v>140922223886</v>
      </c>
      <c r="H6" s="2">
        <f>IFERROR(INDEX(D6:G6,COUNT(D6:G6)),"")</f>
        <v>140922223886</v>
      </c>
      <c r="I6" s="2">
        <f>IFERROR(INDEX(I51:I500,MATCH($C$6,$C$51:$C$500,0)),"")</f>
        <v>139847819139</v>
      </c>
      <c r="J6" s="2">
        <f>IFERROR(INDEX(J51:J500,MATCH($C$6,$C$51:$C$500,0)),"")</f>
        <v>120479937671</v>
      </c>
      <c r="K6" s="2">
        <f>IFERROR(INDEX(K51:K500,MATCH($C$6,$C$51:$C$500,0)),"")</f>
        <v>112206919841</v>
      </c>
      <c r="L6" s="2">
        <f>IFERROR(INDEX(L51:L500,MATCH($C$6,$C$51:$C$500,0)),"")</f>
        <v>96651037460</v>
      </c>
      <c r="M6" s="2">
        <f>IFERROR(INDEX(M51:M500,MATCH($C$6,$C$51:$C$500,0)),"")</f>
        <v>0</v>
      </c>
    </row>
    <row r="7" spans="1:13" ht="15.5" x14ac:dyDescent="0.35">
      <c r="B7" t="s">
        <v>11</v>
      </c>
      <c r="C7" t="s">
        <v>12</v>
      </c>
      <c r="D7" s="3">
        <f>IFERROR(INDEX(D51:D500,MATCH($C$7,$C$51:$C$500,0))/1000000000,"")</f>
        <v>3.26</v>
      </c>
      <c r="E7" s="3">
        <f>IFERROR(INDEX(E51:E500,MATCH($C$7,$C$51:$C$500,0))/1000000000,"")</f>
        <v>3.26</v>
      </c>
      <c r="H7" s="3">
        <f>IFERROR(INDEX(D7:G7,COUNT(D7:G7)),"")</f>
        <v>3.26</v>
      </c>
      <c r="I7" s="3">
        <f>IFERROR(INDEX(I51:I500,MATCH($C$7,$C$51:$C$500,0))/1000000000,"")</f>
        <v>3.26</v>
      </c>
      <c r="J7" s="3">
        <f>IFERROR(INDEX(J51:J500,MATCH($C$7,$C$51:$C$500,0))/1000000000,"")</f>
        <v>3.26</v>
      </c>
      <c r="K7" s="3">
        <f>IFERROR(INDEX(K51:K500,MATCH($C$7,$C$51:$C$500,0))/1000000000,"")</f>
        <v>3.26</v>
      </c>
      <c r="L7" s="3">
        <f>IFERROR(INDEX(L51:L500,MATCH($C$7,$C$51:$C$500,0))/1000000000,"")</f>
        <v>2.61</v>
      </c>
      <c r="M7" s="3">
        <f>IFERROR(INDEX(M51:M500,MATCH($C$7,$C$51:$C$500,0))/1000000000,"")</f>
        <v>0</v>
      </c>
    </row>
    <row r="8" spans="1:1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-161000000000</v>
      </c>
      <c r="E8" s="2">
        <f>IFERROR(INDEX(E51:E500,MATCH("Free cash flow (Quarter)",$C$51:$C$500,0)),"")</f>
        <v>-16000000000</v>
      </c>
      <c r="H8" s="2">
        <f>IFERROR(INDEX(D8:G8,COUNT(D8:G8)),"")</f>
        <v>-16000000000</v>
      </c>
      <c r="I8" s="2">
        <f>IFERROR(INDEX(I51:I500,MATCH($C$8,$C$51:$C$500,0)),"")</f>
        <v>18000000000</v>
      </c>
      <c r="J8" s="2">
        <f>IFERROR(INDEX(J51:J500,MATCH($C$8,$C$51:$C$500,0)),"")</f>
        <v>-36000000000</v>
      </c>
      <c r="K8" s="2">
        <f>IFERROR(INDEX(K51:K500,MATCH($C$8,$C$51:$C$500,0)),"")</f>
        <v>-33000000000</v>
      </c>
      <c r="L8" s="2">
        <f>IFERROR(INDEX(L51:L500,MATCH($C$8,$C$51:$C$500,0)),"")</f>
        <v>46000000000</v>
      </c>
      <c r="M8" s="2">
        <f>IFERROR(INDEX(M51:M500,MATCH($C$8,$C$51:$C$500,0)),"")</f>
        <v>0</v>
      </c>
    </row>
    <row r="9" spans="1:13" ht="15.5" x14ac:dyDescent="0.35">
      <c r="A9" t="s">
        <v>16</v>
      </c>
      <c r="C9" t="s">
        <v>17</v>
      </c>
      <c r="D9" s="3">
        <f>IFERROR(INDEX(D51:D500,MATCH("Free cash flow per share (Quarter)",$C$51:$C$500,0)),"")</f>
        <v>-49.2</v>
      </c>
      <c r="E9" s="3">
        <f>IFERROR(INDEX(E51:E500,MATCH("Free cash flow per share (Quarter)",$C$51:$C$500,0)),"")</f>
        <v>-4.87</v>
      </c>
      <c r="H9" s="3">
        <f>IFERROR(INDEX(D9:G9,COUNT(D9:G9)),"")</f>
        <v>-4.87</v>
      </c>
      <c r="I9" s="3">
        <f>IFERROR(INDEX(I51:I500,MATCH($C$9,$C$51:$C$500,0)),"")</f>
        <v>5.56</v>
      </c>
      <c r="J9" s="3">
        <f>IFERROR(INDEX(J51:J500,MATCH($C$9,$C$51:$C$500,0)),"")</f>
        <v>-11.11</v>
      </c>
      <c r="K9" s="3">
        <f>IFERROR(INDEX(K51:K500,MATCH($C$9,$C$51:$C$500,0)),"")</f>
        <v>-9.9600000000000009</v>
      </c>
      <c r="L9" s="3">
        <f>IFERROR(INDEX(L51:L500,MATCH($C$9,$C$51:$C$500,0)),"")</f>
        <v>17.68</v>
      </c>
      <c r="M9" s="3">
        <f>IFERROR(INDEX(M51:M500,MATCH($C$9,$C$51:$C$500,0)),"")</f>
        <v>0</v>
      </c>
    </row>
    <row r="10" spans="1:13" ht="15.5" x14ac:dyDescent="0.35">
      <c r="C10" t="s">
        <v>18</v>
      </c>
      <c r="D10" s="3">
        <f ca="1">IFERROR(IF(D9=0,"",D2/D9),"")</f>
        <v>-2.154471544715447</v>
      </c>
      <c r="E10" s="3">
        <f ca="1">IFERROR(IF(E9=0,"",E2/E9),"")</f>
        <v>-18.069815195071868</v>
      </c>
      <c r="I10" s="3">
        <f ca="1">IFERROR(IF(I9=0,"",I2/I9),"")</f>
        <v>23.381294964028779</v>
      </c>
      <c r="J10" s="3">
        <f ca="1">IFERROR(IF(J9=0,"",J2/J9),"")</f>
        <v>-4.5004500450045004</v>
      </c>
      <c r="K10" s="3">
        <f ca="1">IFERROR(IF(K9=0,"",K2/K9),"")</f>
        <v>-5.0200803212851399</v>
      </c>
      <c r="L10" s="3" t="str">
        <f ca="1">IFERROR(IF(L9=0,"",L2/L9),"")</f>
        <v/>
      </c>
      <c r="M10" s="3" t="str">
        <f>IFERROR(IF(M9=0,"",M2/M9),"")</f>
        <v/>
      </c>
    </row>
    <row r="11" spans="1:13" ht="15.5" x14ac:dyDescent="0.35">
      <c r="B11" t="s">
        <v>19</v>
      </c>
      <c r="C11" t="s">
        <v>20</v>
      </c>
      <c r="D11" s="2">
        <f>IFERROR(INDEX(D51:D500,MATCH($C$11,$C$51:$C$500,0)),"")</f>
        <v>25514616712</v>
      </c>
      <c r="E11" s="2">
        <f>IFERROR(INDEX(E51:E500,MATCH($C$11,$C$51:$C$500,0)),"")</f>
        <v>67405111677</v>
      </c>
      <c r="H11" s="2">
        <f>IFERROR(INDEX(D11:G11,COUNT(D11:G11)),"")</f>
        <v>67405111677</v>
      </c>
      <c r="I11" s="2">
        <f>IFERROR(INDEX(I51:I500,MATCH($C$11,$C$51:$C$500,0)),"")</f>
        <v>61642337036</v>
      </c>
      <c r="J11" s="2">
        <f>IFERROR(INDEX(J51:J500,MATCH($C$11,$C$51:$C$500,0)),"")</f>
        <v>27272887784</v>
      </c>
      <c r="K11" s="2">
        <f>IFERROR(INDEX(K51:K500,MATCH($C$11,$C$51:$C$500,0)),"")</f>
        <v>72547578014</v>
      </c>
      <c r="L11" s="2">
        <f>IFERROR(INDEX(L51:L500,MATCH($C$11,$C$51:$C$500,0)),"")</f>
        <v>81542958883</v>
      </c>
      <c r="M11" s="2">
        <f>IFERROR(INDEX(M51:M500,MATCH($C$11,$C$51:$C$500,0)),"")</f>
        <v>0</v>
      </c>
    </row>
    <row r="12" spans="1:1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168000000000</v>
      </c>
      <c r="E12" s="2">
        <f>IFERROR(INDEX(E51:E500,MATCH("Net Debt (Quarter)",$C$51:$C$500,0)),"")</f>
        <v>25000000000</v>
      </c>
      <c r="H12" s="2">
        <f>IFERROR(INDEX(D12:G12,COUNT(D12:G12)),"")</f>
        <v>25000000000</v>
      </c>
      <c r="I12" s="2">
        <f>IFERROR(INDEX(I51:I500,MATCH($C$12,$C$51:$C$500,0)),"")</f>
        <v>-24000000000</v>
      </c>
      <c r="J12" s="2">
        <f>IFERROR(INDEX(J51:J500,MATCH($C$12,$C$51:$C$500,0)),"")</f>
        <v>-8000000000</v>
      </c>
      <c r="K12" s="2">
        <f>IFERROR(INDEX(K51:K500,MATCH($C$12,$C$51:$C$500,0)),"")</f>
        <v>-47000000000</v>
      </c>
      <c r="L12" s="2">
        <f>IFERROR(INDEX(L51:L500,MATCH($C$12,$C$51:$C$500,0)),"")</f>
        <v>-74000000000</v>
      </c>
      <c r="M12" s="2">
        <f>IFERROR(INDEX(M51:M500,MATCH($C$12,$C$51:$C$500,0)),"")</f>
        <v>0</v>
      </c>
    </row>
    <row r="13" spans="1:1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193000000000</v>
      </c>
      <c r="E13" s="2">
        <f>IFERROR(INDEX(E51:E500,MATCH("Total Debt (Quarter)",$C$51:$C$500,0)),"")</f>
        <v>93000000000</v>
      </c>
      <c r="H13" s="2">
        <f>IFERROR(INDEX(D13:G13,COUNT(D13:G13)),"")</f>
        <v>93000000000</v>
      </c>
      <c r="I13" s="2">
        <f>IFERROR(INDEX(I51:I500,MATCH($C$13,$C$51:$C$500,0)),"")</f>
        <v>38000000000</v>
      </c>
      <c r="J13" s="2">
        <f>IFERROR(INDEX(J51:J500,MATCH($C$13,$C$51:$C$500,0)),"")</f>
        <v>20000000000</v>
      </c>
      <c r="K13" s="2">
        <f>IFERROR(INDEX(K51:K500,MATCH($C$13,$C$51:$C$500,0)),"")</f>
        <v>25000000000</v>
      </c>
      <c r="L13" s="2">
        <f>IFERROR(INDEX(L51:L500,MATCH($C$13,$C$51:$C$500,0)),"")</f>
        <v>8000000000</v>
      </c>
      <c r="M13" s="2">
        <f>IFERROR(INDEX(M51:M500,MATCH($C$13,$C$51:$C$500,0)),"")</f>
        <v>0</v>
      </c>
    </row>
    <row r="14" spans="1:13" ht="15.5" x14ac:dyDescent="0.35">
      <c r="C14" t="s">
        <v>27</v>
      </c>
      <c r="D14" s="2">
        <f>IFERROR(INDEX(D51:D500,MATCH($C$14,$C$51:$C$500,0)),"")</f>
        <v>-4988972434</v>
      </c>
      <c r="E14" s="2">
        <f>IFERROR(INDEX(E51:E500,MATCH($C$14,$C$51:$C$500,0)),"")</f>
        <v>-1009923882</v>
      </c>
      <c r="H14" s="2">
        <f>IFERROR(SUM(D14:G14)*(4/MAX(1,COUNT(D14:G14))),"")</f>
        <v>-11997792632</v>
      </c>
      <c r="I14" s="2">
        <f>IFERROR(INDEX(I51:I500,MATCH($C$14,$C$51:$C$500,0)),"")</f>
        <v>-1706013384</v>
      </c>
      <c r="J14" s="2">
        <f>IFERROR(INDEX(J51:J500,MATCH($C$14,$C$51:$C$500,0)),"")</f>
        <v>-1354958304</v>
      </c>
      <c r="K14" s="2">
        <f>IFERROR(INDEX(K51:K500,MATCH($C$14,$C$51:$C$500,0)),"")</f>
        <v>-1580792533</v>
      </c>
      <c r="L14" s="2">
        <f>IFERROR(INDEX(L51:L500,MATCH($C$14,$C$51:$C$500,0)),"")</f>
        <v>-774466172</v>
      </c>
      <c r="M14" s="2">
        <f>IFERROR(INDEX(M51:M500,MATCH($C$14,$C$51:$C$500,0)),"")</f>
        <v>0</v>
      </c>
    </row>
    <row r="15" spans="1:13" ht="15.5" x14ac:dyDescent="0.35">
      <c r="C15" t="s">
        <v>28</v>
      </c>
      <c r="D15" s="2">
        <f>IFERROR(INDEX(D51:D500,MATCH($C$15,$C$51:$C$500,0)),"")</f>
        <v>-1406460670</v>
      </c>
      <c r="E15" s="2">
        <f>IFERROR(INDEX(E51:E500,MATCH($C$15,$C$51:$C$500,0)),"")</f>
        <v>-1489307388</v>
      </c>
      <c r="H15" s="2">
        <f>IFERROR(SUM(D15:G15)*(4/MAX(1,COUNT(D15:G15))),"")</f>
        <v>-5791536116</v>
      </c>
      <c r="I15" s="2">
        <f>IFERROR(INDEX(I51:I500,MATCH($C$15,$C$51:$C$500,0)),"")</f>
        <v>-6514371699</v>
      </c>
      <c r="J15" s="2">
        <f>IFERROR(INDEX(J51:J500,MATCH($C$15,$C$51:$C$500,0)),"")</f>
        <v>-2037043898</v>
      </c>
      <c r="K15" s="2">
        <f>IFERROR(INDEX(K51:K500,MATCH($C$15,$C$51:$C$500,0)),"")</f>
        <v>-1013668062</v>
      </c>
      <c r="L15" s="2">
        <f>IFERROR(INDEX(L51:L500,MATCH($C$15,$C$51:$C$500,0)),"")</f>
        <v>-7514861791</v>
      </c>
      <c r="M15" s="2">
        <f>IFERROR(INDEX(M51:M500,MATCH($C$15,$C$51:$C$500,0)),"")</f>
        <v>0</v>
      </c>
    </row>
    <row r="16" spans="1:13" ht="15.5" x14ac:dyDescent="0.35">
      <c r="C16" t="s">
        <v>29</v>
      </c>
      <c r="D16" s="2">
        <f>IFERROR(INDEX(D51:D500,MATCH($C$16,$C$51:$C$500,0)),"")</f>
        <v>6112814942</v>
      </c>
      <c r="E16" s="2">
        <f>IFERROR(INDEX(E51:E500,MATCH($C$16,$C$51:$C$500,0)),"")</f>
        <v>5551391067</v>
      </c>
      <c r="H16" s="2">
        <f>IFERROR(SUM(D16:G16)*(4/MAX(1,COUNT(D16:G16))),"")</f>
        <v>23328412018</v>
      </c>
      <c r="I16" s="2">
        <f>IFERROR(INDEX(I51:I500,MATCH($C$16,$C$51:$C$500,0)),"")</f>
        <v>27324144391</v>
      </c>
      <c r="J16" s="2">
        <f>IFERROR(INDEX(J51:J500,MATCH($C$16,$C$51:$C$500,0)),"")</f>
        <v>7115089949</v>
      </c>
      <c r="K16" s="2">
        <f>IFERROR(INDEX(K51:K500,MATCH($C$16,$C$51:$C$500,0)),"")</f>
        <v>3694942443</v>
      </c>
      <c r="L16" s="2">
        <f>IFERROR(INDEX(L51:L500,MATCH($C$16,$C$51:$C$500,0)),"")</f>
        <v>32068402405</v>
      </c>
      <c r="M16" s="2">
        <f>IFERROR(INDEX(M51:M500,MATCH($C$16,$C$51:$C$500,0)),"")</f>
        <v>0</v>
      </c>
    </row>
    <row r="17" spans="1:13" ht="15.5" x14ac:dyDescent="0.35">
      <c r="A17" t="s">
        <v>30</v>
      </c>
    </row>
    <row r="18" spans="1:1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541</v>
      </c>
    </row>
    <row r="19" spans="1:13" ht="15.5" x14ac:dyDescent="0.35">
      <c r="A19" t="s">
        <v>38</v>
      </c>
      <c r="C19" t="s">
        <v>39</v>
      </c>
    </row>
    <row r="20" spans="1:13" ht="15.5" x14ac:dyDescent="0.35">
      <c r="A20" t="s">
        <v>40</v>
      </c>
      <c r="C20" t="s">
        <v>41</v>
      </c>
      <c r="D20" s="2">
        <f ca="1">IFERROR(D21*D2,"")</f>
        <v>345560000000</v>
      </c>
      <c r="E20" s="2">
        <f ca="1">IFERROR(E21*E2,"")</f>
        <v>286880000000</v>
      </c>
      <c r="H20" s="2">
        <f t="shared" ref="H20:M20" ca="1" si="0">IFERROR(H21*H2,"")</f>
        <v>286880000000</v>
      </c>
      <c r="I20" s="2">
        <f t="shared" ca="1" si="0"/>
        <v>423800000000</v>
      </c>
      <c r="J20" s="2">
        <f t="shared" ca="1" si="0"/>
        <v>163000000000</v>
      </c>
      <c r="K20" s="2">
        <f t="shared" ca="1" si="0"/>
        <v>163000000000</v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12</v>
      </c>
      <c r="D21" s="2">
        <f>IFERROR(INDEX(D51:D500,MATCH($C$7,$C$51:$C$500,0)),"")</f>
        <v>3260000000</v>
      </c>
      <c r="E21" s="2">
        <f>IFERROR(INDEX(E51:E500,MATCH($C$7,$C$51:$C$500,0)),"")</f>
        <v>3260000000</v>
      </c>
      <c r="H21" s="2">
        <f>IFERROR(INDEX(D21:G21,COUNT(D21:G21)),"")</f>
        <v>3260000000</v>
      </c>
      <c r="I21" s="2">
        <f>IFERROR(INDEX(I51:I500,MATCH($C$7,$C$51:$C$500,0)),"")</f>
        <v>3260000000</v>
      </c>
      <c r="J21" s="2">
        <f>IFERROR(INDEX(J51:J500,MATCH($C$7,$C$51:$C$500,0)),"")</f>
        <v>3260000000</v>
      </c>
      <c r="K21" s="2">
        <f>IFERROR(INDEX(K51:K500,MATCH($C$7,$C$51:$C$500,0)),"")</f>
        <v>3260000000</v>
      </c>
      <c r="L21" s="2">
        <f>IFERROR(INDEX(L51:L500,MATCH($C$7,$C$51:$C$500,0)),"")</f>
        <v>2610000000</v>
      </c>
      <c r="M21" s="2">
        <f>IFERROR(INDEX(M51:M500,MATCH($C$7,$C$51:$C$500,0)),"")</f>
        <v>0</v>
      </c>
    </row>
    <row r="23" spans="1:13" ht="15.5" x14ac:dyDescent="0.35">
      <c r="B23" t="s">
        <v>42</v>
      </c>
      <c r="C23" t="s">
        <v>43</v>
      </c>
      <c r="D23" s="3">
        <f>IFERROR(D5/D6*100,"")</f>
        <v>3.5253340286083477</v>
      </c>
      <c r="E23" s="3">
        <f>IFERROR(E5/E6*100,"")</f>
        <v>2.8825004083713939</v>
      </c>
      <c r="H23" s="3">
        <f t="shared" ref="H23:M23" si="1">IFERROR(H5/H6*100,"")</f>
        <v>12.444364996813119</v>
      </c>
      <c r="I23" s="3">
        <f t="shared" si="1"/>
        <v>14.937668960884288</v>
      </c>
      <c r="J23" s="3">
        <f t="shared" si="1"/>
        <v>7.5349639421212453</v>
      </c>
      <c r="K23" s="3">
        <f t="shared" si="1"/>
        <v>2.2331032565109479</v>
      </c>
      <c r="L23" s="3">
        <f t="shared" si="1"/>
        <v>59.128454512090869</v>
      </c>
      <c r="M23" s="3" t="str">
        <f t="shared" si="1"/>
        <v/>
      </c>
    </row>
    <row r="24" spans="1:13" ht="15.5" x14ac:dyDescent="0.35">
      <c r="C24" t="s">
        <v>44</v>
      </c>
      <c r="D24" s="4">
        <f>IFERROR(_xlfn.RRI(5,I23,D23),"")</f>
        <v>-0.25082463435365032</v>
      </c>
      <c r="E24" s="4">
        <f>IFERROR(_xlfn.RRI(5,J23,E23),"")</f>
        <v>-0.17484100200129293</v>
      </c>
      <c r="H24" s="4" t="str">
        <f t="shared" ref="H24:M24" si="2">IFERROR(_xlfn.RRI(5,M23,H23),"")</f>
        <v/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45</v>
      </c>
      <c r="C25" t="s">
        <v>46</v>
      </c>
      <c r="D25" s="3">
        <f>IFERROR(INDEX(D51:D500,MATCH($A$25,$C$51:$C$500,0)),"")</f>
        <v>1.44</v>
      </c>
      <c r="E25" s="3">
        <f>IFERROR(INDEX(E51:E500,MATCH($A$25,$C$51:$C$500,0)),"")</f>
        <v>1.25</v>
      </c>
      <c r="H25" s="3">
        <f>IFERROR(INDEX(D25:G25,COUNT(D25:G25)),"")</f>
        <v>1.25</v>
      </c>
      <c r="I25" s="3">
        <f>IFERROR(INDEX(I51:I500,MATCH($C$25,$C$51:$C$500,0)),"")</f>
        <v>6.38</v>
      </c>
      <c r="J25" s="3">
        <f>IFERROR(INDEX(J51:J500,MATCH($C$25,$C$51:$C$500,0)),"")</f>
        <v>1.56</v>
      </c>
      <c r="K25" s="3">
        <f>IFERROR(INDEX(K51:K500,MATCH($C$25,$C$51:$C$500,0)),"")</f>
        <v>0.82</v>
      </c>
      <c r="L25" s="3">
        <f>IFERROR(INDEX(L51:L500,MATCH($C$25,$C$51:$C$500,0)),"")</f>
        <v>9.41</v>
      </c>
      <c r="M25" s="3">
        <f>IFERROR(INDEX(M51:M500,MATCH($C$25,$C$51:$C$500,0)),"")</f>
        <v>0</v>
      </c>
    </row>
    <row r="26" spans="1:13" ht="15.5" x14ac:dyDescent="0.35">
      <c r="C26" t="s">
        <v>47</v>
      </c>
      <c r="D26" s="4">
        <f>IFERROR(_xlfn.RRI(5,I25,D25),"")</f>
        <v>-0.25747964664403578</v>
      </c>
      <c r="E26" s="4">
        <f>IFERROR(_xlfn.RRI(5,J25,E25),"")</f>
        <v>-4.3341173273385158E-2</v>
      </c>
      <c r="H26" s="4" t="str">
        <f t="shared" ref="H26:M26" si="3">IFERROR(_xlfn.RRI(5,M25,H25),"")</f>
        <v/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>
        <f t="shared" si="3"/>
        <v>0</v>
      </c>
    </row>
    <row r="27" spans="1:13" ht="15.5" x14ac:dyDescent="0.35">
      <c r="C27" t="s">
        <v>48</v>
      </c>
      <c r="D27" s="3">
        <f>IFERROR(D4/D21,"")</f>
        <v>118.88048797760736</v>
      </c>
      <c r="E27" s="3">
        <f>IFERROR(E4/E21,"")</f>
        <v>56.575854752453985</v>
      </c>
      <c r="H27" s="3">
        <f t="shared" ref="H27:M27" si="4">IFERROR(H4/H21,"")</f>
        <v>350.9126854601227</v>
      </c>
      <c r="I27" s="3">
        <f t="shared" si="4"/>
        <v>194.76789697914111</v>
      </c>
      <c r="J27" s="3">
        <f t="shared" si="4"/>
        <v>163.94293454999999</v>
      </c>
      <c r="K27" s="3">
        <f t="shared" si="4"/>
        <v>143.85076925674846</v>
      </c>
      <c r="L27" s="3">
        <f t="shared" si="4"/>
        <v>194.3861978980843</v>
      </c>
      <c r="M27" s="3" t="str">
        <f t="shared" si="4"/>
        <v/>
      </c>
    </row>
    <row r="28" spans="1:13" ht="15.5" x14ac:dyDescent="0.35">
      <c r="C28" t="s">
        <v>49</v>
      </c>
      <c r="D28" s="4">
        <f>IFERROR(_xlfn.RRI(5,I27,D27),"")</f>
        <v>-9.4019936723312658E-2</v>
      </c>
      <c r="E28" s="4">
        <f>IFERROR(_xlfn.RRI(5,J27,E27),"")</f>
        <v>-0.19167188623687748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50</v>
      </c>
      <c r="H29" s="4">
        <f t="shared" ref="H29:M29" si="6">IFERROR(((H25-I25)/I25)*100%,"")</f>
        <v>-0.8040752351097179</v>
      </c>
      <c r="I29" s="4">
        <f t="shared" si="6"/>
        <v>3.0897435897435899</v>
      </c>
      <c r="J29" s="4">
        <f t="shared" si="6"/>
        <v>0.90243902439024404</v>
      </c>
      <c r="K29" s="4">
        <f t="shared" si="6"/>
        <v>-0.91285866099893731</v>
      </c>
      <c r="L29" s="4" t="str">
        <f t="shared" si="6"/>
        <v/>
      </c>
      <c r="M29" s="4" t="str">
        <f t="shared" si="6"/>
        <v/>
      </c>
    </row>
    <row r="30" spans="1:13" ht="15.5" x14ac:dyDescent="0.35">
      <c r="C30" t="s">
        <v>51</v>
      </c>
      <c r="H30" s="4">
        <f t="shared" ref="H30:M30" si="7">IFERROR(((H27-I27)/I27)*100%,"")</f>
        <v>0.80169674213663711</v>
      </c>
      <c r="I30" s="4">
        <f t="shared" si="7"/>
        <v>0.18802251230741512</v>
      </c>
      <c r="J30" s="4">
        <f t="shared" si="7"/>
        <v>0.13967367291161664</v>
      </c>
      <c r="K30" s="4">
        <f t="shared" si="7"/>
        <v>-0.25997436643023036</v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55.89</v>
      </c>
      <c r="E32" s="3">
        <f>IFERROR(INDEX(E51:E500,MATCH($A$32,$C$51:$C$500,0)),"")</f>
        <v>58.16</v>
      </c>
      <c r="H32" s="3">
        <f>IFERROR(INDEX(D32:G32,COUNT(D32:G32)),"")</f>
        <v>58.16</v>
      </c>
      <c r="I32" s="3">
        <f>IFERROR(INDEX(I51:I500,MATCH($C$32,$C$51:$C$500,0)),"")</f>
        <v>57.83</v>
      </c>
      <c r="J32" s="3">
        <f>IFERROR(INDEX(J51:J500,MATCH($C$32,$C$51:$C$500,0)),"")</f>
        <v>51.9</v>
      </c>
      <c r="K32" s="3">
        <f>IFERROR(INDEX(K51:K500,MATCH($C$32,$C$51:$C$500,0)),"")</f>
        <v>49.36</v>
      </c>
      <c r="L32" s="3">
        <f>IFERROR(INDEX(L51:L500,MATCH($C$32,$C$51:$C$500,0)),"")</f>
        <v>37.03</v>
      </c>
      <c r="M32" s="3">
        <f>IFERROR(INDEX(M51:M500,MATCH($C$32,$C$51:$C$500,0)),"")</f>
        <v>0</v>
      </c>
    </row>
    <row r="33" spans="1:13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1.57</v>
      </c>
      <c r="E33" s="3">
        <f>IFERROR(INDEX(E51:E500,MATCH($A$33,$C$51:$C$500,0)),"")</f>
        <v>1.82</v>
      </c>
      <c r="H33" s="3">
        <f>IFERROR(INDEX(D33:G33,COUNT(D33:G33)),"")</f>
        <v>1.82</v>
      </c>
      <c r="I33" s="3">
        <f>IFERROR(INDEX(I51:I500,MATCH($C$33,$C$51:$C$500,0)),"")</f>
        <v>2.25</v>
      </c>
      <c r="J33" s="3">
        <f>IFERROR(INDEX(J51:J500,MATCH($C$33,$C$51:$C$500,0)),"")</f>
        <v>0.96</v>
      </c>
      <c r="K33" s="3">
        <f>IFERROR(INDEX(K51:K500,MATCH($C$33,$C$51:$C$500,0)),"")</f>
        <v>1.01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61.11</v>
      </c>
      <c r="E34" s="3">
        <f>IFERROR(INDEX(E51:E500,MATCH($A$34,$C$51:$C$500,0)),"")</f>
        <v>84.8</v>
      </c>
      <c r="H34" s="3">
        <f>IFERROR(INDEX(D34:G34,COUNT(D34:G34)),"")</f>
        <v>84.8</v>
      </c>
      <c r="I34" s="3">
        <f>IFERROR(INDEX(I51:I500,MATCH($C$34,$C$51:$C$500,0)),"")</f>
        <v>20.38</v>
      </c>
      <c r="J34" s="3">
        <f>IFERROR(INDEX(J51:J500,MATCH($C$34,$C$51:$C$500,0)),"")</f>
        <v>32.049999999999997</v>
      </c>
      <c r="K34" s="3">
        <f>IFERROR(INDEX(K51:K500,MATCH($C$34,$C$51:$C$500,0)),"")</f>
        <v>60.98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0.74</v>
      </c>
      <c r="E35" s="3">
        <f>IFERROR(INDEX(E51:E500,MATCH($A$35,$C$51:$C$500,0)),"")</f>
        <v>1.88</v>
      </c>
      <c r="H35" s="3">
        <f>IFERROR(INDEX(D35:G35,COUNT(D35:G35)),"")</f>
        <v>1.88</v>
      </c>
      <c r="I35" s="3">
        <f>IFERROR(INDEX(I51:I500,MATCH($C$35,$C$51:$C$500,0)),"")</f>
        <v>0.67</v>
      </c>
      <c r="J35" s="3">
        <f>IFERROR(INDEX(J51:J500,MATCH($C$35,$C$51:$C$500,0)),"")</f>
        <v>0.31</v>
      </c>
      <c r="K35" s="3">
        <f>IFERROR(INDEX(K51:K500,MATCH($C$35,$C$51:$C$500,0)),"")</f>
        <v>0.35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64</v>
      </c>
      <c r="C36" t="s">
        <v>65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M36" si="8">IFERROR(INDEX(H51:H500,MATCH($C$36,$C$51:$C$500,0)),"")</f>
        <v>0.3553</v>
      </c>
      <c r="I36" s="4">
        <f t="shared" si="8"/>
        <v>0.3</v>
      </c>
      <c r="J36" s="4">
        <f t="shared" si="8"/>
        <v>0.3</v>
      </c>
      <c r="K36" s="4">
        <f t="shared" si="8"/>
        <v>0.30420000000000003</v>
      </c>
      <c r="L36" s="4">
        <f t="shared" si="8"/>
        <v>0</v>
      </c>
      <c r="M36" s="4">
        <f t="shared" si="8"/>
        <v>0</v>
      </c>
    </row>
    <row r="37" spans="1:13" ht="15.5" x14ac:dyDescent="0.35">
      <c r="B37" t="s">
        <v>66</v>
      </c>
      <c r="C37" t="s">
        <v>67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M37" si="9">IFERROR(INDEX(H51:H500,MATCH($C$37,$C$51:$C$500,0)),"")</f>
        <v>1.91</v>
      </c>
      <c r="I37" s="3">
        <f t="shared" si="9"/>
        <v>1.91</v>
      </c>
      <c r="J37" s="3">
        <f t="shared" si="9"/>
        <v>0.47</v>
      </c>
      <c r="K37" s="3">
        <f t="shared" si="9"/>
        <v>0.25</v>
      </c>
      <c r="L37" s="3">
        <f t="shared" si="9"/>
        <v>0</v>
      </c>
      <c r="M37" s="3">
        <f t="shared" si="9"/>
        <v>0</v>
      </c>
    </row>
    <row r="50" spans="2:13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541</v>
      </c>
    </row>
    <row r="51" spans="2:13" ht="15.5" x14ac:dyDescent="0.35">
      <c r="B51" t="s">
        <v>73</v>
      </c>
      <c r="C51" t="s">
        <v>6</v>
      </c>
      <c r="D51" s="5">
        <v>387550390807</v>
      </c>
      <c r="E51" s="5">
        <v>184437286493</v>
      </c>
      <c r="F51" s="5">
        <v>182671057289</v>
      </c>
      <c r="G51" s="5">
        <v>171504136889</v>
      </c>
      <c r="I51" s="5">
        <v>634943344152</v>
      </c>
      <c r="J51" s="5">
        <v>534453966633</v>
      </c>
      <c r="K51" s="5">
        <v>468953507777</v>
      </c>
      <c r="L51" s="5">
        <v>507347976514</v>
      </c>
    </row>
    <row r="52" spans="2:13" ht="15.5" x14ac:dyDescent="0.35">
      <c r="C52" t="s">
        <v>74</v>
      </c>
      <c r="D52" s="5">
        <v>-352140515015</v>
      </c>
      <c r="E52" s="5">
        <v>-154958848674</v>
      </c>
      <c r="F52" s="5">
        <v>-154544541724</v>
      </c>
      <c r="G52" s="5">
        <v>-142565804750</v>
      </c>
      <c r="I52" s="5">
        <v>-530818045624</v>
      </c>
      <c r="J52" s="5">
        <v>-465872610216</v>
      </c>
      <c r="K52" s="5">
        <v>-406384845121</v>
      </c>
      <c r="L52" s="5">
        <v>-420409811266</v>
      </c>
    </row>
    <row r="53" spans="2:13" ht="15.5" x14ac:dyDescent="0.35">
      <c r="C53" t="s">
        <v>75</v>
      </c>
      <c r="D53" s="5">
        <v>35409875792</v>
      </c>
      <c r="E53" s="5">
        <v>29478437819</v>
      </c>
      <c r="F53" s="5">
        <v>28126515565</v>
      </c>
      <c r="G53" s="5">
        <v>28938332139</v>
      </c>
      <c r="I53" s="5">
        <v>104125298528</v>
      </c>
      <c r="J53" s="5">
        <v>68581356417</v>
      </c>
      <c r="K53" s="5">
        <v>62568662656</v>
      </c>
      <c r="L53" s="5">
        <v>86938165248</v>
      </c>
    </row>
    <row r="54" spans="2:13" ht="15.5" x14ac:dyDescent="0.35">
      <c r="C54" t="s">
        <v>76</v>
      </c>
      <c r="D54" s="5">
        <v>-19444458494</v>
      </c>
      <c r="E54" s="5">
        <v>-19351454694</v>
      </c>
      <c r="F54" s="5">
        <v>-24911336682</v>
      </c>
      <c r="G54" s="5">
        <v>-19082880823</v>
      </c>
      <c r="I54" s="5">
        <v>-76058455682</v>
      </c>
      <c r="J54" s="5">
        <v>-60742887108</v>
      </c>
      <c r="K54" s="5">
        <v>-58421700217</v>
      </c>
      <c r="L54" s="5">
        <v>-54736641255</v>
      </c>
    </row>
    <row r="55" spans="2:13" ht="15.5" x14ac:dyDescent="0.35">
      <c r="C55" t="s">
        <v>77</v>
      </c>
      <c r="D55" s="5">
        <v>-20157959342</v>
      </c>
      <c r="E55" s="5">
        <v>-18637953846</v>
      </c>
      <c r="F55" s="5">
        <v>-25241432657</v>
      </c>
      <c r="G55" s="5">
        <v>-18158349502</v>
      </c>
      <c r="I55" s="5">
        <v>-73829982730</v>
      </c>
      <c r="J55" s="5">
        <v>-58110987494</v>
      </c>
      <c r="K55" s="5">
        <v>-57740116403</v>
      </c>
      <c r="L55" s="5">
        <v>-54055057441</v>
      </c>
    </row>
    <row r="56" spans="2:13" ht="15.5" x14ac:dyDescent="0.35">
      <c r="C56" t="s">
        <v>81</v>
      </c>
    </row>
    <row r="57" spans="2:13" ht="15.5" x14ac:dyDescent="0.35">
      <c r="C57" t="s">
        <v>78</v>
      </c>
      <c r="D57" s="5">
        <v>15965417298</v>
      </c>
      <c r="E57" s="5">
        <v>10126983125</v>
      </c>
      <c r="F57" s="5">
        <v>3215178883</v>
      </c>
      <c r="G57" s="5">
        <v>9855451316</v>
      </c>
      <c r="I57" s="5">
        <v>28066842846</v>
      </c>
      <c r="J57" s="5">
        <v>7838469309</v>
      </c>
      <c r="K57" s="5">
        <v>4146962439</v>
      </c>
      <c r="L57" s="5">
        <v>32201523993</v>
      </c>
    </row>
    <row r="58" spans="2:13" ht="15.5" x14ac:dyDescent="0.35">
      <c r="C58" t="s">
        <v>79</v>
      </c>
      <c r="D58" s="5">
        <v>-9852602356</v>
      </c>
      <c r="E58" s="5">
        <v>-4575592058</v>
      </c>
      <c r="F58" s="5">
        <v>3088343000</v>
      </c>
      <c r="G58" s="5">
        <v>-2057193336</v>
      </c>
      <c r="I58" s="5">
        <v>-742698455</v>
      </c>
      <c r="J58" s="5">
        <v>-723379360</v>
      </c>
      <c r="K58" s="5">
        <v>-452019996</v>
      </c>
      <c r="L58" s="5">
        <v>-133121588</v>
      </c>
    </row>
    <row r="59" spans="2:13" ht="15.5" x14ac:dyDescent="0.35">
      <c r="C59" t="s">
        <v>80</v>
      </c>
      <c r="D59" s="5">
        <v>66757449</v>
      </c>
      <c r="E59" s="5">
        <v>155842013</v>
      </c>
      <c r="F59" s="5">
        <v>841997704</v>
      </c>
      <c r="G59" s="5">
        <v>38879479</v>
      </c>
      <c r="I59" s="5">
        <v>963314929</v>
      </c>
      <c r="J59" s="5">
        <v>631578944</v>
      </c>
      <c r="K59" s="5">
        <v>1128772537</v>
      </c>
      <c r="L59" s="5">
        <v>641344584</v>
      </c>
    </row>
    <row r="60" spans="2:13" ht="15.5" x14ac:dyDescent="0.35">
      <c r="C60" t="s">
        <v>27</v>
      </c>
      <c r="D60" s="5">
        <v>-4988972434</v>
      </c>
      <c r="E60" s="5">
        <v>-1009923882</v>
      </c>
      <c r="F60" s="5">
        <v>-899963495</v>
      </c>
      <c r="G60" s="5">
        <v>-339852944</v>
      </c>
      <c r="I60" s="5">
        <v>-1706013384</v>
      </c>
      <c r="J60" s="5">
        <v>-1354958304</v>
      </c>
      <c r="K60" s="5">
        <v>-1580792533</v>
      </c>
      <c r="L60" s="5">
        <v>-774466172</v>
      </c>
    </row>
    <row r="61" spans="2:13" ht="15.5" x14ac:dyDescent="0.35">
      <c r="C61" t="s">
        <v>82</v>
      </c>
      <c r="D61" s="5">
        <v>-9852602356</v>
      </c>
      <c r="E61" s="5">
        <v>-4575592058</v>
      </c>
      <c r="F61" s="5">
        <v>3088343000</v>
      </c>
      <c r="G61" s="5">
        <v>-2057193336</v>
      </c>
      <c r="I61" s="5">
        <v>-742698455</v>
      </c>
      <c r="J61" s="5">
        <v>-723379360</v>
      </c>
      <c r="K61" s="5">
        <v>-452019996</v>
      </c>
      <c r="L61" s="5">
        <v>-133121588</v>
      </c>
    </row>
    <row r="62" spans="2:13" ht="15.5" x14ac:dyDescent="0.35">
      <c r="C62" t="s">
        <v>29</v>
      </c>
      <c r="D62" s="5">
        <v>6112814942</v>
      </c>
      <c r="E62" s="5">
        <v>5551391067</v>
      </c>
      <c r="F62" s="5">
        <v>6303521883</v>
      </c>
      <c r="G62" s="5">
        <v>7798257980</v>
      </c>
      <c r="I62" s="5">
        <v>27324144391</v>
      </c>
      <c r="J62" s="5">
        <v>7115089949</v>
      </c>
      <c r="K62" s="5">
        <v>3694942443</v>
      </c>
      <c r="L62" s="5">
        <v>32068402405</v>
      </c>
    </row>
    <row r="63" spans="2:13" ht="15.5" x14ac:dyDescent="0.35">
      <c r="C63" t="s">
        <v>28</v>
      </c>
      <c r="D63" s="5">
        <v>-1406460670</v>
      </c>
      <c r="E63" s="5">
        <v>-1489307388</v>
      </c>
      <c r="F63" s="5">
        <v>-1323210166</v>
      </c>
      <c r="G63" s="5">
        <v>-2074119494</v>
      </c>
      <c r="I63" s="5">
        <v>-6514371699</v>
      </c>
      <c r="J63" s="5">
        <v>-2037043898</v>
      </c>
      <c r="K63" s="5">
        <v>-1013668062</v>
      </c>
      <c r="L63" s="5">
        <v>-7514861791</v>
      </c>
    </row>
    <row r="64" spans="2:13" ht="15.5" x14ac:dyDescent="0.35">
      <c r="C64" t="s">
        <v>83</v>
      </c>
    </row>
    <row r="65" spans="2:12" ht="15.5" x14ac:dyDescent="0.35">
      <c r="C65" t="s">
        <v>84</v>
      </c>
    </row>
    <row r="66" spans="2:12" ht="15.5" x14ac:dyDescent="0.35">
      <c r="C66" t="s">
        <v>85</v>
      </c>
      <c r="D66" s="5">
        <v>-1406460670</v>
      </c>
      <c r="E66" s="5">
        <v>-1489307388</v>
      </c>
      <c r="F66" s="5">
        <v>-1323210166</v>
      </c>
      <c r="G66" s="5">
        <v>-2074119494</v>
      </c>
      <c r="I66" s="5">
        <v>-6514371699</v>
      </c>
      <c r="J66" s="5">
        <v>-2037043898</v>
      </c>
      <c r="K66" s="5">
        <v>-1013668062</v>
      </c>
      <c r="L66" s="5">
        <v>-7514861791</v>
      </c>
    </row>
    <row r="67" spans="2:12" ht="15.5" x14ac:dyDescent="0.35">
      <c r="C67" t="s">
        <v>86</v>
      </c>
      <c r="D67" s="5">
        <v>4706354272</v>
      </c>
      <c r="E67" s="5">
        <v>4062083679</v>
      </c>
      <c r="F67" s="5">
        <v>4980311717</v>
      </c>
      <c r="G67" s="5">
        <v>5724138486</v>
      </c>
      <c r="I67" s="5">
        <v>20809772692</v>
      </c>
      <c r="J67" s="5">
        <v>5078046051</v>
      </c>
      <c r="K67" s="5">
        <v>2681274381</v>
      </c>
      <c r="L67" s="5">
        <v>24553540614</v>
      </c>
    </row>
    <row r="68" spans="2:12" ht="15.5" x14ac:dyDescent="0.35">
      <c r="C68" t="s">
        <v>87</v>
      </c>
      <c r="D68" s="5">
        <v>4706354272</v>
      </c>
      <c r="E68" s="5">
        <v>4062083679</v>
      </c>
      <c r="F68" s="5">
        <v>4980311717</v>
      </c>
      <c r="G68" s="5">
        <v>5724138486</v>
      </c>
      <c r="I68" s="5">
        <v>20809772692</v>
      </c>
      <c r="J68" s="5">
        <v>5078046051</v>
      </c>
      <c r="K68" s="5">
        <v>2681274381</v>
      </c>
      <c r="L68" s="5">
        <v>24553540614</v>
      </c>
    </row>
    <row r="69" spans="2:12" ht="15.5" x14ac:dyDescent="0.35">
      <c r="C69" t="s">
        <v>88</v>
      </c>
      <c r="F69" s="5">
        <v>80231580</v>
      </c>
      <c r="I69" s="5">
        <v>80231580</v>
      </c>
      <c r="J69" s="5">
        <v>4000073810</v>
      </c>
      <c r="K69" s="5">
        <v>-175578000</v>
      </c>
      <c r="L69" s="5">
        <v>32594724106</v>
      </c>
    </row>
    <row r="70" spans="2:12" ht="15.5" x14ac:dyDescent="0.35">
      <c r="C70" t="s">
        <v>320</v>
      </c>
      <c r="F70" s="5">
        <v>80231580</v>
      </c>
      <c r="I70" s="5">
        <v>80231580</v>
      </c>
      <c r="J70" s="5">
        <v>4000073810</v>
      </c>
      <c r="K70" s="5">
        <v>-175578000</v>
      </c>
      <c r="L70" s="5">
        <v>32594724106</v>
      </c>
    </row>
    <row r="71" spans="2:12" ht="15.5" x14ac:dyDescent="0.35">
      <c r="C71" t="s">
        <v>89</v>
      </c>
      <c r="D71" s="5">
        <v>4706354272</v>
      </c>
      <c r="E71" s="5">
        <v>4062083679</v>
      </c>
      <c r="F71" s="5">
        <v>5060543297</v>
      </c>
      <c r="G71" s="5">
        <v>5724138486</v>
      </c>
      <c r="I71" s="5">
        <v>20890004272</v>
      </c>
      <c r="J71" s="5">
        <v>9078119861</v>
      </c>
      <c r="K71" s="5">
        <v>2505696381</v>
      </c>
      <c r="L71" s="5">
        <v>57148264720</v>
      </c>
    </row>
    <row r="72" spans="2:12" ht="15.5" x14ac:dyDescent="0.35">
      <c r="C72" t="s">
        <v>90</v>
      </c>
      <c r="D72" s="5">
        <v>4706354272</v>
      </c>
      <c r="E72" s="5">
        <v>4062083679</v>
      </c>
      <c r="F72" s="5">
        <v>4980311717</v>
      </c>
      <c r="G72" s="5">
        <v>5724138486</v>
      </c>
      <c r="I72" s="5">
        <v>20809772692</v>
      </c>
      <c r="J72" s="5">
        <v>5078046051</v>
      </c>
      <c r="K72" s="5">
        <v>2681274381</v>
      </c>
      <c r="L72" s="5">
        <v>24553540614</v>
      </c>
    </row>
    <row r="73" spans="2:12" ht="15.5" x14ac:dyDescent="0.35">
      <c r="C73" t="s">
        <v>8</v>
      </c>
      <c r="D73" s="5">
        <v>4706354272</v>
      </c>
      <c r="E73" s="5">
        <v>4062083679</v>
      </c>
      <c r="F73" s="5">
        <v>5060543297</v>
      </c>
      <c r="G73" s="5">
        <v>5724138486</v>
      </c>
      <c r="I73" s="5">
        <v>20890004272</v>
      </c>
      <c r="J73" s="5">
        <v>9078119861</v>
      </c>
      <c r="K73" s="5">
        <v>2505696381</v>
      </c>
      <c r="L73" s="5">
        <v>57148264720</v>
      </c>
    </row>
    <row r="74" spans="2:12" ht="15.5" x14ac:dyDescent="0.35">
      <c r="C74" t="s">
        <v>92</v>
      </c>
      <c r="D74" s="5">
        <v>4706354272</v>
      </c>
      <c r="E74" s="5">
        <v>4062083679</v>
      </c>
      <c r="F74" s="5">
        <v>4980311717</v>
      </c>
      <c r="G74" s="5">
        <v>5724138486</v>
      </c>
      <c r="I74" s="5">
        <v>20809772692</v>
      </c>
      <c r="J74" s="5">
        <v>5078046051</v>
      </c>
      <c r="K74" s="5">
        <v>2681274381</v>
      </c>
      <c r="L74" s="5">
        <v>24553540614</v>
      </c>
    </row>
    <row r="75" spans="2:12" ht="15.5" x14ac:dyDescent="0.35">
      <c r="C75" t="s">
        <v>93</v>
      </c>
      <c r="D75" s="5">
        <v>4706354272</v>
      </c>
      <c r="E75" s="5">
        <v>4062083679</v>
      </c>
      <c r="F75" s="5">
        <v>5060543297</v>
      </c>
      <c r="G75" s="5">
        <v>5724138486</v>
      </c>
      <c r="I75" s="5">
        <v>20890004272</v>
      </c>
      <c r="J75" s="5">
        <v>9078119861</v>
      </c>
      <c r="K75" s="5">
        <v>2505696381</v>
      </c>
      <c r="L75" s="5">
        <v>57148264720</v>
      </c>
    </row>
    <row r="76" spans="2:12" ht="15.5" x14ac:dyDescent="0.35">
      <c r="C76" t="s">
        <v>94</v>
      </c>
      <c r="D76" s="5">
        <v>4706354272</v>
      </c>
      <c r="E76" s="5">
        <v>4062083679</v>
      </c>
      <c r="F76" s="5">
        <v>5060543297</v>
      </c>
      <c r="G76" s="5">
        <v>5724138486</v>
      </c>
      <c r="I76" s="5">
        <v>20890004272</v>
      </c>
      <c r="J76" s="5">
        <v>9078119861</v>
      </c>
      <c r="K76" s="5">
        <v>2505696381</v>
      </c>
      <c r="L76" s="5">
        <v>57148264720</v>
      </c>
    </row>
    <row r="78" spans="2:12" ht="15.5" x14ac:dyDescent="0.35">
      <c r="B78" t="s">
        <v>95</v>
      </c>
      <c r="C78" t="s">
        <v>96</v>
      </c>
    </row>
    <row r="79" spans="2:12" ht="15.5" x14ac:dyDescent="0.35">
      <c r="C79" t="s">
        <v>97</v>
      </c>
    </row>
    <row r="80" spans="2:12" ht="15.5" x14ac:dyDescent="0.35">
      <c r="C80" t="s">
        <v>20</v>
      </c>
      <c r="D80" s="5">
        <v>25514616712</v>
      </c>
      <c r="E80" s="5">
        <v>67405111677</v>
      </c>
      <c r="F80" s="5">
        <v>61642337036</v>
      </c>
      <c r="G80" s="5">
        <v>36127803899</v>
      </c>
      <c r="I80" s="5">
        <v>61642337036</v>
      </c>
      <c r="J80" s="5">
        <v>27272887784</v>
      </c>
      <c r="K80" s="5">
        <v>72547578014</v>
      </c>
      <c r="L80" s="5">
        <v>81542958883</v>
      </c>
    </row>
    <row r="81" spans="3:12" ht="15.5" x14ac:dyDescent="0.35">
      <c r="C81" t="s">
        <v>98</v>
      </c>
      <c r="D81" s="5">
        <v>368153842488</v>
      </c>
      <c r="E81" s="5">
        <v>219574991969</v>
      </c>
      <c r="F81" s="5">
        <v>205078826650</v>
      </c>
      <c r="G81" s="5">
        <v>191750096757</v>
      </c>
      <c r="I81" s="5">
        <v>205078826650</v>
      </c>
      <c r="J81" s="5">
        <v>158071035830</v>
      </c>
      <c r="K81" s="5">
        <v>135067770168</v>
      </c>
      <c r="L81" s="5">
        <v>118572083774</v>
      </c>
    </row>
    <row r="82" spans="3:12" ht="15.5" x14ac:dyDescent="0.35">
      <c r="C82" t="s">
        <v>247</v>
      </c>
      <c r="E82" s="5">
        <v>302007234</v>
      </c>
      <c r="F82" s="5">
        <v>26806500</v>
      </c>
      <c r="G82" s="5">
        <v>528468507</v>
      </c>
      <c r="I82" s="5">
        <v>26806500</v>
      </c>
      <c r="J82" s="5">
        <v>518109739</v>
      </c>
      <c r="K82" s="5">
        <v>687973504</v>
      </c>
    </row>
    <row r="83" spans="3:12" ht="15.5" x14ac:dyDescent="0.35">
      <c r="C83" t="s">
        <v>99</v>
      </c>
      <c r="D83" s="5">
        <v>4115270726</v>
      </c>
      <c r="E83" s="5">
        <v>4146389246</v>
      </c>
      <c r="F83" s="5">
        <v>5471967343</v>
      </c>
      <c r="G83" s="5">
        <v>3537359770</v>
      </c>
      <c r="I83" s="5">
        <v>5471967343</v>
      </c>
      <c r="J83" s="5">
        <v>2208506379</v>
      </c>
      <c r="K83" s="5">
        <v>1692567129</v>
      </c>
      <c r="L83" s="5">
        <v>3863345156</v>
      </c>
    </row>
    <row r="84" spans="3:12" ht="15.5" x14ac:dyDescent="0.35">
      <c r="C84" t="s">
        <v>100</v>
      </c>
      <c r="D84" s="5">
        <v>368153842488</v>
      </c>
      <c r="E84" s="5">
        <v>219574991969</v>
      </c>
      <c r="F84" s="5">
        <v>205078826650</v>
      </c>
      <c r="G84" s="5">
        <v>191750096757</v>
      </c>
      <c r="I84" s="5">
        <v>205078826650</v>
      </c>
      <c r="J84" s="5">
        <v>158071035830</v>
      </c>
      <c r="K84" s="5">
        <v>135067770168</v>
      </c>
      <c r="L84" s="5">
        <v>118572083774</v>
      </c>
    </row>
    <row r="85" spans="3:12" ht="15.5" x14ac:dyDescent="0.35">
      <c r="C85" t="s">
        <v>101</v>
      </c>
      <c r="D85" s="5">
        <v>95324996</v>
      </c>
      <c r="E85" s="5">
        <v>277391839</v>
      </c>
      <c r="F85" s="5">
        <v>95228795</v>
      </c>
      <c r="G85" s="5">
        <v>276462429</v>
      </c>
      <c r="I85" s="5">
        <v>95228795</v>
      </c>
      <c r="J85" s="5">
        <v>287568314</v>
      </c>
      <c r="K85" s="5">
        <v>587199774</v>
      </c>
      <c r="L85" s="5">
        <v>2057289610</v>
      </c>
    </row>
    <row r="86" spans="3:12" ht="15.5" x14ac:dyDescent="0.35">
      <c r="C86" t="s">
        <v>102</v>
      </c>
      <c r="D86" s="5">
        <v>95324996</v>
      </c>
      <c r="E86" s="5">
        <v>277391839</v>
      </c>
      <c r="F86" s="5">
        <v>95228795</v>
      </c>
      <c r="G86" s="5">
        <v>276462429</v>
      </c>
      <c r="I86" s="5">
        <v>95228795</v>
      </c>
      <c r="J86" s="5">
        <v>287568314</v>
      </c>
      <c r="K86" s="5">
        <v>587199774</v>
      </c>
      <c r="L86" s="5">
        <v>2057289610</v>
      </c>
    </row>
    <row r="87" spans="3:12" ht="15.5" x14ac:dyDescent="0.35">
      <c r="C87" t="s">
        <v>103</v>
      </c>
      <c r="D87" s="5">
        <v>67566753889</v>
      </c>
      <c r="E87" s="5">
        <v>65077517565</v>
      </c>
      <c r="F87" s="5">
        <v>725997535</v>
      </c>
      <c r="G87" s="5">
        <v>930965960</v>
      </c>
      <c r="I87" s="5">
        <v>725997535</v>
      </c>
      <c r="J87" s="5">
        <v>1508479985</v>
      </c>
      <c r="K87" s="5">
        <v>4051150644</v>
      </c>
      <c r="L87" s="5">
        <v>5229791823</v>
      </c>
    </row>
    <row r="88" spans="3:12" ht="15.5" x14ac:dyDescent="0.35">
      <c r="C88" t="s">
        <v>245</v>
      </c>
    </row>
    <row r="89" spans="3:12" ht="15.5" x14ac:dyDescent="0.35">
      <c r="C89" t="s">
        <v>81</v>
      </c>
      <c r="D89" s="5">
        <v>29228150658</v>
      </c>
      <c r="E89" s="5">
        <v>35241376829</v>
      </c>
      <c r="F89" s="5">
        <v>38229055761</v>
      </c>
      <c r="G89" s="5">
        <v>38148824181</v>
      </c>
      <c r="I89" s="5">
        <v>38229055761</v>
      </c>
      <c r="J89" s="5">
        <v>38148824181</v>
      </c>
      <c r="K89" s="5">
        <v>34148750371</v>
      </c>
      <c r="L89" s="5">
        <v>34324328371</v>
      </c>
    </row>
    <row r="90" spans="3:12" ht="15.5" x14ac:dyDescent="0.35">
      <c r="C90" t="s">
        <v>104</v>
      </c>
      <c r="D90" s="5">
        <v>513332114019</v>
      </c>
      <c r="E90" s="5">
        <v>364568321577</v>
      </c>
      <c r="F90" s="5">
        <v>269759151117</v>
      </c>
      <c r="G90" s="5">
        <v>274915881704</v>
      </c>
      <c r="I90" s="5">
        <v>269759151117</v>
      </c>
      <c r="J90" s="5">
        <v>208354665855</v>
      </c>
      <c r="K90" s="5">
        <v>220392221174</v>
      </c>
      <c r="L90" s="5">
        <v>212104062956</v>
      </c>
    </row>
    <row r="91" spans="3:12" ht="15.5" x14ac:dyDescent="0.35">
      <c r="C91" t="s">
        <v>105</v>
      </c>
    </row>
    <row r="92" spans="3:12" ht="15.5" x14ac:dyDescent="0.35">
      <c r="C92" t="s">
        <v>106</v>
      </c>
      <c r="D92" s="5">
        <v>41594370627</v>
      </c>
      <c r="E92" s="5">
        <v>40765695837</v>
      </c>
      <c r="F92" s="5">
        <v>41292542832</v>
      </c>
      <c r="G92" s="5">
        <v>41973979456</v>
      </c>
      <c r="I92" s="5">
        <v>41292542832</v>
      </c>
      <c r="J92" s="5">
        <v>41917361698</v>
      </c>
      <c r="K92" s="5">
        <v>40530249449</v>
      </c>
      <c r="L92" s="5">
        <v>41905579993</v>
      </c>
    </row>
    <row r="93" spans="3:12" ht="15.5" x14ac:dyDescent="0.35">
      <c r="C93" t="s">
        <v>108</v>
      </c>
      <c r="D93" s="5">
        <v>3094742971</v>
      </c>
      <c r="E93" s="5">
        <v>3117372391</v>
      </c>
      <c r="F93" s="5">
        <v>3549098082</v>
      </c>
      <c r="G93" s="5">
        <v>3117372391</v>
      </c>
      <c r="I93" s="5">
        <v>3549098082</v>
      </c>
      <c r="J93" s="5">
        <v>3117372391</v>
      </c>
      <c r="K93" s="5">
        <v>3004191248</v>
      </c>
      <c r="L93" s="5">
        <v>2536250743</v>
      </c>
    </row>
    <row r="94" spans="3:12" ht="15.5" x14ac:dyDescent="0.35">
      <c r="C94" t="s">
        <v>109</v>
      </c>
      <c r="D94" s="5">
        <v>133155572555</v>
      </c>
      <c r="E94" s="5">
        <v>145981877961</v>
      </c>
      <c r="F94" s="5">
        <v>143075632709</v>
      </c>
      <c r="G94" s="5">
        <v>106447171230</v>
      </c>
      <c r="I94" s="5">
        <v>143075632709</v>
      </c>
      <c r="J94" s="5">
        <v>107409365267</v>
      </c>
      <c r="K94" s="5">
        <v>95265118025</v>
      </c>
      <c r="L94" s="5">
        <v>46099545297</v>
      </c>
    </row>
    <row r="95" spans="3:12" ht="15.5" x14ac:dyDescent="0.35">
      <c r="C95" t="s">
        <v>110</v>
      </c>
      <c r="D95" s="5">
        <v>646487686574</v>
      </c>
      <c r="E95" s="5">
        <v>510550199538</v>
      </c>
      <c r="F95" s="5">
        <v>412834783826</v>
      </c>
      <c r="G95" s="5">
        <v>381363052934</v>
      </c>
      <c r="I95" s="5">
        <v>412834783826</v>
      </c>
      <c r="J95" s="5">
        <v>315764031122</v>
      </c>
      <c r="K95" s="5">
        <v>315657339199</v>
      </c>
      <c r="L95" s="5">
        <v>258203608253</v>
      </c>
    </row>
    <row r="96" spans="3:12" ht="15.5" x14ac:dyDescent="0.35">
      <c r="C96" t="s">
        <v>111</v>
      </c>
    </row>
    <row r="97" spans="3:12" ht="15.5" x14ac:dyDescent="0.35">
      <c r="C97" t="s">
        <v>112</v>
      </c>
    </row>
    <row r="98" spans="3:12" ht="15.5" x14ac:dyDescent="0.35">
      <c r="C98" t="s">
        <v>113</v>
      </c>
      <c r="D98" s="5">
        <v>311619416779</v>
      </c>
      <c r="E98" s="5">
        <v>298840480150</v>
      </c>
      <c r="F98" s="5">
        <v>198575428297</v>
      </c>
      <c r="G98" s="5">
        <v>179934991934</v>
      </c>
      <c r="I98" s="5">
        <v>198575428297</v>
      </c>
      <c r="J98" s="5">
        <v>136952524599</v>
      </c>
      <c r="K98" s="5">
        <v>138028150791</v>
      </c>
      <c r="L98" s="5">
        <v>148915165352</v>
      </c>
    </row>
    <row r="99" spans="3:12" ht="15.5" x14ac:dyDescent="0.35">
      <c r="C99" t="s">
        <v>255</v>
      </c>
      <c r="E99" s="5">
        <v>14931722558</v>
      </c>
      <c r="G99" s="5">
        <v>14557533928</v>
      </c>
      <c r="J99" s="5">
        <v>12744505819</v>
      </c>
      <c r="K99" s="5">
        <v>7510650654</v>
      </c>
    </row>
    <row r="100" spans="3:12" ht="15.5" x14ac:dyDescent="0.35">
      <c r="C100" t="s">
        <v>114</v>
      </c>
    </row>
    <row r="101" spans="3:12" ht="15.5" x14ac:dyDescent="0.35">
      <c r="C101" t="s">
        <v>251</v>
      </c>
      <c r="D101" s="5">
        <v>156466800745</v>
      </c>
      <c r="E101" s="5">
        <v>118380824546</v>
      </c>
      <c r="F101" s="5">
        <v>114168770712</v>
      </c>
      <c r="G101" s="5">
        <v>88190162879</v>
      </c>
      <c r="I101" s="5">
        <v>114168770712</v>
      </c>
      <c r="J101" s="5">
        <v>109492875257</v>
      </c>
      <c r="K101" s="5">
        <v>40812882226</v>
      </c>
      <c r="L101" s="5">
        <v>68329985733</v>
      </c>
    </row>
    <row r="102" spans="3:12" ht="15.5" x14ac:dyDescent="0.35">
      <c r="C102" t="s">
        <v>115</v>
      </c>
    </row>
    <row r="103" spans="3:12" ht="15.5" x14ac:dyDescent="0.35">
      <c r="C103" t="s">
        <v>252</v>
      </c>
      <c r="D103" s="5">
        <v>4115270726</v>
      </c>
      <c r="E103" s="5">
        <v>4146389246</v>
      </c>
      <c r="F103" s="5">
        <v>5471967343</v>
      </c>
      <c r="G103" s="5">
        <v>3537359770</v>
      </c>
      <c r="I103" s="5">
        <v>5471967343</v>
      </c>
      <c r="J103" s="5">
        <v>2208506379</v>
      </c>
      <c r="K103" s="5">
        <v>1692567129</v>
      </c>
      <c r="L103" s="5">
        <v>3863345156</v>
      </c>
    </row>
    <row r="104" spans="3:12" ht="15.5" x14ac:dyDescent="0.35">
      <c r="C104" t="s">
        <v>116</v>
      </c>
      <c r="D104" s="5">
        <v>27692551934</v>
      </c>
      <c r="E104" s="5">
        <v>38464965674</v>
      </c>
      <c r="F104" s="5">
        <v>4475893008</v>
      </c>
      <c r="G104" s="5">
        <v>14725890244</v>
      </c>
      <c r="I104" s="5">
        <v>4475893008</v>
      </c>
      <c r="J104" s="5">
        <v>3134977979</v>
      </c>
      <c r="K104" s="5">
        <v>2127630384</v>
      </c>
      <c r="L104" s="5">
        <v>1721377622</v>
      </c>
    </row>
    <row r="105" spans="3:12" ht="15.5" x14ac:dyDescent="0.35">
      <c r="C105" t="s">
        <v>117</v>
      </c>
      <c r="D105" s="5">
        <v>71177737821</v>
      </c>
      <c r="E105" s="5">
        <v>57124908009</v>
      </c>
      <c r="F105" s="5">
        <v>49768063423</v>
      </c>
      <c r="G105" s="5">
        <v>39461141568</v>
      </c>
      <c r="I105" s="5">
        <v>49768063423</v>
      </c>
      <c r="J105" s="5">
        <v>298018461</v>
      </c>
      <c r="K105" s="5">
        <v>73624872452</v>
      </c>
      <c r="L105" s="5">
        <v>62290825091</v>
      </c>
    </row>
    <row r="106" spans="3:12" ht="15.5" x14ac:dyDescent="0.35">
      <c r="C106" t="s">
        <v>543</v>
      </c>
    </row>
    <row r="107" spans="3:12" ht="15.5" x14ac:dyDescent="0.35">
      <c r="C107" t="s">
        <v>322</v>
      </c>
    </row>
    <row r="108" spans="3:12" ht="15.5" x14ac:dyDescent="0.35">
      <c r="C108" t="s">
        <v>120</v>
      </c>
      <c r="D108" s="5">
        <v>142434087938</v>
      </c>
      <c r="E108" s="5">
        <v>13247870479</v>
      </c>
      <c r="F108" s="5">
        <v>15011523697</v>
      </c>
      <c r="G108" s="5">
        <v>6135648800</v>
      </c>
      <c r="I108" s="5">
        <v>15011523697</v>
      </c>
      <c r="K108" s="5">
        <v>6828298254</v>
      </c>
      <c r="L108" s="5">
        <v>4426831196</v>
      </c>
    </row>
    <row r="109" spans="3:12" ht="15.5" x14ac:dyDescent="0.35">
      <c r="C109" t="s">
        <v>325</v>
      </c>
      <c r="D109" s="5">
        <v>50834136102</v>
      </c>
      <c r="E109" s="5">
        <v>64458750666</v>
      </c>
      <c r="F109" s="5">
        <v>23357814360</v>
      </c>
      <c r="G109" s="5">
        <v>18116889662</v>
      </c>
      <c r="I109" s="5">
        <v>23357814360</v>
      </c>
      <c r="J109" s="5">
        <v>7727626821</v>
      </c>
      <c r="K109" s="5">
        <v>10870195139</v>
      </c>
      <c r="L109" s="5">
        <v>3270278943</v>
      </c>
    </row>
    <row r="110" spans="3:12" ht="15.5" x14ac:dyDescent="0.35">
      <c r="C110" t="s">
        <v>122</v>
      </c>
      <c r="D110" s="5">
        <v>152530147513</v>
      </c>
      <c r="E110" s="5">
        <v>21950319054</v>
      </c>
      <c r="F110" s="5">
        <v>25574359942</v>
      </c>
      <c r="G110" s="5">
        <v>15304874045</v>
      </c>
      <c r="I110" s="5">
        <v>25574359942</v>
      </c>
      <c r="J110" s="5">
        <v>9494392404</v>
      </c>
      <c r="K110" s="5">
        <v>16587577499</v>
      </c>
      <c r="L110" s="5">
        <v>12637405441</v>
      </c>
    </row>
    <row r="111" spans="3:12" ht="15.5" x14ac:dyDescent="0.35">
      <c r="C111" t="s">
        <v>123</v>
      </c>
      <c r="D111" s="5">
        <v>152530147513</v>
      </c>
      <c r="E111" s="5">
        <v>21950319054</v>
      </c>
      <c r="F111" s="5">
        <v>25574359942</v>
      </c>
      <c r="G111" s="5">
        <v>15304874045</v>
      </c>
      <c r="I111" s="5">
        <v>25574359942</v>
      </c>
      <c r="J111" s="5">
        <v>9494392404</v>
      </c>
      <c r="K111" s="5">
        <v>16587577499</v>
      </c>
      <c r="L111" s="5">
        <v>12637405441</v>
      </c>
    </row>
    <row r="112" spans="3:12" ht="15.5" x14ac:dyDescent="0.35">
      <c r="C112" t="s">
        <v>119</v>
      </c>
    </row>
    <row r="113" spans="2:12" ht="15.5" x14ac:dyDescent="0.35">
      <c r="C113" t="s">
        <v>121</v>
      </c>
      <c r="D113" s="5">
        <v>142434087938</v>
      </c>
      <c r="E113" s="5">
        <v>13247870479</v>
      </c>
      <c r="F113" s="5">
        <v>15011523697</v>
      </c>
      <c r="G113" s="5">
        <v>6135648800</v>
      </c>
      <c r="I113" s="5">
        <v>15011523697</v>
      </c>
      <c r="J113" s="5">
        <v>325167159</v>
      </c>
      <c r="K113" s="5">
        <v>6828298254</v>
      </c>
      <c r="L113" s="5">
        <v>4426831196</v>
      </c>
    </row>
    <row r="114" spans="2:12" ht="15.5" x14ac:dyDescent="0.35">
      <c r="C114" t="s">
        <v>124</v>
      </c>
      <c r="D114" s="5">
        <v>464149564292</v>
      </c>
      <c r="E114" s="5">
        <v>320790799204</v>
      </c>
      <c r="F114" s="5">
        <v>224149788239</v>
      </c>
      <c r="G114" s="5">
        <v>195239865979</v>
      </c>
      <c r="I114" s="5">
        <v>224149788239</v>
      </c>
      <c r="J114" s="5">
        <v>146446917003</v>
      </c>
      <c r="K114" s="5">
        <v>154615728290</v>
      </c>
      <c r="L114" s="5">
        <v>161552570793</v>
      </c>
    </row>
    <row r="115" spans="2:12" ht="15.5" x14ac:dyDescent="0.35">
      <c r="C115" t="s">
        <v>125</v>
      </c>
    </row>
    <row r="116" spans="2:12" ht="15.5" x14ac:dyDescent="0.35">
      <c r="C116" t="s">
        <v>126</v>
      </c>
      <c r="D116" s="5">
        <v>65250402120</v>
      </c>
      <c r="E116" s="5">
        <v>65250402120</v>
      </c>
      <c r="F116" s="5">
        <v>65250402120</v>
      </c>
      <c r="G116" s="5">
        <v>65250402120</v>
      </c>
      <c r="I116" s="5">
        <v>65250402120</v>
      </c>
      <c r="J116" s="5">
        <v>65250402120</v>
      </c>
      <c r="K116" s="5">
        <v>65250186000</v>
      </c>
      <c r="L116" s="5">
        <v>52200000000</v>
      </c>
    </row>
    <row r="117" spans="2:12" ht="15.5" x14ac:dyDescent="0.35">
      <c r="C117" t="s">
        <v>127</v>
      </c>
    </row>
    <row r="118" spans="2:12" ht="15.5" x14ac:dyDescent="0.35">
      <c r="C118" t="s">
        <v>128</v>
      </c>
      <c r="D118" s="5">
        <v>39022393056</v>
      </c>
      <c r="E118" s="5">
        <v>40430444937</v>
      </c>
      <c r="F118" s="5">
        <v>36368361258</v>
      </c>
      <c r="G118" s="5">
        <v>33886784206</v>
      </c>
      <c r="I118" s="5">
        <v>36368361258</v>
      </c>
      <c r="J118" s="5">
        <v>17080711370</v>
      </c>
      <c r="K118" s="5">
        <v>12807983470</v>
      </c>
      <c r="L118" s="5">
        <v>10126709089</v>
      </c>
    </row>
    <row r="119" spans="2:12" ht="15.5" x14ac:dyDescent="0.35">
      <c r="C119" t="s">
        <v>257</v>
      </c>
    </row>
    <row r="120" spans="2:12" ht="15.5" x14ac:dyDescent="0.35">
      <c r="C120" t="s">
        <v>258</v>
      </c>
    </row>
    <row r="121" spans="2:12" ht="15.5" x14ac:dyDescent="0.35">
      <c r="C121" t="s">
        <v>259</v>
      </c>
      <c r="D121" s="5">
        <v>39022393056</v>
      </c>
      <c r="E121" s="5">
        <v>40430444937</v>
      </c>
      <c r="F121" s="5">
        <v>36368361258</v>
      </c>
      <c r="G121" s="5">
        <v>33886784206</v>
      </c>
      <c r="I121" s="5">
        <v>36368361258</v>
      </c>
      <c r="J121" s="5">
        <v>17080711370</v>
      </c>
      <c r="K121" s="5">
        <v>12807983470</v>
      </c>
      <c r="L121" s="5">
        <v>10126709089</v>
      </c>
    </row>
    <row r="122" spans="2:12" ht="15.5" x14ac:dyDescent="0.35">
      <c r="C122" t="s">
        <v>260</v>
      </c>
    </row>
    <row r="123" spans="2:12" ht="15.5" x14ac:dyDescent="0.35">
      <c r="C123" t="s">
        <v>10</v>
      </c>
      <c r="D123" s="5">
        <v>133500945834</v>
      </c>
      <c r="E123" s="5">
        <v>140922223886</v>
      </c>
      <c r="F123" s="5">
        <v>139847819139</v>
      </c>
      <c r="G123" s="5">
        <v>137286010507</v>
      </c>
      <c r="I123" s="5">
        <v>139847819139</v>
      </c>
      <c r="J123" s="5">
        <v>120479937671</v>
      </c>
      <c r="K123" s="5">
        <v>112206919841</v>
      </c>
      <c r="L123" s="5">
        <v>96651037460</v>
      </c>
    </row>
    <row r="124" spans="2:12" ht="15.5" x14ac:dyDescent="0.35">
      <c r="C124" t="s">
        <v>129</v>
      </c>
      <c r="D124" s="5">
        <v>597650510126</v>
      </c>
      <c r="E124" s="5">
        <v>461713023090</v>
      </c>
      <c r="F124" s="5">
        <v>363997607378</v>
      </c>
      <c r="G124" s="5">
        <v>332525876486</v>
      </c>
      <c r="I124" s="5">
        <v>363997607378</v>
      </c>
      <c r="J124" s="5">
        <v>266926854674</v>
      </c>
      <c r="K124" s="5">
        <v>266822648131</v>
      </c>
      <c r="L124" s="5">
        <v>258203608253</v>
      </c>
    </row>
    <row r="125" spans="2:12" ht="15.5" x14ac:dyDescent="0.35">
      <c r="C125" t="s">
        <v>130</v>
      </c>
      <c r="D125" s="5">
        <v>3262520106</v>
      </c>
      <c r="E125" s="5">
        <v>3262520106</v>
      </c>
      <c r="F125" s="5">
        <v>3262520106</v>
      </c>
      <c r="G125" s="5">
        <v>3262520106</v>
      </c>
      <c r="I125" s="5">
        <v>3262520106</v>
      </c>
      <c r="J125" s="5">
        <v>3262520106</v>
      </c>
      <c r="K125" s="5">
        <v>3262509300</v>
      </c>
      <c r="L125" s="5">
        <v>2610000000</v>
      </c>
    </row>
    <row r="127" spans="2:12" ht="15.5" x14ac:dyDescent="0.35">
      <c r="B127" t="s">
        <v>131</v>
      </c>
      <c r="C127" t="s">
        <v>132</v>
      </c>
      <c r="D127" s="5">
        <v>-158671835966</v>
      </c>
      <c r="E127" s="5">
        <v>-15759817325</v>
      </c>
      <c r="F127" s="5">
        <v>13034437206</v>
      </c>
      <c r="G127" s="5">
        <v>2799427181</v>
      </c>
      <c r="I127" s="5">
        <v>20418473836</v>
      </c>
      <c r="J127" s="5">
        <v>-33589616268</v>
      </c>
      <c r="K127" s="5">
        <v>-30862925558</v>
      </c>
      <c r="L127" s="5">
        <v>50023182273</v>
      </c>
    </row>
    <row r="128" spans="2:12" ht="15.5" x14ac:dyDescent="0.35">
      <c r="C128" t="s">
        <v>133</v>
      </c>
      <c r="D128" s="5">
        <v>189091218770</v>
      </c>
      <c r="E128" s="5">
        <v>216463158588</v>
      </c>
      <c r="F128" s="5">
        <v>95668115675</v>
      </c>
      <c r="G128" s="5">
        <v>146796331071</v>
      </c>
      <c r="I128" s="5">
        <v>587935553333</v>
      </c>
      <c r="J128" s="5">
        <v>511438146975</v>
      </c>
      <c r="K128" s="5">
        <v>460507821378</v>
      </c>
      <c r="L128" s="5">
        <v>468315699306</v>
      </c>
    </row>
    <row r="129" spans="3:12" ht="15.5" x14ac:dyDescent="0.35">
      <c r="C129" t="s">
        <v>861</v>
      </c>
      <c r="D129" s="5">
        <v>66757449</v>
      </c>
      <c r="E129" s="5">
        <v>155842013</v>
      </c>
      <c r="F129" s="5">
        <v>841997704</v>
      </c>
      <c r="G129" s="5">
        <v>38879479</v>
      </c>
      <c r="I129" s="5">
        <v>963314929</v>
      </c>
      <c r="J129" s="5">
        <v>631578944</v>
      </c>
      <c r="K129" s="5">
        <v>1128772537</v>
      </c>
      <c r="L129" s="5">
        <v>641344584</v>
      </c>
    </row>
    <row r="130" spans="3:12" ht="15.5" x14ac:dyDescent="0.35">
      <c r="C130" t="s">
        <v>862</v>
      </c>
      <c r="L130" s="5">
        <v>2070011473</v>
      </c>
    </row>
    <row r="131" spans="3:12" ht="15.5" x14ac:dyDescent="0.35">
      <c r="C131" t="s">
        <v>863</v>
      </c>
      <c r="D131" s="5">
        <v>-4408788548</v>
      </c>
      <c r="E131" s="5">
        <v>-1009923881</v>
      </c>
      <c r="F131" s="5">
        <v>-899963495</v>
      </c>
      <c r="G131" s="5">
        <v>-339852944</v>
      </c>
      <c r="I131" s="5">
        <v>-1706013384</v>
      </c>
      <c r="J131" s="5">
        <v>-1354958304</v>
      </c>
      <c r="K131" s="5">
        <v>-1580792533</v>
      </c>
      <c r="L131" s="5">
        <v>-774466172</v>
      </c>
    </row>
    <row r="132" spans="3:12" ht="15.5" x14ac:dyDescent="0.35">
      <c r="C132" t="s">
        <v>465</v>
      </c>
      <c r="D132" s="5">
        <v>-304374158625</v>
      </c>
      <c r="E132" s="5">
        <v>-208499731062</v>
      </c>
      <c r="F132" s="5">
        <v>-91826916134</v>
      </c>
      <c r="G132" s="5">
        <v>-107899957508</v>
      </c>
      <c r="I132" s="5">
        <v>-496344084257</v>
      </c>
      <c r="J132" s="5">
        <v>-466462134651</v>
      </c>
      <c r="K132" s="5">
        <v>-444057354804</v>
      </c>
      <c r="L132" s="5">
        <v>-368026559396</v>
      </c>
    </row>
    <row r="133" spans="3:12" ht="15.5" x14ac:dyDescent="0.35">
      <c r="C133" t="s">
        <v>365</v>
      </c>
      <c r="D133" s="5">
        <v>-20486364608</v>
      </c>
      <c r="E133" s="5">
        <v>-13770667606</v>
      </c>
      <c r="F133" s="5">
        <v>-15423832000</v>
      </c>
      <c r="G133" s="5">
        <v>-9812844485</v>
      </c>
      <c r="I133" s="5">
        <v>-50447958527</v>
      </c>
      <c r="J133" s="5">
        <v>-41093724881</v>
      </c>
      <c r="K133" s="5">
        <v>-43760605113</v>
      </c>
      <c r="L133" s="5">
        <v>-38242307659</v>
      </c>
    </row>
    <row r="134" spans="3:12" ht="15.5" x14ac:dyDescent="0.35">
      <c r="C134" t="s">
        <v>482</v>
      </c>
      <c r="D134" s="5">
        <v>-162608812</v>
      </c>
      <c r="E134" s="5">
        <v>-9098495377</v>
      </c>
      <c r="F134" s="5">
        <v>12199508653</v>
      </c>
      <c r="G134" s="5">
        <v>-2018821645</v>
      </c>
      <c r="I134" s="5">
        <v>-8493558274</v>
      </c>
      <c r="J134" s="5">
        <v>-9793138573</v>
      </c>
      <c r="K134" s="5">
        <v>-8087293223</v>
      </c>
      <c r="L134" s="5">
        <v>-7305902962</v>
      </c>
    </row>
    <row r="135" spans="3:12" ht="15.5" x14ac:dyDescent="0.35">
      <c r="C135" t="s">
        <v>326</v>
      </c>
      <c r="D135" s="5">
        <v>-18397891592</v>
      </c>
      <c r="F135" s="5">
        <v>12475526803</v>
      </c>
      <c r="G135" s="5">
        <v>-23964306787</v>
      </c>
      <c r="I135" s="5">
        <v>-11488779984</v>
      </c>
      <c r="J135" s="5">
        <v>-26955385778</v>
      </c>
      <c r="K135" s="5">
        <v>4986526200</v>
      </c>
      <c r="L135" s="5">
        <v>-6654636901</v>
      </c>
    </row>
    <row r="136" spans="3:12" ht="15.5" x14ac:dyDescent="0.35">
      <c r="C136" t="s">
        <v>139</v>
      </c>
      <c r="D136" s="5">
        <v>103190095202</v>
      </c>
      <c r="E136" s="5">
        <v>36593479524</v>
      </c>
      <c r="F136" s="5">
        <v>11384191398</v>
      </c>
      <c r="G136" s="5">
        <v>12244357534</v>
      </c>
      <c r="I136" s="5">
        <v>28794421273</v>
      </c>
      <c r="J136" s="5">
        <v>-11667692934</v>
      </c>
      <c r="K136" s="5">
        <v>75242664409</v>
      </c>
      <c r="L136" s="5">
        <v>11697110139</v>
      </c>
    </row>
    <row r="137" spans="3:12" ht="15.5" x14ac:dyDescent="0.35">
      <c r="C137" t="s">
        <v>140</v>
      </c>
      <c r="D137" s="5">
        <v>-1340476759</v>
      </c>
      <c r="E137" s="5">
        <v>-139165000</v>
      </c>
      <c r="F137" s="5">
        <v>-717123576</v>
      </c>
      <c r="G137" s="5">
        <v>-29055609</v>
      </c>
      <c r="I137" s="5">
        <v>-2098940038</v>
      </c>
      <c r="J137" s="5">
        <v>-5251236193</v>
      </c>
      <c r="K137" s="5">
        <v>-45864469066</v>
      </c>
      <c r="L137" s="5">
        <v>-3701847135</v>
      </c>
    </row>
    <row r="138" spans="3:12" ht="15.5" x14ac:dyDescent="0.35">
      <c r="C138" t="s">
        <v>143</v>
      </c>
      <c r="D138" s="5">
        <v>-1831467750</v>
      </c>
      <c r="E138" s="5">
        <v>-139165000</v>
      </c>
      <c r="F138" s="5">
        <v>-1873314140</v>
      </c>
      <c r="G138" s="5">
        <v>-56758312</v>
      </c>
      <c r="I138" s="5">
        <v>-2263569352</v>
      </c>
      <c r="J138" s="5">
        <v>-2667236193</v>
      </c>
      <c r="K138" s="5">
        <v>-1641443273</v>
      </c>
      <c r="L138" s="5">
        <v>-3874836158</v>
      </c>
    </row>
    <row r="139" spans="3:12" ht="15.5" x14ac:dyDescent="0.35">
      <c r="C139" t="s">
        <v>483</v>
      </c>
      <c r="F139" s="5">
        <v>1019263953</v>
      </c>
      <c r="J139" s="5">
        <v>-2584000000</v>
      </c>
      <c r="K139" s="5">
        <v>-44664467234</v>
      </c>
      <c r="L139" s="5">
        <v>-322506472</v>
      </c>
    </row>
    <row r="140" spans="3:12" ht="15.5" x14ac:dyDescent="0.35">
      <c r="C140" t="s">
        <v>333</v>
      </c>
      <c r="D140" s="5">
        <v>490990991</v>
      </c>
      <c r="F140" s="5">
        <v>136926611</v>
      </c>
      <c r="G140" s="5">
        <v>27702703</v>
      </c>
      <c r="I140" s="5">
        <v>164629314</v>
      </c>
      <c r="K140" s="5">
        <v>441441441</v>
      </c>
      <c r="L140" s="5">
        <v>495495495</v>
      </c>
    </row>
    <row r="141" spans="3:12" ht="15.5" x14ac:dyDescent="0.35">
      <c r="C141" t="s">
        <v>864</v>
      </c>
    </row>
    <row r="142" spans="3:12" ht="15.5" x14ac:dyDescent="0.35">
      <c r="C142" t="s">
        <v>148</v>
      </c>
      <c r="D142" s="5">
        <v>103190095202</v>
      </c>
      <c r="E142" s="5">
        <v>36593479524</v>
      </c>
      <c r="F142" s="5">
        <v>11384191398</v>
      </c>
      <c r="G142" s="5">
        <v>12244357534</v>
      </c>
      <c r="I142" s="5">
        <v>28794421273</v>
      </c>
      <c r="J142" s="5">
        <v>-11667692934</v>
      </c>
      <c r="K142" s="5">
        <v>75242664409</v>
      </c>
      <c r="L142" s="5">
        <v>11697110139</v>
      </c>
    </row>
    <row r="143" spans="3:12" ht="15.5" x14ac:dyDescent="0.35">
      <c r="C143" t="s">
        <v>280</v>
      </c>
      <c r="K143" s="5">
        <v>65250000000</v>
      </c>
    </row>
    <row r="144" spans="3:12" ht="15.5" x14ac:dyDescent="0.35">
      <c r="C144" t="s">
        <v>788</v>
      </c>
    </row>
    <row r="145" spans="2:12" ht="15.5" x14ac:dyDescent="0.35">
      <c r="C145" t="s">
        <v>488</v>
      </c>
    </row>
    <row r="146" spans="2:12" ht="15.5" x14ac:dyDescent="0.35">
      <c r="C146" t="s">
        <v>553</v>
      </c>
      <c r="D146" s="5">
        <v>-243875368</v>
      </c>
      <c r="F146" s="5">
        <v>-975501502</v>
      </c>
      <c r="I146" s="5">
        <v>-975501502</v>
      </c>
    </row>
    <row r="147" spans="2:12" ht="15.5" x14ac:dyDescent="0.35">
      <c r="C147" t="s">
        <v>765</v>
      </c>
      <c r="D147" s="5">
        <v>-6013226171</v>
      </c>
      <c r="E147" s="5">
        <v>-2987678932</v>
      </c>
    </row>
    <row r="148" spans="2:12" ht="15.5" x14ac:dyDescent="0.35">
      <c r="C148" t="s">
        <v>127</v>
      </c>
      <c r="L148" s="5">
        <v>10000000000</v>
      </c>
    </row>
    <row r="149" spans="2:12" ht="15.5" x14ac:dyDescent="0.35">
      <c r="C149" t="s">
        <v>149</v>
      </c>
      <c r="D149" s="5">
        <v>175461657295</v>
      </c>
      <c r="E149" s="5">
        <v>77574377762</v>
      </c>
      <c r="F149" s="5">
        <v>15000000000</v>
      </c>
      <c r="G149" s="5">
        <v>15000000000</v>
      </c>
      <c r="I149" s="5">
        <v>40000000000</v>
      </c>
      <c r="K149" s="5">
        <v>37403612453</v>
      </c>
      <c r="L149" s="5">
        <v>10000000000</v>
      </c>
    </row>
    <row r="150" spans="2:12" ht="15.5" x14ac:dyDescent="0.35">
      <c r="C150" t="s">
        <v>153</v>
      </c>
      <c r="D150" s="5">
        <v>-59386621145</v>
      </c>
      <c r="E150" s="5">
        <v>-37993219306</v>
      </c>
      <c r="F150" s="5">
        <v>-1118184296</v>
      </c>
      <c r="G150" s="5">
        <v>-2755642466</v>
      </c>
      <c r="I150" s="5">
        <v>-8707954421</v>
      </c>
      <c r="J150" s="5">
        <v>-10865076283</v>
      </c>
      <c r="K150" s="5">
        <v>-27413087044</v>
      </c>
      <c r="L150" s="5">
        <v>-8302889861</v>
      </c>
    </row>
    <row r="151" spans="2:12" ht="15.5" x14ac:dyDescent="0.35">
      <c r="C151" t="s">
        <v>865</v>
      </c>
      <c r="D151" s="5">
        <v>-513433255</v>
      </c>
    </row>
    <row r="152" spans="2:12" ht="15.5" x14ac:dyDescent="0.35">
      <c r="C152" t="s">
        <v>866</v>
      </c>
      <c r="J152" s="5">
        <v>2701500</v>
      </c>
      <c r="K152" s="5">
        <v>2139000</v>
      </c>
    </row>
    <row r="153" spans="2:12" ht="15.5" x14ac:dyDescent="0.35">
      <c r="C153" t="s">
        <v>338</v>
      </c>
      <c r="D153" s="5">
        <v>-6114406154</v>
      </c>
      <c r="F153" s="5">
        <v>-1522122804</v>
      </c>
      <c r="I153" s="5">
        <v>-1522122804</v>
      </c>
      <c r="J153" s="5">
        <v>-805318151</v>
      </c>
    </row>
    <row r="154" spans="2:12" ht="15.5" x14ac:dyDescent="0.35">
      <c r="C154" t="s">
        <v>157</v>
      </c>
      <c r="D154" s="5">
        <v>-56822217523</v>
      </c>
      <c r="E154" s="5">
        <v>20694497199</v>
      </c>
      <c r="F154" s="5">
        <v>23701505028</v>
      </c>
      <c r="G154" s="5">
        <v>15014729106</v>
      </c>
      <c r="I154" s="5">
        <v>47113955071</v>
      </c>
      <c r="J154" s="5">
        <v>-50508545395</v>
      </c>
      <c r="K154" s="5">
        <v>-1484730215</v>
      </c>
      <c r="L154" s="5">
        <v>58018445277</v>
      </c>
    </row>
    <row r="155" spans="2:12" ht="15.5" x14ac:dyDescent="0.35">
      <c r="C155" t="s">
        <v>867</v>
      </c>
      <c r="D155" s="5">
        <v>14931722558</v>
      </c>
      <c r="E155" s="5">
        <v>-14931722558</v>
      </c>
      <c r="F155" s="5">
        <v>1813028109</v>
      </c>
      <c r="G155" s="5">
        <v>429171321</v>
      </c>
      <c r="I155" s="5">
        <v>-12744505819</v>
      </c>
      <c r="J155" s="5">
        <v>5233855165</v>
      </c>
      <c r="K155" s="5">
        <v>-7510650654</v>
      </c>
    </row>
    <row r="156" spans="2:12" ht="15.5" x14ac:dyDescent="0.35">
      <c r="C156" t="s">
        <v>158</v>
      </c>
      <c r="E156" s="5">
        <v>61642337036</v>
      </c>
      <c r="I156" s="5">
        <v>27272887784</v>
      </c>
      <c r="J156" s="5">
        <v>72547578014</v>
      </c>
      <c r="K156" s="5">
        <v>81542958883</v>
      </c>
      <c r="L156" s="5">
        <v>23524513606</v>
      </c>
    </row>
    <row r="157" spans="2:12" ht="15.5" x14ac:dyDescent="0.35">
      <c r="C157" t="s">
        <v>629</v>
      </c>
      <c r="D157" s="5">
        <v>-41890494965</v>
      </c>
      <c r="E157" s="5">
        <v>67405111677</v>
      </c>
      <c r="F157" s="5">
        <v>25514533137</v>
      </c>
      <c r="G157" s="5">
        <v>15443900427</v>
      </c>
      <c r="I157" s="5">
        <v>61642337036</v>
      </c>
      <c r="J157" s="5">
        <v>27272887784</v>
      </c>
      <c r="K157" s="5">
        <v>72547578014</v>
      </c>
      <c r="L157" s="5">
        <v>81542958883</v>
      </c>
    </row>
    <row r="159" spans="2:12" ht="15.5" x14ac:dyDescent="0.35">
      <c r="B159" t="s">
        <v>160</v>
      </c>
      <c r="C159" t="s">
        <v>12</v>
      </c>
      <c r="D159" s="5">
        <v>3260000000</v>
      </c>
      <c r="E159" s="5">
        <v>3260000000</v>
      </c>
      <c r="F159" s="5">
        <v>3260000000</v>
      </c>
      <c r="G159" s="5">
        <v>3260000000</v>
      </c>
      <c r="I159" s="5">
        <v>3260000000</v>
      </c>
      <c r="J159" s="5">
        <v>3260000000</v>
      </c>
      <c r="K159" s="5">
        <v>3260000000</v>
      </c>
      <c r="L159" s="5">
        <v>2610000000</v>
      </c>
    </row>
    <row r="160" spans="2:12" ht="15.5" x14ac:dyDescent="0.35">
      <c r="C160" t="s">
        <v>161</v>
      </c>
      <c r="D160" s="6">
        <v>1.44</v>
      </c>
      <c r="E160" s="6">
        <v>1.25</v>
      </c>
      <c r="F160" s="6">
        <v>1.53</v>
      </c>
      <c r="G160" s="6">
        <v>1.75</v>
      </c>
    </row>
    <row r="161" spans="3:7" ht="15.5" x14ac:dyDescent="0.35">
      <c r="C161" t="s">
        <v>162</v>
      </c>
      <c r="D161" s="6">
        <v>61.11</v>
      </c>
      <c r="E161" s="6">
        <v>84.8</v>
      </c>
      <c r="F161" s="6">
        <v>84.97</v>
      </c>
      <c r="G161" s="6">
        <v>69.14</v>
      </c>
    </row>
    <row r="162" spans="3:7" ht="15.5" x14ac:dyDescent="0.35">
      <c r="C162" t="s">
        <v>61</v>
      </c>
      <c r="D162" s="6">
        <v>0.74</v>
      </c>
      <c r="E162" s="6">
        <v>1.88</v>
      </c>
      <c r="F162" s="6">
        <v>2.3199999999999998</v>
      </c>
      <c r="G162" s="6">
        <v>2.2999999999999998</v>
      </c>
    </row>
    <row r="163" spans="3:7" ht="15.5" x14ac:dyDescent="0.35">
      <c r="C163" t="s">
        <v>163</v>
      </c>
      <c r="D163" s="5">
        <v>19700000000</v>
      </c>
      <c r="E163" s="5">
        <v>13850000000</v>
      </c>
      <c r="F163" s="5">
        <v>6960000000</v>
      </c>
      <c r="G163" s="5">
        <v>11610000000</v>
      </c>
    </row>
    <row r="164" spans="3:7" ht="15.5" x14ac:dyDescent="0.35">
      <c r="C164" t="s">
        <v>164</v>
      </c>
      <c r="D164" s="6">
        <v>7.3000000000000001E-3</v>
      </c>
      <c r="E164" s="6">
        <v>8.0000000000000002E-3</v>
      </c>
      <c r="F164" s="6">
        <v>1.21E-2</v>
      </c>
      <c r="G164" s="6">
        <v>1.4999999999999999E-2</v>
      </c>
    </row>
    <row r="165" spans="3:7" ht="15.5" x14ac:dyDescent="0.35">
      <c r="C165" t="s">
        <v>165</v>
      </c>
      <c r="D165" s="6">
        <v>2.58E-2</v>
      </c>
      <c r="E165" s="6">
        <v>2.1400000000000002E-2</v>
      </c>
      <c r="F165" s="6">
        <v>2.64E-2</v>
      </c>
      <c r="G165" s="6">
        <v>3.0800000000000001E-2</v>
      </c>
    </row>
    <row r="166" spans="3:7" ht="15.5" x14ac:dyDescent="0.35">
      <c r="C166" t="s">
        <v>166</v>
      </c>
      <c r="D166" s="6">
        <v>5.8400000000000001E-2</v>
      </c>
      <c r="E166" s="6">
        <v>4.7500000000000001E-2</v>
      </c>
      <c r="F166" s="6">
        <v>1.55E-2</v>
      </c>
      <c r="G166" s="6">
        <v>4.9400000000000006E-2</v>
      </c>
    </row>
    <row r="167" spans="3:7" ht="15.5" x14ac:dyDescent="0.35">
      <c r="C167" t="s">
        <v>167</v>
      </c>
      <c r="D167" s="6">
        <v>3.2</v>
      </c>
      <c r="E167" s="6">
        <v>10.029999999999999</v>
      </c>
      <c r="F167" s="6">
        <v>3.57</v>
      </c>
      <c r="G167" s="5">
        <v>29</v>
      </c>
    </row>
    <row r="168" spans="3:7" ht="15.5" x14ac:dyDescent="0.35">
      <c r="C168" t="s">
        <v>168</v>
      </c>
      <c r="D168" s="5">
        <v>182000000000</v>
      </c>
      <c r="E168" s="5">
        <v>190000000000</v>
      </c>
      <c r="F168" s="5">
        <v>189000000000</v>
      </c>
      <c r="G168" s="5">
        <v>186000000000</v>
      </c>
    </row>
    <row r="169" spans="3:7" ht="15.5" x14ac:dyDescent="0.35">
      <c r="C169" t="s">
        <v>169</v>
      </c>
      <c r="D169" s="6">
        <v>1.57</v>
      </c>
      <c r="E169" s="6">
        <v>1.82</v>
      </c>
      <c r="F169" s="6">
        <v>2.25</v>
      </c>
      <c r="G169" s="6">
        <v>2.12</v>
      </c>
    </row>
    <row r="170" spans="3:7" ht="15.5" x14ac:dyDescent="0.35">
      <c r="C170" t="s">
        <v>170</v>
      </c>
      <c r="D170" s="6">
        <v>55.89</v>
      </c>
      <c r="E170" s="6">
        <v>58.16</v>
      </c>
      <c r="F170" s="6">
        <v>57.83</v>
      </c>
      <c r="G170" s="6">
        <v>57.05</v>
      </c>
    </row>
    <row r="171" spans="3:7" ht="15.5" x14ac:dyDescent="0.35">
      <c r="C171" t="s">
        <v>171</v>
      </c>
      <c r="D171" s="6">
        <v>1.57</v>
      </c>
      <c r="E171" s="6">
        <v>1.82</v>
      </c>
      <c r="F171" s="6">
        <v>2.25</v>
      </c>
      <c r="G171" s="6">
        <v>2.12</v>
      </c>
    </row>
    <row r="172" spans="3:7" ht="15.5" x14ac:dyDescent="0.35">
      <c r="C172" t="s">
        <v>172</v>
      </c>
      <c r="D172" s="6">
        <v>55.89</v>
      </c>
      <c r="E172" s="6">
        <v>58.16</v>
      </c>
      <c r="F172" s="6">
        <v>57.83</v>
      </c>
      <c r="G172" s="6">
        <v>57.05</v>
      </c>
    </row>
    <row r="173" spans="3:7" ht="15.5" x14ac:dyDescent="0.35">
      <c r="C173" t="s">
        <v>173</v>
      </c>
      <c r="D173" s="5">
        <v>51000000000</v>
      </c>
      <c r="E173" s="5">
        <v>79000000000</v>
      </c>
      <c r="F173" s="5">
        <v>23000000000</v>
      </c>
      <c r="G173" s="5">
        <v>33000000000</v>
      </c>
    </row>
    <row r="174" spans="3:7" ht="15.5" x14ac:dyDescent="0.35">
      <c r="C174" t="s">
        <v>174</v>
      </c>
      <c r="D174" s="5">
        <v>142000000000</v>
      </c>
      <c r="E174" s="5">
        <v>13000000000</v>
      </c>
      <c r="F174" s="5">
        <v>15000000000</v>
      </c>
      <c r="G174" s="5">
        <v>6000000000</v>
      </c>
    </row>
    <row r="175" spans="3:7" ht="15.5" x14ac:dyDescent="0.35">
      <c r="C175" t="s">
        <v>175</v>
      </c>
      <c r="D175" s="5">
        <v>182000000000</v>
      </c>
      <c r="E175" s="5">
        <v>190000000000</v>
      </c>
      <c r="F175" s="5">
        <v>189000000000</v>
      </c>
      <c r="G175" s="5">
        <v>186000000000</v>
      </c>
    </row>
    <row r="176" spans="3:7" ht="15.5" x14ac:dyDescent="0.35">
      <c r="C176" t="s">
        <v>24</v>
      </c>
      <c r="D176" s="5">
        <v>193000000000</v>
      </c>
      <c r="E176" s="5">
        <v>93000000000</v>
      </c>
      <c r="F176" s="5">
        <v>38000000000</v>
      </c>
      <c r="G176" s="5">
        <v>39000000000</v>
      </c>
    </row>
    <row r="177" spans="3:12" ht="15.5" x14ac:dyDescent="0.35">
      <c r="C177" t="s">
        <v>21</v>
      </c>
      <c r="D177" s="5">
        <v>168000000000</v>
      </c>
      <c r="E177" s="5">
        <v>25000000000</v>
      </c>
      <c r="F177" s="5">
        <v>-24000000000</v>
      </c>
      <c r="G177" s="5">
        <v>3000000000</v>
      </c>
    </row>
    <row r="178" spans="3:12" ht="15.5" x14ac:dyDescent="0.35">
      <c r="C178" t="s">
        <v>176</v>
      </c>
      <c r="D178" s="5">
        <v>202000000000</v>
      </c>
      <c r="E178" s="5">
        <v>66000000000</v>
      </c>
      <c r="F178" s="5">
        <v>71000000000</v>
      </c>
      <c r="G178" s="5">
        <v>95000000000</v>
      </c>
    </row>
    <row r="179" spans="3:12" ht="15.5" x14ac:dyDescent="0.35">
      <c r="C179" t="s">
        <v>177</v>
      </c>
      <c r="D179" s="5">
        <v>-159000000000</v>
      </c>
      <c r="E179" s="5">
        <v>-16000000000</v>
      </c>
      <c r="F179" s="5">
        <v>13000000000</v>
      </c>
      <c r="G179" s="5">
        <v>3000000000</v>
      </c>
    </row>
    <row r="180" spans="3:12" ht="15.5" x14ac:dyDescent="0.35">
      <c r="C180" t="s">
        <v>178</v>
      </c>
      <c r="D180" s="5">
        <v>-2000000000</v>
      </c>
      <c r="E180" s="5">
        <v>0</v>
      </c>
      <c r="F180" s="5">
        <v>-2000000000</v>
      </c>
      <c r="G180" s="5">
        <v>0</v>
      </c>
    </row>
    <row r="181" spans="3:12" ht="15.5" x14ac:dyDescent="0.35">
      <c r="C181" t="s">
        <v>13</v>
      </c>
      <c r="D181" s="5">
        <v>-161000000000</v>
      </c>
      <c r="E181" s="5">
        <v>-16000000000</v>
      </c>
      <c r="F181" s="5">
        <v>11000000000</v>
      </c>
      <c r="G181" s="5">
        <v>3000000000</v>
      </c>
    </row>
    <row r="182" spans="3:12" ht="15.5" x14ac:dyDescent="0.35">
      <c r="C182" t="s">
        <v>16</v>
      </c>
      <c r="D182" s="6">
        <v>-49.2</v>
      </c>
      <c r="E182" s="6">
        <v>-4.87</v>
      </c>
      <c r="F182" s="6">
        <v>3.42</v>
      </c>
      <c r="G182" s="6">
        <v>0.84</v>
      </c>
    </row>
    <row r="183" spans="3:12" ht="15.5" x14ac:dyDescent="0.35">
      <c r="C183" t="s">
        <v>46</v>
      </c>
      <c r="I183" s="6">
        <v>6.38</v>
      </c>
      <c r="J183" s="6">
        <v>1.56</v>
      </c>
      <c r="K183" s="6">
        <v>0.82</v>
      </c>
      <c r="L183" s="6">
        <v>9.41</v>
      </c>
    </row>
    <row r="184" spans="3:12" ht="15.5" x14ac:dyDescent="0.35">
      <c r="C184" t="s">
        <v>60</v>
      </c>
      <c r="I184" s="6">
        <v>20.38</v>
      </c>
      <c r="J184" s="6">
        <v>32.049999999999997</v>
      </c>
      <c r="K184" s="6">
        <v>60.98</v>
      </c>
      <c r="L184" s="5">
        <v>0</v>
      </c>
    </row>
    <row r="185" spans="3:12" ht="15.5" x14ac:dyDescent="0.35">
      <c r="C185" t="s">
        <v>63</v>
      </c>
      <c r="I185" s="6">
        <v>0.67</v>
      </c>
      <c r="J185" s="6">
        <v>0.31</v>
      </c>
      <c r="K185" s="6">
        <v>0.35</v>
      </c>
      <c r="L185" s="5">
        <v>0</v>
      </c>
    </row>
    <row r="186" spans="3:12" ht="15.5" x14ac:dyDescent="0.35">
      <c r="C186" t="s">
        <v>179</v>
      </c>
      <c r="I186" s="5">
        <v>34960000000</v>
      </c>
      <c r="J186" s="5">
        <v>12010000000</v>
      </c>
      <c r="K186" s="5">
        <v>7000000000</v>
      </c>
      <c r="L186" s="5">
        <v>34670000000</v>
      </c>
    </row>
    <row r="187" spans="3:12" ht="15.5" x14ac:dyDescent="0.35">
      <c r="C187" t="s">
        <v>180</v>
      </c>
      <c r="I187" s="6">
        <v>5.04E-2</v>
      </c>
      <c r="J187" s="6">
        <v>1.61E-2</v>
      </c>
      <c r="K187" s="6">
        <v>8.5000000000000006E-3</v>
      </c>
      <c r="L187" s="6">
        <v>9.5100000000000004E-2</v>
      </c>
    </row>
    <row r="188" spans="3:12" ht="15.5" x14ac:dyDescent="0.35">
      <c r="C188" t="s">
        <v>181</v>
      </c>
      <c r="I188" s="6">
        <v>0.1103</v>
      </c>
      <c r="J188" s="6">
        <v>0.03</v>
      </c>
      <c r="K188" s="6">
        <v>1.66E-2</v>
      </c>
      <c r="L188" s="6">
        <v>0.254</v>
      </c>
    </row>
    <row r="189" spans="3:12" ht="15.5" x14ac:dyDescent="0.35">
      <c r="C189" t="s">
        <v>182</v>
      </c>
      <c r="I189" s="6">
        <v>0.14279999999999998</v>
      </c>
      <c r="J189" s="6">
        <v>4.4000000000000004E-2</v>
      </c>
      <c r="K189" s="6">
        <v>2.8900000000000002E-2</v>
      </c>
      <c r="L189" s="6">
        <v>0.4194</v>
      </c>
    </row>
    <row r="190" spans="3:12" ht="15.5" x14ac:dyDescent="0.35">
      <c r="C190" t="s">
        <v>183</v>
      </c>
      <c r="I190" s="6">
        <v>16.45</v>
      </c>
      <c r="J190" s="6">
        <v>5.79</v>
      </c>
      <c r="K190" s="6">
        <v>2.62</v>
      </c>
      <c r="L190" s="6">
        <v>41.58</v>
      </c>
    </row>
    <row r="191" spans="3:12" ht="15.5" x14ac:dyDescent="0.35">
      <c r="C191" t="s">
        <v>57</v>
      </c>
      <c r="I191" s="6">
        <v>2.25</v>
      </c>
      <c r="J191" s="6">
        <v>0.96</v>
      </c>
      <c r="K191" s="6">
        <v>1.01</v>
      </c>
      <c r="L191" s="5">
        <v>0</v>
      </c>
    </row>
    <row r="192" spans="3:12" ht="15.5" x14ac:dyDescent="0.35">
      <c r="C192" t="s">
        <v>54</v>
      </c>
      <c r="I192" s="6">
        <v>57.83</v>
      </c>
      <c r="J192" s="6">
        <v>51.9</v>
      </c>
      <c r="K192" s="6">
        <v>49.36</v>
      </c>
      <c r="L192" s="6">
        <v>37.03</v>
      </c>
    </row>
    <row r="193" spans="2:13" ht="15.5" x14ac:dyDescent="0.35">
      <c r="C193" t="s">
        <v>184</v>
      </c>
      <c r="I193" s="6">
        <v>2.25</v>
      </c>
      <c r="J193" s="6">
        <v>0.96</v>
      </c>
      <c r="K193" s="6">
        <v>1.01</v>
      </c>
      <c r="L193" s="5">
        <v>0</v>
      </c>
    </row>
    <row r="194" spans="2:13" ht="15.5" x14ac:dyDescent="0.35">
      <c r="C194" t="s">
        <v>185</v>
      </c>
      <c r="I194" s="6">
        <v>57.83</v>
      </c>
      <c r="J194" s="6">
        <v>51.9</v>
      </c>
      <c r="K194" s="6">
        <v>49.36</v>
      </c>
      <c r="L194" s="6">
        <v>37.03</v>
      </c>
    </row>
    <row r="195" spans="2:13" ht="15.5" x14ac:dyDescent="0.35">
      <c r="C195" t="s">
        <v>186</v>
      </c>
      <c r="I195" s="5">
        <v>23000000000</v>
      </c>
      <c r="J195" s="5">
        <v>20000000000</v>
      </c>
      <c r="K195" s="5">
        <v>18000000000</v>
      </c>
      <c r="L195" s="5">
        <v>3000000000</v>
      </c>
    </row>
    <row r="196" spans="2:13" ht="15.5" x14ac:dyDescent="0.35">
      <c r="C196" t="s">
        <v>187</v>
      </c>
      <c r="I196" s="5">
        <v>15000000000</v>
      </c>
      <c r="K196" s="5">
        <v>7000000000</v>
      </c>
      <c r="L196" s="5">
        <v>4000000000</v>
      </c>
    </row>
    <row r="197" spans="2:13" ht="15.5" x14ac:dyDescent="0.35">
      <c r="C197" t="s">
        <v>26</v>
      </c>
      <c r="I197" s="5">
        <v>38000000000</v>
      </c>
      <c r="J197" s="5">
        <v>20000000000</v>
      </c>
      <c r="K197" s="5">
        <v>25000000000</v>
      </c>
      <c r="L197" s="5">
        <v>8000000000</v>
      </c>
    </row>
    <row r="198" spans="2:13" ht="15.5" x14ac:dyDescent="0.35">
      <c r="C198" t="s">
        <v>23</v>
      </c>
      <c r="I198" s="5">
        <v>-24000000000</v>
      </c>
      <c r="J198" s="5">
        <v>-8000000000</v>
      </c>
      <c r="K198" s="5">
        <v>-47000000000</v>
      </c>
      <c r="L198" s="5">
        <v>-74000000000</v>
      </c>
    </row>
    <row r="199" spans="2:13" ht="15.5" x14ac:dyDescent="0.35">
      <c r="C199" t="s">
        <v>188</v>
      </c>
      <c r="I199" s="5">
        <v>71000000000</v>
      </c>
      <c r="J199" s="5">
        <v>71000000000</v>
      </c>
      <c r="K199" s="5">
        <v>82000000000</v>
      </c>
      <c r="L199" s="5">
        <v>63000000000</v>
      </c>
    </row>
    <row r="200" spans="2:13" ht="15.5" x14ac:dyDescent="0.35">
      <c r="C200" t="s">
        <v>189</v>
      </c>
      <c r="I200" s="5">
        <v>20000000000</v>
      </c>
      <c r="J200" s="5">
        <v>-34000000000</v>
      </c>
      <c r="K200" s="5">
        <v>-31000000000</v>
      </c>
      <c r="L200" s="5">
        <v>50000000000</v>
      </c>
    </row>
    <row r="201" spans="2:13" ht="15.5" x14ac:dyDescent="0.35">
      <c r="C201" t="s">
        <v>190</v>
      </c>
      <c r="I201" s="5">
        <v>-2000000000</v>
      </c>
      <c r="J201" s="5">
        <v>-3000000000</v>
      </c>
      <c r="K201" s="5">
        <v>-2000000000</v>
      </c>
      <c r="L201" s="5">
        <v>-4000000000</v>
      </c>
    </row>
    <row r="202" spans="2:13" ht="15.5" x14ac:dyDescent="0.35">
      <c r="C202" t="s">
        <v>15</v>
      </c>
      <c r="I202" s="5">
        <v>18000000000</v>
      </c>
      <c r="J202" s="5">
        <v>-36000000000</v>
      </c>
      <c r="K202" s="5">
        <v>-33000000000</v>
      </c>
      <c r="L202" s="5">
        <v>46000000000</v>
      </c>
    </row>
    <row r="203" spans="2:13" ht="15.5" x14ac:dyDescent="0.35">
      <c r="C203" t="s">
        <v>17</v>
      </c>
      <c r="I203" s="6">
        <v>5.56</v>
      </c>
      <c r="J203" s="6">
        <v>-11.11</v>
      </c>
      <c r="K203" s="6">
        <v>-9.9600000000000009</v>
      </c>
      <c r="L203" s="6">
        <v>17.68</v>
      </c>
    </row>
    <row r="205" spans="2:13" ht="15.5" x14ac:dyDescent="0.35">
      <c r="B205" t="s">
        <v>191</v>
      </c>
      <c r="C205" t="s">
        <v>192</v>
      </c>
      <c r="D205" s="5">
        <v>5000000000</v>
      </c>
      <c r="E205" s="5">
        <v>4000000000</v>
      </c>
      <c r="F205" s="5">
        <v>5000000000</v>
      </c>
      <c r="G205" s="5">
        <v>6000000000</v>
      </c>
      <c r="H205" s="5">
        <v>18000000000</v>
      </c>
      <c r="I205" s="5">
        <v>21000000000</v>
      </c>
      <c r="J205" s="5">
        <v>5000000000</v>
      </c>
      <c r="K205" s="5">
        <v>3000000000</v>
      </c>
      <c r="L205" s="5">
        <v>25000000000</v>
      </c>
      <c r="M205" s="5">
        <v>8000000000</v>
      </c>
    </row>
    <row r="206" spans="2:13" ht="15.5" x14ac:dyDescent="0.35">
      <c r="C206" t="s">
        <v>345</v>
      </c>
      <c r="H206" s="6">
        <v>1.91</v>
      </c>
      <c r="I206" s="6">
        <v>1.91</v>
      </c>
      <c r="J206" s="6">
        <v>0.47</v>
      </c>
      <c r="K206" s="6">
        <v>0.25</v>
      </c>
    </row>
    <row r="207" spans="2:13" ht="15.5" x14ac:dyDescent="0.35">
      <c r="C207" t="s">
        <v>65</v>
      </c>
      <c r="H207" s="6">
        <v>0.3553</v>
      </c>
      <c r="I207" s="6">
        <v>0.3</v>
      </c>
      <c r="J207" s="6">
        <v>0.3</v>
      </c>
      <c r="K207" s="6">
        <v>0.30420000000000003</v>
      </c>
    </row>
    <row r="208" spans="2:13" ht="15.5" x14ac:dyDescent="0.35">
      <c r="C208" t="s">
        <v>346</v>
      </c>
      <c r="H208" s="6">
        <v>2.1499999999999998E-2</v>
      </c>
      <c r="I208" s="6">
        <v>1.8799999999999997E-2</v>
      </c>
      <c r="J208" s="6">
        <v>2.5999999999999999E-3</v>
      </c>
      <c r="K208" s="6">
        <v>5.0000000000000001E-3</v>
      </c>
    </row>
    <row r="209" spans="3:13" ht="15.5" x14ac:dyDescent="0.35">
      <c r="C209" t="s">
        <v>45</v>
      </c>
      <c r="D209" s="6">
        <v>1.44</v>
      </c>
      <c r="E209" s="6">
        <v>1.25</v>
      </c>
      <c r="F209" s="6">
        <v>1.53</v>
      </c>
      <c r="G209" s="6">
        <v>1.75</v>
      </c>
      <c r="H209" s="6">
        <v>5.38</v>
      </c>
      <c r="I209" s="6">
        <v>6.38</v>
      </c>
      <c r="J209" s="6">
        <v>1.56</v>
      </c>
      <c r="K209" s="6">
        <v>0.82</v>
      </c>
      <c r="L209" s="6">
        <v>7.53</v>
      </c>
      <c r="M209" s="6">
        <v>2.52</v>
      </c>
    </row>
    <row r="210" spans="3:13" ht="15.5" x14ac:dyDescent="0.35">
      <c r="C210" t="s">
        <v>67</v>
      </c>
      <c r="H210" s="6">
        <v>1.91</v>
      </c>
      <c r="I210" s="6">
        <v>1.91</v>
      </c>
      <c r="J210" s="6">
        <v>0.47</v>
      </c>
      <c r="K210" s="6">
        <v>0.25</v>
      </c>
    </row>
    <row r="211" spans="3:13" ht="15.5" x14ac:dyDescent="0.35">
      <c r="C211" t="s">
        <v>347</v>
      </c>
      <c r="H211" s="6">
        <v>0.3553</v>
      </c>
      <c r="I211" s="6">
        <v>0.3</v>
      </c>
      <c r="J211" s="6">
        <v>0.3</v>
      </c>
      <c r="K211" s="6">
        <v>0.30420000000000003</v>
      </c>
    </row>
    <row r="212" spans="3:13" ht="15.5" x14ac:dyDescent="0.35">
      <c r="C212" t="s">
        <v>348</v>
      </c>
      <c r="H212" s="6">
        <v>2.1499999999999998E-2</v>
      </c>
      <c r="I212" s="6">
        <v>1.8799999999999997E-2</v>
      </c>
      <c r="J212" s="6">
        <v>2.5999999999999999E-3</v>
      </c>
      <c r="K212" s="6">
        <v>5.0000000000000001E-3</v>
      </c>
    </row>
    <row r="213" spans="3:13" ht="15.5" x14ac:dyDescent="0.35">
      <c r="C213" t="s">
        <v>193</v>
      </c>
      <c r="D213" s="5">
        <v>388000000000</v>
      </c>
      <c r="E213" s="5">
        <v>184000000000</v>
      </c>
      <c r="F213" s="5">
        <v>183000000000</v>
      </c>
      <c r="G213" s="5">
        <v>172000000000</v>
      </c>
      <c r="H213" s="5">
        <v>1144000000000</v>
      </c>
      <c r="I213" s="5">
        <v>635000000000</v>
      </c>
      <c r="J213" s="5">
        <v>534000000000</v>
      </c>
      <c r="K213" s="5">
        <v>469000000000</v>
      </c>
      <c r="L213" s="5">
        <v>507000000000</v>
      </c>
      <c r="M213" s="5">
        <v>249000000000</v>
      </c>
    </row>
    <row r="214" spans="3:13" ht="15.5" x14ac:dyDescent="0.35">
      <c r="C214" t="s">
        <v>349</v>
      </c>
      <c r="H214" s="6">
        <v>1.91</v>
      </c>
      <c r="I214" s="6">
        <v>1.91</v>
      </c>
      <c r="J214" s="6">
        <v>0.47</v>
      </c>
      <c r="K214" s="6">
        <v>0.25</v>
      </c>
    </row>
    <row r="215" spans="3:13" ht="15.5" x14ac:dyDescent="0.35">
      <c r="C215" t="s">
        <v>350</v>
      </c>
      <c r="H215" s="6">
        <v>0.3553</v>
      </c>
      <c r="I215" s="6">
        <v>0.3</v>
      </c>
      <c r="J215" s="6">
        <v>0.3</v>
      </c>
      <c r="K215" s="6">
        <v>0.30420000000000003</v>
      </c>
    </row>
    <row r="216" spans="3:13" ht="15.5" x14ac:dyDescent="0.35">
      <c r="C216" t="s">
        <v>351</v>
      </c>
      <c r="H216" s="6">
        <v>2.1499999999999998E-2</v>
      </c>
      <c r="I216" s="6">
        <v>1.8799999999999997E-2</v>
      </c>
      <c r="J216" s="6">
        <v>2.5999999999999999E-3</v>
      </c>
      <c r="K216" s="6">
        <v>5.0000000000000001E-3</v>
      </c>
    </row>
    <row r="217" spans="3:13" ht="15.5" x14ac:dyDescent="0.35">
      <c r="C217" t="s">
        <v>194</v>
      </c>
      <c r="I217" s="6">
        <v>16.559999999999999</v>
      </c>
    </row>
    <row r="218" spans="3:13" ht="15.5" x14ac:dyDescent="0.35">
      <c r="C218" t="s">
        <v>292</v>
      </c>
      <c r="I218" s="6">
        <v>14.91</v>
      </c>
    </row>
    <row r="219" spans="3:13" ht="15.5" x14ac:dyDescent="0.35">
      <c r="C219" t="s">
        <v>195</v>
      </c>
      <c r="I219" s="6">
        <v>6.95</v>
      </c>
    </row>
    <row r="220" spans="3:13" ht="15.5" x14ac:dyDescent="0.35">
      <c r="C220" t="s">
        <v>293</v>
      </c>
      <c r="I220" s="6">
        <v>6.7099999999999993E-2</v>
      </c>
    </row>
    <row r="221" spans="3:13" ht="15.5" x14ac:dyDescent="0.35">
      <c r="C221" t="s">
        <v>294</v>
      </c>
      <c r="I221" s="6">
        <v>0.31</v>
      </c>
    </row>
    <row r="222" spans="3:13" ht="15.5" x14ac:dyDescent="0.35">
      <c r="C222" t="s">
        <v>196</v>
      </c>
      <c r="I222" s="6">
        <v>1.59</v>
      </c>
    </row>
    <row r="223" spans="3:13" ht="15.5" x14ac:dyDescent="0.35">
      <c r="C223" t="s">
        <v>295</v>
      </c>
      <c r="I223" s="6">
        <v>-1.83</v>
      </c>
    </row>
    <row r="224" spans="3:13" ht="15.5" x14ac:dyDescent="0.35">
      <c r="C224" t="s">
        <v>296</v>
      </c>
      <c r="I224" s="6">
        <v>-1.79</v>
      </c>
    </row>
    <row r="225" spans="3:9" ht="15.5" x14ac:dyDescent="0.35">
      <c r="C225" t="s">
        <v>297</v>
      </c>
      <c r="I225" s="6">
        <v>11.7</v>
      </c>
    </row>
    <row r="226" spans="3:9" ht="15.5" x14ac:dyDescent="0.35">
      <c r="C226" t="s">
        <v>298</v>
      </c>
      <c r="I226" s="6">
        <v>8.7899999999999991</v>
      </c>
    </row>
    <row r="227" spans="3:9" ht="15.5" x14ac:dyDescent="0.35">
      <c r="C227" t="s">
        <v>299</v>
      </c>
      <c r="I227" s="6">
        <v>0.05</v>
      </c>
    </row>
    <row r="228" spans="3:9" ht="15.5" x14ac:dyDescent="0.35">
      <c r="C228" t="s">
        <v>300</v>
      </c>
      <c r="I228" s="6">
        <v>-1.23</v>
      </c>
    </row>
    <row r="229" spans="3:9" ht="15.5" x14ac:dyDescent="0.35">
      <c r="C229" t="s">
        <v>301</v>
      </c>
      <c r="I229" s="6">
        <v>5.97</v>
      </c>
    </row>
    <row r="230" spans="3:9" ht="15.5" x14ac:dyDescent="0.35">
      <c r="C230" t="s">
        <v>197</v>
      </c>
      <c r="I230" s="6">
        <v>5.38</v>
      </c>
    </row>
    <row r="231" spans="3:9" ht="15.5" x14ac:dyDescent="0.35">
      <c r="C231" t="s">
        <v>302</v>
      </c>
      <c r="I231" s="6">
        <v>283.88</v>
      </c>
    </row>
    <row r="232" spans="3:9" ht="15.5" x14ac:dyDescent="0.35">
      <c r="C232" t="s">
        <v>198</v>
      </c>
      <c r="D232" s="6">
        <v>7.82</v>
      </c>
    </row>
    <row r="233" spans="3:9" ht="15.5" x14ac:dyDescent="0.35">
      <c r="C233" t="s">
        <v>199</v>
      </c>
      <c r="I233" s="6">
        <v>55.89</v>
      </c>
    </row>
    <row r="234" spans="3:9" ht="15.5" x14ac:dyDescent="0.35">
      <c r="C234" t="s">
        <v>303</v>
      </c>
      <c r="I234" s="6">
        <v>-49.81</v>
      </c>
    </row>
    <row r="235" spans="3:9" ht="15.5" x14ac:dyDescent="0.35">
      <c r="C235" t="s">
        <v>200</v>
      </c>
      <c r="D235" s="6">
        <v>1.65</v>
      </c>
    </row>
    <row r="236" spans="3:9" ht="15.5" x14ac:dyDescent="0.35">
      <c r="C236" t="s">
        <v>201</v>
      </c>
      <c r="D236" s="6">
        <v>1.43</v>
      </c>
    </row>
    <row r="237" spans="3:9" ht="15.5" x14ac:dyDescent="0.35">
      <c r="C237" t="s">
        <v>202</v>
      </c>
      <c r="D237" s="6">
        <v>1.06</v>
      </c>
    </row>
    <row r="238" spans="3:9" ht="15.5" x14ac:dyDescent="0.35">
      <c r="C238" t="s">
        <v>352</v>
      </c>
      <c r="D238" s="6">
        <v>0.78</v>
      </c>
    </row>
    <row r="239" spans="3:9" ht="15.5" x14ac:dyDescent="0.35">
      <c r="C239" t="s">
        <v>203</v>
      </c>
      <c r="D239" s="6">
        <v>2.5499999999999998</v>
      </c>
    </row>
    <row r="240" spans="3:9" ht="15.5" x14ac:dyDescent="0.35">
      <c r="C240" t="s">
        <v>204</v>
      </c>
      <c r="D240" s="6">
        <v>0.3</v>
      </c>
    </row>
    <row r="241" spans="3:9" ht="15.5" x14ac:dyDescent="0.35">
      <c r="C241" t="s">
        <v>205</v>
      </c>
      <c r="D241" s="6">
        <v>3.55</v>
      </c>
    </row>
    <row r="242" spans="3:9" ht="15.5" x14ac:dyDescent="0.35">
      <c r="C242" t="s">
        <v>304</v>
      </c>
      <c r="I242" s="6">
        <v>5.41</v>
      </c>
    </row>
    <row r="243" spans="3:9" ht="15.5" x14ac:dyDescent="0.35">
      <c r="C243" t="s">
        <v>13</v>
      </c>
      <c r="D243" s="5">
        <v>-161000000000</v>
      </c>
    </row>
    <row r="244" spans="3:9" ht="15.5" x14ac:dyDescent="0.35">
      <c r="C244" t="s">
        <v>206</v>
      </c>
      <c r="I244" s="6">
        <v>3.06</v>
      </c>
    </row>
    <row r="245" spans="3:9" ht="15.5" x14ac:dyDescent="0.35">
      <c r="C245" t="s">
        <v>207</v>
      </c>
      <c r="I245" s="6">
        <v>3.0099999999999998E-2</v>
      </c>
    </row>
    <row r="246" spans="3:9" ht="15.5" x14ac:dyDescent="0.35">
      <c r="C246" t="s">
        <v>208</v>
      </c>
      <c r="I246" s="6">
        <v>0.10679999999999999</v>
      </c>
    </row>
    <row r="247" spans="3:9" ht="15.5" x14ac:dyDescent="0.35">
      <c r="C247" t="s">
        <v>209</v>
      </c>
      <c r="I247" s="6">
        <v>0.14330000000000001</v>
      </c>
    </row>
    <row r="248" spans="3:9" ht="15.5" x14ac:dyDescent="0.35">
      <c r="C248" t="s">
        <v>305</v>
      </c>
      <c r="I248" s="6">
        <v>0.09</v>
      </c>
    </row>
    <row r="249" spans="3:9" ht="15.5" x14ac:dyDescent="0.35">
      <c r="C249" t="s">
        <v>210</v>
      </c>
      <c r="D249" s="5">
        <v>69</v>
      </c>
    </row>
    <row r="250" spans="3:9" ht="15.5" x14ac:dyDescent="0.35">
      <c r="C250" t="s">
        <v>211</v>
      </c>
      <c r="D250" s="6">
        <v>17.14</v>
      </c>
    </row>
    <row r="251" spans="3:9" ht="15.5" x14ac:dyDescent="0.35">
      <c r="C251" t="s">
        <v>212</v>
      </c>
      <c r="D251" s="6">
        <v>35.51</v>
      </c>
    </row>
    <row r="252" spans="3:9" ht="15.5" x14ac:dyDescent="0.35">
      <c r="C252" t="s">
        <v>213</v>
      </c>
      <c r="D252" s="6">
        <v>50.63</v>
      </c>
    </row>
    <row r="253" spans="3:9" ht="15.5" x14ac:dyDescent="0.35">
      <c r="C253" t="s">
        <v>214</v>
      </c>
      <c r="D253" s="6">
        <v>1.32</v>
      </c>
    </row>
    <row r="254" spans="3:9" ht="15.5" x14ac:dyDescent="0.35">
      <c r="C254" t="s">
        <v>306</v>
      </c>
      <c r="I254" s="6">
        <v>1.6</v>
      </c>
    </row>
    <row r="255" spans="3:9" ht="15.5" x14ac:dyDescent="0.35">
      <c r="C255" t="s">
        <v>307</v>
      </c>
      <c r="I255" s="6">
        <v>12.13</v>
      </c>
    </row>
    <row r="256" spans="3:9" ht="15.5" x14ac:dyDescent="0.35">
      <c r="C256" t="s">
        <v>41</v>
      </c>
      <c r="I256" s="5">
        <v>290000000000</v>
      </c>
    </row>
    <row r="257" spans="3:9" ht="15.5" x14ac:dyDescent="0.35">
      <c r="C257" t="s">
        <v>215</v>
      </c>
      <c r="I257" s="5">
        <v>458000000000</v>
      </c>
    </row>
    <row r="258" spans="3:9" ht="15.5" x14ac:dyDescent="0.35">
      <c r="C258" t="s">
        <v>216</v>
      </c>
      <c r="I258" s="5">
        <v>3260000000</v>
      </c>
    </row>
    <row r="259" spans="3:9" ht="15.5" x14ac:dyDescent="0.35">
      <c r="C259" t="s">
        <v>217</v>
      </c>
      <c r="I259" s="6">
        <v>0.15859999999999999</v>
      </c>
    </row>
    <row r="260" spans="3:9" ht="15.5" x14ac:dyDescent="0.35">
      <c r="C260" t="s">
        <v>218</v>
      </c>
      <c r="D260" s="6">
        <v>9.1400000000000009E-2</v>
      </c>
    </row>
    <row r="261" spans="3:9" ht="15.5" x14ac:dyDescent="0.35">
      <c r="C261" t="s">
        <v>219</v>
      </c>
      <c r="D261" s="6">
        <v>4.1200000000000001E-2</v>
      </c>
    </row>
    <row r="262" spans="3:9" ht="15.5" x14ac:dyDescent="0.35">
      <c r="C262" t="s">
        <v>220</v>
      </c>
      <c r="D262" s="6">
        <v>1.21E-2</v>
      </c>
    </row>
    <row r="263" spans="3:9" ht="15.5" x14ac:dyDescent="0.35">
      <c r="C263" t="s">
        <v>221</v>
      </c>
      <c r="D263" s="6">
        <v>1.8203</v>
      </c>
    </row>
    <row r="264" spans="3:9" ht="15.5" x14ac:dyDescent="0.35">
      <c r="C264" t="s">
        <v>222</v>
      </c>
      <c r="D264" s="6">
        <v>0.53159999999999996</v>
      </c>
    </row>
    <row r="265" spans="3:9" ht="15.5" x14ac:dyDescent="0.35">
      <c r="C265" t="s">
        <v>223</v>
      </c>
      <c r="D265" s="6">
        <v>2.0199999999999999E-2</v>
      </c>
    </row>
    <row r="266" spans="3:9" ht="15.5" x14ac:dyDescent="0.35">
      <c r="C266" t="s">
        <v>353</v>
      </c>
      <c r="I266" s="6">
        <v>1.91</v>
      </c>
    </row>
    <row r="267" spans="3:9" ht="15.5" x14ac:dyDescent="0.35">
      <c r="C267" t="s">
        <v>354</v>
      </c>
      <c r="I267" s="6">
        <v>1.91</v>
      </c>
    </row>
    <row r="268" spans="3:9" ht="15.5" x14ac:dyDescent="0.35">
      <c r="C268" t="s">
        <v>355</v>
      </c>
      <c r="I268" s="6">
        <v>0.3553</v>
      </c>
    </row>
    <row r="269" spans="3:9" ht="15.5" x14ac:dyDescent="0.35">
      <c r="C269" t="s">
        <v>356</v>
      </c>
      <c r="I269" s="6">
        <v>2.1499999999999998E-2</v>
      </c>
    </row>
    <row r="270" spans="3:9" ht="15.5" x14ac:dyDescent="0.35">
      <c r="C270" t="s">
        <v>357</v>
      </c>
      <c r="I270" t="s">
        <v>868</v>
      </c>
    </row>
    <row r="271" spans="3:9" ht="15.5" x14ac:dyDescent="0.35">
      <c r="C271" t="s">
        <v>224</v>
      </c>
      <c r="I271" s="5">
        <v>2</v>
      </c>
    </row>
    <row r="272" spans="3:9" ht="15.5" x14ac:dyDescent="0.35">
      <c r="C272" t="s">
        <v>225</v>
      </c>
      <c r="I272" s="6">
        <v>0.41</v>
      </c>
    </row>
    <row r="273" spans="3:9" ht="15.5" x14ac:dyDescent="0.35">
      <c r="C273" t="s">
        <v>226</v>
      </c>
      <c r="I273" s="6">
        <v>0.27</v>
      </c>
    </row>
    <row r="274" spans="3:9" ht="15.5" x14ac:dyDescent="0.35">
      <c r="C274" t="s">
        <v>308</v>
      </c>
      <c r="I274" s="6">
        <v>0.46</v>
      </c>
    </row>
    <row r="275" spans="3:9" ht="15.5" x14ac:dyDescent="0.35">
      <c r="C275" t="s">
        <v>227</v>
      </c>
      <c r="I275" s="6">
        <v>0.34</v>
      </c>
    </row>
    <row r="276" spans="3:9" ht="15.5" x14ac:dyDescent="0.35">
      <c r="C276" t="s">
        <v>228</v>
      </c>
      <c r="I276" s="6">
        <v>0.85</v>
      </c>
    </row>
    <row r="277" spans="3:9" ht="15.5" x14ac:dyDescent="0.35">
      <c r="C277" t="s">
        <v>229</v>
      </c>
      <c r="I277" s="6">
        <v>0.4</v>
      </c>
    </row>
    <row r="278" spans="3:9" ht="15.5" x14ac:dyDescent="0.35">
      <c r="C278" t="s">
        <v>230</v>
      </c>
      <c r="I278" s="6">
        <v>0.32</v>
      </c>
    </row>
    <row r="279" spans="3:9" ht="15.5" x14ac:dyDescent="0.35">
      <c r="C279" t="s">
        <v>309</v>
      </c>
      <c r="I279" s="5">
        <v>926000000000</v>
      </c>
    </row>
    <row r="280" spans="3:9" ht="15.5" x14ac:dyDescent="0.35">
      <c r="C280" t="s">
        <v>310</v>
      </c>
      <c r="I280" s="5">
        <v>122000000000</v>
      </c>
    </row>
    <row r="281" spans="3:9" ht="15.5" x14ac:dyDescent="0.35">
      <c r="C281" t="s">
        <v>311</v>
      </c>
      <c r="I281" s="5">
        <v>52000000000</v>
      </c>
    </row>
    <row r="282" spans="3:9" ht="15.5" x14ac:dyDescent="0.35">
      <c r="C282" t="s">
        <v>312</v>
      </c>
      <c r="I282" s="5">
        <v>19000000000</v>
      </c>
    </row>
    <row r="283" spans="3:9" ht="15.5" x14ac:dyDescent="0.35">
      <c r="C283" t="s">
        <v>231</v>
      </c>
      <c r="D283" s="5">
        <v>26000000000</v>
      </c>
    </row>
    <row r="284" spans="3:9" ht="15.5" x14ac:dyDescent="0.35">
      <c r="C284" t="s">
        <v>232</v>
      </c>
      <c r="D284" s="5">
        <v>646000000000</v>
      </c>
    </row>
    <row r="285" spans="3:9" ht="15.5" x14ac:dyDescent="0.35">
      <c r="C285" t="s">
        <v>233</v>
      </c>
      <c r="D285" s="5">
        <v>464000000000</v>
      </c>
    </row>
    <row r="286" spans="3:9" ht="15.5" x14ac:dyDescent="0.35">
      <c r="C286" t="s">
        <v>176</v>
      </c>
      <c r="D286" s="5">
        <v>202000000000</v>
      </c>
    </row>
    <row r="287" spans="3:9" ht="15.5" x14ac:dyDescent="0.35">
      <c r="C287" t="s">
        <v>175</v>
      </c>
      <c r="I287" s="5">
        <v>182000000000</v>
      </c>
    </row>
    <row r="288" spans="3:9" ht="15.5" x14ac:dyDescent="0.35">
      <c r="C288" t="s">
        <v>174</v>
      </c>
      <c r="D288" s="5">
        <v>142000000000</v>
      </c>
    </row>
    <row r="289" spans="3:9" ht="15.5" x14ac:dyDescent="0.35">
      <c r="C289" t="s">
        <v>173</v>
      </c>
      <c r="D289" s="5">
        <v>51000000000</v>
      </c>
    </row>
    <row r="290" spans="3:9" ht="15.5" x14ac:dyDescent="0.35">
      <c r="C290" t="s">
        <v>24</v>
      </c>
      <c r="D290" s="5">
        <v>193000000000</v>
      </c>
    </row>
    <row r="291" spans="3:9" ht="15.5" x14ac:dyDescent="0.35">
      <c r="C291" t="s">
        <v>21</v>
      </c>
      <c r="D291" s="5">
        <v>168000000000</v>
      </c>
    </row>
    <row r="292" spans="3:9" ht="15.5" x14ac:dyDescent="0.35">
      <c r="C292" t="s">
        <v>234</v>
      </c>
      <c r="I292" s="5">
        <v>182000000000</v>
      </c>
    </row>
    <row r="293" spans="3:9" ht="15.5" x14ac:dyDescent="0.35">
      <c r="C293" t="s">
        <v>313</v>
      </c>
      <c r="I293" s="5">
        <v>-159000000000</v>
      </c>
    </row>
    <row r="294" spans="3:9" ht="15.5" x14ac:dyDescent="0.35">
      <c r="C294" t="s">
        <v>314</v>
      </c>
      <c r="I294" s="5">
        <v>-2000000000</v>
      </c>
    </row>
    <row r="295" spans="3:9" ht="15.5" x14ac:dyDescent="0.35">
      <c r="C295" t="s">
        <v>315</v>
      </c>
      <c r="I295" s="5">
        <v>163000000000</v>
      </c>
    </row>
    <row r="296" spans="3:9" ht="15.5" x14ac:dyDescent="0.35">
      <c r="C296" t="s">
        <v>316</v>
      </c>
      <c r="I296" s="5">
        <v>-4000000000</v>
      </c>
    </row>
    <row r="297" spans="3:9" ht="15.5" x14ac:dyDescent="0.35">
      <c r="C297" t="s">
        <v>317</v>
      </c>
      <c r="I297" s="5">
        <v>-162000000000</v>
      </c>
    </row>
  </sheetData>
  <pageMargins left="0.7" right="0.7" top="0.75" bottom="0.75" header="0.3" footer="0.3"/>
  <ignoredErrors>
    <ignoredError sqref="A1:M298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30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869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870</v>
      </c>
      <c r="D2" s="2" vm="33">
        <f ca="1">IFERROR(_xlfn.STOCKHISTORY("XIDX:" &amp; $C$1, D3, , 0, 0, 1), "Libur")</f>
        <v>114</v>
      </c>
      <c r="E2" s="2" vm="115">
        <f ca="1">IFERROR(_xlfn.STOCKHISTORY("XIDX:" &amp; $C$1, E3, , 0, 0, 1), "Libur")</f>
        <v>104</v>
      </c>
      <c r="H2" s="2" vm="115">
        <f ca="1">IFERROR(INDEX(D2:G2,COUNT(D2:G2)),"")</f>
        <v>104</v>
      </c>
      <c r="I2" s="2" vm="116">
        <f ca="1">IFERROR(_xlfn.STOCKHISTORY("XIDX:" &amp; $C$1, I1, , 0, 0, 1), "Libur")</f>
        <v>123</v>
      </c>
      <c r="J2" s="2" vm="89">
        <f ca="1">IFERROR(_xlfn.STOCKHISTORY("XIDX:" &amp; $C$1, J1, , 0, 0, 1), "Libur")</f>
        <v>128</v>
      </c>
      <c r="K2" s="2" vm="116">
        <f ca="1">IFERROR(_xlfn.STOCKHISTORY("XIDX:" &amp; $C$1, K1, , 0, 0, 1), "Libur")</f>
        <v>123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3" ht="15.5" x14ac:dyDescent="0.35">
      <c r="B4" t="s">
        <v>5</v>
      </c>
      <c r="C4" t="s">
        <v>6</v>
      </c>
      <c r="D4" s="2">
        <f>IFERROR(INDEX(D51:D500,MATCH($C$4,$C$51:$C$500,0)),"")</f>
        <v>175636586103</v>
      </c>
      <c r="E4" s="2">
        <f>IFERROR(INDEX(E51:E500,MATCH($C$4,$C$51:$C$500,0)),"")</f>
        <v>132966335708</v>
      </c>
      <c r="H4" s="2">
        <f>IFERROR(SUM(D4:G4)*(4/MAX(1,COUNT(D4:G4))),"")</f>
        <v>617205843622</v>
      </c>
      <c r="I4" s="2">
        <f>IFERROR(INDEX(I51:I500,MATCH($C$4,$C$51:$C$500,0)),"")</f>
        <v>620368982239</v>
      </c>
      <c r="J4" s="2">
        <f>IFERROR(INDEX(J51:J500,MATCH($C$4,$C$51:$C$500,0)),"")</f>
        <v>592245382192</v>
      </c>
      <c r="K4" s="2">
        <f>IFERROR(INDEX(K51:K500,MATCH($C$4,$C$51:$C$500,0)),"")</f>
        <v>515679963404</v>
      </c>
      <c r="L4" s="2">
        <f>IFERROR(INDEX(L51:L500,MATCH($C$4,$C$51:$C$500,0)),"")</f>
        <v>506432465665</v>
      </c>
      <c r="M4" s="2">
        <f>IFERROR(INDEX(M51:M500,MATCH($C$4,$C$51:$C$500,0)),"")</f>
        <v>0</v>
      </c>
    </row>
    <row r="5" spans="1:13" ht="15.5" x14ac:dyDescent="0.35">
      <c r="B5" t="s">
        <v>7</v>
      </c>
      <c r="C5" t="s">
        <v>8</v>
      </c>
      <c r="D5" s="2">
        <f>IFERROR(INDEX(D51:D500,MATCH($C$5,$C$51:$C$500,0)),"")</f>
        <v>1465857128</v>
      </c>
      <c r="E5" s="2">
        <f>IFERROR(INDEX(E51:E500,MATCH($C$5,$C$51:$C$500,0)),"")</f>
        <v>5593356770</v>
      </c>
      <c r="H5" s="2">
        <f>IFERROR(SUM(D5:G5)*(4/MAX(1,COUNT(D5:G5))),"")</f>
        <v>14118427796</v>
      </c>
      <c r="I5" s="2">
        <f>IFERROR(INDEX(I51:I500,MATCH($C$5,$C$51:$C$500,0)),"")</f>
        <v>24293580732</v>
      </c>
      <c r="J5" s="2">
        <f>IFERROR(INDEX(J51:J500,MATCH($C$5,$C$51:$C$500,0)),"")</f>
        <v>22763659146</v>
      </c>
      <c r="K5" s="2">
        <f>IFERROR(INDEX(K51:K500,MATCH($C$5,$C$51:$C$500,0)),"")</f>
        <v>19123257778</v>
      </c>
      <c r="L5" s="2">
        <f>IFERROR(INDEX(L51:L500,MATCH($C$5,$C$51:$C$500,0)),"")</f>
        <v>19463376434</v>
      </c>
      <c r="M5" s="2">
        <f>IFERROR(INDEX(M51:M500,MATCH($C$5,$C$51:$C$500,0)),"")</f>
        <v>0</v>
      </c>
    </row>
    <row r="6" spans="1:13" ht="15.5" x14ac:dyDescent="0.35">
      <c r="B6" t="s">
        <v>9</v>
      </c>
      <c r="C6" t="s">
        <v>10</v>
      </c>
      <c r="D6" s="2">
        <f>IFERROR(INDEX(D51:D500,MATCH($C$6,$C$51:$C$500,0)),"")</f>
        <v>354051782052</v>
      </c>
      <c r="E6" s="2">
        <f>IFERROR(INDEX(E51:E500,MATCH($C$6,$C$51:$C$500,0)),"")</f>
        <v>352649244610</v>
      </c>
      <c r="H6" s="2">
        <f>IFERROR(INDEX(D6:G6,COUNT(D6:G6)),"")</f>
        <v>352649244610</v>
      </c>
      <c r="I6" s="2">
        <f>IFERROR(INDEX(I51:I500,MATCH($C$6,$C$51:$C$500,0)),"")</f>
        <v>346782303555</v>
      </c>
      <c r="J6" s="2">
        <f>IFERROR(INDEX(J51:J500,MATCH($C$6,$C$51:$C$500,0)),"")</f>
        <v>321171275262</v>
      </c>
      <c r="K6" s="2">
        <f>IFERROR(INDEX(K51:K500,MATCH($C$6,$C$51:$C$500,0)),"")</f>
        <v>304208297067</v>
      </c>
      <c r="L6" s="2">
        <f>IFERROR(INDEX(L51:L500,MATCH($C$6,$C$51:$C$500,0)),"")</f>
        <v>189925695633</v>
      </c>
      <c r="M6" s="2">
        <f>IFERROR(INDEX(M51:M500,MATCH($C$6,$C$51:$C$500,0)),"")</f>
        <v>0</v>
      </c>
    </row>
    <row r="7" spans="1:13" ht="15.5" x14ac:dyDescent="0.35">
      <c r="B7" t="s">
        <v>11</v>
      </c>
      <c r="C7" t="s">
        <v>12</v>
      </c>
      <c r="D7" s="3">
        <f>IFERROR(INDEX(D51:D500,MATCH($C$7,$C$51:$C$500,0))/1000000000,"")</f>
        <v>3.48</v>
      </c>
      <c r="E7" s="3">
        <f>IFERROR(INDEX(E51:E500,MATCH($C$7,$C$51:$C$500,0))/1000000000,"")</f>
        <v>3.48</v>
      </c>
      <c r="H7" s="3">
        <f>IFERROR(INDEX(D7:G7,COUNT(D7:G7)),"")</f>
        <v>3.48</v>
      </c>
      <c r="I7" s="3">
        <f>IFERROR(INDEX(I51:I500,MATCH($C$7,$C$51:$C$500,0))/1000000000,"")</f>
        <v>3.48</v>
      </c>
      <c r="J7" s="3">
        <f>IFERROR(INDEX(J51:J500,MATCH($C$7,$C$51:$C$500,0))/1000000000,"")</f>
        <v>3.48</v>
      </c>
      <c r="K7" s="3">
        <f>IFERROR(INDEX(K51:K500,MATCH($C$7,$C$51:$C$500,0))/1000000000,"")</f>
        <v>3.48</v>
      </c>
      <c r="L7" s="3">
        <f>IFERROR(INDEX(L51:L500,MATCH($C$7,$C$51:$C$500,0))/1000000000,"")</f>
        <v>2.78</v>
      </c>
      <c r="M7" s="3">
        <f>IFERROR(INDEX(M51:M500,MATCH($C$7,$C$51:$C$500,0))/1000000000,"")</f>
        <v>0</v>
      </c>
    </row>
    <row r="8" spans="1:1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3000000000</v>
      </c>
      <c r="E8" s="2">
        <f>IFERROR(INDEX(E51:E500,MATCH("Free cash flow (Quarter)",$C$51:$C$500,0)),"")</f>
        <v>-19000000000</v>
      </c>
      <c r="H8" s="2">
        <f>IFERROR(INDEX(D8:G8,COUNT(D8:G8)),"")</f>
        <v>-19000000000</v>
      </c>
      <c r="I8" s="2">
        <f>IFERROR(INDEX(I51:I500,MATCH($C$8,$C$51:$C$500,0)),"")</f>
        <v>-49000000000</v>
      </c>
      <c r="J8" s="2">
        <f>IFERROR(INDEX(J51:J500,MATCH($C$8,$C$51:$C$500,0)),"")</f>
        <v>-29000000000</v>
      </c>
      <c r="K8" s="2">
        <f>IFERROR(INDEX(K51:K500,MATCH($C$8,$C$51:$C$500,0)),"")</f>
        <v>-65000000000</v>
      </c>
      <c r="L8" s="2">
        <f>IFERROR(INDEX(L51:L500,MATCH($C$8,$C$51:$C$500,0)),"")</f>
        <v>-8000000000</v>
      </c>
      <c r="M8" s="2">
        <f>IFERROR(INDEX(M51:M500,MATCH($C$8,$C$51:$C$500,0)),"")</f>
        <v>0</v>
      </c>
    </row>
    <row r="9" spans="1:13" ht="15.5" x14ac:dyDescent="0.35">
      <c r="A9" t="s">
        <v>16</v>
      </c>
      <c r="C9" t="s">
        <v>17</v>
      </c>
      <c r="D9" s="3">
        <f>IFERROR(INDEX(D51:D500,MATCH("Free cash flow per share (Quarter)",$C$51:$C$500,0)),"")</f>
        <v>0.88</v>
      </c>
      <c r="E9" s="3">
        <f>IFERROR(INDEX(E51:E500,MATCH("Free cash flow per share (Quarter)",$C$51:$C$500,0)),"")</f>
        <v>-5.38</v>
      </c>
      <c r="H9" s="3">
        <f>IFERROR(INDEX(D9:G9,COUNT(D9:G9)),"")</f>
        <v>-5.38</v>
      </c>
      <c r="I9" s="3">
        <f>IFERROR(INDEX(I51:I500,MATCH($C$9,$C$51:$C$500,0)),"")</f>
        <v>-14.15</v>
      </c>
      <c r="J9" s="3">
        <f>IFERROR(INDEX(J51:J500,MATCH($C$9,$C$51:$C$500,0)),"")</f>
        <v>-8.1999999999999993</v>
      </c>
      <c r="K9" s="3">
        <f>IFERROR(INDEX(K51:K500,MATCH($C$9,$C$51:$C$500,0)),"")</f>
        <v>-18.59</v>
      </c>
      <c r="L9" s="3">
        <f>IFERROR(INDEX(L51:L500,MATCH($C$9,$C$51:$C$500,0)),"")</f>
        <v>-2.9</v>
      </c>
      <c r="M9" s="3">
        <f>IFERROR(INDEX(M51:M500,MATCH($C$9,$C$51:$C$500,0)),"")</f>
        <v>0</v>
      </c>
    </row>
    <row r="10" spans="1:13" ht="15.5" x14ac:dyDescent="0.35">
      <c r="C10" t="s">
        <v>18</v>
      </c>
      <c r="D10" s="3">
        <f ca="1">IFERROR(IF(D9=0,"",D2/D9),"")</f>
        <v>129.54545454545453</v>
      </c>
      <c r="E10" s="3">
        <f ca="1">IFERROR(IF(E9=0,"",E2/E9),"")</f>
        <v>-19.330855018587361</v>
      </c>
      <c r="I10" s="3">
        <f ca="1">IFERROR(IF(I9=0,"",I2/I9),"")</f>
        <v>-8.6925795053003529</v>
      </c>
      <c r="J10" s="3">
        <f ca="1">IFERROR(IF(J9=0,"",J2/J9),"")</f>
        <v>-15.609756097560977</v>
      </c>
      <c r="K10" s="3">
        <f ca="1">IFERROR(IF(K9=0,"",K2/K9),"")</f>
        <v>-6.6164604626143086</v>
      </c>
      <c r="L10" s="3" t="str">
        <f ca="1">IFERROR(IF(L9=0,"",L2/L9),"")</f>
        <v/>
      </c>
      <c r="M10" s="3" t="str">
        <f>IFERROR(IF(M9=0,"",M2/M9),"")</f>
        <v/>
      </c>
    </row>
    <row r="11" spans="1:13" ht="15.5" x14ac:dyDescent="0.35">
      <c r="B11" t="s">
        <v>19</v>
      </c>
      <c r="C11" t="s">
        <v>20</v>
      </c>
      <c r="D11" s="2">
        <f>IFERROR(INDEX(D51:D500,MATCH($C$11,$C$51:$C$500,0)),"")</f>
        <v>13377300972</v>
      </c>
      <c r="E11" s="2">
        <f>IFERROR(INDEX(E51:E500,MATCH($C$11,$C$51:$C$500,0)),"")</f>
        <v>18778425181</v>
      </c>
      <c r="H11" s="2">
        <f>IFERROR(INDEX(D11:G11,COUNT(D11:G11)),"")</f>
        <v>18778425181</v>
      </c>
      <c r="I11" s="2">
        <f>IFERROR(INDEX(I51:I500,MATCH($C$11,$C$51:$C$500,0)),"")</f>
        <v>15639907299</v>
      </c>
      <c r="J11" s="2">
        <f>IFERROR(INDEX(J51:J500,MATCH($C$11,$C$51:$C$500,0)),"")</f>
        <v>38304211801</v>
      </c>
      <c r="K11" s="2">
        <f>IFERROR(INDEX(K51:K500,MATCH($C$11,$C$51:$C$500,0)),"")</f>
        <v>23388177415</v>
      </c>
      <c r="L11" s="2">
        <f>IFERROR(INDEX(L51:L500,MATCH($C$11,$C$51:$C$500,0)),"")</f>
        <v>7409980626</v>
      </c>
      <c r="M11" s="2">
        <f>IFERROR(INDEX(M51:M500,MATCH($C$11,$C$51:$C$500,0)),"")</f>
        <v>0</v>
      </c>
    </row>
    <row r="12" spans="1:1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198000000000</v>
      </c>
      <c r="E12" s="2">
        <f>IFERROR(INDEX(E51:E500,MATCH("Net Debt (Quarter)",$C$51:$C$500,0)),"")</f>
        <v>201000000000</v>
      </c>
      <c r="H12" s="2">
        <f>IFERROR(INDEX(D12:G12,COUNT(D12:G12)),"")</f>
        <v>201000000000</v>
      </c>
      <c r="I12" s="2">
        <f>IFERROR(INDEX(I51:I500,MATCH($C$12,$C$51:$C$500,0)),"")</f>
        <v>182000000000</v>
      </c>
      <c r="J12" s="2">
        <f>IFERROR(INDEX(J51:J500,MATCH($C$12,$C$51:$C$500,0)),"")</f>
        <v>136000000000</v>
      </c>
      <c r="K12" s="2">
        <f>IFERROR(INDEX(K51:K500,MATCH($C$12,$C$51:$C$500,0)),"")</f>
        <v>89000000000</v>
      </c>
      <c r="L12" s="2">
        <f>IFERROR(INDEX(L51:L500,MATCH($C$12,$C$51:$C$500,0)),"")</f>
        <v>105000000000</v>
      </c>
      <c r="M12" s="2">
        <f>IFERROR(INDEX(M51:M500,MATCH($C$12,$C$51:$C$500,0)),"")</f>
        <v>0</v>
      </c>
    </row>
    <row r="13" spans="1:1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211000000000</v>
      </c>
      <c r="E13" s="2">
        <f>IFERROR(INDEX(E51:E500,MATCH("Total Debt (Quarter)",$C$51:$C$500,0)),"")</f>
        <v>220000000000</v>
      </c>
      <c r="H13" s="2">
        <f>IFERROR(INDEX(D13:G13,COUNT(D13:G13)),"")</f>
        <v>220000000000</v>
      </c>
      <c r="I13" s="2">
        <f>IFERROR(INDEX(I51:I500,MATCH($C$13,$C$51:$C$500,0)),"")</f>
        <v>198000000000</v>
      </c>
      <c r="J13" s="2">
        <f>IFERROR(INDEX(J51:J500,MATCH($C$13,$C$51:$C$500,0)),"")</f>
        <v>174000000000</v>
      </c>
      <c r="K13" s="2">
        <f>IFERROR(INDEX(K51:K500,MATCH($C$13,$C$51:$C$500,0)),"")</f>
        <v>113000000000</v>
      </c>
      <c r="L13" s="2">
        <f>IFERROR(INDEX(L51:L500,MATCH($C$13,$C$51:$C$500,0)),"")</f>
        <v>113000000000</v>
      </c>
      <c r="M13" s="2">
        <f>IFERROR(INDEX(M51:M500,MATCH($C$13,$C$51:$C$500,0)),"")</f>
        <v>0</v>
      </c>
    </row>
    <row r="14" spans="1:13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>IFERROR(INDEX(I51:I500,MATCH($C$14,$C$51:$C$500,0)),"")</f>
        <v>-12237247741</v>
      </c>
      <c r="J14" s="2">
        <f>IFERROR(INDEX(J51:J500,MATCH($C$14,$C$51:$C$500,0)),"")</f>
        <v>-8499427931</v>
      </c>
      <c r="K14" s="2">
        <f>IFERROR(INDEX(K51:K500,MATCH($C$14,$C$51:$C$500,0)),"")</f>
        <v>-7382160230</v>
      </c>
      <c r="L14" s="2">
        <f>IFERROR(INDEX(L51:L500,MATCH($C$14,$C$51:$C$500,0)),"")</f>
        <v>-5231433558</v>
      </c>
      <c r="M14" s="2">
        <f>IFERROR(INDEX(M51:M500,MATCH($C$14,$C$51:$C$500,0)),"")</f>
        <v>0</v>
      </c>
    </row>
    <row r="15" spans="1:13" ht="15.5" x14ac:dyDescent="0.35">
      <c r="C15" t="s">
        <v>28</v>
      </c>
      <c r="D15" s="2">
        <f>IFERROR(INDEX(D51:D500,MATCH($C$15,$C$51:$C$500,0)),"")</f>
        <v>-1345046119</v>
      </c>
      <c r="E15" s="2">
        <f>IFERROR(INDEX(E51:E500,MATCH($C$15,$C$51:$C$500,0)),"")</f>
        <v>-1629223250</v>
      </c>
      <c r="H15" s="2">
        <f>IFERROR(SUM(D15:G15)*(4/MAX(1,COUNT(D15:G15))),"")</f>
        <v>-5948538738</v>
      </c>
      <c r="I15" s="2">
        <f>IFERROR(INDEX(I51:I500,MATCH($C$15,$C$51:$C$500,0)),"")</f>
        <v>-8195270905</v>
      </c>
      <c r="J15" s="2">
        <f>IFERROR(INDEX(J51:J500,MATCH($C$15,$C$51:$C$500,0)),"")</f>
        <v>-6658707272</v>
      </c>
      <c r="K15" s="2">
        <f>IFERROR(INDEX(K51:K500,MATCH($C$15,$C$51:$C$500,0)),"")</f>
        <v>-6341649584</v>
      </c>
      <c r="L15" s="2">
        <f>IFERROR(INDEX(L51:L500,MATCH($C$15,$C$51:$C$500,0)),"")</f>
        <v>-6615523113</v>
      </c>
      <c r="M15" s="2">
        <f>IFERROR(INDEX(M51:M500,MATCH($C$15,$C$51:$C$500,0)),"")</f>
        <v>0</v>
      </c>
    </row>
    <row r="16" spans="1:13" ht="15.5" x14ac:dyDescent="0.35">
      <c r="C16" t="s">
        <v>29</v>
      </c>
      <c r="D16" s="2">
        <f>IFERROR(INDEX(D51:D500,MATCH($C$16,$C$51:$C$500,0)),"")</f>
        <v>2538503253</v>
      </c>
      <c r="E16" s="2">
        <f>IFERROR(INDEX(E51:E500,MATCH($C$16,$C$51:$C$500,0)),"")</f>
        <v>7287083998</v>
      </c>
      <c r="H16" s="2">
        <f>IFERROR(SUM(D16:G16)*(4/MAX(1,COUNT(D16:G16))),"")</f>
        <v>19651174502</v>
      </c>
      <c r="I16" s="2">
        <f>IFERROR(INDEX(I51:I500,MATCH($C$16,$C$51:$C$500,0)),"")</f>
        <v>32590106718</v>
      </c>
      <c r="J16" s="2">
        <f>IFERROR(INDEX(J51:J500,MATCH($C$16,$C$51:$C$500,0)),"")</f>
        <v>30459848422</v>
      </c>
      <c r="K16" s="2">
        <f>IFERROR(INDEX(K51:K500,MATCH($C$16,$C$51:$C$500,0)),"")</f>
        <v>26974284011</v>
      </c>
      <c r="L16" s="2">
        <f>IFERROR(INDEX(L51:L500,MATCH($C$16,$C$51:$C$500,0)),"")</f>
        <v>28681299407</v>
      </c>
      <c r="M16" s="2">
        <f>IFERROR(INDEX(M51:M500,MATCH($C$16,$C$51:$C$500,0)),"")</f>
        <v>0</v>
      </c>
    </row>
    <row r="17" spans="1:13" ht="15.5" x14ac:dyDescent="0.35">
      <c r="A17" t="s">
        <v>30</v>
      </c>
    </row>
    <row r="18" spans="1:1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541</v>
      </c>
    </row>
    <row r="19" spans="1:13" ht="15.5" x14ac:dyDescent="0.35">
      <c r="A19" t="s">
        <v>38</v>
      </c>
      <c r="C19" t="s">
        <v>39</v>
      </c>
    </row>
    <row r="20" spans="1:13" ht="15.5" x14ac:dyDescent="0.35">
      <c r="A20" t="s">
        <v>40</v>
      </c>
      <c r="C20" t="s">
        <v>41</v>
      </c>
      <c r="D20" s="2">
        <f ca="1">IFERROR(D21*D2,"")</f>
        <v>396720000000</v>
      </c>
      <c r="E20" s="2">
        <f ca="1">IFERROR(E21*E2,"")</f>
        <v>361920000000</v>
      </c>
      <c r="H20" s="2">
        <f t="shared" ref="H20:M20" ca="1" si="0">IFERROR(H21*H2,"")</f>
        <v>361920000000</v>
      </c>
      <c r="I20" s="2">
        <f t="shared" ca="1" si="0"/>
        <v>428040000000</v>
      </c>
      <c r="J20" s="2">
        <f t="shared" ca="1" si="0"/>
        <v>445440000000</v>
      </c>
      <c r="K20" s="2">
        <f t="shared" ca="1" si="0"/>
        <v>428040000000</v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12</v>
      </c>
      <c r="D21" s="2">
        <f>IFERROR(INDEX(D51:D500,MATCH($C$7,$C$51:$C$500,0)),"")</f>
        <v>3480000000</v>
      </c>
      <c r="E21" s="2">
        <f>IFERROR(INDEX(E51:E500,MATCH($C$7,$C$51:$C$500,0)),"")</f>
        <v>3480000000</v>
      </c>
      <c r="H21" s="2">
        <f>IFERROR(INDEX(D21:G21,COUNT(D21:G21)),"")</f>
        <v>3480000000</v>
      </c>
      <c r="I21" s="2">
        <f>IFERROR(INDEX(I51:I500,MATCH($C$7,$C$51:$C$500,0)),"")</f>
        <v>3480000000</v>
      </c>
      <c r="J21" s="2">
        <f>IFERROR(INDEX(J51:J500,MATCH($C$7,$C$51:$C$500,0)),"")</f>
        <v>3480000000</v>
      </c>
      <c r="K21" s="2">
        <f>IFERROR(INDEX(K51:K500,MATCH($C$7,$C$51:$C$500,0)),"")</f>
        <v>3480000000</v>
      </c>
      <c r="L21" s="2">
        <f>IFERROR(INDEX(L51:L500,MATCH($C$7,$C$51:$C$500,0)),"")</f>
        <v>2780000000</v>
      </c>
      <c r="M21" s="2">
        <f>IFERROR(INDEX(M51:M500,MATCH($C$7,$C$51:$C$500,0)),"")</f>
        <v>0</v>
      </c>
    </row>
    <row r="23" spans="1:13" ht="15.5" x14ac:dyDescent="0.35">
      <c r="B23" t="s">
        <v>42</v>
      </c>
      <c r="C23" t="s">
        <v>43</v>
      </c>
      <c r="D23" s="3">
        <f>IFERROR(D5/D6*100,"")</f>
        <v>0.41402337237345349</v>
      </c>
      <c r="E23" s="3">
        <f>IFERROR(E5/E6*100,"")</f>
        <v>1.5860963423261476</v>
      </c>
      <c r="H23" s="3">
        <f t="shared" ref="H23:M23" si="1">IFERROR(H5/H6*100,"")</f>
        <v>4.0035326919851411</v>
      </c>
      <c r="I23" s="3">
        <f t="shared" si="1"/>
        <v>7.0054268868270011</v>
      </c>
      <c r="J23" s="3">
        <f t="shared" si="1"/>
        <v>7.0877008311002356</v>
      </c>
      <c r="K23" s="3">
        <f t="shared" si="1"/>
        <v>6.2862380685784576</v>
      </c>
      <c r="L23" s="3">
        <f t="shared" si="1"/>
        <v>10.247890033589639</v>
      </c>
      <c r="M23" s="3" t="str">
        <f t="shared" si="1"/>
        <v/>
      </c>
    </row>
    <row r="24" spans="1:13" ht="15.5" x14ac:dyDescent="0.35">
      <c r="C24" t="s">
        <v>44</v>
      </c>
      <c r="D24" s="4">
        <f>IFERROR(_xlfn.RRI(5,I23,D23),"")</f>
        <v>-0.43203960738024039</v>
      </c>
      <c r="E24" s="4">
        <f>IFERROR(_xlfn.RRI(5,J23,E23),"")</f>
        <v>-0.25874977679693412</v>
      </c>
      <c r="H24" s="4" t="str">
        <f t="shared" ref="H24:M24" si="2">IFERROR(_xlfn.RRI(5,M23,H23),"")</f>
        <v/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45</v>
      </c>
      <c r="C25" t="s">
        <v>46</v>
      </c>
      <c r="D25" s="3">
        <f>IFERROR(INDEX(D51:D500,MATCH($A$25,$C$51:$C$500,0)),"")</f>
        <v>0.36</v>
      </c>
      <c r="E25" s="3">
        <f>IFERROR(INDEX(E51:E500,MATCH($A$25,$C$51:$C$500,0)),"")</f>
        <v>1.55</v>
      </c>
      <c r="H25" s="3">
        <f>IFERROR(INDEX(D25:G25,COUNT(D25:G25)),"")</f>
        <v>1.55</v>
      </c>
      <c r="I25" s="3">
        <f>IFERROR(INDEX(I51:I500,MATCH($C$25,$C$51:$C$500,0)),"")</f>
        <v>6.74</v>
      </c>
      <c r="J25" s="3">
        <f>IFERROR(INDEX(J51:J500,MATCH($C$25,$C$51:$C$500,0)),"")</f>
        <v>6.52</v>
      </c>
      <c r="K25" s="3">
        <f>IFERROR(INDEX(K51:K500,MATCH($C$25,$C$51:$C$500,0)),"")</f>
        <v>5.67</v>
      </c>
      <c r="L25" s="3">
        <f>IFERROR(INDEX(L51:L500,MATCH($C$25,$C$51:$C$500,0)),"")</f>
        <v>7.21</v>
      </c>
      <c r="M25" s="3">
        <f>IFERROR(INDEX(M51:M500,MATCH($C$25,$C$51:$C$500,0)),"")</f>
        <v>0</v>
      </c>
    </row>
    <row r="26" spans="1:13" ht="15.5" x14ac:dyDescent="0.35">
      <c r="C26" t="s">
        <v>47</v>
      </c>
      <c r="D26" s="4">
        <f>IFERROR(_xlfn.RRI(5,I25,D25),"")</f>
        <v>-0.44341881532283289</v>
      </c>
      <c r="E26" s="4">
        <f>IFERROR(_xlfn.RRI(5,J25,E25),"")</f>
        <v>-0.24973131429576156</v>
      </c>
      <c r="H26" s="4" t="str">
        <f t="shared" ref="H26:M26" si="3">IFERROR(_xlfn.RRI(5,M25,H25),"")</f>
        <v/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>
        <f t="shared" si="3"/>
        <v>0</v>
      </c>
    </row>
    <row r="27" spans="1:13" ht="15.5" x14ac:dyDescent="0.35">
      <c r="C27" t="s">
        <v>48</v>
      </c>
      <c r="D27" s="3">
        <f>IFERROR(D4/D21,"")</f>
        <v>50.470283362931035</v>
      </c>
      <c r="E27" s="3">
        <f>IFERROR(E4/E21,"")</f>
        <v>38.208717157471263</v>
      </c>
      <c r="H27" s="3">
        <f t="shared" ref="H27:M27" si="4">IFERROR(H4/H21,"")</f>
        <v>177.3580010408046</v>
      </c>
      <c r="I27" s="3">
        <f t="shared" si="4"/>
        <v>178.26694891925288</v>
      </c>
      <c r="J27" s="3">
        <f t="shared" si="4"/>
        <v>170.18545465287357</v>
      </c>
      <c r="K27" s="3">
        <f t="shared" si="4"/>
        <v>148.18389752988506</v>
      </c>
      <c r="L27" s="3">
        <f t="shared" si="4"/>
        <v>182.16995167805754</v>
      </c>
      <c r="M27" s="3" t="str">
        <f t="shared" si="4"/>
        <v/>
      </c>
    </row>
    <row r="28" spans="1:13" ht="15.5" x14ac:dyDescent="0.35">
      <c r="C28" t="s">
        <v>49</v>
      </c>
      <c r="D28" s="4">
        <f>IFERROR(_xlfn.RRI(5,I27,D27),"")</f>
        <v>-0.22305015870122613</v>
      </c>
      <c r="E28" s="4">
        <f>IFERROR(_xlfn.RRI(5,J27,E27),"")</f>
        <v>-0.25826631323049676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50</v>
      </c>
      <c r="H29" s="4">
        <f t="shared" ref="H29:M29" si="6">IFERROR(((H25-I25)/I25)*100%,"")</f>
        <v>-0.77002967359050445</v>
      </c>
      <c r="I29" s="4">
        <f t="shared" si="6"/>
        <v>3.3742331288343662E-2</v>
      </c>
      <c r="J29" s="4">
        <f t="shared" si="6"/>
        <v>0.14991181657848318</v>
      </c>
      <c r="K29" s="4">
        <f t="shared" si="6"/>
        <v>-0.21359223300970875</v>
      </c>
      <c r="L29" s="4" t="str">
        <f t="shared" si="6"/>
        <v/>
      </c>
      <c r="M29" s="4" t="str">
        <f t="shared" si="6"/>
        <v/>
      </c>
    </row>
    <row r="30" spans="1:13" ht="15.5" x14ac:dyDescent="0.35">
      <c r="C30" t="s">
        <v>51</v>
      </c>
      <c r="H30" s="4">
        <f t="shared" ref="H30:M30" si="7">IFERROR(((H27-I27)/I27)*100%,"")</f>
        <v>-5.0988020155099045E-3</v>
      </c>
      <c r="I30" s="4">
        <f t="shared" si="7"/>
        <v>4.7486398193447805E-2</v>
      </c>
      <c r="J30" s="4">
        <f t="shared" si="7"/>
        <v>0.14847468240300091</v>
      </c>
      <c r="K30" s="4">
        <f t="shared" si="7"/>
        <v>-0.18656234925194923</v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97.92</v>
      </c>
      <c r="E32" s="3">
        <f>IFERROR(INDEX(E51:E500,MATCH($A$32,$C$51:$C$500,0)),"")</f>
        <v>97.5</v>
      </c>
      <c r="H32" s="3">
        <f>IFERROR(INDEX(D32:G32,COUNT(D32:G32)),"")</f>
        <v>97.5</v>
      </c>
      <c r="I32" s="3">
        <f>IFERROR(INDEX(I51:I500,MATCH($C$32,$C$51:$C$500,0)),"")</f>
        <v>95.89</v>
      </c>
      <c r="J32" s="3">
        <f>IFERROR(INDEX(J51:J500,MATCH($C$32,$C$51:$C$500,0)),"")</f>
        <v>88.86</v>
      </c>
      <c r="K32" s="3">
        <f>IFERROR(INDEX(K51:K500,MATCH($C$32,$C$51:$C$500,0)),"")</f>
        <v>84.32</v>
      </c>
      <c r="L32" s="3">
        <f>IFERROR(INDEX(L51:L500,MATCH($C$32,$C$51:$C$500,0)),"")</f>
        <v>64.75</v>
      </c>
      <c r="M32" s="3">
        <f>IFERROR(INDEX(M51:M500,MATCH($C$32,$C$51:$C$500,0)),"")</f>
        <v>0</v>
      </c>
    </row>
    <row r="33" spans="1:13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1.06</v>
      </c>
      <c r="E33" s="3">
        <f>IFERROR(INDEX(E51:E500,MATCH($A$33,$C$51:$C$500,0)),"")</f>
        <v>1.18</v>
      </c>
      <c r="H33" s="3">
        <f>IFERROR(INDEX(D33:G33,COUNT(D33:G33)),"")</f>
        <v>1.18</v>
      </c>
      <c r="I33" s="3">
        <f>IFERROR(INDEX(I51:I500,MATCH($C$33,$C$51:$C$500,0)),"")</f>
        <v>1.28</v>
      </c>
      <c r="J33" s="3">
        <f>IFERROR(INDEX(J51:J500,MATCH($C$33,$C$51:$C$500,0)),"")</f>
        <v>1.44</v>
      </c>
      <c r="K33" s="3">
        <f>IFERROR(INDEX(K51:K500,MATCH($C$33,$C$51:$C$500,0)),"")</f>
        <v>1.46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288.89</v>
      </c>
      <c r="E34" s="3">
        <f>IFERROR(INDEX(E51:E500,MATCH($A$34,$C$51:$C$500,0)),"")</f>
        <v>74.19</v>
      </c>
      <c r="H34" s="3">
        <f>IFERROR(INDEX(D34:G34,COUNT(D34:G34)),"")</f>
        <v>74.19</v>
      </c>
      <c r="I34" s="3">
        <f>IFERROR(INDEX(I51:I500,MATCH($C$34,$C$51:$C$500,0)),"")</f>
        <v>18.25</v>
      </c>
      <c r="J34" s="3">
        <f>IFERROR(INDEX(J51:J500,MATCH($C$34,$C$51:$C$500,0)),"")</f>
        <v>19.63</v>
      </c>
      <c r="K34" s="3">
        <f>IFERROR(INDEX(K51:K500,MATCH($C$34,$C$51:$C$500,0)),"")</f>
        <v>21.69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2.06</v>
      </c>
      <c r="E35" s="3">
        <f>IFERROR(INDEX(E51:E500,MATCH($A$35,$C$51:$C$500,0)),"")</f>
        <v>3.01</v>
      </c>
      <c r="H35" s="3">
        <f>IFERROR(INDEX(D35:G35,COUNT(D35:G35)),"")</f>
        <v>3.01</v>
      </c>
      <c r="I35" s="3">
        <f>IFERROR(INDEX(I51:I500,MATCH($C$35,$C$51:$C$500,0)),"")</f>
        <v>0.69</v>
      </c>
      <c r="J35" s="3">
        <f>IFERROR(INDEX(J51:J500,MATCH($C$35,$C$51:$C$500,0)),"")</f>
        <v>0.75</v>
      </c>
      <c r="K35" s="3">
        <f>IFERROR(INDEX(K51:K500,MATCH($C$35,$C$51:$C$500,0)),"")</f>
        <v>0.83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64</v>
      </c>
      <c r="C36" t="s">
        <v>65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M36" si="8">IFERROR(INDEX(H51:H500,MATCH($C$36,$C$51:$C$500,0)),"")</f>
        <v>0</v>
      </c>
      <c r="I36" s="4">
        <f t="shared" si="8"/>
        <v>0.30670000000000003</v>
      </c>
      <c r="J36" s="4">
        <f t="shared" si="8"/>
        <v>0</v>
      </c>
      <c r="K36" s="4">
        <f t="shared" si="8"/>
        <v>0.35270000000000001</v>
      </c>
      <c r="L36" s="4">
        <f t="shared" si="8"/>
        <v>0</v>
      </c>
      <c r="M36" s="4">
        <f t="shared" si="8"/>
        <v>0</v>
      </c>
    </row>
    <row r="37" spans="1:13" ht="15.5" x14ac:dyDescent="0.35">
      <c r="B37" t="s">
        <v>66</v>
      </c>
      <c r="C37" t="s">
        <v>67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M37" si="9">IFERROR(INDEX(H51:H500,MATCH($C$37,$C$51:$C$500,0)),"")</f>
        <v>0</v>
      </c>
      <c r="I37" s="3">
        <f t="shared" si="9"/>
        <v>0</v>
      </c>
      <c r="J37" s="3">
        <f t="shared" si="9"/>
        <v>0</v>
      </c>
      <c r="K37" s="3">
        <f t="shared" si="9"/>
        <v>2</v>
      </c>
      <c r="L37" s="3">
        <f t="shared" si="9"/>
        <v>0</v>
      </c>
      <c r="M37" s="3">
        <f t="shared" si="9"/>
        <v>0</v>
      </c>
    </row>
    <row r="50" spans="2:13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541</v>
      </c>
    </row>
    <row r="51" spans="2:13" ht="15.5" x14ac:dyDescent="0.35">
      <c r="B51" t="s">
        <v>73</v>
      </c>
      <c r="C51" t="s">
        <v>6</v>
      </c>
      <c r="D51" s="5">
        <v>175636586103</v>
      </c>
      <c r="E51" s="5">
        <v>132966335708</v>
      </c>
      <c r="F51" s="5">
        <v>168625945646</v>
      </c>
      <c r="G51" s="5">
        <v>147293323124</v>
      </c>
      <c r="I51" s="5">
        <v>620368982239</v>
      </c>
      <c r="J51" s="5">
        <v>592245382192</v>
      </c>
      <c r="K51" s="5">
        <v>515679963404</v>
      </c>
      <c r="L51" s="5">
        <v>506432465665</v>
      </c>
    </row>
    <row r="52" spans="2:13" ht="15.5" x14ac:dyDescent="0.35">
      <c r="C52" t="s">
        <v>74</v>
      </c>
      <c r="D52" s="5">
        <v>-142225223157</v>
      </c>
      <c r="E52" s="5">
        <v>-109750726553</v>
      </c>
      <c r="F52" s="5">
        <v>-138440109746</v>
      </c>
      <c r="G52" s="5">
        <v>-124656609434</v>
      </c>
      <c r="I52" s="5">
        <v>-513876085745</v>
      </c>
      <c r="J52" s="5">
        <v>-490198973165</v>
      </c>
      <c r="K52" s="5">
        <v>-429618941705</v>
      </c>
      <c r="L52" s="5">
        <v>-420416083167</v>
      </c>
    </row>
    <row r="53" spans="2:13" ht="15.5" x14ac:dyDescent="0.35">
      <c r="C53" t="s">
        <v>75</v>
      </c>
      <c r="D53" s="5">
        <v>33411362946</v>
      </c>
      <c r="E53" s="5">
        <v>23215609155</v>
      </c>
      <c r="F53" s="5">
        <v>30185835900</v>
      </c>
      <c r="G53" s="5">
        <v>22636713690</v>
      </c>
      <c r="I53" s="5">
        <v>106492896494</v>
      </c>
      <c r="J53" s="5">
        <v>102046409027</v>
      </c>
      <c r="K53" s="5">
        <v>86061021699</v>
      </c>
      <c r="L53" s="5">
        <v>86016382498</v>
      </c>
    </row>
    <row r="54" spans="2:13" ht="15.5" x14ac:dyDescent="0.35">
      <c r="C54" t="s">
        <v>76</v>
      </c>
      <c r="D54" s="5">
        <v>-30872859693</v>
      </c>
      <c r="E54" s="5">
        <v>-15928525157</v>
      </c>
      <c r="F54" s="5">
        <v>-10435924819</v>
      </c>
      <c r="G54" s="5">
        <v>-16698652018</v>
      </c>
      <c r="I54" s="5">
        <v>-61753669391</v>
      </c>
      <c r="J54" s="5">
        <v>-63214427232</v>
      </c>
      <c r="K54" s="5">
        <v>-52781859180</v>
      </c>
      <c r="L54" s="5">
        <v>-52166225710</v>
      </c>
    </row>
    <row r="55" spans="2:13" ht="15.5" x14ac:dyDescent="0.35">
      <c r="C55" t="s">
        <v>240</v>
      </c>
      <c r="D55" s="5">
        <v>-17330402641</v>
      </c>
      <c r="E55" s="5">
        <v>-6579335877</v>
      </c>
      <c r="F55" s="5">
        <v>-13131715753</v>
      </c>
      <c r="G55" s="5">
        <v>-8097156178</v>
      </c>
      <c r="I55" s="5">
        <v>-40594352846</v>
      </c>
      <c r="J55" s="5">
        <v>-40821795819</v>
      </c>
      <c r="K55" s="5">
        <v>-34494859376</v>
      </c>
      <c r="L55" s="5">
        <v>-29117601958</v>
      </c>
    </row>
    <row r="56" spans="2:13" ht="15.5" x14ac:dyDescent="0.35">
      <c r="C56" t="s">
        <v>77</v>
      </c>
      <c r="D56" s="5">
        <v>-5316521236</v>
      </c>
      <c r="E56" s="5">
        <v>-5274259011</v>
      </c>
      <c r="F56" s="5">
        <v>-5533598021</v>
      </c>
      <c r="G56" s="5">
        <v>-4688957849</v>
      </c>
      <c r="I56" s="5">
        <v>-20926251063</v>
      </c>
      <c r="J56" s="5">
        <v>-18800556049</v>
      </c>
      <c r="K56" s="5">
        <v>-19993885770</v>
      </c>
      <c r="L56" s="5">
        <v>-16774279556</v>
      </c>
    </row>
    <row r="57" spans="2:13" ht="15.5" x14ac:dyDescent="0.35">
      <c r="C57" t="s">
        <v>81</v>
      </c>
      <c r="D57" s="5">
        <v>-63319686</v>
      </c>
      <c r="E57" s="5">
        <v>273584285</v>
      </c>
      <c r="F57" s="5">
        <v>175223007</v>
      </c>
      <c r="G57" s="5">
        <v>47857819</v>
      </c>
      <c r="I57" s="5">
        <v>937576311</v>
      </c>
      <c r="J57" s="5">
        <v>1152348237</v>
      </c>
      <c r="K57" s="5">
        <v>891507856</v>
      </c>
      <c r="L57" s="5">
        <v>1109630918</v>
      </c>
    </row>
    <row r="58" spans="2:13" ht="15.5" x14ac:dyDescent="0.35">
      <c r="C58" t="s">
        <v>78</v>
      </c>
      <c r="D58" s="5">
        <v>2538503253</v>
      </c>
      <c r="E58" s="5">
        <v>7287083998</v>
      </c>
      <c r="F58" s="5">
        <v>19749911081</v>
      </c>
      <c r="G58" s="5">
        <v>5938061672</v>
      </c>
      <c r="I58" s="5">
        <v>44739227103</v>
      </c>
      <c r="J58" s="5">
        <v>38831981795</v>
      </c>
      <c r="K58" s="5">
        <v>33279162519</v>
      </c>
      <c r="L58" s="5">
        <v>33850156788</v>
      </c>
    </row>
    <row r="59" spans="2:13" ht="15.5" x14ac:dyDescent="0.35">
      <c r="C59" t="s">
        <v>79</v>
      </c>
      <c r="F59" s="5">
        <v>-12149120385</v>
      </c>
      <c r="I59" s="5">
        <v>-12149120385</v>
      </c>
      <c r="J59" s="5">
        <v>-8372133373</v>
      </c>
      <c r="K59" s="5">
        <v>-6304878508</v>
      </c>
      <c r="L59" s="5">
        <v>-5168857381</v>
      </c>
    </row>
    <row r="60" spans="2:13" ht="15.5" x14ac:dyDescent="0.35">
      <c r="C60" t="s">
        <v>80</v>
      </c>
      <c r="F60" s="5">
        <v>88127356</v>
      </c>
      <c r="I60" s="5">
        <v>88127356</v>
      </c>
      <c r="J60" s="5">
        <v>127294558</v>
      </c>
      <c r="K60" s="5">
        <v>1077281722</v>
      </c>
      <c r="L60" s="5">
        <v>62576177</v>
      </c>
    </row>
    <row r="61" spans="2:13" ht="15.5" x14ac:dyDescent="0.35">
      <c r="C61" t="s">
        <v>27</v>
      </c>
      <c r="F61" s="5">
        <v>-12237247741</v>
      </c>
      <c r="I61" s="5">
        <v>-12237247741</v>
      </c>
      <c r="J61" s="5">
        <v>-8499427931</v>
      </c>
      <c r="K61" s="5">
        <v>-7382160230</v>
      </c>
      <c r="L61" s="5">
        <v>-5231433558</v>
      </c>
    </row>
    <row r="62" spans="2:13" ht="15.5" x14ac:dyDescent="0.35">
      <c r="C62" t="s">
        <v>82</v>
      </c>
      <c r="F62" s="5">
        <v>-12149120385</v>
      </c>
      <c r="I62" s="5">
        <v>-12149120385</v>
      </c>
      <c r="J62" s="5">
        <v>-8372133373</v>
      </c>
      <c r="K62" s="5">
        <v>-6304878508</v>
      </c>
      <c r="L62" s="5">
        <v>-5168857381</v>
      </c>
    </row>
    <row r="63" spans="2:13" ht="15.5" x14ac:dyDescent="0.35">
      <c r="C63" t="s">
        <v>29</v>
      </c>
      <c r="D63" s="5">
        <v>2538503253</v>
      </c>
      <c r="E63" s="5">
        <v>7287083998</v>
      </c>
      <c r="F63" s="5">
        <v>7600790696</v>
      </c>
      <c r="G63" s="5">
        <v>5938061672</v>
      </c>
      <c r="I63" s="5">
        <v>32590106718</v>
      </c>
      <c r="J63" s="5">
        <v>30459848422</v>
      </c>
      <c r="K63" s="5">
        <v>26974284011</v>
      </c>
      <c r="L63" s="5">
        <v>28681299407</v>
      </c>
    </row>
    <row r="64" spans="2:13" ht="15.5" x14ac:dyDescent="0.35">
      <c r="C64" t="s">
        <v>28</v>
      </c>
      <c r="D64" s="5">
        <v>-1345046119</v>
      </c>
      <c r="E64" s="5">
        <v>-1629223250</v>
      </c>
      <c r="F64" s="5">
        <v>-2752193249</v>
      </c>
      <c r="G64" s="5">
        <v>-1517589096</v>
      </c>
      <c r="I64" s="5">
        <v>-8195270905</v>
      </c>
      <c r="J64" s="5">
        <v>-6658707272</v>
      </c>
      <c r="K64" s="5">
        <v>-6341649584</v>
      </c>
      <c r="L64" s="5">
        <v>-6615523113</v>
      </c>
    </row>
    <row r="65" spans="2:12" ht="15.5" x14ac:dyDescent="0.35">
      <c r="C65" t="s">
        <v>83</v>
      </c>
      <c r="D65" s="5">
        <v>-1358130181</v>
      </c>
      <c r="E65" s="5">
        <v>-1627598499</v>
      </c>
      <c r="F65" s="5">
        <v>-2708190760</v>
      </c>
      <c r="G65" s="5">
        <v>-1477915717</v>
      </c>
      <c r="I65" s="5">
        <v>-8045957040</v>
      </c>
      <c r="J65" s="5">
        <v>-6190222060</v>
      </c>
      <c r="K65" s="5">
        <v>-6011687220</v>
      </c>
      <c r="L65" s="5">
        <v>-6080160239</v>
      </c>
    </row>
    <row r="66" spans="2:12" ht="15.5" x14ac:dyDescent="0.35">
      <c r="C66" t="s">
        <v>84</v>
      </c>
      <c r="D66" s="5">
        <v>13084062</v>
      </c>
      <c r="E66" s="5">
        <v>-1624751</v>
      </c>
      <c r="F66" s="5">
        <v>-44002489</v>
      </c>
      <c r="G66" s="5">
        <v>-39673379</v>
      </c>
      <c r="I66" s="5">
        <v>-149313865</v>
      </c>
      <c r="J66" s="5">
        <v>-468485212</v>
      </c>
      <c r="K66" s="5">
        <v>-329962364</v>
      </c>
      <c r="L66" s="5">
        <v>-535362874</v>
      </c>
    </row>
    <row r="67" spans="2:12" ht="15.5" x14ac:dyDescent="0.35">
      <c r="C67" t="s">
        <v>85</v>
      </c>
      <c r="D67" s="5">
        <v>-1345046119</v>
      </c>
      <c r="E67" s="5">
        <v>-1629223250</v>
      </c>
      <c r="F67" s="5">
        <v>-2752193249</v>
      </c>
      <c r="G67" s="5">
        <v>-1517589096</v>
      </c>
      <c r="I67" s="5">
        <v>-8195270905</v>
      </c>
      <c r="J67" s="5">
        <v>-6658707272</v>
      </c>
      <c r="K67" s="5">
        <v>-6341649584</v>
      </c>
      <c r="L67" s="5">
        <v>-6615523113</v>
      </c>
    </row>
    <row r="68" spans="2:12" ht="15.5" x14ac:dyDescent="0.35">
      <c r="C68" t="s">
        <v>86</v>
      </c>
      <c r="D68" s="5">
        <v>1193457134</v>
      </c>
      <c r="E68" s="5">
        <v>5657860748</v>
      </c>
      <c r="F68" s="5">
        <v>4848597447</v>
      </c>
      <c r="G68" s="5">
        <v>4420472576</v>
      </c>
      <c r="I68" s="5">
        <v>24394835813</v>
      </c>
      <c r="J68" s="5">
        <v>23801141150</v>
      </c>
      <c r="K68" s="5">
        <v>20632634427</v>
      </c>
      <c r="L68" s="5">
        <v>22065776294</v>
      </c>
    </row>
    <row r="69" spans="2:12" ht="15.5" x14ac:dyDescent="0.35">
      <c r="C69" t="s">
        <v>585</v>
      </c>
      <c r="L69" s="5">
        <v>-858337990</v>
      </c>
    </row>
    <row r="70" spans="2:12" ht="15.5" x14ac:dyDescent="0.35">
      <c r="C70" t="s">
        <v>87</v>
      </c>
      <c r="D70" s="5">
        <v>1193457134</v>
      </c>
      <c r="E70" s="5">
        <v>5657860748</v>
      </c>
      <c r="F70" s="5">
        <v>4848597447</v>
      </c>
      <c r="G70" s="5">
        <v>4420472576</v>
      </c>
      <c r="I70" s="5">
        <v>24394835813</v>
      </c>
      <c r="J70" s="5">
        <v>23801141150</v>
      </c>
      <c r="K70" s="5">
        <v>20632634427</v>
      </c>
      <c r="L70" s="5">
        <v>21207438304</v>
      </c>
    </row>
    <row r="71" spans="2:12" ht="15.5" x14ac:dyDescent="0.35">
      <c r="C71" t="s">
        <v>88</v>
      </c>
    </row>
    <row r="72" spans="2:12" ht="15.5" x14ac:dyDescent="0.35">
      <c r="C72" t="s">
        <v>89</v>
      </c>
      <c r="D72" s="5">
        <v>1402537441</v>
      </c>
      <c r="E72" s="5">
        <v>5866941056</v>
      </c>
      <c r="F72" s="5">
        <v>5598769001</v>
      </c>
      <c r="G72" s="5">
        <v>4449189136</v>
      </c>
      <c r="I72" s="5">
        <v>25231157043</v>
      </c>
      <c r="J72" s="5">
        <v>23916007383</v>
      </c>
      <c r="K72" s="5">
        <v>20014765634</v>
      </c>
      <c r="L72" s="5">
        <v>20573007352</v>
      </c>
    </row>
    <row r="73" spans="2:12" ht="15.5" x14ac:dyDescent="0.35">
      <c r="C73" t="s">
        <v>90</v>
      </c>
      <c r="D73" s="5">
        <v>1193457134</v>
      </c>
      <c r="E73" s="5">
        <v>5657860748</v>
      </c>
      <c r="F73" s="5">
        <v>4848597447</v>
      </c>
      <c r="G73" s="5">
        <v>4420472576</v>
      </c>
      <c r="I73" s="5">
        <v>24394835813</v>
      </c>
      <c r="J73" s="5">
        <v>23801141150</v>
      </c>
      <c r="K73" s="5">
        <v>20632634427</v>
      </c>
      <c r="L73" s="5">
        <v>21207438304</v>
      </c>
    </row>
    <row r="74" spans="2:12" ht="15.5" x14ac:dyDescent="0.35">
      <c r="C74" t="s">
        <v>8</v>
      </c>
      <c r="D74" s="5">
        <v>1465857128</v>
      </c>
      <c r="E74" s="5">
        <v>5593356770</v>
      </c>
      <c r="F74" s="5">
        <v>5423545994</v>
      </c>
      <c r="G74" s="5">
        <v>4401331317</v>
      </c>
      <c r="I74" s="5">
        <v>24293580732</v>
      </c>
      <c r="J74" s="5">
        <v>22763659146</v>
      </c>
      <c r="K74" s="5">
        <v>19123257778</v>
      </c>
      <c r="L74" s="5">
        <v>19463376434</v>
      </c>
    </row>
    <row r="75" spans="2:12" ht="15.5" x14ac:dyDescent="0.35">
      <c r="C75" t="s">
        <v>92</v>
      </c>
      <c r="D75" s="5">
        <v>1193457134</v>
      </c>
      <c r="E75" s="5">
        <v>5657860748</v>
      </c>
      <c r="F75" s="5">
        <v>4848597447</v>
      </c>
      <c r="G75" s="5">
        <v>4420472576</v>
      </c>
      <c r="I75" s="5">
        <v>24394835813</v>
      </c>
      <c r="J75" s="5">
        <v>23801141150</v>
      </c>
      <c r="K75" s="5">
        <v>20632634427</v>
      </c>
      <c r="L75" s="5">
        <v>21207438304</v>
      </c>
    </row>
    <row r="76" spans="2:12" ht="15.5" x14ac:dyDescent="0.35">
      <c r="C76" t="s">
        <v>93</v>
      </c>
      <c r="D76" s="5">
        <v>1402537442</v>
      </c>
      <c r="E76" s="5">
        <v>5866941055</v>
      </c>
      <c r="F76" s="5">
        <v>5598769001</v>
      </c>
      <c r="G76" s="5">
        <v>4449189136</v>
      </c>
      <c r="I76" s="5">
        <v>25231157043</v>
      </c>
      <c r="J76" s="5">
        <v>23916007383</v>
      </c>
      <c r="K76" s="5">
        <v>20014765634</v>
      </c>
      <c r="L76" s="5">
        <v>20573007352</v>
      </c>
    </row>
    <row r="77" spans="2:12" ht="15.5" x14ac:dyDescent="0.35">
      <c r="C77" t="s">
        <v>94</v>
      </c>
      <c r="D77" s="5">
        <v>1402537442</v>
      </c>
      <c r="E77" s="5">
        <v>5866941055</v>
      </c>
      <c r="F77" s="5">
        <v>5598769001</v>
      </c>
      <c r="G77" s="5">
        <v>4449189136</v>
      </c>
      <c r="I77" s="5">
        <v>25231157043</v>
      </c>
      <c r="J77" s="5">
        <v>23916007383</v>
      </c>
      <c r="K77" s="5">
        <v>20014765634</v>
      </c>
      <c r="L77" s="5">
        <v>20573007352</v>
      </c>
    </row>
    <row r="79" spans="2:12" ht="15.5" x14ac:dyDescent="0.35">
      <c r="B79" t="s">
        <v>95</v>
      </c>
      <c r="C79" t="s">
        <v>96</v>
      </c>
    </row>
    <row r="80" spans="2:12" ht="15.5" x14ac:dyDescent="0.35">
      <c r="C80" t="s">
        <v>97</v>
      </c>
    </row>
    <row r="81" spans="3:12" ht="15.5" x14ac:dyDescent="0.35">
      <c r="C81" t="s">
        <v>20</v>
      </c>
      <c r="D81" s="5">
        <v>13377300972</v>
      </c>
      <c r="E81" s="5">
        <v>18778425181</v>
      </c>
      <c r="F81" s="5">
        <v>15639907299</v>
      </c>
      <c r="G81" s="5">
        <v>21760936798</v>
      </c>
      <c r="I81" s="5">
        <v>15639907299</v>
      </c>
      <c r="J81" s="5">
        <v>38304211801</v>
      </c>
      <c r="K81" s="5">
        <v>23388177415</v>
      </c>
      <c r="L81" s="5">
        <v>7409980626</v>
      </c>
    </row>
    <row r="82" spans="3:12" ht="15.5" x14ac:dyDescent="0.35">
      <c r="C82" t="s">
        <v>98</v>
      </c>
      <c r="D82" s="5">
        <v>46668220408</v>
      </c>
      <c r="E82" s="5">
        <v>88511439641</v>
      </c>
      <c r="F82" s="5">
        <v>111629212296</v>
      </c>
      <c r="G82" s="5">
        <v>86346190573</v>
      </c>
      <c r="I82" s="5">
        <v>111629212296</v>
      </c>
      <c r="J82" s="5">
        <v>112189081285</v>
      </c>
      <c r="K82" s="5">
        <v>102583243883</v>
      </c>
      <c r="L82" s="5">
        <v>79325014914</v>
      </c>
    </row>
    <row r="83" spans="3:12" ht="15.5" x14ac:dyDescent="0.35">
      <c r="C83" t="s">
        <v>99</v>
      </c>
      <c r="D83" s="5">
        <v>8673255181</v>
      </c>
      <c r="E83" s="5">
        <v>5133227394</v>
      </c>
      <c r="F83" s="5">
        <v>8962295521</v>
      </c>
      <c r="G83" s="5">
        <v>10538711747</v>
      </c>
      <c r="I83" s="5">
        <v>8962295521</v>
      </c>
      <c r="J83" s="5">
        <v>4023686057</v>
      </c>
      <c r="K83" s="5">
        <v>433898736</v>
      </c>
      <c r="L83" s="5">
        <v>12266939413</v>
      </c>
    </row>
    <row r="84" spans="3:12" ht="15.5" x14ac:dyDescent="0.35">
      <c r="C84" t="s">
        <v>100</v>
      </c>
      <c r="D84" s="5">
        <v>46668220408</v>
      </c>
      <c r="E84" s="5">
        <v>88511439641</v>
      </c>
      <c r="F84" s="5">
        <v>111629212296</v>
      </c>
      <c r="G84" s="5">
        <v>86346190573</v>
      </c>
      <c r="I84" s="5">
        <v>111629212296</v>
      </c>
      <c r="J84" s="5">
        <v>112189081285</v>
      </c>
      <c r="K84" s="5">
        <v>102583243883</v>
      </c>
      <c r="L84" s="5">
        <v>79325014914</v>
      </c>
    </row>
    <row r="85" spans="3:12" ht="15.5" x14ac:dyDescent="0.35">
      <c r="C85" t="s">
        <v>101</v>
      </c>
      <c r="F85" s="5">
        <v>67721027</v>
      </c>
      <c r="I85" s="5">
        <v>67721027</v>
      </c>
      <c r="K85" s="5">
        <v>195000000</v>
      </c>
      <c r="L85" s="5">
        <v>250000000</v>
      </c>
    </row>
    <row r="86" spans="3:12" ht="15.5" x14ac:dyDescent="0.35">
      <c r="C86" t="s">
        <v>247</v>
      </c>
    </row>
    <row r="87" spans="3:12" ht="15.5" x14ac:dyDescent="0.35">
      <c r="C87" t="s">
        <v>102</v>
      </c>
      <c r="F87" s="5">
        <v>67721027</v>
      </c>
      <c r="I87" s="5">
        <v>67721027</v>
      </c>
      <c r="K87" s="5">
        <v>195000000</v>
      </c>
      <c r="L87" s="5">
        <v>250000000</v>
      </c>
    </row>
    <row r="88" spans="3:12" ht="15.5" x14ac:dyDescent="0.35">
      <c r="C88" t="s">
        <v>103</v>
      </c>
      <c r="D88" s="5">
        <v>193464153501</v>
      </c>
      <c r="E88" s="5">
        <v>134964903864</v>
      </c>
      <c r="F88" s="5">
        <v>105578011010</v>
      </c>
      <c r="G88" s="5">
        <v>107818217065</v>
      </c>
      <c r="I88" s="5">
        <v>105578011010</v>
      </c>
      <c r="J88" s="5">
        <v>118992294532</v>
      </c>
      <c r="K88" s="5">
        <v>114841517264</v>
      </c>
      <c r="L88" s="5">
        <v>150825578701</v>
      </c>
    </row>
    <row r="89" spans="3:12" ht="15.5" x14ac:dyDescent="0.35">
      <c r="C89" t="s">
        <v>81</v>
      </c>
      <c r="D89" s="5">
        <v>67117485028</v>
      </c>
      <c r="E89" s="5">
        <v>66909096754</v>
      </c>
      <c r="F89" s="5">
        <v>66700708481</v>
      </c>
      <c r="G89" s="5">
        <v>65919287637</v>
      </c>
      <c r="I89" s="5">
        <v>66700708481</v>
      </c>
      <c r="J89" s="5">
        <v>65613907888</v>
      </c>
      <c r="K89" s="5">
        <v>65542363024</v>
      </c>
      <c r="L89" s="5">
        <v>6885716220</v>
      </c>
    </row>
    <row r="90" spans="3:12" ht="15.5" x14ac:dyDescent="0.35">
      <c r="C90" t="s">
        <v>104</v>
      </c>
      <c r="D90" s="5">
        <v>264661997015</v>
      </c>
      <c r="E90" s="5">
        <v>259603419802</v>
      </c>
      <c r="F90" s="5">
        <v>241137322594</v>
      </c>
      <c r="G90" s="5">
        <v>236026414217</v>
      </c>
      <c r="I90" s="5">
        <v>241137322594</v>
      </c>
      <c r="J90" s="5">
        <v>281626304168</v>
      </c>
      <c r="K90" s="5">
        <v>268737193108</v>
      </c>
      <c r="L90" s="5">
        <v>242429413561</v>
      </c>
    </row>
    <row r="91" spans="3:12" ht="15.5" x14ac:dyDescent="0.35">
      <c r="C91" t="s">
        <v>105</v>
      </c>
    </row>
    <row r="92" spans="3:12" ht="15.5" x14ac:dyDescent="0.35">
      <c r="C92" t="s">
        <v>108</v>
      </c>
      <c r="D92" s="5">
        <v>842250496</v>
      </c>
      <c r="E92" s="5">
        <v>837817421</v>
      </c>
      <c r="F92" s="5">
        <v>842257605</v>
      </c>
      <c r="G92" s="5">
        <v>774271397</v>
      </c>
      <c r="I92" s="5">
        <v>842257605</v>
      </c>
      <c r="J92" s="5">
        <v>857359221</v>
      </c>
      <c r="K92" s="5">
        <v>1260894224</v>
      </c>
      <c r="L92" s="5">
        <v>1261524763</v>
      </c>
    </row>
    <row r="93" spans="3:12" ht="15.5" x14ac:dyDescent="0.35">
      <c r="C93" t="s">
        <v>106</v>
      </c>
      <c r="D93" s="5">
        <v>366166774090</v>
      </c>
      <c r="E93" s="5">
        <v>355073037269</v>
      </c>
      <c r="F93" s="5">
        <v>355743702345</v>
      </c>
      <c r="G93" s="5">
        <v>341446567182</v>
      </c>
      <c r="I93" s="5">
        <v>355743702345</v>
      </c>
      <c r="J93" s="5">
        <v>264177620299</v>
      </c>
      <c r="K93" s="5">
        <v>163380770216</v>
      </c>
      <c r="L93" s="5">
        <v>104767758460</v>
      </c>
    </row>
    <row r="94" spans="3:12" ht="15.5" x14ac:dyDescent="0.35">
      <c r="C94" t="s">
        <v>107</v>
      </c>
      <c r="D94" s="5">
        <v>629548500</v>
      </c>
      <c r="E94" s="5">
        <v>712696000</v>
      </c>
      <c r="F94" s="5">
        <v>795968500</v>
      </c>
      <c r="G94" s="5">
        <v>876241000</v>
      </c>
      <c r="I94" s="5">
        <v>795968500</v>
      </c>
      <c r="J94" s="5">
        <v>1051121000</v>
      </c>
      <c r="L94" s="5">
        <v>3270833</v>
      </c>
    </row>
    <row r="95" spans="3:12" ht="15.5" x14ac:dyDescent="0.35">
      <c r="C95" t="s">
        <v>109</v>
      </c>
      <c r="D95" s="5">
        <v>375900173945</v>
      </c>
      <c r="E95" s="5">
        <v>365061448904</v>
      </c>
      <c r="F95" s="5">
        <v>366041595272</v>
      </c>
      <c r="G95" s="5">
        <v>352174463399</v>
      </c>
      <c r="I95" s="5">
        <v>366041595272</v>
      </c>
      <c r="J95" s="5">
        <v>280714383946</v>
      </c>
      <c r="K95" s="5">
        <v>192398854694</v>
      </c>
      <c r="L95" s="5">
        <v>122354952364</v>
      </c>
    </row>
    <row r="96" spans="3:12" ht="15.5" x14ac:dyDescent="0.35">
      <c r="C96" t="s">
        <v>110</v>
      </c>
      <c r="D96" s="5">
        <v>640562170960</v>
      </c>
      <c r="E96" s="5">
        <v>624664868706</v>
      </c>
      <c r="F96" s="5">
        <v>607178917866</v>
      </c>
      <c r="G96" s="5">
        <v>588200877616</v>
      </c>
      <c r="I96" s="5">
        <v>607178917866</v>
      </c>
      <c r="J96" s="5">
        <v>562340688114</v>
      </c>
      <c r="K96" s="5">
        <v>461136047802</v>
      </c>
      <c r="L96" s="5">
        <v>364784365925</v>
      </c>
    </row>
    <row r="97" spans="3:12" ht="15.5" x14ac:dyDescent="0.35">
      <c r="C97" t="s">
        <v>111</v>
      </c>
    </row>
    <row r="98" spans="3:12" ht="15.5" x14ac:dyDescent="0.35">
      <c r="C98" t="s">
        <v>112</v>
      </c>
    </row>
    <row r="99" spans="3:12" ht="15.5" x14ac:dyDescent="0.35">
      <c r="C99" t="s">
        <v>113</v>
      </c>
      <c r="D99" s="5">
        <v>271308955423</v>
      </c>
      <c r="E99" s="5">
        <v>256791771168</v>
      </c>
      <c r="F99" s="5">
        <v>244821678722</v>
      </c>
      <c r="G99" s="5">
        <v>201579215134</v>
      </c>
      <c r="I99" s="5">
        <v>244821678722</v>
      </c>
      <c r="J99" s="5">
        <v>218334589272</v>
      </c>
      <c r="K99" s="5">
        <v>139379245987</v>
      </c>
      <c r="L99" s="5">
        <v>158603482545</v>
      </c>
    </row>
    <row r="100" spans="3:12" ht="15.5" x14ac:dyDescent="0.35">
      <c r="C100" t="s">
        <v>250</v>
      </c>
      <c r="D100" s="5">
        <v>195581487557</v>
      </c>
      <c r="E100" s="5">
        <v>193256508792</v>
      </c>
      <c r="F100" s="5">
        <v>163097254624</v>
      </c>
      <c r="G100" s="5">
        <v>161369043549</v>
      </c>
      <c r="I100" s="5">
        <v>163097254624</v>
      </c>
      <c r="J100" s="5">
        <v>161535515574</v>
      </c>
      <c r="K100" s="5">
        <v>112561133694</v>
      </c>
      <c r="L100" s="5">
        <v>112647754257</v>
      </c>
    </row>
    <row r="101" spans="3:12" ht="15.5" x14ac:dyDescent="0.35">
      <c r="C101" t="s">
        <v>114</v>
      </c>
    </row>
    <row r="102" spans="3:12" ht="15.5" x14ac:dyDescent="0.35">
      <c r="C102" t="s">
        <v>251</v>
      </c>
      <c r="D102" s="5">
        <v>39196184293</v>
      </c>
      <c r="E102" s="5">
        <v>26813679481</v>
      </c>
      <c r="F102" s="5">
        <v>27063528292</v>
      </c>
      <c r="G102" s="5">
        <v>23798094966</v>
      </c>
      <c r="I102" s="5">
        <v>27063528292</v>
      </c>
      <c r="J102" s="5">
        <v>38141793973</v>
      </c>
      <c r="K102" s="5">
        <v>17312725662</v>
      </c>
      <c r="L102" s="5">
        <v>21493618335</v>
      </c>
    </row>
    <row r="103" spans="3:12" ht="15.5" x14ac:dyDescent="0.35">
      <c r="C103" t="s">
        <v>115</v>
      </c>
    </row>
    <row r="104" spans="3:12" ht="15.5" x14ac:dyDescent="0.35">
      <c r="C104" t="s">
        <v>252</v>
      </c>
      <c r="D104" s="5">
        <v>8673255181</v>
      </c>
      <c r="E104" s="5">
        <v>5133227394</v>
      </c>
      <c r="F104" s="5">
        <v>8962295521</v>
      </c>
      <c r="G104" s="5">
        <v>10538711747</v>
      </c>
      <c r="I104" s="5">
        <v>8962295521</v>
      </c>
      <c r="J104" s="5">
        <v>4023686057</v>
      </c>
      <c r="K104" s="5">
        <v>433898736</v>
      </c>
      <c r="L104" s="5">
        <v>12266939413</v>
      </c>
    </row>
    <row r="105" spans="3:12" ht="15.5" x14ac:dyDescent="0.35">
      <c r="C105" t="s">
        <v>116</v>
      </c>
      <c r="D105" s="5">
        <v>1079882012</v>
      </c>
      <c r="E105" s="5">
        <v>692717686</v>
      </c>
      <c r="F105" s="5">
        <v>3947817956</v>
      </c>
      <c r="G105" s="5">
        <v>623646780</v>
      </c>
      <c r="I105" s="5">
        <v>3947817956</v>
      </c>
      <c r="J105" s="5">
        <v>2645975797</v>
      </c>
      <c r="K105" s="5">
        <v>4532250305</v>
      </c>
      <c r="L105" s="5">
        <v>3986895565</v>
      </c>
    </row>
    <row r="106" spans="3:12" ht="15.5" x14ac:dyDescent="0.35">
      <c r="C106" t="s">
        <v>117</v>
      </c>
      <c r="D106" s="5">
        <v>6006453550</v>
      </c>
      <c r="E106" s="5">
        <v>4220174512</v>
      </c>
      <c r="F106" s="5">
        <v>6401767011</v>
      </c>
      <c r="G106" s="5">
        <v>4983173058</v>
      </c>
      <c r="I106" s="5">
        <v>6401767011</v>
      </c>
      <c r="J106" s="5">
        <v>5443395374</v>
      </c>
      <c r="K106" s="5">
        <v>4087694404</v>
      </c>
      <c r="L106" s="5">
        <v>6247878175</v>
      </c>
    </row>
    <row r="107" spans="3:12" ht="15.5" x14ac:dyDescent="0.35">
      <c r="C107" t="s">
        <v>322</v>
      </c>
    </row>
    <row r="108" spans="3:12" ht="15.5" x14ac:dyDescent="0.35">
      <c r="C108" t="s">
        <v>120</v>
      </c>
      <c r="G108" s="5">
        <v>29479166671</v>
      </c>
      <c r="J108" s="5">
        <v>6250000000</v>
      </c>
    </row>
    <row r="109" spans="3:12" ht="15.5" x14ac:dyDescent="0.35">
      <c r="C109" t="s">
        <v>325</v>
      </c>
      <c r="D109" s="5">
        <v>15754700803</v>
      </c>
      <c r="E109" s="5">
        <v>26649039303</v>
      </c>
      <c r="F109" s="5">
        <v>34873848963</v>
      </c>
      <c r="G109" s="5">
        <v>266545034</v>
      </c>
      <c r="I109" s="5">
        <v>34873848963</v>
      </c>
      <c r="J109" s="5">
        <v>6544222497</v>
      </c>
      <c r="K109" s="5">
        <v>451543186</v>
      </c>
      <c r="L109" s="5">
        <v>1960396800</v>
      </c>
    </row>
    <row r="110" spans="3:12" ht="15.5" x14ac:dyDescent="0.35">
      <c r="C110" t="s">
        <v>122</v>
      </c>
      <c r="D110" s="5">
        <v>15201433485</v>
      </c>
      <c r="E110" s="5">
        <v>15223852928</v>
      </c>
      <c r="F110" s="5">
        <v>15574935589</v>
      </c>
      <c r="G110" s="5">
        <v>45438127928</v>
      </c>
      <c r="I110" s="5">
        <v>15574935589</v>
      </c>
      <c r="J110" s="5">
        <v>22834823580</v>
      </c>
      <c r="K110" s="5">
        <v>17548504748</v>
      </c>
      <c r="L110" s="5">
        <v>16255187747</v>
      </c>
    </row>
    <row r="111" spans="3:12" ht="15.5" x14ac:dyDescent="0.35">
      <c r="C111" t="s">
        <v>123</v>
      </c>
      <c r="D111" s="5">
        <v>15201433485</v>
      </c>
      <c r="E111" s="5">
        <v>15223852928</v>
      </c>
      <c r="F111" s="5">
        <v>15574935589</v>
      </c>
      <c r="G111" s="5">
        <v>45438127928</v>
      </c>
      <c r="I111" s="5">
        <v>15574935589</v>
      </c>
      <c r="J111" s="5">
        <v>22834823580</v>
      </c>
      <c r="K111" s="5">
        <v>17548504748</v>
      </c>
      <c r="L111" s="5">
        <v>16255187747</v>
      </c>
    </row>
    <row r="112" spans="3:12" ht="15.5" x14ac:dyDescent="0.35">
      <c r="C112" t="s">
        <v>119</v>
      </c>
    </row>
    <row r="113" spans="2:12" ht="15.5" x14ac:dyDescent="0.35">
      <c r="C113" t="s">
        <v>121</v>
      </c>
      <c r="D113" s="5">
        <v>7787779672</v>
      </c>
      <c r="E113" s="5">
        <v>7845123903</v>
      </c>
      <c r="F113" s="5">
        <v>7979980460</v>
      </c>
      <c r="G113" s="5">
        <v>37535024522</v>
      </c>
      <c r="I113" s="5">
        <v>7979980460</v>
      </c>
      <c r="J113" s="5">
        <v>14548744567</v>
      </c>
      <c r="K113" s="5">
        <v>6879831521</v>
      </c>
      <c r="L113" s="5">
        <v>7219799440</v>
      </c>
    </row>
    <row r="114" spans="2:12" ht="15.5" x14ac:dyDescent="0.35">
      <c r="C114" t="s">
        <v>256</v>
      </c>
      <c r="D114" s="5">
        <v>1088790715</v>
      </c>
      <c r="E114" s="5">
        <v>1038470333</v>
      </c>
      <c r="F114" s="5">
        <v>982314397</v>
      </c>
      <c r="G114" s="5">
        <v>658738852</v>
      </c>
      <c r="I114" s="5">
        <v>982314397</v>
      </c>
      <c r="J114" s="5">
        <v>612216673</v>
      </c>
      <c r="K114" s="5">
        <v>514868295</v>
      </c>
      <c r="L114" s="5">
        <v>359807155</v>
      </c>
    </row>
    <row r="115" spans="2:12" ht="15.5" x14ac:dyDescent="0.35">
      <c r="C115" t="s">
        <v>124</v>
      </c>
      <c r="D115" s="5">
        <v>286510388908</v>
      </c>
      <c r="E115" s="5">
        <v>272015624096</v>
      </c>
      <c r="F115" s="5">
        <v>260396614311</v>
      </c>
      <c r="G115" s="5">
        <v>247017343062</v>
      </c>
      <c r="I115" s="5">
        <v>260396614311</v>
      </c>
      <c r="J115" s="5">
        <v>241169412852</v>
      </c>
      <c r="K115" s="5">
        <v>156927750735</v>
      </c>
      <c r="L115" s="5">
        <v>174858670292</v>
      </c>
    </row>
    <row r="116" spans="2:12" ht="15.5" x14ac:dyDescent="0.35">
      <c r="C116" t="s">
        <v>125</v>
      </c>
    </row>
    <row r="117" spans="2:12" ht="15.5" x14ac:dyDescent="0.35">
      <c r="C117" t="s">
        <v>126</v>
      </c>
      <c r="D117" s="5">
        <v>174029086350</v>
      </c>
      <c r="E117" s="5">
        <v>174029086350</v>
      </c>
      <c r="F117" s="5">
        <v>174029086350</v>
      </c>
      <c r="G117" s="5">
        <v>174029086350</v>
      </c>
      <c r="I117" s="5">
        <v>174029086350</v>
      </c>
      <c r="J117" s="5">
        <v>173902462600</v>
      </c>
      <c r="K117" s="5">
        <v>173901445000</v>
      </c>
      <c r="L117" s="5">
        <v>138901000000</v>
      </c>
    </row>
    <row r="118" spans="2:12" ht="15.5" x14ac:dyDescent="0.35">
      <c r="C118" t="s">
        <v>127</v>
      </c>
    </row>
    <row r="119" spans="2:12" ht="15.5" x14ac:dyDescent="0.35">
      <c r="C119" t="s">
        <v>128</v>
      </c>
      <c r="D119" s="5">
        <v>99662417274</v>
      </c>
      <c r="E119" s="5">
        <v>98404948420</v>
      </c>
      <c r="F119" s="5">
        <v>93019979923</v>
      </c>
      <c r="G119" s="5">
        <v>88377854773</v>
      </c>
      <c r="I119" s="5">
        <v>93019979923</v>
      </c>
      <c r="J119" s="5">
        <v>69559952284</v>
      </c>
      <c r="K119" s="5">
        <v>53821884790</v>
      </c>
      <c r="L119" s="5">
        <v>34087883015</v>
      </c>
    </row>
    <row r="120" spans="2:12" ht="15.5" x14ac:dyDescent="0.35">
      <c r="C120" t="s">
        <v>257</v>
      </c>
      <c r="D120" s="5">
        <v>14229719984</v>
      </c>
      <c r="E120" s="5">
        <v>13229716984</v>
      </c>
      <c r="F120" s="5">
        <v>13229716984</v>
      </c>
      <c r="G120" s="5">
        <v>13229716984</v>
      </c>
      <c r="I120" s="5">
        <v>13229716984</v>
      </c>
      <c r="J120" s="5">
        <v>12229716984</v>
      </c>
      <c r="K120" s="5">
        <v>11229716984</v>
      </c>
      <c r="L120" s="5">
        <v>10229716984</v>
      </c>
    </row>
    <row r="121" spans="2:12" ht="15.5" x14ac:dyDescent="0.35">
      <c r="C121" t="s">
        <v>258</v>
      </c>
      <c r="D121" s="5">
        <v>85432697290</v>
      </c>
      <c r="E121" s="5">
        <v>85175231436</v>
      </c>
      <c r="F121" s="5">
        <v>79790262939</v>
      </c>
      <c r="G121" s="5">
        <v>75148137789</v>
      </c>
      <c r="I121" s="5">
        <v>79790262939</v>
      </c>
      <c r="J121" s="5">
        <v>57330235300</v>
      </c>
      <c r="K121" s="5">
        <v>42592167806</v>
      </c>
      <c r="L121" s="5">
        <v>23858166031</v>
      </c>
    </row>
    <row r="122" spans="2:12" ht="15.5" x14ac:dyDescent="0.35">
      <c r="C122" t="s">
        <v>259</v>
      </c>
      <c r="D122" s="5">
        <v>99662417274</v>
      </c>
      <c r="E122" s="5">
        <v>98404948420</v>
      </c>
      <c r="F122" s="5">
        <v>93019979923</v>
      </c>
      <c r="G122" s="5">
        <v>88377854773</v>
      </c>
      <c r="I122" s="5">
        <v>93019979923</v>
      </c>
      <c r="J122" s="5">
        <v>69559952284</v>
      </c>
      <c r="K122" s="5">
        <v>53821884790</v>
      </c>
      <c r="L122" s="5">
        <v>34087883015</v>
      </c>
    </row>
    <row r="123" spans="2:12" ht="15.5" x14ac:dyDescent="0.35">
      <c r="C123" t="s">
        <v>260</v>
      </c>
      <c r="D123" s="5">
        <v>13242793400</v>
      </c>
      <c r="E123" s="5">
        <v>13306113086</v>
      </c>
      <c r="F123" s="5">
        <v>13032528801</v>
      </c>
      <c r="G123" s="5">
        <v>12857305794</v>
      </c>
      <c r="I123" s="5">
        <v>13032528801</v>
      </c>
      <c r="J123" s="5">
        <v>12094952490</v>
      </c>
      <c r="K123" s="5">
        <v>10942604253</v>
      </c>
      <c r="L123" s="5">
        <v>10051096398</v>
      </c>
    </row>
    <row r="124" spans="2:12" ht="15.5" x14ac:dyDescent="0.35">
      <c r="C124" t="s">
        <v>10</v>
      </c>
      <c r="D124" s="5">
        <v>354051782052</v>
      </c>
      <c r="E124" s="5">
        <v>352649244610</v>
      </c>
      <c r="F124" s="5">
        <v>346782303555</v>
      </c>
      <c r="G124" s="5">
        <v>341183534554</v>
      </c>
      <c r="I124" s="5">
        <v>346782303555</v>
      </c>
      <c r="J124" s="5">
        <v>321171275262</v>
      </c>
      <c r="K124" s="5">
        <v>304208297067</v>
      </c>
      <c r="L124" s="5">
        <v>189925695633</v>
      </c>
    </row>
    <row r="125" spans="2:12" ht="15.5" x14ac:dyDescent="0.35">
      <c r="C125" t="s">
        <v>129</v>
      </c>
      <c r="D125" s="5">
        <v>640562170960</v>
      </c>
      <c r="E125" s="5">
        <v>624664868706</v>
      </c>
      <c r="F125" s="5">
        <v>607178917866</v>
      </c>
      <c r="G125" s="5">
        <v>588200877616</v>
      </c>
      <c r="I125" s="5">
        <v>607178917866</v>
      </c>
      <c r="J125" s="5">
        <v>562340688114</v>
      </c>
      <c r="K125" s="5">
        <v>461136047802</v>
      </c>
      <c r="L125" s="5">
        <v>364784365925</v>
      </c>
    </row>
    <row r="126" spans="2:12" ht="15.5" x14ac:dyDescent="0.35">
      <c r="C126" t="s">
        <v>130</v>
      </c>
      <c r="D126" s="5">
        <v>3480581727</v>
      </c>
      <c r="E126" s="5">
        <v>3480581727</v>
      </c>
      <c r="F126" s="5">
        <v>3480581727</v>
      </c>
      <c r="G126" s="5">
        <v>3480581727</v>
      </c>
      <c r="I126" s="5">
        <v>3480581727</v>
      </c>
      <c r="J126" s="5">
        <v>3478049252</v>
      </c>
      <c r="K126" s="5">
        <v>3478028900</v>
      </c>
      <c r="L126" s="5">
        <v>2778020000</v>
      </c>
    </row>
    <row r="128" spans="2:12" ht="15.5" x14ac:dyDescent="0.35">
      <c r="B128" t="s">
        <v>131</v>
      </c>
      <c r="C128" t="s">
        <v>132</v>
      </c>
      <c r="D128" s="5">
        <v>20961279581</v>
      </c>
      <c r="E128" s="5">
        <v>-12695369427</v>
      </c>
      <c r="F128" s="5">
        <v>1009445091</v>
      </c>
      <c r="G128" s="5">
        <v>9402756586</v>
      </c>
      <c r="I128" s="5">
        <v>54299177063</v>
      </c>
      <c r="J128" s="5">
        <v>65872114823</v>
      </c>
      <c r="K128" s="5">
        <v>7029182207</v>
      </c>
      <c r="L128" s="5">
        <v>2872578534</v>
      </c>
    </row>
    <row r="129" spans="3:12" ht="15.5" x14ac:dyDescent="0.35">
      <c r="C129" t="s">
        <v>133</v>
      </c>
      <c r="D129" s="5">
        <v>217479805336</v>
      </c>
      <c r="E129" s="5">
        <v>156084108363</v>
      </c>
      <c r="F129" s="5">
        <v>143641709993</v>
      </c>
      <c r="G129" s="5">
        <v>164046625735</v>
      </c>
      <c r="I129" s="5">
        <v>621227637297</v>
      </c>
      <c r="J129" s="5">
        <v>583108737996</v>
      </c>
      <c r="K129" s="5">
        <v>492041541229</v>
      </c>
      <c r="L129" s="5">
        <v>504012360868</v>
      </c>
    </row>
    <row r="130" spans="3:12" ht="15.5" x14ac:dyDescent="0.35">
      <c r="C130" t="s">
        <v>134</v>
      </c>
      <c r="D130" s="5">
        <v>-154934872562</v>
      </c>
      <c r="E130" s="5">
        <v>-124052701591</v>
      </c>
      <c r="F130" s="5">
        <v>-95875513725</v>
      </c>
      <c r="G130" s="5">
        <v>-120621215772</v>
      </c>
      <c r="I130" s="5">
        <v>-421119742654</v>
      </c>
      <c r="J130" s="5">
        <v>-383996185030</v>
      </c>
      <c r="K130" s="5">
        <v>-357851377058</v>
      </c>
      <c r="L130" s="5">
        <v>-381405949397</v>
      </c>
    </row>
    <row r="131" spans="3:12" ht="15.5" x14ac:dyDescent="0.35">
      <c r="C131" t="s">
        <v>135</v>
      </c>
      <c r="D131" s="5">
        <v>-18886509378</v>
      </c>
      <c r="E131" s="5">
        <v>-23096957017</v>
      </c>
      <c r="F131" s="5">
        <v>-22192314083</v>
      </c>
      <c r="G131" s="5">
        <v>-17664778585</v>
      </c>
      <c r="I131" s="5">
        <v>-77055589044</v>
      </c>
      <c r="J131" s="5">
        <v>-70257993542</v>
      </c>
      <c r="K131" s="5">
        <v>-81435531478</v>
      </c>
      <c r="L131" s="5">
        <v>-68726764207</v>
      </c>
    </row>
    <row r="132" spans="3:12" ht="15.5" x14ac:dyDescent="0.35">
      <c r="C132" t="s">
        <v>724</v>
      </c>
      <c r="D132" s="5">
        <v>-21601055318</v>
      </c>
      <c r="E132" s="5">
        <v>-11526464261</v>
      </c>
      <c r="F132" s="5">
        <v>-12196512896</v>
      </c>
      <c r="G132" s="5">
        <v>-9806111236</v>
      </c>
      <c r="I132" s="5">
        <v>-47623505991</v>
      </c>
      <c r="J132" s="5">
        <v>-46656201968</v>
      </c>
      <c r="K132" s="5">
        <v>-24065594987</v>
      </c>
      <c r="L132" s="5">
        <v>-35178833660</v>
      </c>
    </row>
    <row r="133" spans="3:12" ht="15.5" x14ac:dyDescent="0.35">
      <c r="C133" t="s">
        <v>327</v>
      </c>
      <c r="D133" s="5">
        <v>4170484218</v>
      </c>
      <c r="E133" s="5">
        <v>1046520357</v>
      </c>
      <c r="F133" s="5">
        <v>-10370037386</v>
      </c>
      <c r="G133" s="5">
        <v>430799522</v>
      </c>
    </row>
    <row r="134" spans="3:12" ht="15.5" x14ac:dyDescent="0.35">
      <c r="C134" t="s">
        <v>328</v>
      </c>
      <c r="D134" s="5">
        <v>-165499267</v>
      </c>
      <c r="E134" s="5">
        <v>-6063068331</v>
      </c>
      <c r="F134" s="5">
        <v>3947875302</v>
      </c>
      <c r="G134" s="5">
        <v>-2346598674</v>
      </c>
      <c r="I134" s="5">
        <v>-875624289</v>
      </c>
      <c r="J134" s="5">
        <v>-125852997</v>
      </c>
      <c r="K134" s="5">
        <v>-11788680435</v>
      </c>
      <c r="L134" s="5">
        <v>-4504480980</v>
      </c>
    </row>
    <row r="135" spans="3:12" ht="15.5" x14ac:dyDescent="0.35">
      <c r="C135" t="s">
        <v>871</v>
      </c>
    </row>
    <row r="136" spans="3:12" ht="15.5" x14ac:dyDescent="0.35">
      <c r="C136" t="s">
        <v>137</v>
      </c>
      <c r="D136" s="5">
        <v>-1535029070</v>
      </c>
      <c r="E136" s="5">
        <v>-1508850743</v>
      </c>
      <c r="F136" s="5">
        <v>-2356990947</v>
      </c>
      <c r="G136" s="5">
        <v>-1807287522</v>
      </c>
      <c r="I136" s="5">
        <v>-8104877871</v>
      </c>
      <c r="J136" s="5">
        <v>-7828256263</v>
      </c>
      <c r="K136" s="5">
        <v>-4085089487</v>
      </c>
      <c r="L136" s="5">
        <v>-6154896709</v>
      </c>
    </row>
    <row r="137" spans="3:12" ht="15.5" x14ac:dyDescent="0.35">
      <c r="C137" t="s">
        <v>261</v>
      </c>
      <c r="D137" s="5">
        <v>9639876</v>
      </c>
      <c r="E137" s="5">
        <v>17151319</v>
      </c>
      <c r="F137" s="5">
        <v>20950573</v>
      </c>
      <c r="G137" s="5">
        <v>24014759</v>
      </c>
      <c r="I137" s="5">
        <v>88127356</v>
      </c>
      <c r="J137" s="5">
        <v>127294558</v>
      </c>
      <c r="K137" s="5">
        <v>1077281722</v>
      </c>
      <c r="L137" s="5">
        <v>62576177</v>
      </c>
    </row>
    <row r="138" spans="3:12" ht="15.5" x14ac:dyDescent="0.35">
      <c r="C138" t="s">
        <v>265</v>
      </c>
      <c r="D138" s="5">
        <v>-3575684254</v>
      </c>
      <c r="E138" s="5">
        <v>-3595107523</v>
      </c>
      <c r="F138" s="5">
        <v>-3609721740</v>
      </c>
      <c r="G138" s="5">
        <v>-2852691641</v>
      </c>
      <c r="I138" s="5">
        <v>-12237247741</v>
      </c>
      <c r="J138" s="5">
        <v>-8499427931</v>
      </c>
      <c r="K138" s="5">
        <v>-6863367299</v>
      </c>
      <c r="L138" s="5">
        <v>-5231433558</v>
      </c>
    </row>
    <row r="139" spans="3:12" ht="15.5" x14ac:dyDescent="0.35">
      <c r="C139" t="s">
        <v>139</v>
      </c>
      <c r="D139" s="5">
        <v>-8626703966</v>
      </c>
      <c r="E139" s="5">
        <v>21799587951</v>
      </c>
      <c r="F139" s="5">
        <v>4412044412</v>
      </c>
      <c r="G139" s="5">
        <v>21464700879</v>
      </c>
      <c r="I139" s="5">
        <v>21334046130</v>
      </c>
      <c r="J139" s="5">
        <v>51405629083</v>
      </c>
      <c r="K139" s="5">
        <v>92573193704</v>
      </c>
      <c r="L139" s="5">
        <v>27096036098</v>
      </c>
    </row>
    <row r="140" spans="3:12" ht="15.5" x14ac:dyDescent="0.35">
      <c r="C140" t="s">
        <v>140</v>
      </c>
      <c r="D140" s="5">
        <v>-17735699824</v>
      </c>
      <c r="E140" s="5">
        <v>-5965700642</v>
      </c>
      <c r="F140" s="5">
        <v>-11562275984</v>
      </c>
      <c r="G140" s="5">
        <v>-23897814205</v>
      </c>
      <c r="I140" s="5">
        <v>-98317284677</v>
      </c>
      <c r="J140" s="5">
        <v>-102389850923</v>
      </c>
      <c r="K140" s="5">
        <v>-83610281322</v>
      </c>
      <c r="L140" s="5">
        <v>-41243456380</v>
      </c>
    </row>
    <row r="141" spans="3:12" ht="15.5" x14ac:dyDescent="0.35">
      <c r="C141" t="s">
        <v>333</v>
      </c>
      <c r="F141" s="5">
        <v>5529655613</v>
      </c>
      <c r="I141" s="5">
        <v>5529655613</v>
      </c>
      <c r="L141" s="5">
        <v>425000000</v>
      </c>
    </row>
    <row r="142" spans="3:12" ht="15.5" x14ac:dyDescent="0.35">
      <c r="C142" t="s">
        <v>872</v>
      </c>
      <c r="D142" s="5">
        <v>151956050</v>
      </c>
      <c r="E142" s="5">
        <v>79043950</v>
      </c>
      <c r="F142" s="5">
        <v>-6459817655</v>
      </c>
      <c r="G142" s="5">
        <v>2546983500</v>
      </c>
      <c r="I142" s="5">
        <v>-231000000</v>
      </c>
      <c r="J142" s="5">
        <v>-7194502257</v>
      </c>
      <c r="K142" s="5">
        <v>-11908211530</v>
      </c>
      <c r="L142" s="5">
        <v>-7753402478</v>
      </c>
    </row>
    <row r="143" spans="3:12" ht="15.5" x14ac:dyDescent="0.35">
      <c r="C143" t="s">
        <v>503</v>
      </c>
      <c r="L143" s="5">
        <v>7000000000</v>
      </c>
    </row>
    <row r="144" spans="3:12" ht="15.5" x14ac:dyDescent="0.35">
      <c r="C144" t="s">
        <v>747</v>
      </c>
      <c r="L144" s="5">
        <v>-30000000000</v>
      </c>
    </row>
    <row r="145" spans="3:12" ht="15.5" x14ac:dyDescent="0.35">
      <c r="C145" t="s">
        <v>143</v>
      </c>
      <c r="D145" s="5">
        <v>-17887655874</v>
      </c>
      <c r="E145" s="5">
        <v>-6044744592</v>
      </c>
      <c r="F145" s="5">
        <v>-10559113942</v>
      </c>
      <c r="G145" s="5">
        <v>-26444797705</v>
      </c>
      <c r="I145" s="5">
        <v>-103542940290</v>
      </c>
      <c r="J145" s="5">
        <v>-94375988666</v>
      </c>
      <c r="K145" s="5">
        <v>-71702069792</v>
      </c>
      <c r="L145" s="5">
        <v>-10915053902</v>
      </c>
    </row>
    <row r="146" spans="3:12" ht="15.5" x14ac:dyDescent="0.35">
      <c r="C146" t="s">
        <v>483</v>
      </c>
      <c r="F146" s="5">
        <v>-73000000</v>
      </c>
      <c r="I146" s="5">
        <v>-73000000</v>
      </c>
      <c r="J146" s="5">
        <v>-819360000</v>
      </c>
    </row>
    <row r="147" spans="3:12" ht="15.5" x14ac:dyDescent="0.35">
      <c r="C147" t="s">
        <v>148</v>
      </c>
      <c r="D147" s="5">
        <v>-8626703966</v>
      </c>
      <c r="E147" s="5">
        <v>21799587951</v>
      </c>
      <c r="F147" s="5">
        <v>4412044412</v>
      </c>
      <c r="G147" s="5">
        <v>21464700879</v>
      </c>
      <c r="I147" s="5">
        <v>21334046130</v>
      </c>
      <c r="J147" s="5">
        <v>51405629083</v>
      </c>
      <c r="K147" s="5">
        <v>92573193704</v>
      </c>
      <c r="L147" s="5">
        <v>27096036098</v>
      </c>
    </row>
    <row r="148" spans="3:12" ht="15.5" x14ac:dyDescent="0.35">
      <c r="C148" t="s">
        <v>547</v>
      </c>
      <c r="F148" s="5">
        <v>-253247500</v>
      </c>
      <c r="I148" s="5">
        <v>126623750</v>
      </c>
      <c r="J148" s="5">
        <v>1017600</v>
      </c>
      <c r="K148" s="5">
        <v>35000445000</v>
      </c>
      <c r="L148" s="5">
        <v>55000000000</v>
      </c>
    </row>
    <row r="149" spans="3:12" ht="15.5" x14ac:dyDescent="0.35">
      <c r="C149" t="s">
        <v>338</v>
      </c>
      <c r="J149" s="5">
        <v>-6956081988</v>
      </c>
    </row>
    <row r="150" spans="3:12" ht="15.5" x14ac:dyDescent="0.35">
      <c r="C150" t="s">
        <v>873</v>
      </c>
    </row>
    <row r="151" spans="3:12" ht="15.5" x14ac:dyDescent="0.35">
      <c r="C151" t="s">
        <v>579</v>
      </c>
    </row>
    <row r="152" spans="3:12" ht="15.5" x14ac:dyDescent="0.35">
      <c r="C152" t="s">
        <v>471</v>
      </c>
      <c r="D152" s="5">
        <v>-10937499996</v>
      </c>
      <c r="E152" s="5">
        <v>-8049999997</v>
      </c>
      <c r="F152" s="5">
        <v>-26304435822</v>
      </c>
      <c r="G152" s="5">
        <v>2854435820</v>
      </c>
      <c r="I152" s="5">
        <v>-26575000000</v>
      </c>
      <c r="L152" s="5">
        <v>-4041360228</v>
      </c>
    </row>
    <row r="153" spans="3:12" ht="15.5" x14ac:dyDescent="0.35">
      <c r="C153" t="s">
        <v>470</v>
      </c>
      <c r="F153" s="5">
        <v>31645833337</v>
      </c>
      <c r="G153" s="5">
        <v>16979166671</v>
      </c>
      <c r="I153" s="5">
        <v>48625000008</v>
      </c>
      <c r="J153" s="5">
        <v>12500000000</v>
      </c>
    </row>
    <row r="154" spans="3:12" ht="15.5" x14ac:dyDescent="0.35">
      <c r="C154" t="s">
        <v>578</v>
      </c>
      <c r="D154" s="5">
        <v>-10937499996</v>
      </c>
      <c r="E154" s="5">
        <v>-8049999997</v>
      </c>
      <c r="F154" s="5">
        <v>5341397515</v>
      </c>
      <c r="G154" s="5">
        <v>19833602491</v>
      </c>
      <c r="I154" s="5">
        <v>22050000008</v>
      </c>
      <c r="J154" s="5">
        <v>12500000000</v>
      </c>
      <c r="L154" s="5">
        <v>-4041360228</v>
      </c>
    </row>
    <row r="155" spans="3:12" ht="15.5" x14ac:dyDescent="0.35">
      <c r="C155" t="s">
        <v>874</v>
      </c>
    </row>
    <row r="156" spans="3:12" ht="15.5" x14ac:dyDescent="0.35">
      <c r="C156" t="s">
        <v>875</v>
      </c>
      <c r="F156" s="5">
        <v>253247500</v>
      </c>
      <c r="I156" s="5">
        <v>253247500</v>
      </c>
      <c r="J156" s="5">
        <v>2035200</v>
      </c>
    </row>
    <row r="157" spans="3:12" ht="15.5" x14ac:dyDescent="0.35">
      <c r="C157" t="s">
        <v>876</v>
      </c>
      <c r="K157" s="5">
        <v>61600890000</v>
      </c>
    </row>
    <row r="158" spans="3:12" ht="15.5" x14ac:dyDescent="0.35">
      <c r="C158" t="s">
        <v>877</v>
      </c>
      <c r="F158" s="5">
        <v>253247500</v>
      </c>
      <c r="I158" s="5">
        <v>253247500</v>
      </c>
      <c r="J158" s="5">
        <v>2035200</v>
      </c>
      <c r="K158" s="5">
        <v>61600890000</v>
      </c>
    </row>
    <row r="159" spans="3:12" ht="15.5" x14ac:dyDescent="0.35">
      <c r="C159" t="s">
        <v>343</v>
      </c>
      <c r="D159" s="5">
        <v>-14182735</v>
      </c>
      <c r="E159" s="5">
        <v>-309666220</v>
      </c>
      <c r="F159" s="5">
        <v>-270564178</v>
      </c>
      <c r="G159" s="5">
        <v>270564178</v>
      </c>
      <c r="I159" s="5">
        <v>-270564178</v>
      </c>
      <c r="J159" s="5">
        <v>-243623609</v>
      </c>
      <c r="K159" s="5">
        <v>-1848821533</v>
      </c>
      <c r="L159" s="5">
        <v>-223984200</v>
      </c>
    </row>
    <row r="160" spans="3:12" ht="15.5" x14ac:dyDescent="0.35">
      <c r="C160" t="s">
        <v>407</v>
      </c>
      <c r="K160" s="5">
        <v>-1462699200</v>
      </c>
      <c r="L160" s="5">
        <v>-870800000</v>
      </c>
    </row>
    <row r="161" spans="2:12" ht="15.5" x14ac:dyDescent="0.35">
      <c r="C161" t="s">
        <v>372</v>
      </c>
      <c r="F161" s="5">
        <v>-81318112703</v>
      </c>
      <c r="G161" s="5">
        <v>1360534210</v>
      </c>
      <c r="I161" s="5">
        <v>-81484584728</v>
      </c>
      <c r="K161" s="5">
        <v>-716620563</v>
      </c>
    </row>
    <row r="162" spans="2:12" ht="15.5" x14ac:dyDescent="0.35">
      <c r="C162" t="s">
        <v>456</v>
      </c>
      <c r="D162" s="5">
        <v>2324978765</v>
      </c>
      <c r="E162" s="5">
        <v>30159254168</v>
      </c>
      <c r="F162" s="5">
        <v>80659323778</v>
      </c>
      <c r="I162" s="5">
        <v>80659323778</v>
      </c>
      <c r="J162" s="5">
        <v>46102281880</v>
      </c>
      <c r="L162" s="5">
        <v>2232180526</v>
      </c>
    </row>
    <row r="163" spans="2:12" ht="15.5" x14ac:dyDescent="0.35">
      <c r="C163" t="s">
        <v>157</v>
      </c>
      <c r="D163" s="5">
        <v>-5401124209</v>
      </c>
      <c r="E163" s="5">
        <v>3138517882</v>
      </c>
      <c r="F163" s="5">
        <v>-6140786481</v>
      </c>
      <c r="G163" s="5">
        <v>6969643260</v>
      </c>
      <c r="I163" s="5">
        <v>-22684061484</v>
      </c>
      <c r="J163" s="5">
        <v>14887892983</v>
      </c>
      <c r="K163" s="5">
        <v>15992094589</v>
      </c>
      <c r="L163" s="5">
        <v>-11274841748</v>
      </c>
    </row>
    <row r="164" spans="2:12" ht="15.5" x14ac:dyDescent="0.35">
      <c r="C164" t="s">
        <v>158</v>
      </c>
      <c r="E164" s="5">
        <v>15639907299</v>
      </c>
      <c r="I164" s="5">
        <v>38304211801</v>
      </c>
      <c r="J164" s="5">
        <v>23388177415</v>
      </c>
      <c r="K164" s="5">
        <v>7409980626</v>
      </c>
      <c r="L164" s="5">
        <v>18524154422</v>
      </c>
    </row>
    <row r="165" spans="2:12" ht="15.5" x14ac:dyDescent="0.35">
      <c r="C165" t="s">
        <v>878</v>
      </c>
      <c r="F165" s="5">
        <v>19756982</v>
      </c>
      <c r="I165" s="5">
        <v>19756982</v>
      </c>
      <c r="J165" s="5">
        <v>28141403</v>
      </c>
      <c r="K165" s="5">
        <v>-13897800</v>
      </c>
      <c r="L165" s="5">
        <v>160667952</v>
      </c>
    </row>
    <row r="166" spans="2:12" ht="15.5" x14ac:dyDescent="0.35">
      <c r="C166" t="s">
        <v>159</v>
      </c>
      <c r="D166" s="5">
        <v>-5401124209</v>
      </c>
      <c r="E166" s="5">
        <v>18778425181</v>
      </c>
      <c r="F166" s="5">
        <v>-6121029499</v>
      </c>
      <c r="G166" s="5">
        <v>6969643260</v>
      </c>
      <c r="I166" s="5">
        <v>15639907299</v>
      </c>
      <c r="J166" s="5">
        <v>38304211801</v>
      </c>
      <c r="K166" s="5">
        <v>23388177415</v>
      </c>
      <c r="L166" s="5">
        <v>7409980626</v>
      </c>
    </row>
    <row r="168" spans="2:12" ht="15.5" x14ac:dyDescent="0.35">
      <c r="B168" t="s">
        <v>160</v>
      </c>
      <c r="C168" t="s">
        <v>12</v>
      </c>
      <c r="D168" s="5">
        <v>3480000000</v>
      </c>
      <c r="E168" s="5">
        <v>3480000000</v>
      </c>
      <c r="F168" s="5">
        <v>3480000000</v>
      </c>
      <c r="G168" s="5">
        <v>3480000000</v>
      </c>
      <c r="I168" s="5">
        <v>3480000000</v>
      </c>
      <c r="J168" s="5">
        <v>3480000000</v>
      </c>
      <c r="K168" s="5">
        <v>3480000000</v>
      </c>
      <c r="L168" s="5">
        <v>2780000000</v>
      </c>
    </row>
    <row r="169" spans="2:12" ht="15.5" x14ac:dyDescent="0.35">
      <c r="C169" t="s">
        <v>161</v>
      </c>
      <c r="D169" s="6">
        <v>0.36</v>
      </c>
      <c r="E169" s="6">
        <v>1.55</v>
      </c>
      <c r="F169" s="6">
        <v>1.33</v>
      </c>
      <c r="G169" s="6">
        <v>1.26</v>
      </c>
    </row>
    <row r="170" spans="2:12" ht="15.5" x14ac:dyDescent="0.35">
      <c r="C170" t="s">
        <v>162</v>
      </c>
      <c r="D170" s="6">
        <v>288.89</v>
      </c>
      <c r="E170" s="6">
        <v>74.19</v>
      </c>
      <c r="F170" s="6">
        <v>92.48</v>
      </c>
      <c r="G170" s="6">
        <v>101.59</v>
      </c>
    </row>
    <row r="171" spans="2:12" ht="15.5" x14ac:dyDescent="0.35">
      <c r="C171" t="s">
        <v>61</v>
      </c>
      <c r="D171" s="6">
        <v>2.06</v>
      </c>
      <c r="E171" s="6">
        <v>3.01</v>
      </c>
      <c r="F171" s="6">
        <v>2.54</v>
      </c>
      <c r="G171" s="6">
        <v>3.02</v>
      </c>
    </row>
    <row r="172" spans="2:12" ht="15.5" x14ac:dyDescent="0.35">
      <c r="C172" t="s">
        <v>163</v>
      </c>
      <c r="D172" s="5">
        <v>9600000000</v>
      </c>
      <c r="E172" s="5">
        <v>14150000000</v>
      </c>
      <c r="F172" s="5">
        <v>25650000000</v>
      </c>
      <c r="G172" s="5">
        <v>11520000000</v>
      </c>
    </row>
    <row r="173" spans="2:12" ht="15.5" x14ac:dyDescent="0.35">
      <c r="C173" t="s">
        <v>164</v>
      </c>
      <c r="D173" s="6">
        <v>2E-3</v>
      </c>
      <c r="E173" s="6">
        <v>8.6E-3</v>
      </c>
      <c r="F173" s="6">
        <v>7.6E-3</v>
      </c>
      <c r="G173" s="6">
        <v>7.4999999999999997E-3</v>
      </c>
    </row>
    <row r="174" spans="2:12" ht="15.5" x14ac:dyDescent="0.35">
      <c r="C174" t="s">
        <v>165</v>
      </c>
      <c r="D174" s="6">
        <v>3.7000000000000002E-3</v>
      </c>
      <c r="E174" s="6">
        <v>1.5900000000000001E-2</v>
      </c>
      <c r="F174" s="6">
        <v>1.3899999999999999E-2</v>
      </c>
      <c r="G174" s="6">
        <v>1.34E-2</v>
      </c>
    </row>
    <row r="175" spans="2:12" ht="15.5" x14ac:dyDescent="0.35">
      <c r="C175" t="s">
        <v>166</v>
      </c>
      <c r="D175" s="6">
        <v>6.8999999999999999E-3</v>
      </c>
      <c r="E175" s="6">
        <v>0.02</v>
      </c>
      <c r="F175" s="6">
        <v>5.2699999999999997E-2</v>
      </c>
      <c r="G175" s="6">
        <v>1.5900000000000001E-2</v>
      </c>
    </row>
    <row r="176" spans="2:12" ht="15.5" x14ac:dyDescent="0.35">
      <c r="C176" t="s">
        <v>167</v>
      </c>
      <c r="F176" s="6">
        <v>1.61</v>
      </c>
    </row>
    <row r="177" spans="3:12" ht="15.5" x14ac:dyDescent="0.35">
      <c r="C177" t="s">
        <v>168</v>
      </c>
      <c r="D177" s="5">
        <v>354000000000</v>
      </c>
      <c r="E177" s="5">
        <v>353000000000</v>
      </c>
      <c r="F177" s="5">
        <v>347000000000</v>
      </c>
      <c r="G177" s="5">
        <v>341000000000</v>
      </c>
    </row>
    <row r="178" spans="3:12" ht="15.5" x14ac:dyDescent="0.35">
      <c r="C178" t="s">
        <v>169</v>
      </c>
      <c r="D178" s="6">
        <v>1.06</v>
      </c>
      <c r="E178" s="6">
        <v>1.18</v>
      </c>
      <c r="F178" s="6">
        <v>1.28</v>
      </c>
      <c r="G178" s="6">
        <v>1.36</v>
      </c>
    </row>
    <row r="179" spans="3:12" ht="15.5" x14ac:dyDescent="0.35">
      <c r="C179" t="s">
        <v>170</v>
      </c>
      <c r="D179" s="6">
        <v>97.92</v>
      </c>
      <c r="E179" s="6">
        <v>97.5</v>
      </c>
      <c r="F179" s="6">
        <v>95.89</v>
      </c>
      <c r="G179" s="6">
        <v>94.33</v>
      </c>
    </row>
    <row r="180" spans="3:12" ht="15.5" x14ac:dyDescent="0.35">
      <c r="C180" t="s">
        <v>171</v>
      </c>
      <c r="D180" s="6">
        <v>1.06</v>
      </c>
      <c r="E180" s="6">
        <v>1.18</v>
      </c>
      <c r="F180" s="6">
        <v>1.29</v>
      </c>
      <c r="G180" s="6">
        <v>1.36</v>
      </c>
    </row>
    <row r="181" spans="3:12" ht="15.5" x14ac:dyDescent="0.35">
      <c r="C181" t="s">
        <v>172</v>
      </c>
      <c r="D181" s="6">
        <v>97.74</v>
      </c>
      <c r="E181" s="6">
        <v>97.29</v>
      </c>
      <c r="F181" s="6">
        <v>95.66</v>
      </c>
      <c r="G181" s="6">
        <v>94.08</v>
      </c>
    </row>
    <row r="182" spans="3:12" ht="15.5" x14ac:dyDescent="0.35">
      <c r="C182" t="s">
        <v>173</v>
      </c>
      <c r="D182" s="5">
        <v>211000000000</v>
      </c>
      <c r="E182" s="5">
        <v>220000000000</v>
      </c>
      <c r="F182" s="5">
        <v>198000000000</v>
      </c>
      <c r="G182" s="5">
        <v>161000000000</v>
      </c>
    </row>
    <row r="183" spans="3:12" ht="15.5" x14ac:dyDescent="0.35">
      <c r="C183" t="s">
        <v>174</v>
      </c>
      <c r="G183" s="5">
        <v>29000000000</v>
      </c>
    </row>
    <row r="184" spans="3:12" ht="15.5" x14ac:dyDescent="0.35">
      <c r="C184" t="s">
        <v>175</v>
      </c>
      <c r="D184" s="5">
        <v>341000000000</v>
      </c>
      <c r="E184" s="5">
        <v>339000000000</v>
      </c>
      <c r="F184" s="5">
        <v>334000000000</v>
      </c>
      <c r="G184" s="5">
        <v>328000000000</v>
      </c>
    </row>
    <row r="185" spans="3:12" ht="15.5" x14ac:dyDescent="0.35">
      <c r="C185" t="s">
        <v>24</v>
      </c>
      <c r="D185" s="5">
        <v>211000000000</v>
      </c>
      <c r="E185" s="5">
        <v>220000000000</v>
      </c>
      <c r="F185" s="5">
        <v>198000000000</v>
      </c>
      <c r="G185" s="5">
        <v>191000000000</v>
      </c>
    </row>
    <row r="186" spans="3:12" ht="15.5" x14ac:dyDescent="0.35">
      <c r="C186" t="s">
        <v>21</v>
      </c>
      <c r="D186" s="5">
        <v>198000000000</v>
      </c>
      <c r="E186" s="5">
        <v>201000000000</v>
      </c>
      <c r="F186" s="5">
        <v>182000000000</v>
      </c>
      <c r="G186" s="5">
        <v>169000000000</v>
      </c>
    </row>
    <row r="187" spans="3:12" ht="15.5" x14ac:dyDescent="0.35">
      <c r="C187" t="s">
        <v>176</v>
      </c>
      <c r="D187" s="5">
        <v>-7000000000</v>
      </c>
      <c r="E187" s="5">
        <v>3000000000</v>
      </c>
      <c r="F187" s="5">
        <v>-4000000000</v>
      </c>
      <c r="G187" s="5">
        <v>34000000000</v>
      </c>
    </row>
    <row r="188" spans="3:12" ht="15.5" x14ac:dyDescent="0.35">
      <c r="C188" t="s">
        <v>177</v>
      </c>
      <c r="D188" s="5">
        <v>21000000000</v>
      </c>
      <c r="E188" s="5">
        <v>-13000000000</v>
      </c>
      <c r="F188" s="5">
        <v>1000000000</v>
      </c>
      <c r="G188" s="5">
        <v>9000000000</v>
      </c>
    </row>
    <row r="189" spans="3:12" ht="15.5" x14ac:dyDescent="0.35">
      <c r="C189" t="s">
        <v>178</v>
      </c>
      <c r="D189" s="5">
        <v>-18000000000</v>
      </c>
      <c r="E189" s="5">
        <v>-6000000000</v>
      </c>
      <c r="F189" s="5">
        <v>-11000000000</v>
      </c>
      <c r="G189" s="5">
        <v>-26000000000</v>
      </c>
    </row>
    <row r="190" spans="3:12" ht="15.5" x14ac:dyDescent="0.35">
      <c r="C190" t="s">
        <v>13</v>
      </c>
      <c r="D190" s="5">
        <v>3000000000</v>
      </c>
      <c r="E190" s="5">
        <v>-19000000000</v>
      </c>
      <c r="F190" s="5">
        <v>-10000000000</v>
      </c>
      <c r="G190" s="5">
        <v>-17000000000</v>
      </c>
    </row>
    <row r="191" spans="3:12" ht="15.5" x14ac:dyDescent="0.35">
      <c r="C191" t="s">
        <v>16</v>
      </c>
      <c r="D191" s="6">
        <v>0.88</v>
      </c>
      <c r="E191" s="6">
        <v>-5.38</v>
      </c>
      <c r="F191" s="6">
        <v>-2.74</v>
      </c>
      <c r="G191" s="6">
        <v>-4.9000000000000004</v>
      </c>
    </row>
    <row r="192" spans="3:12" ht="15.5" x14ac:dyDescent="0.35">
      <c r="C192" t="s">
        <v>46</v>
      </c>
      <c r="I192" s="6">
        <v>6.74</v>
      </c>
      <c r="J192" s="6">
        <v>6.52</v>
      </c>
      <c r="K192" s="6">
        <v>5.67</v>
      </c>
      <c r="L192" s="6">
        <v>7.21</v>
      </c>
    </row>
    <row r="193" spans="3:12" ht="15.5" x14ac:dyDescent="0.35">
      <c r="C193" t="s">
        <v>60</v>
      </c>
      <c r="I193" s="6">
        <v>18.25</v>
      </c>
      <c r="J193" s="6">
        <v>19.63</v>
      </c>
      <c r="K193" s="6">
        <v>21.69</v>
      </c>
      <c r="L193" s="5">
        <v>0</v>
      </c>
    </row>
    <row r="194" spans="3:12" ht="15.5" x14ac:dyDescent="0.35">
      <c r="C194" t="s">
        <v>63</v>
      </c>
      <c r="I194" s="6">
        <v>0.69</v>
      </c>
      <c r="J194" s="6">
        <v>0.75</v>
      </c>
      <c r="K194" s="6">
        <v>0.83</v>
      </c>
      <c r="L194" s="5">
        <v>0</v>
      </c>
    </row>
    <row r="195" spans="3:12" ht="15.5" x14ac:dyDescent="0.35">
      <c r="C195" t="s">
        <v>179</v>
      </c>
      <c r="I195" s="6">
        <v>67459999999.999992</v>
      </c>
      <c r="J195" s="5">
        <v>56820000000</v>
      </c>
      <c r="K195" s="5">
        <v>46840000000</v>
      </c>
      <c r="L195" s="5">
        <v>46820000000</v>
      </c>
    </row>
    <row r="196" spans="3:12" ht="15.5" x14ac:dyDescent="0.35">
      <c r="C196" t="s">
        <v>180</v>
      </c>
      <c r="I196" s="6">
        <v>3.8599999999999995E-2</v>
      </c>
      <c r="J196" s="6">
        <v>4.0399999999999998E-2</v>
      </c>
      <c r="K196" s="6">
        <v>4.2800000000000005E-2</v>
      </c>
      <c r="L196" s="6">
        <v>5.4900000000000004E-2</v>
      </c>
    </row>
    <row r="197" spans="3:12" ht="15.5" x14ac:dyDescent="0.35">
      <c r="C197" t="s">
        <v>181</v>
      </c>
      <c r="I197" s="6">
        <v>7.0300000000000001E-2</v>
      </c>
      <c r="J197" s="6">
        <v>7.3399999999999993E-2</v>
      </c>
      <c r="K197" s="6">
        <v>6.7299999999999999E-2</v>
      </c>
      <c r="L197" s="6">
        <v>0.11130000000000001</v>
      </c>
    </row>
    <row r="198" spans="3:12" ht="15.5" x14ac:dyDescent="0.35">
      <c r="C198" t="s">
        <v>182</v>
      </c>
      <c r="I198" s="6">
        <v>0.12670000000000001</v>
      </c>
      <c r="J198" s="6">
        <v>0.1167</v>
      </c>
      <c r="K198" s="6">
        <v>0.12609999999999999</v>
      </c>
      <c r="L198" s="6">
        <v>0.17120000000000002</v>
      </c>
    </row>
    <row r="199" spans="3:12" ht="15.5" x14ac:dyDescent="0.35">
      <c r="C199" t="s">
        <v>183</v>
      </c>
      <c r="I199" s="6">
        <v>3.66</v>
      </c>
      <c r="J199" s="6">
        <v>4.57</v>
      </c>
      <c r="K199" s="6">
        <v>4.51</v>
      </c>
      <c r="L199" s="6">
        <v>6.47</v>
      </c>
    </row>
    <row r="200" spans="3:12" ht="15.5" x14ac:dyDescent="0.35">
      <c r="C200" t="s">
        <v>57</v>
      </c>
      <c r="I200" s="6">
        <v>1.28</v>
      </c>
      <c r="J200" s="6">
        <v>1.44</v>
      </c>
      <c r="K200" s="6">
        <v>1.46</v>
      </c>
      <c r="L200" s="5">
        <v>0</v>
      </c>
    </row>
    <row r="201" spans="3:12" ht="15.5" x14ac:dyDescent="0.35">
      <c r="C201" t="s">
        <v>54</v>
      </c>
      <c r="I201" s="6">
        <v>95.89</v>
      </c>
      <c r="J201" s="6">
        <v>88.86</v>
      </c>
      <c r="K201" s="6">
        <v>84.32</v>
      </c>
      <c r="L201" s="6">
        <v>64.75</v>
      </c>
    </row>
    <row r="202" spans="3:12" ht="15.5" x14ac:dyDescent="0.35">
      <c r="C202" t="s">
        <v>184</v>
      </c>
      <c r="I202" s="6">
        <v>1.29</v>
      </c>
      <c r="J202" s="6">
        <v>1.45</v>
      </c>
      <c r="K202" s="6">
        <v>1.46</v>
      </c>
      <c r="L202" s="5">
        <v>0</v>
      </c>
    </row>
    <row r="203" spans="3:12" ht="15.5" x14ac:dyDescent="0.35">
      <c r="C203" t="s">
        <v>185</v>
      </c>
      <c r="I203" s="6">
        <v>95.66</v>
      </c>
      <c r="J203" s="6">
        <v>88.56</v>
      </c>
      <c r="K203" s="6">
        <v>84.32</v>
      </c>
      <c r="L203" s="6">
        <v>64.75</v>
      </c>
    </row>
    <row r="204" spans="3:12" ht="15.5" x14ac:dyDescent="0.35">
      <c r="C204" t="s">
        <v>186</v>
      </c>
      <c r="I204" s="5">
        <v>198000000000</v>
      </c>
      <c r="J204" s="5">
        <v>168000000000</v>
      </c>
      <c r="K204" s="5">
        <v>113000000000</v>
      </c>
      <c r="L204" s="5">
        <v>113000000000</v>
      </c>
    </row>
    <row r="205" spans="3:12" ht="15.5" x14ac:dyDescent="0.35">
      <c r="C205" t="s">
        <v>187</v>
      </c>
      <c r="J205" s="5">
        <v>6000000000</v>
      </c>
    </row>
    <row r="206" spans="3:12" ht="15.5" x14ac:dyDescent="0.35">
      <c r="C206" t="s">
        <v>26</v>
      </c>
      <c r="I206" s="5">
        <v>198000000000</v>
      </c>
      <c r="J206" s="5">
        <v>174000000000</v>
      </c>
      <c r="K206" s="5">
        <v>113000000000</v>
      </c>
      <c r="L206" s="5">
        <v>113000000000</v>
      </c>
    </row>
    <row r="207" spans="3:12" ht="15.5" x14ac:dyDescent="0.35">
      <c r="C207" t="s">
        <v>23</v>
      </c>
      <c r="I207" s="5">
        <v>182000000000</v>
      </c>
      <c r="J207" s="5">
        <v>136000000000</v>
      </c>
      <c r="K207" s="5">
        <v>89000000000</v>
      </c>
      <c r="L207" s="5">
        <v>105000000000</v>
      </c>
    </row>
    <row r="208" spans="3:12" ht="15.5" x14ac:dyDescent="0.35">
      <c r="C208" t="s">
        <v>188</v>
      </c>
      <c r="I208" s="5">
        <v>-4000000000</v>
      </c>
      <c r="J208" s="5">
        <v>63000000000</v>
      </c>
      <c r="K208" s="5">
        <v>129000000000</v>
      </c>
      <c r="L208" s="5">
        <v>84000000000</v>
      </c>
    </row>
    <row r="209" spans="2:13" ht="15.5" x14ac:dyDescent="0.35">
      <c r="C209" t="s">
        <v>189</v>
      </c>
      <c r="I209" s="5">
        <v>54000000000</v>
      </c>
      <c r="J209" s="5">
        <v>66000000000</v>
      </c>
      <c r="K209" s="5">
        <v>7000000000</v>
      </c>
      <c r="L209" s="5">
        <v>3000000000</v>
      </c>
    </row>
    <row r="210" spans="2:13" ht="15.5" x14ac:dyDescent="0.35">
      <c r="C210" t="s">
        <v>190</v>
      </c>
      <c r="I210" s="5">
        <v>-104000000000</v>
      </c>
      <c r="J210" s="5">
        <v>-94000000000</v>
      </c>
      <c r="K210" s="5">
        <v>-72000000000</v>
      </c>
      <c r="L210" s="5">
        <v>-11000000000</v>
      </c>
    </row>
    <row r="211" spans="2:13" ht="15.5" x14ac:dyDescent="0.35">
      <c r="C211" t="s">
        <v>15</v>
      </c>
      <c r="I211" s="5">
        <v>-49000000000</v>
      </c>
      <c r="J211" s="5">
        <v>-29000000000</v>
      </c>
      <c r="K211" s="5">
        <v>-65000000000</v>
      </c>
      <c r="L211" s="5">
        <v>-8000000000</v>
      </c>
    </row>
    <row r="212" spans="2:13" ht="15.5" x14ac:dyDescent="0.35">
      <c r="C212" t="s">
        <v>17</v>
      </c>
      <c r="I212" s="6">
        <v>-14.15</v>
      </c>
      <c r="J212" s="6">
        <v>-8.1999999999999993</v>
      </c>
      <c r="K212" s="6">
        <v>-18.59</v>
      </c>
      <c r="L212" s="6">
        <v>-2.9</v>
      </c>
    </row>
    <row r="214" spans="2:13" ht="15.5" x14ac:dyDescent="0.35">
      <c r="B214" t="s">
        <v>191</v>
      </c>
      <c r="C214" t="s">
        <v>192</v>
      </c>
      <c r="D214" s="5">
        <v>1000000000</v>
      </c>
      <c r="E214" s="5">
        <v>5000000000</v>
      </c>
      <c r="F214" s="5">
        <v>5000000000</v>
      </c>
      <c r="G214" s="5">
        <v>4000000000</v>
      </c>
      <c r="H214" s="5">
        <v>13000000000</v>
      </c>
      <c r="I214" s="5">
        <v>23000000000</v>
      </c>
      <c r="J214" s="5">
        <v>23000000000</v>
      </c>
      <c r="K214" s="5">
        <v>20000000000</v>
      </c>
      <c r="L214" s="5">
        <v>20000000000</v>
      </c>
      <c r="M214" s="5">
        <v>9000000000</v>
      </c>
    </row>
    <row r="215" spans="2:13" ht="15.5" x14ac:dyDescent="0.35">
      <c r="C215" t="s">
        <v>345</v>
      </c>
      <c r="K215" s="5">
        <v>2</v>
      </c>
    </row>
    <row r="216" spans="2:13" ht="15.5" x14ac:dyDescent="0.35">
      <c r="C216" t="s">
        <v>65</v>
      </c>
      <c r="I216" s="6">
        <v>0.30670000000000003</v>
      </c>
      <c r="K216" s="6">
        <v>0.35270000000000001</v>
      </c>
    </row>
    <row r="217" spans="2:13" ht="15.5" x14ac:dyDescent="0.35">
      <c r="C217" t="s">
        <v>346</v>
      </c>
      <c r="I217" s="6">
        <v>1.4999999999999999E-2</v>
      </c>
      <c r="K217" s="6">
        <v>1.4999999999999999E-2</v>
      </c>
    </row>
    <row r="218" spans="2:13" ht="15.5" x14ac:dyDescent="0.35">
      <c r="C218" t="s">
        <v>45</v>
      </c>
      <c r="D218" s="6">
        <v>0.36</v>
      </c>
      <c r="E218" s="6">
        <v>1.55</v>
      </c>
      <c r="F218" s="6">
        <v>1.33</v>
      </c>
      <c r="G218" s="6">
        <v>1.26</v>
      </c>
      <c r="H218" s="6">
        <v>3.82</v>
      </c>
      <c r="I218" s="6">
        <v>6.74</v>
      </c>
      <c r="J218" s="6">
        <v>6.52</v>
      </c>
      <c r="K218" s="6">
        <v>5.67</v>
      </c>
      <c r="L218" s="6">
        <v>5.75</v>
      </c>
      <c r="M218" s="6">
        <v>2.6</v>
      </c>
    </row>
    <row r="219" spans="2:13" ht="15.5" x14ac:dyDescent="0.35">
      <c r="C219" t="s">
        <v>67</v>
      </c>
      <c r="K219" s="5">
        <v>2</v>
      </c>
    </row>
    <row r="220" spans="2:13" ht="15.5" x14ac:dyDescent="0.35">
      <c r="C220" t="s">
        <v>347</v>
      </c>
      <c r="I220" s="6">
        <v>0.30670000000000003</v>
      </c>
      <c r="K220" s="6">
        <v>0.35270000000000001</v>
      </c>
    </row>
    <row r="221" spans="2:13" ht="15.5" x14ac:dyDescent="0.35">
      <c r="C221" t="s">
        <v>348</v>
      </c>
      <c r="I221" s="6">
        <v>1.4999999999999999E-2</v>
      </c>
      <c r="K221" s="6">
        <v>1.4999999999999999E-2</v>
      </c>
    </row>
    <row r="222" spans="2:13" ht="15.5" x14ac:dyDescent="0.35">
      <c r="C222" t="s">
        <v>193</v>
      </c>
      <c r="D222" s="5">
        <v>176000000000</v>
      </c>
      <c r="E222" s="5">
        <v>133000000000</v>
      </c>
      <c r="F222" s="5">
        <v>169000000000</v>
      </c>
      <c r="G222" s="5">
        <v>147000000000</v>
      </c>
      <c r="H222" s="5">
        <v>617000000000</v>
      </c>
      <c r="I222" s="5">
        <v>620000000000</v>
      </c>
      <c r="J222" s="5">
        <v>592000000000</v>
      </c>
      <c r="K222" s="5">
        <v>516000000000</v>
      </c>
      <c r="L222" s="5">
        <v>506000000000</v>
      </c>
      <c r="M222" s="5">
        <v>271000000000</v>
      </c>
    </row>
    <row r="223" spans="2:13" ht="15.5" x14ac:dyDescent="0.35">
      <c r="C223" t="s">
        <v>349</v>
      </c>
      <c r="K223" s="5">
        <v>2</v>
      </c>
    </row>
    <row r="224" spans="2:13" ht="15.5" x14ac:dyDescent="0.35">
      <c r="C224" t="s">
        <v>350</v>
      </c>
      <c r="I224" s="6">
        <v>0.30670000000000003</v>
      </c>
      <c r="K224" s="6">
        <v>0.35270000000000001</v>
      </c>
    </row>
    <row r="225" spans="3:11" ht="15.5" x14ac:dyDescent="0.35">
      <c r="C225" t="s">
        <v>351</v>
      </c>
      <c r="I225" s="6">
        <v>1.4999999999999999E-2</v>
      </c>
      <c r="K225" s="6">
        <v>1.4999999999999999E-2</v>
      </c>
    </row>
    <row r="226" spans="3:11" ht="15.5" x14ac:dyDescent="0.35">
      <c r="C226" t="s">
        <v>194</v>
      </c>
      <c r="I226" s="6">
        <v>24.89</v>
      </c>
    </row>
    <row r="227" spans="3:11" ht="15.5" x14ac:dyDescent="0.35">
      <c r="C227" t="s">
        <v>292</v>
      </c>
      <c r="I227" s="6">
        <v>21.1</v>
      </c>
    </row>
    <row r="228" spans="3:11" ht="15.5" x14ac:dyDescent="0.35">
      <c r="C228" t="s">
        <v>195</v>
      </c>
      <c r="I228" s="6">
        <v>6.95</v>
      </c>
    </row>
    <row r="229" spans="3:11" ht="15.5" x14ac:dyDescent="0.35">
      <c r="C229" t="s">
        <v>293</v>
      </c>
      <c r="I229" s="6">
        <v>4.7400000000000005E-2</v>
      </c>
    </row>
    <row r="230" spans="3:11" ht="15.5" x14ac:dyDescent="0.35">
      <c r="C230" t="s">
        <v>294</v>
      </c>
      <c r="I230" s="6">
        <v>0.53</v>
      </c>
    </row>
    <row r="231" spans="3:11" ht="15.5" x14ac:dyDescent="0.35">
      <c r="C231" t="s">
        <v>196</v>
      </c>
      <c r="I231" s="6">
        <v>0.97</v>
      </c>
    </row>
    <row r="232" spans="3:11" ht="15.5" x14ac:dyDescent="0.35">
      <c r="C232" t="s">
        <v>295</v>
      </c>
      <c r="I232" s="6">
        <v>17.7</v>
      </c>
    </row>
    <row r="233" spans="3:11" ht="15.5" x14ac:dyDescent="0.35">
      <c r="C233" t="s">
        <v>296</v>
      </c>
      <c r="I233" s="6">
        <v>-7.82</v>
      </c>
    </row>
    <row r="234" spans="3:11" ht="15.5" x14ac:dyDescent="0.35">
      <c r="C234" t="s">
        <v>297</v>
      </c>
      <c r="I234" s="6">
        <v>15.25</v>
      </c>
    </row>
    <row r="235" spans="3:11" ht="15.5" x14ac:dyDescent="0.35">
      <c r="C235" t="s">
        <v>298</v>
      </c>
      <c r="I235" s="6">
        <v>8.89</v>
      </c>
    </row>
    <row r="236" spans="3:11" ht="15.5" x14ac:dyDescent="0.35">
      <c r="C236" t="s">
        <v>299</v>
      </c>
      <c r="I236" s="6">
        <v>6.26</v>
      </c>
    </row>
    <row r="237" spans="3:11" ht="15.5" x14ac:dyDescent="0.35">
      <c r="C237" t="s">
        <v>300</v>
      </c>
      <c r="I237" s="6">
        <v>-9.5</v>
      </c>
    </row>
    <row r="238" spans="3:11" ht="15.5" x14ac:dyDescent="0.35">
      <c r="C238" t="s">
        <v>301</v>
      </c>
      <c r="I238" s="6">
        <v>4.5</v>
      </c>
    </row>
    <row r="239" spans="3:11" ht="15.5" x14ac:dyDescent="0.35">
      <c r="C239" t="s">
        <v>197</v>
      </c>
      <c r="I239" s="6">
        <v>3.82</v>
      </c>
    </row>
    <row r="240" spans="3:11" ht="15.5" x14ac:dyDescent="0.35">
      <c r="C240" t="s">
        <v>302</v>
      </c>
      <c r="I240" s="6">
        <v>179.43</v>
      </c>
    </row>
    <row r="241" spans="3:9" ht="15.5" x14ac:dyDescent="0.35">
      <c r="C241" t="s">
        <v>198</v>
      </c>
      <c r="D241" s="6">
        <v>3.84</v>
      </c>
    </row>
    <row r="242" spans="3:9" ht="15.5" x14ac:dyDescent="0.35">
      <c r="C242" t="s">
        <v>199</v>
      </c>
      <c r="I242" s="6">
        <v>97.92</v>
      </c>
    </row>
    <row r="243" spans="3:9" ht="15.5" x14ac:dyDescent="0.35">
      <c r="C243" t="s">
        <v>303</v>
      </c>
      <c r="I243" s="6">
        <v>-12.14</v>
      </c>
    </row>
    <row r="244" spans="3:9" ht="15.5" x14ac:dyDescent="0.35">
      <c r="C244" t="s">
        <v>200</v>
      </c>
      <c r="D244" s="6">
        <v>0.98</v>
      </c>
    </row>
    <row r="245" spans="3:9" ht="15.5" x14ac:dyDescent="0.35">
      <c r="C245" t="s">
        <v>201</v>
      </c>
      <c r="D245" s="6">
        <v>0.26</v>
      </c>
    </row>
    <row r="246" spans="3:9" ht="15.5" x14ac:dyDescent="0.35">
      <c r="C246" t="s">
        <v>202</v>
      </c>
      <c r="D246" s="6">
        <v>0.62</v>
      </c>
    </row>
    <row r="247" spans="3:9" ht="15.5" x14ac:dyDescent="0.35">
      <c r="C247" t="s">
        <v>203</v>
      </c>
      <c r="D247" s="6">
        <v>0.84</v>
      </c>
    </row>
    <row r="248" spans="3:9" ht="15.5" x14ac:dyDescent="0.35">
      <c r="C248" t="s">
        <v>204</v>
      </c>
      <c r="D248" s="6">
        <v>0.33</v>
      </c>
    </row>
    <row r="249" spans="3:9" ht="15.5" x14ac:dyDescent="0.35">
      <c r="C249" t="s">
        <v>205</v>
      </c>
      <c r="D249" s="6">
        <v>1.88</v>
      </c>
    </row>
    <row r="250" spans="3:9" ht="15.5" x14ac:dyDescent="0.35">
      <c r="C250" t="s">
        <v>304</v>
      </c>
      <c r="I250" s="6">
        <v>2.9</v>
      </c>
    </row>
    <row r="251" spans="3:9" ht="15.5" x14ac:dyDescent="0.35">
      <c r="C251" t="s">
        <v>13</v>
      </c>
      <c r="D251" s="5">
        <v>3000000000</v>
      </c>
    </row>
    <row r="252" spans="3:9" ht="15.5" x14ac:dyDescent="0.35">
      <c r="C252" t="s">
        <v>206</v>
      </c>
      <c r="I252" s="6">
        <v>2.06</v>
      </c>
    </row>
    <row r="253" spans="3:9" ht="15.5" x14ac:dyDescent="0.35">
      <c r="C253" t="s">
        <v>207</v>
      </c>
      <c r="I253" s="6">
        <v>2.4500000000000001E-2</v>
      </c>
    </row>
    <row r="254" spans="3:9" ht="15.5" x14ac:dyDescent="0.35">
      <c r="C254" t="s">
        <v>208</v>
      </c>
      <c r="I254" s="6">
        <v>4.5999999999999999E-2</v>
      </c>
    </row>
    <row r="255" spans="3:9" ht="15.5" x14ac:dyDescent="0.35">
      <c r="C255" t="s">
        <v>209</v>
      </c>
      <c r="I255" s="6">
        <v>9.64E-2</v>
      </c>
    </row>
    <row r="256" spans="3:9" ht="15.5" x14ac:dyDescent="0.35">
      <c r="C256" t="s">
        <v>305</v>
      </c>
      <c r="I256" s="6">
        <v>4.3099999999999999E-2</v>
      </c>
    </row>
    <row r="257" spans="3:9" ht="15.5" x14ac:dyDescent="0.35">
      <c r="C257" t="s">
        <v>210</v>
      </c>
      <c r="D257" s="6">
        <v>35.020000000000003</v>
      </c>
    </row>
    <row r="258" spans="3:9" ht="15.5" x14ac:dyDescent="0.35">
      <c r="C258" t="s">
        <v>211</v>
      </c>
      <c r="D258" s="6">
        <v>105.07</v>
      </c>
    </row>
    <row r="259" spans="3:9" ht="15.5" x14ac:dyDescent="0.35">
      <c r="C259" t="s">
        <v>212</v>
      </c>
      <c r="D259" s="6">
        <v>21.12</v>
      </c>
    </row>
    <row r="260" spans="3:9" ht="15.5" x14ac:dyDescent="0.35">
      <c r="C260" t="s">
        <v>213</v>
      </c>
      <c r="D260" s="6">
        <v>118.97</v>
      </c>
    </row>
    <row r="261" spans="3:9" ht="15.5" x14ac:dyDescent="0.35">
      <c r="C261" t="s">
        <v>214</v>
      </c>
      <c r="D261" s="6">
        <v>2.6</v>
      </c>
    </row>
    <row r="262" spans="3:9" ht="15.5" x14ac:dyDescent="0.35">
      <c r="C262" t="s">
        <v>306</v>
      </c>
      <c r="I262" s="6">
        <v>0.99</v>
      </c>
    </row>
    <row r="263" spans="3:9" ht="15.5" x14ac:dyDescent="0.35">
      <c r="C263" t="s">
        <v>307</v>
      </c>
      <c r="I263" s="6">
        <v>3.14</v>
      </c>
    </row>
    <row r="264" spans="3:9" ht="15.5" x14ac:dyDescent="0.35">
      <c r="C264" t="s">
        <v>41</v>
      </c>
      <c r="I264" s="5">
        <v>331000000000</v>
      </c>
    </row>
    <row r="265" spans="3:9" ht="15.5" x14ac:dyDescent="0.35">
      <c r="C265" t="s">
        <v>215</v>
      </c>
      <c r="I265" s="5">
        <v>542000000000</v>
      </c>
    </row>
    <row r="266" spans="3:9" ht="15.5" x14ac:dyDescent="0.35">
      <c r="C266" t="s">
        <v>216</v>
      </c>
      <c r="I266" s="5">
        <v>3480000000</v>
      </c>
    </row>
    <row r="267" spans="3:9" ht="15.5" x14ac:dyDescent="0.35">
      <c r="C267" t="s">
        <v>217</v>
      </c>
      <c r="I267" s="6">
        <v>0.18309999999999998</v>
      </c>
    </row>
    <row r="268" spans="3:9" ht="15.5" x14ac:dyDescent="0.35">
      <c r="C268" t="s">
        <v>218</v>
      </c>
      <c r="D268" s="6">
        <v>0.19020000000000001</v>
      </c>
    </row>
    <row r="269" spans="3:9" ht="15.5" x14ac:dyDescent="0.35">
      <c r="C269" t="s">
        <v>219</v>
      </c>
      <c r="D269" s="6">
        <v>1.4499999999999999E-2</v>
      </c>
    </row>
    <row r="270" spans="3:9" ht="15.5" x14ac:dyDescent="0.35">
      <c r="C270" t="s">
        <v>220</v>
      </c>
      <c r="D270" s="6">
        <v>7.1999999999999998E-3</v>
      </c>
    </row>
    <row r="271" spans="3:9" ht="15.5" x14ac:dyDescent="0.35">
      <c r="C271" t="s">
        <v>221</v>
      </c>
      <c r="D271" s="6">
        <v>0.21870000000000001</v>
      </c>
    </row>
    <row r="272" spans="3:9" ht="15.5" x14ac:dyDescent="0.35">
      <c r="C272" t="s">
        <v>222</v>
      </c>
      <c r="D272" s="6">
        <v>0.1794</v>
      </c>
    </row>
    <row r="273" spans="3:9" ht="15.5" x14ac:dyDescent="0.35">
      <c r="C273" t="s">
        <v>223</v>
      </c>
      <c r="D273" s="6">
        <v>-0.79459999999999997</v>
      </c>
    </row>
    <row r="274" spans="3:9" ht="15.5" x14ac:dyDescent="0.35">
      <c r="C274" t="s">
        <v>353</v>
      </c>
      <c r="I274" s="5">
        <v>2</v>
      </c>
    </row>
    <row r="275" spans="3:9" ht="15.5" x14ac:dyDescent="0.35">
      <c r="C275" t="s">
        <v>357</v>
      </c>
      <c r="I275" t="s">
        <v>879</v>
      </c>
    </row>
    <row r="276" spans="3:9" ht="15.5" x14ac:dyDescent="0.35">
      <c r="C276" t="s">
        <v>224</v>
      </c>
      <c r="I276" s="5">
        <v>6</v>
      </c>
    </row>
    <row r="277" spans="3:9" ht="15.5" x14ac:dyDescent="0.35">
      <c r="C277" t="s">
        <v>225</v>
      </c>
      <c r="I277" s="6">
        <v>0.37</v>
      </c>
    </row>
    <row r="278" spans="3:9" ht="15.5" x14ac:dyDescent="0.35">
      <c r="C278" t="s">
        <v>226</v>
      </c>
      <c r="I278" s="6">
        <v>0.28999999999999998</v>
      </c>
    </row>
    <row r="279" spans="3:9" ht="15.5" x14ac:dyDescent="0.35">
      <c r="C279" t="s">
        <v>308</v>
      </c>
      <c r="I279" s="6">
        <v>0.35</v>
      </c>
    </row>
    <row r="280" spans="3:9" ht="15.5" x14ac:dyDescent="0.35">
      <c r="C280" t="s">
        <v>227</v>
      </c>
      <c r="I280" s="6">
        <v>0.56000000000000005</v>
      </c>
    </row>
    <row r="281" spans="3:9" ht="15.5" x14ac:dyDescent="0.35">
      <c r="C281" t="s">
        <v>228</v>
      </c>
      <c r="I281" s="6">
        <v>0.74</v>
      </c>
    </row>
    <row r="282" spans="3:9" ht="15.5" x14ac:dyDescent="0.35">
      <c r="C282" t="s">
        <v>229</v>
      </c>
      <c r="I282" s="6">
        <v>0.56999999999999995</v>
      </c>
    </row>
    <row r="283" spans="3:9" ht="15.5" x14ac:dyDescent="0.35">
      <c r="C283" t="s">
        <v>230</v>
      </c>
      <c r="I283" s="6">
        <v>0.64</v>
      </c>
    </row>
    <row r="284" spans="3:9" ht="15.5" x14ac:dyDescent="0.35">
      <c r="C284" t="s">
        <v>309</v>
      </c>
      <c r="I284" s="5">
        <v>625000000000</v>
      </c>
    </row>
    <row r="285" spans="3:9" ht="15.5" x14ac:dyDescent="0.35">
      <c r="C285" t="s">
        <v>310</v>
      </c>
      <c r="I285" s="5">
        <v>109000000000</v>
      </c>
    </row>
    <row r="286" spans="3:9" ht="15.5" x14ac:dyDescent="0.35">
      <c r="C286" t="s">
        <v>311</v>
      </c>
      <c r="I286" s="5">
        <v>61000000000</v>
      </c>
    </row>
    <row r="287" spans="3:9" ht="15.5" x14ac:dyDescent="0.35">
      <c r="C287" t="s">
        <v>312</v>
      </c>
      <c r="I287" s="5">
        <v>16000000000</v>
      </c>
    </row>
    <row r="288" spans="3:9" ht="15.5" x14ac:dyDescent="0.35">
      <c r="C288" t="s">
        <v>231</v>
      </c>
      <c r="D288" s="5">
        <v>13000000000</v>
      </c>
    </row>
    <row r="289" spans="3:9" ht="15.5" x14ac:dyDescent="0.35">
      <c r="C289" t="s">
        <v>232</v>
      </c>
      <c r="D289" s="5">
        <v>641000000000</v>
      </c>
    </row>
    <row r="290" spans="3:9" ht="15.5" x14ac:dyDescent="0.35">
      <c r="C290" t="s">
        <v>233</v>
      </c>
      <c r="D290" s="5">
        <v>287000000000</v>
      </c>
    </row>
    <row r="291" spans="3:9" ht="15.5" x14ac:dyDescent="0.35">
      <c r="C291" t="s">
        <v>176</v>
      </c>
      <c r="D291" s="5">
        <v>-7000000000</v>
      </c>
    </row>
    <row r="292" spans="3:9" ht="15.5" x14ac:dyDescent="0.35">
      <c r="C292" t="s">
        <v>175</v>
      </c>
      <c r="I292" s="5">
        <v>341000000000</v>
      </c>
    </row>
    <row r="293" spans="3:9" ht="15.5" x14ac:dyDescent="0.35">
      <c r="C293" t="s">
        <v>173</v>
      </c>
      <c r="D293" s="5">
        <v>211000000000</v>
      </c>
    </row>
    <row r="294" spans="3:9" ht="15.5" x14ac:dyDescent="0.35">
      <c r="C294" t="s">
        <v>24</v>
      </c>
      <c r="D294" s="5">
        <v>211000000000</v>
      </c>
    </row>
    <row r="295" spans="3:9" ht="15.5" x14ac:dyDescent="0.35">
      <c r="C295" t="s">
        <v>21</v>
      </c>
      <c r="D295" s="5">
        <v>198000000000</v>
      </c>
    </row>
    <row r="296" spans="3:9" ht="15.5" x14ac:dyDescent="0.35">
      <c r="C296" t="s">
        <v>234</v>
      </c>
      <c r="I296" s="5">
        <v>354000000000</v>
      </c>
    </row>
    <row r="297" spans="3:9" ht="15.5" x14ac:dyDescent="0.35">
      <c r="C297" t="s">
        <v>313</v>
      </c>
      <c r="I297" s="5">
        <v>19000000000</v>
      </c>
    </row>
    <row r="298" spans="3:9" ht="15.5" x14ac:dyDescent="0.35">
      <c r="C298" t="s">
        <v>314</v>
      </c>
      <c r="I298" s="5">
        <v>-59000000000</v>
      </c>
    </row>
    <row r="299" spans="3:9" ht="15.5" x14ac:dyDescent="0.35">
      <c r="C299" t="s">
        <v>315</v>
      </c>
      <c r="I299" s="5">
        <v>39000000000</v>
      </c>
    </row>
    <row r="300" spans="3:9" ht="15.5" x14ac:dyDescent="0.35">
      <c r="C300" t="s">
        <v>316</v>
      </c>
      <c r="I300" s="5">
        <v>-61000000000</v>
      </c>
    </row>
    <row r="301" spans="3:9" ht="15.5" x14ac:dyDescent="0.35">
      <c r="C301" t="s">
        <v>317</v>
      </c>
      <c r="I301" s="5">
        <v>-42000000000</v>
      </c>
    </row>
  </sheetData>
  <pageMargins left="0.7" right="0.7" top="0.75" bottom="0.75" header="0.3" footer="0.3"/>
  <ignoredErrors>
    <ignoredError sqref="A1:M302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O30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880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881</v>
      </c>
      <c r="D2" s="2" vm="117">
        <f ca="1">IFERROR(_xlfn.STOCKHISTORY("XIDX:" &amp; $C$1, D3, , 0, 0, 1), "Libur")</f>
        <v>150</v>
      </c>
      <c r="E2" s="2" vm="47">
        <f ca="1">IFERROR(_xlfn.STOCKHISTORY("XIDX:" &amp; $C$1, E3, , 0, 0, 1), "Libur")</f>
        <v>141</v>
      </c>
      <c r="H2" s="2" vm="47">
        <f ca="1">IFERROR(INDEX(D2:G2,COUNT(D2:G2)),"")</f>
        <v>141</v>
      </c>
      <c r="I2" s="2" vm="25">
        <f t="shared" ref="I2:O2" ca="1" si="0">IFERROR(_xlfn.STOCKHISTORY("XIDX:" &amp; $C$1, I1, , 0, 0, 1), "Libur")</f>
        <v>264</v>
      </c>
      <c r="J2" s="2" vm="118">
        <f t="shared" ca="1" si="0"/>
        <v>107</v>
      </c>
      <c r="K2" s="2" vm="119">
        <f t="shared" ca="1" si="0"/>
        <v>220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37502903865</v>
      </c>
      <c r="E4" s="2">
        <f>IFERROR(INDEX(E51:E500,MATCH($C$4,$C$51:$C$500,0)),"")</f>
        <v>35617864393</v>
      </c>
      <c r="H4" s="2">
        <f>IFERROR(SUM(D4:G4)*(4/MAX(1,COUNT(D4:G4))),"")</f>
        <v>146241536516</v>
      </c>
      <c r="I4" s="2">
        <f t="shared" ref="I4:O4" si="1">IFERROR(INDEX(I51:I500,MATCH($C$4,$C$51:$C$500,0)),"")</f>
        <v>127142468512</v>
      </c>
      <c r="J4" s="2">
        <f t="shared" si="1"/>
        <v>200679631591</v>
      </c>
      <c r="K4" s="2">
        <f t="shared" si="1"/>
        <v>140258234773</v>
      </c>
      <c r="L4" s="2">
        <f t="shared" si="1"/>
        <v>116969873169</v>
      </c>
      <c r="M4" s="2">
        <f t="shared" si="1"/>
        <v>142780339618</v>
      </c>
      <c r="N4" s="2">
        <f t="shared" si="1"/>
        <v>73282999492</v>
      </c>
      <c r="O4" s="2">
        <f t="shared" si="1"/>
        <v>70813739582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2935969281</v>
      </c>
      <c r="E5" s="2">
        <f>IFERROR(INDEX(E51:E500,MATCH($C$5,$C$51:$C$500,0)),"")</f>
        <v>1184755058</v>
      </c>
      <c r="H5" s="2">
        <f>IFERROR(SUM(D5:G5)*(4/MAX(1,COUNT(D5:G5))),"")</f>
        <v>8241448678</v>
      </c>
      <c r="I5" s="2">
        <f t="shared" ref="I5:O5" si="2">IFERROR(INDEX(I51:I500,MATCH($C$5,$C$51:$C$500,0)),"")</f>
        <v>-8615544338</v>
      </c>
      <c r="J5" s="2">
        <f t="shared" si="2"/>
        <v>12375358172</v>
      </c>
      <c r="K5" s="2">
        <f t="shared" si="2"/>
        <v>9463417561</v>
      </c>
      <c r="L5" s="2">
        <f t="shared" si="2"/>
        <v>5975850279</v>
      </c>
      <c r="M5" s="2">
        <f t="shared" si="2"/>
        <v>10496310301</v>
      </c>
      <c r="N5" s="2">
        <f t="shared" si="2"/>
        <v>3883547602</v>
      </c>
      <c r="O5" s="2">
        <f t="shared" si="2"/>
        <v>634483026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92889404387</v>
      </c>
      <c r="E6" s="2">
        <f>IFERROR(INDEX(E51:E500,MATCH($C$6,$C$51:$C$500,0)),"")</f>
        <v>89954235374</v>
      </c>
      <c r="H6" s="2">
        <f>IFERROR(INDEX(D6:G6,COUNT(D6:G6)),"")</f>
        <v>89954235374</v>
      </c>
      <c r="I6" s="2">
        <f t="shared" ref="I6:O6" si="3">IFERROR(INDEX(I51:I500,MATCH($C$6,$C$51:$C$500,0)),"")</f>
        <v>88769833563</v>
      </c>
      <c r="J6" s="2">
        <f t="shared" si="3"/>
        <v>99363630313</v>
      </c>
      <c r="K6" s="2">
        <f t="shared" si="3"/>
        <v>89483140328</v>
      </c>
      <c r="L6" s="2">
        <f t="shared" si="3"/>
        <v>42847548123</v>
      </c>
      <c r="M6" s="2">
        <f t="shared" si="3"/>
        <v>30371697844</v>
      </c>
      <c r="N6" s="2">
        <f t="shared" si="3"/>
        <v>15875387543</v>
      </c>
      <c r="O6" s="2">
        <f t="shared" si="3"/>
        <v>12354700688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2</v>
      </c>
      <c r="E7" s="3">
        <f>IFERROR(INDEX(E51:E500,MATCH($C$7,$C$51:$C$500,0))/1000000000,"")</f>
        <v>2</v>
      </c>
      <c r="H7" s="3">
        <f>IFERROR(INDEX(D7:G7,COUNT(D7:G7)),"")</f>
        <v>2</v>
      </c>
      <c r="I7" s="3">
        <f t="shared" ref="I7:O7" si="4">IFERROR(INDEX(I51:I500,MATCH($C$7,$C$51:$C$500,0))/1000000000,"")</f>
        <v>2</v>
      </c>
      <c r="J7" s="3">
        <f t="shared" si="4"/>
        <v>2</v>
      </c>
      <c r="K7" s="3">
        <f t="shared" si="4"/>
        <v>2</v>
      </c>
      <c r="L7" s="3">
        <f t="shared" si="4"/>
        <v>1.6</v>
      </c>
      <c r="M7" s="3">
        <f t="shared" si="4"/>
        <v>0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4000000000</v>
      </c>
      <c r="E8" s="2">
        <f>IFERROR(INDEX(E51:E500,MATCH("Free cash flow (Quarter)",$C$51:$C$500,0)),"")</f>
        <v>13000000000</v>
      </c>
      <c r="H8" s="2">
        <f>IFERROR(INDEX(D8:G8,COUNT(D8:G8)),"")</f>
        <v>13000000000</v>
      </c>
      <c r="I8" s="2">
        <f t="shared" ref="I8:O8" si="5">IFERROR(INDEX(I51:I500,MATCH($C$8,$C$51:$C$500,0)),"")</f>
        <v>8000000000</v>
      </c>
      <c r="J8" s="2">
        <f t="shared" si="5"/>
        <v>10000000000</v>
      </c>
      <c r="K8" s="2">
        <f t="shared" si="5"/>
        <v>-22000000000</v>
      </c>
      <c r="L8" s="2">
        <f t="shared" si="5"/>
        <v>8000000000</v>
      </c>
      <c r="M8" s="2">
        <f t="shared" si="5"/>
        <v>18000000000</v>
      </c>
      <c r="N8" s="2">
        <f t="shared" si="5"/>
        <v>8000000000</v>
      </c>
      <c r="O8" s="2">
        <f t="shared" si="5"/>
        <v>1000000000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2.04</v>
      </c>
      <c r="E9" s="3">
        <f>IFERROR(INDEX(E51:E500,MATCH("Free cash flow per share (Quarter)",$C$51:$C$500,0)),"")</f>
        <v>6.71</v>
      </c>
      <c r="H9" s="3">
        <f>IFERROR(INDEX(D9:G9,COUNT(D9:G9)),"")</f>
        <v>6.71</v>
      </c>
      <c r="I9" s="3">
        <f t="shared" ref="I9:O9" si="6">IFERROR(INDEX(I51:I500,MATCH($C$9,$C$51:$C$500,0)),"")</f>
        <v>4.08</v>
      </c>
      <c r="J9" s="3">
        <f t="shared" si="6"/>
        <v>4.87</v>
      </c>
      <c r="K9" s="3">
        <f t="shared" si="6"/>
        <v>-10.97</v>
      </c>
      <c r="L9" s="3">
        <f t="shared" si="6"/>
        <v>5.0199999999999996</v>
      </c>
      <c r="M9" s="3">
        <f t="shared" si="6"/>
        <v>1511188.2</v>
      </c>
      <c r="N9" s="3">
        <f t="shared" si="6"/>
        <v>1042594.53</v>
      </c>
      <c r="O9" s="3">
        <f t="shared" si="6"/>
        <v>111860.16</v>
      </c>
    </row>
    <row r="10" spans="1:15" ht="15.5" x14ac:dyDescent="0.35">
      <c r="C10" t="s">
        <v>18</v>
      </c>
      <c r="D10" s="3">
        <f ca="1">IFERROR(IF(D9=0,"",D2/D9),"")</f>
        <v>73.529411764705884</v>
      </c>
      <c r="E10" s="3">
        <f ca="1">IFERROR(IF(E9=0,"",E2/E9),"")</f>
        <v>21.013412816691506</v>
      </c>
      <c r="I10" s="3">
        <f t="shared" ref="I10:O10" ca="1" si="7">IFERROR(IF(I9=0,"",I2/I9),"")</f>
        <v>64.705882352941174</v>
      </c>
      <c r="J10" s="3">
        <f t="shared" ca="1" si="7"/>
        <v>21.971252566735114</v>
      </c>
      <c r="K10" s="3">
        <f t="shared" ca="1" si="7"/>
        <v>-20.054694621695532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13183406713</v>
      </c>
      <c r="E11" s="2">
        <f>IFERROR(INDEX(E51:E500,MATCH($C$11,$C$51:$C$500,0)),"")</f>
        <v>9672789252</v>
      </c>
      <c r="H11" s="2">
        <f>IFERROR(INDEX(D11:G11,COUNT(D11:G11)),"")</f>
        <v>9672789252</v>
      </c>
      <c r="I11" s="2">
        <f t="shared" ref="I11:O11" si="8">IFERROR(INDEX(I51:I500,MATCH($C$11,$C$51:$C$500,0)),"")</f>
        <v>8374194711</v>
      </c>
      <c r="J11" s="2">
        <f t="shared" si="8"/>
        <v>6089736466</v>
      </c>
      <c r="K11" s="2">
        <f t="shared" si="8"/>
        <v>5277024881</v>
      </c>
      <c r="L11" s="2">
        <f t="shared" si="8"/>
        <v>2219025878</v>
      </c>
      <c r="M11" s="2">
        <f t="shared" si="8"/>
        <v>2521589367</v>
      </c>
      <c r="N11" s="2">
        <f t="shared" si="8"/>
        <v>630017281</v>
      </c>
      <c r="O11" s="2">
        <f t="shared" si="8"/>
        <v>376522408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85000000000</v>
      </c>
      <c r="E12" s="2">
        <f>IFERROR(INDEX(E51:E500,MATCH("Net Debt (Quarter)",$C$51:$C$500,0)),"")</f>
        <v>89000000000</v>
      </c>
      <c r="H12" s="2">
        <f>IFERROR(INDEX(D12:G12,COUNT(D12:G12)),"")</f>
        <v>89000000000</v>
      </c>
      <c r="I12" s="2">
        <f t="shared" ref="I12:O12" si="9">IFERROR(INDEX(I51:I500,MATCH($C$12,$C$51:$C$500,0)),"")</f>
        <v>103000000000</v>
      </c>
      <c r="J12" s="2">
        <f t="shared" si="9"/>
        <v>92000000000</v>
      </c>
      <c r="K12" s="2">
        <f t="shared" si="9"/>
        <v>45000000000</v>
      </c>
      <c r="L12" s="2">
        <f t="shared" si="9"/>
        <v>9000000000</v>
      </c>
      <c r="M12" s="2">
        <f t="shared" si="9"/>
        <v>10000000000</v>
      </c>
      <c r="N12" s="2">
        <f t="shared" si="9"/>
        <v>26000000000</v>
      </c>
      <c r="O12" s="2">
        <f t="shared" si="9"/>
        <v>34000000000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98000000000</v>
      </c>
      <c r="E13" s="2">
        <f>IFERROR(INDEX(E51:E500,MATCH("Total Debt (Quarter)",$C$51:$C$500,0)),"")</f>
        <v>98000000000</v>
      </c>
      <c r="H13" s="2">
        <f>IFERROR(INDEX(D13:G13,COUNT(D13:G13)),"")</f>
        <v>98000000000</v>
      </c>
      <c r="I13" s="2">
        <f t="shared" ref="I13:O13" si="10">IFERROR(INDEX(I51:I500,MATCH($C$13,$C$51:$C$500,0)),"")</f>
        <v>111000000000</v>
      </c>
      <c r="J13" s="2">
        <f t="shared" si="10"/>
        <v>98000000000</v>
      </c>
      <c r="K13" s="2">
        <f t="shared" si="10"/>
        <v>50000000000</v>
      </c>
      <c r="L13" s="2">
        <f t="shared" si="10"/>
        <v>11000000000</v>
      </c>
      <c r="M13" s="2">
        <f t="shared" si="10"/>
        <v>13000000000</v>
      </c>
      <c r="N13" s="2">
        <f t="shared" si="10"/>
        <v>27000000000</v>
      </c>
      <c r="O13" s="2">
        <f t="shared" si="10"/>
        <v>34000000000</v>
      </c>
    </row>
    <row r="14" spans="1:15" ht="15.5" x14ac:dyDescent="0.35">
      <c r="C14" t="s">
        <v>27</v>
      </c>
      <c r="D14" s="2">
        <f>IFERROR(INDEX(D51:D500,MATCH($C$14,$C$51:$C$500,0)),"")</f>
        <v>-2306073371</v>
      </c>
      <c r="E14" s="2">
        <f>IFERROR(INDEX(E51:E500,MATCH($C$14,$C$51:$C$500,0)),"")</f>
        <v>-1863445051</v>
      </c>
      <c r="H14" s="2">
        <f>IFERROR(SUM(D14:G14)*(4/MAX(1,COUNT(D14:G14))),"")</f>
        <v>-8339036844</v>
      </c>
      <c r="I14" s="2">
        <f t="shared" ref="I14:O14" si="11">IFERROR(INDEX(I51:I500,MATCH($C$14,$C$51:$C$500,0)),"")</f>
        <v>-10579763332</v>
      </c>
      <c r="J14" s="2">
        <f t="shared" si="11"/>
        <v>-7530509528</v>
      </c>
      <c r="K14" s="2">
        <f t="shared" si="11"/>
        <v>-2356735503</v>
      </c>
      <c r="L14" s="2">
        <f t="shared" si="11"/>
        <v>-1726285415</v>
      </c>
      <c r="M14" s="2">
        <f t="shared" si="11"/>
        <v>-2401677596</v>
      </c>
      <c r="N14" s="2">
        <f t="shared" si="11"/>
        <v>-3451663591</v>
      </c>
      <c r="O14" s="2">
        <f t="shared" si="11"/>
        <v>-3839971475</v>
      </c>
    </row>
    <row r="15" spans="1:15" ht="15.5" x14ac:dyDescent="0.35">
      <c r="C15" t="s">
        <v>28</v>
      </c>
      <c r="D15" s="2">
        <f>IFERROR(INDEX(D51:D500,MATCH($C$15,$C$51:$C$500,0)),"")</f>
        <v>-246312282</v>
      </c>
      <c r="E15" s="2">
        <f>IFERROR(INDEX(E51:E500,MATCH($C$15,$C$51:$C$500,0)),"")</f>
        <v>-329767410</v>
      </c>
      <c r="H15" s="2">
        <f>IFERROR(SUM(D15:G15)*(4/MAX(1,COUNT(D15:G15))),"")</f>
        <v>-1152159384</v>
      </c>
      <c r="I15" s="2">
        <f t="shared" ref="I15:O15" si="12">IFERROR(INDEX(I51:I500,MATCH($C$15,$C$51:$C$500,0)),"")</f>
        <v>-1815270634</v>
      </c>
      <c r="J15" s="2">
        <f t="shared" si="12"/>
        <v>-3813019803</v>
      </c>
      <c r="K15" s="2">
        <f t="shared" si="12"/>
        <v>-2818335200</v>
      </c>
      <c r="L15" s="2">
        <f t="shared" si="12"/>
        <v>-2562563647</v>
      </c>
      <c r="M15" s="2">
        <f t="shared" si="12"/>
        <v>-2985485477</v>
      </c>
      <c r="N15" s="2">
        <f t="shared" si="12"/>
        <v>-1310960249</v>
      </c>
      <c r="O15" s="2">
        <f t="shared" si="12"/>
        <v>-1272977981</v>
      </c>
    </row>
    <row r="16" spans="1:15" ht="15.5" x14ac:dyDescent="0.35">
      <c r="C16" t="s">
        <v>29</v>
      </c>
      <c r="D16" s="2">
        <f>IFERROR(INDEX(D51:D500,MATCH($C$16,$C$51:$C$500,0)),"")</f>
        <v>3176975433</v>
      </c>
      <c r="E16" s="2">
        <f>IFERROR(INDEX(E51:E500,MATCH($C$16,$C$51:$C$500,0)),"")</f>
        <v>1513268048</v>
      </c>
      <c r="H16" s="2">
        <f>IFERROR(SUM(D16:G16)*(4/MAX(1,COUNT(D16:G16))),"")</f>
        <v>9380486962</v>
      </c>
      <c r="I16" s="2">
        <f t="shared" ref="I16:O16" si="13">IFERROR(INDEX(I51:I500,MATCH($C$16,$C$51:$C$500,0)),"")</f>
        <v>-6814325521</v>
      </c>
      <c r="J16" s="2">
        <f t="shared" si="13"/>
        <v>16249696577</v>
      </c>
      <c r="K16" s="2">
        <f t="shared" si="13"/>
        <v>12249153797</v>
      </c>
      <c r="L16" s="2">
        <f t="shared" si="13"/>
        <v>8576436790</v>
      </c>
      <c r="M16" s="2">
        <f t="shared" si="13"/>
        <v>13539860994</v>
      </c>
      <c r="N16" s="2">
        <f t="shared" si="13"/>
        <v>5196530612</v>
      </c>
      <c r="O16" s="2">
        <f t="shared" si="13"/>
        <v>1907461007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237</v>
      </c>
    </row>
    <row r="19" spans="1:15" ht="15.5" x14ac:dyDescent="0.35">
      <c r="A19" t="s">
        <v>38</v>
      </c>
      <c r="C19" t="s">
        <v>39</v>
      </c>
    </row>
    <row r="20" spans="1:15" ht="15.5" x14ac:dyDescent="0.35">
      <c r="A20" t="s">
        <v>40</v>
      </c>
      <c r="C20" t="s">
        <v>41</v>
      </c>
      <c r="D20" s="2">
        <f ca="1">IFERROR(D21*D2,"")</f>
        <v>300000000000</v>
      </c>
      <c r="E20" s="2">
        <f ca="1">IFERROR(E21*E2,"")</f>
        <v>282000000000</v>
      </c>
      <c r="H20" s="2">
        <f t="shared" ref="H20:O20" ca="1" si="14">IFERROR(H21*H2,"")</f>
        <v>282000000000</v>
      </c>
      <c r="I20" s="2">
        <f t="shared" ca="1" si="14"/>
        <v>528000000000</v>
      </c>
      <c r="J20" s="2">
        <f t="shared" ca="1" si="14"/>
        <v>214000000000</v>
      </c>
      <c r="K20" s="2">
        <f t="shared" ca="1" si="14"/>
        <v>440000000000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2000000000</v>
      </c>
      <c r="E21" s="2">
        <f>IFERROR(INDEX(E51:E500,MATCH($C$7,$C$51:$C$500,0)),"")</f>
        <v>2000000000</v>
      </c>
      <c r="H21" s="2">
        <f>IFERROR(INDEX(D21:G21,COUNT(D21:G21)),"")</f>
        <v>2000000000</v>
      </c>
      <c r="I21" s="2">
        <f t="shared" ref="I21:O21" si="15">IFERROR(INDEX(I51:I500,MATCH($C$7,$C$51:$C$500,0)),"")</f>
        <v>2000000000</v>
      </c>
      <c r="J21" s="2">
        <f t="shared" si="15"/>
        <v>2000000000</v>
      </c>
      <c r="K21" s="2">
        <f t="shared" si="15"/>
        <v>2000000000</v>
      </c>
      <c r="L21" s="2">
        <f t="shared" si="15"/>
        <v>1600000000</v>
      </c>
      <c r="M21" s="2">
        <f t="shared" si="15"/>
        <v>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42</v>
      </c>
      <c r="C23" t="s">
        <v>43</v>
      </c>
      <c r="D23" s="3">
        <f>IFERROR(D5/D6*100,"")</f>
        <v>3.1607149387760449</v>
      </c>
      <c r="E23" s="3">
        <f>IFERROR(E5/E6*100,"")</f>
        <v>1.3170642305770037</v>
      </c>
      <c r="H23" s="3">
        <f t="shared" ref="H23:O23" si="16">IFERROR(H5/H6*100,"")</f>
        <v>9.1618239471824516</v>
      </c>
      <c r="I23" s="3">
        <f t="shared" si="16"/>
        <v>-9.7054866413436987</v>
      </c>
      <c r="J23" s="3">
        <f t="shared" si="16"/>
        <v>12.454615570120628</v>
      </c>
      <c r="K23" s="3">
        <f t="shared" si="16"/>
        <v>10.575643105854232</v>
      </c>
      <c r="L23" s="3">
        <f t="shared" si="16"/>
        <v>13.946773014515252</v>
      </c>
      <c r="M23" s="3">
        <f t="shared" si="16"/>
        <v>34.559511143936824</v>
      </c>
      <c r="N23" s="3">
        <f t="shared" si="16"/>
        <v>24.46269479394466</v>
      </c>
      <c r="O23" s="3">
        <f t="shared" si="16"/>
        <v>5.1355596709539642</v>
      </c>
    </row>
    <row r="24" spans="1:15" ht="15.5" x14ac:dyDescent="0.35">
      <c r="C24" t="s">
        <v>44</v>
      </c>
      <c r="D24" s="4" t="str">
        <f>IFERROR(_xlfn.RRI(5,I23,D23),"")</f>
        <v/>
      </c>
      <c r="E24" s="4">
        <f>IFERROR(_xlfn.RRI(5,J23,E23),"")</f>
        <v>-0.3619490999378554</v>
      </c>
      <c r="H24" s="4">
        <f t="shared" ref="H24:O24" si="17">IFERROR(_xlfn.RRI(5,M23,H23),"")</f>
        <v>-0.23319864734923723</v>
      </c>
      <c r="I24" s="4" t="str">
        <f t="shared" si="17"/>
        <v/>
      </c>
      <c r="J24" s="4">
        <f t="shared" si="17"/>
        <v>0.19384655197007516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45</v>
      </c>
      <c r="C25" t="s">
        <v>46</v>
      </c>
      <c r="D25" s="3">
        <f>IFERROR(INDEX(D51:D500,MATCH($A$25,$C$51:$C$500,0)),"")</f>
        <v>1.47</v>
      </c>
      <c r="E25" s="3">
        <f>IFERROR(INDEX(E51:E500,MATCH($A$25,$C$51:$C$500,0)),"")</f>
        <v>0.59</v>
      </c>
      <c r="H25" s="3">
        <f>IFERROR(INDEX(D25:G25,COUNT(D25:G25)),"")</f>
        <v>0.59</v>
      </c>
      <c r="I25" s="3">
        <f t="shared" ref="I25:O25" si="18">IFERROR(INDEX(I51:I500,MATCH($C$25,$C$51:$C$500,0)),"")</f>
        <v>-4.3099999999999996</v>
      </c>
      <c r="J25" s="3">
        <f t="shared" si="18"/>
        <v>6.22</v>
      </c>
      <c r="K25" s="3">
        <f t="shared" si="18"/>
        <v>4.72</v>
      </c>
      <c r="L25" s="3">
        <f t="shared" si="18"/>
        <v>3.76</v>
      </c>
      <c r="M25" s="3">
        <f t="shared" si="18"/>
        <v>879531.29</v>
      </c>
      <c r="N25" s="3">
        <f t="shared" si="18"/>
        <v>485696.3</v>
      </c>
      <c r="O25" s="3">
        <f t="shared" si="18"/>
        <v>79310.38</v>
      </c>
    </row>
    <row r="26" spans="1:15" ht="15.5" x14ac:dyDescent="0.35">
      <c r="C26" t="s">
        <v>47</v>
      </c>
      <c r="D26" s="4" t="str">
        <f>IFERROR(_xlfn.RRI(5,I25,D25),"")</f>
        <v/>
      </c>
      <c r="E26" s="4">
        <f>IFERROR(_xlfn.RRI(5,J25,E25),"")</f>
        <v>-0.37567270054480251</v>
      </c>
      <c r="H26" s="4">
        <f t="shared" ref="H26:O26" si="19">IFERROR(_xlfn.RRI(5,M25,H25),"")</f>
        <v>-0.94174675222684689</v>
      </c>
      <c r="I26" s="4" t="str">
        <f t="shared" si="19"/>
        <v/>
      </c>
      <c r="J26" s="4">
        <f t="shared" si="19"/>
        <v>-0.84902950785594511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48</v>
      </c>
      <c r="D27" s="3">
        <f>IFERROR(D4/D21,"")</f>
        <v>18.7514519325</v>
      </c>
      <c r="E27" s="3">
        <f>IFERROR(E4/E21,"")</f>
        <v>17.808932196499999</v>
      </c>
      <c r="H27" s="3">
        <f t="shared" ref="H27:O27" si="20">IFERROR(H4/H21,"")</f>
        <v>73.120768257999998</v>
      </c>
      <c r="I27" s="3">
        <f t="shared" si="20"/>
        <v>63.571234255999997</v>
      </c>
      <c r="J27" s="3">
        <f t="shared" si="20"/>
        <v>100.3398157955</v>
      </c>
      <c r="K27" s="3">
        <f t="shared" si="20"/>
        <v>70.129117386499999</v>
      </c>
      <c r="L27" s="3">
        <f t="shared" si="20"/>
        <v>73.106170730624996</v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49</v>
      </c>
      <c r="D28" s="4">
        <f>IFERROR(_xlfn.RRI(5,I27,D27),"")</f>
        <v>-0.21665179699147763</v>
      </c>
      <c r="E28" s="4">
        <f>IFERROR(_xlfn.RRI(5,J27,E27),"")</f>
        <v>-0.29232652742824405</v>
      </c>
      <c r="H28" s="4" t="str">
        <f t="shared" ref="H28:O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50</v>
      </c>
      <c r="H29" s="4">
        <f t="shared" ref="H29:O29" si="22">IFERROR(((H25-I25)/I25)*100%,"")</f>
        <v>-1.1368909512761021</v>
      </c>
      <c r="I29" s="4">
        <f t="shared" si="22"/>
        <v>-1.6929260450160772</v>
      </c>
      <c r="J29" s="4">
        <f t="shared" si="22"/>
        <v>0.31779661016949157</v>
      </c>
      <c r="K29" s="4">
        <f t="shared" si="22"/>
        <v>0.25531914893617019</v>
      </c>
      <c r="L29" s="4">
        <f t="shared" si="22"/>
        <v>-0.99999572499575318</v>
      </c>
      <c r="M29" s="4">
        <f t="shared" si="22"/>
        <v>0.81086677003716123</v>
      </c>
      <c r="N29" s="4">
        <f t="shared" si="22"/>
        <v>5.1239941102286988</v>
      </c>
      <c r="O29" s="4" t="str">
        <f t="shared" si="22"/>
        <v/>
      </c>
    </row>
    <row r="30" spans="1:15" ht="15.5" x14ac:dyDescent="0.35">
      <c r="C30" t="s">
        <v>51</v>
      </c>
      <c r="H30" s="4">
        <f t="shared" ref="H30:O30" si="23">IFERROR(((H27-I27)/I27)*100%,"")</f>
        <v>0.15021784795846865</v>
      </c>
      <c r="I30" s="4">
        <f t="shared" si="23"/>
        <v>-0.36644059238096577</v>
      </c>
      <c r="J30" s="4">
        <f t="shared" si="23"/>
        <v>0.43078680489447635</v>
      </c>
      <c r="K30" s="4">
        <f t="shared" si="23"/>
        <v>-4.0722326369610762E-2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46.43</v>
      </c>
      <c r="E32" s="3">
        <f>IFERROR(INDEX(E51:E500,MATCH($A$32,$C$51:$C$500,0)),"")</f>
        <v>44.96</v>
      </c>
      <c r="H32" s="3">
        <f>IFERROR(INDEX(D32:G32,COUNT(D32:G32)),"")</f>
        <v>44.96</v>
      </c>
      <c r="I32" s="3">
        <f t="shared" ref="I32:O32" si="24">IFERROR(INDEX(I51:I500,MATCH($C$32,$C$51:$C$500,0)),"")</f>
        <v>44.37</v>
      </c>
      <c r="J32" s="3">
        <f t="shared" si="24"/>
        <v>49.68</v>
      </c>
      <c r="K32" s="3">
        <f t="shared" si="24"/>
        <v>44.74</v>
      </c>
      <c r="L32" s="3">
        <f t="shared" si="24"/>
        <v>26.78</v>
      </c>
      <c r="M32" s="3">
        <f t="shared" si="24"/>
        <v>2530974.8199999998</v>
      </c>
      <c r="N32" s="3">
        <f t="shared" si="24"/>
        <v>1984423.44</v>
      </c>
      <c r="O32" s="3">
        <f t="shared" si="24"/>
        <v>1544337.59</v>
      </c>
    </row>
    <row r="33" spans="1:15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3.04</v>
      </c>
      <c r="E33" s="3">
        <f>IFERROR(INDEX(E51:E500,MATCH($A$33,$C$51:$C$500,0)),"")</f>
        <v>3.45</v>
      </c>
      <c r="H33" s="3">
        <f>IFERROR(INDEX(D33:G33,COUNT(D33:G33)),"")</f>
        <v>3.45</v>
      </c>
      <c r="I33" s="3">
        <f t="shared" ref="I33:O33" si="25">IFERROR(INDEX(I51:I500,MATCH($C$33,$C$51:$C$500,0)),"")</f>
        <v>5.95</v>
      </c>
      <c r="J33" s="3">
        <f t="shared" si="25"/>
        <v>2.15</v>
      </c>
      <c r="K33" s="3">
        <f t="shared" si="25"/>
        <v>4.92</v>
      </c>
      <c r="L33" s="3">
        <f t="shared" si="25"/>
        <v>0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95.92</v>
      </c>
      <c r="E34" s="3">
        <f>IFERROR(INDEX(E51:E500,MATCH($A$34,$C$51:$C$500,0)),"")</f>
        <v>262.70999999999998</v>
      </c>
      <c r="H34" s="3">
        <f>IFERROR(INDEX(D34:G34,COUNT(D34:G34)),"")</f>
        <v>262.70999999999998</v>
      </c>
      <c r="I34" s="3">
        <f t="shared" ref="I34:O34" si="26">IFERROR(INDEX(I51:I500,MATCH($C$34,$C$51:$C$500,0)),"")</f>
        <v>-61.25</v>
      </c>
      <c r="J34" s="3">
        <f t="shared" si="26"/>
        <v>17.2</v>
      </c>
      <c r="K34" s="3">
        <f t="shared" si="26"/>
        <v>46.61</v>
      </c>
      <c r="L34" s="3">
        <f t="shared" si="26"/>
        <v>0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7.52</v>
      </c>
      <c r="E35" s="3">
        <f>IFERROR(INDEX(E51:E500,MATCH($A$35,$C$51:$C$500,0)),"")</f>
        <v>8.6999999999999993</v>
      </c>
      <c r="H35" s="3">
        <f>IFERROR(INDEX(D35:G35,COUNT(D35:G35)),"")</f>
        <v>8.6999999999999993</v>
      </c>
      <c r="I35" s="3">
        <f t="shared" ref="I35:O35" si="27">IFERROR(INDEX(I51:I500,MATCH($C$35,$C$51:$C$500,0)),"")</f>
        <v>4.1500000000000004</v>
      </c>
      <c r="J35" s="3">
        <f t="shared" si="27"/>
        <v>1.07</v>
      </c>
      <c r="K35" s="3">
        <f t="shared" si="27"/>
        <v>3.14</v>
      </c>
      <c r="L35" s="3">
        <f t="shared" si="27"/>
        <v>0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64</v>
      </c>
      <c r="C36" t="s">
        <v>65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O36" si="28">IFERROR(INDEX(H51:H500,MATCH($C$36,$C$51:$C$500,0)),"")</f>
        <v>0.24299999999999999</v>
      </c>
      <c r="I36" s="4">
        <f t="shared" si="28"/>
        <v>-0.23180000000000001</v>
      </c>
      <c r="J36" s="4">
        <f t="shared" si="28"/>
        <v>0.28149999999999997</v>
      </c>
      <c r="K36" s="4">
        <f t="shared" si="28"/>
        <v>0.31809999999999999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66</v>
      </c>
      <c r="C37" t="s">
        <v>67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O37" si="29">IFERROR(INDEX(H51:H500,MATCH($C$37,$C$51:$C$500,0)),"")</f>
        <v>1</v>
      </c>
      <c r="I37" s="3">
        <f t="shared" si="29"/>
        <v>1</v>
      </c>
      <c r="J37" s="3">
        <f t="shared" si="29"/>
        <v>1.75</v>
      </c>
      <c r="K37" s="3">
        <f t="shared" si="29"/>
        <v>1.5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237</v>
      </c>
    </row>
    <row r="51" spans="2:15" ht="15.5" x14ac:dyDescent="0.35">
      <c r="B51" t="s">
        <v>73</v>
      </c>
      <c r="C51" t="s">
        <v>6</v>
      </c>
      <c r="D51" s="5">
        <v>37502903865</v>
      </c>
      <c r="E51" s="5">
        <v>35617864393</v>
      </c>
      <c r="F51" s="5">
        <v>35720244687</v>
      </c>
      <c r="G51" s="5">
        <v>34653545394</v>
      </c>
      <c r="I51" s="5">
        <v>127142468512</v>
      </c>
      <c r="J51" s="5">
        <v>200679631591</v>
      </c>
      <c r="K51" s="5">
        <v>140258234773</v>
      </c>
      <c r="L51" s="5">
        <v>116969873169</v>
      </c>
      <c r="M51" s="5">
        <v>142780339618</v>
      </c>
      <c r="N51" s="5">
        <v>73282999492</v>
      </c>
      <c r="O51" s="5">
        <v>70813739582</v>
      </c>
    </row>
    <row r="52" spans="2:15" ht="15.5" x14ac:dyDescent="0.35">
      <c r="C52" t="s">
        <v>74</v>
      </c>
      <c r="D52" s="5">
        <v>-28965903270</v>
      </c>
      <c r="E52" s="5">
        <v>-29068804734</v>
      </c>
      <c r="F52" s="5">
        <v>-28639398010</v>
      </c>
      <c r="G52" s="5">
        <v>-29136885156</v>
      </c>
      <c r="I52" s="5">
        <v>-106868090070</v>
      </c>
      <c r="J52" s="5">
        <v>-163838870244</v>
      </c>
      <c r="K52" s="5">
        <v>-114835297973</v>
      </c>
      <c r="L52" s="5">
        <v>-102103715735</v>
      </c>
      <c r="M52" s="5">
        <v>-123525385391</v>
      </c>
      <c r="N52" s="5">
        <v>-61035241113</v>
      </c>
      <c r="O52" s="5">
        <v>-61159094784</v>
      </c>
    </row>
    <row r="53" spans="2:15" ht="15.5" x14ac:dyDescent="0.35">
      <c r="C53" t="s">
        <v>75</v>
      </c>
      <c r="D53" s="5">
        <v>8537000595</v>
      </c>
      <c r="E53" s="5">
        <v>6549059659</v>
      </c>
      <c r="F53" s="5">
        <v>7080846677</v>
      </c>
      <c r="G53" s="5">
        <v>5516660238</v>
      </c>
      <c r="I53" s="5">
        <v>20274378442</v>
      </c>
      <c r="J53" s="5">
        <v>36840761347</v>
      </c>
      <c r="K53" s="5">
        <v>25422936800</v>
      </c>
      <c r="L53" s="5">
        <v>14866157434</v>
      </c>
      <c r="M53" s="5">
        <v>19254954227</v>
      </c>
      <c r="N53" s="5">
        <v>12247758379</v>
      </c>
      <c r="O53" s="5">
        <v>9654644798</v>
      </c>
    </row>
    <row r="54" spans="2:15" ht="15.5" x14ac:dyDescent="0.35">
      <c r="C54" t="s">
        <v>76</v>
      </c>
      <c r="D54" s="5">
        <v>-3368917305</v>
      </c>
      <c r="E54" s="5">
        <v>-3387106131</v>
      </c>
      <c r="F54" s="5">
        <v>-4311449631</v>
      </c>
      <c r="G54" s="5">
        <v>-4441844498</v>
      </c>
      <c r="I54" s="5">
        <v>-15374334672</v>
      </c>
      <c r="J54" s="5">
        <v>-14008989820</v>
      </c>
      <c r="K54" s="5">
        <v>-10664246645</v>
      </c>
      <c r="L54" s="5">
        <v>-4590228249</v>
      </c>
      <c r="M54" s="5">
        <v>-3537072917</v>
      </c>
      <c r="N54" s="5">
        <v>-3627015053</v>
      </c>
      <c r="O54" s="5">
        <v>-3900250353</v>
      </c>
    </row>
    <row r="55" spans="2:15" ht="15.5" x14ac:dyDescent="0.35">
      <c r="C55" t="s">
        <v>77</v>
      </c>
      <c r="D55" s="5">
        <v>-3368917305</v>
      </c>
      <c r="E55" s="5">
        <v>-3387106131</v>
      </c>
      <c r="F55" s="5">
        <v>-4311449631</v>
      </c>
      <c r="G55" s="5">
        <v>-4441844498</v>
      </c>
      <c r="I55" s="5">
        <v>-15374334672</v>
      </c>
      <c r="J55" s="5">
        <v>-14008989820</v>
      </c>
      <c r="K55" s="5">
        <v>-10664246645</v>
      </c>
      <c r="L55" s="5">
        <v>-4590228249</v>
      </c>
      <c r="M55" s="5">
        <v>-3537072917</v>
      </c>
      <c r="N55" s="5">
        <v>-3627015053</v>
      </c>
      <c r="O55" s="5">
        <v>-3900250353</v>
      </c>
    </row>
    <row r="56" spans="2:15" ht="15.5" x14ac:dyDescent="0.35">
      <c r="C56" t="s">
        <v>78</v>
      </c>
      <c r="D56" s="5">
        <v>5168083290</v>
      </c>
      <c r="E56" s="5">
        <v>3161953528</v>
      </c>
      <c r="F56" s="5">
        <v>2769397046</v>
      </c>
      <c r="G56" s="5">
        <v>1074815740</v>
      </c>
      <c r="I56" s="5">
        <v>4900043770</v>
      </c>
      <c r="J56" s="5">
        <v>22831771527</v>
      </c>
      <c r="K56" s="5">
        <v>14758690155</v>
      </c>
      <c r="L56" s="5">
        <v>10275929185</v>
      </c>
      <c r="M56" s="5">
        <v>15717881310</v>
      </c>
      <c r="N56" s="5">
        <v>8620743326</v>
      </c>
      <c r="O56" s="5">
        <v>5754394445</v>
      </c>
    </row>
    <row r="57" spans="2:15" ht="15.5" x14ac:dyDescent="0.35">
      <c r="C57" t="s">
        <v>79</v>
      </c>
      <c r="D57" s="5">
        <v>-1991107857</v>
      </c>
      <c r="E57" s="5">
        <v>-1648685480</v>
      </c>
      <c r="F57" s="5">
        <v>-4464437910</v>
      </c>
      <c r="G57" s="5">
        <v>-3191450936</v>
      </c>
      <c r="I57" s="5">
        <v>-11714369291</v>
      </c>
      <c r="J57" s="5">
        <v>-6582074950</v>
      </c>
      <c r="K57" s="5">
        <v>-2509536358</v>
      </c>
      <c r="L57" s="5">
        <v>-1699492395</v>
      </c>
      <c r="M57" s="5">
        <v>-2178020316</v>
      </c>
      <c r="N57" s="5">
        <v>-3424212714</v>
      </c>
      <c r="O57" s="5">
        <v>-3846933438</v>
      </c>
    </row>
    <row r="58" spans="2:15" ht="15.5" x14ac:dyDescent="0.35">
      <c r="C58" t="s">
        <v>80</v>
      </c>
      <c r="D58" s="5">
        <v>5901782</v>
      </c>
      <c r="E58" s="5">
        <v>6488993</v>
      </c>
      <c r="F58" s="5">
        <v>7656241</v>
      </c>
      <c r="G58" s="5">
        <v>9801695</v>
      </c>
      <c r="I58" s="5">
        <v>50510979</v>
      </c>
      <c r="J58" s="5">
        <v>27075691</v>
      </c>
      <c r="K58" s="5">
        <v>7010532</v>
      </c>
      <c r="L58" s="5">
        <v>17965089</v>
      </c>
      <c r="M58" s="5">
        <v>19209737</v>
      </c>
      <c r="N58" s="5">
        <v>4521610</v>
      </c>
      <c r="O58" s="5">
        <v>5294397</v>
      </c>
    </row>
    <row r="59" spans="2:15" ht="15.5" x14ac:dyDescent="0.35">
      <c r="C59" t="s">
        <v>27</v>
      </c>
      <c r="D59" s="5">
        <v>-2306073371</v>
      </c>
      <c r="E59" s="5">
        <v>-1863445051</v>
      </c>
      <c r="F59" s="5">
        <v>-3064921357</v>
      </c>
      <c r="G59" s="5">
        <v>-3301036117</v>
      </c>
      <c r="I59" s="5">
        <v>-10579763332</v>
      </c>
      <c r="J59" s="5">
        <v>-7530509528</v>
      </c>
      <c r="K59" s="5">
        <v>-2356735503</v>
      </c>
      <c r="L59" s="5">
        <v>-1726285415</v>
      </c>
      <c r="M59" s="5">
        <v>-2401677596</v>
      </c>
      <c r="N59" s="5">
        <v>-3451663591</v>
      </c>
      <c r="O59" s="5">
        <v>-3839971475</v>
      </c>
    </row>
    <row r="60" spans="2:15" ht="15.5" x14ac:dyDescent="0.35">
      <c r="C60" t="s">
        <v>81</v>
      </c>
      <c r="D60" s="5">
        <v>309063732</v>
      </c>
      <c r="E60" s="5">
        <v>208270578</v>
      </c>
      <c r="F60" s="5">
        <v>-1407172794</v>
      </c>
      <c r="G60" s="5">
        <v>99783486</v>
      </c>
      <c r="I60" s="5">
        <v>-1185116938</v>
      </c>
      <c r="J60" s="5">
        <v>921358887</v>
      </c>
      <c r="K60" s="5">
        <v>-159811387</v>
      </c>
      <c r="L60" s="5">
        <v>8827931</v>
      </c>
      <c r="M60" s="5">
        <v>204447543</v>
      </c>
      <c r="N60" s="5">
        <v>22929267</v>
      </c>
      <c r="O60" s="5">
        <v>-12256360</v>
      </c>
    </row>
    <row r="61" spans="2:15" ht="15.5" x14ac:dyDescent="0.35">
      <c r="C61" t="s">
        <v>82</v>
      </c>
      <c r="D61" s="5">
        <v>-1991107857</v>
      </c>
      <c r="E61" s="5">
        <v>-1648685480</v>
      </c>
      <c r="F61" s="5">
        <v>-4464437910</v>
      </c>
      <c r="G61" s="5">
        <v>-3191450936</v>
      </c>
      <c r="I61" s="5">
        <v>-11714369291</v>
      </c>
      <c r="J61" s="5">
        <v>-6582074950</v>
      </c>
      <c r="K61" s="5">
        <v>-2509536358</v>
      </c>
      <c r="L61" s="5">
        <v>-1699492395</v>
      </c>
      <c r="M61" s="5">
        <v>-2178020316</v>
      </c>
      <c r="N61" s="5">
        <v>-3424212714</v>
      </c>
      <c r="O61" s="5">
        <v>-3846933438</v>
      </c>
    </row>
    <row r="62" spans="2:15" ht="15.5" x14ac:dyDescent="0.35">
      <c r="C62" t="s">
        <v>29</v>
      </c>
      <c r="D62" s="5">
        <v>3176975433</v>
      </c>
      <c r="E62" s="5">
        <v>1513268048</v>
      </c>
      <c r="F62" s="5">
        <v>-1695040864</v>
      </c>
      <c r="G62" s="5">
        <v>-2116635196</v>
      </c>
      <c r="I62" s="5">
        <v>-6814325521</v>
      </c>
      <c r="J62" s="5">
        <v>16249696577</v>
      </c>
      <c r="K62" s="5">
        <v>12249153797</v>
      </c>
      <c r="L62" s="5">
        <v>8576436790</v>
      </c>
      <c r="M62" s="5">
        <v>13539860994</v>
      </c>
      <c r="N62" s="5">
        <v>5196530612</v>
      </c>
      <c r="O62" s="5">
        <v>1907461007</v>
      </c>
    </row>
    <row r="63" spans="2:15" ht="15.5" x14ac:dyDescent="0.35">
      <c r="C63" t="s">
        <v>28</v>
      </c>
      <c r="D63" s="5">
        <v>-246312282</v>
      </c>
      <c r="E63" s="5">
        <v>-329767410</v>
      </c>
      <c r="F63" s="5">
        <v>-1230333557</v>
      </c>
      <c r="G63" s="5">
        <v>-78687956</v>
      </c>
      <c r="I63" s="5">
        <v>-1815270634</v>
      </c>
      <c r="J63" s="5">
        <v>-3813019803</v>
      </c>
      <c r="K63" s="5">
        <v>-2818335200</v>
      </c>
      <c r="L63" s="5">
        <v>-2562563647</v>
      </c>
      <c r="M63" s="5">
        <v>-2985485477</v>
      </c>
      <c r="N63" s="5">
        <v>-1310960249</v>
      </c>
      <c r="O63" s="5">
        <v>-1272977981</v>
      </c>
    </row>
    <row r="64" spans="2:15" ht="15.5" x14ac:dyDescent="0.35">
      <c r="C64" t="s">
        <v>83</v>
      </c>
      <c r="J64" s="5">
        <v>-2567188690</v>
      </c>
      <c r="K64" s="5">
        <v>-2187873160</v>
      </c>
      <c r="L64" s="5">
        <v>-1759550760</v>
      </c>
      <c r="M64" s="5">
        <v>-2687871120</v>
      </c>
      <c r="N64" s="5">
        <v>-1053100840</v>
      </c>
      <c r="O64" s="5">
        <v>-977646750</v>
      </c>
    </row>
    <row r="65" spans="2:15" ht="15.5" x14ac:dyDescent="0.35">
      <c r="C65" t="s">
        <v>84</v>
      </c>
      <c r="D65" s="5">
        <v>-246312282</v>
      </c>
      <c r="E65" s="5">
        <v>-329767410</v>
      </c>
      <c r="F65" s="5">
        <v>-1230333557</v>
      </c>
      <c r="G65" s="5">
        <v>-78687956</v>
      </c>
      <c r="I65" s="5">
        <v>-1815270634</v>
      </c>
      <c r="J65" s="5">
        <v>-1245831113</v>
      </c>
      <c r="K65" s="5">
        <v>-630462040</v>
      </c>
      <c r="L65" s="5">
        <v>-803012887</v>
      </c>
      <c r="M65" s="5">
        <v>-297614357</v>
      </c>
      <c r="N65" s="5">
        <v>-257859409</v>
      </c>
      <c r="O65" s="5">
        <v>-295331231</v>
      </c>
    </row>
    <row r="66" spans="2:15" ht="15.5" x14ac:dyDescent="0.35">
      <c r="C66" t="s">
        <v>85</v>
      </c>
      <c r="D66" s="5">
        <v>-246312282</v>
      </c>
      <c r="E66" s="5">
        <v>-329767410</v>
      </c>
      <c r="F66" s="5">
        <v>-1230333557</v>
      </c>
      <c r="G66" s="5">
        <v>-78687956</v>
      </c>
      <c r="I66" s="5">
        <v>-1815270634</v>
      </c>
      <c r="J66" s="5">
        <v>-3813019803</v>
      </c>
      <c r="K66" s="5">
        <v>-2818335200</v>
      </c>
      <c r="L66" s="5">
        <v>-2562563647</v>
      </c>
      <c r="M66" s="5">
        <v>-2985485477</v>
      </c>
      <c r="N66" s="5">
        <v>-1310960249</v>
      </c>
      <c r="O66" s="5">
        <v>-1272977981</v>
      </c>
    </row>
    <row r="67" spans="2:15" ht="15.5" x14ac:dyDescent="0.35">
      <c r="C67" t="s">
        <v>87</v>
      </c>
      <c r="D67" s="5">
        <v>2930663151</v>
      </c>
      <c r="E67" s="5">
        <v>1183500638</v>
      </c>
      <c r="F67" s="5">
        <v>-2925374421</v>
      </c>
      <c r="G67" s="5">
        <v>-2195323152</v>
      </c>
      <c r="I67" s="5">
        <v>-8629596155</v>
      </c>
      <c r="J67" s="5">
        <v>12436676774</v>
      </c>
      <c r="K67" s="5">
        <v>9430818597</v>
      </c>
      <c r="L67" s="5">
        <v>6013873143</v>
      </c>
      <c r="M67" s="5">
        <v>10554375517</v>
      </c>
      <c r="N67" s="5">
        <v>3885570363</v>
      </c>
      <c r="O67" s="5">
        <v>634483026</v>
      </c>
    </row>
    <row r="68" spans="2:15" ht="15.5" x14ac:dyDescent="0.35">
      <c r="C68" t="s">
        <v>88</v>
      </c>
      <c r="D68" s="5">
        <v>4505862</v>
      </c>
      <c r="E68" s="5">
        <v>901173</v>
      </c>
      <c r="F68" s="5">
        <v>55941154</v>
      </c>
      <c r="G68" s="5">
        <v>-15042361</v>
      </c>
      <c r="I68" s="5">
        <v>10814072</v>
      </c>
      <c r="J68" s="5">
        <v>-60169442</v>
      </c>
      <c r="K68" s="5">
        <v>32598964</v>
      </c>
      <c r="L68" s="5">
        <v>-38022864</v>
      </c>
      <c r="M68" s="5">
        <v>-58065216</v>
      </c>
      <c r="N68" s="5">
        <v>-2022761</v>
      </c>
    </row>
    <row r="69" spans="2:15" ht="15.5" x14ac:dyDescent="0.35">
      <c r="C69" t="s">
        <v>89</v>
      </c>
      <c r="D69" s="5">
        <v>2935169013</v>
      </c>
      <c r="E69" s="5">
        <v>1184401811</v>
      </c>
      <c r="F69" s="5">
        <v>-2869433267</v>
      </c>
      <c r="G69" s="5">
        <v>-2210365513</v>
      </c>
      <c r="I69" s="5">
        <v>-8618782083</v>
      </c>
      <c r="J69" s="5">
        <v>12376507332</v>
      </c>
      <c r="K69" s="5">
        <v>9463417561</v>
      </c>
      <c r="L69" s="5">
        <v>5975850279</v>
      </c>
      <c r="M69" s="5">
        <v>10496310301</v>
      </c>
      <c r="N69" s="5">
        <v>3883547602</v>
      </c>
      <c r="O69" s="5">
        <v>634483026</v>
      </c>
    </row>
    <row r="70" spans="2:15" ht="15.5" x14ac:dyDescent="0.35">
      <c r="C70" t="s">
        <v>90</v>
      </c>
      <c r="D70" s="5">
        <v>2930663151</v>
      </c>
      <c r="E70" s="5">
        <v>1183500638</v>
      </c>
      <c r="F70" s="5">
        <v>-2925374421</v>
      </c>
      <c r="G70" s="5">
        <v>-2195323152</v>
      </c>
      <c r="I70" s="5">
        <v>-8629596155</v>
      </c>
      <c r="J70" s="5">
        <v>12436676774</v>
      </c>
      <c r="K70" s="5">
        <v>9430818597</v>
      </c>
      <c r="L70" s="5">
        <v>6013873143</v>
      </c>
      <c r="M70" s="5">
        <v>10554375517</v>
      </c>
      <c r="N70" s="5">
        <v>3885570363</v>
      </c>
      <c r="O70" s="5">
        <v>634483026</v>
      </c>
    </row>
    <row r="71" spans="2:15" ht="15.5" x14ac:dyDescent="0.35">
      <c r="C71" t="s">
        <v>8</v>
      </c>
      <c r="D71" s="5">
        <v>2935969281</v>
      </c>
      <c r="E71" s="5">
        <v>1184755058</v>
      </c>
      <c r="F71" s="5">
        <v>-2867318583</v>
      </c>
      <c r="G71" s="5">
        <v>-2209060052</v>
      </c>
      <c r="I71" s="5">
        <v>-8615544338</v>
      </c>
      <c r="J71" s="5">
        <v>12375358172</v>
      </c>
      <c r="K71" s="5">
        <v>9463417561</v>
      </c>
      <c r="L71" s="5">
        <v>5975850279</v>
      </c>
      <c r="M71" s="5">
        <v>10496310301</v>
      </c>
      <c r="N71" s="5">
        <v>3883547602</v>
      </c>
      <c r="O71" s="5">
        <v>634483026</v>
      </c>
    </row>
    <row r="72" spans="2:15" ht="15.5" x14ac:dyDescent="0.35">
      <c r="C72" t="s">
        <v>91</v>
      </c>
      <c r="D72" s="5">
        <v>-800268</v>
      </c>
      <c r="E72" s="5">
        <v>-353247</v>
      </c>
      <c r="F72" s="5">
        <v>-2114684</v>
      </c>
      <c r="G72" s="5">
        <v>-1305461</v>
      </c>
      <c r="I72" s="5">
        <v>-3237745</v>
      </c>
      <c r="J72" s="5">
        <v>1149160</v>
      </c>
    </row>
    <row r="73" spans="2:15" ht="15.5" x14ac:dyDescent="0.35">
      <c r="C73" t="s">
        <v>92</v>
      </c>
      <c r="D73" s="5">
        <v>2930663151</v>
      </c>
      <c r="E73" s="5">
        <v>1183500638</v>
      </c>
      <c r="F73" s="5">
        <v>-2925374421</v>
      </c>
      <c r="G73" s="5">
        <v>-2195323152</v>
      </c>
      <c r="I73" s="5">
        <v>-8629596155</v>
      </c>
      <c r="J73" s="5">
        <v>12436676774</v>
      </c>
      <c r="K73" s="5">
        <v>9430818597</v>
      </c>
      <c r="L73" s="5">
        <v>6013873143</v>
      </c>
      <c r="M73" s="5">
        <v>10554375517</v>
      </c>
      <c r="N73" s="5">
        <v>3885570363</v>
      </c>
      <c r="O73" s="5">
        <v>634483026</v>
      </c>
    </row>
    <row r="74" spans="2:15" ht="15.5" x14ac:dyDescent="0.35">
      <c r="C74" t="s">
        <v>93</v>
      </c>
      <c r="D74" s="5">
        <v>2935169013</v>
      </c>
      <c r="E74" s="5">
        <v>1184401811</v>
      </c>
      <c r="F74" s="5">
        <v>-2869433267</v>
      </c>
      <c r="G74" s="5">
        <v>-2210365513</v>
      </c>
      <c r="I74" s="5">
        <v>-8618782083</v>
      </c>
      <c r="J74" s="5">
        <v>12376507332</v>
      </c>
      <c r="K74" s="5">
        <v>9463417561</v>
      </c>
      <c r="L74" s="5">
        <v>5975850279</v>
      </c>
      <c r="M74" s="5">
        <v>10496310301</v>
      </c>
      <c r="N74" s="5">
        <v>3883547602</v>
      </c>
      <c r="O74" s="5">
        <v>634483026</v>
      </c>
    </row>
    <row r="75" spans="2:15" ht="15.5" x14ac:dyDescent="0.35">
      <c r="C75" t="s">
        <v>94</v>
      </c>
      <c r="D75" s="5">
        <v>2935169013</v>
      </c>
      <c r="E75" s="5">
        <v>1184401811</v>
      </c>
      <c r="F75" s="5">
        <v>-2869433267</v>
      </c>
      <c r="G75" s="5">
        <v>-2210365513</v>
      </c>
      <c r="I75" s="5">
        <v>-8618782083</v>
      </c>
      <c r="J75" s="5">
        <v>12376507332</v>
      </c>
      <c r="K75" s="5">
        <v>9463417561</v>
      </c>
      <c r="L75" s="5">
        <v>5975850279</v>
      </c>
      <c r="M75" s="5">
        <v>10496310301</v>
      </c>
      <c r="N75" s="5">
        <v>3883547602</v>
      </c>
      <c r="O75" s="5">
        <v>634483026</v>
      </c>
    </row>
    <row r="77" spans="2:15" ht="15.5" x14ac:dyDescent="0.35">
      <c r="B77" t="s">
        <v>95</v>
      </c>
      <c r="C77" t="s">
        <v>96</v>
      </c>
    </row>
    <row r="78" spans="2:15" ht="15.5" x14ac:dyDescent="0.35">
      <c r="C78" t="s">
        <v>97</v>
      </c>
    </row>
    <row r="79" spans="2:15" ht="15.5" x14ac:dyDescent="0.35">
      <c r="C79" t="s">
        <v>20</v>
      </c>
      <c r="D79" s="5">
        <v>13183406713</v>
      </c>
      <c r="E79" s="5">
        <v>9672789252</v>
      </c>
      <c r="F79" s="5">
        <v>8374194711</v>
      </c>
      <c r="G79" s="5">
        <v>8125564167</v>
      </c>
      <c r="I79" s="5">
        <v>8374194711</v>
      </c>
      <c r="J79" s="5">
        <v>6089736466</v>
      </c>
      <c r="K79" s="5">
        <v>5277024881</v>
      </c>
      <c r="L79" s="5">
        <v>2219025878</v>
      </c>
      <c r="M79" s="5">
        <v>2521589367</v>
      </c>
      <c r="N79" s="5">
        <v>630017281</v>
      </c>
      <c r="O79" s="5">
        <v>376522408</v>
      </c>
    </row>
    <row r="80" spans="2:15" ht="15.5" x14ac:dyDescent="0.35">
      <c r="C80" t="s">
        <v>98</v>
      </c>
      <c r="D80" s="5">
        <v>25092053425</v>
      </c>
      <c r="E80" s="5">
        <v>24138686914</v>
      </c>
      <c r="F80" s="5">
        <v>26657089060</v>
      </c>
      <c r="G80" s="5">
        <v>25500820847</v>
      </c>
      <c r="I80" s="5">
        <v>26657089060</v>
      </c>
      <c r="J80" s="5">
        <v>28687499564</v>
      </c>
      <c r="K80" s="5">
        <v>20218183091</v>
      </c>
      <c r="L80" s="5">
        <v>7944194418</v>
      </c>
      <c r="M80" s="5">
        <v>11978460514</v>
      </c>
      <c r="N80" s="5">
        <v>11831139775</v>
      </c>
      <c r="O80" s="5">
        <v>14607226064</v>
      </c>
    </row>
    <row r="81" spans="3:15" ht="15.5" x14ac:dyDescent="0.35">
      <c r="C81" t="s">
        <v>99</v>
      </c>
      <c r="J81" s="5">
        <v>5989739049</v>
      </c>
      <c r="K81" s="5">
        <v>7486090660</v>
      </c>
      <c r="L81" s="5">
        <v>576542031</v>
      </c>
      <c r="M81" s="5">
        <v>595950000</v>
      </c>
      <c r="N81" s="5">
        <v>293552000</v>
      </c>
    </row>
    <row r="82" spans="3:15" ht="15.5" x14ac:dyDescent="0.35">
      <c r="C82" t="s">
        <v>247</v>
      </c>
      <c r="M82" s="5">
        <v>1565193591</v>
      </c>
      <c r="N82" s="5">
        <v>7825766044</v>
      </c>
      <c r="O82" s="5">
        <v>7995770395</v>
      </c>
    </row>
    <row r="83" spans="3:15" ht="15.5" x14ac:dyDescent="0.35">
      <c r="C83" t="s">
        <v>100</v>
      </c>
      <c r="D83" s="5">
        <v>25092053425</v>
      </c>
      <c r="E83" s="5">
        <v>24138686914</v>
      </c>
      <c r="F83" s="5">
        <v>26657089060</v>
      </c>
      <c r="G83" s="5">
        <v>25500820847</v>
      </c>
      <c r="I83" s="5">
        <v>26657089060</v>
      </c>
      <c r="J83" s="5">
        <v>28687499564</v>
      </c>
      <c r="K83" s="5">
        <v>20218183091</v>
      </c>
      <c r="L83" s="5">
        <v>7944194418</v>
      </c>
      <c r="M83" s="5">
        <v>11978460514</v>
      </c>
      <c r="N83" s="5">
        <v>11831139775</v>
      </c>
      <c r="O83" s="5">
        <v>14607226064</v>
      </c>
    </row>
    <row r="84" spans="3:15" ht="15.5" x14ac:dyDescent="0.35">
      <c r="C84" t="s">
        <v>101</v>
      </c>
      <c r="D84" s="5">
        <v>6393797773</v>
      </c>
      <c r="E84" s="5">
        <v>4195960243</v>
      </c>
      <c r="F84" s="5">
        <v>3483353752</v>
      </c>
      <c r="G84" s="5">
        <v>12657812402</v>
      </c>
      <c r="I84" s="5">
        <v>3483353752</v>
      </c>
      <c r="J84" s="5">
        <v>719146577</v>
      </c>
      <c r="K84" s="5">
        <v>490357742</v>
      </c>
      <c r="L84" s="5">
        <v>422761142</v>
      </c>
      <c r="M84" s="5">
        <v>222886066</v>
      </c>
      <c r="N84" s="5">
        <v>24079007</v>
      </c>
    </row>
    <row r="85" spans="3:15" ht="15.5" x14ac:dyDescent="0.35">
      <c r="C85" t="s">
        <v>103</v>
      </c>
      <c r="D85" s="5">
        <v>1840478164</v>
      </c>
      <c r="E85" s="5">
        <v>1610955519</v>
      </c>
      <c r="F85" s="5">
        <v>1588571270</v>
      </c>
      <c r="G85" s="5">
        <v>2108527493</v>
      </c>
      <c r="I85" s="5">
        <v>1588571270</v>
      </c>
      <c r="J85" s="5">
        <v>2527456337</v>
      </c>
      <c r="K85" s="5">
        <v>1700479383</v>
      </c>
      <c r="L85" s="5">
        <v>413735374</v>
      </c>
      <c r="M85" s="5">
        <v>201019273</v>
      </c>
      <c r="N85" s="5">
        <v>193144937</v>
      </c>
      <c r="O85" s="5">
        <v>64799462</v>
      </c>
    </row>
    <row r="86" spans="3:15" ht="15.5" x14ac:dyDescent="0.35">
      <c r="C86" t="s">
        <v>81</v>
      </c>
      <c r="D86" s="5">
        <v>-109460212</v>
      </c>
      <c r="E86" s="5">
        <v>-113966074</v>
      </c>
      <c r="F86" s="5">
        <v>-114867247</v>
      </c>
      <c r="G86" s="5">
        <v>-170808401</v>
      </c>
      <c r="I86" s="5">
        <v>-114867247</v>
      </c>
      <c r="J86" s="5">
        <v>-125681319</v>
      </c>
      <c r="K86" s="5">
        <v>-65511877</v>
      </c>
      <c r="L86" s="5">
        <v>-98110841</v>
      </c>
      <c r="M86" s="5">
        <v>-60087977</v>
      </c>
      <c r="N86" s="5">
        <v>-2022761</v>
      </c>
    </row>
    <row r="87" spans="3:15" ht="15.5" x14ac:dyDescent="0.35">
      <c r="C87" t="s">
        <v>104</v>
      </c>
      <c r="D87" s="5">
        <v>50022834850</v>
      </c>
      <c r="E87" s="5">
        <v>43049106027</v>
      </c>
      <c r="F87" s="5">
        <v>49334490256</v>
      </c>
      <c r="G87" s="5">
        <v>56051322703</v>
      </c>
      <c r="I87" s="5">
        <v>49334490256</v>
      </c>
      <c r="J87" s="5">
        <v>46879205416</v>
      </c>
      <c r="K87" s="5">
        <v>33391677035</v>
      </c>
      <c r="L87" s="5">
        <v>12228039294</v>
      </c>
      <c r="M87" s="5">
        <v>16376229228</v>
      </c>
      <c r="N87" s="5">
        <v>13686111600</v>
      </c>
      <c r="O87" s="5">
        <v>15448674804</v>
      </c>
    </row>
    <row r="88" spans="3:15" ht="15.5" x14ac:dyDescent="0.35">
      <c r="C88" t="s">
        <v>105</v>
      </c>
    </row>
    <row r="89" spans="3:15" ht="15.5" x14ac:dyDescent="0.35">
      <c r="C89" t="s">
        <v>106</v>
      </c>
      <c r="D89" s="5">
        <v>150065863326</v>
      </c>
      <c r="E89" s="5">
        <v>153031909949</v>
      </c>
      <c r="F89" s="5">
        <v>157275839088</v>
      </c>
      <c r="G89" s="5">
        <v>161329344591</v>
      </c>
      <c r="I89" s="5">
        <v>157275839088</v>
      </c>
      <c r="J89" s="5">
        <v>161388676668</v>
      </c>
      <c r="K89" s="5">
        <v>118386435605</v>
      </c>
      <c r="L89" s="5">
        <v>46080863287</v>
      </c>
      <c r="M89" s="5">
        <v>35512562852</v>
      </c>
      <c r="N89" s="5">
        <v>40626129777</v>
      </c>
      <c r="O89" s="5">
        <v>45976551851</v>
      </c>
    </row>
    <row r="90" spans="3:15" ht="15.5" x14ac:dyDescent="0.35">
      <c r="C90" t="s">
        <v>108</v>
      </c>
      <c r="D90" s="5">
        <v>22610172</v>
      </c>
      <c r="E90" s="5">
        <v>5482290</v>
      </c>
      <c r="F90" s="5">
        <v>37913693</v>
      </c>
      <c r="I90" s="5">
        <v>37913693</v>
      </c>
    </row>
    <row r="91" spans="3:15" ht="15.5" x14ac:dyDescent="0.35">
      <c r="C91" t="s">
        <v>109</v>
      </c>
      <c r="D91" s="5">
        <v>154745019648</v>
      </c>
      <c r="E91" s="5">
        <v>157706438391</v>
      </c>
      <c r="F91" s="5">
        <v>161946826331</v>
      </c>
      <c r="G91" s="5">
        <v>163857949260</v>
      </c>
      <c r="I91" s="5">
        <v>161946826331</v>
      </c>
      <c r="J91" s="5">
        <v>164404387780</v>
      </c>
      <c r="K91" s="5">
        <v>121719435605</v>
      </c>
      <c r="L91" s="5">
        <v>47513252240</v>
      </c>
      <c r="M91" s="5">
        <v>35685085767</v>
      </c>
      <c r="N91" s="5">
        <v>40913667969</v>
      </c>
      <c r="O91" s="5">
        <v>45976551851</v>
      </c>
    </row>
    <row r="92" spans="3:15" ht="15.5" x14ac:dyDescent="0.35">
      <c r="C92" t="s">
        <v>110</v>
      </c>
      <c r="D92" s="5">
        <v>204767854498</v>
      </c>
      <c r="E92" s="5">
        <v>200755544418</v>
      </c>
      <c r="F92" s="5">
        <v>211281316587</v>
      </c>
      <c r="G92" s="5">
        <v>219909271963</v>
      </c>
      <c r="I92" s="5">
        <v>211281316587</v>
      </c>
      <c r="J92" s="5">
        <v>211283593196</v>
      </c>
      <c r="K92" s="5">
        <v>155111112640</v>
      </c>
      <c r="L92" s="5">
        <v>59741291534</v>
      </c>
      <c r="M92" s="5">
        <v>52061314995</v>
      </c>
      <c r="N92" s="5">
        <v>54599779569</v>
      </c>
      <c r="O92" s="5">
        <v>61425226655</v>
      </c>
    </row>
    <row r="93" spans="3:15" ht="15.5" x14ac:dyDescent="0.35">
      <c r="C93" t="s">
        <v>111</v>
      </c>
    </row>
    <row r="94" spans="3:15" ht="15.5" x14ac:dyDescent="0.35">
      <c r="C94" t="s">
        <v>112</v>
      </c>
    </row>
    <row r="95" spans="3:15" ht="15.5" x14ac:dyDescent="0.35">
      <c r="C95" t="s">
        <v>113</v>
      </c>
      <c r="D95" s="5">
        <v>53565172803</v>
      </c>
      <c r="E95" s="5">
        <v>46479704593</v>
      </c>
      <c r="F95" s="5">
        <v>74398253471</v>
      </c>
      <c r="G95" s="5">
        <v>53005026866</v>
      </c>
      <c r="I95" s="5">
        <v>74398253471</v>
      </c>
      <c r="J95" s="5">
        <v>71105108084</v>
      </c>
      <c r="K95" s="5">
        <v>24515968803</v>
      </c>
      <c r="L95" s="5">
        <v>12419405907</v>
      </c>
      <c r="M95" s="5">
        <v>16719113576</v>
      </c>
      <c r="N95" s="5">
        <v>25550054249</v>
      </c>
      <c r="O95" s="5">
        <v>22225853818</v>
      </c>
    </row>
    <row r="96" spans="3:15" ht="15.5" x14ac:dyDescent="0.35">
      <c r="C96" t="s">
        <v>250</v>
      </c>
      <c r="D96" s="5">
        <v>22248486056</v>
      </c>
      <c r="E96" s="5">
        <v>16494481174</v>
      </c>
      <c r="F96" s="5">
        <v>22735469842</v>
      </c>
      <c r="G96" s="5">
        <v>22701947300</v>
      </c>
      <c r="I96" s="5">
        <v>22735469842</v>
      </c>
      <c r="J96" s="5">
        <v>4973513331</v>
      </c>
      <c r="K96" s="5">
        <v>197723024</v>
      </c>
      <c r="L96" s="5">
        <v>141562830</v>
      </c>
    </row>
    <row r="97" spans="3:15" ht="15.5" x14ac:dyDescent="0.35">
      <c r="C97" t="s">
        <v>114</v>
      </c>
    </row>
    <row r="98" spans="3:15" ht="15.5" x14ac:dyDescent="0.35">
      <c r="C98" t="s">
        <v>251</v>
      </c>
      <c r="D98" s="5">
        <v>4396607146</v>
      </c>
      <c r="E98" s="5">
        <v>3286864587</v>
      </c>
      <c r="F98" s="5">
        <v>2721437245</v>
      </c>
      <c r="G98" s="5">
        <v>3755284969</v>
      </c>
      <c r="I98" s="5">
        <v>2721437245</v>
      </c>
      <c r="J98" s="5">
        <v>1895463640</v>
      </c>
      <c r="K98" s="5">
        <v>4154658321</v>
      </c>
      <c r="L98" s="5">
        <v>2247913876</v>
      </c>
      <c r="M98" s="5">
        <v>2710048089</v>
      </c>
      <c r="N98" s="5">
        <v>2141125082</v>
      </c>
      <c r="O98" s="5">
        <v>4236359144</v>
      </c>
    </row>
    <row r="99" spans="3:15" ht="15.5" x14ac:dyDescent="0.35">
      <c r="C99" t="s">
        <v>115</v>
      </c>
    </row>
    <row r="100" spans="3:15" ht="15.5" x14ac:dyDescent="0.35">
      <c r="C100" t="s">
        <v>252</v>
      </c>
      <c r="J100" s="5">
        <v>5989739049</v>
      </c>
      <c r="K100" s="5">
        <v>7486090660</v>
      </c>
      <c r="L100" s="5">
        <v>576542031</v>
      </c>
      <c r="M100" s="5">
        <v>2161143591</v>
      </c>
      <c r="N100" s="5">
        <v>8119318044</v>
      </c>
      <c r="O100" s="5">
        <v>7995770395</v>
      </c>
    </row>
    <row r="101" spans="3:15" ht="15.5" x14ac:dyDescent="0.35">
      <c r="C101" t="s">
        <v>117</v>
      </c>
      <c r="D101" s="5">
        <v>166500000</v>
      </c>
      <c r="E101" s="5">
        <v>166500000</v>
      </c>
      <c r="F101" s="5">
        <v>395983367</v>
      </c>
      <c r="I101" s="5">
        <v>395983367</v>
      </c>
      <c r="J101" s="5">
        <v>668645260</v>
      </c>
      <c r="K101" s="5">
        <v>331749579</v>
      </c>
      <c r="N101" s="5">
        <v>20010727</v>
      </c>
      <c r="O101" s="5">
        <v>198916947</v>
      </c>
    </row>
    <row r="102" spans="3:15" ht="15.5" x14ac:dyDescent="0.35">
      <c r="C102" t="s">
        <v>116</v>
      </c>
      <c r="D102" s="5">
        <v>925565174</v>
      </c>
      <c r="E102" s="5">
        <v>948945172</v>
      </c>
      <c r="F102" s="5">
        <v>620549905</v>
      </c>
      <c r="G102" s="5">
        <v>804495117</v>
      </c>
      <c r="I102" s="5">
        <v>620549905</v>
      </c>
      <c r="J102" s="5">
        <v>284093799</v>
      </c>
      <c r="K102" s="5">
        <v>275831954</v>
      </c>
      <c r="L102" s="5">
        <v>834472647</v>
      </c>
      <c r="M102" s="5">
        <v>2972898777</v>
      </c>
      <c r="N102" s="5">
        <v>780220773</v>
      </c>
      <c r="O102" s="5">
        <v>1890102990</v>
      </c>
    </row>
    <row r="103" spans="3:15" ht="15.5" x14ac:dyDescent="0.35">
      <c r="C103" t="s">
        <v>322</v>
      </c>
    </row>
    <row r="104" spans="3:15" ht="15.5" x14ac:dyDescent="0.35">
      <c r="C104" t="s">
        <v>324</v>
      </c>
      <c r="G104" s="5">
        <v>96000000</v>
      </c>
      <c r="M104" s="5">
        <v>22815963</v>
      </c>
      <c r="N104" s="5">
        <v>149744955</v>
      </c>
    </row>
    <row r="105" spans="3:15" ht="15.5" x14ac:dyDescent="0.35">
      <c r="C105" t="s">
        <v>882</v>
      </c>
      <c r="D105" s="5">
        <v>49806405008</v>
      </c>
      <c r="E105" s="5">
        <v>56385209615</v>
      </c>
      <c r="F105" s="5">
        <v>40535578183</v>
      </c>
      <c r="G105" s="5">
        <v>69876912503</v>
      </c>
      <c r="I105" s="5">
        <v>40535578183</v>
      </c>
      <c r="J105" s="5">
        <v>35827277274</v>
      </c>
      <c r="K105" s="5">
        <v>37922571740</v>
      </c>
      <c r="L105" s="5">
        <v>2255322141</v>
      </c>
      <c r="M105" s="5">
        <v>3652893507</v>
      </c>
      <c r="N105" s="5">
        <v>12215856705</v>
      </c>
      <c r="O105" s="5">
        <v>26251499175</v>
      </c>
    </row>
    <row r="106" spans="3:15" ht="15.5" x14ac:dyDescent="0.35">
      <c r="C106" t="s">
        <v>325</v>
      </c>
      <c r="D106" s="5">
        <v>25828014427</v>
      </c>
      <c r="E106" s="5">
        <v>25582913660</v>
      </c>
      <c r="F106" s="5">
        <v>47924813112</v>
      </c>
      <c r="G106" s="5">
        <v>25743299480</v>
      </c>
      <c r="I106" s="5">
        <v>47924813112</v>
      </c>
      <c r="J106" s="5">
        <v>57293653005</v>
      </c>
      <c r="K106" s="5">
        <v>12069915265</v>
      </c>
      <c r="L106" s="5">
        <v>8618914523</v>
      </c>
      <c r="M106" s="5">
        <v>8875023119</v>
      </c>
      <c r="N106" s="5">
        <v>14149753034</v>
      </c>
      <c r="O106" s="5">
        <v>7784757042</v>
      </c>
    </row>
    <row r="107" spans="3:15" ht="15.5" x14ac:dyDescent="0.35">
      <c r="C107" t="s">
        <v>122</v>
      </c>
      <c r="D107" s="5">
        <v>58313277308</v>
      </c>
      <c r="E107" s="5">
        <v>64321604452</v>
      </c>
      <c r="F107" s="5">
        <v>48113229553</v>
      </c>
      <c r="G107" s="5">
        <v>75289978267</v>
      </c>
      <c r="I107" s="5">
        <v>48113229553</v>
      </c>
      <c r="J107" s="5">
        <v>40814854799</v>
      </c>
      <c r="K107" s="5">
        <v>41112003509</v>
      </c>
      <c r="L107" s="5">
        <v>4474337504</v>
      </c>
      <c r="M107" s="5">
        <v>4970503575</v>
      </c>
      <c r="N107" s="5">
        <v>13174337777</v>
      </c>
      <c r="O107" s="5">
        <v>26844672149</v>
      </c>
    </row>
    <row r="108" spans="3:15" ht="15.5" x14ac:dyDescent="0.35">
      <c r="C108" t="s">
        <v>123</v>
      </c>
      <c r="D108" s="5">
        <v>58313277308</v>
      </c>
      <c r="E108" s="5">
        <v>64321604452</v>
      </c>
      <c r="F108" s="5">
        <v>48113229553</v>
      </c>
      <c r="G108" s="5">
        <v>75289978267</v>
      </c>
      <c r="I108" s="5">
        <v>48113229553</v>
      </c>
      <c r="J108" s="5">
        <v>40814854799</v>
      </c>
      <c r="K108" s="5">
        <v>41112003509</v>
      </c>
      <c r="L108" s="5">
        <v>4474337504</v>
      </c>
      <c r="M108" s="5">
        <v>4970503575</v>
      </c>
      <c r="N108" s="5">
        <v>13174337777</v>
      </c>
      <c r="O108" s="5">
        <v>26844672149</v>
      </c>
    </row>
    <row r="109" spans="3:15" ht="15.5" x14ac:dyDescent="0.35">
      <c r="C109" t="s">
        <v>119</v>
      </c>
    </row>
    <row r="110" spans="3:15" ht="15.5" x14ac:dyDescent="0.35">
      <c r="C110" t="s">
        <v>121</v>
      </c>
      <c r="D110" s="5">
        <v>49806405008</v>
      </c>
      <c r="E110" s="5">
        <v>56385209615</v>
      </c>
      <c r="F110" s="5">
        <v>40535578183</v>
      </c>
      <c r="G110" s="5">
        <v>69972912503</v>
      </c>
      <c r="I110" s="5">
        <v>40535578183</v>
      </c>
      <c r="J110" s="5">
        <v>35827277274</v>
      </c>
      <c r="K110" s="5">
        <v>37922571740</v>
      </c>
      <c r="L110" s="5">
        <v>2255322141</v>
      </c>
      <c r="M110" s="5">
        <v>3675709470</v>
      </c>
      <c r="N110" s="5">
        <v>12365601660</v>
      </c>
      <c r="O110" s="5">
        <v>26251499175</v>
      </c>
    </row>
    <row r="111" spans="3:15" ht="15.5" x14ac:dyDescent="0.35">
      <c r="C111" t="s">
        <v>256</v>
      </c>
      <c r="D111" s="5">
        <v>6050896175</v>
      </c>
      <c r="E111" s="5">
        <v>5786185127</v>
      </c>
      <c r="F111" s="5">
        <v>5488594943</v>
      </c>
      <c r="G111" s="5">
        <v>3534884599</v>
      </c>
      <c r="I111" s="5">
        <v>5488594943</v>
      </c>
      <c r="J111" s="5">
        <v>3632360493</v>
      </c>
      <c r="K111" s="5">
        <v>2403500247</v>
      </c>
      <c r="L111" s="5">
        <v>1763843628</v>
      </c>
      <c r="M111" s="5">
        <v>971555142</v>
      </c>
      <c r="N111" s="5">
        <v>690318154</v>
      </c>
      <c r="O111" s="5">
        <v>537518731</v>
      </c>
    </row>
    <row r="112" spans="3:15" ht="15.5" x14ac:dyDescent="0.35">
      <c r="C112" t="s">
        <v>124</v>
      </c>
      <c r="D112" s="5">
        <v>111878450111</v>
      </c>
      <c r="E112" s="5">
        <v>110801309045</v>
      </c>
      <c r="F112" s="5">
        <v>122511483024</v>
      </c>
      <c r="G112" s="5">
        <v>128295005133</v>
      </c>
      <c r="I112" s="5">
        <v>122511483024</v>
      </c>
      <c r="J112" s="5">
        <v>111919962883</v>
      </c>
      <c r="K112" s="5">
        <v>65627972312</v>
      </c>
      <c r="L112" s="5">
        <v>16893743411</v>
      </c>
      <c r="M112" s="5">
        <v>21689617151</v>
      </c>
      <c r="N112" s="5">
        <v>38724392026</v>
      </c>
      <c r="O112" s="5">
        <v>49070525967</v>
      </c>
    </row>
    <row r="113" spans="2:15" ht="15.5" x14ac:dyDescent="0.35">
      <c r="C113" t="s">
        <v>125</v>
      </c>
    </row>
    <row r="114" spans="2:15" ht="15.5" x14ac:dyDescent="0.35">
      <c r="C114" t="s">
        <v>126</v>
      </c>
      <c r="D114" s="5">
        <v>50000366675</v>
      </c>
      <c r="E114" s="5">
        <v>50000366675</v>
      </c>
      <c r="F114" s="5">
        <v>50000366675</v>
      </c>
      <c r="G114" s="5">
        <v>50000366675</v>
      </c>
      <c r="I114" s="5">
        <v>50000366675</v>
      </c>
      <c r="J114" s="5">
        <v>50000366675</v>
      </c>
      <c r="K114" s="5">
        <v>50000094875</v>
      </c>
      <c r="L114" s="5">
        <v>40000000000</v>
      </c>
      <c r="M114" s="5">
        <v>12000000000</v>
      </c>
      <c r="N114" s="5">
        <v>8000000000</v>
      </c>
      <c r="O114" s="5">
        <v>8000000000</v>
      </c>
    </row>
    <row r="115" spans="2:15" ht="15.5" x14ac:dyDescent="0.35">
      <c r="C115" t="s">
        <v>127</v>
      </c>
      <c r="D115" s="5">
        <v>29170808865</v>
      </c>
      <c r="E115" s="5">
        <v>29170808865</v>
      </c>
      <c r="F115" s="5">
        <v>29170808865</v>
      </c>
      <c r="G115" s="5">
        <v>29170808865</v>
      </c>
      <c r="I115" s="5">
        <v>29170808865</v>
      </c>
      <c r="J115" s="5">
        <v>29170808865</v>
      </c>
      <c r="K115" s="5">
        <v>29167079769</v>
      </c>
    </row>
    <row r="116" spans="2:15" ht="15.5" x14ac:dyDescent="0.35">
      <c r="C116" t="s">
        <v>128</v>
      </c>
      <c r="D116" s="5">
        <v>13801643668</v>
      </c>
      <c r="E116" s="5">
        <v>10870180249</v>
      </c>
      <c r="F116" s="5">
        <v>9685613749</v>
      </c>
      <c r="G116" s="5">
        <v>12608873486</v>
      </c>
      <c r="I116" s="5">
        <v>9685613749</v>
      </c>
      <c r="J116" s="5">
        <v>20311986826</v>
      </c>
      <c r="K116" s="5">
        <v>10376477455</v>
      </c>
      <c r="L116" s="5">
        <v>2945658964</v>
      </c>
      <c r="M116" s="5">
        <v>18431785821</v>
      </c>
      <c r="N116" s="5">
        <v>7877410304</v>
      </c>
      <c r="O116" s="5">
        <v>4354700688</v>
      </c>
    </row>
    <row r="117" spans="2:15" ht="15.5" x14ac:dyDescent="0.35">
      <c r="C117" t="s">
        <v>257</v>
      </c>
      <c r="D117" s="5">
        <v>400000000</v>
      </c>
      <c r="E117" s="5">
        <v>400000000</v>
      </c>
      <c r="F117" s="5">
        <v>400000000</v>
      </c>
      <c r="G117" s="5">
        <v>400000000</v>
      </c>
      <c r="I117" s="5">
        <v>400000000</v>
      </c>
      <c r="J117" s="5">
        <v>300000000</v>
      </c>
      <c r="K117" s="5">
        <v>200000000</v>
      </c>
      <c r="L117" s="5">
        <v>100000000</v>
      </c>
    </row>
    <row r="118" spans="2:15" ht="15.5" x14ac:dyDescent="0.35">
      <c r="C118" t="s">
        <v>258</v>
      </c>
      <c r="D118" s="5">
        <v>13401643668</v>
      </c>
      <c r="E118" s="5">
        <v>10470180249</v>
      </c>
      <c r="F118" s="5">
        <v>9285613749</v>
      </c>
      <c r="G118" s="5">
        <v>12208873486</v>
      </c>
      <c r="I118" s="5">
        <v>9285613749</v>
      </c>
      <c r="J118" s="5">
        <v>20011986826</v>
      </c>
      <c r="K118" s="5">
        <v>10176477455</v>
      </c>
      <c r="L118" s="5">
        <v>2845658964</v>
      </c>
      <c r="M118" s="5">
        <v>18431785821</v>
      </c>
      <c r="N118" s="5">
        <v>7877410304</v>
      </c>
      <c r="O118" s="5">
        <v>4354700688</v>
      </c>
    </row>
    <row r="119" spans="2:15" ht="15.5" x14ac:dyDescent="0.35">
      <c r="C119" t="s">
        <v>259</v>
      </c>
      <c r="D119" s="5">
        <v>13801643668</v>
      </c>
      <c r="E119" s="5">
        <v>10870180249</v>
      </c>
      <c r="F119" s="5">
        <v>9685613749</v>
      </c>
      <c r="G119" s="5">
        <v>12608873486</v>
      </c>
      <c r="I119" s="5">
        <v>9685613749</v>
      </c>
      <c r="J119" s="5">
        <v>20311986826</v>
      </c>
      <c r="K119" s="5">
        <v>10376477455</v>
      </c>
      <c r="L119" s="5">
        <v>2945658964</v>
      </c>
      <c r="M119" s="5">
        <v>18431785821</v>
      </c>
      <c r="N119" s="5">
        <v>7877410304</v>
      </c>
      <c r="O119" s="5">
        <v>4354700688</v>
      </c>
    </row>
    <row r="120" spans="2:15" ht="15.5" x14ac:dyDescent="0.35">
      <c r="C120" t="s">
        <v>260</v>
      </c>
      <c r="D120" s="5">
        <v>26045391</v>
      </c>
      <c r="E120" s="5">
        <v>26845659</v>
      </c>
      <c r="F120" s="5">
        <v>27911521</v>
      </c>
      <c r="G120" s="5">
        <v>5026205</v>
      </c>
      <c r="I120" s="5">
        <v>27911521</v>
      </c>
      <c r="J120" s="5">
        <v>6149266</v>
      </c>
      <c r="K120" s="5">
        <v>5000106</v>
      </c>
    </row>
    <row r="121" spans="2:15" ht="15.5" x14ac:dyDescent="0.35">
      <c r="C121" t="s">
        <v>10</v>
      </c>
      <c r="D121" s="5">
        <v>92889404387</v>
      </c>
      <c r="E121" s="5">
        <v>89954235374</v>
      </c>
      <c r="F121" s="5">
        <v>88769833563</v>
      </c>
      <c r="G121" s="5">
        <v>91614266830</v>
      </c>
      <c r="I121" s="5">
        <v>88769833563</v>
      </c>
      <c r="J121" s="5">
        <v>99363630313</v>
      </c>
      <c r="K121" s="5">
        <v>89483140328</v>
      </c>
      <c r="L121" s="5">
        <v>42847548123</v>
      </c>
      <c r="M121" s="5">
        <v>30371697844</v>
      </c>
      <c r="N121" s="5">
        <v>15875387543</v>
      </c>
      <c r="O121" s="5">
        <v>12354700688</v>
      </c>
    </row>
    <row r="122" spans="2:15" ht="15.5" x14ac:dyDescent="0.35">
      <c r="C122" t="s">
        <v>129</v>
      </c>
      <c r="D122" s="5">
        <v>204767854498</v>
      </c>
      <c r="E122" s="5">
        <v>200755544419</v>
      </c>
      <c r="F122" s="5">
        <v>211281316587</v>
      </c>
      <c r="G122" s="5">
        <v>219909271963</v>
      </c>
      <c r="I122" s="5">
        <v>211281316587</v>
      </c>
      <c r="J122" s="5">
        <v>211283593196</v>
      </c>
      <c r="K122" s="5">
        <v>155111112640</v>
      </c>
      <c r="L122" s="5">
        <v>59741291534</v>
      </c>
      <c r="M122" s="5">
        <v>52061314995</v>
      </c>
      <c r="N122" s="5">
        <v>54599779569</v>
      </c>
      <c r="O122" s="5">
        <v>61425226655</v>
      </c>
    </row>
    <row r="123" spans="2:15" ht="15.5" x14ac:dyDescent="0.35">
      <c r="C123" t="s">
        <v>130</v>
      </c>
      <c r="D123" s="5">
        <v>2000014667</v>
      </c>
      <c r="E123" s="5">
        <v>2000014667</v>
      </c>
      <c r="F123" s="5">
        <v>2000014667</v>
      </c>
      <c r="G123" s="5">
        <v>2000014667</v>
      </c>
      <c r="I123" s="5">
        <v>2000014667</v>
      </c>
      <c r="J123" s="5">
        <v>2000014667</v>
      </c>
      <c r="K123" s="5">
        <v>2000003795</v>
      </c>
      <c r="L123" s="5">
        <v>1600000000</v>
      </c>
      <c r="M123" s="5">
        <v>12000</v>
      </c>
      <c r="N123" s="5">
        <v>8000</v>
      </c>
      <c r="O123" s="5">
        <v>8000</v>
      </c>
    </row>
    <row r="125" spans="2:15" ht="15.5" x14ac:dyDescent="0.35">
      <c r="B125" t="s">
        <v>131</v>
      </c>
      <c r="C125" t="s">
        <v>132</v>
      </c>
      <c r="D125" s="5">
        <v>4699293415</v>
      </c>
      <c r="E125" s="5">
        <v>13585115644</v>
      </c>
      <c r="F125" s="5">
        <v>8543710372</v>
      </c>
      <c r="G125" s="5">
        <v>695213001</v>
      </c>
      <c r="I125" s="5">
        <v>8874481604</v>
      </c>
      <c r="J125" s="5">
        <v>9888568519</v>
      </c>
      <c r="K125" s="5">
        <v>578350729</v>
      </c>
      <c r="L125" s="5">
        <v>12642594666</v>
      </c>
      <c r="M125" s="5">
        <v>18407627866</v>
      </c>
      <c r="N125" s="5">
        <v>8377515266</v>
      </c>
      <c r="O125" s="5">
        <v>2957519815</v>
      </c>
    </row>
    <row r="126" spans="2:15" ht="15.5" x14ac:dyDescent="0.35">
      <c r="C126" t="s">
        <v>133</v>
      </c>
      <c r="D126" s="5">
        <v>36216384360</v>
      </c>
      <c r="E126" s="5">
        <v>38265189420</v>
      </c>
      <c r="F126" s="5">
        <v>34348243682</v>
      </c>
      <c r="G126" s="5">
        <v>37740251295</v>
      </c>
      <c r="I126" s="5">
        <v>129021618523</v>
      </c>
      <c r="J126" s="5">
        <v>192074986969</v>
      </c>
      <c r="K126" s="5">
        <v>127621486252</v>
      </c>
      <c r="L126" s="5">
        <v>121079968124</v>
      </c>
      <c r="M126" s="5">
        <v>143054820279</v>
      </c>
      <c r="N126" s="5">
        <v>75197330979</v>
      </c>
      <c r="O126" s="5">
        <v>66458055699</v>
      </c>
    </row>
    <row r="127" spans="2:15" ht="15.5" x14ac:dyDescent="0.35">
      <c r="C127" t="s">
        <v>883</v>
      </c>
    </row>
    <row r="128" spans="2:15" ht="15.5" x14ac:dyDescent="0.35">
      <c r="C128" t="s">
        <v>436</v>
      </c>
      <c r="D128" s="5">
        <v>-25203074756</v>
      </c>
      <c r="E128" s="5">
        <v>-19048786998</v>
      </c>
      <c r="F128" s="5">
        <v>-31102253424</v>
      </c>
      <c r="G128" s="5">
        <v>-24944557694</v>
      </c>
      <c r="I128" s="5">
        <v>-95687868201</v>
      </c>
      <c r="J128" s="5">
        <v>-160714052163</v>
      </c>
      <c r="K128" s="5">
        <v>-112130567826</v>
      </c>
      <c r="L128" s="5">
        <v>-98472715863</v>
      </c>
      <c r="M128" s="5">
        <v>-118012919883</v>
      </c>
      <c r="N128" s="5">
        <v>-58622651825</v>
      </c>
      <c r="O128" s="5">
        <v>-55311569707</v>
      </c>
    </row>
    <row r="129" spans="3:15" ht="15.5" x14ac:dyDescent="0.35">
      <c r="C129" t="s">
        <v>437</v>
      </c>
      <c r="D129" s="5">
        <v>-2179051769</v>
      </c>
      <c r="E129" s="5">
        <v>-2049683051</v>
      </c>
      <c r="F129" s="5">
        <v>-2130083267</v>
      </c>
      <c r="G129" s="5">
        <v>-2141573318</v>
      </c>
      <c r="I129" s="5">
        <v>-8835431080</v>
      </c>
      <c r="J129" s="5">
        <v>-7227173144</v>
      </c>
      <c r="K129" s="5">
        <v>-6076873849</v>
      </c>
      <c r="L129" s="5">
        <v>-2717532192</v>
      </c>
      <c r="M129" s="5">
        <v>-1985293325</v>
      </c>
      <c r="N129" s="5">
        <v>-2324400208</v>
      </c>
      <c r="O129" s="5">
        <v>-2356968561</v>
      </c>
    </row>
    <row r="130" spans="3:15" ht="15.5" x14ac:dyDescent="0.35">
      <c r="C130" t="s">
        <v>438</v>
      </c>
      <c r="D130" s="5">
        <v>-1760423135</v>
      </c>
      <c r="E130" s="5">
        <v>-1331617002</v>
      </c>
      <c r="F130" s="5">
        <v>11885409232</v>
      </c>
      <c r="G130" s="5">
        <v>-6667672859</v>
      </c>
      <c r="I130" s="5">
        <v>-2497435450</v>
      </c>
      <c r="J130" s="5">
        <v>-4451780747</v>
      </c>
      <c r="K130" s="5">
        <v>-4427282361</v>
      </c>
      <c r="L130" s="5">
        <v>-1463498392</v>
      </c>
      <c r="M130" s="5">
        <v>-1614867555</v>
      </c>
      <c r="N130" s="5">
        <v>-1741017460</v>
      </c>
      <c r="O130" s="5">
        <v>-1082719760</v>
      </c>
    </row>
    <row r="131" spans="3:15" ht="15.5" x14ac:dyDescent="0.35">
      <c r="C131" t="s">
        <v>439</v>
      </c>
      <c r="D131" s="5">
        <v>-29142549660</v>
      </c>
      <c r="E131" s="5">
        <v>-22430087051</v>
      </c>
      <c r="F131" s="5">
        <v>-21346927459</v>
      </c>
      <c r="G131" s="5">
        <v>-33753803871</v>
      </c>
      <c r="I131" s="5">
        <v>-107020734731</v>
      </c>
      <c r="J131" s="5">
        <v>-172393006054</v>
      </c>
      <c r="K131" s="5">
        <v>-122634724036</v>
      </c>
      <c r="L131" s="5">
        <v>-102653746447</v>
      </c>
      <c r="M131" s="5">
        <v>-121613080763</v>
      </c>
      <c r="N131" s="5">
        <v>-62688069493</v>
      </c>
      <c r="O131" s="5">
        <v>-58751258028</v>
      </c>
    </row>
    <row r="132" spans="3:15" ht="15.5" x14ac:dyDescent="0.35">
      <c r="C132" t="s">
        <v>261</v>
      </c>
      <c r="D132" s="5">
        <v>5901782</v>
      </c>
      <c r="E132" s="5">
        <v>6488993</v>
      </c>
      <c r="F132" s="5">
        <v>7656241</v>
      </c>
      <c r="G132" s="5">
        <v>9801695</v>
      </c>
      <c r="I132" s="5">
        <v>50510979</v>
      </c>
      <c r="J132" s="5">
        <v>27075691</v>
      </c>
      <c r="K132" s="5">
        <v>7010532</v>
      </c>
      <c r="L132" s="5">
        <v>17965089</v>
      </c>
      <c r="M132" s="5">
        <v>19209737</v>
      </c>
      <c r="N132" s="5">
        <v>4521610</v>
      </c>
      <c r="O132" s="5">
        <v>5294397</v>
      </c>
    </row>
    <row r="133" spans="3:15" ht="15.5" x14ac:dyDescent="0.35">
      <c r="C133" t="s">
        <v>884</v>
      </c>
    </row>
    <row r="134" spans="3:15" ht="15.5" x14ac:dyDescent="0.35">
      <c r="C134" t="s">
        <v>441</v>
      </c>
      <c r="D134" s="5">
        <v>-2306073371</v>
      </c>
      <c r="E134" s="5">
        <v>-2092928418</v>
      </c>
      <c r="F134" s="5">
        <v>-2668937990</v>
      </c>
      <c r="G134" s="5">
        <v>-3301036118</v>
      </c>
      <c r="I134" s="5">
        <v>-10547996212</v>
      </c>
      <c r="J134" s="5">
        <v>-7259795137</v>
      </c>
      <c r="K134" s="5">
        <v>-2263233648</v>
      </c>
      <c r="L134" s="5">
        <v>-1716679210</v>
      </c>
      <c r="M134" s="5">
        <v>-2384185829</v>
      </c>
      <c r="N134" s="5">
        <v>-3423850397</v>
      </c>
      <c r="O134" s="5">
        <v>-3839971475</v>
      </c>
    </row>
    <row r="135" spans="3:15" ht="15.5" x14ac:dyDescent="0.35">
      <c r="C135" t="s">
        <v>885</v>
      </c>
      <c r="D135" s="5">
        <v>-74369696</v>
      </c>
      <c r="E135" s="5">
        <v>-163547300</v>
      </c>
      <c r="F135" s="5">
        <v>-1796324102</v>
      </c>
      <c r="I135" s="5">
        <v>-2628916955</v>
      </c>
      <c r="J135" s="5">
        <v>-2560692950</v>
      </c>
      <c r="K135" s="5">
        <v>-2152188371</v>
      </c>
      <c r="L135" s="5">
        <v>-4084912890</v>
      </c>
      <c r="M135" s="5">
        <v>-669135558</v>
      </c>
      <c r="N135" s="5">
        <v>-712417433</v>
      </c>
      <c r="O135" s="5">
        <v>-914600778</v>
      </c>
    </row>
    <row r="136" spans="3:15" ht="15.5" x14ac:dyDescent="0.35">
      <c r="C136" t="s">
        <v>886</v>
      </c>
      <c r="D136" s="5">
        <v>-2380443067</v>
      </c>
      <c r="E136" s="5">
        <v>-2256475718</v>
      </c>
      <c r="F136" s="5">
        <v>-4465262092</v>
      </c>
      <c r="G136" s="5">
        <v>-3301036118</v>
      </c>
      <c r="I136" s="5">
        <v>-13176913167</v>
      </c>
      <c r="J136" s="5">
        <v>-9820488087</v>
      </c>
      <c r="K136" s="5">
        <v>-4415422019</v>
      </c>
      <c r="L136" s="5">
        <v>-5801592100</v>
      </c>
      <c r="M136" s="5">
        <v>-3053321387</v>
      </c>
      <c r="N136" s="5">
        <v>-4136267830</v>
      </c>
      <c r="O136" s="5">
        <v>-4754572253</v>
      </c>
    </row>
    <row r="137" spans="3:15" ht="15.5" x14ac:dyDescent="0.35">
      <c r="C137" t="s">
        <v>139</v>
      </c>
      <c r="D137" s="5">
        <v>-579698958</v>
      </c>
      <c r="E137" s="5">
        <v>-12710256690</v>
      </c>
      <c r="F137" s="5">
        <v>-27257833110</v>
      </c>
      <c r="G137" s="5">
        <v>1236057791</v>
      </c>
      <c r="I137" s="5">
        <v>-8347725999</v>
      </c>
      <c r="J137" s="5">
        <v>-14706298385</v>
      </c>
      <c r="K137" s="5">
        <v>27674112116</v>
      </c>
      <c r="L137" s="5">
        <v>-7748192961</v>
      </c>
      <c r="M137" s="5">
        <v>-16242686325</v>
      </c>
      <c r="N137" s="5">
        <v>-8087261393</v>
      </c>
      <c r="O137" s="5">
        <v>-835855215</v>
      </c>
    </row>
    <row r="138" spans="3:15" ht="15.5" x14ac:dyDescent="0.35">
      <c r="C138" t="s">
        <v>140</v>
      </c>
      <c r="D138" s="5">
        <v>-608976996</v>
      </c>
      <c r="E138" s="5">
        <v>423735587</v>
      </c>
      <c r="F138" s="5">
        <v>18962753282</v>
      </c>
      <c r="G138" s="5">
        <v>-175671412</v>
      </c>
      <c r="I138" s="5">
        <v>1757702640</v>
      </c>
      <c r="J138" s="5">
        <v>5630441451</v>
      </c>
      <c r="K138" s="5">
        <v>-25194463842</v>
      </c>
      <c r="L138" s="5">
        <v>-5196965194</v>
      </c>
      <c r="M138" s="5">
        <v>-273369455</v>
      </c>
      <c r="N138" s="5">
        <v>-36759000</v>
      </c>
      <c r="O138" s="5">
        <v>-2062638507</v>
      </c>
    </row>
    <row r="139" spans="3:15" ht="15.5" x14ac:dyDescent="0.35">
      <c r="C139" t="s">
        <v>143</v>
      </c>
      <c r="D139" s="5">
        <v>-609684621</v>
      </c>
      <c r="E139" s="5">
        <v>-161849999</v>
      </c>
      <c r="F139" s="5">
        <v>16634329358</v>
      </c>
      <c r="G139" s="5">
        <v>-839102673</v>
      </c>
      <c r="I139" s="5">
        <v>-723444920</v>
      </c>
      <c r="J139" s="5">
        <v>-157463058</v>
      </c>
      <c r="K139" s="5">
        <v>-22523657342</v>
      </c>
      <c r="L139" s="5">
        <v>-4610316545</v>
      </c>
      <c r="M139" s="5">
        <v>-273369455</v>
      </c>
      <c r="N139" s="5">
        <v>-36759000</v>
      </c>
      <c r="O139" s="5">
        <v>-2062638507</v>
      </c>
    </row>
    <row r="140" spans="3:15" ht="15.5" x14ac:dyDescent="0.35">
      <c r="C140" t="s">
        <v>887</v>
      </c>
      <c r="E140" s="5">
        <v>585585586</v>
      </c>
      <c r="F140" s="5">
        <v>1817716299</v>
      </c>
      <c r="G140" s="5">
        <v>663431261</v>
      </c>
      <c r="I140" s="5">
        <v>2481147560</v>
      </c>
      <c r="J140" s="5">
        <v>5504504509</v>
      </c>
      <c r="K140" s="5">
        <v>569193500</v>
      </c>
    </row>
    <row r="141" spans="3:15" ht="15.5" x14ac:dyDescent="0.35">
      <c r="C141" t="s">
        <v>888</v>
      </c>
      <c r="D141" s="5">
        <v>707625</v>
      </c>
      <c r="F141" s="5">
        <v>510707625</v>
      </c>
      <c r="J141" s="5">
        <v>2730000000</v>
      </c>
      <c r="K141" s="5">
        <v>-3240000000</v>
      </c>
    </row>
    <row r="142" spans="3:15" ht="15.5" x14ac:dyDescent="0.35">
      <c r="C142" t="s">
        <v>445</v>
      </c>
      <c r="J142" s="5">
        <v>-2446600000</v>
      </c>
      <c r="L142" s="5">
        <v>-586648649</v>
      </c>
    </row>
    <row r="143" spans="3:15" ht="15.5" x14ac:dyDescent="0.35">
      <c r="C143" t="s">
        <v>148</v>
      </c>
      <c r="D143" s="5">
        <v>-579698958</v>
      </c>
      <c r="E143" s="5">
        <v>-12710256690</v>
      </c>
      <c r="F143" s="5">
        <v>-27257833110</v>
      </c>
      <c r="G143" s="5">
        <v>1236057791</v>
      </c>
      <c r="I143" s="5">
        <v>-8347725999</v>
      </c>
      <c r="J143" s="5">
        <v>-14706298385</v>
      </c>
      <c r="K143" s="5">
        <v>27674112116</v>
      </c>
      <c r="L143" s="5">
        <v>-7748192961</v>
      </c>
      <c r="M143" s="5">
        <v>-16242686325</v>
      </c>
      <c r="N143" s="5">
        <v>-8087261393</v>
      </c>
      <c r="O143" s="5">
        <v>-835855215</v>
      </c>
    </row>
    <row r="144" spans="3:15" ht="15.5" x14ac:dyDescent="0.35">
      <c r="C144" t="s">
        <v>889</v>
      </c>
      <c r="K144" s="5">
        <v>-3292838086</v>
      </c>
      <c r="L144" s="5">
        <v>-741383830</v>
      </c>
    </row>
    <row r="145" spans="3:15" ht="15.5" x14ac:dyDescent="0.35">
      <c r="C145" t="s">
        <v>455</v>
      </c>
      <c r="K145" s="5">
        <v>43200000000</v>
      </c>
    </row>
    <row r="146" spans="3:15" ht="15.5" x14ac:dyDescent="0.35">
      <c r="C146" t="s">
        <v>890</v>
      </c>
      <c r="D146" s="5">
        <v>68768413927</v>
      </c>
      <c r="E146" s="5">
        <v>62020795560</v>
      </c>
      <c r="F146" s="5">
        <v>141045095688</v>
      </c>
      <c r="G146" s="5">
        <v>29088794989</v>
      </c>
      <c r="I146" s="5">
        <v>170133890677</v>
      </c>
      <c r="J146" s="5">
        <v>143088642553</v>
      </c>
      <c r="K146" s="5">
        <v>194736525569</v>
      </c>
      <c r="L146" s="5">
        <v>141562830</v>
      </c>
    </row>
    <row r="147" spans="3:15" ht="15.5" x14ac:dyDescent="0.35">
      <c r="C147" t="s">
        <v>372</v>
      </c>
      <c r="D147" s="5">
        <v>-63014409044</v>
      </c>
      <c r="E147" s="5">
        <v>-68261784229</v>
      </c>
      <c r="F147" s="5">
        <v>-141011573146</v>
      </c>
      <c r="G147" s="5">
        <v>-20336792445</v>
      </c>
      <c r="I147" s="5">
        <v>-152371934166</v>
      </c>
      <c r="J147" s="5">
        <v>-138312852246</v>
      </c>
      <c r="K147" s="5">
        <v>-194680365375</v>
      </c>
    </row>
    <row r="148" spans="3:15" ht="15.5" x14ac:dyDescent="0.35">
      <c r="C148" t="s">
        <v>428</v>
      </c>
      <c r="E148" s="5">
        <v>25000000</v>
      </c>
      <c r="K148" s="5">
        <v>5000000</v>
      </c>
    </row>
    <row r="149" spans="3:15" ht="15.5" x14ac:dyDescent="0.35">
      <c r="C149" t="s">
        <v>531</v>
      </c>
      <c r="G149" s="5">
        <v>-2000014667</v>
      </c>
      <c r="I149" s="5">
        <v>-2000014667</v>
      </c>
      <c r="J149" s="5">
        <v>-2500018243</v>
      </c>
      <c r="K149" s="5">
        <v>-2000000000</v>
      </c>
    </row>
    <row r="150" spans="3:15" ht="15.5" x14ac:dyDescent="0.35">
      <c r="C150" t="s">
        <v>281</v>
      </c>
      <c r="F150" s="5">
        <v>-5494500000</v>
      </c>
      <c r="I150" s="5">
        <v>-5494500000</v>
      </c>
      <c r="J150" s="5">
        <v>-610500000</v>
      </c>
      <c r="K150" s="5">
        <v>-613979640</v>
      </c>
    </row>
    <row r="151" spans="3:15" ht="15.5" x14ac:dyDescent="0.35">
      <c r="C151" t="s">
        <v>607</v>
      </c>
    </row>
    <row r="152" spans="3:15" ht="15.5" x14ac:dyDescent="0.35">
      <c r="C152" t="s">
        <v>891</v>
      </c>
    </row>
    <row r="153" spans="3:15" ht="15.5" x14ac:dyDescent="0.35">
      <c r="C153" t="s">
        <v>892</v>
      </c>
    </row>
    <row r="154" spans="3:15" ht="15.5" x14ac:dyDescent="0.35">
      <c r="C154" t="s">
        <v>470</v>
      </c>
      <c r="N154" s="5">
        <v>654995649</v>
      </c>
      <c r="O154" s="5">
        <v>5076311647</v>
      </c>
    </row>
    <row r="155" spans="3:15" ht="15.5" x14ac:dyDescent="0.35">
      <c r="C155" t="s">
        <v>471</v>
      </c>
      <c r="F155" s="5">
        <v>-3000000000</v>
      </c>
      <c r="I155" s="5">
        <v>-3000000000</v>
      </c>
      <c r="L155" s="5">
        <v>-1565193591</v>
      </c>
      <c r="M155" s="5">
        <v>-6260572453</v>
      </c>
      <c r="N155" s="5">
        <v>-825000000</v>
      </c>
      <c r="O155" s="5">
        <v>-1200000000</v>
      </c>
    </row>
    <row r="156" spans="3:15" ht="15.5" x14ac:dyDescent="0.35">
      <c r="C156" t="s">
        <v>893</v>
      </c>
      <c r="D156" s="5">
        <v>-6285703841</v>
      </c>
      <c r="E156" s="5">
        <v>-6444268021</v>
      </c>
      <c r="F156" s="5">
        <v>-18796855652</v>
      </c>
      <c r="G156" s="5">
        <v>-5515930086</v>
      </c>
      <c r="I156" s="5">
        <v>-15515167843</v>
      </c>
      <c r="J156" s="5">
        <v>-16375571345</v>
      </c>
      <c r="K156" s="5">
        <v>-9447626912</v>
      </c>
      <c r="L156" s="5">
        <v>-11854678370</v>
      </c>
      <c r="M156" s="5">
        <v>-13849613872</v>
      </c>
      <c r="N156" s="5">
        <v>-7784757042</v>
      </c>
      <c r="O156" s="5">
        <v>-8712166862</v>
      </c>
    </row>
    <row r="157" spans="3:15" ht="15.5" x14ac:dyDescent="0.35">
      <c r="C157" t="s">
        <v>543</v>
      </c>
    </row>
    <row r="158" spans="3:15" ht="15.5" x14ac:dyDescent="0.35">
      <c r="C158" t="s">
        <v>894</v>
      </c>
      <c r="F158" s="5">
        <v>-3000000000</v>
      </c>
      <c r="I158" s="5">
        <v>-3000000000</v>
      </c>
      <c r="L158" s="5">
        <v>-1565193591</v>
      </c>
      <c r="M158" s="5">
        <v>-6260572453</v>
      </c>
      <c r="N158" s="5">
        <v>-170004351</v>
      </c>
      <c r="O158" s="5">
        <v>3876311647</v>
      </c>
    </row>
    <row r="159" spans="3:15" ht="15.5" x14ac:dyDescent="0.35">
      <c r="C159" t="s">
        <v>343</v>
      </c>
      <c r="D159" s="5">
        <v>-48000000</v>
      </c>
      <c r="E159" s="5">
        <v>-50000000</v>
      </c>
      <c r="I159" s="5">
        <v>-100000000</v>
      </c>
      <c r="K159" s="5">
        <v>-234000000</v>
      </c>
      <c r="L159" s="5">
        <v>-228500000</v>
      </c>
      <c r="M159" s="5">
        <v>-132500000</v>
      </c>
      <c r="N159" s="5">
        <v>-132500000</v>
      </c>
    </row>
    <row r="160" spans="3:15" ht="15.5" x14ac:dyDescent="0.35">
      <c r="C160" t="s">
        <v>370</v>
      </c>
      <c r="L160" s="5">
        <v>6500000000</v>
      </c>
      <c r="M160" s="5">
        <v>4000000000</v>
      </c>
      <c r="O160" s="5">
        <v>4000000000</v>
      </c>
    </row>
    <row r="161" spans="2:15" ht="15.5" x14ac:dyDescent="0.35">
      <c r="C161" t="s">
        <v>157</v>
      </c>
      <c r="D161" s="5">
        <v>3510617461</v>
      </c>
      <c r="E161" s="5">
        <v>1298594541</v>
      </c>
      <c r="F161" s="5">
        <v>248630544</v>
      </c>
      <c r="G161" s="5">
        <v>1755599380</v>
      </c>
      <c r="I161" s="5">
        <v>2284458245</v>
      </c>
      <c r="J161" s="5">
        <v>812711585</v>
      </c>
      <c r="K161" s="5">
        <v>3057999003</v>
      </c>
      <c r="L161" s="5">
        <v>-302563489</v>
      </c>
      <c r="M161" s="5">
        <v>1891572086</v>
      </c>
      <c r="N161" s="5">
        <v>253494873</v>
      </c>
      <c r="O161" s="5">
        <v>59026093</v>
      </c>
    </row>
    <row r="162" spans="2:15" ht="15.5" x14ac:dyDescent="0.35">
      <c r="C162" t="s">
        <v>158</v>
      </c>
      <c r="E162" s="5">
        <v>8374194711</v>
      </c>
      <c r="I162" s="5">
        <v>6089736466</v>
      </c>
      <c r="J162" s="5">
        <v>5277024881</v>
      </c>
      <c r="K162" s="5">
        <v>2219025878</v>
      </c>
      <c r="L162" s="5">
        <v>2521589367</v>
      </c>
      <c r="M162" s="5">
        <v>630017281</v>
      </c>
      <c r="N162" s="5">
        <v>376522408</v>
      </c>
      <c r="O162" s="5">
        <v>317496315</v>
      </c>
    </row>
    <row r="163" spans="2:15" ht="15.5" x14ac:dyDescent="0.35">
      <c r="C163" t="s">
        <v>290</v>
      </c>
    </row>
    <row r="164" spans="2:15" ht="15.5" x14ac:dyDescent="0.35">
      <c r="C164" t="s">
        <v>159</v>
      </c>
      <c r="D164" s="5">
        <v>3510617461</v>
      </c>
      <c r="E164" s="5">
        <v>9672789252</v>
      </c>
      <c r="F164" s="5">
        <v>248630544</v>
      </c>
      <c r="G164" s="5">
        <v>1755599380</v>
      </c>
      <c r="I164" s="5">
        <v>8374194711</v>
      </c>
      <c r="J164" s="5">
        <v>6089736466</v>
      </c>
      <c r="K164" s="5">
        <v>5277024881</v>
      </c>
      <c r="L164" s="5">
        <v>2219025878</v>
      </c>
      <c r="M164" s="5">
        <v>2521589367</v>
      </c>
      <c r="N164" s="5">
        <v>630017281</v>
      </c>
      <c r="O164" s="5">
        <v>376522408</v>
      </c>
    </row>
    <row r="166" spans="2:15" ht="15.5" x14ac:dyDescent="0.35">
      <c r="B166" t="s">
        <v>160</v>
      </c>
      <c r="C166" t="s">
        <v>12</v>
      </c>
      <c r="D166" s="5">
        <v>2000000000</v>
      </c>
      <c r="E166" s="5">
        <v>2000000000</v>
      </c>
      <c r="F166" s="5">
        <v>2000000000</v>
      </c>
      <c r="G166" s="5">
        <v>2000000000</v>
      </c>
      <c r="I166" s="5">
        <v>2000000000</v>
      </c>
      <c r="J166" s="5">
        <v>2000000000</v>
      </c>
      <c r="K166" s="5">
        <v>2000000000</v>
      </c>
      <c r="L166" s="5">
        <v>1600000000</v>
      </c>
      <c r="M166" s="5">
        <v>0</v>
      </c>
      <c r="N166" s="5">
        <v>0</v>
      </c>
      <c r="O166" s="5">
        <v>0</v>
      </c>
    </row>
    <row r="167" spans="2:15" ht="15.5" x14ac:dyDescent="0.35">
      <c r="C167" t="s">
        <v>161</v>
      </c>
      <c r="D167" s="6">
        <v>1.47</v>
      </c>
      <c r="E167" s="6">
        <v>0.59</v>
      </c>
      <c r="F167" s="6">
        <v>-1.46</v>
      </c>
      <c r="G167" s="6">
        <v>-1.1000000000000001</v>
      </c>
    </row>
    <row r="168" spans="2:15" ht="15.5" x14ac:dyDescent="0.35">
      <c r="C168" t="s">
        <v>162</v>
      </c>
      <c r="D168" s="6">
        <v>95.92</v>
      </c>
      <c r="E168" s="6">
        <v>262.70999999999998</v>
      </c>
      <c r="F168" s="6">
        <v>-180.82</v>
      </c>
      <c r="G168" s="6">
        <v>-174.55</v>
      </c>
    </row>
    <row r="169" spans="2:15" ht="15.5" x14ac:dyDescent="0.35">
      <c r="C169" t="s">
        <v>61</v>
      </c>
      <c r="D169" s="6">
        <v>7.52</v>
      </c>
      <c r="E169" s="6">
        <v>8.6999999999999993</v>
      </c>
      <c r="F169" s="6">
        <v>14.78</v>
      </c>
      <c r="G169" s="6">
        <v>11.08</v>
      </c>
    </row>
    <row r="170" spans="2:15" ht="15.5" x14ac:dyDescent="0.35">
      <c r="C170" t="s">
        <v>163</v>
      </c>
      <c r="D170" s="5">
        <v>8760000000</v>
      </c>
      <c r="E170" s="5">
        <v>7150000000</v>
      </c>
      <c r="F170" s="5">
        <v>6280000000</v>
      </c>
      <c r="G170" s="5">
        <v>5000000000</v>
      </c>
    </row>
    <row r="171" spans="2:15" ht="15.5" x14ac:dyDescent="0.35">
      <c r="C171" t="s">
        <v>164</v>
      </c>
      <c r="D171" s="6">
        <v>1.43E-2</v>
      </c>
      <c r="E171" s="6">
        <v>5.8999999999999999E-3</v>
      </c>
      <c r="F171" s="6">
        <v>-1.38E-2</v>
      </c>
      <c r="G171" s="6">
        <v>-0.01</v>
      </c>
    </row>
    <row r="172" spans="2:15" ht="15.5" x14ac:dyDescent="0.35">
      <c r="C172" t="s">
        <v>165</v>
      </c>
      <c r="D172" s="6">
        <v>3.1600000000000003E-2</v>
      </c>
      <c r="E172" s="6">
        <v>1.32E-2</v>
      </c>
      <c r="F172" s="6">
        <v>-3.2899999999999999E-2</v>
      </c>
      <c r="G172" s="6">
        <v>-2.3900000000000001E-2</v>
      </c>
    </row>
    <row r="173" spans="2:15" ht="15.5" x14ac:dyDescent="0.35">
      <c r="C173" t="s">
        <v>166</v>
      </c>
      <c r="D173" s="6">
        <v>3.3799999999999997E-2</v>
      </c>
      <c r="E173" s="6">
        <v>2.1700000000000001E-2</v>
      </c>
      <c r="F173" s="6">
        <v>1.8200000000000001E-2</v>
      </c>
      <c r="G173" s="6">
        <v>6.1999999999999998E-3</v>
      </c>
    </row>
    <row r="174" spans="2:15" ht="15.5" x14ac:dyDescent="0.35">
      <c r="C174" t="s">
        <v>167</v>
      </c>
      <c r="D174" s="6">
        <v>2.2400000000000002</v>
      </c>
      <c r="E174" s="6">
        <v>1.7</v>
      </c>
      <c r="F174" s="6">
        <v>0.9</v>
      </c>
      <c r="G174" s="6">
        <v>0.33</v>
      </c>
    </row>
    <row r="175" spans="2:15" ht="15.5" x14ac:dyDescent="0.35">
      <c r="C175" t="s">
        <v>168</v>
      </c>
      <c r="D175" s="5">
        <v>93000000000</v>
      </c>
      <c r="E175" s="5">
        <v>90000000000</v>
      </c>
      <c r="F175" s="5">
        <v>89000000000</v>
      </c>
      <c r="G175" s="5">
        <v>92000000000</v>
      </c>
    </row>
    <row r="176" spans="2:15" ht="15.5" x14ac:dyDescent="0.35">
      <c r="C176" t="s">
        <v>169</v>
      </c>
      <c r="D176" s="6">
        <v>3.04</v>
      </c>
      <c r="E176" s="6">
        <v>3.45</v>
      </c>
      <c r="F176" s="6">
        <v>5.95</v>
      </c>
      <c r="G176" s="6">
        <v>4.1900000000000004</v>
      </c>
    </row>
    <row r="177" spans="3:15" ht="15.5" x14ac:dyDescent="0.35">
      <c r="C177" t="s">
        <v>170</v>
      </c>
      <c r="D177" s="6">
        <v>46.43</v>
      </c>
      <c r="E177" s="6">
        <v>44.96</v>
      </c>
      <c r="F177" s="6">
        <v>44.37</v>
      </c>
      <c r="G177" s="6">
        <v>45.8</v>
      </c>
    </row>
    <row r="178" spans="3:15" ht="15.5" x14ac:dyDescent="0.35">
      <c r="C178" t="s">
        <v>171</v>
      </c>
      <c r="D178" s="6">
        <v>3.04</v>
      </c>
      <c r="E178" s="6">
        <v>3.45</v>
      </c>
      <c r="F178" s="6">
        <v>5.95</v>
      </c>
      <c r="G178" s="6">
        <v>4.1900000000000004</v>
      </c>
    </row>
    <row r="179" spans="3:15" ht="15.5" x14ac:dyDescent="0.35">
      <c r="C179" t="s">
        <v>172</v>
      </c>
      <c r="D179" s="6">
        <v>46.43</v>
      </c>
      <c r="E179" s="6">
        <v>44.96</v>
      </c>
      <c r="F179" s="6">
        <v>44.37</v>
      </c>
      <c r="G179" s="6">
        <v>45.8</v>
      </c>
    </row>
    <row r="180" spans="3:15" ht="15.5" x14ac:dyDescent="0.35">
      <c r="C180" t="s">
        <v>173</v>
      </c>
      <c r="D180" s="5">
        <v>48000000000</v>
      </c>
      <c r="E180" s="5">
        <v>42000000000</v>
      </c>
      <c r="F180" s="5">
        <v>71000000000</v>
      </c>
      <c r="G180" s="5">
        <v>48000000000</v>
      </c>
    </row>
    <row r="181" spans="3:15" ht="15.5" x14ac:dyDescent="0.35">
      <c r="C181" t="s">
        <v>174</v>
      </c>
      <c r="D181" s="5">
        <v>50000000000</v>
      </c>
      <c r="E181" s="5">
        <v>56000000000</v>
      </c>
      <c r="F181" s="5">
        <v>41000000000</v>
      </c>
      <c r="G181" s="5">
        <v>70000000000</v>
      </c>
    </row>
    <row r="182" spans="3:15" ht="15.5" x14ac:dyDescent="0.35">
      <c r="C182" t="s">
        <v>175</v>
      </c>
      <c r="D182" s="5">
        <v>93000000000</v>
      </c>
      <c r="E182" s="5">
        <v>90000000000</v>
      </c>
      <c r="F182" s="5">
        <v>89000000000</v>
      </c>
      <c r="G182" s="5">
        <v>92000000000</v>
      </c>
    </row>
    <row r="183" spans="3:15" ht="15.5" x14ac:dyDescent="0.35">
      <c r="C183" t="s">
        <v>24</v>
      </c>
      <c r="D183" s="5">
        <v>98000000000</v>
      </c>
      <c r="E183" s="5">
        <v>98000000000</v>
      </c>
      <c r="F183" s="5">
        <v>111000000000</v>
      </c>
      <c r="G183" s="5">
        <v>118000000000</v>
      </c>
    </row>
    <row r="184" spans="3:15" ht="15.5" x14ac:dyDescent="0.35">
      <c r="C184" t="s">
        <v>21</v>
      </c>
      <c r="D184" s="5">
        <v>85000000000</v>
      </c>
      <c r="E184" s="5">
        <v>89000000000</v>
      </c>
      <c r="F184" s="5">
        <v>103000000000</v>
      </c>
      <c r="G184" s="5">
        <v>110000000000</v>
      </c>
    </row>
    <row r="185" spans="3:15" ht="15.5" x14ac:dyDescent="0.35">
      <c r="C185" t="s">
        <v>176</v>
      </c>
      <c r="D185" s="5">
        <v>-4000000000</v>
      </c>
      <c r="E185" s="5">
        <v>-3000000000</v>
      </c>
      <c r="F185" s="5">
        <v>-25000000000</v>
      </c>
      <c r="G185" s="5">
        <v>3000000000</v>
      </c>
    </row>
    <row r="186" spans="3:15" ht="15.5" x14ac:dyDescent="0.35">
      <c r="C186" t="s">
        <v>177</v>
      </c>
      <c r="D186" s="5">
        <v>5000000000</v>
      </c>
      <c r="E186" s="5">
        <v>14000000000</v>
      </c>
      <c r="F186" s="5">
        <v>9000000000</v>
      </c>
      <c r="G186" s="5">
        <v>1000000000</v>
      </c>
    </row>
    <row r="187" spans="3:15" ht="15.5" x14ac:dyDescent="0.35">
      <c r="C187" t="s">
        <v>178</v>
      </c>
      <c r="D187" s="5">
        <v>-1000000000</v>
      </c>
      <c r="E187" s="5">
        <v>0</v>
      </c>
      <c r="F187" s="5">
        <v>17000000000</v>
      </c>
      <c r="G187" s="5">
        <v>-1000000000</v>
      </c>
    </row>
    <row r="188" spans="3:15" ht="15.5" x14ac:dyDescent="0.35">
      <c r="C188" t="s">
        <v>13</v>
      </c>
      <c r="D188" s="5">
        <v>4000000000</v>
      </c>
      <c r="E188" s="5">
        <v>13000000000</v>
      </c>
      <c r="F188" s="5">
        <v>25000000000</v>
      </c>
      <c r="G188" s="5">
        <v>0</v>
      </c>
    </row>
    <row r="189" spans="3:15" ht="15.5" x14ac:dyDescent="0.35">
      <c r="C189" t="s">
        <v>16</v>
      </c>
      <c r="D189" s="6">
        <v>2.04</v>
      </c>
      <c r="E189" s="6">
        <v>6.71</v>
      </c>
      <c r="F189" s="6">
        <v>12.59</v>
      </c>
      <c r="G189" s="6">
        <v>-7.0000000000000007E-2</v>
      </c>
    </row>
    <row r="190" spans="3:15" ht="15.5" x14ac:dyDescent="0.35">
      <c r="C190" t="s">
        <v>46</v>
      </c>
      <c r="I190" s="6">
        <v>-4.3099999999999996</v>
      </c>
      <c r="J190" s="6">
        <v>6.22</v>
      </c>
      <c r="K190" s="6">
        <v>4.72</v>
      </c>
      <c r="L190" s="6">
        <v>3.76</v>
      </c>
      <c r="M190" s="6">
        <v>879531.29</v>
      </c>
      <c r="N190" s="6">
        <v>485696.3</v>
      </c>
      <c r="O190" s="6">
        <v>79310.38</v>
      </c>
    </row>
    <row r="191" spans="3:15" ht="15.5" x14ac:dyDescent="0.35">
      <c r="C191" t="s">
        <v>60</v>
      </c>
      <c r="I191" s="6">
        <v>-61.25</v>
      </c>
      <c r="J191" s="6">
        <v>17.2</v>
      </c>
      <c r="K191" s="6">
        <v>46.61</v>
      </c>
      <c r="L191" s="5">
        <v>0</v>
      </c>
      <c r="M191" s="5">
        <v>0</v>
      </c>
      <c r="N191" s="5">
        <v>0</v>
      </c>
      <c r="O191" s="5">
        <v>0</v>
      </c>
    </row>
    <row r="192" spans="3:15" ht="15.5" x14ac:dyDescent="0.35">
      <c r="C192" t="s">
        <v>63</v>
      </c>
      <c r="I192" s="6">
        <v>4.1500000000000004</v>
      </c>
      <c r="J192" s="6">
        <v>1.07</v>
      </c>
      <c r="K192" s="6">
        <v>3.14</v>
      </c>
      <c r="L192" s="5">
        <v>0</v>
      </c>
      <c r="M192" s="5">
        <v>0</v>
      </c>
      <c r="N192" s="5">
        <v>0</v>
      </c>
      <c r="O192" s="5">
        <v>0</v>
      </c>
    </row>
    <row r="193" spans="3:15" ht="15.5" x14ac:dyDescent="0.35">
      <c r="C193" t="s">
        <v>179</v>
      </c>
      <c r="I193" s="5">
        <v>19290000000</v>
      </c>
      <c r="J193" s="6">
        <v>34229999999.999996</v>
      </c>
      <c r="K193" s="5">
        <v>19830000000</v>
      </c>
      <c r="L193" s="5">
        <v>14780000000</v>
      </c>
      <c r="M193" s="5">
        <v>21220000000</v>
      </c>
      <c r="N193" s="5">
        <v>14120000000</v>
      </c>
      <c r="O193" s="5">
        <v>10530000000</v>
      </c>
    </row>
    <row r="194" spans="3:15" ht="15.5" x14ac:dyDescent="0.35">
      <c r="C194" t="s">
        <v>180</v>
      </c>
      <c r="I194" s="6">
        <v>-4.0800000000000003E-2</v>
      </c>
      <c r="J194" s="6">
        <v>5.8899999999999994E-2</v>
      </c>
      <c r="K194" s="6">
        <v>6.08E-2</v>
      </c>
      <c r="L194" s="6">
        <v>0.1007</v>
      </c>
      <c r="M194" s="6">
        <v>0.20269999999999999</v>
      </c>
      <c r="N194" s="6">
        <v>7.1199999999999999E-2</v>
      </c>
      <c r="O194" s="6">
        <v>1.03E-2</v>
      </c>
    </row>
    <row r="195" spans="3:15" ht="15.5" x14ac:dyDescent="0.35">
      <c r="C195" t="s">
        <v>181</v>
      </c>
      <c r="I195" s="6">
        <v>-9.7200000000000009E-2</v>
      </c>
      <c r="J195" s="6">
        <v>0.12520000000000001</v>
      </c>
      <c r="K195" s="6">
        <v>0.10539999999999999</v>
      </c>
      <c r="L195" s="6">
        <v>0.1404</v>
      </c>
      <c r="M195" s="6">
        <v>0.34749999999999998</v>
      </c>
      <c r="N195" s="6">
        <v>0.24480000000000002</v>
      </c>
      <c r="O195" s="6">
        <v>5.1399999999999994E-2</v>
      </c>
    </row>
    <row r="196" spans="3:15" ht="15.5" x14ac:dyDescent="0.35">
      <c r="C196" t="s">
        <v>182</v>
      </c>
      <c r="I196" s="6">
        <v>3.5400000000000001E-2</v>
      </c>
      <c r="J196" s="6">
        <v>0.1686</v>
      </c>
      <c r="K196" s="6">
        <v>0.16589999999999999</v>
      </c>
      <c r="L196" s="6">
        <v>0.24859999999999999</v>
      </c>
      <c r="M196" s="6">
        <v>0.48820000000000002</v>
      </c>
      <c r="N196" s="6">
        <v>0.25259999999999999</v>
      </c>
      <c r="O196" s="6">
        <v>0.29359999999999997</v>
      </c>
    </row>
    <row r="197" spans="3:15" ht="15.5" x14ac:dyDescent="0.35">
      <c r="C197" t="s">
        <v>183</v>
      </c>
      <c r="I197" s="6">
        <v>0.46</v>
      </c>
      <c r="J197" s="6">
        <v>3.03</v>
      </c>
      <c r="K197" s="6">
        <v>6.26</v>
      </c>
      <c r="L197" s="6">
        <v>5.95</v>
      </c>
      <c r="M197" s="6">
        <v>6.54</v>
      </c>
      <c r="N197" s="6">
        <v>2.5</v>
      </c>
      <c r="O197" s="6">
        <v>1.5</v>
      </c>
    </row>
    <row r="198" spans="3:15" ht="15.5" x14ac:dyDescent="0.35">
      <c r="C198" t="s">
        <v>57</v>
      </c>
      <c r="I198" s="6">
        <v>5.95</v>
      </c>
      <c r="J198" s="6">
        <v>2.15</v>
      </c>
      <c r="K198" s="6">
        <v>4.92</v>
      </c>
      <c r="L198" s="5">
        <v>0</v>
      </c>
      <c r="M198" s="5">
        <v>0</v>
      </c>
      <c r="N198" s="5">
        <v>0</v>
      </c>
      <c r="O198" s="5">
        <v>0</v>
      </c>
    </row>
    <row r="199" spans="3:15" ht="15.5" x14ac:dyDescent="0.35">
      <c r="C199" t="s">
        <v>54</v>
      </c>
      <c r="I199" s="6">
        <v>44.37</v>
      </c>
      <c r="J199" s="6">
        <v>49.68</v>
      </c>
      <c r="K199" s="6">
        <v>44.74</v>
      </c>
      <c r="L199" s="6">
        <v>26.78</v>
      </c>
      <c r="M199" s="6">
        <v>2530974.8199999998</v>
      </c>
      <c r="N199" s="6">
        <v>1984423.44</v>
      </c>
      <c r="O199" s="6">
        <v>1544337.59</v>
      </c>
    </row>
    <row r="200" spans="3:15" ht="15.5" x14ac:dyDescent="0.35">
      <c r="C200" t="s">
        <v>184</v>
      </c>
      <c r="I200" s="6">
        <v>5.95</v>
      </c>
      <c r="J200" s="6">
        <v>2.15</v>
      </c>
      <c r="K200" s="6">
        <v>4.92</v>
      </c>
      <c r="L200" s="5">
        <v>0</v>
      </c>
      <c r="M200" s="5">
        <v>0</v>
      </c>
      <c r="N200" s="5">
        <v>0</v>
      </c>
      <c r="O200" s="5">
        <v>0</v>
      </c>
    </row>
    <row r="201" spans="3:15" ht="15.5" x14ac:dyDescent="0.35">
      <c r="C201" t="s">
        <v>185</v>
      </c>
      <c r="I201" s="6">
        <v>44.37</v>
      </c>
      <c r="J201" s="6">
        <v>49.68</v>
      </c>
      <c r="K201" s="6">
        <v>44.74</v>
      </c>
      <c r="L201" s="6">
        <v>26.78</v>
      </c>
      <c r="M201" s="6">
        <v>2530974.8199999998</v>
      </c>
      <c r="N201" s="6">
        <v>1984423.44</v>
      </c>
      <c r="O201" s="6">
        <v>1544337.59</v>
      </c>
    </row>
    <row r="202" spans="3:15" ht="15.5" x14ac:dyDescent="0.35">
      <c r="C202" t="s">
        <v>186</v>
      </c>
      <c r="I202" s="5">
        <v>71000000000</v>
      </c>
      <c r="J202" s="5">
        <v>62000000000</v>
      </c>
      <c r="K202" s="5">
        <v>12000000000</v>
      </c>
      <c r="L202" s="5">
        <v>9000000000</v>
      </c>
      <c r="M202" s="5">
        <v>9000000000</v>
      </c>
      <c r="N202" s="5">
        <v>14000000000</v>
      </c>
      <c r="O202" s="5">
        <v>8000000000</v>
      </c>
    </row>
    <row r="203" spans="3:15" ht="15.5" x14ac:dyDescent="0.35">
      <c r="C203" t="s">
        <v>187</v>
      </c>
      <c r="I203" s="5">
        <v>41000000000</v>
      </c>
      <c r="J203" s="5">
        <v>36000000000</v>
      </c>
      <c r="K203" s="5">
        <v>38000000000</v>
      </c>
      <c r="L203" s="5">
        <v>2000000000</v>
      </c>
      <c r="M203" s="5">
        <v>4000000000</v>
      </c>
      <c r="N203" s="5">
        <v>12000000000</v>
      </c>
      <c r="O203" s="5">
        <v>26000000000</v>
      </c>
    </row>
    <row r="204" spans="3:15" ht="15.5" x14ac:dyDescent="0.35">
      <c r="C204" t="s">
        <v>26</v>
      </c>
      <c r="I204" s="5">
        <v>111000000000</v>
      </c>
      <c r="J204" s="5">
        <v>98000000000</v>
      </c>
      <c r="K204" s="5">
        <v>50000000000</v>
      </c>
      <c r="L204" s="5">
        <v>11000000000</v>
      </c>
      <c r="M204" s="5">
        <v>13000000000</v>
      </c>
      <c r="N204" s="5">
        <v>27000000000</v>
      </c>
      <c r="O204" s="5">
        <v>34000000000</v>
      </c>
    </row>
    <row r="205" spans="3:15" ht="15.5" x14ac:dyDescent="0.35">
      <c r="C205" t="s">
        <v>23</v>
      </c>
      <c r="I205" s="5">
        <v>103000000000</v>
      </c>
      <c r="J205" s="5">
        <v>92000000000</v>
      </c>
      <c r="K205" s="5">
        <v>45000000000</v>
      </c>
      <c r="L205" s="5">
        <v>9000000000</v>
      </c>
      <c r="M205" s="5">
        <v>10000000000</v>
      </c>
      <c r="N205" s="5">
        <v>26000000000</v>
      </c>
      <c r="O205" s="5">
        <v>34000000000</v>
      </c>
    </row>
    <row r="206" spans="3:15" ht="15.5" x14ac:dyDescent="0.35">
      <c r="C206" t="s">
        <v>188</v>
      </c>
      <c r="I206" s="5">
        <v>-25000000000</v>
      </c>
      <c r="J206" s="5">
        <v>-24000000000</v>
      </c>
      <c r="K206" s="5">
        <v>9000000000</v>
      </c>
      <c r="L206" s="5">
        <v>0</v>
      </c>
      <c r="M206" s="5">
        <v>0</v>
      </c>
      <c r="N206" s="5">
        <v>-12000000000</v>
      </c>
      <c r="O206" s="5">
        <v>-7000000000</v>
      </c>
    </row>
    <row r="207" spans="3:15" ht="15.5" x14ac:dyDescent="0.35">
      <c r="C207" t="s">
        <v>189</v>
      </c>
      <c r="I207" s="5">
        <v>9000000000</v>
      </c>
      <c r="J207" s="5">
        <v>10000000000</v>
      </c>
      <c r="K207" s="5">
        <v>1000000000</v>
      </c>
      <c r="L207" s="5">
        <v>13000000000</v>
      </c>
      <c r="M207" s="5">
        <v>18000000000</v>
      </c>
      <c r="N207" s="5">
        <v>8000000000</v>
      </c>
      <c r="O207" s="5">
        <v>3000000000</v>
      </c>
    </row>
    <row r="208" spans="3:15" ht="15.5" x14ac:dyDescent="0.35">
      <c r="C208" t="s">
        <v>190</v>
      </c>
      <c r="I208" s="5">
        <v>-1000000000</v>
      </c>
      <c r="J208" s="5">
        <v>0</v>
      </c>
      <c r="K208" s="5">
        <v>-23000000000</v>
      </c>
      <c r="L208" s="5">
        <v>-5000000000</v>
      </c>
      <c r="M208" s="5">
        <v>0</v>
      </c>
      <c r="N208" s="5">
        <v>0</v>
      </c>
      <c r="O208" s="5">
        <v>-2000000000</v>
      </c>
    </row>
    <row r="209" spans="2:15" ht="15.5" x14ac:dyDescent="0.35">
      <c r="C209" t="s">
        <v>15</v>
      </c>
      <c r="I209" s="5">
        <v>8000000000</v>
      </c>
      <c r="J209" s="5">
        <v>10000000000</v>
      </c>
      <c r="K209" s="5">
        <v>-22000000000</v>
      </c>
      <c r="L209" s="5">
        <v>8000000000</v>
      </c>
      <c r="M209" s="5">
        <v>18000000000</v>
      </c>
      <c r="N209" s="5">
        <v>8000000000</v>
      </c>
      <c r="O209" s="5">
        <v>1000000000</v>
      </c>
    </row>
    <row r="210" spans="2:15" ht="15.5" x14ac:dyDescent="0.35">
      <c r="C210" t="s">
        <v>17</v>
      </c>
      <c r="I210" s="6">
        <v>4.08</v>
      </c>
      <c r="J210" s="6">
        <v>4.87</v>
      </c>
      <c r="K210" s="6">
        <v>-10.97</v>
      </c>
      <c r="L210" s="6">
        <v>5.0199999999999996</v>
      </c>
      <c r="M210" s="6">
        <v>1511188.2</v>
      </c>
      <c r="N210" s="6">
        <v>1042594.53</v>
      </c>
      <c r="O210" s="6">
        <v>111860.16</v>
      </c>
    </row>
    <row r="212" spans="2:15" ht="15.5" x14ac:dyDescent="0.35">
      <c r="B212" t="s">
        <v>191</v>
      </c>
      <c r="C212" t="s">
        <v>192</v>
      </c>
      <c r="D212" s="5">
        <v>3000000000</v>
      </c>
      <c r="E212" s="5">
        <v>1000000000</v>
      </c>
      <c r="F212" s="5">
        <v>-3000000000</v>
      </c>
      <c r="G212" s="5">
        <v>-2000000000</v>
      </c>
      <c r="H212" s="5">
        <v>8000000000</v>
      </c>
      <c r="I212" s="5">
        <v>-9000000000</v>
      </c>
      <c r="J212" s="5">
        <v>12000000000</v>
      </c>
      <c r="K212" s="5">
        <v>9000000000</v>
      </c>
      <c r="L212" s="5">
        <v>6000000000</v>
      </c>
      <c r="M212" s="5">
        <v>11000000000</v>
      </c>
      <c r="N212" s="5">
        <v>4000000000</v>
      </c>
      <c r="O212" s="5">
        <v>634000000</v>
      </c>
    </row>
    <row r="213" spans="2:15" ht="15.5" x14ac:dyDescent="0.35">
      <c r="C213" t="s">
        <v>345</v>
      </c>
      <c r="H213" s="5">
        <v>1</v>
      </c>
      <c r="I213" s="5">
        <v>1</v>
      </c>
      <c r="J213" s="6">
        <v>1.75</v>
      </c>
      <c r="K213" s="6">
        <v>1.5</v>
      </c>
    </row>
    <row r="214" spans="2:15" ht="15.5" x14ac:dyDescent="0.35">
      <c r="C214" t="s">
        <v>65</v>
      </c>
      <c r="H214" s="6">
        <v>0.24299999999999999</v>
      </c>
      <c r="I214" s="6">
        <v>-0.23180000000000001</v>
      </c>
      <c r="J214" s="6">
        <v>0.28149999999999997</v>
      </c>
      <c r="K214" s="6">
        <v>0.31809999999999999</v>
      </c>
    </row>
    <row r="215" spans="2:15" ht="15.5" x14ac:dyDescent="0.35">
      <c r="C215" t="s">
        <v>346</v>
      </c>
      <c r="H215" s="6">
        <v>3.0999999999999999E-3</v>
      </c>
      <c r="I215" s="6">
        <v>7.9000000000000008E-3</v>
      </c>
      <c r="J215" s="6">
        <v>1.38E-2</v>
      </c>
      <c r="K215" s="6">
        <v>1.09E-2</v>
      </c>
    </row>
    <row r="216" spans="2:15" ht="15.5" x14ac:dyDescent="0.35">
      <c r="C216" t="s">
        <v>45</v>
      </c>
      <c r="D216" s="6">
        <v>1.47</v>
      </c>
      <c r="E216" s="6">
        <v>0.59</v>
      </c>
      <c r="F216" s="6">
        <v>-1.46</v>
      </c>
      <c r="G216" s="6">
        <v>-1.1000000000000001</v>
      </c>
      <c r="H216" s="6">
        <v>4.12</v>
      </c>
      <c r="I216" s="6">
        <v>-4.3099999999999996</v>
      </c>
      <c r="J216" s="6">
        <v>6.22</v>
      </c>
      <c r="K216" s="6">
        <v>4.72</v>
      </c>
      <c r="L216" s="6">
        <v>3.01</v>
      </c>
      <c r="M216" s="6">
        <v>5.28</v>
      </c>
      <c r="N216" s="6">
        <v>1.94</v>
      </c>
      <c r="O216" s="6">
        <v>0.32</v>
      </c>
    </row>
    <row r="217" spans="2:15" ht="15.5" x14ac:dyDescent="0.35">
      <c r="C217" t="s">
        <v>67</v>
      </c>
      <c r="H217" s="5">
        <v>1</v>
      </c>
      <c r="I217" s="5">
        <v>1</v>
      </c>
      <c r="J217" s="6">
        <v>1.75</v>
      </c>
      <c r="K217" s="6">
        <v>1.5</v>
      </c>
    </row>
    <row r="218" spans="2:15" ht="15.5" x14ac:dyDescent="0.35">
      <c r="C218" t="s">
        <v>347</v>
      </c>
      <c r="H218" s="6">
        <v>0.24299999999999999</v>
      </c>
      <c r="I218" s="6">
        <v>-0.23180000000000001</v>
      </c>
      <c r="J218" s="6">
        <v>0.28149999999999997</v>
      </c>
      <c r="K218" s="6">
        <v>0.31809999999999999</v>
      </c>
    </row>
    <row r="219" spans="2:15" ht="15.5" x14ac:dyDescent="0.35">
      <c r="C219" t="s">
        <v>348</v>
      </c>
      <c r="H219" s="6">
        <v>3.0999999999999999E-3</v>
      </c>
      <c r="I219" s="6">
        <v>7.9000000000000008E-3</v>
      </c>
      <c r="J219" s="6">
        <v>1.38E-2</v>
      </c>
      <c r="K219" s="6">
        <v>1.09E-2</v>
      </c>
    </row>
    <row r="220" spans="2:15" ht="15.5" x14ac:dyDescent="0.35">
      <c r="C220" t="s">
        <v>193</v>
      </c>
      <c r="D220" s="5">
        <v>38000000000</v>
      </c>
      <c r="E220" s="5">
        <v>36000000000</v>
      </c>
      <c r="F220" s="5">
        <v>36000000000</v>
      </c>
      <c r="G220" s="5">
        <v>35000000000</v>
      </c>
      <c r="H220" s="5">
        <v>146000000000</v>
      </c>
      <c r="I220" s="5">
        <v>127000000000</v>
      </c>
      <c r="J220" s="5">
        <v>201000000000</v>
      </c>
      <c r="K220" s="5">
        <v>140000000000</v>
      </c>
      <c r="L220" s="5">
        <v>117000000000</v>
      </c>
      <c r="M220" s="5">
        <v>143000000000</v>
      </c>
      <c r="N220" s="5">
        <v>73000000000</v>
      </c>
      <c r="O220" s="5">
        <v>71000000000</v>
      </c>
    </row>
    <row r="221" spans="2:15" ht="15.5" x14ac:dyDescent="0.35">
      <c r="C221" t="s">
        <v>349</v>
      </c>
      <c r="H221" s="5">
        <v>1</v>
      </c>
      <c r="I221" s="5">
        <v>1</v>
      </c>
      <c r="J221" s="6">
        <v>1.75</v>
      </c>
      <c r="K221" s="6">
        <v>1.5</v>
      </c>
    </row>
    <row r="222" spans="2:15" ht="15.5" x14ac:dyDescent="0.35">
      <c r="C222" t="s">
        <v>350</v>
      </c>
      <c r="H222" s="6">
        <v>0.24299999999999999</v>
      </c>
      <c r="I222" s="6">
        <v>-0.23180000000000001</v>
      </c>
      <c r="J222" s="6">
        <v>0.28149999999999997</v>
      </c>
      <c r="K222" s="6">
        <v>0.31809999999999999</v>
      </c>
    </row>
    <row r="223" spans="2:15" ht="15.5" x14ac:dyDescent="0.35">
      <c r="C223" t="s">
        <v>351</v>
      </c>
      <c r="H223" s="6">
        <v>3.0999999999999999E-3</v>
      </c>
      <c r="I223" s="6">
        <v>7.9000000000000008E-3</v>
      </c>
      <c r="J223" s="6">
        <v>1.38E-2</v>
      </c>
      <c r="K223" s="6">
        <v>1.09E-2</v>
      </c>
    </row>
    <row r="224" spans="2:15" ht="15.5" x14ac:dyDescent="0.35">
      <c r="C224" t="s">
        <v>194</v>
      </c>
      <c r="I224" s="6">
        <v>78.239999999999995</v>
      </c>
    </row>
    <row r="225" spans="3:9" ht="15.5" x14ac:dyDescent="0.35">
      <c r="C225" t="s">
        <v>292</v>
      </c>
      <c r="I225" s="6">
        <v>-642.74</v>
      </c>
    </row>
    <row r="226" spans="3:9" ht="15.5" x14ac:dyDescent="0.35">
      <c r="C226" t="s">
        <v>195</v>
      </c>
      <c r="I226" s="6">
        <v>6.95</v>
      </c>
    </row>
    <row r="227" spans="3:9" ht="15.5" x14ac:dyDescent="0.35">
      <c r="C227" t="s">
        <v>293</v>
      </c>
      <c r="I227" s="6">
        <v>-1.6000000000000001E-3</v>
      </c>
    </row>
    <row r="228" spans="3:9" ht="15.5" x14ac:dyDescent="0.35">
      <c r="C228" t="s">
        <v>294</v>
      </c>
      <c r="I228" s="6">
        <v>4.49</v>
      </c>
    </row>
    <row r="229" spans="3:9" ht="15.5" x14ac:dyDescent="0.35">
      <c r="C229" t="s">
        <v>196</v>
      </c>
      <c r="I229" s="6">
        <v>6.93</v>
      </c>
    </row>
    <row r="230" spans="3:9" ht="15.5" x14ac:dyDescent="0.35">
      <c r="C230" t="s">
        <v>295</v>
      </c>
      <c r="I230" s="6">
        <v>23.4</v>
      </c>
    </row>
    <row r="231" spans="3:9" ht="15.5" x14ac:dyDescent="0.35">
      <c r="C231" t="s">
        <v>296</v>
      </c>
      <c r="I231" s="6">
        <v>15.14</v>
      </c>
    </row>
    <row r="232" spans="3:9" ht="15.5" x14ac:dyDescent="0.35">
      <c r="C232" t="s">
        <v>297</v>
      </c>
      <c r="I232" s="6">
        <v>59.86</v>
      </c>
    </row>
    <row r="233" spans="3:9" ht="15.5" x14ac:dyDescent="0.35">
      <c r="C233" t="s">
        <v>298</v>
      </c>
      <c r="I233" s="6">
        <v>26.8</v>
      </c>
    </row>
    <row r="234" spans="3:9" ht="15.5" x14ac:dyDescent="0.35">
      <c r="C234" t="s">
        <v>300</v>
      </c>
      <c r="I234" s="6">
        <v>-137.93</v>
      </c>
    </row>
    <row r="235" spans="3:9" ht="15.5" x14ac:dyDescent="0.35">
      <c r="C235" t="s">
        <v>301</v>
      </c>
      <c r="I235" s="6">
        <v>-0.5</v>
      </c>
    </row>
    <row r="236" spans="3:9" ht="15.5" x14ac:dyDescent="0.35">
      <c r="C236" t="s">
        <v>197</v>
      </c>
      <c r="I236" s="6">
        <v>4.12</v>
      </c>
    </row>
    <row r="237" spans="3:9" ht="15.5" x14ac:dyDescent="0.35">
      <c r="C237" t="s">
        <v>302</v>
      </c>
      <c r="I237" s="6">
        <v>71.75</v>
      </c>
    </row>
    <row r="238" spans="3:9" ht="15.5" x14ac:dyDescent="0.35">
      <c r="C238" t="s">
        <v>198</v>
      </c>
      <c r="D238" s="6">
        <v>6.59</v>
      </c>
    </row>
    <row r="239" spans="3:9" ht="15.5" x14ac:dyDescent="0.35">
      <c r="C239" t="s">
        <v>199</v>
      </c>
      <c r="I239" s="6">
        <v>46.43</v>
      </c>
    </row>
    <row r="240" spans="3:9" ht="15.5" x14ac:dyDescent="0.35">
      <c r="C240" t="s">
        <v>303</v>
      </c>
      <c r="I240" s="6">
        <v>21.27</v>
      </c>
    </row>
    <row r="241" spans="3:9" ht="15.5" x14ac:dyDescent="0.35">
      <c r="C241" t="s">
        <v>200</v>
      </c>
      <c r="D241" s="6">
        <v>0.93</v>
      </c>
    </row>
    <row r="242" spans="3:9" ht="15.5" x14ac:dyDescent="0.35">
      <c r="C242" t="s">
        <v>201</v>
      </c>
      <c r="D242" s="6">
        <v>0.9</v>
      </c>
    </row>
    <row r="243" spans="3:9" ht="15.5" x14ac:dyDescent="0.35">
      <c r="C243" t="s">
        <v>202</v>
      </c>
      <c r="D243" s="6">
        <v>1.05</v>
      </c>
    </row>
    <row r="244" spans="3:9" ht="15.5" x14ac:dyDescent="0.35">
      <c r="C244" t="s">
        <v>352</v>
      </c>
      <c r="D244" s="6">
        <v>0.54</v>
      </c>
    </row>
    <row r="245" spans="3:9" ht="15.5" x14ac:dyDescent="0.35">
      <c r="C245" t="s">
        <v>203</v>
      </c>
      <c r="D245" s="6">
        <v>1.2</v>
      </c>
    </row>
    <row r="246" spans="3:9" ht="15.5" x14ac:dyDescent="0.35">
      <c r="C246" t="s">
        <v>204</v>
      </c>
      <c r="D246" s="6">
        <v>0.48</v>
      </c>
    </row>
    <row r="247" spans="3:9" ht="15.5" x14ac:dyDescent="0.35">
      <c r="C247" t="s">
        <v>205</v>
      </c>
      <c r="D247" s="6">
        <v>2.21</v>
      </c>
    </row>
    <row r="248" spans="3:9" ht="15.5" x14ac:dyDescent="0.35">
      <c r="C248" t="s">
        <v>304</v>
      </c>
      <c r="I248" s="6">
        <v>1.1599999999999999</v>
      </c>
    </row>
    <row r="249" spans="3:9" ht="15.5" x14ac:dyDescent="0.35">
      <c r="C249" t="s">
        <v>13</v>
      </c>
      <c r="D249" s="5">
        <v>4000000000</v>
      </c>
    </row>
    <row r="250" spans="3:9" ht="15.5" x14ac:dyDescent="0.35">
      <c r="C250" t="s">
        <v>206</v>
      </c>
      <c r="I250" s="6">
        <v>1.38</v>
      </c>
    </row>
    <row r="251" spans="3:9" ht="15.5" x14ac:dyDescent="0.35">
      <c r="C251" t="s">
        <v>207</v>
      </c>
      <c r="I251" s="6">
        <v>-4.8999999999999998E-3</v>
      </c>
    </row>
    <row r="252" spans="3:9" ht="15.5" x14ac:dyDescent="0.35">
      <c r="C252" t="s">
        <v>208</v>
      </c>
      <c r="I252" s="6">
        <v>-1.0800000000000001E-2</v>
      </c>
    </row>
    <row r="253" spans="3:9" ht="15.5" x14ac:dyDescent="0.35">
      <c r="C253" t="s">
        <v>209</v>
      </c>
      <c r="I253" s="6">
        <v>7.9699999999999993E-2</v>
      </c>
    </row>
    <row r="254" spans="3:9" ht="15.5" x14ac:dyDescent="0.35">
      <c r="C254" t="s">
        <v>305</v>
      </c>
      <c r="I254" s="6">
        <v>-7.3599999999999999E-2</v>
      </c>
    </row>
    <row r="255" spans="3:9" ht="15.5" x14ac:dyDescent="0.35">
      <c r="C255" t="s">
        <v>210</v>
      </c>
      <c r="D255" s="6">
        <v>59.73</v>
      </c>
    </row>
    <row r="256" spans="3:9" ht="15.5" x14ac:dyDescent="0.35">
      <c r="C256" t="s">
        <v>211</v>
      </c>
      <c r="D256" s="6">
        <v>5.42</v>
      </c>
    </row>
    <row r="257" spans="3:9" ht="15.5" x14ac:dyDescent="0.35">
      <c r="C257" t="s">
        <v>212</v>
      </c>
      <c r="D257" s="6">
        <v>12.07</v>
      </c>
    </row>
    <row r="258" spans="3:9" ht="15.5" x14ac:dyDescent="0.35">
      <c r="C258" t="s">
        <v>213</v>
      </c>
      <c r="D258" s="6">
        <v>53.08</v>
      </c>
    </row>
    <row r="259" spans="3:9" ht="15.5" x14ac:dyDescent="0.35">
      <c r="C259" t="s">
        <v>214</v>
      </c>
      <c r="D259" s="6">
        <v>1.52</v>
      </c>
    </row>
    <row r="260" spans="3:9" ht="15.5" x14ac:dyDescent="0.35">
      <c r="C260" t="s">
        <v>306</v>
      </c>
      <c r="I260" s="6">
        <v>0.71</v>
      </c>
    </row>
    <row r="261" spans="3:9" ht="15.5" x14ac:dyDescent="0.35">
      <c r="C261" t="s">
        <v>307</v>
      </c>
      <c r="I261" s="6">
        <v>67.11</v>
      </c>
    </row>
    <row r="262" spans="3:9" ht="15.5" x14ac:dyDescent="0.35">
      <c r="C262" t="s">
        <v>41</v>
      </c>
      <c r="I262" s="5">
        <v>644000000000</v>
      </c>
    </row>
    <row r="263" spans="3:9" ht="15.5" x14ac:dyDescent="0.35">
      <c r="C263" t="s">
        <v>215</v>
      </c>
      <c r="I263" s="5">
        <v>729000000000</v>
      </c>
    </row>
    <row r="264" spans="3:9" ht="15.5" x14ac:dyDescent="0.35">
      <c r="C264" t="s">
        <v>216</v>
      </c>
      <c r="I264" s="5">
        <v>2000000000</v>
      </c>
    </row>
    <row r="265" spans="3:9" ht="15.5" x14ac:dyDescent="0.35">
      <c r="C265" t="s">
        <v>217</v>
      </c>
      <c r="I265" s="6">
        <v>0.15629999999999999</v>
      </c>
    </row>
    <row r="266" spans="3:9" ht="15.5" x14ac:dyDescent="0.35">
      <c r="C266" t="s">
        <v>218</v>
      </c>
      <c r="D266" s="6">
        <v>0.22760000000000002</v>
      </c>
    </row>
    <row r="267" spans="3:9" ht="15.5" x14ac:dyDescent="0.35">
      <c r="C267" t="s">
        <v>219</v>
      </c>
      <c r="D267" s="6">
        <v>0.13780000000000001</v>
      </c>
    </row>
    <row r="268" spans="3:9" ht="15.5" x14ac:dyDescent="0.35">
      <c r="C268" t="s">
        <v>220</v>
      </c>
      <c r="D268" s="6">
        <v>7.8200000000000006E-2</v>
      </c>
    </row>
    <row r="269" spans="3:9" ht="15.5" x14ac:dyDescent="0.35">
      <c r="C269" t="s">
        <v>221</v>
      </c>
      <c r="D269" s="6">
        <v>0.54569999999999996</v>
      </c>
    </row>
    <row r="270" spans="3:9" ht="15.5" x14ac:dyDescent="0.35">
      <c r="C270" t="s">
        <v>222</v>
      </c>
      <c r="D270" s="6">
        <v>8.5137999999999998</v>
      </c>
    </row>
    <row r="271" spans="3:9" ht="15.5" x14ac:dyDescent="0.35">
      <c r="C271" t="s">
        <v>223</v>
      </c>
      <c r="D271" s="6">
        <v>1.8250999999999999</v>
      </c>
    </row>
    <row r="272" spans="3:9" ht="15.5" x14ac:dyDescent="0.35">
      <c r="C272" t="s">
        <v>353</v>
      </c>
      <c r="I272" s="5">
        <v>1</v>
      </c>
    </row>
    <row r="273" spans="3:9" ht="15.5" x14ac:dyDescent="0.35">
      <c r="C273" t="s">
        <v>354</v>
      </c>
      <c r="I273" s="5">
        <v>1</v>
      </c>
    </row>
    <row r="274" spans="3:9" ht="15.5" x14ac:dyDescent="0.35">
      <c r="C274" t="s">
        <v>355</v>
      </c>
      <c r="I274" s="6">
        <v>0.24299999999999999</v>
      </c>
    </row>
    <row r="275" spans="3:9" ht="15.5" x14ac:dyDescent="0.35">
      <c r="C275" t="s">
        <v>356</v>
      </c>
      <c r="I275" s="6">
        <v>3.0999999999999999E-3</v>
      </c>
    </row>
    <row r="276" spans="3:9" ht="15.5" x14ac:dyDescent="0.35">
      <c r="C276" t="s">
        <v>357</v>
      </c>
      <c r="I276" t="s">
        <v>895</v>
      </c>
    </row>
    <row r="277" spans="3:9" ht="15.5" x14ac:dyDescent="0.35">
      <c r="C277" t="s">
        <v>224</v>
      </c>
      <c r="I277" s="5">
        <v>5</v>
      </c>
    </row>
    <row r="278" spans="3:9" ht="15.5" x14ac:dyDescent="0.35">
      <c r="C278" t="s">
        <v>225</v>
      </c>
      <c r="I278" s="6">
        <v>0.97</v>
      </c>
    </row>
    <row r="279" spans="3:9" ht="15.5" x14ac:dyDescent="0.35">
      <c r="C279" t="s">
        <v>226</v>
      </c>
      <c r="I279" s="6">
        <v>0.43</v>
      </c>
    </row>
    <row r="280" spans="3:9" ht="15.5" x14ac:dyDescent="0.35">
      <c r="C280" t="s">
        <v>308</v>
      </c>
      <c r="I280" s="6">
        <v>0.04</v>
      </c>
    </row>
    <row r="281" spans="3:9" ht="15.5" x14ac:dyDescent="0.35">
      <c r="C281" t="s">
        <v>227</v>
      </c>
      <c r="I281" s="6">
        <v>0.48</v>
      </c>
    </row>
    <row r="282" spans="3:9" ht="15.5" x14ac:dyDescent="0.35">
      <c r="C282" t="s">
        <v>228</v>
      </c>
      <c r="I282" s="6">
        <v>0.24</v>
      </c>
    </row>
    <row r="283" spans="3:9" ht="15.5" x14ac:dyDescent="0.35">
      <c r="C283" t="s">
        <v>229</v>
      </c>
      <c r="I283" s="6">
        <v>0.1</v>
      </c>
    </row>
    <row r="284" spans="3:9" ht="15.5" x14ac:dyDescent="0.35">
      <c r="C284" t="s">
        <v>230</v>
      </c>
      <c r="I284" s="6">
        <v>0.86</v>
      </c>
    </row>
    <row r="285" spans="3:9" ht="15.5" x14ac:dyDescent="0.35">
      <c r="C285" t="s">
        <v>309</v>
      </c>
      <c r="I285" s="5">
        <v>143000000000</v>
      </c>
    </row>
    <row r="286" spans="3:9" ht="15.5" x14ac:dyDescent="0.35">
      <c r="C286" t="s">
        <v>310</v>
      </c>
      <c r="I286" s="5">
        <v>28000000000</v>
      </c>
    </row>
    <row r="287" spans="3:9" ht="15.5" x14ac:dyDescent="0.35">
      <c r="C287" t="s">
        <v>311</v>
      </c>
      <c r="I287" s="5">
        <v>27000000000</v>
      </c>
    </row>
    <row r="288" spans="3:9" ht="15.5" x14ac:dyDescent="0.35">
      <c r="C288" t="s">
        <v>312</v>
      </c>
      <c r="I288" s="5">
        <v>-1000000000</v>
      </c>
    </row>
    <row r="289" spans="3:9" ht="15.5" x14ac:dyDescent="0.35">
      <c r="C289" t="s">
        <v>231</v>
      </c>
      <c r="D289" s="5">
        <v>13000000000</v>
      </c>
    </row>
    <row r="290" spans="3:9" ht="15.5" x14ac:dyDescent="0.35">
      <c r="C290" t="s">
        <v>232</v>
      </c>
      <c r="D290" s="5">
        <v>205000000000</v>
      </c>
    </row>
    <row r="291" spans="3:9" ht="15.5" x14ac:dyDescent="0.35">
      <c r="C291" t="s">
        <v>233</v>
      </c>
      <c r="D291" s="5">
        <v>112000000000</v>
      </c>
    </row>
    <row r="292" spans="3:9" ht="15.5" x14ac:dyDescent="0.35">
      <c r="C292" t="s">
        <v>176</v>
      </c>
      <c r="D292" s="5">
        <v>-4000000000</v>
      </c>
    </row>
    <row r="293" spans="3:9" ht="15.5" x14ac:dyDescent="0.35">
      <c r="C293" t="s">
        <v>175</v>
      </c>
      <c r="I293" s="5">
        <v>93000000000</v>
      </c>
    </row>
    <row r="294" spans="3:9" ht="15.5" x14ac:dyDescent="0.35">
      <c r="C294" t="s">
        <v>174</v>
      </c>
      <c r="D294" s="5">
        <v>50000000000</v>
      </c>
    </row>
    <row r="295" spans="3:9" ht="15.5" x14ac:dyDescent="0.35">
      <c r="C295" t="s">
        <v>173</v>
      </c>
      <c r="D295" s="5">
        <v>48000000000</v>
      </c>
    </row>
    <row r="296" spans="3:9" ht="15.5" x14ac:dyDescent="0.35">
      <c r="C296" t="s">
        <v>24</v>
      </c>
      <c r="D296" s="5">
        <v>98000000000</v>
      </c>
    </row>
    <row r="297" spans="3:9" ht="15.5" x14ac:dyDescent="0.35">
      <c r="C297" t="s">
        <v>21</v>
      </c>
      <c r="D297" s="5">
        <v>85000000000</v>
      </c>
    </row>
    <row r="298" spans="3:9" ht="15.5" x14ac:dyDescent="0.35">
      <c r="C298" t="s">
        <v>234</v>
      </c>
      <c r="I298" s="5">
        <v>93000000000</v>
      </c>
    </row>
    <row r="299" spans="3:9" ht="15.5" x14ac:dyDescent="0.35">
      <c r="C299" t="s">
        <v>313</v>
      </c>
      <c r="I299" s="5">
        <v>28000000000</v>
      </c>
    </row>
    <row r="300" spans="3:9" ht="15.5" x14ac:dyDescent="0.35">
      <c r="C300" t="s">
        <v>314</v>
      </c>
      <c r="I300" s="5">
        <v>19000000000</v>
      </c>
    </row>
    <row r="301" spans="3:9" ht="15.5" x14ac:dyDescent="0.35">
      <c r="C301" t="s">
        <v>315</v>
      </c>
      <c r="I301" s="5">
        <v>-39000000000</v>
      </c>
    </row>
    <row r="302" spans="3:9" ht="15.5" x14ac:dyDescent="0.35">
      <c r="C302" t="s">
        <v>316</v>
      </c>
      <c r="I302" s="5">
        <v>15000000000</v>
      </c>
    </row>
    <row r="303" spans="3:9" ht="15.5" x14ac:dyDescent="0.35">
      <c r="C303" t="s">
        <v>317</v>
      </c>
      <c r="I303" s="5">
        <v>43000000000</v>
      </c>
    </row>
  </sheetData>
  <pageMargins left="0.7" right="0.7" top="0.75" bottom="0.75" header="0.3" footer="0.3"/>
  <ignoredErrors>
    <ignoredError sqref="A1:O304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O31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896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897</v>
      </c>
      <c r="D2" s="2" vm="120">
        <f ca="1">IFERROR(_xlfn.STOCKHISTORY("XIDX:" &amp; $C$1, D3, , 0, 0, 1), "Libur")</f>
        <v>230</v>
      </c>
      <c r="E2" s="2" vm="121">
        <f ca="1">IFERROR(_xlfn.STOCKHISTORY("XIDX:" &amp; $C$1, E3, , 0, 0, 1), "Libur")</f>
        <v>284</v>
      </c>
      <c r="H2" s="2" vm="121">
        <f ca="1">IFERROR(INDEX(D2:G2,COUNT(D2:G2)),"")</f>
        <v>284</v>
      </c>
      <c r="I2" s="2" vm="122">
        <f t="shared" ref="I2:O2" ca="1" si="0">IFERROR(_xlfn.STOCKHISTORY("XIDX:" &amp; $C$1, I1, , 0, 0, 1), "Libur")</f>
        <v>362</v>
      </c>
      <c r="J2" s="2" vm="123">
        <f t="shared" ca="1" si="0"/>
        <v>195</v>
      </c>
      <c r="K2" s="2" vm="124">
        <f t="shared" ca="1" si="0"/>
        <v>121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122006360488</v>
      </c>
      <c r="E4" s="2">
        <f>IFERROR(INDEX(E51:E500,MATCH($C$4,$C$51:$C$500,0)),"")</f>
        <v>128828468852</v>
      </c>
      <c r="H4" s="2">
        <f>IFERROR(SUM(D4:G4)*(4/MAX(1,COUNT(D4:G4))),"")</f>
        <v>501669658680</v>
      </c>
      <c r="I4" s="2">
        <f t="shared" ref="I4:O4" si="1">IFERROR(INDEX(I51:I500,MATCH($C$4,$C$51:$C$500,0)),"")</f>
        <v>409278809028</v>
      </c>
      <c r="J4" s="2">
        <f t="shared" si="1"/>
        <v>365929419071</v>
      </c>
      <c r="K4" s="2">
        <f t="shared" si="1"/>
        <v>356997789075</v>
      </c>
      <c r="L4" s="2">
        <f t="shared" si="1"/>
        <v>263132511110</v>
      </c>
      <c r="M4" s="2">
        <f t="shared" si="1"/>
        <v>301146739153</v>
      </c>
      <c r="N4" s="2">
        <f t="shared" si="1"/>
        <v>277819774421</v>
      </c>
      <c r="O4" s="2">
        <f t="shared" si="1"/>
        <v>255056867634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29333111878</v>
      </c>
      <c r="E5" s="2">
        <f>IFERROR(INDEX(E51:E500,MATCH($C$5,$C$51:$C$500,0)),"")</f>
        <v>30747802813</v>
      </c>
      <c r="H5" s="2">
        <f>IFERROR(SUM(D5:G5)*(4/MAX(1,COUNT(D5:G5))),"")</f>
        <v>120161829382</v>
      </c>
      <c r="I5" s="2">
        <f t="shared" ref="I5:O5" si="2">IFERROR(INDEX(I51:I500,MATCH($C$5,$C$51:$C$500,0)),"")</f>
        <v>65914559998</v>
      </c>
      <c r="J5" s="2">
        <f t="shared" si="2"/>
        <v>80769648305</v>
      </c>
      <c r="K5" s="2">
        <f t="shared" si="2"/>
        <v>82641114801</v>
      </c>
      <c r="L5" s="2">
        <f t="shared" si="2"/>
        <v>58487663860</v>
      </c>
      <c r="M5" s="2">
        <f t="shared" si="2"/>
        <v>74926858084</v>
      </c>
      <c r="N5" s="2">
        <f t="shared" si="2"/>
        <v>50490903558</v>
      </c>
      <c r="O5" s="2">
        <f t="shared" si="2"/>
        <v>34935003587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796490018860</v>
      </c>
      <c r="E6" s="2">
        <f>IFERROR(INDEX(E51:E500,MATCH($C$6,$C$51:$C$500,0)),"")</f>
        <v>767156906982</v>
      </c>
      <c r="H6" s="2">
        <f>IFERROR(INDEX(D6:G6,COUNT(D6:G6)),"")</f>
        <v>767156906982</v>
      </c>
      <c r="I6" s="2">
        <f t="shared" ref="I6:O6" si="3">IFERROR(INDEX(I51:I500,MATCH($C$6,$C$51:$C$500,0)),"")</f>
        <v>736409104169</v>
      </c>
      <c r="J6" s="2">
        <f t="shared" si="3"/>
        <v>721879878465</v>
      </c>
      <c r="K6" s="2">
        <f t="shared" si="3"/>
        <v>657606908708</v>
      </c>
      <c r="L6" s="2">
        <f t="shared" si="3"/>
        <v>433239703653</v>
      </c>
      <c r="M6" s="2">
        <f t="shared" si="3"/>
        <v>374452039790</v>
      </c>
      <c r="N6" s="2">
        <f t="shared" si="3"/>
        <v>299525181707</v>
      </c>
      <c r="O6" s="2">
        <f t="shared" si="3"/>
        <v>249034278148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8.75</v>
      </c>
      <c r="E7" s="3">
        <f>IFERROR(INDEX(E51:E500,MATCH($C$7,$C$51:$C$500,0))/1000000000,"")</f>
        <v>8.75</v>
      </c>
      <c r="H7" s="3">
        <f>IFERROR(INDEX(D7:G7,COUNT(D7:G7)),"")</f>
        <v>8.75</v>
      </c>
      <c r="I7" s="3">
        <f t="shared" ref="I7:O7" si="4">IFERROR(INDEX(I51:I500,MATCH($C$7,$C$51:$C$500,0))/1000000000,"")</f>
        <v>8.75</v>
      </c>
      <c r="J7" s="3">
        <f t="shared" si="4"/>
        <v>8.75</v>
      </c>
      <c r="K7" s="3">
        <f t="shared" si="4"/>
        <v>8.75</v>
      </c>
      <c r="L7" s="3">
        <f t="shared" si="4"/>
        <v>7</v>
      </c>
      <c r="M7" s="3">
        <f t="shared" si="4"/>
        <v>0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35000000000</v>
      </c>
      <c r="E8" s="2">
        <f>IFERROR(INDEX(E51:E500,MATCH("Free cash flow (Quarter)",$C$51:$C$500,0)),"")</f>
        <v>-6000000000</v>
      </c>
      <c r="H8" s="2">
        <f>IFERROR(INDEX(D8:G8,COUNT(D8:G8)),"")</f>
        <v>-6000000000</v>
      </c>
      <c r="I8" s="2">
        <f t="shared" ref="I8:O8" si="5">IFERROR(INDEX(I51:I500,MATCH($C$8,$C$51:$C$500,0)),"")</f>
        <v>-19000000000</v>
      </c>
      <c r="J8" s="2">
        <f t="shared" si="5"/>
        <v>46000000000</v>
      </c>
      <c r="K8" s="2">
        <f t="shared" si="5"/>
        <v>-76000000000</v>
      </c>
      <c r="L8" s="2">
        <f t="shared" si="5"/>
        <v>-12000000000</v>
      </c>
      <c r="M8" s="2">
        <f t="shared" si="5"/>
        <v>48000000000</v>
      </c>
      <c r="N8" s="2">
        <f t="shared" si="5"/>
        <v>49000000000</v>
      </c>
      <c r="O8" s="2">
        <f t="shared" si="5"/>
        <v>-78000000000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4.0199999999999996</v>
      </c>
      <c r="E9" s="3">
        <f>IFERROR(INDEX(E51:E500,MATCH("Free cash flow per share (Quarter)",$C$51:$C$500,0)),"")</f>
        <v>-0.64</v>
      </c>
      <c r="H9" s="3">
        <f>IFERROR(INDEX(D9:G9,COUNT(D9:G9)),"")</f>
        <v>-0.64</v>
      </c>
      <c r="I9" s="3">
        <f t="shared" ref="I9:O9" si="6">IFERROR(INDEX(I51:I500,MATCH($C$9,$C$51:$C$500,0)),"")</f>
        <v>-2.12</v>
      </c>
      <c r="J9" s="3">
        <f t="shared" si="6"/>
        <v>5.23</v>
      </c>
      <c r="K9" s="3">
        <f t="shared" si="6"/>
        <v>-8.64</v>
      </c>
      <c r="L9" s="3">
        <f t="shared" si="6"/>
        <v>-1.75</v>
      </c>
      <c r="M9" s="3">
        <f t="shared" si="6"/>
        <v>95848079.780000001</v>
      </c>
      <c r="N9" s="3">
        <f t="shared" si="6"/>
        <v>98486477.909999996</v>
      </c>
      <c r="O9" s="3">
        <f t="shared" si="6"/>
        <v>-156546204.24000001</v>
      </c>
    </row>
    <row r="10" spans="1:15" ht="15.5" x14ac:dyDescent="0.35">
      <c r="C10" t="s">
        <v>18</v>
      </c>
      <c r="D10" s="3">
        <f ca="1">IFERROR(IF(D9=0,"",D2/D9),"")</f>
        <v>57.213930348258714</v>
      </c>
      <c r="E10" s="3">
        <f ca="1">IFERROR(IF(E9=0,"",E2/E9),"")</f>
        <v>-443.75</v>
      </c>
      <c r="I10" s="3">
        <f t="shared" ref="I10:O10" ca="1" si="7">IFERROR(IF(I9=0,"",I2/I9),"")</f>
        <v>-170.75471698113208</v>
      </c>
      <c r="J10" s="3">
        <f t="shared" ca="1" si="7"/>
        <v>37.284894837476095</v>
      </c>
      <c r="K10" s="3">
        <f t="shared" ca="1" si="7"/>
        <v>-14.004629629629628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7981253788</v>
      </c>
      <c r="E11" s="2">
        <f>IFERROR(INDEX(E51:E500,MATCH($C$11,$C$51:$C$500,0)),"")</f>
        <v>25808981946</v>
      </c>
      <c r="H11" s="2">
        <f>IFERROR(INDEX(D11:G11,COUNT(D11:G11)),"")</f>
        <v>25808981946</v>
      </c>
      <c r="I11" s="2">
        <f t="shared" ref="I11:O11" si="8">IFERROR(INDEX(I51:I500,MATCH($C$11,$C$51:$C$500,0)),"")</f>
        <v>76731415105</v>
      </c>
      <c r="J11" s="2">
        <f t="shared" si="8"/>
        <v>249201512864</v>
      </c>
      <c r="K11" s="2">
        <f t="shared" si="8"/>
        <v>59110585027</v>
      </c>
      <c r="L11" s="2">
        <f t="shared" si="8"/>
        <v>42447530833</v>
      </c>
      <c r="M11" s="2">
        <f t="shared" si="8"/>
        <v>27952075976</v>
      </c>
      <c r="N11" s="2">
        <f t="shared" si="8"/>
        <v>17592809376</v>
      </c>
      <c r="O11" s="2">
        <f t="shared" si="8"/>
        <v>6151935636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355000000000</v>
      </c>
      <c r="E12" s="2">
        <f>IFERROR(INDEX(E51:E500,MATCH("Net Debt (Quarter)",$C$51:$C$500,0)),"")</f>
        <v>357000000000</v>
      </c>
      <c r="H12" s="2">
        <f>IFERROR(INDEX(D12:G12,COUNT(D12:G12)),"")</f>
        <v>357000000000</v>
      </c>
      <c r="I12" s="2">
        <f t="shared" ref="I12:O12" si="9">IFERROR(INDEX(I51:I500,MATCH($C$12,$C$51:$C$500,0)),"")</f>
        <v>307000000000</v>
      </c>
      <c r="J12" s="2">
        <f t="shared" si="9"/>
        <v>61000000000</v>
      </c>
      <c r="K12" s="2">
        <f t="shared" si="9"/>
        <v>27000000000</v>
      </c>
      <c r="L12" s="2">
        <f t="shared" si="9"/>
        <v>-3000000000</v>
      </c>
      <c r="M12" s="2">
        <f t="shared" si="9"/>
        <v>15000000000</v>
      </c>
      <c r="N12" s="2">
        <f t="shared" si="9"/>
        <v>24000000000</v>
      </c>
      <c r="O12" s="2">
        <f t="shared" si="9"/>
        <v>39000000000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363000000000</v>
      </c>
      <c r="E13" s="2">
        <f>IFERROR(INDEX(E51:E500,MATCH("Total Debt (Quarter)",$C$51:$C$500,0)),"")</f>
        <v>382000000000</v>
      </c>
      <c r="H13" s="2">
        <f>IFERROR(INDEX(D13:G13,COUNT(D13:G13)),"")</f>
        <v>382000000000</v>
      </c>
      <c r="I13" s="2">
        <f t="shared" ref="I13:O13" si="10">IFERROR(INDEX(I51:I500,MATCH($C$13,$C$51:$C$500,0)),"")</f>
        <v>384000000000</v>
      </c>
      <c r="J13" s="2">
        <f t="shared" si="10"/>
        <v>310000000000</v>
      </c>
      <c r="K13" s="2">
        <f t="shared" si="10"/>
        <v>86000000000</v>
      </c>
      <c r="L13" s="2">
        <f t="shared" si="10"/>
        <v>40000000000</v>
      </c>
      <c r="M13" s="2">
        <f t="shared" si="10"/>
        <v>43000000000</v>
      </c>
      <c r="N13" s="2">
        <f t="shared" si="10"/>
        <v>42000000000</v>
      </c>
      <c r="O13" s="2">
        <f t="shared" si="10"/>
        <v>45000000000</v>
      </c>
    </row>
    <row r="14" spans="1:15" ht="15.5" x14ac:dyDescent="0.35">
      <c r="C14" t="s">
        <v>27</v>
      </c>
      <c r="D14" s="2">
        <f>IFERROR(INDEX(D51:D500,MATCH($C$14,$C$51:$C$500,0)),"")</f>
        <v>-9448940321</v>
      </c>
      <c r="E14" s="2">
        <f>IFERROR(INDEX(E51:E500,MATCH($C$14,$C$51:$C$500,0)),"")</f>
        <v>-9891637035</v>
      </c>
      <c r="H14" s="2">
        <f>IFERROR(SUM(D14:G14)*(4/MAX(1,COUNT(D14:G14))),"")</f>
        <v>-38681154712</v>
      </c>
      <c r="I14" s="2">
        <f t="shared" ref="I14:O14" si="11">IFERROR(INDEX(I51:I500,MATCH($C$14,$C$51:$C$500,0)),"")</f>
        <v>-32794276153</v>
      </c>
      <c r="J14" s="2">
        <f t="shared" si="11"/>
        <v>-9602225254</v>
      </c>
      <c r="K14" s="2">
        <f t="shared" si="11"/>
        <v>-12040376467</v>
      </c>
      <c r="L14" s="2">
        <f t="shared" si="11"/>
        <v>-10645121413</v>
      </c>
      <c r="M14" s="2">
        <f t="shared" si="11"/>
        <v>0</v>
      </c>
      <c r="N14" s="2">
        <f t="shared" si="11"/>
        <v>0</v>
      </c>
      <c r="O14" s="2">
        <f t="shared" si="11"/>
        <v>0</v>
      </c>
    </row>
    <row r="15" spans="1:15" ht="15.5" x14ac:dyDescent="0.35">
      <c r="C15" t="s">
        <v>28</v>
      </c>
      <c r="D15" s="2">
        <f>IFERROR(INDEX(D51:D500,MATCH($C$15,$C$51:$C$500,0)),"")</f>
        <v>-15349565417</v>
      </c>
      <c r="E15" s="2">
        <f>IFERROR(INDEX(E51:E500,MATCH($C$15,$C$51:$C$500,0)),"")</f>
        <v>0</v>
      </c>
      <c r="H15" s="2">
        <f>IFERROR(SUM(D15:G15)*(4/MAX(1,COUNT(D15:G15))),"")</f>
        <v>-30699130834</v>
      </c>
      <c r="I15" s="2">
        <f t="shared" ref="I15:O15" si="12">IFERROR(INDEX(I51:I500,MATCH($C$15,$C$51:$C$500,0)),"")</f>
        <v>-16025345194</v>
      </c>
      <c r="J15" s="2">
        <f t="shared" si="12"/>
        <v>-10236191821</v>
      </c>
      <c r="K15" s="2">
        <f t="shared" si="12"/>
        <v>-9538215523</v>
      </c>
      <c r="L15" s="2">
        <f t="shared" si="12"/>
        <v>1350620052</v>
      </c>
      <c r="M15" s="2">
        <f t="shared" si="12"/>
        <v>572360672</v>
      </c>
      <c r="N15" s="2">
        <f t="shared" si="12"/>
        <v>3561477552</v>
      </c>
      <c r="O15" s="2">
        <f t="shared" si="12"/>
        <v>1588835033</v>
      </c>
    </row>
    <row r="16" spans="1:15" ht="15.5" x14ac:dyDescent="0.35">
      <c r="C16" t="s">
        <v>29</v>
      </c>
      <c r="D16" s="2">
        <f>IFERROR(INDEX(D51:D500,MATCH($C$16,$C$51:$C$500,0)),"")</f>
        <v>44682677295</v>
      </c>
      <c r="E16" s="2">
        <f>IFERROR(INDEX(E51:E500,MATCH($C$16,$C$51:$C$500,0)),"")</f>
        <v>30747802813</v>
      </c>
      <c r="H16" s="2">
        <f>IFERROR(SUM(D16:G16)*(4/MAX(1,COUNT(D16:G16))),"")</f>
        <v>150860960216</v>
      </c>
      <c r="I16" s="2">
        <f t="shared" ref="I16:O16" si="13">IFERROR(INDEX(I51:I500,MATCH($C$16,$C$51:$C$500,0)),"")</f>
        <v>82054147809</v>
      </c>
      <c r="J16" s="2">
        <f t="shared" si="13"/>
        <v>90848944380</v>
      </c>
      <c r="K16" s="2">
        <f t="shared" si="13"/>
        <v>92243078756</v>
      </c>
      <c r="L16" s="2">
        <f t="shared" si="13"/>
        <v>57148868103</v>
      </c>
      <c r="M16" s="2">
        <f t="shared" si="13"/>
        <v>74352727178</v>
      </c>
      <c r="N16" s="2">
        <f t="shared" si="13"/>
        <v>46954872258</v>
      </c>
      <c r="O16" s="2">
        <f t="shared" si="13"/>
        <v>34041140022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237</v>
      </c>
    </row>
    <row r="19" spans="1:15" ht="15.5" x14ac:dyDescent="0.35">
      <c r="A19" t="s">
        <v>38</v>
      </c>
      <c r="C19" t="s">
        <v>39</v>
      </c>
    </row>
    <row r="20" spans="1:15" ht="15.5" x14ac:dyDescent="0.35">
      <c r="A20" t="s">
        <v>40</v>
      </c>
      <c r="C20" t="s">
        <v>41</v>
      </c>
      <c r="D20" s="2">
        <f ca="1">IFERROR(D21*D2,"")</f>
        <v>2012500000000</v>
      </c>
      <c r="E20" s="2">
        <f ca="1">IFERROR(E21*E2,"")</f>
        <v>2485000000000</v>
      </c>
      <c r="H20" s="2">
        <f t="shared" ref="H20:O20" ca="1" si="14">IFERROR(H21*H2,"")</f>
        <v>2485000000000</v>
      </c>
      <c r="I20" s="2">
        <f t="shared" ca="1" si="14"/>
        <v>3167500000000</v>
      </c>
      <c r="J20" s="2">
        <f t="shared" ca="1" si="14"/>
        <v>1706250000000</v>
      </c>
      <c r="K20" s="2">
        <f t="shared" ca="1" si="14"/>
        <v>1058750000000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8750000000</v>
      </c>
      <c r="E21" s="2">
        <f>IFERROR(INDEX(E51:E500,MATCH($C$7,$C$51:$C$500,0)),"")</f>
        <v>8750000000</v>
      </c>
      <c r="H21" s="2">
        <f>IFERROR(INDEX(D21:G21,COUNT(D21:G21)),"")</f>
        <v>8750000000</v>
      </c>
      <c r="I21" s="2">
        <f t="shared" ref="I21:O21" si="15">IFERROR(INDEX(I51:I500,MATCH($C$7,$C$51:$C$500,0)),"")</f>
        <v>8750000000</v>
      </c>
      <c r="J21" s="2">
        <f t="shared" si="15"/>
        <v>8750000000</v>
      </c>
      <c r="K21" s="2">
        <f t="shared" si="15"/>
        <v>8750000000</v>
      </c>
      <c r="L21" s="2">
        <f t="shared" si="15"/>
        <v>7000000000</v>
      </c>
      <c r="M21" s="2">
        <f t="shared" si="15"/>
        <v>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42</v>
      </c>
      <c r="C23" t="s">
        <v>43</v>
      </c>
      <c r="D23" s="3">
        <f>IFERROR(D5/D6*100,"")</f>
        <v>3.6827971705136853</v>
      </c>
      <c r="E23" s="3">
        <f>IFERROR(E5/E6*100,"")</f>
        <v>4.0080200716646148</v>
      </c>
      <c r="H23" s="3">
        <f t="shared" ref="H23:O23" si="16">IFERROR(H5/H6*100,"")</f>
        <v>15.663266313369631</v>
      </c>
      <c r="I23" s="3">
        <f t="shared" si="16"/>
        <v>8.9508073195783222</v>
      </c>
      <c r="J23" s="3">
        <f t="shared" si="16"/>
        <v>11.188793414875059</v>
      </c>
      <c r="K23" s="3">
        <f t="shared" si="16"/>
        <v>12.566947473737002</v>
      </c>
      <c r="L23" s="3">
        <f t="shared" si="16"/>
        <v>13.500070138272749</v>
      </c>
      <c r="M23" s="3">
        <f t="shared" si="16"/>
        <v>20.009734257562179</v>
      </c>
      <c r="N23" s="3">
        <f t="shared" si="16"/>
        <v>16.856981196122252</v>
      </c>
      <c r="O23" s="3">
        <f t="shared" si="16"/>
        <v>14.028190756229261</v>
      </c>
    </row>
    <row r="24" spans="1:15" ht="15.5" x14ac:dyDescent="0.35">
      <c r="C24" t="s">
        <v>44</v>
      </c>
      <c r="D24" s="4">
        <f>IFERROR(_xlfn.RRI(5,I23,D23),"")</f>
        <v>-0.16273464986024233</v>
      </c>
      <c r="E24" s="4">
        <f>IFERROR(_xlfn.RRI(5,J23,E23),"")</f>
        <v>-0.18561582393493525</v>
      </c>
      <c r="H24" s="4">
        <f t="shared" ref="H24:O24" si="17">IFERROR(_xlfn.RRI(5,M23,H23),"")</f>
        <v>-4.7799945012382161E-2</v>
      </c>
      <c r="I24" s="4">
        <f t="shared" si="17"/>
        <v>-0.1189176911179165</v>
      </c>
      <c r="J24" s="4">
        <f t="shared" si="17"/>
        <v>-4.4223565306857116E-2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45</v>
      </c>
      <c r="C25" t="s">
        <v>46</v>
      </c>
      <c r="D25" s="3">
        <f>IFERROR(INDEX(D51:D500,MATCH($A$25,$C$51:$C$500,0)),"")</f>
        <v>3.35</v>
      </c>
      <c r="E25" s="3">
        <f>IFERROR(INDEX(E51:E500,MATCH($A$25,$C$51:$C$500,0)),"")</f>
        <v>3.51</v>
      </c>
      <c r="H25" s="3">
        <f>IFERROR(INDEX(D25:G25,COUNT(D25:G25)),"")</f>
        <v>3.51</v>
      </c>
      <c r="I25" s="3">
        <f t="shared" ref="I25:O25" si="18">IFERROR(INDEX(I51:I500,MATCH($C$25,$C$51:$C$500,0)),"")</f>
        <v>7.54</v>
      </c>
      <c r="J25" s="3">
        <f t="shared" si="18"/>
        <v>9.2100000000000009</v>
      </c>
      <c r="K25" s="3">
        <f t="shared" si="18"/>
        <v>9.4499999999999993</v>
      </c>
      <c r="L25" s="3">
        <f t="shared" si="18"/>
        <v>8.36</v>
      </c>
      <c r="M25" s="3">
        <f t="shared" si="18"/>
        <v>149850175.69999999</v>
      </c>
      <c r="N25" s="3">
        <f t="shared" si="18"/>
        <v>101032699.62</v>
      </c>
      <c r="O25" s="3">
        <f t="shared" si="18"/>
        <v>71259950.109999999</v>
      </c>
    </row>
    <row r="26" spans="1:15" ht="15.5" x14ac:dyDescent="0.35">
      <c r="C26" t="s">
        <v>47</v>
      </c>
      <c r="D26" s="4">
        <f>IFERROR(_xlfn.RRI(5,I25,D25),"")</f>
        <v>-0.14977339187673755</v>
      </c>
      <c r="E26" s="4">
        <f>IFERROR(_xlfn.RRI(5,J25,E25),"")</f>
        <v>-0.1754642370113273</v>
      </c>
      <c r="H26" s="4">
        <f t="shared" ref="H26:O26" si="19">IFERROR(_xlfn.RRI(5,M25,H25),"")</f>
        <v>-0.9702196380405006</v>
      </c>
      <c r="I26" s="4">
        <f t="shared" si="19"/>
        <v>-0.96245242636611372</v>
      </c>
      <c r="J26" s="4">
        <f t="shared" si="19"/>
        <v>-0.95809336173898529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48</v>
      </c>
      <c r="D27" s="3">
        <f>IFERROR(D4/D21,"")</f>
        <v>13.943584055771428</v>
      </c>
      <c r="E27" s="3">
        <f>IFERROR(E4/E21,"")</f>
        <v>14.723253583085715</v>
      </c>
      <c r="H27" s="3">
        <f t="shared" ref="H27:O27" si="20">IFERROR(H4/H21,"")</f>
        <v>57.333675277714285</v>
      </c>
      <c r="I27" s="3">
        <f t="shared" si="20"/>
        <v>46.774721031771428</v>
      </c>
      <c r="J27" s="3">
        <f t="shared" si="20"/>
        <v>41.820505036685717</v>
      </c>
      <c r="K27" s="3">
        <f t="shared" si="20"/>
        <v>40.799747322857144</v>
      </c>
      <c r="L27" s="3">
        <f t="shared" si="20"/>
        <v>37.590358729999998</v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49</v>
      </c>
      <c r="D28" s="4">
        <f>IFERROR(_xlfn.RRI(5,I27,D27),"")</f>
        <v>-0.21499460294095873</v>
      </c>
      <c r="E28" s="4">
        <f>IFERROR(_xlfn.RRI(5,J27,E27),"")</f>
        <v>-0.18843575747684604</v>
      </c>
      <c r="H28" s="4" t="str">
        <f t="shared" ref="H28:O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50</v>
      </c>
      <c r="H29" s="4">
        <f t="shared" ref="H29:O29" si="22">IFERROR(((H25-I25)/I25)*100%,"")</f>
        <v>-0.53448275862068972</v>
      </c>
      <c r="I29" s="4">
        <f t="shared" si="22"/>
        <v>-0.18132464712269281</v>
      </c>
      <c r="J29" s="4">
        <f t="shared" si="22"/>
        <v>-2.5396825396825234E-2</v>
      </c>
      <c r="K29" s="4">
        <f t="shared" si="22"/>
        <v>0.13038277511961721</v>
      </c>
      <c r="L29" s="4">
        <f t="shared" si="22"/>
        <v>-0.99999994421094285</v>
      </c>
      <c r="M29" s="4">
        <f t="shared" si="22"/>
        <v>0.48318491204936864</v>
      </c>
      <c r="N29" s="4">
        <f t="shared" si="22"/>
        <v>0.4178048042980872</v>
      </c>
      <c r="O29" s="4" t="str">
        <f t="shared" si="22"/>
        <v/>
      </c>
    </row>
    <row r="30" spans="1:15" ht="15.5" x14ac:dyDescent="0.35">
      <c r="C30" t="s">
        <v>51</v>
      </c>
      <c r="H30" s="4">
        <f t="shared" ref="H30:O30" si="23">IFERROR(((H27-I27)/I27)*100%,"")</f>
        <v>0.22574061401180257</v>
      </c>
      <c r="I30" s="4">
        <f t="shared" si="23"/>
        <v>0.11846380120803854</v>
      </c>
      <c r="J30" s="4">
        <f t="shared" si="23"/>
        <v>2.5018726360021261E-2</v>
      </c>
      <c r="K30" s="4">
        <f t="shared" si="23"/>
        <v>8.5377971939805036E-2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91.01</v>
      </c>
      <c r="E32" s="3">
        <f>IFERROR(INDEX(E51:E500,MATCH($A$32,$C$51:$C$500,0)),"")</f>
        <v>87.66</v>
      </c>
      <c r="H32" s="3">
        <f>IFERROR(INDEX(D32:G32,COUNT(D32:G32)),"")</f>
        <v>87.66</v>
      </c>
      <c r="I32" s="3">
        <f t="shared" ref="I32:O32" si="24">IFERROR(INDEX(I51:I500,MATCH($C$32,$C$51:$C$500,0)),"")</f>
        <v>84.14</v>
      </c>
      <c r="J32" s="3">
        <f t="shared" si="24"/>
        <v>82.48</v>
      </c>
      <c r="K32" s="3">
        <f t="shared" si="24"/>
        <v>75.16</v>
      </c>
      <c r="L32" s="3">
        <f t="shared" si="24"/>
        <v>61.89</v>
      </c>
      <c r="M32" s="3">
        <f t="shared" si="24"/>
        <v>748904079.58000004</v>
      </c>
      <c r="N32" s="3">
        <f t="shared" si="24"/>
        <v>599050363.40999997</v>
      </c>
      <c r="O32" s="3">
        <f t="shared" si="24"/>
        <v>498068556.30000001</v>
      </c>
    </row>
    <row r="33" spans="1:15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3.12</v>
      </c>
      <c r="E33" s="3">
        <f>IFERROR(INDEX(E51:E500,MATCH($A$33,$C$51:$C$500,0)),"")</f>
        <v>2.62</v>
      </c>
      <c r="H33" s="3">
        <f>IFERROR(INDEX(D33:G33,COUNT(D33:G33)),"")</f>
        <v>2.62</v>
      </c>
      <c r="I33" s="3">
        <f t="shared" ref="I33:O33" si="25">IFERROR(INDEX(I51:I500,MATCH($C$33,$C$51:$C$500,0)),"")</f>
        <v>4.3</v>
      </c>
      <c r="J33" s="3">
        <f t="shared" si="25"/>
        <v>2.36</v>
      </c>
      <c r="K33" s="3">
        <f t="shared" si="25"/>
        <v>1.61</v>
      </c>
      <c r="L33" s="3">
        <f t="shared" si="25"/>
        <v>0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84.78</v>
      </c>
      <c r="E34" s="3">
        <f>IFERROR(INDEX(E51:E500,MATCH($A$34,$C$51:$C$500,0)),"")</f>
        <v>65.53</v>
      </c>
      <c r="H34" s="3">
        <f>IFERROR(INDEX(D34:G34,COUNT(D34:G34)),"")</f>
        <v>65.53</v>
      </c>
      <c r="I34" s="3">
        <f t="shared" ref="I34:O34" si="26">IFERROR(INDEX(I51:I500,MATCH($C$34,$C$51:$C$500,0)),"")</f>
        <v>48.01</v>
      </c>
      <c r="J34" s="3">
        <f t="shared" si="26"/>
        <v>21.17</v>
      </c>
      <c r="K34" s="3">
        <f t="shared" si="26"/>
        <v>12.8</v>
      </c>
      <c r="L34" s="3">
        <f t="shared" si="26"/>
        <v>0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20.37</v>
      </c>
      <c r="E35" s="3">
        <f>IFERROR(INDEX(E51:E500,MATCH($A$35,$C$51:$C$500,0)),"")</f>
        <v>15.62</v>
      </c>
      <c r="H35" s="3">
        <f>IFERROR(INDEX(D35:G35,COUNT(D35:G35)),"")</f>
        <v>15.62</v>
      </c>
      <c r="I35" s="3">
        <f t="shared" ref="I35:O35" si="27">IFERROR(INDEX(I51:I500,MATCH($C$35,$C$51:$C$500,0)),"")</f>
        <v>7.74</v>
      </c>
      <c r="J35" s="3">
        <f t="shared" si="27"/>
        <v>4.66</v>
      </c>
      <c r="K35" s="3">
        <f t="shared" si="27"/>
        <v>2.97</v>
      </c>
      <c r="L35" s="3">
        <f t="shared" si="27"/>
        <v>0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64</v>
      </c>
      <c r="C36" t="s">
        <v>65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O36" si="28">IFERROR(INDEX(H51:H500,MATCH($C$36,$C$51:$C$500,0)),"")</f>
        <v>0.26879999999999998</v>
      </c>
      <c r="I36" s="4">
        <f t="shared" si="28"/>
        <v>0.48909999999999998</v>
      </c>
      <c r="J36" s="4">
        <f t="shared" si="28"/>
        <v>0.40060000000000001</v>
      </c>
      <c r="K36" s="4">
        <f t="shared" si="28"/>
        <v>0.2011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66</v>
      </c>
      <c r="C37" t="s">
        <v>67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O37" si="29">IFERROR(INDEX(H51:H500,MATCH($C$37,$C$51:$C$500,0)),"")</f>
        <v>3.69</v>
      </c>
      <c r="I37" s="3">
        <f t="shared" si="29"/>
        <v>3.69</v>
      </c>
      <c r="J37" s="3">
        <f t="shared" si="29"/>
        <v>3.69</v>
      </c>
      <c r="K37" s="3">
        <f t="shared" si="29"/>
        <v>1.9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237</v>
      </c>
    </row>
    <row r="51" spans="2:15" ht="15.5" x14ac:dyDescent="0.35">
      <c r="B51" t="s">
        <v>73</v>
      </c>
      <c r="C51" t="s">
        <v>6</v>
      </c>
      <c r="D51" s="5">
        <v>122006360488</v>
      </c>
      <c r="E51" s="5">
        <v>128828468852</v>
      </c>
      <c r="F51" s="5">
        <v>83833618061</v>
      </c>
      <c r="G51" s="5">
        <v>115190598625</v>
      </c>
      <c r="I51" s="5">
        <v>409278809028</v>
      </c>
      <c r="J51" s="5">
        <v>365929419071</v>
      </c>
      <c r="K51" s="5">
        <v>356997789075</v>
      </c>
      <c r="L51" s="5">
        <v>263132511110</v>
      </c>
      <c r="M51" s="5">
        <v>301146739153</v>
      </c>
      <c r="N51" s="5">
        <v>277819774421</v>
      </c>
      <c r="O51" s="5">
        <v>255056867634</v>
      </c>
    </row>
    <row r="52" spans="2:15" ht="15.5" x14ac:dyDescent="0.35">
      <c r="C52" t="s">
        <v>74</v>
      </c>
      <c r="D52" s="5">
        <v>-56360690967</v>
      </c>
      <c r="E52" s="5">
        <v>-79723006219</v>
      </c>
      <c r="F52" s="5">
        <v>-73642142791</v>
      </c>
      <c r="G52" s="5">
        <v>-64224913256</v>
      </c>
      <c r="I52" s="5">
        <v>-252185927919</v>
      </c>
      <c r="J52" s="5">
        <v>-227549380183</v>
      </c>
      <c r="K52" s="5">
        <v>-209800809365</v>
      </c>
      <c r="L52" s="5">
        <v>-160019226004</v>
      </c>
      <c r="M52" s="5">
        <v>-178448696981</v>
      </c>
      <c r="N52" s="5">
        <v>-179045087034</v>
      </c>
      <c r="O52" s="5">
        <v>-175426042065</v>
      </c>
    </row>
    <row r="53" spans="2:15" ht="15.5" x14ac:dyDescent="0.35">
      <c r="C53" t="s">
        <v>75</v>
      </c>
      <c r="D53" s="5">
        <v>65645669521</v>
      </c>
      <c r="E53" s="5">
        <v>49105462633</v>
      </c>
      <c r="F53" s="5">
        <v>10191475270</v>
      </c>
      <c r="G53" s="5">
        <v>50965685369</v>
      </c>
      <c r="I53" s="5">
        <v>157092881109</v>
      </c>
      <c r="J53" s="5">
        <v>138380038888</v>
      </c>
      <c r="K53" s="5">
        <v>147196979710</v>
      </c>
      <c r="L53" s="5">
        <v>103113285106</v>
      </c>
      <c r="M53" s="5">
        <v>122698042172</v>
      </c>
      <c r="N53" s="5">
        <v>98774687387</v>
      </c>
      <c r="O53" s="5">
        <v>79630825569</v>
      </c>
    </row>
    <row r="54" spans="2:15" ht="15.5" x14ac:dyDescent="0.35">
      <c r="C54" t="s">
        <v>76</v>
      </c>
      <c r="D54" s="5">
        <v>-13173022807</v>
      </c>
      <c r="E54" s="5">
        <v>-10263964340</v>
      </c>
      <c r="F54" s="5">
        <v>-11021569057</v>
      </c>
      <c r="G54" s="5">
        <v>-16090721023</v>
      </c>
      <c r="I54" s="5">
        <v>-47268823255</v>
      </c>
      <c r="J54" s="5">
        <v>-39574180908</v>
      </c>
      <c r="K54" s="5">
        <v>-43106419433</v>
      </c>
      <c r="L54" s="5">
        <v>-27740876373</v>
      </c>
      <c r="M54" s="5">
        <v>-24938321318</v>
      </c>
      <c r="N54" s="5">
        <v>-24858549147</v>
      </c>
      <c r="O54" s="5">
        <v>-23655884957</v>
      </c>
    </row>
    <row r="55" spans="2:15" ht="15.5" x14ac:dyDescent="0.35">
      <c r="C55" t="s">
        <v>240</v>
      </c>
      <c r="D55" s="5">
        <v>-1174272969</v>
      </c>
      <c r="E55" s="5">
        <v>-441450211</v>
      </c>
      <c r="F55" s="5">
        <v>966342630</v>
      </c>
      <c r="G55" s="5">
        <v>-586883476</v>
      </c>
      <c r="I55" s="5">
        <v>-1017293991</v>
      </c>
      <c r="J55" s="5">
        <v>-2913948161</v>
      </c>
      <c r="K55" s="5">
        <v>-2712168446</v>
      </c>
      <c r="L55" s="5">
        <v>-1583974150</v>
      </c>
      <c r="M55" s="5">
        <v>-652131140</v>
      </c>
      <c r="N55" s="5">
        <v>-634546834</v>
      </c>
      <c r="O55" s="5">
        <v>-718008417</v>
      </c>
    </row>
    <row r="56" spans="2:15" ht="15.5" x14ac:dyDescent="0.35">
      <c r="C56" t="s">
        <v>77</v>
      </c>
      <c r="D56" s="5">
        <v>-9775556802</v>
      </c>
      <c r="E56" s="5">
        <v>-13248117845</v>
      </c>
      <c r="F56" s="5">
        <v>-11770203253</v>
      </c>
      <c r="G56" s="5">
        <v>-13794193970</v>
      </c>
      <c r="I56" s="5">
        <v>-47910932618</v>
      </c>
      <c r="J56" s="5">
        <v>-40302193324</v>
      </c>
      <c r="K56" s="5">
        <v>-33200379426</v>
      </c>
      <c r="L56" s="5">
        <v>-26156902223</v>
      </c>
      <c r="M56" s="5">
        <v>-18718734946</v>
      </c>
      <c r="N56" s="5">
        <v>-18859504079</v>
      </c>
      <c r="O56" s="5">
        <v>-17155665282</v>
      </c>
    </row>
    <row r="57" spans="2:15" ht="15.5" x14ac:dyDescent="0.35">
      <c r="C57" t="s">
        <v>81</v>
      </c>
    </row>
    <row r="58" spans="2:15" ht="15.5" x14ac:dyDescent="0.35">
      <c r="C58" t="s">
        <v>78</v>
      </c>
      <c r="D58" s="5">
        <v>52472646714</v>
      </c>
      <c r="E58" s="5">
        <v>38841498293</v>
      </c>
      <c r="F58" s="5">
        <v>-830093787</v>
      </c>
      <c r="G58" s="5">
        <v>34874964346</v>
      </c>
      <c r="I58" s="5">
        <v>109824057854</v>
      </c>
      <c r="J58" s="5">
        <v>98805857980</v>
      </c>
      <c r="K58" s="5">
        <v>104090560277</v>
      </c>
      <c r="L58" s="5">
        <v>75372408733</v>
      </c>
      <c r="M58" s="5">
        <v>97759720854</v>
      </c>
      <c r="N58" s="5">
        <v>73916138240</v>
      </c>
      <c r="O58" s="5">
        <v>55974940612</v>
      </c>
    </row>
    <row r="59" spans="2:15" ht="15.5" x14ac:dyDescent="0.35">
      <c r="C59" t="s">
        <v>79</v>
      </c>
      <c r="D59" s="5">
        <v>-7789969419</v>
      </c>
      <c r="E59" s="5">
        <v>-8093695480</v>
      </c>
      <c r="F59" s="5">
        <v>-14558441118</v>
      </c>
      <c r="G59" s="5">
        <v>294469997</v>
      </c>
      <c r="I59" s="5">
        <v>-27769910045</v>
      </c>
      <c r="J59" s="5">
        <v>-7956913600</v>
      </c>
      <c r="K59" s="5">
        <v>-11847481521</v>
      </c>
      <c r="L59" s="5">
        <v>-18223540630</v>
      </c>
      <c r="M59" s="5">
        <v>-23406993676</v>
      </c>
      <c r="N59" s="5">
        <v>-26961265982</v>
      </c>
      <c r="O59" s="5">
        <v>-21933800590</v>
      </c>
    </row>
    <row r="60" spans="2:15" ht="15.5" x14ac:dyDescent="0.35">
      <c r="C60" t="s">
        <v>80</v>
      </c>
      <c r="D60" s="5">
        <v>1658970902</v>
      </c>
      <c r="E60" s="5">
        <v>1797941555</v>
      </c>
      <c r="F60" s="5">
        <v>2459497772</v>
      </c>
      <c r="G60" s="5">
        <v>1188794016</v>
      </c>
      <c r="I60" s="5">
        <v>5024366108</v>
      </c>
      <c r="J60" s="5">
        <v>1645311654</v>
      </c>
      <c r="K60" s="5">
        <v>192894946</v>
      </c>
      <c r="L60" s="5">
        <v>759237210</v>
      </c>
    </row>
    <row r="61" spans="2:15" ht="15.5" x14ac:dyDescent="0.35">
      <c r="C61" t="s">
        <v>27</v>
      </c>
      <c r="D61" s="5">
        <v>-9448940321</v>
      </c>
      <c r="E61" s="5">
        <v>-9891637035</v>
      </c>
      <c r="F61" s="5">
        <v>-17017938890</v>
      </c>
      <c r="G61" s="5">
        <v>-894324019</v>
      </c>
      <c r="I61" s="5">
        <v>-32794276153</v>
      </c>
      <c r="J61" s="5">
        <v>-9602225254</v>
      </c>
      <c r="K61" s="5">
        <v>-12040376467</v>
      </c>
      <c r="L61" s="5">
        <v>-10645121413</v>
      </c>
    </row>
    <row r="62" spans="2:15" ht="15.5" x14ac:dyDescent="0.35">
      <c r="C62" t="s">
        <v>82</v>
      </c>
      <c r="D62" s="5">
        <v>-7789969419</v>
      </c>
      <c r="E62" s="5">
        <v>-8093695480</v>
      </c>
      <c r="F62" s="5">
        <v>-14558441118</v>
      </c>
      <c r="G62" s="5">
        <v>294469997</v>
      </c>
      <c r="I62" s="5">
        <v>-27769910045</v>
      </c>
      <c r="J62" s="5">
        <v>-7956913600</v>
      </c>
      <c r="K62" s="5">
        <v>-11847481521</v>
      </c>
      <c r="L62" s="5">
        <v>-18223540630</v>
      </c>
      <c r="M62" s="5">
        <v>-23406993676</v>
      </c>
      <c r="N62" s="5">
        <v>-26961265982</v>
      </c>
      <c r="O62" s="5">
        <v>-21933800590</v>
      </c>
    </row>
    <row r="63" spans="2:15" ht="15.5" x14ac:dyDescent="0.35">
      <c r="C63" t="s">
        <v>29</v>
      </c>
      <c r="D63" s="5">
        <v>44682677295</v>
      </c>
      <c r="E63" s="5">
        <v>30747802813</v>
      </c>
      <c r="F63" s="5">
        <v>-15388534905</v>
      </c>
      <c r="G63" s="5">
        <v>35169434343</v>
      </c>
      <c r="I63" s="5">
        <v>82054147809</v>
      </c>
      <c r="J63" s="5">
        <v>90848944380</v>
      </c>
      <c r="K63" s="5">
        <v>92243078756</v>
      </c>
      <c r="L63" s="5">
        <v>57148868103</v>
      </c>
      <c r="M63" s="5">
        <v>74352727178</v>
      </c>
      <c r="N63" s="5">
        <v>46954872258</v>
      </c>
      <c r="O63" s="5">
        <v>34041140022</v>
      </c>
    </row>
    <row r="64" spans="2:15" ht="15.5" x14ac:dyDescent="0.35">
      <c r="C64" t="s">
        <v>28</v>
      </c>
      <c r="D64" s="5">
        <v>-15349565417</v>
      </c>
      <c r="F64" s="5">
        <v>3474448038</v>
      </c>
      <c r="G64" s="5">
        <v>-7586026763</v>
      </c>
      <c r="I64" s="5">
        <v>-16025345194</v>
      </c>
      <c r="J64" s="5">
        <v>-10236191821</v>
      </c>
      <c r="K64" s="5">
        <v>-9538215523</v>
      </c>
      <c r="L64" s="5">
        <v>1350620052</v>
      </c>
      <c r="M64" s="5">
        <v>572360672</v>
      </c>
      <c r="N64" s="5">
        <v>3561477552</v>
      </c>
      <c r="O64" s="5">
        <v>1588835033</v>
      </c>
    </row>
    <row r="65" spans="2:15" ht="15.5" x14ac:dyDescent="0.35">
      <c r="C65" t="s">
        <v>83</v>
      </c>
      <c r="I65" s="5">
        <v>-16025345194</v>
      </c>
      <c r="J65" s="5">
        <v>-10236191821</v>
      </c>
      <c r="K65" s="5">
        <v>-9538215523</v>
      </c>
      <c r="L65" s="5">
        <v>-6196089900</v>
      </c>
      <c r="M65" s="5">
        <v>-5520752380</v>
      </c>
      <c r="N65" s="5">
        <v>-5374264500</v>
      </c>
      <c r="O65" s="5">
        <v>-5491053500</v>
      </c>
    </row>
    <row r="66" spans="2:15" ht="15.5" x14ac:dyDescent="0.35">
      <c r="C66" t="s">
        <v>84</v>
      </c>
      <c r="L66" s="5">
        <v>7546709952</v>
      </c>
      <c r="M66" s="5">
        <v>6093113052</v>
      </c>
      <c r="N66" s="5">
        <v>8935742052</v>
      </c>
      <c r="O66" s="5">
        <v>7079888533</v>
      </c>
    </row>
    <row r="67" spans="2:15" ht="15.5" x14ac:dyDescent="0.35">
      <c r="C67" t="s">
        <v>85</v>
      </c>
      <c r="D67" s="5">
        <v>-15349565417</v>
      </c>
      <c r="F67" s="5">
        <v>3474448038</v>
      </c>
      <c r="G67" s="5">
        <v>-7586026763</v>
      </c>
      <c r="I67" s="5">
        <v>-16025345194</v>
      </c>
      <c r="J67" s="5">
        <v>-10236191821</v>
      </c>
      <c r="K67" s="5">
        <v>-9538215523</v>
      </c>
      <c r="L67" s="5">
        <v>1350620052</v>
      </c>
      <c r="M67" s="5">
        <v>572360672</v>
      </c>
      <c r="N67" s="5">
        <v>3561477552</v>
      </c>
      <c r="O67" s="5">
        <v>1588835033</v>
      </c>
    </row>
    <row r="68" spans="2:15" ht="15.5" x14ac:dyDescent="0.35">
      <c r="C68" t="s">
        <v>87</v>
      </c>
      <c r="D68" s="5">
        <v>29333111878</v>
      </c>
      <c r="E68" s="5">
        <v>30747802813</v>
      </c>
      <c r="F68" s="5">
        <v>-11914086867</v>
      </c>
      <c r="G68" s="5">
        <v>27583407580</v>
      </c>
      <c r="I68" s="5">
        <v>66028802615</v>
      </c>
      <c r="J68" s="5">
        <v>80612752559</v>
      </c>
      <c r="K68" s="5">
        <v>82704863233</v>
      </c>
      <c r="L68" s="5">
        <v>58499488155</v>
      </c>
      <c r="M68" s="5">
        <v>74925087850</v>
      </c>
      <c r="N68" s="5">
        <v>50516349810</v>
      </c>
      <c r="O68" s="5">
        <v>35629975055</v>
      </c>
    </row>
    <row r="69" spans="2:15" ht="15.5" x14ac:dyDescent="0.35">
      <c r="C69" t="s">
        <v>88</v>
      </c>
      <c r="F69" s="5">
        <v>-114242617</v>
      </c>
      <c r="I69" s="5">
        <v>-114242617</v>
      </c>
      <c r="J69" s="5">
        <v>156895746</v>
      </c>
      <c r="K69" s="5">
        <v>-63748432</v>
      </c>
      <c r="L69" s="5">
        <v>-11824295</v>
      </c>
      <c r="M69" s="5">
        <v>1770234</v>
      </c>
      <c r="N69" s="5">
        <v>-25446252</v>
      </c>
      <c r="O69" s="5">
        <v>-694971468</v>
      </c>
    </row>
    <row r="70" spans="2:15" ht="15.5" x14ac:dyDescent="0.35">
      <c r="C70" t="s">
        <v>89</v>
      </c>
      <c r="D70" s="5">
        <v>29333111878</v>
      </c>
      <c r="E70" s="5">
        <v>30747802813</v>
      </c>
      <c r="F70" s="5">
        <v>-12028329484</v>
      </c>
      <c r="G70" s="5">
        <v>27583407580</v>
      </c>
      <c r="I70" s="5">
        <v>65914559998</v>
      </c>
      <c r="J70" s="5">
        <v>80769648305</v>
      </c>
      <c r="K70" s="5">
        <v>82641114801</v>
      </c>
      <c r="L70" s="5">
        <v>58487663860</v>
      </c>
      <c r="M70" s="5">
        <v>74926858084</v>
      </c>
      <c r="N70" s="5">
        <v>50490903558</v>
      </c>
      <c r="O70" s="5">
        <v>34935003587</v>
      </c>
    </row>
    <row r="71" spans="2:15" ht="15.5" x14ac:dyDescent="0.35">
      <c r="C71" t="s">
        <v>90</v>
      </c>
      <c r="D71" s="5">
        <v>29333111878</v>
      </c>
      <c r="E71" s="5">
        <v>30747802813</v>
      </c>
      <c r="F71" s="5">
        <v>-11914086867</v>
      </c>
      <c r="G71" s="5">
        <v>27583407580</v>
      </c>
      <c r="I71" s="5">
        <v>66028802615</v>
      </c>
      <c r="J71" s="5">
        <v>80612752559</v>
      </c>
      <c r="K71" s="5">
        <v>82704863233</v>
      </c>
      <c r="L71" s="5">
        <v>58499488155</v>
      </c>
      <c r="M71" s="5">
        <v>74925087850</v>
      </c>
      <c r="N71" s="5">
        <v>50516349810</v>
      </c>
      <c r="O71" s="5">
        <v>35629975055</v>
      </c>
    </row>
    <row r="72" spans="2:15" ht="15.5" x14ac:dyDescent="0.35">
      <c r="C72" t="s">
        <v>8</v>
      </c>
      <c r="D72" s="5">
        <v>29333111878</v>
      </c>
      <c r="E72" s="5">
        <v>30747802813</v>
      </c>
      <c r="F72" s="5">
        <v>-12028329484</v>
      </c>
      <c r="G72" s="5">
        <v>27583407580</v>
      </c>
      <c r="I72" s="5">
        <v>65914559998</v>
      </c>
      <c r="J72" s="5">
        <v>80769648305</v>
      </c>
      <c r="K72" s="5">
        <v>82641114801</v>
      </c>
      <c r="L72" s="5">
        <v>58487663860</v>
      </c>
      <c r="M72" s="5">
        <v>74926858084</v>
      </c>
      <c r="N72" s="5">
        <v>50490903558</v>
      </c>
      <c r="O72" s="5">
        <v>34935003587</v>
      </c>
    </row>
    <row r="73" spans="2:15" ht="15.5" x14ac:dyDescent="0.35">
      <c r="C73" t="s">
        <v>92</v>
      </c>
      <c r="D73" s="5">
        <v>29333111878</v>
      </c>
      <c r="E73" s="5">
        <v>30747802813</v>
      </c>
      <c r="F73" s="5">
        <v>-11914086867</v>
      </c>
      <c r="G73" s="5">
        <v>27583407580</v>
      </c>
      <c r="I73" s="5">
        <v>66028802615</v>
      </c>
      <c r="J73" s="5">
        <v>80612752559</v>
      </c>
      <c r="K73" s="5">
        <v>82704863233</v>
      </c>
      <c r="L73" s="5">
        <v>58499488155</v>
      </c>
      <c r="M73" s="5">
        <v>74925087850</v>
      </c>
      <c r="N73" s="5">
        <v>50516349810</v>
      </c>
      <c r="O73" s="5">
        <v>35629975055</v>
      </c>
    </row>
    <row r="74" spans="2:15" ht="15.5" x14ac:dyDescent="0.35">
      <c r="C74" t="s">
        <v>93</v>
      </c>
      <c r="D74" s="5">
        <v>29333111878</v>
      </c>
      <c r="E74" s="5">
        <v>30747802813</v>
      </c>
      <c r="F74" s="5">
        <v>-12028329484</v>
      </c>
      <c r="G74" s="5">
        <v>27583407580</v>
      </c>
      <c r="I74" s="5">
        <v>65914559998</v>
      </c>
      <c r="J74" s="5">
        <v>80769648305</v>
      </c>
      <c r="K74" s="5">
        <v>82641114801</v>
      </c>
      <c r="L74" s="5">
        <v>58487663860</v>
      </c>
      <c r="M74" s="5">
        <v>74926858084</v>
      </c>
      <c r="N74" s="5">
        <v>50490903558</v>
      </c>
      <c r="O74" s="5">
        <v>34935003587</v>
      </c>
    </row>
    <row r="75" spans="2:15" ht="15.5" x14ac:dyDescent="0.35">
      <c r="C75" t="s">
        <v>94</v>
      </c>
      <c r="D75" s="5">
        <v>29333111878</v>
      </c>
      <c r="E75" s="5">
        <v>30747802813</v>
      </c>
      <c r="F75" s="5">
        <v>-12028329484</v>
      </c>
      <c r="G75" s="5">
        <v>27583407580</v>
      </c>
      <c r="I75" s="5">
        <v>65914559998</v>
      </c>
      <c r="J75" s="5">
        <v>80769648305</v>
      </c>
      <c r="K75" s="5">
        <v>82641114801</v>
      </c>
      <c r="L75" s="5">
        <v>58487663860</v>
      </c>
      <c r="M75" s="5">
        <v>74926858084</v>
      </c>
      <c r="N75" s="5">
        <v>50490903558</v>
      </c>
      <c r="O75" s="5">
        <v>34935003587</v>
      </c>
    </row>
    <row r="77" spans="2:15" ht="15.5" x14ac:dyDescent="0.35">
      <c r="B77" t="s">
        <v>95</v>
      </c>
      <c r="C77" t="s">
        <v>96</v>
      </c>
    </row>
    <row r="78" spans="2:15" ht="15.5" x14ac:dyDescent="0.35">
      <c r="C78" t="s">
        <v>97</v>
      </c>
    </row>
    <row r="79" spans="2:15" ht="15.5" x14ac:dyDescent="0.35">
      <c r="C79" t="s">
        <v>20</v>
      </c>
      <c r="D79" s="5">
        <v>7981253788</v>
      </c>
      <c r="E79" s="5">
        <v>25808981946</v>
      </c>
      <c r="F79" s="5">
        <v>76731415105</v>
      </c>
      <c r="G79" s="5">
        <v>105284983403</v>
      </c>
      <c r="I79" s="5">
        <v>76731415105</v>
      </c>
      <c r="J79" s="5">
        <v>249201512864</v>
      </c>
      <c r="K79" s="5">
        <v>59110585027</v>
      </c>
      <c r="L79" s="5">
        <v>42447530833</v>
      </c>
      <c r="M79" s="5">
        <v>27952075976</v>
      </c>
      <c r="N79" s="5">
        <v>17592809376</v>
      </c>
      <c r="O79" s="5">
        <v>6151935636</v>
      </c>
    </row>
    <row r="80" spans="2:15" ht="15.5" x14ac:dyDescent="0.35">
      <c r="C80" t="s">
        <v>708</v>
      </c>
      <c r="D80" s="5">
        <v>65500000000</v>
      </c>
      <c r="E80" s="5">
        <v>65500000000</v>
      </c>
      <c r="F80" s="5">
        <v>65500000000</v>
      </c>
      <c r="G80" s="5">
        <v>65500000000</v>
      </c>
      <c r="I80" s="5">
        <v>65500000000</v>
      </c>
      <c r="J80" s="5">
        <v>25500000000</v>
      </c>
      <c r="K80" s="5">
        <v>25000000000</v>
      </c>
      <c r="L80" s="5">
        <v>5012500000</v>
      </c>
      <c r="M80" s="5">
        <v>5012500000</v>
      </c>
      <c r="N80" s="5">
        <v>5012500000</v>
      </c>
      <c r="O80" s="5">
        <v>5012500000</v>
      </c>
    </row>
    <row r="81" spans="3:15" ht="15.5" x14ac:dyDescent="0.35">
      <c r="C81" t="s">
        <v>98</v>
      </c>
      <c r="D81" s="5">
        <v>135925745064</v>
      </c>
      <c r="E81" s="5">
        <v>142719380537</v>
      </c>
      <c r="F81" s="5">
        <v>119001988118</v>
      </c>
      <c r="G81" s="5">
        <v>153951742473</v>
      </c>
      <c r="I81" s="5">
        <v>119001988118</v>
      </c>
      <c r="J81" s="5">
        <v>131209897295</v>
      </c>
      <c r="K81" s="5">
        <v>152869247257</v>
      </c>
      <c r="L81" s="5">
        <v>104637442081</v>
      </c>
      <c r="M81" s="5">
        <v>114816278916</v>
      </c>
      <c r="N81" s="5">
        <v>63546339104</v>
      </c>
      <c r="O81" s="5">
        <v>62017070171</v>
      </c>
    </row>
    <row r="82" spans="3:15" ht="15.5" x14ac:dyDescent="0.35">
      <c r="C82" t="s">
        <v>99</v>
      </c>
      <c r="D82" s="5">
        <v>1961238839</v>
      </c>
      <c r="E82" s="5">
        <v>5827590285</v>
      </c>
      <c r="F82" s="5">
        <v>5095123753</v>
      </c>
      <c r="G82" s="5">
        <v>3767567578</v>
      </c>
      <c r="I82" s="5">
        <v>5095123753</v>
      </c>
      <c r="J82" s="5">
        <v>7545045044</v>
      </c>
      <c r="K82" s="5">
        <v>828187724</v>
      </c>
      <c r="L82" s="5">
        <v>4350000000</v>
      </c>
      <c r="M82" s="5">
        <v>19920922989</v>
      </c>
    </row>
    <row r="83" spans="3:15" ht="15.5" x14ac:dyDescent="0.35">
      <c r="C83" t="s">
        <v>247</v>
      </c>
      <c r="D83" s="5">
        <v>1479824959</v>
      </c>
      <c r="E83" s="5">
        <v>1369275520</v>
      </c>
      <c r="F83" s="5">
        <v>1992682360</v>
      </c>
      <c r="G83" s="5">
        <v>321598976</v>
      </c>
      <c r="I83" s="5">
        <v>1992682360</v>
      </c>
      <c r="J83" s="5">
        <v>808828775</v>
      </c>
      <c r="K83" s="5">
        <v>413550000</v>
      </c>
    </row>
    <row r="84" spans="3:15" ht="15.5" x14ac:dyDescent="0.35">
      <c r="C84" t="s">
        <v>100</v>
      </c>
      <c r="D84" s="5">
        <v>135925745064</v>
      </c>
      <c r="E84" s="5">
        <v>142719380537</v>
      </c>
      <c r="F84" s="5">
        <v>119001988118</v>
      </c>
      <c r="G84" s="5">
        <v>153951742473</v>
      </c>
      <c r="I84" s="5">
        <v>119001988118</v>
      </c>
      <c r="J84" s="5">
        <v>131209897295</v>
      </c>
      <c r="K84" s="5">
        <v>152869247257</v>
      </c>
      <c r="L84" s="5">
        <v>104637442081</v>
      </c>
      <c r="M84" s="5">
        <v>114816278916</v>
      </c>
      <c r="N84" s="5">
        <v>63546339104</v>
      </c>
      <c r="O84" s="5">
        <v>62017070171</v>
      </c>
    </row>
    <row r="85" spans="3:15" ht="15.5" x14ac:dyDescent="0.35">
      <c r="C85" t="s">
        <v>101</v>
      </c>
      <c r="D85" s="5">
        <v>1479824959</v>
      </c>
      <c r="E85" s="5">
        <v>1369275520</v>
      </c>
      <c r="F85" s="5">
        <v>1992682360</v>
      </c>
      <c r="G85" s="5">
        <v>321598976</v>
      </c>
      <c r="I85" s="5">
        <v>1992682360</v>
      </c>
      <c r="J85" s="5">
        <v>808828775</v>
      </c>
      <c r="K85" s="5">
        <v>413550000</v>
      </c>
    </row>
    <row r="86" spans="3:15" ht="15.5" x14ac:dyDescent="0.35">
      <c r="C86" t="s">
        <v>102</v>
      </c>
      <c r="D86" s="5">
        <v>1479824959</v>
      </c>
      <c r="E86" s="5">
        <v>1369275520</v>
      </c>
      <c r="F86" s="5">
        <v>1992682360</v>
      </c>
      <c r="G86" s="5">
        <v>321598976</v>
      </c>
      <c r="I86" s="5">
        <v>1992682360</v>
      </c>
      <c r="J86" s="5">
        <v>808828775</v>
      </c>
      <c r="K86" s="5">
        <v>413550000</v>
      </c>
    </row>
    <row r="87" spans="3:15" ht="15.5" x14ac:dyDescent="0.35">
      <c r="C87" t="s">
        <v>103</v>
      </c>
      <c r="D87" s="5">
        <v>105913511109</v>
      </c>
      <c r="E87" s="5">
        <v>96245439228</v>
      </c>
      <c r="F87" s="5">
        <v>86633470203</v>
      </c>
      <c r="G87" s="5">
        <v>112280489517</v>
      </c>
      <c r="I87" s="5">
        <v>86633470203</v>
      </c>
      <c r="J87" s="5">
        <v>99108741831</v>
      </c>
      <c r="K87" s="5">
        <v>4906480565</v>
      </c>
      <c r="L87" s="5">
        <v>4581157894</v>
      </c>
      <c r="M87" s="5">
        <v>4117539897</v>
      </c>
      <c r="N87" s="5">
        <v>7779201473</v>
      </c>
      <c r="O87" s="5">
        <v>5708808634</v>
      </c>
    </row>
    <row r="88" spans="3:15" ht="15.5" x14ac:dyDescent="0.35">
      <c r="C88" t="s">
        <v>81</v>
      </c>
      <c r="D88" s="5">
        <v>64627569919</v>
      </c>
      <c r="E88" s="5">
        <v>64627569919</v>
      </c>
      <c r="F88" s="5">
        <v>64627569919</v>
      </c>
      <c r="G88" s="5">
        <v>64627569919</v>
      </c>
      <c r="I88" s="5">
        <v>64627569919</v>
      </c>
      <c r="J88" s="5">
        <v>83873306000</v>
      </c>
      <c r="K88" s="5">
        <v>83796500000</v>
      </c>
      <c r="L88" s="5">
        <v>69528220</v>
      </c>
      <c r="M88" s="5">
        <v>-218647486</v>
      </c>
      <c r="N88" s="5">
        <v>-220417720</v>
      </c>
      <c r="O88" s="5">
        <v>-194971468</v>
      </c>
    </row>
    <row r="89" spans="3:15" ht="15.5" x14ac:dyDescent="0.35">
      <c r="C89" t="s">
        <v>104</v>
      </c>
      <c r="D89" s="5">
        <v>329464341578</v>
      </c>
      <c r="E89" s="5">
        <v>346721534466</v>
      </c>
      <c r="F89" s="5">
        <v>374464644598</v>
      </c>
      <c r="G89" s="5">
        <v>461417444795</v>
      </c>
      <c r="I89" s="5">
        <v>374464644598</v>
      </c>
      <c r="J89" s="5">
        <v>528493818341</v>
      </c>
      <c r="K89" s="5">
        <v>242299862849</v>
      </c>
      <c r="L89" s="5">
        <v>171272475832</v>
      </c>
      <c r="M89" s="5">
        <v>157472207153</v>
      </c>
      <c r="N89" s="5">
        <v>94957498021</v>
      </c>
      <c r="O89" s="5">
        <v>79915462510</v>
      </c>
    </row>
    <row r="90" spans="3:15" ht="15.5" x14ac:dyDescent="0.35">
      <c r="C90" t="s">
        <v>105</v>
      </c>
    </row>
    <row r="91" spans="3:15" ht="15.5" x14ac:dyDescent="0.35">
      <c r="C91" t="s">
        <v>106</v>
      </c>
      <c r="D91" s="5">
        <v>715036606275</v>
      </c>
      <c r="E91" s="5">
        <v>697390606629</v>
      </c>
      <c r="F91" s="5">
        <v>687972642633</v>
      </c>
      <c r="G91" s="5">
        <v>620601806913</v>
      </c>
      <c r="I91" s="5">
        <v>687972642633</v>
      </c>
      <c r="J91" s="5">
        <v>582804863642</v>
      </c>
      <c r="K91" s="5">
        <v>586702537609</v>
      </c>
      <c r="L91" s="5">
        <v>312187389183</v>
      </c>
      <c r="M91" s="5">
        <v>199321660231</v>
      </c>
      <c r="N91" s="5">
        <v>138344416222</v>
      </c>
      <c r="O91" s="5">
        <v>138735968670</v>
      </c>
    </row>
    <row r="92" spans="3:15" ht="15.5" x14ac:dyDescent="0.35">
      <c r="C92" t="s">
        <v>108</v>
      </c>
      <c r="D92" s="5">
        <v>2792467087</v>
      </c>
      <c r="E92" s="5">
        <v>2792467087</v>
      </c>
      <c r="F92" s="5">
        <v>2792467087</v>
      </c>
      <c r="G92" s="5">
        <v>2075255484</v>
      </c>
      <c r="I92" s="5">
        <v>2792467087</v>
      </c>
      <c r="J92" s="5">
        <v>2075255484</v>
      </c>
      <c r="K92" s="5">
        <v>1265959091</v>
      </c>
      <c r="L92" s="5">
        <v>29897123653</v>
      </c>
      <c r="M92" s="5">
        <v>22347078644</v>
      </c>
      <c r="N92" s="5">
        <v>16254464889</v>
      </c>
      <c r="O92" s="5">
        <v>7311545689</v>
      </c>
    </row>
    <row r="93" spans="3:15" ht="15.5" x14ac:dyDescent="0.35">
      <c r="C93" t="s">
        <v>109</v>
      </c>
      <c r="D93" s="5">
        <v>868500352429</v>
      </c>
      <c r="E93" s="5">
        <v>836434793444</v>
      </c>
      <c r="F93" s="5">
        <v>781329974172</v>
      </c>
      <c r="G93" s="5">
        <v>692865303251</v>
      </c>
      <c r="I93" s="5">
        <v>781329974172</v>
      </c>
      <c r="J93" s="5">
        <v>590097379437</v>
      </c>
      <c r="K93" s="5">
        <v>605348839592</v>
      </c>
      <c r="L93" s="5">
        <v>441518613838</v>
      </c>
      <c r="M93" s="5">
        <v>399672158858</v>
      </c>
      <c r="N93" s="5">
        <v>378976431974</v>
      </c>
      <c r="O93" s="5">
        <v>414244386429</v>
      </c>
    </row>
    <row r="94" spans="3:15" ht="15.5" x14ac:dyDescent="0.35">
      <c r="C94" t="s">
        <v>110</v>
      </c>
      <c r="D94" s="5">
        <v>1197964694007</v>
      </c>
      <c r="E94" s="5">
        <v>1183156327910</v>
      </c>
      <c r="F94" s="5">
        <v>1155794618770</v>
      </c>
      <c r="G94" s="5">
        <v>1154282748046</v>
      </c>
      <c r="I94" s="5">
        <v>1155794618770</v>
      </c>
      <c r="J94" s="5">
        <v>1118591197778</v>
      </c>
      <c r="K94" s="5">
        <v>847648702441</v>
      </c>
      <c r="L94" s="5">
        <v>612791089670</v>
      </c>
      <c r="M94" s="5">
        <v>557144366011</v>
      </c>
      <c r="N94" s="5">
        <v>473933929995</v>
      </c>
      <c r="O94" s="5">
        <v>494159848939</v>
      </c>
    </row>
    <row r="95" spans="3:15" ht="15.5" x14ac:dyDescent="0.35">
      <c r="C95" t="s">
        <v>111</v>
      </c>
    </row>
    <row r="96" spans="3:15" ht="15.5" x14ac:dyDescent="0.35">
      <c r="C96" t="s">
        <v>112</v>
      </c>
    </row>
    <row r="97" spans="3:15" ht="15.5" x14ac:dyDescent="0.35">
      <c r="C97" t="s">
        <v>113</v>
      </c>
      <c r="D97" s="5">
        <v>81032625710</v>
      </c>
      <c r="E97" s="5">
        <v>98725514960</v>
      </c>
      <c r="F97" s="5">
        <v>100968756629</v>
      </c>
      <c r="G97" s="5">
        <v>105314219091</v>
      </c>
      <c r="I97" s="5">
        <v>100968756629</v>
      </c>
      <c r="J97" s="5">
        <v>95064567058</v>
      </c>
      <c r="K97" s="5">
        <v>148298567941</v>
      </c>
      <c r="L97" s="5">
        <v>67694884750</v>
      </c>
      <c r="M97" s="5">
        <v>114501332346</v>
      </c>
      <c r="N97" s="5">
        <v>62657993331</v>
      </c>
      <c r="O97" s="5">
        <v>77367541740</v>
      </c>
    </row>
    <row r="98" spans="3:15" ht="15.5" x14ac:dyDescent="0.35">
      <c r="C98" t="s">
        <v>250</v>
      </c>
      <c r="D98" s="5">
        <v>48289322797</v>
      </c>
      <c r="E98" s="5">
        <v>70714490996</v>
      </c>
      <c r="F98" s="5">
        <v>71260393505</v>
      </c>
      <c r="G98" s="5">
        <v>64187555127</v>
      </c>
      <c r="I98" s="5">
        <v>71260393505</v>
      </c>
      <c r="J98" s="5">
        <v>13038854711</v>
      </c>
      <c r="K98" s="5">
        <v>45492796286</v>
      </c>
      <c r="L98" s="5">
        <v>37516003501</v>
      </c>
      <c r="M98" s="5">
        <v>35632181477</v>
      </c>
      <c r="N98" s="5">
        <v>33539741219</v>
      </c>
      <c r="O98" s="5">
        <v>36918898237</v>
      </c>
    </row>
    <row r="99" spans="3:15" ht="15.5" x14ac:dyDescent="0.35">
      <c r="C99" t="s">
        <v>114</v>
      </c>
      <c r="D99" s="5">
        <v>5838005459</v>
      </c>
      <c r="E99" s="5">
        <v>6429490062</v>
      </c>
      <c r="F99" s="5">
        <v>7361072946</v>
      </c>
      <c r="G99" s="5">
        <v>21226946933</v>
      </c>
      <c r="I99" s="5">
        <v>7361072946</v>
      </c>
      <c r="J99" s="5">
        <v>68222218128</v>
      </c>
      <c r="K99" s="5">
        <v>46771379759</v>
      </c>
    </row>
    <row r="100" spans="3:15" ht="15.5" x14ac:dyDescent="0.35">
      <c r="C100" t="s">
        <v>251</v>
      </c>
      <c r="D100" s="5">
        <v>5838005459</v>
      </c>
      <c r="E100" s="5">
        <v>6429490062</v>
      </c>
      <c r="F100" s="5">
        <v>7361072946</v>
      </c>
      <c r="G100" s="5">
        <v>21226946933</v>
      </c>
      <c r="I100" s="5">
        <v>7361072946</v>
      </c>
      <c r="J100" s="5">
        <v>68222218128</v>
      </c>
      <c r="K100" s="5">
        <v>46771379759</v>
      </c>
      <c r="L100" s="5">
        <v>15997418164</v>
      </c>
      <c r="M100" s="5">
        <v>27463593997</v>
      </c>
      <c r="N100" s="5">
        <v>8559579492</v>
      </c>
      <c r="O100" s="5">
        <v>27683916378</v>
      </c>
    </row>
    <row r="101" spans="3:15" ht="15.5" x14ac:dyDescent="0.35">
      <c r="C101" t="s">
        <v>117</v>
      </c>
      <c r="D101" s="5">
        <v>1323420548</v>
      </c>
      <c r="E101" s="5">
        <v>1385716575</v>
      </c>
      <c r="F101" s="5">
        <v>1385716575</v>
      </c>
      <c r="G101" s="5">
        <v>1245920548</v>
      </c>
      <c r="I101" s="5">
        <v>1385716575</v>
      </c>
      <c r="J101" s="5">
        <v>1709639501</v>
      </c>
      <c r="K101" s="5">
        <v>96555409</v>
      </c>
      <c r="L101" s="5">
        <v>5390000</v>
      </c>
      <c r="M101" s="5">
        <v>5390000</v>
      </c>
      <c r="N101" s="5">
        <v>5390000</v>
      </c>
      <c r="O101" s="5">
        <v>10780000</v>
      </c>
    </row>
    <row r="102" spans="3:15" ht="15.5" x14ac:dyDescent="0.35">
      <c r="C102" t="s">
        <v>116</v>
      </c>
      <c r="D102" s="5">
        <v>10118080269</v>
      </c>
      <c r="E102" s="5">
        <v>3740782517</v>
      </c>
      <c r="F102" s="5">
        <v>5180339983</v>
      </c>
      <c r="G102" s="5">
        <v>13420908750</v>
      </c>
      <c r="I102" s="5">
        <v>5180339983</v>
      </c>
      <c r="J102" s="5">
        <v>2309096902</v>
      </c>
      <c r="K102" s="5">
        <v>2290677837</v>
      </c>
      <c r="L102" s="5">
        <v>2958612614</v>
      </c>
      <c r="M102" s="5">
        <v>3336124634</v>
      </c>
      <c r="N102" s="5">
        <v>1455826464</v>
      </c>
      <c r="O102" s="5">
        <v>2157894864</v>
      </c>
    </row>
    <row r="103" spans="3:15" ht="15.5" x14ac:dyDescent="0.35">
      <c r="C103" t="s">
        <v>115</v>
      </c>
    </row>
    <row r="104" spans="3:15" ht="15.5" x14ac:dyDescent="0.35">
      <c r="C104" t="s">
        <v>252</v>
      </c>
      <c r="D104" s="5">
        <v>1961238839</v>
      </c>
      <c r="E104" s="5">
        <v>5827590285</v>
      </c>
      <c r="F104" s="5">
        <v>5095123753</v>
      </c>
      <c r="G104" s="5">
        <v>3767567578</v>
      </c>
      <c r="I104" s="5">
        <v>5095123753</v>
      </c>
      <c r="J104" s="5">
        <v>7545045044</v>
      </c>
      <c r="K104" s="5">
        <v>828187724</v>
      </c>
      <c r="L104" s="5">
        <v>4350000000</v>
      </c>
      <c r="M104" s="5">
        <v>19920922989</v>
      </c>
    </row>
    <row r="105" spans="3:15" ht="15.5" x14ac:dyDescent="0.35">
      <c r="C105" t="s">
        <v>322</v>
      </c>
    </row>
    <row r="106" spans="3:15" ht="15.5" x14ac:dyDescent="0.35">
      <c r="C106" t="s">
        <v>255</v>
      </c>
      <c r="L106" s="5">
        <v>2402669702</v>
      </c>
      <c r="M106" s="5">
        <v>7043411190</v>
      </c>
      <c r="N106" s="5">
        <v>5410615421</v>
      </c>
      <c r="O106" s="5">
        <v>5863561648</v>
      </c>
    </row>
    <row r="107" spans="3:15" ht="15.5" x14ac:dyDescent="0.35">
      <c r="C107" t="s">
        <v>325</v>
      </c>
      <c r="D107" s="5">
        <v>13225031818</v>
      </c>
      <c r="E107" s="5">
        <v>10627444525</v>
      </c>
      <c r="F107" s="5">
        <v>10686109867</v>
      </c>
      <c r="G107" s="5">
        <v>883507193</v>
      </c>
      <c r="I107" s="5">
        <v>10686109867</v>
      </c>
      <c r="J107" s="5">
        <v>1056588772</v>
      </c>
      <c r="K107" s="5">
        <v>52278707376</v>
      </c>
      <c r="L107" s="5">
        <v>6867460471</v>
      </c>
      <c r="M107" s="5">
        <v>28143119249</v>
      </c>
      <c r="N107" s="5">
        <v>19097456156</v>
      </c>
      <c r="O107" s="5">
        <v>10596052261</v>
      </c>
    </row>
    <row r="108" spans="3:15" ht="15.5" x14ac:dyDescent="0.35">
      <c r="C108" t="s">
        <v>122</v>
      </c>
      <c r="D108" s="5">
        <v>320442049437</v>
      </c>
      <c r="E108" s="5">
        <v>317273905968</v>
      </c>
      <c r="F108" s="5">
        <v>318416757972</v>
      </c>
      <c r="G108" s="5">
        <v>300531095302</v>
      </c>
      <c r="I108" s="5">
        <v>318416757972</v>
      </c>
      <c r="J108" s="5">
        <v>301646752255</v>
      </c>
      <c r="K108" s="5">
        <v>41743225792</v>
      </c>
      <c r="L108" s="5">
        <v>111856501267</v>
      </c>
      <c r="M108" s="5">
        <v>68190993875</v>
      </c>
      <c r="N108" s="5">
        <v>111750754957</v>
      </c>
      <c r="O108" s="5">
        <v>167758029051</v>
      </c>
    </row>
    <row r="109" spans="3:15" ht="15.5" x14ac:dyDescent="0.35">
      <c r="C109" t="s">
        <v>123</v>
      </c>
      <c r="D109" s="5">
        <v>320442049437</v>
      </c>
      <c r="E109" s="5">
        <v>317273905968</v>
      </c>
      <c r="F109" s="5">
        <v>318416757972</v>
      </c>
      <c r="G109" s="5">
        <v>300531095302</v>
      </c>
      <c r="I109" s="5">
        <v>318416757972</v>
      </c>
      <c r="J109" s="5">
        <v>301646752255</v>
      </c>
      <c r="K109" s="5">
        <v>41743225792</v>
      </c>
      <c r="L109" s="5">
        <v>111856501267</v>
      </c>
      <c r="M109" s="5">
        <v>68190993875</v>
      </c>
      <c r="N109" s="5">
        <v>111750754957</v>
      </c>
      <c r="O109" s="5">
        <v>167758029051</v>
      </c>
    </row>
    <row r="110" spans="3:15" ht="15.5" x14ac:dyDescent="0.35">
      <c r="C110" t="s">
        <v>119</v>
      </c>
    </row>
    <row r="111" spans="3:15" ht="15.5" x14ac:dyDescent="0.35">
      <c r="C111" t="s">
        <v>464</v>
      </c>
      <c r="F111" s="5">
        <v>534397501</v>
      </c>
      <c r="I111" s="5">
        <v>534397501</v>
      </c>
      <c r="J111" s="5">
        <v>1888738745</v>
      </c>
    </row>
    <row r="112" spans="3:15" ht="15.5" x14ac:dyDescent="0.35">
      <c r="C112" t="s">
        <v>323</v>
      </c>
      <c r="D112" s="5">
        <v>18349891810</v>
      </c>
      <c r="E112" s="5">
        <v>15526852086</v>
      </c>
      <c r="F112" s="5">
        <v>16902613720</v>
      </c>
      <c r="G112" s="5">
        <v>257640749</v>
      </c>
      <c r="I112" s="5">
        <v>16902613720</v>
      </c>
      <c r="J112" s="5">
        <v>908358721</v>
      </c>
      <c r="K112" s="5">
        <v>40006540001</v>
      </c>
    </row>
    <row r="113" spans="2:15" ht="15.5" x14ac:dyDescent="0.35">
      <c r="C113" t="s">
        <v>516</v>
      </c>
      <c r="D113" s="5">
        <v>296599255987</v>
      </c>
      <c r="E113" s="5">
        <v>296254152242</v>
      </c>
      <c r="F113" s="5">
        <v>295486845111</v>
      </c>
      <c r="G113" s="5">
        <v>295465245823</v>
      </c>
      <c r="I113" s="5">
        <v>295486845111</v>
      </c>
      <c r="J113" s="5">
        <v>294041446059</v>
      </c>
    </row>
    <row r="114" spans="2:15" ht="15.5" x14ac:dyDescent="0.35">
      <c r="C114" t="s">
        <v>121</v>
      </c>
      <c r="D114" s="5">
        <v>314949147797</v>
      </c>
      <c r="E114" s="5">
        <v>311781004328</v>
      </c>
      <c r="F114" s="5">
        <v>312923856332</v>
      </c>
      <c r="G114" s="5">
        <v>295722886572</v>
      </c>
      <c r="I114" s="5">
        <v>312923856332</v>
      </c>
      <c r="J114" s="5">
        <v>296838543525</v>
      </c>
      <c r="K114" s="5">
        <v>40006540001</v>
      </c>
      <c r="L114" s="5">
        <v>110459989641</v>
      </c>
      <c r="M114" s="5">
        <v>66733604755</v>
      </c>
      <c r="N114" s="5">
        <v>110486048404</v>
      </c>
      <c r="O114" s="5">
        <v>166668036256</v>
      </c>
    </row>
    <row r="115" spans="2:15" ht="15.5" x14ac:dyDescent="0.35">
      <c r="C115" t="s">
        <v>124</v>
      </c>
      <c r="D115" s="5">
        <v>401474675147</v>
      </c>
      <c r="E115" s="5">
        <v>415999420928</v>
      </c>
      <c r="F115" s="5">
        <v>419385514601</v>
      </c>
      <c r="G115" s="5">
        <v>405845314393</v>
      </c>
      <c r="I115" s="5">
        <v>419385514601</v>
      </c>
      <c r="J115" s="5">
        <v>396711319313</v>
      </c>
      <c r="K115" s="5">
        <v>190041793733</v>
      </c>
      <c r="L115" s="5">
        <v>179551386017</v>
      </c>
      <c r="M115" s="5">
        <v>182692326221</v>
      </c>
      <c r="N115" s="5">
        <v>174408748288</v>
      </c>
      <c r="O115" s="5">
        <v>245125570791</v>
      </c>
    </row>
    <row r="116" spans="2:15" ht="15.5" x14ac:dyDescent="0.35">
      <c r="C116" t="s">
        <v>125</v>
      </c>
    </row>
    <row r="117" spans="2:15" ht="15.5" x14ac:dyDescent="0.35">
      <c r="C117" t="s">
        <v>126</v>
      </c>
      <c r="D117" s="5">
        <v>437583423450</v>
      </c>
      <c r="E117" s="5">
        <v>437583423450</v>
      </c>
      <c r="F117" s="5">
        <v>437583423450</v>
      </c>
      <c r="G117" s="5">
        <v>437583423450</v>
      </c>
      <c r="I117" s="5">
        <v>437583423450</v>
      </c>
      <c r="J117" s="5">
        <v>437508534000</v>
      </c>
      <c r="K117" s="5">
        <v>437500000000</v>
      </c>
      <c r="L117" s="5">
        <v>350000000000</v>
      </c>
      <c r="M117" s="5">
        <v>500000000</v>
      </c>
      <c r="N117" s="5">
        <v>500000000</v>
      </c>
      <c r="O117" s="5">
        <v>500000000</v>
      </c>
    </row>
    <row r="118" spans="2:15" ht="15.5" x14ac:dyDescent="0.35">
      <c r="C118" t="s">
        <v>128</v>
      </c>
      <c r="D118" s="5">
        <v>294279025491</v>
      </c>
      <c r="E118" s="5">
        <v>264945913613</v>
      </c>
      <c r="F118" s="5">
        <v>234198110800</v>
      </c>
      <c r="G118" s="5">
        <v>246226440284</v>
      </c>
      <c r="I118" s="5">
        <v>234198110800</v>
      </c>
      <c r="J118" s="5">
        <v>200498038465</v>
      </c>
      <c r="K118" s="5">
        <v>136310408708</v>
      </c>
      <c r="L118" s="5">
        <v>83170175433</v>
      </c>
      <c r="M118" s="5">
        <v>374170687276</v>
      </c>
      <c r="N118" s="5">
        <v>299245599427</v>
      </c>
      <c r="O118" s="5">
        <v>248729249616</v>
      </c>
    </row>
    <row r="119" spans="2:15" ht="15.5" x14ac:dyDescent="0.35">
      <c r="C119" t="s">
        <v>257</v>
      </c>
      <c r="D119" s="5">
        <v>3500000000</v>
      </c>
      <c r="E119" s="5">
        <v>2500000000</v>
      </c>
      <c r="F119" s="5">
        <v>2500000000</v>
      </c>
      <c r="G119" s="5">
        <v>2500000000</v>
      </c>
      <c r="I119" s="5">
        <v>2500000000</v>
      </c>
      <c r="J119" s="5">
        <v>1500000000</v>
      </c>
      <c r="K119" s="5">
        <v>500000000</v>
      </c>
      <c r="L119" s="5">
        <v>500000000</v>
      </c>
    </row>
    <row r="120" spans="2:15" ht="15.5" x14ac:dyDescent="0.35">
      <c r="C120" t="s">
        <v>258</v>
      </c>
      <c r="D120" s="5">
        <v>290779025491</v>
      </c>
      <c r="E120" s="5">
        <v>262445913613</v>
      </c>
      <c r="F120" s="5">
        <v>231698110800</v>
      </c>
      <c r="G120" s="5">
        <v>243726440284</v>
      </c>
      <c r="I120" s="5">
        <v>231698110800</v>
      </c>
      <c r="J120" s="5">
        <v>198998038465</v>
      </c>
      <c r="K120" s="5">
        <v>135810408708</v>
      </c>
      <c r="L120" s="5">
        <v>82670175433</v>
      </c>
      <c r="M120" s="5">
        <v>374170687276</v>
      </c>
      <c r="N120" s="5">
        <v>299245599427</v>
      </c>
      <c r="O120" s="5">
        <v>248729249616</v>
      </c>
    </row>
    <row r="121" spans="2:15" ht="15.5" x14ac:dyDescent="0.35">
      <c r="C121" t="s">
        <v>259</v>
      </c>
      <c r="D121" s="5">
        <v>294279025491</v>
      </c>
      <c r="E121" s="5">
        <v>264945913613</v>
      </c>
      <c r="F121" s="5">
        <v>234198110800</v>
      </c>
      <c r="G121" s="5">
        <v>246226440284</v>
      </c>
      <c r="I121" s="5">
        <v>234198110800</v>
      </c>
      <c r="J121" s="5">
        <v>200498038465</v>
      </c>
      <c r="K121" s="5">
        <v>136310408708</v>
      </c>
      <c r="L121" s="5">
        <v>83170175433</v>
      </c>
      <c r="M121" s="5">
        <v>374170687276</v>
      </c>
      <c r="N121" s="5">
        <v>299245599427</v>
      </c>
      <c r="O121" s="5">
        <v>248729249616</v>
      </c>
    </row>
    <row r="122" spans="2:15" ht="15.5" x14ac:dyDescent="0.35">
      <c r="C122" t="s">
        <v>10</v>
      </c>
      <c r="D122" s="5">
        <v>796490018860</v>
      </c>
      <c r="E122" s="5">
        <v>767156906982</v>
      </c>
      <c r="F122" s="5">
        <v>736409104169</v>
      </c>
      <c r="G122" s="5">
        <v>748437433653</v>
      </c>
      <c r="I122" s="5">
        <v>736409104169</v>
      </c>
      <c r="J122" s="5">
        <v>721879878465</v>
      </c>
      <c r="K122" s="5">
        <v>657606908708</v>
      </c>
      <c r="L122" s="5">
        <v>433239703653</v>
      </c>
      <c r="M122" s="5">
        <v>374452039790</v>
      </c>
      <c r="N122" s="5">
        <v>299525181707</v>
      </c>
      <c r="O122" s="5">
        <v>249034278148</v>
      </c>
    </row>
    <row r="123" spans="2:15" ht="15.5" x14ac:dyDescent="0.35">
      <c r="C123" t="s">
        <v>129</v>
      </c>
      <c r="D123" s="5">
        <v>1197964694007</v>
      </c>
      <c r="E123" s="5">
        <v>1183156327910</v>
      </c>
      <c r="F123" s="5">
        <v>1155794618770</v>
      </c>
      <c r="G123" s="5">
        <v>1154282748046</v>
      </c>
      <c r="I123" s="5">
        <v>1155794618770</v>
      </c>
      <c r="J123" s="5">
        <v>1118591197778</v>
      </c>
      <c r="K123" s="5">
        <v>847648702441</v>
      </c>
      <c r="L123" s="5">
        <v>612791089670</v>
      </c>
      <c r="M123" s="5">
        <v>557144366011</v>
      </c>
      <c r="N123" s="5">
        <v>473933929995</v>
      </c>
      <c r="O123" s="5">
        <v>494159848939</v>
      </c>
    </row>
    <row r="124" spans="2:15" ht="15.5" x14ac:dyDescent="0.35">
      <c r="C124" t="s">
        <v>130</v>
      </c>
      <c r="D124" s="5">
        <v>8751668469</v>
      </c>
      <c r="E124" s="5">
        <v>8751668469</v>
      </c>
      <c r="F124" s="5">
        <v>8751668469</v>
      </c>
      <c r="G124" s="5">
        <v>8751668469</v>
      </c>
      <c r="I124" s="5">
        <v>8751668469</v>
      </c>
      <c r="J124" s="5">
        <v>8751668469</v>
      </c>
      <c r="K124" s="5">
        <v>8750000000</v>
      </c>
      <c r="L124" s="5">
        <v>7000000000</v>
      </c>
      <c r="M124" s="5">
        <v>500</v>
      </c>
      <c r="N124" s="5">
        <v>500</v>
      </c>
      <c r="O124" s="5">
        <v>500</v>
      </c>
    </row>
    <row r="126" spans="2:15" ht="15.5" x14ac:dyDescent="0.35">
      <c r="B126" t="s">
        <v>131</v>
      </c>
      <c r="C126" t="s">
        <v>132</v>
      </c>
      <c r="D126" s="5">
        <v>77794285891</v>
      </c>
      <c r="E126" s="5">
        <v>36898656309</v>
      </c>
      <c r="F126" s="5">
        <v>106523464232</v>
      </c>
      <c r="G126" s="5">
        <v>28284859207</v>
      </c>
      <c r="I126" s="5">
        <v>185328547980</v>
      </c>
      <c r="J126" s="5">
        <v>144113817549</v>
      </c>
      <c r="K126" s="5">
        <v>154066273425</v>
      </c>
      <c r="L126" s="5">
        <v>225545336099</v>
      </c>
      <c r="M126" s="5">
        <v>252266332319</v>
      </c>
      <c r="N126" s="5">
        <v>137254563121</v>
      </c>
      <c r="O126" s="5">
        <v>113720677693</v>
      </c>
    </row>
    <row r="127" spans="2:15" ht="15.5" x14ac:dyDescent="0.35">
      <c r="C127" t="s">
        <v>363</v>
      </c>
      <c r="D127" s="5">
        <v>129077521941</v>
      </c>
      <c r="E127" s="5">
        <v>105111076433</v>
      </c>
      <c r="F127" s="5">
        <v>115626199628</v>
      </c>
      <c r="G127" s="5">
        <v>102393777927</v>
      </c>
      <c r="I127" s="5">
        <v>417728234379</v>
      </c>
      <c r="J127" s="5">
        <v>387624532453</v>
      </c>
      <c r="K127" s="5">
        <v>309013488974</v>
      </c>
      <c r="L127" s="5">
        <v>273311347945</v>
      </c>
      <c r="M127" s="5">
        <v>249876799342</v>
      </c>
      <c r="N127" s="5">
        <v>276290505488</v>
      </c>
      <c r="O127" s="5">
        <v>237841080264</v>
      </c>
    </row>
    <row r="128" spans="2:15" ht="15.5" x14ac:dyDescent="0.35">
      <c r="C128" t="s">
        <v>898</v>
      </c>
      <c r="D128" s="5">
        <v>1673367020</v>
      </c>
      <c r="E128" s="5">
        <v>231033794</v>
      </c>
      <c r="F128" s="5">
        <v>832087222</v>
      </c>
      <c r="G128" s="5">
        <v>1327672671</v>
      </c>
      <c r="I128" s="5">
        <v>3572803061</v>
      </c>
      <c r="J128" s="5">
        <v>1643945933</v>
      </c>
      <c r="K128" s="5">
        <v>192894946</v>
      </c>
      <c r="L128" s="5">
        <v>2084071817</v>
      </c>
      <c r="M128" s="5">
        <v>645907442</v>
      </c>
      <c r="N128" s="5">
        <v>943425092</v>
      </c>
      <c r="O128" s="5">
        <v>2125598243</v>
      </c>
    </row>
    <row r="129" spans="3:15" ht="15.5" x14ac:dyDescent="0.35">
      <c r="C129" t="s">
        <v>899</v>
      </c>
      <c r="D129" s="5">
        <v>-20171758988</v>
      </c>
      <c r="E129" s="5">
        <v>-32889776575</v>
      </c>
      <c r="F129" s="5">
        <v>-137560700707</v>
      </c>
      <c r="G129" s="5">
        <v>79253110282</v>
      </c>
      <c r="I129" s="5">
        <v>-137560700707</v>
      </c>
      <c r="J129" s="5">
        <v>-140731709251</v>
      </c>
      <c r="K129" s="5">
        <v>-54881042806</v>
      </c>
      <c r="L129" s="5">
        <v>-175469052494</v>
      </c>
      <c r="M129" s="5">
        <v>-155430185202</v>
      </c>
      <c r="N129" s="5">
        <v>-200241316753</v>
      </c>
      <c r="O129" s="5">
        <v>-169742836336</v>
      </c>
    </row>
    <row r="130" spans="3:15" ht="15.5" x14ac:dyDescent="0.35">
      <c r="C130" t="s">
        <v>466</v>
      </c>
      <c r="F130" s="5">
        <v>128515909304</v>
      </c>
      <c r="G130" s="5">
        <v>-128515909304</v>
      </c>
      <c r="L130" s="5">
        <v>193028604615</v>
      </c>
      <c r="M130" s="5">
        <v>183662708491</v>
      </c>
      <c r="N130" s="5">
        <v>113140490747</v>
      </c>
      <c r="O130" s="5">
        <v>89352211815</v>
      </c>
    </row>
    <row r="131" spans="3:15" ht="15.5" x14ac:dyDescent="0.35">
      <c r="C131" t="s">
        <v>900</v>
      </c>
      <c r="D131" s="5">
        <v>-24001177153</v>
      </c>
      <c r="E131" s="5">
        <v>-33238859939</v>
      </c>
      <c r="F131" s="5">
        <v>-12468443082</v>
      </c>
      <c r="G131" s="5">
        <v>-22386166917</v>
      </c>
      <c r="I131" s="5">
        <v>-86281449313</v>
      </c>
      <c r="J131" s="5">
        <v>-84826018122</v>
      </c>
      <c r="K131" s="5">
        <v>-79226816472</v>
      </c>
      <c r="L131" s="5">
        <v>-17395629128</v>
      </c>
      <c r="M131" s="5">
        <v>-18718734946</v>
      </c>
      <c r="N131" s="5">
        <v>-18859504079</v>
      </c>
      <c r="O131" s="5">
        <v>-17155665282</v>
      </c>
    </row>
    <row r="132" spans="3:15" ht="15.5" x14ac:dyDescent="0.35">
      <c r="C132" t="s">
        <v>556</v>
      </c>
      <c r="D132" s="5">
        <v>2314817404</v>
      </c>
      <c r="E132" s="5">
        <v>-2314817404</v>
      </c>
      <c r="F132" s="5">
        <v>14414833526</v>
      </c>
      <c r="G132" s="5">
        <v>-522254113</v>
      </c>
      <c r="J132" s="5">
        <v>-8194569120</v>
      </c>
      <c r="K132" s="5">
        <v>-12040376467</v>
      </c>
      <c r="L132" s="5">
        <v>-10645121413</v>
      </c>
    </row>
    <row r="133" spans="3:15" ht="15.5" x14ac:dyDescent="0.35">
      <c r="C133" t="s">
        <v>901</v>
      </c>
      <c r="D133" s="5">
        <v>-11098484333</v>
      </c>
      <c r="F133" s="5">
        <v>-2836421659</v>
      </c>
      <c r="G133" s="5">
        <v>-3265371339</v>
      </c>
      <c r="I133" s="5">
        <v>-12130339440</v>
      </c>
      <c r="J133" s="5">
        <v>-11402364344</v>
      </c>
      <c r="K133" s="5">
        <v>-8991874750</v>
      </c>
      <c r="L133" s="5">
        <v>-14123646930</v>
      </c>
      <c r="M133" s="5">
        <v>-3639954913</v>
      </c>
      <c r="N133" s="5">
        <v>-6083510048</v>
      </c>
      <c r="O133" s="5">
        <v>-3956120710</v>
      </c>
    </row>
    <row r="134" spans="3:15" ht="15.5" x14ac:dyDescent="0.35">
      <c r="C134" t="s">
        <v>902</v>
      </c>
      <c r="L134" s="5">
        <v>-25245238313</v>
      </c>
      <c r="M134" s="5">
        <v>-4130207895</v>
      </c>
      <c r="N134" s="5">
        <v>-27935527326</v>
      </c>
      <c r="O134" s="5">
        <v>-24743590301</v>
      </c>
    </row>
    <row r="135" spans="3:15" ht="15.5" x14ac:dyDescent="0.35">
      <c r="C135" t="s">
        <v>245</v>
      </c>
      <c r="M135" s="5">
        <v>18</v>
      </c>
      <c r="N135" s="5">
        <v>8</v>
      </c>
      <c r="O135" s="5">
        <v>3</v>
      </c>
    </row>
    <row r="136" spans="3:15" ht="15.5" x14ac:dyDescent="0.35">
      <c r="C136" t="s">
        <v>139</v>
      </c>
      <c r="D136" s="5">
        <v>-38603119688</v>
      </c>
      <c r="E136" s="5">
        <v>-10678580721</v>
      </c>
      <c r="F136" s="5">
        <v>-29205894401</v>
      </c>
      <c r="G136" s="5">
        <v>-27994961636</v>
      </c>
      <c r="I136" s="5">
        <v>-35932544041</v>
      </c>
      <c r="J136" s="5">
        <v>148681158769</v>
      </c>
      <c r="K136" s="5">
        <v>112002131629</v>
      </c>
      <c r="L136" s="5">
        <v>27995402143</v>
      </c>
      <c r="M136" s="5">
        <v>-32564773310</v>
      </c>
      <c r="N136" s="5">
        <v>-38232165223</v>
      </c>
      <c r="O136" s="5">
        <v>66002061151</v>
      </c>
    </row>
    <row r="137" spans="3:15" ht="15.5" x14ac:dyDescent="0.35">
      <c r="C137" t="s">
        <v>140</v>
      </c>
      <c r="D137" s="5">
        <v>-57018894361</v>
      </c>
      <c r="E137" s="5">
        <v>-77142508747</v>
      </c>
      <c r="F137" s="5">
        <v>-105871138129</v>
      </c>
      <c r="G137" s="5">
        <v>8776578278</v>
      </c>
      <c r="I137" s="5">
        <v>-321866101698</v>
      </c>
      <c r="J137" s="5">
        <v>-102704048481</v>
      </c>
      <c r="K137" s="5">
        <v>-249405350860</v>
      </c>
      <c r="L137" s="5">
        <v>-239045283385</v>
      </c>
      <c r="M137" s="5">
        <v>-209342292427</v>
      </c>
      <c r="N137" s="5">
        <v>-87581524166</v>
      </c>
      <c r="O137" s="5">
        <v>-185518543354</v>
      </c>
    </row>
    <row r="138" spans="3:15" ht="15.5" x14ac:dyDescent="0.35">
      <c r="C138" t="s">
        <v>708</v>
      </c>
    </row>
    <row r="139" spans="3:15" ht="15.5" x14ac:dyDescent="0.35">
      <c r="C139" t="s">
        <v>903</v>
      </c>
      <c r="D139" s="5">
        <v>-9998672089</v>
      </c>
      <c r="E139" s="5">
        <v>9998672089</v>
      </c>
      <c r="J139" s="5">
        <v>10000000000</v>
      </c>
      <c r="K139" s="5">
        <v>10500000000</v>
      </c>
    </row>
    <row r="140" spans="3:15" ht="15.5" x14ac:dyDescent="0.35">
      <c r="C140" t="s">
        <v>904</v>
      </c>
      <c r="J140" s="5">
        <v>-29871514108</v>
      </c>
    </row>
    <row r="141" spans="3:15" ht="15.5" x14ac:dyDescent="0.35">
      <c r="C141" t="s">
        <v>905</v>
      </c>
      <c r="G141" s="5">
        <v>-40000000000</v>
      </c>
      <c r="I141" s="5">
        <v>-40000000000</v>
      </c>
      <c r="J141" s="5">
        <v>-491780824</v>
      </c>
      <c r="K141" s="5">
        <v>-25000000000</v>
      </c>
    </row>
    <row r="142" spans="3:15" ht="15.5" x14ac:dyDescent="0.35">
      <c r="C142" t="s">
        <v>906</v>
      </c>
      <c r="D142" s="5">
        <v>9998672089</v>
      </c>
      <c r="G142" s="5">
        <v>140000000000</v>
      </c>
      <c r="L142" s="5">
        <v>-5500000000</v>
      </c>
      <c r="M142" s="5">
        <v>-5000000000</v>
      </c>
    </row>
    <row r="143" spans="3:15" ht="15.5" x14ac:dyDescent="0.35">
      <c r="C143" t="s">
        <v>907</v>
      </c>
    </row>
    <row r="144" spans="3:15" ht="15.5" x14ac:dyDescent="0.35">
      <c r="C144" t="s">
        <v>908</v>
      </c>
      <c r="F144" s="5">
        <v>49821450000</v>
      </c>
      <c r="G144" s="5">
        <v>-49821450000</v>
      </c>
      <c r="J144" s="5">
        <v>-7212000000</v>
      </c>
    </row>
    <row r="145" spans="3:15" ht="15.5" x14ac:dyDescent="0.35">
      <c r="C145" t="s">
        <v>909</v>
      </c>
      <c r="F145" s="5">
        <v>-2000000000</v>
      </c>
      <c r="G145" s="5">
        <v>2000000000</v>
      </c>
    </row>
    <row r="146" spans="3:15" ht="15.5" x14ac:dyDescent="0.35">
      <c r="C146" t="s">
        <v>910</v>
      </c>
      <c r="F146" s="5">
        <v>121450000</v>
      </c>
      <c r="G146" s="5">
        <v>-47821450000</v>
      </c>
      <c r="I146" s="5">
        <v>-47700000000</v>
      </c>
      <c r="J146" s="5">
        <v>-7212000000</v>
      </c>
    </row>
    <row r="147" spans="3:15" ht="15.5" x14ac:dyDescent="0.35">
      <c r="C147" t="s">
        <v>911</v>
      </c>
    </row>
    <row r="148" spans="3:15" ht="15.5" x14ac:dyDescent="0.35">
      <c r="C148" t="s">
        <v>912</v>
      </c>
      <c r="D148" s="5">
        <v>-9998672089</v>
      </c>
      <c r="E148" s="5">
        <v>9998672089</v>
      </c>
      <c r="J148" s="5">
        <v>-19871514108</v>
      </c>
      <c r="K148" s="5">
        <v>10500000000</v>
      </c>
    </row>
    <row r="149" spans="3:15" ht="15.5" x14ac:dyDescent="0.35">
      <c r="C149" t="s">
        <v>913</v>
      </c>
      <c r="J149" s="5">
        <v>5012500000</v>
      </c>
    </row>
    <row r="150" spans="3:15" ht="15.5" x14ac:dyDescent="0.35">
      <c r="C150" t="s">
        <v>143</v>
      </c>
      <c r="D150" s="5">
        <v>-42626627355</v>
      </c>
      <c r="E150" s="5">
        <v>-42522213624</v>
      </c>
      <c r="F150" s="5">
        <v>-106130809592</v>
      </c>
      <c r="G150" s="5">
        <v>-29260512161</v>
      </c>
      <c r="I150" s="5">
        <v>-203897255306</v>
      </c>
      <c r="J150" s="5">
        <v>-98339524286</v>
      </c>
      <c r="K150" s="5">
        <v>-229665598447</v>
      </c>
      <c r="L150" s="5">
        <v>-237760840165</v>
      </c>
      <c r="M150" s="5">
        <v>-204342292427</v>
      </c>
      <c r="N150" s="5">
        <v>-88011324166</v>
      </c>
      <c r="O150" s="5">
        <v>-191993779814</v>
      </c>
    </row>
    <row r="151" spans="3:15" ht="15.5" x14ac:dyDescent="0.35">
      <c r="C151" t="s">
        <v>333</v>
      </c>
      <c r="D151" s="5">
        <v>2192932074</v>
      </c>
      <c r="E151" s="5">
        <v>1072260491</v>
      </c>
      <c r="F151" s="5">
        <v>4760467778</v>
      </c>
      <c r="G151" s="5">
        <v>1987167556</v>
      </c>
      <c r="I151" s="5">
        <v>8536261000</v>
      </c>
      <c r="J151" s="5">
        <v>18276649673</v>
      </c>
      <c r="K151" s="5">
        <v>3034245455</v>
      </c>
      <c r="L151" s="5">
        <v>793825273</v>
      </c>
      <c r="N151" s="5">
        <v>429800000</v>
      </c>
      <c r="O151" s="5">
        <v>2327733500</v>
      </c>
    </row>
    <row r="152" spans="3:15" ht="15.5" x14ac:dyDescent="0.35">
      <c r="C152" t="s">
        <v>331</v>
      </c>
      <c r="D152" s="5">
        <v>-16585199080</v>
      </c>
      <c r="E152" s="5">
        <v>-45691227703</v>
      </c>
      <c r="F152" s="5">
        <v>-4622246315</v>
      </c>
      <c r="G152" s="5">
        <v>-16128627117</v>
      </c>
      <c r="I152" s="5">
        <v>-38805107392</v>
      </c>
      <c r="J152" s="5">
        <v>-78378936</v>
      </c>
      <c r="K152" s="5">
        <v>-8273997868</v>
      </c>
    </row>
    <row r="153" spans="3:15" ht="15.5" x14ac:dyDescent="0.35">
      <c r="C153" t="s">
        <v>619</v>
      </c>
      <c r="L153" s="5">
        <v>3421731507</v>
      </c>
      <c r="O153" s="5">
        <v>4147502960</v>
      </c>
    </row>
    <row r="154" spans="3:15" ht="15.5" x14ac:dyDescent="0.35">
      <c r="C154" t="s">
        <v>148</v>
      </c>
      <c r="D154" s="5">
        <v>-38603119688</v>
      </c>
      <c r="E154" s="5">
        <v>-10678580721</v>
      </c>
      <c r="F154" s="5">
        <v>-29205894401</v>
      </c>
      <c r="G154" s="5">
        <v>-27994961636</v>
      </c>
      <c r="I154" s="5">
        <v>-35932544041</v>
      </c>
      <c r="J154" s="5">
        <v>148681158769</v>
      </c>
      <c r="K154" s="5">
        <v>112002131629</v>
      </c>
      <c r="L154" s="5">
        <v>27995402143</v>
      </c>
      <c r="M154" s="5">
        <v>-32564773310</v>
      </c>
      <c r="N154" s="5">
        <v>-38232165223</v>
      </c>
      <c r="O154" s="5">
        <v>66002061151</v>
      </c>
    </row>
    <row r="155" spans="3:15" ht="15.5" x14ac:dyDescent="0.35">
      <c r="C155" t="s">
        <v>914</v>
      </c>
      <c r="K155" s="5">
        <v>175000000000</v>
      </c>
      <c r="L155" s="5">
        <v>300000000</v>
      </c>
    </row>
    <row r="156" spans="3:15" ht="15.5" x14ac:dyDescent="0.35">
      <c r="C156" t="s">
        <v>915</v>
      </c>
    </row>
    <row r="157" spans="3:15" ht="15.5" x14ac:dyDescent="0.35">
      <c r="C157" t="s">
        <v>470</v>
      </c>
      <c r="J157" s="5">
        <v>300000000000</v>
      </c>
    </row>
    <row r="158" spans="3:15" ht="15.5" x14ac:dyDescent="0.35">
      <c r="C158" t="s">
        <v>916</v>
      </c>
      <c r="J158" s="5">
        <v>-6057993500</v>
      </c>
    </row>
    <row r="159" spans="3:15" ht="15.5" x14ac:dyDescent="0.35">
      <c r="C159" t="s">
        <v>917</v>
      </c>
      <c r="J159" s="5">
        <v>293942006500</v>
      </c>
    </row>
    <row r="160" spans="3:15" ht="15.5" x14ac:dyDescent="0.35">
      <c r="C160" t="s">
        <v>918</v>
      </c>
    </row>
    <row r="161" spans="3:15" ht="15.5" x14ac:dyDescent="0.35">
      <c r="C161" t="s">
        <v>337</v>
      </c>
      <c r="K161" s="5">
        <v>-4503500000</v>
      </c>
    </row>
    <row r="162" spans="3:15" ht="15.5" x14ac:dyDescent="0.35">
      <c r="C162" t="s">
        <v>592</v>
      </c>
      <c r="L162" s="5">
        <v>4680517481</v>
      </c>
      <c r="M162" s="5">
        <v>974229616</v>
      </c>
      <c r="N162" s="5">
        <v>19430915416</v>
      </c>
      <c r="O162" s="5">
        <v>19912277289</v>
      </c>
    </row>
    <row r="163" spans="3:15" ht="15.5" x14ac:dyDescent="0.35">
      <c r="C163" t="s">
        <v>460</v>
      </c>
      <c r="L163" s="5">
        <v>-1258785974</v>
      </c>
      <c r="M163" s="5">
        <v>-1117345200</v>
      </c>
      <c r="N163" s="5">
        <v>-6778053417</v>
      </c>
      <c r="O163" s="5">
        <v>-28835662831</v>
      </c>
    </row>
    <row r="164" spans="3:15" ht="15.5" x14ac:dyDescent="0.35">
      <c r="C164" t="s">
        <v>531</v>
      </c>
      <c r="G164" s="5">
        <v>-32214487663</v>
      </c>
      <c r="I164" s="5">
        <v>-32214487663</v>
      </c>
      <c r="J164" s="5">
        <v>-16582018548</v>
      </c>
    </row>
    <row r="165" spans="3:15" ht="15.5" x14ac:dyDescent="0.35">
      <c r="C165" t="s">
        <v>919</v>
      </c>
      <c r="D165" s="5">
        <v>-22425168199</v>
      </c>
      <c r="E165" s="5">
        <v>-545902509</v>
      </c>
      <c r="F165" s="5">
        <v>-51148700416</v>
      </c>
      <c r="G165" s="5">
        <v>26257342135</v>
      </c>
      <c r="L165" s="5">
        <v>29993248105</v>
      </c>
      <c r="M165" s="5">
        <v>375492605972</v>
      </c>
      <c r="N165" s="5">
        <v>381323964526</v>
      </c>
      <c r="O165" s="5">
        <v>357334907792</v>
      </c>
    </row>
    <row r="166" spans="3:15" ht="15.5" x14ac:dyDescent="0.35">
      <c r="C166" t="s">
        <v>920</v>
      </c>
      <c r="D166" s="5">
        <v>-1779543679</v>
      </c>
      <c r="E166" s="5">
        <v>-1888738736</v>
      </c>
      <c r="F166" s="5">
        <v>-3482021323</v>
      </c>
      <c r="G166" s="5">
        <v>-1888738737</v>
      </c>
      <c r="I166" s="5">
        <v>-9148237534</v>
      </c>
      <c r="J166" s="5">
        <v>-828187724</v>
      </c>
      <c r="K166" s="5">
        <v>-3521812276</v>
      </c>
    </row>
    <row r="167" spans="3:15" ht="15.5" x14ac:dyDescent="0.35">
      <c r="C167" t="s">
        <v>921</v>
      </c>
      <c r="G167" s="5">
        <v>-19919741131</v>
      </c>
      <c r="I167" s="5">
        <v>-19919741131</v>
      </c>
    </row>
    <row r="168" spans="3:15" ht="15.5" x14ac:dyDescent="0.35">
      <c r="C168" t="s">
        <v>289</v>
      </c>
      <c r="D168" s="5">
        <v>-2917457803</v>
      </c>
      <c r="E168" s="5">
        <v>-1434426976</v>
      </c>
      <c r="F168" s="5">
        <v>-1447834355</v>
      </c>
      <c r="G168" s="5">
        <v>-229336240</v>
      </c>
      <c r="I168" s="5">
        <v>-2271633906</v>
      </c>
      <c r="J168" s="5">
        <v>-95248281508</v>
      </c>
      <c r="K168" s="5">
        <v>-60780437554</v>
      </c>
    </row>
    <row r="169" spans="3:15" ht="15.5" x14ac:dyDescent="0.35">
      <c r="C169" t="s">
        <v>922</v>
      </c>
      <c r="D169" s="5">
        <v>-11480950007</v>
      </c>
      <c r="E169" s="5">
        <v>-6809512500</v>
      </c>
      <c r="F169" s="5">
        <v>-31348877101</v>
      </c>
      <c r="I169" s="5">
        <v>-31348877101</v>
      </c>
    </row>
    <row r="170" spans="3:15" ht="15.5" x14ac:dyDescent="0.35">
      <c r="C170" t="s">
        <v>923</v>
      </c>
      <c r="F170" s="5">
        <v>58221538794</v>
      </c>
      <c r="I170" s="5">
        <v>58221538794</v>
      </c>
      <c r="J170" s="5">
        <v>-32453941575</v>
      </c>
      <c r="K170" s="5">
        <v>7976792785</v>
      </c>
      <c r="L170" s="5">
        <v>-32750167570</v>
      </c>
      <c r="M170" s="5">
        <v>-374485113791</v>
      </c>
      <c r="N170" s="5">
        <v>-385053410308</v>
      </c>
      <c r="O170" s="5">
        <v>-349569853145</v>
      </c>
    </row>
    <row r="171" spans="3:15" ht="15.5" x14ac:dyDescent="0.35">
      <c r="C171" t="s">
        <v>924</v>
      </c>
      <c r="L171" s="5">
        <v>97625974806</v>
      </c>
      <c r="M171" s="5">
        <v>46322283409</v>
      </c>
      <c r="N171" s="5">
        <v>38601881366</v>
      </c>
      <c r="O171" s="5">
        <v>135498495822</v>
      </c>
    </row>
    <row r="172" spans="3:15" ht="15.5" x14ac:dyDescent="0.35">
      <c r="C172" t="s">
        <v>372</v>
      </c>
      <c r="J172" s="5">
        <v>-233758376</v>
      </c>
      <c r="K172" s="5">
        <v>-2168911326</v>
      </c>
    </row>
    <row r="173" spans="3:15" ht="15.5" x14ac:dyDescent="0.35">
      <c r="C173" t="s">
        <v>925</v>
      </c>
      <c r="L173" s="5">
        <v>-70534507211</v>
      </c>
      <c r="M173" s="5">
        <v>-79944115883</v>
      </c>
      <c r="N173" s="5">
        <v>-85932176564</v>
      </c>
      <c r="O173" s="5">
        <v>-69428096571</v>
      </c>
    </row>
    <row r="174" spans="3:15" ht="15.5" x14ac:dyDescent="0.35">
      <c r="C174" t="s">
        <v>875</v>
      </c>
      <c r="I174" s="5">
        <v>748894500</v>
      </c>
      <c r="J174" s="5">
        <v>85340000</v>
      </c>
    </row>
    <row r="175" spans="3:15" ht="15.5" x14ac:dyDescent="0.35">
      <c r="C175" t="s">
        <v>926</v>
      </c>
      <c r="L175" s="5">
        <v>-60877494</v>
      </c>
      <c r="M175" s="5">
        <v>192682567</v>
      </c>
      <c r="N175" s="5">
        <v>174713758</v>
      </c>
      <c r="O175" s="5">
        <v>1089992795</v>
      </c>
    </row>
    <row r="176" spans="3:15" ht="15.5" x14ac:dyDescent="0.35">
      <c r="C176" t="s">
        <v>927</v>
      </c>
    </row>
    <row r="177" spans="2:15" ht="15.5" x14ac:dyDescent="0.35">
      <c r="C177" t="s">
        <v>157</v>
      </c>
      <c r="D177" s="5">
        <v>-17827728158</v>
      </c>
      <c r="E177" s="5">
        <v>-50922433159</v>
      </c>
      <c r="F177" s="5">
        <v>-28553568298</v>
      </c>
      <c r="G177" s="5">
        <v>9066475849</v>
      </c>
      <c r="I177" s="5">
        <v>-172470097759</v>
      </c>
      <c r="J177" s="5">
        <v>190090927837</v>
      </c>
      <c r="K177" s="5">
        <v>16663054194</v>
      </c>
      <c r="L177" s="5">
        <v>14495454857</v>
      </c>
      <c r="M177" s="5">
        <v>10359266582</v>
      </c>
      <c r="N177" s="5">
        <v>11440873732</v>
      </c>
      <c r="O177" s="5">
        <v>-5795804510</v>
      </c>
    </row>
    <row r="178" spans="2:15" ht="15.5" x14ac:dyDescent="0.35">
      <c r="C178" t="s">
        <v>158</v>
      </c>
      <c r="E178" s="5">
        <v>76731415105</v>
      </c>
      <c r="I178" s="5">
        <v>249201512864</v>
      </c>
      <c r="J178" s="5">
        <v>59110585027</v>
      </c>
      <c r="K178" s="5">
        <v>42447530833</v>
      </c>
      <c r="L178" s="5">
        <v>27952075976</v>
      </c>
      <c r="M178" s="5">
        <v>17592809376</v>
      </c>
      <c r="N178" s="5">
        <v>6151935636</v>
      </c>
      <c r="O178" s="5">
        <v>11947740143</v>
      </c>
    </row>
    <row r="179" spans="2:15" ht="15.5" x14ac:dyDescent="0.35">
      <c r="C179" t="s">
        <v>159</v>
      </c>
      <c r="D179" s="5">
        <v>-17827728158</v>
      </c>
      <c r="E179" s="5">
        <v>25808981946</v>
      </c>
      <c r="F179" s="5">
        <v>-28553568298</v>
      </c>
      <c r="G179" s="5">
        <v>9066475849</v>
      </c>
      <c r="I179" s="5">
        <v>76731415105</v>
      </c>
      <c r="J179" s="5">
        <v>249201512864</v>
      </c>
      <c r="K179" s="5">
        <v>59110585027</v>
      </c>
      <c r="L179" s="5">
        <v>42447530833</v>
      </c>
      <c r="M179" s="5">
        <v>27952075976</v>
      </c>
      <c r="N179" s="5">
        <v>17592809376</v>
      </c>
      <c r="O179" s="5">
        <v>6151935636</v>
      </c>
    </row>
    <row r="181" spans="2:15" ht="15.5" x14ac:dyDescent="0.35">
      <c r="B181" t="s">
        <v>160</v>
      </c>
      <c r="C181" t="s">
        <v>12</v>
      </c>
      <c r="D181" s="5">
        <v>8750000000</v>
      </c>
      <c r="E181" s="5">
        <v>8750000000</v>
      </c>
      <c r="F181" s="5">
        <v>8750000000</v>
      </c>
      <c r="G181" s="5">
        <v>8750000000</v>
      </c>
      <c r="I181" s="5">
        <v>8750000000</v>
      </c>
      <c r="J181" s="5">
        <v>8750000000</v>
      </c>
      <c r="K181" s="5">
        <v>8750000000</v>
      </c>
      <c r="L181" s="5">
        <v>7000000000</v>
      </c>
      <c r="M181" s="5">
        <v>0</v>
      </c>
      <c r="N181" s="5">
        <v>0</v>
      </c>
      <c r="O181" s="5">
        <v>0</v>
      </c>
    </row>
    <row r="182" spans="2:15" ht="15.5" x14ac:dyDescent="0.35">
      <c r="C182" t="s">
        <v>161</v>
      </c>
      <c r="D182" s="6">
        <v>3.35</v>
      </c>
      <c r="E182" s="6">
        <v>3.51</v>
      </c>
      <c r="F182" s="6">
        <v>-1.36</v>
      </c>
      <c r="G182" s="6">
        <v>3.15</v>
      </c>
    </row>
    <row r="183" spans="2:15" ht="15.5" x14ac:dyDescent="0.35">
      <c r="C183" t="s">
        <v>162</v>
      </c>
      <c r="D183" s="6">
        <v>84.78</v>
      </c>
      <c r="E183" s="6">
        <v>65.53</v>
      </c>
      <c r="F183" s="6">
        <v>-266.18</v>
      </c>
      <c r="G183" s="6">
        <v>236.51</v>
      </c>
    </row>
    <row r="184" spans="2:15" ht="15.5" x14ac:dyDescent="0.35">
      <c r="C184" t="s">
        <v>61</v>
      </c>
      <c r="D184" s="6">
        <v>20.37</v>
      </c>
      <c r="E184" s="6">
        <v>15.62</v>
      </c>
      <c r="F184" s="6">
        <v>37.79</v>
      </c>
      <c r="G184" s="6">
        <v>56.6</v>
      </c>
    </row>
    <row r="185" spans="2:15" ht="15.5" x14ac:dyDescent="0.35">
      <c r="C185" t="s">
        <v>163</v>
      </c>
      <c r="D185" s="5">
        <v>86250000000</v>
      </c>
      <c r="E185" s="5">
        <v>71440000000</v>
      </c>
      <c r="F185" s="5">
        <v>53320000000</v>
      </c>
      <c r="G185" s="5">
        <v>55760000000</v>
      </c>
    </row>
    <row r="186" spans="2:15" ht="15.5" x14ac:dyDescent="0.35">
      <c r="C186" t="s">
        <v>164</v>
      </c>
      <c r="D186" s="6">
        <v>2.4500000000000001E-2</v>
      </c>
      <c r="E186" s="6">
        <v>2.6000000000000002E-2</v>
      </c>
      <c r="F186" s="6">
        <v>-1.03E-2</v>
      </c>
      <c r="G186" s="6">
        <v>2.3900000000000001E-2</v>
      </c>
    </row>
    <row r="187" spans="2:15" ht="15.5" x14ac:dyDescent="0.35">
      <c r="C187" t="s">
        <v>165</v>
      </c>
      <c r="D187" s="6">
        <v>3.6799999999999999E-2</v>
      </c>
      <c r="E187" s="6">
        <v>4.0099999999999997E-2</v>
      </c>
      <c r="F187" s="6">
        <v>-1.6200000000000003E-2</v>
      </c>
      <c r="G187" s="6">
        <v>3.6900000000000002E-2</v>
      </c>
    </row>
    <row r="188" spans="2:15" ht="15.5" x14ac:dyDescent="0.35">
      <c r="C188" t="s">
        <v>166</v>
      </c>
      <c r="D188" s="6">
        <v>4.7699999999999992E-2</v>
      </c>
      <c r="E188" s="6">
        <v>3.6299999999999999E-2</v>
      </c>
      <c r="F188" s="6">
        <v>-8.0000000000000004E-4</v>
      </c>
      <c r="G188" s="6">
        <v>3.3399999999999999E-2</v>
      </c>
    </row>
    <row r="189" spans="2:15" ht="15.5" x14ac:dyDescent="0.35">
      <c r="C189" t="s">
        <v>167</v>
      </c>
      <c r="D189" s="6">
        <v>5.55</v>
      </c>
      <c r="E189" s="6">
        <v>3.93</v>
      </c>
      <c r="F189" s="6">
        <v>-0.05</v>
      </c>
      <c r="G189" s="5">
        <v>39</v>
      </c>
    </row>
    <row r="190" spans="2:15" ht="15.5" x14ac:dyDescent="0.35">
      <c r="C190" t="s">
        <v>168</v>
      </c>
      <c r="D190" s="5">
        <v>796000000000</v>
      </c>
      <c r="E190" s="5">
        <v>767000000000</v>
      </c>
      <c r="F190" s="5">
        <v>736000000000</v>
      </c>
      <c r="G190" s="5">
        <v>748000000000</v>
      </c>
    </row>
    <row r="191" spans="2:15" ht="15.5" x14ac:dyDescent="0.35">
      <c r="C191" t="s">
        <v>169</v>
      </c>
      <c r="D191" s="6">
        <v>3.12</v>
      </c>
      <c r="E191" s="6">
        <v>2.62</v>
      </c>
      <c r="F191" s="6">
        <v>4.3</v>
      </c>
      <c r="G191" s="6">
        <v>8.7100000000000009</v>
      </c>
    </row>
    <row r="192" spans="2:15" ht="15.5" x14ac:dyDescent="0.35">
      <c r="C192" t="s">
        <v>170</v>
      </c>
      <c r="D192" s="6">
        <v>91.01</v>
      </c>
      <c r="E192" s="6">
        <v>87.66</v>
      </c>
      <c r="F192" s="6">
        <v>84.14</v>
      </c>
      <c r="G192" s="6">
        <v>85.52</v>
      </c>
    </row>
    <row r="193" spans="3:15" ht="15.5" x14ac:dyDescent="0.35">
      <c r="C193" t="s">
        <v>171</v>
      </c>
      <c r="D193" s="6">
        <v>3.12</v>
      </c>
      <c r="E193" s="6">
        <v>2.62</v>
      </c>
      <c r="F193" s="6">
        <v>4.3</v>
      </c>
      <c r="G193" s="6">
        <v>8.7100000000000009</v>
      </c>
    </row>
    <row r="194" spans="3:15" ht="15.5" x14ac:dyDescent="0.35">
      <c r="C194" t="s">
        <v>172</v>
      </c>
      <c r="D194" s="6">
        <v>91.01</v>
      </c>
      <c r="E194" s="6">
        <v>87.66</v>
      </c>
      <c r="F194" s="6">
        <v>84.14</v>
      </c>
      <c r="G194" s="6">
        <v>85.52</v>
      </c>
    </row>
    <row r="195" spans="3:15" ht="15.5" x14ac:dyDescent="0.35">
      <c r="C195" t="s">
        <v>173</v>
      </c>
      <c r="D195" s="5">
        <v>48000000000</v>
      </c>
      <c r="E195" s="5">
        <v>71000000000</v>
      </c>
      <c r="F195" s="5">
        <v>71000000000</v>
      </c>
      <c r="G195" s="5">
        <v>64000000000</v>
      </c>
    </row>
    <row r="196" spans="3:15" ht="15.5" x14ac:dyDescent="0.35">
      <c r="C196" t="s">
        <v>174</v>
      </c>
      <c r="D196" s="5">
        <v>315000000000</v>
      </c>
      <c r="E196" s="5">
        <v>312000000000</v>
      </c>
      <c r="F196" s="5">
        <v>313000000000</v>
      </c>
      <c r="G196" s="5">
        <v>296000000000</v>
      </c>
    </row>
    <row r="197" spans="3:15" ht="15.5" x14ac:dyDescent="0.35">
      <c r="C197" t="s">
        <v>175</v>
      </c>
      <c r="D197" s="5">
        <v>796000000000</v>
      </c>
      <c r="E197" s="5">
        <v>767000000000</v>
      </c>
      <c r="F197" s="5">
        <v>736000000000</v>
      </c>
      <c r="G197" s="5">
        <v>748000000000</v>
      </c>
    </row>
    <row r="198" spans="3:15" ht="15.5" x14ac:dyDescent="0.35">
      <c r="C198" t="s">
        <v>24</v>
      </c>
      <c r="D198" s="5">
        <v>363000000000</v>
      </c>
      <c r="E198" s="5">
        <v>382000000000</v>
      </c>
      <c r="F198" s="5">
        <v>384000000000</v>
      </c>
      <c r="G198" s="5">
        <v>360000000000</v>
      </c>
    </row>
    <row r="199" spans="3:15" ht="15.5" x14ac:dyDescent="0.35">
      <c r="C199" t="s">
        <v>21</v>
      </c>
      <c r="D199" s="5">
        <v>355000000000</v>
      </c>
      <c r="E199" s="5">
        <v>357000000000</v>
      </c>
      <c r="F199" s="5">
        <v>307000000000</v>
      </c>
      <c r="G199" s="5">
        <v>255000000000</v>
      </c>
    </row>
    <row r="200" spans="3:15" ht="15.5" x14ac:dyDescent="0.35">
      <c r="C200" t="s">
        <v>176</v>
      </c>
      <c r="D200" s="5">
        <v>248000000000</v>
      </c>
      <c r="E200" s="5">
        <v>248000000000</v>
      </c>
      <c r="F200" s="5">
        <v>273000000000</v>
      </c>
      <c r="G200" s="5">
        <v>356000000000</v>
      </c>
    </row>
    <row r="201" spans="3:15" ht="15.5" x14ac:dyDescent="0.35">
      <c r="C201" t="s">
        <v>177</v>
      </c>
      <c r="D201" s="5">
        <v>78000000000</v>
      </c>
      <c r="E201" s="5">
        <v>37000000000</v>
      </c>
      <c r="F201" s="5">
        <v>107000000000</v>
      </c>
      <c r="G201" s="5">
        <v>28000000000</v>
      </c>
    </row>
    <row r="202" spans="3:15" ht="15.5" x14ac:dyDescent="0.35">
      <c r="C202" t="s">
        <v>178</v>
      </c>
      <c r="D202" s="5">
        <v>-43000000000</v>
      </c>
      <c r="E202" s="5">
        <v>-43000000000</v>
      </c>
      <c r="F202" s="5">
        <v>-106000000000</v>
      </c>
      <c r="G202" s="5">
        <v>-29000000000</v>
      </c>
    </row>
    <row r="203" spans="3:15" ht="15.5" x14ac:dyDescent="0.35">
      <c r="C203" t="s">
        <v>13</v>
      </c>
      <c r="D203" s="5">
        <v>35000000000</v>
      </c>
      <c r="E203" s="5">
        <v>-6000000000</v>
      </c>
      <c r="F203" s="5">
        <v>0</v>
      </c>
      <c r="G203" s="5">
        <v>-1000000000</v>
      </c>
    </row>
    <row r="204" spans="3:15" ht="15.5" x14ac:dyDescent="0.35">
      <c r="C204" t="s">
        <v>16</v>
      </c>
      <c r="D204" s="6">
        <v>4.0199999999999996</v>
      </c>
      <c r="E204" s="6">
        <v>-0.64</v>
      </c>
      <c r="F204" s="6">
        <v>0.04</v>
      </c>
      <c r="G204" s="6">
        <v>-0.11</v>
      </c>
    </row>
    <row r="205" spans="3:15" ht="15.5" x14ac:dyDescent="0.35">
      <c r="C205" t="s">
        <v>46</v>
      </c>
      <c r="I205" s="6">
        <v>7.54</v>
      </c>
      <c r="J205" s="6">
        <v>9.2100000000000009</v>
      </c>
      <c r="K205" s="6">
        <v>9.4499999999999993</v>
      </c>
      <c r="L205" s="6">
        <v>8.36</v>
      </c>
      <c r="M205" s="6">
        <v>149850175.69999999</v>
      </c>
      <c r="N205" s="6">
        <v>101032699.62</v>
      </c>
      <c r="O205" s="6">
        <v>71259950.109999999</v>
      </c>
    </row>
    <row r="206" spans="3:15" ht="15.5" x14ac:dyDescent="0.35">
      <c r="C206" t="s">
        <v>60</v>
      </c>
      <c r="I206" s="6">
        <v>48.01</v>
      </c>
      <c r="J206" s="6">
        <v>21.17</v>
      </c>
      <c r="K206" s="6">
        <v>12.8</v>
      </c>
      <c r="L206" s="5">
        <v>0</v>
      </c>
      <c r="M206" s="5">
        <v>0</v>
      </c>
      <c r="N206" s="5">
        <v>0</v>
      </c>
      <c r="O206" s="5">
        <v>0</v>
      </c>
    </row>
    <row r="207" spans="3:15" ht="15.5" x14ac:dyDescent="0.35">
      <c r="C207" t="s">
        <v>63</v>
      </c>
      <c r="I207" s="6">
        <v>7.74</v>
      </c>
      <c r="J207" s="6">
        <v>4.66</v>
      </c>
      <c r="K207" s="6">
        <v>2.97</v>
      </c>
      <c r="L207" s="5">
        <v>0</v>
      </c>
      <c r="M207" s="5">
        <v>0</v>
      </c>
      <c r="N207" s="5">
        <v>0</v>
      </c>
      <c r="O207" s="5">
        <v>0</v>
      </c>
    </row>
    <row r="208" spans="3:15" ht="15.5" x14ac:dyDescent="0.35">
      <c r="C208" t="s">
        <v>179</v>
      </c>
      <c r="I208" s="5">
        <v>236900000000</v>
      </c>
      <c r="J208" s="5">
        <v>215970000000</v>
      </c>
      <c r="K208" s="5">
        <v>194590000000</v>
      </c>
      <c r="M208" s="5">
        <v>98450000000</v>
      </c>
      <c r="N208" s="5">
        <v>74660000000</v>
      </c>
      <c r="O208" s="5">
        <v>56570000000</v>
      </c>
    </row>
    <row r="209" spans="3:15" ht="15.5" x14ac:dyDescent="0.35">
      <c r="C209" t="s">
        <v>180</v>
      </c>
      <c r="I209" s="6">
        <v>5.7099999999999998E-2</v>
      </c>
      <c r="J209" s="6">
        <v>7.2099999999999997E-2</v>
      </c>
      <c r="K209" s="6">
        <v>9.7599999999999992E-2</v>
      </c>
      <c r="L209" s="6">
        <v>9.5500000000000002E-2</v>
      </c>
      <c r="M209" s="6">
        <v>0.13449999999999998</v>
      </c>
      <c r="N209" s="6">
        <v>0.1066</v>
      </c>
      <c r="O209" s="6">
        <v>7.2099999999999997E-2</v>
      </c>
    </row>
    <row r="210" spans="3:15" ht="15.5" x14ac:dyDescent="0.35">
      <c r="C210" t="s">
        <v>181</v>
      </c>
      <c r="I210" s="6">
        <v>8.9700000000000002E-2</v>
      </c>
      <c r="J210" s="6">
        <v>0.11169999999999999</v>
      </c>
      <c r="K210" s="6">
        <v>0.1258</v>
      </c>
      <c r="L210" s="6">
        <v>0.13500000000000001</v>
      </c>
      <c r="M210" s="6">
        <v>0.20010000000000003</v>
      </c>
      <c r="N210" s="6">
        <v>0.16870000000000002</v>
      </c>
      <c r="O210" s="6">
        <v>0.1431</v>
      </c>
    </row>
    <row r="211" spans="3:15" ht="15.5" x14ac:dyDescent="0.35">
      <c r="C211" t="s">
        <v>182</v>
      </c>
      <c r="I211" s="6">
        <v>0.1057</v>
      </c>
      <c r="J211" s="6">
        <v>0.11470000000000001</v>
      </c>
      <c r="K211" s="6">
        <v>0.1673</v>
      </c>
      <c r="L211" s="6">
        <v>0.15259999999999999</v>
      </c>
      <c r="M211" s="6">
        <v>0.22899999999999998</v>
      </c>
      <c r="N211" s="6">
        <v>0.17850000000000002</v>
      </c>
      <c r="O211" s="6">
        <v>0.26860000000000001</v>
      </c>
    </row>
    <row r="212" spans="3:15" ht="15.5" x14ac:dyDescent="0.35">
      <c r="C212" t="s">
        <v>183</v>
      </c>
      <c r="I212" s="6">
        <v>3.35</v>
      </c>
      <c r="J212" s="6">
        <v>10.29</v>
      </c>
      <c r="K212" s="6">
        <v>8.65</v>
      </c>
      <c r="L212" s="6">
        <v>7.08</v>
      </c>
    </row>
    <row r="213" spans="3:15" ht="15.5" x14ac:dyDescent="0.35">
      <c r="C213" t="s">
        <v>57</v>
      </c>
      <c r="I213" s="6">
        <v>4.3</v>
      </c>
      <c r="J213" s="6">
        <v>2.36</v>
      </c>
      <c r="K213" s="6">
        <v>1.61</v>
      </c>
      <c r="L213" s="5">
        <v>0</v>
      </c>
      <c r="M213" s="5">
        <v>0</v>
      </c>
      <c r="N213" s="5">
        <v>0</v>
      </c>
      <c r="O213" s="5">
        <v>0</v>
      </c>
    </row>
    <row r="214" spans="3:15" ht="15.5" x14ac:dyDescent="0.35">
      <c r="C214" t="s">
        <v>54</v>
      </c>
      <c r="I214" s="6">
        <v>84.14</v>
      </c>
      <c r="J214" s="6">
        <v>82.48</v>
      </c>
      <c r="K214" s="6">
        <v>75.16</v>
      </c>
      <c r="L214" s="6">
        <v>61.89</v>
      </c>
      <c r="M214" s="6">
        <v>748904079.58000004</v>
      </c>
      <c r="N214" s="6">
        <v>599050363.40999997</v>
      </c>
      <c r="O214" s="6">
        <v>498068556.30000001</v>
      </c>
    </row>
    <row r="215" spans="3:15" ht="15.5" x14ac:dyDescent="0.35">
      <c r="C215" t="s">
        <v>184</v>
      </c>
      <c r="I215" s="6">
        <v>4.3</v>
      </c>
      <c r="J215" s="6">
        <v>2.36</v>
      </c>
      <c r="K215" s="6">
        <v>1.61</v>
      </c>
      <c r="L215" s="5">
        <v>0</v>
      </c>
      <c r="M215" s="5">
        <v>0</v>
      </c>
      <c r="N215" s="5">
        <v>0</v>
      </c>
      <c r="O215" s="5">
        <v>0</v>
      </c>
    </row>
    <row r="216" spans="3:15" ht="15.5" x14ac:dyDescent="0.35">
      <c r="C216" t="s">
        <v>185</v>
      </c>
      <c r="I216" s="6">
        <v>84.14</v>
      </c>
      <c r="J216" s="6">
        <v>82.48</v>
      </c>
      <c r="K216" s="6">
        <v>75.16</v>
      </c>
      <c r="L216" s="6">
        <v>61.89</v>
      </c>
      <c r="M216" s="6">
        <v>748904079.58000004</v>
      </c>
      <c r="N216" s="6">
        <v>599050363.40999997</v>
      </c>
      <c r="O216" s="6">
        <v>498068556.30000001</v>
      </c>
    </row>
    <row r="217" spans="3:15" ht="15.5" x14ac:dyDescent="0.35">
      <c r="C217" t="s">
        <v>186</v>
      </c>
      <c r="I217" s="5">
        <v>71000000000</v>
      </c>
      <c r="J217" s="5">
        <v>13000000000</v>
      </c>
      <c r="K217" s="5">
        <v>46000000000</v>
      </c>
      <c r="L217" s="5">
        <v>38000000000</v>
      </c>
      <c r="M217" s="5">
        <v>36000000000</v>
      </c>
      <c r="N217" s="5">
        <v>36000000000</v>
      </c>
      <c r="O217" s="5">
        <v>40000000000</v>
      </c>
    </row>
    <row r="218" spans="3:15" ht="15.5" x14ac:dyDescent="0.35">
      <c r="C218" t="s">
        <v>187</v>
      </c>
      <c r="I218" s="5">
        <v>313000000000</v>
      </c>
      <c r="J218" s="5">
        <v>297000000000</v>
      </c>
      <c r="K218" s="5">
        <v>40000000000</v>
      </c>
      <c r="L218" s="5">
        <v>2000000000</v>
      </c>
      <c r="M218" s="5">
        <v>7000000000</v>
      </c>
      <c r="N218" s="5">
        <v>5000000000</v>
      </c>
      <c r="O218" s="5">
        <v>6000000000</v>
      </c>
    </row>
    <row r="219" spans="3:15" ht="15.5" x14ac:dyDescent="0.35">
      <c r="C219" t="s">
        <v>26</v>
      </c>
      <c r="I219" s="5">
        <v>384000000000</v>
      </c>
      <c r="J219" s="5">
        <v>310000000000</v>
      </c>
      <c r="K219" s="5">
        <v>86000000000</v>
      </c>
      <c r="L219" s="5">
        <v>40000000000</v>
      </c>
      <c r="M219" s="5">
        <v>43000000000</v>
      </c>
      <c r="N219" s="5">
        <v>42000000000</v>
      </c>
      <c r="O219" s="5">
        <v>45000000000</v>
      </c>
    </row>
    <row r="220" spans="3:15" ht="15.5" x14ac:dyDescent="0.35">
      <c r="C220" t="s">
        <v>23</v>
      </c>
      <c r="I220" s="5">
        <v>307000000000</v>
      </c>
      <c r="J220" s="5">
        <v>61000000000</v>
      </c>
      <c r="K220" s="5">
        <v>27000000000</v>
      </c>
      <c r="L220" s="5">
        <v>-3000000000</v>
      </c>
      <c r="M220" s="5">
        <v>15000000000</v>
      </c>
      <c r="N220" s="5">
        <v>24000000000</v>
      </c>
      <c r="O220" s="5">
        <v>39000000000</v>
      </c>
    </row>
    <row r="221" spans="3:15" ht="15.5" x14ac:dyDescent="0.35">
      <c r="C221" t="s">
        <v>188</v>
      </c>
      <c r="I221" s="5">
        <v>273000000000</v>
      </c>
      <c r="J221" s="5">
        <v>433000000000</v>
      </c>
      <c r="K221" s="5">
        <v>94000000000</v>
      </c>
      <c r="L221" s="5">
        <v>104000000000</v>
      </c>
      <c r="M221" s="5">
        <v>43000000000</v>
      </c>
      <c r="N221" s="5">
        <v>32000000000</v>
      </c>
      <c r="O221" s="5">
        <v>3000000000</v>
      </c>
    </row>
    <row r="222" spans="3:15" ht="15.5" x14ac:dyDescent="0.35">
      <c r="C222" t="s">
        <v>189</v>
      </c>
      <c r="I222" s="5">
        <v>185000000000</v>
      </c>
      <c r="J222" s="5">
        <v>144000000000</v>
      </c>
      <c r="K222" s="5">
        <v>154000000000</v>
      </c>
      <c r="L222" s="5">
        <v>226000000000</v>
      </c>
      <c r="M222" s="5">
        <v>252000000000</v>
      </c>
      <c r="N222" s="5">
        <v>137000000000</v>
      </c>
      <c r="O222" s="5">
        <v>114000000000</v>
      </c>
    </row>
    <row r="223" spans="3:15" ht="15.5" x14ac:dyDescent="0.35">
      <c r="C223" t="s">
        <v>190</v>
      </c>
      <c r="I223" s="5">
        <v>-204000000000</v>
      </c>
      <c r="J223" s="5">
        <v>-98000000000</v>
      </c>
      <c r="K223" s="5">
        <v>-230000000000</v>
      </c>
      <c r="L223" s="5">
        <v>-238000000000</v>
      </c>
      <c r="M223" s="5">
        <v>-204000000000</v>
      </c>
      <c r="N223" s="5">
        <v>-88000000000</v>
      </c>
      <c r="O223" s="5">
        <v>-192000000000</v>
      </c>
    </row>
    <row r="224" spans="3:15" ht="15.5" x14ac:dyDescent="0.35">
      <c r="C224" t="s">
        <v>15</v>
      </c>
      <c r="I224" s="5">
        <v>-19000000000</v>
      </c>
      <c r="J224" s="5">
        <v>46000000000</v>
      </c>
      <c r="K224" s="5">
        <v>-76000000000</v>
      </c>
      <c r="L224" s="5">
        <v>-12000000000</v>
      </c>
      <c r="M224" s="5">
        <v>48000000000</v>
      </c>
      <c r="N224" s="5">
        <v>49000000000</v>
      </c>
      <c r="O224" s="5">
        <v>-78000000000</v>
      </c>
    </row>
    <row r="225" spans="2:15" ht="15.5" x14ac:dyDescent="0.35">
      <c r="C225" t="s">
        <v>17</v>
      </c>
      <c r="I225" s="6">
        <v>-2.12</v>
      </c>
      <c r="J225" s="6">
        <v>5.23</v>
      </c>
      <c r="K225" s="6">
        <v>-8.64</v>
      </c>
      <c r="L225" s="6">
        <v>-1.75</v>
      </c>
      <c r="M225" s="6">
        <v>95848079.780000001</v>
      </c>
      <c r="N225" s="6">
        <v>98486477.909999996</v>
      </c>
      <c r="O225" s="6">
        <v>-156546204.24000001</v>
      </c>
    </row>
    <row r="227" spans="2:15" ht="15.5" x14ac:dyDescent="0.35">
      <c r="B227" t="s">
        <v>191</v>
      </c>
      <c r="C227" t="s">
        <v>192</v>
      </c>
      <c r="D227" s="5">
        <v>29000000000</v>
      </c>
      <c r="E227" s="5">
        <v>31000000000</v>
      </c>
      <c r="F227" s="5">
        <v>-12000000000</v>
      </c>
      <c r="G227" s="5">
        <v>28000000000</v>
      </c>
      <c r="H227" s="5">
        <v>120000000000</v>
      </c>
      <c r="I227" s="5">
        <v>66000000000</v>
      </c>
      <c r="J227" s="5">
        <v>81000000000</v>
      </c>
      <c r="K227" s="5">
        <v>83000000000</v>
      </c>
      <c r="L227" s="5">
        <v>58000000000</v>
      </c>
      <c r="M227" s="5">
        <v>75000000000</v>
      </c>
      <c r="N227" s="5">
        <v>51000000000</v>
      </c>
      <c r="O227" s="5">
        <v>36000000000</v>
      </c>
    </row>
    <row r="228" spans="2:15" ht="15.5" x14ac:dyDescent="0.35">
      <c r="C228" t="s">
        <v>345</v>
      </c>
      <c r="H228" s="6">
        <v>3.69</v>
      </c>
      <c r="I228" s="6">
        <v>3.69</v>
      </c>
      <c r="J228" s="6">
        <v>3.69</v>
      </c>
      <c r="K228" s="6">
        <v>1.9</v>
      </c>
    </row>
    <row r="229" spans="2:15" ht="15.5" x14ac:dyDescent="0.35">
      <c r="C229" t="s">
        <v>65</v>
      </c>
      <c r="H229" s="6">
        <v>0.26879999999999998</v>
      </c>
      <c r="I229" s="6">
        <v>0.48909999999999998</v>
      </c>
      <c r="J229" s="6">
        <v>0.40060000000000001</v>
      </c>
      <c r="K229" s="6">
        <v>0.2011</v>
      </c>
    </row>
    <row r="230" spans="2:15" ht="15.5" x14ac:dyDescent="0.35">
      <c r="C230" t="s">
        <v>346</v>
      </c>
      <c r="H230" s="6">
        <v>8.6999999999999994E-3</v>
      </c>
      <c r="I230" s="6">
        <v>1.72E-2</v>
      </c>
      <c r="J230" s="6">
        <v>1.72E-2</v>
      </c>
      <c r="K230" s="6">
        <v>8.3999999999999995E-3</v>
      </c>
    </row>
    <row r="231" spans="2:15" ht="15.5" x14ac:dyDescent="0.35">
      <c r="C231" t="s">
        <v>45</v>
      </c>
      <c r="D231" s="6">
        <v>3.35</v>
      </c>
      <c r="E231" s="6">
        <v>3.51</v>
      </c>
      <c r="F231" s="6">
        <v>-1.36</v>
      </c>
      <c r="G231" s="6">
        <v>3.15</v>
      </c>
      <c r="H231" s="6">
        <v>13.73</v>
      </c>
      <c r="I231" s="6">
        <v>7.54</v>
      </c>
      <c r="J231" s="6">
        <v>9.2100000000000009</v>
      </c>
      <c r="K231" s="6">
        <v>9.4499999999999993</v>
      </c>
      <c r="L231" s="6">
        <v>6.68</v>
      </c>
      <c r="M231" s="6">
        <v>8.56</v>
      </c>
      <c r="N231" s="6">
        <v>5.77</v>
      </c>
      <c r="O231" s="6">
        <v>4.07</v>
      </c>
    </row>
    <row r="232" spans="2:15" ht="15.5" x14ac:dyDescent="0.35">
      <c r="C232" t="s">
        <v>67</v>
      </c>
      <c r="H232" s="6">
        <v>3.69</v>
      </c>
      <c r="I232" s="6">
        <v>3.69</v>
      </c>
      <c r="J232" s="6">
        <v>3.69</v>
      </c>
      <c r="K232" s="6">
        <v>1.9</v>
      </c>
    </row>
    <row r="233" spans="2:15" ht="15.5" x14ac:dyDescent="0.35">
      <c r="C233" t="s">
        <v>347</v>
      </c>
      <c r="H233" s="6">
        <v>0.26879999999999998</v>
      </c>
      <c r="I233" s="6">
        <v>0.48909999999999998</v>
      </c>
      <c r="J233" s="6">
        <v>0.40060000000000001</v>
      </c>
      <c r="K233" s="6">
        <v>0.2011</v>
      </c>
    </row>
    <row r="234" spans="2:15" ht="15.5" x14ac:dyDescent="0.35">
      <c r="C234" t="s">
        <v>348</v>
      </c>
      <c r="H234" s="6">
        <v>8.6999999999999994E-3</v>
      </c>
      <c r="I234" s="6">
        <v>1.72E-2</v>
      </c>
      <c r="J234" s="6">
        <v>1.72E-2</v>
      </c>
      <c r="K234" s="6">
        <v>8.3999999999999995E-3</v>
      </c>
    </row>
    <row r="235" spans="2:15" ht="15.5" x14ac:dyDescent="0.35">
      <c r="C235" t="s">
        <v>193</v>
      </c>
      <c r="D235" s="5">
        <v>122000000000</v>
      </c>
      <c r="E235" s="5">
        <v>129000000000</v>
      </c>
      <c r="F235" s="5">
        <v>84000000000</v>
      </c>
      <c r="G235" s="5">
        <v>115000000000</v>
      </c>
      <c r="H235" s="5">
        <v>502000000000</v>
      </c>
      <c r="I235" s="5">
        <v>409000000000</v>
      </c>
      <c r="J235" s="5">
        <v>366000000000</v>
      </c>
      <c r="K235" s="5">
        <v>357000000000</v>
      </c>
      <c r="L235" s="5">
        <v>263000000000</v>
      </c>
      <c r="M235" s="5">
        <v>301000000000</v>
      </c>
      <c r="N235" s="5">
        <v>278000000000</v>
      </c>
      <c r="O235" s="5">
        <v>255000000000</v>
      </c>
    </row>
    <row r="236" spans="2:15" ht="15.5" x14ac:dyDescent="0.35">
      <c r="C236" t="s">
        <v>349</v>
      </c>
      <c r="H236" s="6">
        <v>3.69</v>
      </c>
      <c r="I236" s="6">
        <v>3.69</v>
      </c>
      <c r="J236" s="6">
        <v>3.69</v>
      </c>
      <c r="K236" s="6">
        <v>1.9</v>
      </c>
    </row>
    <row r="237" spans="2:15" ht="15.5" x14ac:dyDescent="0.35">
      <c r="C237" t="s">
        <v>350</v>
      </c>
      <c r="H237" s="6">
        <v>0.26879999999999998</v>
      </c>
      <c r="I237" s="6">
        <v>0.48909999999999998</v>
      </c>
      <c r="J237" s="6">
        <v>0.40060000000000001</v>
      </c>
      <c r="K237" s="6">
        <v>0.2011</v>
      </c>
    </row>
    <row r="238" spans="2:15" ht="15.5" x14ac:dyDescent="0.35">
      <c r="C238" t="s">
        <v>351</v>
      </c>
      <c r="H238" s="6">
        <v>8.6999999999999994E-3</v>
      </c>
      <c r="I238" s="6">
        <v>1.72E-2</v>
      </c>
      <c r="J238" s="6">
        <v>1.72E-2</v>
      </c>
      <c r="K238" s="6">
        <v>8.3999999999999995E-3</v>
      </c>
    </row>
    <row r="239" spans="2:15" ht="15.5" x14ac:dyDescent="0.35">
      <c r="C239" t="s">
        <v>194</v>
      </c>
      <c r="I239" s="6">
        <v>31.03</v>
      </c>
    </row>
    <row r="240" spans="2:15" ht="15.5" x14ac:dyDescent="0.35">
      <c r="C240" t="s">
        <v>292</v>
      </c>
      <c r="I240" s="6">
        <v>49.22</v>
      </c>
    </row>
    <row r="241" spans="3:9" ht="15.5" x14ac:dyDescent="0.35">
      <c r="C241" t="s">
        <v>195</v>
      </c>
      <c r="I241" s="6">
        <v>6.95</v>
      </c>
    </row>
    <row r="242" spans="3:9" ht="15.5" x14ac:dyDescent="0.35">
      <c r="C242" t="s">
        <v>293</v>
      </c>
      <c r="I242" s="6">
        <v>2.0299999999999999E-2</v>
      </c>
    </row>
    <row r="243" spans="3:9" ht="15.5" x14ac:dyDescent="0.35">
      <c r="C243" t="s">
        <v>294</v>
      </c>
      <c r="I243" s="6">
        <v>8.2899999999999991</v>
      </c>
    </row>
    <row r="244" spans="3:9" ht="15.5" x14ac:dyDescent="0.35">
      <c r="C244" t="s">
        <v>196</v>
      </c>
      <c r="I244" s="6">
        <v>4.68</v>
      </c>
    </row>
    <row r="245" spans="3:9" ht="15.5" x14ac:dyDescent="0.35">
      <c r="C245" t="s">
        <v>295</v>
      </c>
      <c r="I245" s="6">
        <v>14.94</v>
      </c>
    </row>
    <row r="246" spans="3:9" ht="15.5" x14ac:dyDescent="0.35">
      <c r="C246" t="s">
        <v>296</v>
      </c>
      <c r="I246" s="6">
        <v>128.72999999999999</v>
      </c>
    </row>
    <row r="247" spans="3:9" ht="15.5" x14ac:dyDescent="0.35">
      <c r="C247" t="s">
        <v>297</v>
      </c>
      <c r="I247" s="6">
        <v>32.57</v>
      </c>
    </row>
    <row r="248" spans="3:9" ht="15.5" x14ac:dyDescent="0.35">
      <c r="C248" t="s">
        <v>298</v>
      </c>
      <c r="I248" s="6">
        <v>15.31</v>
      </c>
    </row>
    <row r="249" spans="3:9" ht="15.5" x14ac:dyDescent="0.35">
      <c r="C249" t="s">
        <v>299</v>
      </c>
      <c r="I249" s="6">
        <v>-2.71</v>
      </c>
    </row>
    <row r="250" spans="3:9" ht="15.5" x14ac:dyDescent="0.35">
      <c r="C250" t="s">
        <v>300</v>
      </c>
      <c r="I250" s="6">
        <v>-14.56</v>
      </c>
    </row>
    <row r="251" spans="3:9" ht="15.5" x14ac:dyDescent="0.35">
      <c r="C251" t="s">
        <v>301</v>
      </c>
      <c r="I251" s="6">
        <v>8.66</v>
      </c>
    </row>
    <row r="252" spans="3:9" ht="15.5" x14ac:dyDescent="0.35">
      <c r="C252" t="s">
        <v>197</v>
      </c>
      <c r="I252" s="6">
        <v>13.73</v>
      </c>
    </row>
    <row r="253" spans="3:9" ht="15.5" x14ac:dyDescent="0.35">
      <c r="C253" t="s">
        <v>302</v>
      </c>
      <c r="I253" s="6">
        <v>51.4</v>
      </c>
    </row>
    <row r="254" spans="3:9" ht="15.5" x14ac:dyDescent="0.35">
      <c r="C254" t="s">
        <v>198</v>
      </c>
      <c r="D254" s="6">
        <v>0.91</v>
      </c>
    </row>
    <row r="255" spans="3:9" ht="15.5" x14ac:dyDescent="0.35">
      <c r="C255" t="s">
        <v>199</v>
      </c>
      <c r="I255" s="6">
        <v>91.01</v>
      </c>
    </row>
    <row r="256" spans="3:9" ht="15.5" x14ac:dyDescent="0.35">
      <c r="C256" t="s">
        <v>303</v>
      </c>
      <c r="I256" s="6">
        <v>3.31</v>
      </c>
    </row>
    <row r="257" spans="3:9" ht="15.5" x14ac:dyDescent="0.35">
      <c r="C257" t="s">
        <v>200</v>
      </c>
      <c r="D257" s="6">
        <v>4.07</v>
      </c>
    </row>
    <row r="258" spans="3:9" ht="15.5" x14ac:dyDescent="0.35">
      <c r="C258" t="s">
        <v>201</v>
      </c>
      <c r="D258" s="6">
        <v>2.76</v>
      </c>
    </row>
    <row r="259" spans="3:9" ht="15.5" x14ac:dyDescent="0.35">
      <c r="C259" t="s">
        <v>202</v>
      </c>
      <c r="D259" s="6">
        <v>0.46</v>
      </c>
    </row>
    <row r="260" spans="3:9" ht="15.5" x14ac:dyDescent="0.35">
      <c r="C260" t="s">
        <v>352</v>
      </c>
      <c r="D260" s="6">
        <v>0.4</v>
      </c>
    </row>
    <row r="261" spans="3:9" ht="15.5" x14ac:dyDescent="0.35">
      <c r="C261" t="s">
        <v>203</v>
      </c>
      <c r="D261" s="6">
        <v>0.5</v>
      </c>
    </row>
    <row r="262" spans="3:9" ht="15.5" x14ac:dyDescent="0.35">
      <c r="C262" t="s">
        <v>204</v>
      </c>
      <c r="D262" s="6">
        <v>0.3</v>
      </c>
    </row>
    <row r="263" spans="3:9" ht="15.5" x14ac:dyDescent="0.35">
      <c r="C263" t="s">
        <v>205</v>
      </c>
      <c r="D263" s="6">
        <v>1.5</v>
      </c>
    </row>
    <row r="264" spans="3:9" ht="15.5" x14ac:dyDescent="0.35">
      <c r="C264" t="s">
        <v>304</v>
      </c>
      <c r="I264" s="6">
        <v>3.37</v>
      </c>
    </row>
    <row r="265" spans="3:9" ht="15.5" x14ac:dyDescent="0.35">
      <c r="C265" t="s">
        <v>13</v>
      </c>
      <c r="D265" s="5">
        <v>35000000000</v>
      </c>
    </row>
    <row r="266" spans="3:9" ht="15.5" x14ac:dyDescent="0.35">
      <c r="C266" t="s">
        <v>206</v>
      </c>
      <c r="I266" s="6">
        <v>4.95</v>
      </c>
    </row>
    <row r="267" spans="3:9" ht="15.5" x14ac:dyDescent="0.35">
      <c r="C267" t="s">
        <v>207</v>
      </c>
      <c r="I267" s="6">
        <v>6.3200000000000006E-2</v>
      </c>
    </row>
    <row r="268" spans="3:9" ht="15.5" x14ac:dyDescent="0.35">
      <c r="C268" t="s">
        <v>208</v>
      </c>
      <c r="I268" s="6">
        <v>9.5100000000000004E-2</v>
      </c>
    </row>
    <row r="269" spans="3:9" ht="15.5" x14ac:dyDescent="0.35">
      <c r="C269" t="s">
        <v>209</v>
      </c>
      <c r="I269" s="6">
        <v>0.1139</v>
      </c>
    </row>
    <row r="270" spans="3:9" ht="15.5" x14ac:dyDescent="0.35">
      <c r="C270" t="s">
        <v>305</v>
      </c>
      <c r="I270" s="6">
        <v>8.6400000000000005E-2</v>
      </c>
    </row>
    <row r="271" spans="3:9" ht="15.5" x14ac:dyDescent="0.35">
      <c r="C271" t="s">
        <v>210</v>
      </c>
      <c r="D271" s="6">
        <v>103.92</v>
      </c>
    </row>
    <row r="272" spans="3:9" ht="15.5" x14ac:dyDescent="0.35">
      <c r="C272" t="s">
        <v>211</v>
      </c>
      <c r="D272" s="6">
        <v>163.19999999999999</v>
      </c>
    </row>
    <row r="273" spans="3:9" ht="15.5" x14ac:dyDescent="0.35">
      <c r="C273" t="s">
        <v>212</v>
      </c>
      <c r="D273" s="6">
        <v>9.9</v>
      </c>
    </row>
    <row r="274" spans="3:9" ht="15.5" x14ac:dyDescent="0.35">
      <c r="C274" t="s">
        <v>213</v>
      </c>
      <c r="D274" s="6">
        <v>257.22000000000003</v>
      </c>
    </row>
    <row r="275" spans="3:9" ht="15.5" x14ac:dyDescent="0.35">
      <c r="C275" t="s">
        <v>214</v>
      </c>
      <c r="D275" s="6">
        <v>0.88</v>
      </c>
    </row>
    <row r="276" spans="3:9" ht="15.5" x14ac:dyDescent="0.35">
      <c r="C276" t="s">
        <v>306</v>
      </c>
      <c r="I276" s="6">
        <v>0.38</v>
      </c>
    </row>
    <row r="277" spans="3:9" ht="15.5" x14ac:dyDescent="0.35">
      <c r="C277" t="s">
        <v>307</v>
      </c>
      <c r="I277" s="6">
        <v>2.71</v>
      </c>
    </row>
    <row r="278" spans="3:9" ht="15.5" x14ac:dyDescent="0.35">
      <c r="C278" t="s">
        <v>41</v>
      </c>
      <c r="I278" s="5">
        <v>3728000000000</v>
      </c>
    </row>
    <row r="279" spans="3:9" ht="15.5" x14ac:dyDescent="0.35">
      <c r="C279" t="s">
        <v>215</v>
      </c>
      <c r="I279" s="5">
        <v>4083000000000</v>
      </c>
    </row>
    <row r="280" spans="3:9" ht="15.5" x14ac:dyDescent="0.35">
      <c r="C280" t="s">
        <v>216</v>
      </c>
      <c r="I280" s="5">
        <v>8750000000</v>
      </c>
    </row>
    <row r="281" spans="3:9" ht="15.5" x14ac:dyDescent="0.35">
      <c r="C281" t="s">
        <v>217</v>
      </c>
      <c r="I281" s="6">
        <v>0.154</v>
      </c>
    </row>
    <row r="282" spans="3:9" ht="15.5" x14ac:dyDescent="0.35">
      <c r="C282" t="s">
        <v>218</v>
      </c>
      <c r="D282" s="6">
        <v>0.53810000000000002</v>
      </c>
    </row>
    <row r="283" spans="3:9" ht="15.5" x14ac:dyDescent="0.35">
      <c r="C283" t="s">
        <v>219</v>
      </c>
      <c r="D283" s="6">
        <v>0.43009999999999998</v>
      </c>
    </row>
    <row r="284" spans="3:9" ht="15.5" x14ac:dyDescent="0.35">
      <c r="C284" t="s">
        <v>220</v>
      </c>
      <c r="D284" s="6">
        <v>0.2404</v>
      </c>
    </row>
    <row r="285" spans="3:9" ht="15.5" x14ac:dyDescent="0.35">
      <c r="C285" t="s">
        <v>221</v>
      </c>
      <c r="D285" s="6">
        <v>0.11109999999999999</v>
      </c>
    </row>
    <row r="286" spans="3:9" ht="15.5" x14ac:dyDescent="0.35">
      <c r="C286" t="s">
        <v>222</v>
      </c>
      <c r="D286" s="6">
        <v>0.21710000000000002</v>
      </c>
    </row>
    <row r="287" spans="3:9" ht="15.5" x14ac:dyDescent="0.35">
      <c r="C287" t="s">
        <v>223</v>
      </c>
      <c r="D287" s="6">
        <v>0.2611</v>
      </c>
    </row>
    <row r="288" spans="3:9" ht="15.5" x14ac:dyDescent="0.35">
      <c r="C288" t="s">
        <v>353</v>
      </c>
      <c r="I288" s="6">
        <v>3.69</v>
      </c>
    </row>
    <row r="289" spans="3:9" ht="15.5" x14ac:dyDescent="0.35">
      <c r="C289" t="s">
        <v>354</v>
      </c>
      <c r="I289" s="6">
        <v>3.69</v>
      </c>
    </row>
    <row r="290" spans="3:9" ht="15.5" x14ac:dyDescent="0.35">
      <c r="C290" t="s">
        <v>355</v>
      </c>
      <c r="I290" s="6">
        <v>0.26879999999999998</v>
      </c>
    </row>
    <row r="291" spans="3:9" ht="15.5" x14ac:dyDescent="0.35">
      <c r="C291" t="s">
        <v>356</v>
      </c>
      <c r="I291" s="6">
        <v>8.6999999999999994E-3</v>
      </c>
    </row>
    <row r="292" spans="3:9" ht="15.5" x14ac:dyDescent="0.35">
      <c r="C292" t="s">
        <v>357</v>
      </c>
      <c r="I292" t="s">
        <v>928</v>
      </c>
    </row>
    <row r="293" spans="3:9" ht="15.5" x14ac:dyDescent="0.35">
      <c r="C293" t="s">
        <v>224</v>
      </c>
      <c r="I293" s="5">
        <v>5</v>
      </c>
    </row>
    <row r="294" spans="3:9" ht="15.5" x14ac:dyDescent="0.35">
      <c r="C294" t="s">
        <v>225</v>
      </c>
      <c r="I294" s="6">
        <v>0.86</v>
      </c>
    </row>
    <row r="295" spans="3:9" ht="15.5" x14ac:dyDescent="0.35">
      <c r="C295" t="s">
        <v>226</v>
      </c>
      <c r="I295" s="6">
        <v>0.73</v>
      </c>
    </row>
    <row r="296" spans="3:9" ht="15.5" x14ac:dyDescent="0.35">
      <c r="C296" t="s">
        <v>308</v>
      </c>
      <c r="I296" s="6">
        <v>0.18</v>
      </c>
    </row>
    <row r="297" spans="3:9" ht="15.5" x14ac:dyDescent="0.35">
      <c r="C297" t="s">
        <v>227</v>
      </c>
      <c r="I297" s="6">
        <v>0.6</v>
      </c>
    </row>
    <row r="298" spans="3:9" ht="15.5" x14ac:dyDescent="0.35">
      <c r="C298" t="s">
        <v>228</v>
      </c>
      <c r="I298" s="6">
        <v>0.17</v>
      </c>
    </row>
    <row r="299" spans="3:9" ht="15.5" x14ac:dyDescent="0.35">
      <c r="C299" t="s">
        <v>229</v>
      </c>
      <c r="I299" s="6">
        <v>0.15</v>
      </c>
    </row>
    <row r="300" spans="3:9" ht="15.5" x14ac:dyDescent="0.35">
      <c r="C300" t="s">
        <v>230</v>
      </c>
      <c r="I300" s="6">
        <v>0.67</v>
      </c>
    </row>
    <row r="301" spans="3:9" ht="15.5" x14ac:dyDescent="0.35">
      <c r="C301" t="s">
        <v>309</v>
      </c>
      <c r="I301" s="5">
        <v>450000000000</v>
      </c>
    </row>
    <row r="302" spans="3:9" ht="15.5" x14ac:dyDescent="0.35">
      <c r="C302" t="s">
        <v>310</v>
      </c>
      <c r="I302" s="5">
        <v>176000000000</v>
      </c>
    </row>
    <row r="303" spans="3:9" ht="15.5" x14ac:dyDescent="0.35">
      <c r="C303" t="s">
        <v>311</v>
      </c>
      <c r="I303" s="5">
        <v>267000000000</v>
      </c>
    </row>
    <row r="304" spans="3:9" ht="15.5" x14ac:dyDescent="0.35">
      <c r="C304" t="s">
        <v>312</v>
      </c>
      <c r="I304" s="5">
        <v>76000000000</v>
      </c>
    </row>
    <row r="305" spans="3:9" ht="15.5" x14ac:dyDescent="0.35">
      <c r="C305" t="s">
        <v>231</v>
      </c>
      <c r="D305" s="5">
        <v>8000000000</v>
      </c>
    </row>
    <row r="306" spans="3:9" ht="15.5" x14ac:dyDescent="0.35">
      <c r="C306" t="s">
        <v>232</v>
      </c>
      <c r="D306" s="5">
        <v>1198000000000</v>
      </c>
    </row>
    <row r="307" spans="3:9" ht="15.5" x14ac:dyDescent="0.35">
      <c r="C307" t="s">
        <v>233</v>
      </c>
      <c r="D307" s="5">
        <v>401000000000</v>
      </c>
    </row>
    <row r="308" spans="3:9" ht="15.5" x14ac:dyDescent="0.35">
      <c r="C308" t="s">
        <v>176</v>
      </c>
      <c r="D308" s="5">
        <v>248000000000</v>
      </c>
    </row>
    <row r="309" spans="3:9" ht="15.5" x14ac:dyDescent="0.35">
      <c r="C309" t="s">
        <v>175</v>
      </c>
      <c r="I309" s="5">
        <v>796000000000</v>
      </c>
    </row>
    <row r="310" spans="3:9" ht="15.5" x14ac:dyDescent="0.35">
      <c r="C310" t="s">
        <v>174</v>
      </c>
      <c r="D310" s="5">
        <v>315000000000</v>
      </c>
    </row>
    <row r="311" spans="3:9" ht="15.5" x14ac:dyDescent="0.35">
      <c r="C311" t="s">
        <v>173</v>
      </c>
      <c r="D311" s="5">
        <v>48000000000</v>
      </c>
    </row>
    <row r="312" spans="3:9" ht="15.5" x14ac:dyDescent="0.35">
      <c r="C312" t="s">
        <v>24</v>
      </c>
      <c r="D312" s="5">
        <v>363000000000</v>
      </c>
    </row>
    <row r="313" spans="3:9" ht="15.5" x14ac:dyDescent="0.35">
      <c r="C313" t="s">
        <v>21</v>
      </c>
      <c r="D313" s="5">
        <v>355000000000</v>
      </c>
    </row>
    <row r="314" spans="3:9" ht="15.5" x14ac:dyDescent="0.35">
      <c r="C314" t="s">
        <v>234</v>
      </c>
      <c r="I314" s="5">
        <v>796000000000</v>
      </c>
    </row>
    <row r="315" spans="3:9" ht="15.5" x14ac:dyDescent="0.35">
      <c r="C315" t="s">
        <v>313</v>
      </c>
      <c r="I315" s="5">
        <v>250000000000</v>
      </c>
    </row>
    <row r="316" spans="3:9" ht="15.5" x14ac:dyDescent="0.35">
      <c r="C316" t="s">
        <v>314</v>
      </c>
      <c r="I316" s="5">
        <v>-231000000000</v>
      </c>
    </row>
    <row r="317" spans="3:9" ht="15.5" x14ac:dyDescent="0.35">
      <c r="C317" t="s">
        <v>315</v>
      </c>
      <c r="I317" s="5">
        <v>-106000000000</v>
      </c>
    </row>
    <row r="318" spans="3:9" ht="15.5" x14ac:dyDescent="0.35">
      <c r="C318" t="s">
        <v>316</v>
      </c>
      <c r="I318" s="5">
        <v>-221000000000</v>
      </c>
    </row>
    <row r="319" spans="3:9" ht="15.5" x14ac:dyDescent="0.35">
      <c r="C319" t="s">
        <v>317</v>
      </c>
      <c r="I319" s="5">
        <v>29000000000</v>
      </c>
    </row>
  </sheetData>
  <pageMargins left="0.7" right="0.7" top="0.75" bottom="0.75" header="0.3" footer="0.3"/>
  <ignoredErrors>
    <ignoredError sqref="A1:O320" numberStoredAsText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O31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929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930</v>
      </c>
      <c r="D2" s="2" vm="125">
        <f ca="1">IFERROR(_xlfn.STOCKHISTORY("XIDX:" &amp; $C$1, D3, , 0, 0, 1), "Libur")</f>
        <v>79</v>
      </c>
      <c r="E2" s="2" vm="66">
        <f ca="1">IFERROR(_xlfn.STOCKHISTORY("XIDX:" &amp; $C$1, E3, , 0, 0, 1), "Libur")</f>
        <v>64</v>
      </c>
      <c r="H2" s="2" vm="66">
        <f ca="1">IFERROR(INDEX(D2:G2,COUNT(D2:G2)),"")</f>
        <v>64</v>
      </c>
      <c r="I2" s="2" vm="126">
        <f t="shared" ref="I2:O2" ca="1" si="0">IFERROR(_xlfn.STOCKHISTORY("XIDX:" &amp; $C$1, I1, , 0, 0, 1), "Libur")</f>
        <v>134</v>
      </c>
      <c r="J2" s="2" vm="111">
        <f t="shared" ca="1" si="0"/>
        <v>105</v>
      </c>
      <c r="K2" s="2" vm="127">
        <f t="shared" ca="1" si="0"/>
        <v>49.900799999999997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39598629252</v>
      </c>
      <c r="E4" s="2">
        <f>IFERROR(INDEX(E51:E500,MATCH($C$4,$C$51:$C$500,0)),"")</f>
        <v>44660207540</v>
      </c>
      <c r="H4" s="2">
        <f>IFERROR(SUM(D4:G4)*(4/MAX(1,COUNT(D4:G4))),"")</f>
        <v>168517673584</v>
      </c>
      <c r="I4" s="2">
        <f t="shared" ref="I4:O4" si="1">IFERROR(INDEX(I51:I500,MATCH($C$4,$C$51:$C$500,0)),"")</f>
        <v>231159579207</v>
      </c>
      <c r="J4" s="2">
        <f t="shared" si="1"/>
        <v>187791881147</v>
      </c>
      <c r="K4" s="2">
        <f t="shared" si="1"/>
        <v>153392946309</v>
      </c>
      <c r="L4" s="2">
        <f t="shared" si="1"/>
        <v>194279523938</v>
      </c>
      <c r="M4" s="2">
        <f t="shared" si="1"/>
        <v>160254869118</v>
      </c>
      <c r="N4" s="2">
        <f t="shared" si="1"/>
        <v>149101936000</v>
      </c>
      <c r="O4" s="2">
        <f t="shared" si="1"/>
        <v>145652312281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481272083</v>
      </c>
      <c r="E5" s="2">
        <f>IFERROR(INDEX(E51:E500,MATCH($C$5,$C$51:$C$500,0)),"")</f>
        <v>6357075392</v>
      </c>
      <c r="H5" s="2">
        <f>IFERROR(SUM(D5:G5)*(4/MAX(1,COUNT(D5:G5))),"")</f>
        <v>13676694950</v>
      </c>
      <c r="I5" s="2">
        <f t="shared" ref="I5:O5" si="2">IFERROR(INDEX(I51:I500,MATCH($C$5,$C$51:$C$500,0)),"")</f>
        <v>35187760413</v>
      </c>
      <c r="J5" s="2">
        <f t="shared" si="2"/>
        <v>23980515205</v>
      </c>
      <c r="K5" s="2">
        <f t="shared" si="2"/>
        <v>25174845703</v>
      </c>
      <c r="L5" s="2">
        <f t="shared" si="2"/>
        <v>34642903252</v>
      </c>
      <c r="M5" s="2">
        <f t="shared" si="2"/>
        <v>9828124234</v>
      </c>
      <c r="N5" s="2">
        <f t="shared" si="2"/>
        <v>8329887824</v>
      </c>
      <c r="O5" s="2">
        <f t="shared" si="2"/>
        <v>7362222655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269715461203</v>
      </c>
      <c r="E6" s="2">
        <f>IFERROR(INDEX(E51:E500,MATCH($C$6,$C$51:$C$500,0)),"")</f>
        <v>269223418614</v>
      </c>
      <c r="H6" s="2">
        <f>IFERROR(INDEX(D6:G6,COUNT(D6:G6)),"")</f>
        <v>269223418614</v>
      </c>
      <c r="I6" s="2">
        <f t="shared" ref="I6:O6" si="3">IFERROR(INDEX(I51:I500,MATCH($C$6,$C$51:$C$500,0)),"")</f>
        <v>263020987627</v>
      </c>
      <c r="J6" s="2">
        <f t="shared" si="3"/>
        <v>231063202517</v>
      </c>
      <c r="K6" s="2">
        <f t="shared" si="3"/>
        <v>212110231958</v>
      </c>
      <c r="L6" s="2">
        <f t="shared" si="3"/>
        <v>112585577788</v>
      </c>
      <c r="M6" s="2">
        <f t="shared" si="3"/>
        <v>68428464531</v>
      </c>
      <c r="N6" s="2">
        <f t="shared" si="3"/>
        <v>58581142140</v>
      </c>
      <c r="O6" s="2">
        <f t="shared" si="3"/>
        <v>50525285664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3.64</v>
      </c>
      <c r="E7" s="3">
        <f>IFERROR(INDEX(E51:E500,MATCH($C$7,$C$51:$C$500,0))/1000000000,"")</f>
        <v>3.64</v>
      </c>
      <c r="H7" s="3">
        <f>IFERROR(INDEX(D7:G7,COUNT(D7:G7)),"")</f>
        <v>3.64</v>
      </c>
      <c r="I7" s="3">
        <f t="shared" ref="I7:O7" si="4">IFERROR(INDEX(I51:I500,MATCH($C$7,$C$51:$C$500,0))/1000000000,"")</f>
        <v>3.64</v>
      </c>
      <c r="J7" s="3">
        <f t="shared" si="4"/>
        <v>3.64</v>
      </c>
      <c r="K7" s="3">
        <f t="shared" si="4"/>
        <v>2.17</v>
      </c>
      <c r="L7" s="3">
        <f t="shared" si="4"/>
        <v>1.62</v>
      </c>
      <c r="M7" s="3">
        <f t="shared" si="4"/>
        <v>0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9000000000</v>
      </c>
      <c r="E8" s="2">
        <f>IFERROR(INDEX(E51:E500,MATCH("Free cash flow (Quarter)",$C$51:$C$500,0)),"")</f>
        <v>8000000000</v>
      </c>
      <c r="H8" s="2">
        <f>IFERROR(INDEX(D8:G8,COUNT(D8:G8)),"")</f>
        <v>8000000000</v>
      </c>
      <c r="I8" s="2">
        <f t="shared" ref="I8:O8" si="5">IFERROR(INDEX(I51:I500,MATCH($C$8,$C$51:$C$500,0)),"")</f>
        <v>-110000000000</v>
      </c>
      <c r="J8" s="2">
        <f t="shared" si="5"/>
        <v>2000000000</v>
      </c>
      <c r="K8" s="2">
        <f t="shared" si="5"/>
        <v>22000000000</v>
      </c>
      <c r="L8" s="2">
        <f t="shared" si="5"/>
        <v>33000000000</v>
      </c>
      <c r="M8" s="2">
        <f t="shared" si="5"/>
        <v>2000000000</v>
      </c>
      <c r="N8" s="2">
        <f t="shared" si="5"/>
        <v>6000000000</v>
      </c>
      <c r="O8" s="2">
        <f t="shared" si="5"/>
        <v>-48000000000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2.4300000000000002</v>
      </c>
      <c r="E9" s="3">
        <f>IFERROR(INDEX(E51:E500,MATCH("Free cash flow per share (Quarter)",$C$51:$C$500,0)),"")</f>
        <v>2.2799999999999998</v>
      </c>
      <c r="H9" s="3">
        <f>IFERROR(INDEX(D9:G9,COUNT(D9:G9)),"")</f>
        <v>2.2799999999999998</v>
      </c>
      <c r="I9" s="3">
        <f t="shared" ref="I9:O9" si="6">IFERROR(INDEX(I51:I500,MATCH($C$9,$C$51:$C$500,0)),"")</f>
        <v>-30.31</v>
      </c>
      <c r="J9" s="3">
        <f t="shared" si="6"/>
        <v>0.57999999999999996</v>
      </c>
      <c r="K9" s="3">
        <f t="shared" si="6"/>
        <v>9.94</v>
      </c>
      <c r="L9" s="3">
        <f t="shared" si="6"/>
        <v>20.54</v>
      </c>
      <c r="M9" s="3">
        <f t="shared" si="6"/>
        <v>134273.45000000001</v>
      </c>
      <c r="N9" s="3">
        <f t="shared" si="6"/>
        <v>403942.81</v>
      </c>
      <c r="O9" s="3">
        <f t="shared" si="6"/>
        <v>-3097882.17</v>
      </c>
    </row>
    <row r="10" spans="1:15" ht="15.5" x14ac:dyDescent="0.35">
      <c r="C10" t="s">
        <v>18</v>
      </c>
      <c r="D10" s="3">
        <f ca="1">IFERROR(IF(D9=0,"",D2/D9),"")</f>
        <v>32.510288065843618</v>
      </c>
      <c r="E10" s="3">
        <f ca="1">IFERROR(IF(E9=0,"",E2/E9),"")</f>
        <v>28.070175438596493</v>
      </c>
      <c r="I10" s="3">
        <f t="shared" ref="I10:O10" ca="1" si="7">IFERROR(IF(I9=0,"",I2/I9),"")</f>
        <v>-4.4209831738700105</v>
      </c>
      <c r="J10" s="3">
        <f t="shared" ca="1" si="7"/>
        <v>181.0344827586207</v>
      </c>
      <c r="K10" s="3">
        <f t="shared" ca="1" si="7"/>
        <v>5.0202012072434608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12188029425</v>
      </c>
      <c r="E11" s="2">
        <f>IFERROR(INDEX(E51:E500,MATCH($C$11,$C$51:$C$500,0)),"")</f>
        <v>9965966318</v>
      </c>
      <c r="H11" s="2">
        <f>IFERROR(INDEX(D11:G11,COUNT(D11:G11)),"")</f>
        <v>9965966318</v>
      </c>
      <c r="I11" s="2">
        <f t="shared" ref="I11:O11" si="8">IFERROR(INDEX(I51:I500,MATCH($C$11,$C$51:$C$500,0)),"")</f>
        <v>6288762549</v>
      </c>
      <c r="J11" s="2">
        <f t="shared" si="8"/>
        <v>6948870438</v>
      </c>
      <c r="K11" s="2">
        <f t="shared" si="8"/>
        <v>15916499451</v>
      </c>
      <c r="L11" s="2">
        <f t="shared" si="8"/>
        <v>8435353559</v>
      </c>
      <c r="M11" s="2">
        <f t="shared" si="8"/>
        <v>5283792290</v>
      </c>
      <c r="N11" s="2">
        <f t="shared" si="8"/>
        <v>1415002949</v>
      </c>
      <c r="O11" s="2">
        <f t="shared" si="8"/>
        <v>3959867692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136000000000</v>
      </c>
      <c r="E12" s="2">
        <f>IFERROR(INDEX(E51:E500,MATCH("Net Debt (Quarter)",$C$51:$C$500,0)),"")</f>
        <v>145000000000</v>
      </c>
      <c r="H12" s="2">
        <f>IFERROR(INDEX(D12:G12,COUNT(D12:G12)),"")</f>
        <v>145000000000</v>
      </c>
      <c r="I12" s="2">
        <f t="shared" ref="I12:O12" si="9">IFERROR(INDEX(I51:I500,MATCH($C$12,$C$51:$C$500,0)),"")</f>
        <v>181000000000</v>
      </c>
      <c r="J12" s="2">
        <f t="shared" si="9"/>
        <v>126000000000</v>
      </c>
      <c r="K12" s="2">
        <f t="shared" si="9"/>
        <v>96000000000</v>
      </c>
      <c r="L12" s="2">
        <f t="shared" si="9"/>
        <v>99000000000</v>
      </c>
      <c r="M12" s="2">
        <f t="shared" si="9"/>
        <v>118000000000</v>
      </c>
      <c r="N12" s="2">
        <f t="shared" si="9"/>
        <v>127000000000</v>
      </c>
      <c r="O12" s="2">
        <f t="shared" si="9"/>
        <v>150000000000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148000000000</v>
      </c>
      <c r="E13" s="2">
        <f>IFERROR(INDEX(E51:E500,MATCH("Total Debt (Quarter)",$C$51:$C$500,0)),"")</f>
        <v>155000000000</v>
      </c>
      <c r="H13" s="2">
        <f>IFERROR(INDEX(D13:G13,COUNT(D13:G13)),"")</f>
        <v>155000000000</v>
      </c>
      <c r="I13" s="2">
        <f t="shared" ref="I13:O13" si="10">IFERROR(INDEX(I51:I500,MATCH($C$13,$C$51:$C$500,0)),"")</f>
        <v>187000000000</v>
      </c>
      <c r="J13" s="2">
        <f t="shared" si="10"/>
        <v>133000000000</v>
      </c>
      <c r="K13" s="2">
        <f t="shared" si="10"/>
        <v>112000000000</v>
      </c>
      <c r="L13" s="2">
        <f t="shared" si="10"/>
        <v>107000000000</v>
      </c>
      <c r="M13" s="2">
        <f t="shared" si="10"/>
        <v>124000000000</v>
      </c>
      <c r="N13" s="2">
        <f t="shared" si="10"/>
        <v>128000000000</v>
      </c>
      <c r="O13" s="2">
        <f t="shared" si="10"/>
        <v>154000000000</v>
      </c>
    </row>
    <row r="14" spans="1:15" ht="15.5" x14ac:dyDescent="0.35">
      <c r="C14" t="s">
        <v>27</v>
      </c>
      <c r="D14" s="2">
        <f>IFERROR(INDEX(D51:D500,MATCH($C$14,$C$51:$C$500,0)),"")</f>
        <v>-3248918462</v>
      </c>
      <c r="E14" s="2">
        <f>IFERROR(INDEX(E51:E500,MATCH($C$14,$C$51:$C$500,0)),"")</f>
        <v>-3604203762</v>
      </c>
      <c r="H14" s="2">
        <f>IFERROR(SUM(D14:G14)*(4/MAX(1,COUNT(D14:G14))),"")</f>
        <v>-13706244448</v>
      </c>
      <c r="I14" s="2">
        <f t="shared" ref="I14:O14" si="11">IFERROR(INDEX(I51:I500,MATCH($C$14,$C$51:$C$500,0)),"")</f>
        <v>-11773665538</v>
      </c>
      <c r="J14" s="2">
        <f t="shared" si="11"/>
        <v>-11494551777</v>
      </c>
      <c r="K14" s="2">
        <f t="shared" si="11"/>
        <v>-10766616734</v>
      </c>
      <c r="L14" s="2">
        <f t="shared" si="11"/>
        <v>-9813888494</v>
      </c>
      <c r="M14" s="2">
        <f t="shared" si="11"/>
        <v>-11053638322</v>
      </c>
      <c r="N14" s="2">
        <f t="shared" si="11"/>
        <v>-10741091959</v>
      </c>
      <c r="O14" s="2">
        <f t="shared" si="11"/>
        <v>-11332505586</v>
      </c>
    </row>
    <row r="15" spans="1:15" ht="15.5" x14ac:dyDescent="0.35">
      <c r="C15" t="s">
        <v>28</v>
      </c>
      <c r="D15" s="2">
        <f>IFERROR(INDEX(D51:D500,MATCH($C$15,$C$51:$C$500,0)),"")</f>
        <v>-432543417</v>
      </c>
      <c r="E15" s="2">
        <f>IFERROR(INDEX(E51:E500,MATCH($C$15,$C$51:$C$500,0)),"")</f>
        <v>-1179361392</v>
      </c>
      <c r="H15" s="2">
        <f>IFERROR(SUM(D15:G15)*(4/MAX(1,COUNT(D15:G15))),"")</f>
        <v>-3223809618</v>
      </c>
      <c r="I15" s="2">
        <f t="shared" ref="I15:O15" si="12">IFERROR(INDEX(I51:I500,MATCH($C$15,$C$51:$C$500,0)),"")</f>
        <v>-2635263129</v>
      </c>
      <c r="J15" s="2">
        <f t="shared" si="12"/>
        <v>-1723602954</v>
      </c>
      <c r="K15" s="2">
        <f t="shared" si="12"/>
        <v>-1538250963</v>
      </c>
      <c r="L15" s="2">
        <f t="shared" si="12"/>
        <v>-2319909288</v>
      </c>
      <c r="M15" s="2">
        <f t="shared" si="12"/>
        <v>-1838946996</v>
      </c>
      <c r="N15" s="2">
        <f t="shared" si="12"/>
        <v>-1193270918</v>
      </c>
      <c r="O15" s="2">
        <f t="shared" si="12"/>
        <v>-1162513562</v>
      </c>
    </row>
    <row r="16" spans="1:15" ht="15.5" x14ac:dyDescent="0.35">
      <c r="C16" t="s">
        <v>29</v>
      </c>
      <c r="D16" s="2">
        <f>IFERROR(INDEX(D51:D500,MATCH($C$16,$C$51:$C$500,0)),"")</f>
        <v>924586006</v>
      </c>
      <c r="E16" s="2">
        <f>IFERROR(INDEX(E51:E500,MATCH($C$16,$C$51:$C$500,0)),"")</f>
        <v>7381792379</v>
      </c>
      <c r="H16" s="2">
        <f>IFERROR(SUM(D16:G16)*(4/MAX(1,COUNT(D16:G16))),"")</f>
        <v>16612756770</v>
      </c>
      <c r="I16" s="2">
        <f t="shared" ref="I16:O16" si="13">IFERROR(INDEX(I51:I500,MATCH($C$16,$C$51:$C$500,0)),"")</f>
        <v>37789783224</v>
      </c>
      <c r="J16" s="2">
        <f t="shared" si="13"/>
        <v>25846889648</v>
      </c>
      <c r="K16" s="2">
        <f t="shared" si="13"/>
        <v>27038944123</v>
      </c>
      <c r="L16" s="2">
        <f t="shared" si="13"/>
        <v>36889127942</v>
      </c>
      <c r="M16" s="2">
        <f t="shared" si="13"/>
        <v>11295734722</v>
      </c>
      <c r="N16" s="2">
        <f t="shared" si="13"/>
        <v>9460264927</v>
      </c>
      <c r="O16" s="2">
        <f t="shared" si="13"/>
        <v>8393649267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237</v>
      </c>
    </row>
    <row r="19" spans="1:15" ht="15.5" x14ac:dyDescent="0.35">
      <c r="A19" t="s">
        <v>38</v>
      </c>
      <c r="C19" t="s">
        <v>39</v>
      </c>
    </row>
    <row r="20" spans="1:15" ht="15.5" x14ac:dyDescent="0.35">
      <c r="A20" t="s">
        <v>40</v>
      </c>
      <c r="C20" t="s">
        <v>41</v>
      </c>
      <c r="D20" s="2">
        <f ca="1">IFERROR(D21*D2,"")</f>
        <v>287560000000</v>
      </c>
      <c r="E20" s="2">
        <f ca="1">IFERROR(E21*E2,"")</f>
        <v>232960000000</v>
      </c>
      <c r="H20" s="2">
        <f t="shared" ref="H20:O20" ca="1" si="14">IFERROR(H21*H2,"")</f>
        <v>232960000000</v>
      </c>
      <c r="I20" s="2">
        <f t="shared" ca="1" si="14"/>
        <v>487760000000</v>
      </c>
      <c r="J20" s="2">
        <f t="shared" ca="1" si="14"/>
        <v>382200000000</v>
      </c>
      <c r="K20" s="2">
        <f t="shared" ca="1" si="14"/>
        <v>108284736000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3640000000</v>
      </c>
      <c r="E21" s="2">
        <f>IFERROR(INDEX(E51:E500,MATCH($C$7,$C$51:$C$500,0)),"")</f>
        <v>3640000000</v>
      </c>
      <c r="H21" s="2">
        <f>IFERROR(INDEX(D21:G21,COUNT(D21:G21)),"")</f>
        <v>3640000000</v>
      </c>
      <c r="I21" s="2">
        <f t="shared" ref="I21:O21" si="15">IFERROR(INDEX(I51:I500,MATCH($C$7,$C$51:$C$500,0)),"")</f>
        <v>3640000000</v>
      </c>
      <c r="J21" s="2">
        <f t="shared" si="15"/>
        <v>3640000000</v>
      </c>
      <c r="K21" s="2">
        <f t="shared" si="15"/>
        <v>2170000000</v>
      </c>
      <c r="L21" s="2">
        <f t="shared" si="15"/>
        <v>1620000000</v>
      </c>
      <c r="M21" s="2">
        <f t="shared" si="15"/>
        <v>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42</v>
      </c>
      <c r="C23" t="s">
        <v>43</v>
      </c>
      <c r="D23" s="3">
        <f>IFERROR(D5/D6*100,"")</f>
        <v>0.17843696496055633</v>
      </c>
      <c r="E23" s="3">
        <f>IFERROR(E5/E6*100,"")</f>
        <v>2.361263899228053</v>
      </c>
      <c r="H23" s="3">
        <f t="shared" ref="H23:O23" si="16">IFERROR(H5/H6*100,"")</f>
        <v>5.080053964253759</v>
      </c>
      <c r="I23" s="3">
        <f t="shared" si="16"/>
        <v>13.378308982285889</v>
      </c>
      <c r="J23" s="3">
        <f t="shared" si="16"/>
        <v>10.378335859529898</v>
      </c>
      <c r="K23" s="3">
        <f t="shared" si="16"/>
        <v>11.86875591554908</v>
      </c>
      <c r="L23" s="3">
        <f t="shared" si="16"/>
        <v>30.770285086810144</v>
      </c>
      <c r="M23" s="3">
        <f t="shared" si="16"/>
        <v>14.3626257016882</v>
      </c>
      <c r="N23" s="3">
        <f t="shared" si="16"/>
        <v>14.21940153384657</v>
      </c>
      <c r="O23" s="3">
        <f t="shared" si="16"/>
        <v>14.571362750840795</v>
      </c>
    </row>
    <row r="24" spans="1:15" ht="15.5" x14ac:dyDescent="0.35">
      <c r="C24" t="s">
        <v>44</v>
      </c>
      <c r="D24" s="4">
        <f>IFERROR(_xlfn.RRI(5,I23,D23),"")</f>
        <v>-0.57828726018193466</v>
      </c>
      <c r="E24" s="4">
        <f>IFERROR(_xlfn.RRI(5,J23,E23),"")</f>
        <v>-0.25629044495547881</v>
      </c>
      <c r="H24" s="4">
        <f t="shared" ref="H24:O24" si="17">IFERROR(_xlfn.RRI(5,M23,H23),"")</f>
        <v>-0.18768046657673643</v>
      </c>
      <c r="I24" s="4">
        <f t="shared" si="17"/>
        <v>-1.2120482881590289E-2</v>
      </c>
      <c r="J24" s="4">
        <f t="shared" si="17"/>
        <v>-6.5615748153660558E-2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45</v>
      </c>
      <c r="C25" t="s">
        <v>46</v>
      </c>
      <c r="D25" s="3">
        <f>IFERROR(INDEX(D51:D500,MATCH($A$25,$C$51:$C$500,0)),"")</f>
        <v>0.13</v>
      </c>
      <c r="E25" s="3">
        <f>IFERROR(INDEX(E51:E500,MATCH($A$25,$C$51:$C$500,0)),"")</f>
        <v>1.74</v>
      </c>
      <c r="H25" s="3">
        <f>IFERROR(INDEX(D25:G25,COUNT(D25:G25)),"")</f>
        <v>1.74</v>
      </c>
      <c r="I25" s="3">
        <f t="shared" ref="I25:O25" si="18">IFERROR(INDEX(I51:I500,MATCH($C$25,$C$51:$C$500,0)),"")</f>
        <v>9.52</v>
      </c>
      <c r="J25" s="3">
        <f t="shared" si="18"/>
        <v>6.54</v>
      </c>
      <c r="K25" s="3">
        <f t="shared" si="18"/>
        <v>11.72</v>
      </c>
      <c r="L25" s="3">
        <f t="shared" si="18"/>
        <v>21.24</v>
      </c>
      <c r="M25" s="3">
        <f t="shared" si="18"/>
        <v>605224.89</v>
      </c>
      <c r="N25" s="3">
        <f t="shared" si="18"/>
        <v>538452.86</v>
      </c>
      <c r="O25" s="3">
        <f t="shared" si="18"/>
        <v>473913.78</v>
      </c>
    </row>
    <row r="26" spans="1:15" ht="15.5" x14ac:dyDescent="0.35">
      <c r="C26" t="s">
        <v>47</v>
      </c>
      <c r="D26" s="4">
        <f>IFERROR(_xlfn.RRI(5,I25,D25),"")</f>
        <v>-0.5762972519221824</v>
      </c>
      <c r="E26" s="4">
        <f>IFERROR(_xlfn.RRI(5,J25,E25),"")</f>
        <v>-0.23264858200303362</v>
      </c>
      <c r="H26" s="4">
        <f t="shared" ref="H26:O26" si="19">IFERROR(_xlfn.RRI(5,M25,H25),"")</f>
        <v>-0.92206608498043008</v>
      </c>
      <c r="I26" s="4">
        <f t="shared" si="19"/>
        <v>-0.88792781167495882</v>
      </c>
      <c r="J26" s="4">
        <f t="shared" si="19"/>
        <v>-0.89334635996494616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48</v>
      </c>
      <c r="D27" s="3">
        <f>IFERROR(D4/D21,"")</f>
        <v>10.878744299999999</v>
      </c>
      <c r="E27" s="3">
        <f>IFERROR(E4/E21,"")</f>
        <v>12.269287785714285</v>
      </c>
      <c r="H27" s="3">
        <f t="shared" ref="H27:O27" si="20">IFERROR(H4/H21,"")</f>
        <v>46.296064171428569</v>
      </c>
      <c r="I27" s="3">
        <f t="shared" si="20"/>
        <v>63.505378903021978</v>
      </c>
      <c r="J27" s="3">
        <f t="shared" si="20"/>
        <v>51.591176139285714</v>
      </c>
      <c r="K27" s="3">
        <f t="shared" si="20"/>
        <v>70.687993690783415</v>
      </c>
      <c r="L27" s="3">
        <f t="shared" si="20"/>
        <v>119.92563206049383</v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49</v>
      </c>
      <c r="D28" s="4">
        <f>IFERROR(_xlfn.RRI(5,I27,D27),"")</f>
        <v>-0.29732637666508321</v>
      </c>
      <c r="E28" s="4">
        <f>IFERROR(_xlfn.RRI(5,J27,E27),"")</f>
        <v>-0.24967609187915363</v>
      </c>
      <c r="H28" s="4" t="str">
        <f t="shared" ref="H28:O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50</v>
      </c>
      <c r="H29" s="4">
        <f t="shared" ref="H29:O29" si="22">IFERROR(((H25-I25)/I25)*100%,"")</f>
        <v>-0.8172268907563025</v>
      </c>
      <c r="I29" s="4">
        <f t="shared" si="22"/>
        <v>0.45565749235474001</v>
      </c>
      <c r="J29" s="4">
        <f t="shared" si="22"/>
        <v>-0.44197952218430037</v>
      </c>
      <c r="K29" s="4">
        <f t="shared" si="22"/>
        <v>-0.44821092278719388</v>
      </c>
      <c r="L29" s="4">
        <f t="shared" si="22"/>
        <v>-0.99996490560723639</v>
      </c>
      <c r="M29" s="4">
        <f t="shared" si="22"/>
        <v>0.12400719721314142</v>
      </c>
      <c r="N29" s="4">
        <f t="shared" si="22"/>
        <v>0.1361831681703789</v>
      </c>
      <c r="O29" s="4" t="str">
        <f t="shared" si="22"/>
        <v/>
      </c>
    </row>
    <row r="30" spans="1:15" ht="15.5" x14ac:dyDescent="0.35">
      <c r="C30" t="s">
        <v>51</v>
      </c>
      <c r="H30" s="4">
        <f t="shared" ref="H30:O30" si="23">IFERROR(((H27-I27)/I27)*100%,"")</f>
        <v>-0.27098987564302973</v>
      </c>
      <c r="I30" s="4">
        <f t="shared" si="23"/>
        <v>0.2309348934315886</v>
      </c>
      <c r="J30" s="4">
        <f t="shared" si="23"/>
        <v>-0.27015645167458785</v>
      </c>
      <c r="K30" s="4">
        <f t="shared" si="23"/>
        <v>-0.41056809560839819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73.86</v>
      </c>
      <c r="E32" s="3">
        <f>IFERROR(INDEX(E51:E500,MATCH($A$32,$C$51:$C$500,0)),"")</f>
        <v>73.72</v>
      </c>
      <c r="H32" s="3">
        <f>IFERROR(INDEX(D32:G32,COUNT(D32:G32)),"")</f>
        <v>73.72</v>
      </c>
      <c r="I32" s="3">
        <f t="shared" ref="I32:O32" si="24">IFERROR(INDEX(I51:I500,MATCH($C$32,$C$51:$C$500,0)),"")</f>
        <v>71.98</v>
      </c>
      <c r="J32" s="3">
        <f t="shared" si="24"/>
        <v>63.32</v>
      </c>
      <c r="K32" s="3">
        <f t="shared" si="24"/>
        <v>98.02</v>
      </c>
      <c r="L32" s="3">
        <f t="shared" si="24"/>
        <v>69.42</v>
      </c>
      <c r="M32" s="3">
        <f t="shared" si="24"/>
        <v>4404221.2</v>
      </c>
      <c r="N32" s="3">
        <f t="shared" si="24"/>
        <v>3774001.89</v>
      </c>
      <c r="O32" s="3">
        <f t="shared" si="24"/>
        <v>3249154.23</v>
      </c>
    </row>
    <row r="33" spans="1:15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0.87</v>
      </c>
      <c r="E33" s="3">
        <f>IFERROR(INDEX(E51:E500,MATCH($A$33,$C$51:$C$500,0)),"")</f>
        <v>1.07</v>
      </c>
      <c r="H33" s="3">
        <f>IFERROR(INDEX(D33:G33,COUNT(D33:G33)),"")</f>
        <v>1.07</v>
      </c>
      <c r="I33" s="3">
        <f t="shared" ref="I33:O33" si="25">IFERROR(INDEX(I51:I500,MATCH($C$33,$C$51:$C$500,0)),"")</f>
        <v>1.86</v>
      </c>
      <c r="J33" s="3">
        <f t="shared" si="25"/>
        <v>1.66</v>
      </c>
      <c r="K33" s="3">
        <f t="shared" si="25"/>
        <v>0.86</v>
      </c>
      <c r="L33" s="3">
        <f t="shared" si="25"/>
        <v>0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492.31</v>
      </c>
      <c r="E34" s="3">
        <f>IFERROR(INDEX(E51:E500,MATCH($A$34,$C$51:$C$500,0)),"")</f>
        <v>45.4</v>
      </c>
      <c r="H34" s="3">
        <f>IFERROR(INDEX(D34:G34,COUNT(D34:G34)),"")</f>
        <v>45.4</v>
      </c>
      <c r="I34" s="3">
        <f t="shared" ref="I34:O34" si="26">IFERROR(INDEX(I51:I500,MATCH($C$34,$C$51:$C$500,0)),"")</f>
        <v>14.08</v>
      </c>
      <c r="J34" s="3">
        <f t="shared" si="26"/>
        <v>16.059999999999999</v>
      </c>
      <c r="K34" s="3">
        <f t="shared" si="26"/>
        <v>7.17</v>
      </c>
      <c r="L34" s="3">
        <f t="shared" si="26"/>
        <v>0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5.89</v>
      </c>
      <c r="E35" s="3">
        <f>IFERROR(INDEX(E51:E500,MATCH($A$35,$C$51:$C$500,0)),"")</f>
        <v>6.45</v>
      </c>
      <c r="H35" s="3">
        <f>IFERROR(INDEX(D35:G35,COUNT(D35:G35)),"")</f>
        <v>6.45</v>
      </c>
      <c r="I35" s="3">
        <f t="shared" ref="I35:O35" si="27">IFERROR(INDEX(I51:I500,MATCH($C$35,$C$51:$C$500,0)),"")</f>
        <v>2.11</v>
      </c>
      <c r="J35" s="3">
        <f t="shared" si="27"/>
        <v>2.04</v>
      </c>
      <c r="K35" s="3">
        <f t="shared" si="27"/>
        <v>1.19</v>
      </c>
      <c r="L35" s="3">
        <f t="shared" si="27"/>
        <v>0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64</v>
      </c>
      <c r="C36" t="s">
        <v>65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O36" si="28">IFERROR(INDEX(H51:H500,MATCH($C$36,$C$51:$C$500,0)),"")</f>
        <v>0.26649999999999996</v>
      </c>
      <c r="I36" s="4">
        <f t="shared" si="28"/>
        <v>0.105</v>
      </c>
      <c r="J36" s="4">
        <f t="shared" si="28"/>
        <v>0</v>
      </c>
      <c r="K36" s="4">
        <f t="shared" si="28"/>
        <v>0.2072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66</v>
      </c>
      <c r="C37" t="s">
        <v>67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O37" si="29">IFERROR(INDEX(H51:H500,MATCH($C$37,$C$51:$C$500,0)),"")</f>
        <v>1</v>
      </c>
      <c r="I37" s="3">
        <f t="shared" si="29"/>
        <v>1</v>
      </c>
      <c r="J37" s="3">
        <f t="shared" si="29"/>
        <v>0</v>
      </c>
      <c r="K37" s="3">
        <f t="shared" si="29"/>
        <v>1.44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237</v>
      </c>
    </row>
    <row r="51" spans="2:15" ht="15.5" x14ac:dyDescent="0.35">
      <c r="B51" t="s">
        <v>73</v>
      </c>
      <c r="C51" t="s">
        <v>6</v>
      </c>
      <c r="D51" s="5">
        <v>39598629252</v>
      </c>
      <c r="E51" s="5">
        <v>44660207540</v>
      </c>
      <c r="F51" s="5">
        <v>80037811576</v>
      </c>
      <c r="G51" s="5">
        <v>47564483270</v>
      </c>
      <c r="I51" s="5">
        <v>231159579207</v>
      </c>
      <c r="J51" s="5">
        <v>187791881147</v>
      </c>
      <c r="K51" s="5">
        <v>153392946309</v>
      </c>
      <c r="L51" s="5">
        <v>194279523938</v>
      </c>
      <c r="M51" s="5">
        <v>160254869118</v>
      </c>
      <c r="N51" s="5">
        <v>149101936000</v>
      </c>
      <c r="O51" s="5">
        <v>145652312281</v>
      </c>
    </row>
    <row r="52" spans="2:15" ht="15.5" x14ac:dyDescent="0.35">
      <c r="C52" t="s">
        <v>74</v>
      </c>
      <c r="D52" s="5">
        <v>-27155760987</v>
      </c>
      <c r="E52" s="5">
        <v>-26609567621</v>
      </c>
      <c r="F52" s="5">
        <v>-60448102421</v>
      </c>
      <c r="G52" s="5">
        <v>-30539193863</v>
      </c>
      <c r="I52" s="5">
        <v>-153458805506</v>
      </c>
      <c r="J52" s="5">
        <v>-125082069343</v>
      </c>
      <c r="K52" s="5">
        <v>-94418161188</v>
      </c>
      <c r="L52" s="5">
        <v>-122389492532</v>
      </c>
      <c r="M52" s="5">
        <v>-116545924929</v>
      </c>
      <c r="N52" s="5">
        <v>-99969685118</v>
      </c>
      <c r="O52" s="5">
        <v>-100274778099</v>
      </c>
    </row>
    <row r="53" spans="2:15" ht="15.5" x14ac:dyDescent="0.35">
      <c r="C53" t="s">
        <v>75</v>
      </c>
      <c r="D53" s="5">
        <v>12442868265</v>
      </c>
      <c r="E53" s="5">
        <v>18050639919</v>
      </c>
      <c r="F53" s="5">
        <v>19589709155</v>
      </c>
      <c r="G53" s="5">
        <v>17025289407</v>
      </c>
      <c r="I53" s="5">
        <v>77700773701</v>
      </c>
      <c r="J53" s="5">
        <v>62709811804</v>
      </c>
      <c r="K53" s="5">
        <v>58974785121</v>
      </c>
      <c r="L53" s="5">
        <v>71890031406</v>
      </c>
      <c r="M53" s="5">
        <v>43708944189</v>
      </c>
      <c r="N53" s="5">
        <v>49132250882</v>
      </c>
      <c r="O53" s="5">
        <v>45377534182</v>
      </c>
    </row>
    <row r="54" spans="2:15" ht="15.5" x14ac:dyDescent="0.35">
      <c r="C54" t="s">
        <v>76</v>
      </c>
      <c r="D54" s="5">
        <v>-8570165082</v>
      </c>
      <c r="E54" s="5">
        <v>-9929974448</v>
      </c>
      <c r="F54" s="5">
        <v>-13464945164</v>
      </c>
      <c r="G54" s="5">
        <v>-6796959045</v>
      </c>
      <c r="I54" s="5">
        <v>-37865197045</v>
      </c>
      <c r="J54" s="5">
        <v>-30066736624</v>
      </c>
      <c r="K54" s="5">
        <v>-22253831337</v>
      </c>
      <c r="L54" s="5">
        <v>-24293233777</v>
      </c>
      <c r="M54" s="5">
        <v>-23720475750</v>
      </c>
      <c r="N54" s="5">
        <v>-31791737813</v>
      </c>
      <c r="O54" s="5">
        <v>-25236649308</v>
      </c>
    </row>
    <row r="55" spans="2:15" ht="15.5" x14ac:dyDescent="0.35">
      <c r="C55" t="s">
        <v>77</v>
      </c>
      <c r="D55" s="5">
        <v>-8570165082</v>
      </c>
      <c r="E55" s="5">
        <v>-9929974448</v>
      </c>
      <c r="F55" s="5">
        <v>-13464945164</v>
      </c>
      <c r="G55" s="5">
        <v>-6796959045</v>
      </c>
      <c r="I55" s="5">
        <v>-37865197045</v>
      </c>
      <c r="J55" s="5">
        <v>-30066736624</v>
      </c>
      <c r="K55" s="5">
        <v>-22253831337</v>
      </c>
      <c r="L55" s="5">
        <v>-24293233777</v>
      </c>
      <c r="M55" s="5">
        <v>-23720475750</v>
      </c>
      <c r="N55" s="5">
        <v>-31791737813</v>
      </c>
      <c r="O55" s="5">
        <v>-25236649308</v>
      </c>
    </row>
    <row r="56" spans="2:15" ht="15.5" x14ac:dyDescent="0.35">
      <c r="C56" t="s">
        <v>78</v>
      </c>
      <c r="D56" s="5">
        <v>3872703183</v>
      </c>
      <c r="E56" s="5">
        <v>8120665471</v>
      </c>
      <c r="F56" s="5">
        <v>6124763991</v>
      </c>
      <c r="G56" s="5">
        <v>10228330362</v>
      </c>
      <c r="I56" s="5">
        <v>39835576656</v>
      </c>
      <c r="J56" s="5">
        <v>32643075180</v>
      </c>
      <c r="K56" s="5">
        <v>36720953784</v>
      </c>
      <c r="L56" s="5">
        <v>47596797629</v>
      </c>
      <c r="M56" s="5">
        <v>19988468439</v>
      </c>
      <c r="N56" s="5">
        <v>17340513069</v>
      </c>
      <c r="O56" s="5">
        <v>20140884874</v>
      </c>
    </row>
    <row r="57" spans="2:15" ht="15.5" x14ac:dyDescent="0.35">
      <c r="C57" t="s">
        <v>79</v>
      </c>
      <c r="D57" s="5">
        <v>-2948117177</v>
      </c>
      <c r="E57" s="5">
        <v>-738873092</v>
      </c>
      <c r="F57" s="5">
        <v>-3525317969</v>
      </c>
      <c r="G57" s="5">
        <v>-2758296180</v>
      </c>
      <c r="I57" s="5">
        <v>-2045793432</v>
      </c>
      <c r="J57" s="5">
        <v>-6796185532</v>
      </c>
      <c r="K57" s="5">
        <v>-9682009661</v>
      </c>
      <c r="L57" s="5">
        <v>-10707669687</v>
      </c>
      <c r="M57" s="5">
        <v>-8692733717</v>
      </c>
      <c r="N57" s="5">
        <v>-7880248142</v>
      </c>
      <c r="O57" s="5">
        <v>-11747235607</v>
      </c>
    </row>
    <row r="58" spans="2:15" ht="15.5" x14ac:dyDescent="0.35">
      <c r="C58" t="s">
        <v>242</v>
      </c>
      <c r="F58" s="5">
        <v>-1952604</v>
      </c>
      <c r="I58" s="5">
        <v>-1952604</v>
      </c>
      <c r="J58" s="5">
        <v>-6228908</v>
      </c>
      <c r="K58" s="5">
        <v>-4290018</v>
      </c>
      <c r="L58" s="5">
        <v>-1818373677</v>
      </c>
      <c r="M58" s="5">
        <v>-7312888</v>
      </c>
      <c r="N58" s="5">
        <v>-35625868</v>
      </c>
      <c r="O58" s="5">
        <v>-7293956</v>
      </c>
    </row>
    <row r="59" spans="2:15" ht="15.5" x14ac:dyDescent="0.35">
      <c r="C59" t="s">
        <v>241</v>
      </c>
      <c r="F59" s="5">
        <v>153041235</v>
      </c>
      <c r="I59" s="5">
        <v>153041235</v>
      </c>
      <c r="J59" s="5">
        <v>1507812688</v>
      </c>
      <c r="K59" s="5">
        <v>276402941</v>
      </c>
      <c r="L59" s="5">
        <v>-1154285528</v>
      </c>
      <c r="M59" s="5">
        <v>1959233506</v>
      </c>
      <c r="N59" s="5">
        <v>1864084871</v>
      </c>
      <c r="O59" s="5">
        <v>-68002840</v>
      </c>
    </row>
    <row r="60" spans="2:15" ht="15.5" x14ac:dyDescent="0.35">
      <c r="C60" t="s">
        <v>27</v>
      </c>
      <c r="D60" s="5">
        <v>-3248918462</v>
      </c>
      <c r="E60" s="5">
        <v>-3604203762</v>
      </c>
      <c r="F60" s="5">
        <v>-2951150756</v>
      </c>
      <c r="G60" s="5">
        <v>-3350071419</v>
      </c>
      <c r="I60" s="5">
        <v>-11773665538</v>
      </c>
      <c r="J60" s="5">
        <v>-11494551777</v>
      </c>
      <c r="K60" s="5">
        <v>-10766616734</v>
      </c>
      <c r="L60" s="5">
        <v>-9813888494</v>
      </c>
      <c r="M60" s="5">
        <v>-11053638322</v>
      </c>
      <c r="N60" s="5">
        <v>-10741091959</v>
      </c>
      <c r="O60" s="5">
        <v>-11332505586</v>
      </c>
    </row>
    <row r="61" spans="2:15" ht="15.5" x14ac:dyDescent="0.35">
      <c r="C61" t="s">
        <v>80</v>
      </c>
      <c r="D61" s="5">
        <v>-2515654</v>
      </c>
      <c r="E61" s="5">
        <v>2865330670</v>
      </c>
      <c r="F61" s="5">
        <v>223149697</v>
      </c>
      <c r="G61" s="5">
        <v>574301670</v>
      </c>
      <c r="I61" s="5">
        <v>1790872886</v>
      </c>
      <c r="J61" s="5">
        <v>3015768817</v>
      </c>
      <c r="K61" s="5">
        <v>961839134</v>
      </c>
      <c r="L61" s="5">
        <v>25777893</v>
      </c>
      <c r="M61" s="5">
        <v>10090563</v>
      </c>
      <c r="N61" s="5">
        <v>9859831</v>
      </c>
      <c r="O61" s="5">
        <v>13023833</v>
      </c>
    </row>
    <row r="62" spans="2:15" ht="15.5" x14ac:dyDescent="0.35">
      <c r="C62" t="s">
        <v>81</v>
      </c>
      <c r="D62" s="5">
        <v>303316939</v>
      </c>
      <c r="F62" s="5">
        <v>-948405541</v>
      </c>
      <c r="G62" s="5">
        <v>17473569</v>
      </c>
      <c r="I62" s="5">
        <v>7785910589</v>
      </c>
      <c r="J62" s="5">
        <v>181013648</v>
      </c>
      <c r="K62" s="5">
        <v>-149344984</v>
      </c>
      <c r="L62" s="5">
        <v>2053100119</v>
      </c>
      <c r="M62" s="5">
        <v>398893424</v>
      </c>
      <c r="N62" s="5">
        <v>1022524983</v>
      </c>
      <c r="O62" s="5">
        <v>-352457058</v>
      </c>
    </row>
    <row r="63" spans="2:15" ht="15.5" x14ac:dyDescent="0.35">
      <c r="C63" t="s">
        <v>82</v>
      </c>
      <c r="D63" s="5">
        <v>-2948117177</v>
      </c>
      <c r="E63" s="5">
        <v>-738873092</v>
      </c>
      <c r="F63" s="5">
        <v>-3525317969</v>
      </c>
      <c r="G63" s="5">
        <v>-2758296180</v>
      </c>
      <c r="I63" s="5">
        <v>-2045793432</v>
      </c>
      <c r="J63" s="5">
        <v>-6796185532</v>
      </c>
      <c r="K63" s="5">
        <v>-9682009661</v>
      </c>
      <c r="L63" s="5">
        <v>-10707669687</v>
      </c>
      <c r="M63" s="5">
        <v>-8692733717</v>
      </c>
      <c r="N63" s="5">
        <v>-7880248142</v>
      </c>
      <c r="O63" s="5">
        <v>-11747235607</v>
      </c>
    </row>
    <row r="64" spans="2:15" ht="15.5" x14ac:dyDescent="0.35">
      <c r="C64" t="s">
        <v>245</v>
      </c>
    </row>
    <row r="65" spans="2:15" ht="15.5" x14ac:dyDescent="0.35">
      <c r="C65" t="s">
        <v>29</v>
      </c>
      <c r="D65" s="5">
        <v>924586006</v>
      </c>
      <c r="E65" s="5">
        <v>7381792379</v>
      </c>
      <c r="F65" s="5">
        <v>2599446022</v>
      </c>
      <c r="G65" s="5">
        <v>7470034182</v>
      </c>
      <c r="I65" s="5">
        <v>37789783224</v>
      </c>
      <c r="J65" s="5">
        <v>25846889648</v>
      </c>
      <c r="K65" s="5">
        <v>27038944123</v>
      </c>
      <c r="L65" s="5">
        <v>36889127942</v>
      </c>
      <c r="M65" s="5">
        <v>11295734722</v>
      </c>
      <c r="N65" s="5">
        <v>9460264927</v>
      </c>
      <c r="O65" s="5">
        <v>8393649267</v>
      </c>
    </row>
    <row r="66" spans="2:15" ht="15.5" x14ac:dyDescent="0.35">
      <c r="C66" t="s">
        <v>28</v>
      </c>
      <c r="D66" s="5">
        <v>-432543417</v>
      </c>
      <c r="E66" s="5">
        <v>-1179361392</v>
      </c>
      <c r="F66" s="5">
        <v>659921650</v>
      </c>
      <c r="G66" s="5">
        <v>-669347342</v>
      </c>
      <c r="I66" s="5">
        <v>-2635263129</v>
      </c>
      <c r="J66" s="5">
        <v>-1723602954</v>
      </c>
      <c r="K66" s="5">
        <v>-1538250963</v>
      </c>
      <c r="L66" s="5">
        <v>-2319909288</v>
      </c>
      <c r="M66" s="5">
        <v>-1838946996</v>
      </c>
      <c r="N66" s="5">
        <v>-1193270918</v>
      </c>
      <c r="O66" s="5">
        <v>-1162513562</v>
      </c>
    </row>
    <row r="67" spans="2:15" ht="15.5" x14ac:dyDescent="0.35">
      <c r="C67" t="s">
        <v>87</v>
      </c>
      <c r="D67" s="5">
        <v>492042589</v>
      </c>
      <c r="E67" s="5">
        <v>6202430987</v>
      </c>
      <c r="F67" s="5">
        <v>3259367672</v>
      </c>
      <c r="G67" s="5">
        <v>6800686840</v>
      </c>
      <c r="I67" s="5">
        <v>35154520095</v>
      </c>
      <c r="J67" s="5">
        <v>24123286694</v>
      </c>
      <c r="K67" s="5">
        <v>25500693160</v>
      </c>
      <c r="L67" s="5">
        <v>34569218654</v>
      </c>
      <c r="M67" s="5">
        <v>9456787726</v>
      </c>
      <c r="N67" s="5">
        <v>8266994009</v>
      </c>
      <c r="O67" s="5">
        <v>7231135705</v>
      </c>
    </row>
    <row r="68" spans="2:15" ht="15.5" x14ac:dyDescent="0.35">
      <c r="C68" t="s">
        <v>88</v>
      </c>
      <c r="F68" s="5">
        <v>431692406</v>
      </c>
      <c r="I68" s="5">
        <v>431692406</v>
      </c>
      <c r="J68" s="5">
        <v>142183865</v>
      </c>
      <c r="K68" s="5">
        <v>-202100640</v>
      </c>
      <c r="L68" s="5">
        <v>150215621</v>
      </c>
      <c r="M68" s="5">
        <v>380935387</v>
      </c>
      <c r="N68" s="5">
        <v>-74121709</v>
      </c>
      <c r="O68" s="5">
        <v>-34770086</v>
      </c>
    </row>
    <row r="69" spans="2:15" ht="15.5" x14ac:dyDescent="0.35">
      <c r="C69" t="s">
        <v>89</v>
      </c>
      <c r="D69" s="5">
        <v>492042589</v>
      </c>
      <c r="E69" s="5">
        <v>6202430987</v>
      </c>
      <c r="F69" s="5">
        <v>3691060078</v>
      </c>
      <c r="G69" s="5">
        <v>6800686840</v>
      </c>
      <c r="I69" s="5">
        <v>35586212501</v>
      </c>
      <c r="J69" s="5">
        <v>24265470559</v>
      </c>
      <c r="K69" s="5">
        <v>25298592520</v>
      </c>
      <c r="L69" s="5">
        <v>34719434275</v>
      </c>
      <c r="M69" s="5">
        <v>9837723113</v>
      </c>
      <c r="N69" s="5">
        <v>8192872300</v>
      </c>
      <c r="O69" s="5">
        <v>7196365619</v>
      </c>
    </row>
    <row r="70" spans="2:15" ht="15.5" x14ac:dyDescent="0.35">
      <c r="C70" t="s">
        <v>90</v>
      </c>
      <c r="D70" s="5">
        <v>492042589</v>
      </c>
      <c r="E70" s="5">
        <v>6202430987</v>
      </c>
      <c r="F70" s="5">
        <v>3259367672</v>
      </c>
      <c r="G70" s="5">
        <v>6800686840</v>
      </c>
      <c r="I70" s="5">
        <v>35154520095</v>
      </c>
      <c r="J70" s="5">
        <v>24123286694</v>
      </c>
      <c r="K70" s="5">
        <v>25500693160</v>
      </c>
      <c r="L70" s="5">
        <v>34569218654</v>
      </c>
      <c r="M70" s="5">
        <v>9456787726</v>
      </c>
      <c r="N70" s="5">
        <v>8266994009</v>
      </c>
      <c r="O70" s="5">
        <v>7231135705</v>
      </c>
    </row>
    <row r="71" spans="2:15" ht="15.5" x14ac:dyDescent="0.35">
      <c r="C71" t="s">
        <v>8</v>
      </c>
      <c r="D71" s="5">
        <v>481272083</v>
      </c>
      <c r="E71" s="5">
        <v>6357075392</v>
      </c>
      <c r="F71" s="5">
        <v>3500378311</v>
      </c>
      <c r="G71" s="5">
        <v>6861872659</v>
      </c>
      <c r="I71" s="5">
        <v>35187760413</v>
      </c>
      <c r="J71" s="5">
        <v>23980515205</v>
      </c>
      <c r="K71" s="5">
        <v>25174845703</v>
      </c>
      <c r="L71" s="5">
        <v>34642903252</v>
      </c>
      <c r="M71" s="5">
        <v>9828124234</v>
      </c>
      <c r="N71" s="5">
        <v>8329887824</v>
      </c>
      <c r="O71" s="5">
        <v>7362222655</v>
      </c>
    </row>
    <row r="72" spans="2:15" ht="15.5" x14ac:dyDescent="0.35">
      <c r="C72" t="s">
        <v>91</v>
      </c>
      <c r="D72" s="5">
        <v>10770506</v>
      </c>
      <c r="E72" s="5">
        <v>-154644405</v>
      </c>
      <c r="F72" s="5">
        <v>190681767</v>
      </c>
      <c r="G72" s="5">
        <v>-61185819</v>
      </c>
      <c r="I72" s="5">
        <v>398452088</v>
      </c>
      <c r="J72" s="5">
        <v>284955354</v>
      </c>
      <c r="K72" s="5">
        <v>123746817</v>
      </c>
      <c r="L72" s="5">
        <v>76531023</v>
      </c>
      <c r="M72" s="5">
        <v>9598879</v>
      </c>
      <c r="N72" s="5">
        <v>-137015524</v>
      </c>
      <c r="O72" s="5">
        <v>-165857036</v>
      </c>
    </row>
    <row r="73" spans="2:15" ht="15.5" x14ac:dyDescent="0.35">
      <c r="C73" t="s">
        <v>92</v>
      </c>
      <c r="D73" s="5">
        <v>492042589</v>
      </c>
      <c r="E73" s="5">
        <v>6202430987</v>
      </c>
      <c r="F73" s="5">
        <v>3259367672</v>
      </c>
      <c r="G73" s="5">
        <v>6800686840</v>
      </c>
      <c r="I73" s="5">
        <v>35154520095</v>
      </c>
      <c r="J73" s="5">
        <v>24123286694</v>
      </c>
      <c r="K73" s="5">
        <v>25500693160</v>
      </c>
      <c r="L73" s="5">
        <v>34569218654</v>
      </c>
      <c r="M73" s="5">
        <v>9456787726</v>
      </c>
      <c r="N73" s="5">
        <v>8266994009</v>
      </c>
      <c r="O73" s="5">
        <v>7231135705</v>
      </c>
    </row>
    <row r="74" spans="2:15" ht="15.5" x14ac:dyDescent="0.35">
      <c r="C74" t="s">
        <v>93</v>
      </c>
      <c r="D74" s="5">
        <v>492042589</v>
      </c>
      <c r="E74" s="5">
        <v>6202430987</v>
      </c>
      <c r="F74" s="5">
        <v>3691060078</v>
      </c>
      <c r="G74" s="5">
        <v>6800686840</v>
      </c>
      <c r="I74" s="5">
        <v>35586212501</v>
      </c>
      <c r="J74" s="5">
        <v>24265470559</v>
      </c>
      <c r="K74" s="5">
        <v>25298592520</v>
      </c>
      <c r="L74" s="5">
        <v>34719434275</v>
      </c>
      <c r="M74" s="5">
        <v>9837723113</v>
      </c>
      <c r="N74" s="5">
        <v>8192872300</v>
      </c>
      <c r="O74" s="5">
        <v>7196365619</v>
      </c>
    </row>
    <row r="75" spans="2:15" ht="15.5" x14ac:dyDescent="0.35">
      <c r="C75" t="s">
        <v>94</v>
      </c>
      <c r="D75" s="5">
        <v>492042589</v>
      </c>
      <c r="E75" s="5">
        <v>6202430987</v>
      </c>
      <c r="F75" s="5">
        <v>3691060078</v>
      </c>
      <c r="G75" s="5">
        <v>6800686840</v>
      </c>
      <c r="I75" s="5">
        <v>35586212501</v>
      </c>
      <c r="J75" s="5">
        <v>24265470559</v>
      </c>
      <c r="K75" s="5">
        <v>25298592520</v>
      </c>
      <c r="L75" s="5">
        <v>34719434275</v>
      </c>
      <c r="M75" s="5">
        <v>9837723113</v>
      </c>
      <c r="N75" s="5">
        <v>8192872300</v>
      </c>
      <c r="O75" s="5">
        <v>7196365619</v>
      </c>
    </row>
    <row r="77" spans="2:15" ht="15.5" x14ac:dyDescent="0.35">
      <c r="B77" t="s">
        <v>95</v>
      </c>
      <c r="C77" t="s">
        <v>96</v>
      </c>
    </row>
    <row r="78" spans="2:15" ht="15.5" x14ac:dyDescent="0.35">
      <c r="C78" t="s">
        <v>97</v>
      </c>
    </row>
    <row r="79" spans="2:15" ht="15.5" x14ac:dyDescent="0.35">
      <c r="C79" t="s">
        <v>20</v>
      </c>
      <c r="D79" s="5">
        <v>12188029425</v>
      </c>
      <c r="E79" s="5">
        <v>9965966318</v>
      </c>
      <c r="F79" s="5">
        <v>6288762549</v>
      </c>
      <c r="G79" s="5">
        <v>4120378534</v>
      </c>
      <c r="I79" s="5">
        <v>6288762549</v>
      </c>
      <c r="J79" s="5">
        <v>6948870438</v>
      </c>
      <c r="K79" s="5">
        <v>15916499451</v>
      </c>
      <c r="L79" s="5">
        <v>8435353559</v>
      </c>
      <c r="M79" s="5">
        <v>5283792290</v>
      </c>
      <c r="N79" s="5">
        <v>1415002949</v>
      </c>
      <c r="O79" s="5">
        <v>3959867692</v>
      </c>
    </row>
    <row r="80" spans="2:15" ht="15.5" x14ac:dyDescent="0.35">
      <c r="C80" t="s">
        <v>98</v>
      </c>
      <c r="D80" s="5">
        <v>47486412004</v>
      </c>
      <c r="E80" s="5">
        <v>59598177973</v>
      </c>
      <c r="F80" s="5">
        <v>54892418289</v>
      </c>
      <c r="G80" s="5">
        <v>56895668230</v>
      </c>
      <c r="I80" s="5">
        <v>54892418289</v>
      </c>
      <c r="J80" s="5">
        <v>52022374065</v>
      </c>
      <c r="K80" s="5">
        <v>37793415706</v>
      </c>
      <c r="L80" s="5">
        <v>25414506856</v>
      </c>
      <c r="M80" s="5">
        <v>22829409698</v>
      </c>
      <c r="N80" s="5">
        <v>20770366866</v>
      </c>
      <c r="O80" s="5">
        <v>14875859500</v>
      </c>
    </row>
    <row r="81" spans="3:15" ht="15.5" x14ac:dyDescent="0.35">
      <c r="C81" t="s">
        <v>99</v>
      </c>
      <c r="D81" s="5">
        <v>101681724</v>
      </c>
      <c r="E81" s="5">
        <v>31876035</v>
      </c>
      <c r="F81" s="5">
        <v>34671727</v>
      </c>
      <c r="G81" s="5">
        <v>688282629</v>
      </c>
      <c r="I81" s="5">
        <v>34671727</v>
      </c>
      <c r="J81" s="5">
        <v>2030336634</v>
      </c>
      <c r="L81" s="5">
        <v>141025009</v>
      </c>
      <c r="O81" s="5">
        <v>1125810560</v>
      </c>
    </row>
    <row r="82" spans="3:15" ht="15.5" x14ac:dyDescent="0.35">
      <c r="C82" t="s">
        <v>247</v>
      </c>
      <c r="D82" s="5">
        <v>25487350</v>
      </c>
      <c r="E82" s="5">
        <v>25487350</v>
      </c>
      <c r="F82" s="5">
        <v>701078160</v>
      </c>
      <c r="I82" s="5">
        <v>701078160</v>
      </c>
      <c r="J82" s="5">
        <v>689954892</v>
      </c>
      <c r="K82" s="5">
        <v>12569865069</v>
      </c>
      <c r="L82" s="5">
        <v>989735483</v>
      </c>
    </row>
    <row r="83" spans="3:15" ht="15.5" x14ac:dyDescent="0.35">
      <c r="C83" t="s">
        <v>100</v>
      </c>
      <c r="D83" s="5">
        <v>47486412004</v>
      </c>
      <c r="E83" s="5">
        <v>59598177973</v>
      </c>
      <c r="F83" s="5">
        <v>54892418289</v>
      </c>
      <c r="G83" s="5">
        <v>56895668230</v>
      </c>
      <c r="I83" s="5">
        <v>54892418289</v>
      </c>
      <c r="J83" s="5">
        <v>52022374065</v>
      </c>
      <c r="K83" s="5">
        <v>37793415706</v>
      </c>
      <c r="L83" s="5">
        <v>25414506856</v>
      </c>
      <c r="M83" s="5">
        <v>22829409698</v>
      </c>
      <c r="N83" s="5">
        <v>20770366866</v>
      </c>
      <c r="O83" s="5">
        <v>14875859500</v>
      </c>
    </row>
    <row r="84" spans="3:15" ht="15.5" x14ac:dyDescent="0.35">
      <c r="C84" t="s">
        <v>101</v>
      </c>
      <c r="D84" s="5">
        <v>47540702315</v>
      </c>
      <c r="E84" s="5">
        <v>48475644596</v>
      </c>
      <c r="F84" s="5">
        <v>52003222038</v>
      </c>
      <c r="G84" s="5">
        <v>309654133</v>
      </c>
      <c r="I84" s="5">
        <v>52003222038</v>
      </c>
      <c r="J84" s="5">
        <v>400755820</v>
      </c>
      <c r="K84" s="5">
        <v>188615820</v>
      </c>
      <c r="L84" s="5">
        <v>263737240</v>
      </c>
      <c r="M84" s="5">
        <v>847699868</v>
      </c>
      <c r="N84" s="5">
        <v>1035243179</v>
      </c>
      <c r="O84" s="5">
        <v>159636610</v>
      </c>
    </row>
    <row r="85" spans="3:15" ht="15.5" x14ac:dyDescent="0.35">
      <c r="C85" t="s">
        <v>102</v>
      </c>
      <c r="D85" s="5">
        <v>47540702315</v>
      </c>
      <c r="E85" s="5">
        <v>48475644596</v>
      </c>
      <c r="F85" s="5">
        <v>52003222038</v>
      </c>
      <c r="G85" s="5">
        <v>309654133</v>
      </c>
      <c r="I85" s="5">
        <v>52003222038</v>
      </c>
      <c r="J85" s="5">
        <v>400755820</v>
      </c>
      <c r="K85" s="5">
        <v>188615820</v>
      </c>
      <c r="L85" s="5">
        <v>263737240</v>
      </c>
      <c r="M85" s="5">
        <v>847699868</v>
      </c>
      <c r="N85" s="5">
        <v>1035243179</v>
      </c>
      <c r="O85" s="5">
        <v>159636610</v>
      </c>
    </row>
    <row r="86" spans="3:15" ht="15.5" x14ac:dyDescent="0.35">
      <c r="C86" t="s">
        <v>103</v>
      </c>
      <c r="D86" s="5">
        <v>6518587794</v>
      </c>
      <c r="E86" s="5">
        <v>2831760102</v>
      </c>
      <c r="F86" s="5">
        <v>217155292</v>
      </c>
      <c r="G86" s="5">
        <v>4079641345</v>
      </c>
      <c r="I86" s="5">
        <v>217155292</v>
      </c>
      <c r="J86" s="5">
        <v>8690079817</v>
      </c>
      <c r="K86" s="5">
        <v>14838884553</v>
      </c>
      <c r="L86" s="5">
        <v>6574519808</v>
      </c>
      <c r="M86" s="5">
        <v>10946501783</v>
      </c>
      <c r="N86" s="5">
        <v>5593690611</v>
      </c>
      <c r="O86" s="5">
        <v>4735696518</v>
      </c>
    </row>
    <row r="87" spans="3:15" ht="15.5" x14ac:dyDescent="0.35">
      <c r="C87" t="s">
        <v>81</v>
      </c>
      <c r="D87" s="5">
        <v>1925445464</v>
      </c>
      <c r="E87" s="5">
        <v>1925445464</v>
      </c>
      <c r="F87" s="5">
        <v>1925445464</v>
      </c>
      <c r="G87" s="5">
        <v>2112706461</v>
      </c>
      <c r="I87" s="5">
        <v>1925445464</v>
      </c>
      <c r="J87" s="5">
        <v>2270383669</v>
      </c>
      <c r="K87" s="5">
        <v>1252635539</v>
      </c>
      <c r="L87" s="5">
        <v>683426184</v>
      </c>
      <c r="M87" s="5">
        <v>1306903284</v>
      </c>
      <c r="N87" s="5">
        <v>1164693240</v>
      </c>
      <c r="O87" s="5">
        <v>669769430</v>
      </c>
    </row>
    <row r="88" spans="3:15" ht="15.5" x14ac:dyDescent="0.35">
      <c r="C88" t="s">
        <v>104</v>
      </c>
      <c r="D88" s="5">
        <v>155277871592</v>
      </c>
      <c r="E88" s="5">
        <v>160527683100</v>
      </c>
      <c r="F88" s="5">
        <v>178681848689</v>
      </c>
      <c r="G88" s="5">
        <v>131841412705</v>
      </c>
      <c r="I88" s="5">
        <v>178681848689</v>
      </c>
      <c r="J88" s="5">
        <v>150998464680</v>
      </c>
      <c r="K88" s="5">
        <v>158907058502</v>
      </c>
      <c r="L88" s="5">
        <v>79804117685</v>
      </c>
      <c r="M88" s="5">
        <v>43029056025</v>
      </c>
      <c r="N88" s="5">
        <v>32764120873</v>
      </c>
      <c r="O88" s="5">
        <v>26340313387</v>
      </c>
    </row>
    <row r="89" spans="3:15" ht="15.5" x14ac:dyDescent="0.35">
      <c r="C89" t="s">
        <v>105</v>
      </c>
    </row>
    <row r="90" spans="3:15" ht="15.5" x14ac:dyDescent="0.35">
      <c r="C90" t="s">
        <v>106</v>
      </c>
      <c r="D90" s="5">
        <v>282920835045</v>
      </c>
      <c r="E90" s="5">
        <v>287547962613</v>
      </c>
      <c r="F90" s="5">
        <v>292698068887</v>
      </c>
      <c r="G90" s="5">
        <v>262963588009</v>
      </c>
      <c r="I90" s="5">
        <v>292698068887</v>
      </c>
      <c r="J90" s="5">
        <v>225082469339</v>
      </c>
      <c r="K90" s="5">
        <v>187975894822</v>
      </c>
      <c r="L90" s="5">
        <v>148487836731</v>
      </c>
      <c r="M90" s="5">
        <v>164768074736</v>
      </c>
      <c r="N90" s="5">
        <v>150345581379</v>
      </c>
      <c r="O90" s="5">
        <v>174192120112</v>
      </c>
    </row>
    <row r="91" spans="3:15" ht="15.5" x14ac:dyDescent="0.35">
      <c r="C91" t="s">
        <v>321</v>
      </c>
      <c r="F91" s="5">
        <v>74582345</v>
      </c>
      <c r="G91" s="5">
        <v>51616384960</v>
      </c>
      <c r="I91" s="5">
        <v>74582345</v>
      </c>
      <c r="M91" s="5">
        <v>6940000000</v>
      </c>
      <c r="N91" s="5">
        <v>8990000000</v>
      </c>
      <c r="O91" s="5">
        <v>12140000000</v>
      </c>
    </row>
    <row r="92" spans="3:15" ht="15.5" x14ac:dyDescent="0.35">
      <c r="C92" t="s">
        <v>108</v>
      </c>
      <c r="D92" s="5">
        <v>407937431</v>
      </c>
      <c r="E92" s="5">
        <v>407937431</v>
      </c>
      <c r="F92" s="5">
        <v>407937431</v>
      </c>
      <c r="G92" s="5">
        <v>249672837</v>
      </c>
      <c r="I92" s="5">
        <v>407937431</v>
      </c>
      <c r="J92" s="5">
        <v>499484407</v>
      </c>
      <c r="K92" s="5">
        <v>271199200</v>
      </c>
      <c r="L92" s="5">
        <v>303594007</v>
      </c>
      <c r="M92" s="5">
        <v>286339486</v>
      </c>
      <c r="N92" s="5">
        <v>171247491</v>
      </c>
      <c r="O92" s="5">
        <v>78871028</v>
      </c>
    </row>
    <row r="93" spans="3:15" ht="15.5" x14ac:dyDescent="0.35">
      <c r="C93" t="s">
        <v>109</v>
      </c>
      <c r="D93" s="5">
        <v>293399436438</v>
      </c>
      <c r="E93" s="5">
        <v>298136950018</v>
      </c>
      <c r="F93" s="5">
        <v>302227313449</v>
      </c>
      <c r="G93" s="5">
        <v>328903375156</v>
      </c>
      <c r="I93" s="5">
        <v>302227313449</v>
      </c>
      <c r="J93" s="5">
        <v>240777876628</v>
      </c>
      <c r="K93" s="5">
        <v>201263153324</v>
      </c>
      <c r="L93" s="5">
        <v>153666473553</v>
      </c>
      <c r="M93" s="5">
        <v>183306803687</v>
      </c>
      <c r="N93" s="5">
        <v>171267605295</v>
      </c>
      <c r="O93" s="5">
        <v>198620136523</v>
      </c>
    </row>
    <row r="94" spans="3:15" ht="15.5" x14ac:dyDescent="0.35">
      <c r="C94" t="s">
        <v>110</v>
      </c>
      <c r="D94" s="5">
        <v>448677308030</v>
      </c>
      <c r="E94" s="5">
        <v>458664633118</v>
      </c>
      <c r="F94" s="5">
        <v>480909162138</v>
      </c>
      <c r="G94" s="5">
        <v>460744787861</v>
      </c>
      <c r="I94" s="5">
        <v>480909162138</v>
      </c>
      <c r="J94" s="5">
        <v>391776341308</v>
      </c>
      <c r="K94" s="5">
        <v>360170211826</v>
      </c>
      <c r="L94" s="5">
        <v>233470591238</v>
      </c>
      <c r="M94" s="5">
        <v>226335859712</v>
      </c>
      <c r="N94" s="5">
        <v>204031726168</v>
      </c>
      <c r="O94" s="5">
        <v>224960449910</v>
      </c>
    </row>
    <row r="95" spans="3:15" ht="15.5" x14ac:dyDescent="0.35">
      <c r="C95" t="s">
        <v>111</v>
      </c>
    </row>
    <row r="96" spans="3:15" ht="15.5" x14ac:dyDescent="0.35">
      <c r="C96" t="s">
        <v>112</v>
      </c>
    </row>
    <row r="97" spans="3:15" ht="15.5" x14ac:dyDescent="0.35">
      <c r="C97" t="s">
        <v>113</v>
      </c>
      <c r="D97" s="5">
        <v>66975632829</v>
      </c>
      <c r="E97" s="5">
        <v>71296040112</v>
      </c>
      <c r="F97" s="5">
        <v>84270238615</v>
      </c>
      <c r="G97" s="5">
        <v>76066434302</v>
      </c>
      <c r="I97" s="5">
        <v>84270238615</v>
      </c>
      <c r="J97" s="5">
        <v>98216458365</v>
      </c>
      <c r="K97" s="5">
        <v>89522708809</v>
      </c>
      <c r="L97" s="5">
        <v>56238942605</v>
      </c>
      <c r="M97" s="5">
        <v>75085875024</v>
      </c>
      <c r="N97" s="5">
        <v>66710473110</v>
      </c>
      <c r="O97" s="5">
        <v>74454502058</v>
      </c>
    </row>
    <row r="98" spans="3:15" ht="15.5" x14ac:dyDescent="0.35">
      <c r="C98" t="s">
        <v>250</v>
      </c>
      <c r="D98" s="5">
        <v>3259243398</v>
      </c>
      <c r="E98" s="5">
        <v>3779797411</v>
      </c>
      <c r="F98" s="5">
        <v>20203743997</v>
      </c>
      <c r="G98" s="5">
        <v>26852108450</v>
      </c>
      <c r="I98" s="5">
        <v>20203743997</v>
      </c>
      <c r="J98" s="5">
        <v>18644754560</v>
      </c>
      <c r="K98" s="5">
        <v>17096307876</v>
      </c>
      <c r="L98" s="5">
        <v>20269679499</v>
      </c>
      <c r="M98" s="5">
        <v>29084811682</v>
      </c>
      <c r="N98" s="5">
        <v>36960616075</v>
      </c>
      <c r="O98" s="5">
        <v>46907695626</v>
      </c>
    </row>
    <row r="99" spans="3:15" ht="15.5" x14ac:dyDescent="0.35">
      <c r="C99" t="s">
        <v>114</v>
      </c>
    </row>
    <row r="100" spans="3:15" ht="15.5" x14ac:dyDescent="0.35">
      <c r="C100" t="s">
        <v>251</v>
      </c>
      <c r="D100" s="5">
        <v>26024196116</v>
      </c>
      <c r="E100" s="5">
        <v>29398194778</v>
      </c>
      <c r="F100" s="5">
        <v>24955614280</v>
      </c>
      <c r="G100" s="5">
        <v>17199976381</v>
      </c>
      <c r="I100" s="5">
        <v>24955614280</v>
      </c>
      <c r="J100" s="5">
        <v>21958490343</v>
      </c>
      <c r="K100" s="5">
        <v>32975915135</v>
      </c>
      <c r="L100" s="5">
        <v>11616020289</v>
      </c>
      <c r="M100" s="5">
        <v>31456266579</v>
      </c>
      <c r="N100" s="5">
        <v>14731025726</v>
      </c>
      <c r="O100" s="5">
        <v>16146699171</v>
      </c>
    </row>
    <row r="101" spans="3:15" ht="15.5" x14ac:dyDescent="0.35">
      <c r="C101" t="s">
        <v>115</v>
      </c>
    </row>
    <row r="102" spans="3:15" ht="15.5" x14ac:dyDescent="0.35">
      <c r="C102" t="s">
        <v>252</v>
      </c>
      <c r="D102" s="5">
        <v>101681724</v>
      </c>
      <c r="E102" s="5">
        <v>31876035</v>
      </c>
      <c r="F102" s="5">
        <v>34671727</v>
      </c>
      <c r="G102" s="5">
        <v>688282629</v>
      </c>
      <c r="I102" s="5">
        <v>34671727</v>
      </c>
      <c r="J102" s="5">
        <v>2030336634</v>
      </c>
      <c r="L102" s="5">
        <v>141025009</v>
      </c>
      <c r="O102" s="5">
        <v>1125810560</v>
      </c>
    </row>
    <row r="103" spans="3:15" ht="15.5" x14ac:dyDescent="0.35">
      <c r="C103" t="s">
        <v>117</v>
      </c>
      <c r="D103" s="5">
        <v>751938442</v>
      </c>
      <c r="E103" s="5">
        <v>964154392</v>
      </c>
      <c r="F103" s="5">
        <v>644135985</v>
      </c>
      <c r="G103" s="5">
        <v>247606885</v>
      </c>
      <c r="I103" s="5">
        <v>644135985</v>
      </c>
      <c r="J103" s="5">
        <v>567462063</v>
      </c>
      <c r="K103" s="5">
        <v>477526314</v>
      </c>
      <c r="L103" s="5">
        <v>81655174</v>
      </c>
      <c r="M103" s="5">
        <v>184816046</v>
      </c>
      <c r="N103" s="5">
        <v>444279259</v>
      </c>
      <c r="O103" s="5">
        <v>766717600</v>
      </c>
    </row>
    <row r="104" spans="3:15" ht="15.5" x14ac:dyDescent="0.35">
      <c r="C104" t="s">
        <v>116</v>
      </c>
      <c r="D104" s="5">
        <v>1033837530</v>
      </c>
      <c r="E104" s="5">
        <v>2035206567</v>
      </c>
      <c r="F104" s="5">
        <v>3345261697</v>
      </c>
      <c r="G104" s="5">
        <v>4265743358</v>
      </c>
      <c r="I104" s="5">
        <v>3345261697</v>
      </c>
      <c r="J104" s="5">
        <v>1364977984</v>
      </c>
      <c r="K104" s="5">
        <v>958444895</v>
      </c>
      <c r="L104" s="5">
        <v>1181305223</v>
      </c>
      <c r="M104" s="5">
        <v>1350738638</v>
      </c>
      <c r="N104" s="5">
        <v>931733073</v>
      </c>
      <c r="O104" s="5">
        <v>1475173101</v>
      </c>
    </row>
    <row r="105" spans="3:15" ht="15.5" x14ac:dyDescent="0.35">
      <c r="C105" t="s">
        <v>118</v>
      </c>
      <c r="K105" s="5">
        <v>209295348</v>
      </c>
      <c r="L105" s="5">
        <v>4316550574</v>
      </c>
      <c r="M105" s="5">
        <v>6704639728</v>
      </c>
      <c r="N105" s="5">
        <v>15806680793</v>
      </c>
      <c r="O105" s="5">
        <v>89344455116</v>
      </c>
    </row>
    <row r="106" spans="3:15" ht="15.5" x14ac:dyDescent="0.35">
      <c r="C106" t="s">
        <v>481</v>
      </c>
      <c r="D106" s="5">
        <v>641852564</v>
      </c>
      <c r="E106" s="5">
        <v>358502460</v>
      </c>
      <c r="F106" s="5">
        <v>422148735</v>
      </c>
      <c r="I106" s="5">
        <v>422148735</v>
      </c>
      <c r="J106" s="5">
        <v>9810638224</v>
      </c>
      <c r="K106" s="5">
        <v>20268010436</v>
      </c>
    </row>
    <row r="107" spans="3:15" ht="15.5" x14ac:dyDescent="0.35">
      <c r="C107" t="s">
        <v>322</v>
      </c>
    </row>
    <row r="108" spans="3:15" ht="15.5" x14ac:dyDescent="0.35">
      <c r="C108" t="s">
        <v>120</v>
      </c>
      <c r="D108" s="5">
        <v>109418915970</v>
      </c>
      <c r="E108" s="5">
        <v>115861226468</v>
      </c>
      <c r="F108" s="5">
        <v>131270341697</v>
      </c>
      <c r="G108" s="5">
        <v>108194681892</v>
      </c>
      <c r="I108" s="5">
        <v>131270341697</v>
      </c>
      <c r="J108" s="5">
        <v>41346183697</v>
      </c>
      <c r="K108" s="5">
        <v>36776853936</v>
      </c>
      <c r="L108" s="5">
        <v>54510720463</v>
      </c>
      <c r="M108" s="5">
        <v>74809977244</v>
      </c>
      <c r="N108" s="5">
        <v>61768736585</v>
      </c>
      <c r="O108" s="5">
        <v>10166257642</v>
      </c>
    </row>
    <row r="109" spans="3:15" ht="15.5" x14ac:dyDescent="0.35">
      <c r="C109" t="s">
        <v>325</v>
      </c>
      <c r="D109" s="5">
        <v>34822113788</v>
      </c>
      <c r="E109" s="5">
        <v>34822113788</v>
      </c>
      <c r="F109" s="5">
        <v>34822113788</v>
      </c>
      <c r="G109" s="5">
        <v>25644909422</v>
      </c>
      <c r="I109" s="5">
        <v>34822113788</v>
      </c>
      <c r="J109" s="5">
        <v>17533212431</v>
      </c>
      <c r="K109" s="5">
        <v>13797218837</v>
      </c>
      <c r="L109" s="5">
        <v>15000777951</v>
      </c>
      <c r="M109" s="5">
        <v>3376500000</v>
      </c>
      <c r="N109" s="5">
        <v>2401500000</v>
      </c>
      <c r="O109" s="5">
        <v>1201500000</v>
      </c>
    </row>
    <row r="110" spans="3:15" ht="15.5" x14ac:dyDescent="0.35">
      <c r="C110" t="s">
        <v>122</v>
      </c>
      <c r="D110" s="5">
        <v>111986213998</v>
      </c>
      <c r="E110" s="5">
        <v>118145174392</v>
      </c>
      <c r="F110" s="5">
        <v>133617935896</v>
      </c>
      <c r="G110" s="5">
        <v>121496157573</v>
      </c>
      <c r="I110" s="5">
        <v>133617935896</v>
      </c>
      <c r="J110" s="5">
        <v>62496680426</v>
      </c>
      <c r="K110" s="5">
        <v>58537271059</v>
      </c>
      <c r="L110" s="5">
        <v>64646070845</v>
      </c>
      <c r="M110" s="5">
        <v>82821520256</v>
      </c>
      <c r="N110" s="5">
        <v>78740110618</v>
      </c>
      <c r="O110" s="5">
        <v>100180482188</v>
      </c>
    </row>
    <row r="111" spans="3:15" ht="15.5" x14ac:dyDescent="0.35">
      <c r="C111" t="s">
        <v>123</v>
      </c>
      <c r="D111" s="5">
        <v>111986213998</v>
      </c>
      <c r="E111" s="5">
        <v>118145174392</v>
      </c>
      <c r="F111" s="5">
        <v>133617935896</v>
      </c>
      <c r="G111" s="5">
        <v>121496157573</v>
      </c>
      <c r="I111" s="5">
        <v>133617935896</v>
      </c>
      <c r="J111" s="5">
        <v>62496680426</v>
      </c>
      <c r="K111" s="5">
        <v>58537271059</v>
      </c>
      <c r="L111" s="5">
        <v>64646070845</v>
      </c>
      <c r="M111" s="5">
        <v>82821520256</v>
      </c>
      <c r="N111" s="5">
        <v>78740110618</v>
      </c>
      <c r="O111" s="5">
        <v>100180482188</v>
      </c>
    </row>
    <row r="112" spans="3:15" ht="15.5" x14ac:dyDescent="0.35">
      <c r="C112" t="s">
        <v>119</v>
      </c>
    </row>
    <row r="113" spans="3:15" ht="15.5" x14ac:dyDescent="0.35">
      <c r="C113" t="s">
        <v>121</v>
      </c>
      <c r="D113" s="5">
        <v>109418915970</v>
      </c>
      <c r="E113" s="5">
        <v>115861226468</v>
      </c>
      <c r="F113" s="5">
        <v>131270341697</v>
      </c>
      <c r="G113" s="5">
        <v>108194681892</v>
      </c>
      <c r="I113" s="5">
        <v>131270341697</v>
      </c>
      <c r="J113" s="5">
        <v>41346183697</v>
      </c>
      <c r="K113" s="5">
        <v>36776853936</v>
      </c>
      <c r="L113" s="5">
        <v>54510720463</v>
      </c>
      <c r="M113" s="5">
        <v>74809977244</v>
      </c>
      <c r="N113" s="5">
        <v>61768736585</v>
      </c>
      <c r="O113" s="5">
        <v>10166257642</v>
      </c>
    </row>
    <row r="114" spans="3:15" ht="15.5" x14ac:dyDescent="0.35">
      <c r="C114" t="s">
        <v>362</v>
      </c>
      <c r="G114" s="5">
        <v>11188769220</v>
      </c>
      <c r="J114" s="5">
        <v>9069474836</v>
      </c>
      <c r="K114" s="5">
        <v>30475800</v>
      </c>
      <c r="L114" s="5">
        <v>5135373624</v>
      </c>
    </row>
    <row r="115" spans="3:15" ht="15.5" x14ac:dyDescent="0.35">
      <c r="C115" t="s">
        <v>256</v>
      </c>
    </row>
    <row r="116" spans="3:15" ht="15.5" x14ac:dyDescent="0.35">
      <c r="C116" t="s">
        <v>124</v>
      </c>
      <c r="D116" s="5">
        <v>178961846827</v>
      </c>
      <c r="E116" s="5">
        <v>189441214504</v>
      </c>
      <c r="F116" s="5">
        <v>217888174511</v>
      </c>
      <c r="G116" s="5">
        <v>197562591875</v>
      </c>
      <c r="I116" s="5">
        <v>217888174511</v>
      </c>
      <c r="J116" s="5">
        <v>160713138791</v>
      </c>
      <c r="K116" s="5">
        <v>148059979868</v>
      </c>
      <c r="L116" s="5">
        <v>120885013450</v>
      </c>
      <c r="M116" s="5">
        <v>157907395280</v>
      </c>
      <c r="N116" s="5">
        <v>145450583728</v>
      </c>
      <c r="O116" s="5">
        <v>174634984246</v>
      </c>
    </row>
    <row r="117" spans="3:15" ht="15.5" x14ac:dyDescent="0.35">
      <c r="C117" t="s">
        <v>125</v>
      </c>
    </row>
    <row r="118" spans="3:15" ht="15.5" x14ac:dyDescent="0.35">
      <c r="C118" t="s">
        <v>126</v>
      </c>
      <c r="D118" s="5">
        <v>145776639000</v>
      </c>
      <c r="E118" s="5">
        <v>145776639000</v>
      </c>
      <c r="F118" s="5">
        <v>145776639000</v>
      </c>
      <c r="G118" s="5">
        <v>145776639000</v>
      </c>
      <c r="I118" s="5">
        <v>145776639000</v>
      </c>
      <c r="J118" s="5">
        <v>145776639000</v>
      </c>
      <c r="K118" s="5">
        <v>86600000000</v>
      </c>
      <c r="L118" s="5">
        <v>65000000000</v>
      </c>
      <c r="M118" s="5">
        <v>15610000000</v>
      </c>
      <c r="N118" s="5">
        <v>15610000000</v>
      </c>
      <c r="O118" s="5">
        <v>15610000000</v>
      </c>
    </row>
    <row r="119" spans="3:15" ht="15.5" x14ac:dyDescent="0.35">
      <c r="C119" t="s">
        <v>127</v>
      </c>
      <c r="D119" s="5">
        <v>9714386020</v>
      </c>
      <c r="E119" s="5">
        <v>9714386020</v>
      </c>
      <c r="F119" s="5">
        <v>9714386020</v>
      </c>
      <c r="G119" s="5">
        <v>9714386020</v>
      </c>
      <c r="I119" s="5">
        <v>9714386020</v>
      </c>
      <c r="J119" s="5">
        <v>9714386020</v>
      </c>
      <c r="K119" s="5">
        <v>61674386020</v>
      </c>
      <c r="L119" s="5">
        <v>9048324370</v>
      </c>
    </row>
    <row r="120" spans="3:15" ht="15.5" x14ac:dyDescent="0.35">
      <c r="C120" t="s">
        <v>128</v>
      </c>
      <c r="D120" s="5">
        <v>113667919419</v>
      </c>
      <c r="E120" s="5">
        <v>113186647336</v>
      </c>
      <c r="F120" s="5">
        <v>106829571944</v>
      </c>
      <c r="G120" s="5">
        <v>107181379928</v>
      </c>
      <c r="I120" s="5">
        <v>106829571944</v>
      </c>
      <c r="J120" s="5">
        <v>75286227506</v>
      </c>
      <c r="K120" s="5">
        <v>63934851301</v>
      </c>
      <c r="L120" s="5">
        <v>38760005598</v>
      </c>
      <c r="M120" s="5">
        <v>53139892931</v>
      </c>
      <c r="N120" s="5">
        <v>43302169518</v>
      </c>
      <c r="O120" s="5">
        <v>35109297518</v>
      </c>
    </row>
    <row r="121" spans="3:15" ht="15.5" x14ac:dyDescent="0.35">
      <c r="C121" t="s">
        <v>257</v>
      </c>
      <c r="D121" s="5">
        <v>8139892931</v>
      </c>
      <c r="E121" s="5">
        <v>8139892931</v>
      </c>
      <c r="F121" s="5">
        <v>8139892931</v>
      </c>
      <c r="G121" s="5">
        <v>12518923415</v>
      </c>
      <c r="I121" s="5">
        <v>8139892931</v>
      </c>
      <c r="J121" s="5">
        <v>6139892931</v>
      </c>
      <c r="K121" s="5">
        <v>4139892931</v>
      </c>
      <c r="L121" s="5">
        <v>4139892931</v>
      </c>
    </row>
    <row r="122" spans="3:15" ht="15.5" x14ac:dyDescent="0.35">
      <c r="C122" t="s">
        <v>258</v>
      </c>
      <c r="D122" s="5">
        <v>105528026488</v>
      </c>
      <c r="E122" s="5">
        <v>105046754405</v>
      </c>
      <c r="F122" s="5">
        <v>98689679013</v>
      </c>
      <c r="G122" s="5">
        <v>94662456513</v>
      </c>
      <c r="I122" s="5">
        <v>98689679013</v>
      </c>
      <c r="J122" s="5">
        <v>69146334575</v>
      </c>
      <c r="K122" s="5">
        <v>59794958370</v>
      </c>
      <c r="L122" s="5">
        <v>34620112667</v>
      </c>
      <c r="M122" s="5">
        <v>53139892931</v>
      </c>
      <c r="N122" s="5">
        <v>43302169518</v>
      </c>
      <c r="O122" s="5">
        <v>35109297518</v>
      </c>
    </row>
    <row r="123" spans="3:15" ht="15.5" x14ac:dyDescent="0.35">
      <c r="C123" t="s">
        <v>259</v>
      </c>
      <c r="D123" s="5">
        <v>113667919419</v>
      </c>
      <c r="E123" s="5">
        <v>113186647336</v>
      </c>
      <c r="F123" s="5">
        <v>106829571944</v>
      </c>
      <c r="G123" s="5">
        <v>107181379928</v>
      </c>
      <c r="I123" s="5">
        <v>106829571944</v>
      </c>
      <c r="J123" s="5">
        <v>75286227506</v>
      </c>
      <c r="K123" s="5">
        <v>63934851301</v>
      </c>
      <c r="L123" s="5">
        <v>38760005598</v>
      </c>
      <c r="M123" s="5">
        <v>53139892931</v>
      </c>
      <c r="N123" s="5">
        <v>43302169518</v>
      </c>
      <c r="O123" s="5">
        <v>35109297518</v>
      </c>
    </row>
    <row r="124" spans="3:15" ht="15.5" x14ac:dyDescent="0.35">
      <c r="C124" t="s">
        <v>260</v>
      </c>
      <c r="D124" s="5">
        <v>556516764</v>
      </c>
      <c r="E124" s="5">
        <v>545746258</v>
      </c>
      <c r="F124" s="5">
        <v>700390663</v>
      </c>
      <c r="G124" s="5">
        <v>509791038</v>
      </c>
      <c r="I124" s="5">
        <v>700390663</v>
      </c>
      <c r="J124" s="5">
        <v>285949991</v>
      </c>
      <c r="K124" s="5">
        <v>-99005363</v>
      </c>
      <c r="L124" s="5">
        <v>-222752180</v>
      </c>
      <c r="M124" s="5">
        <v>-321428400</v>
      </c>
      <c r="N124" s="5">
        <v>-331027378</v>
      </c>
      <c r="O124" s="5">
        <v>-194011854</v>
      </c>
    </row>
    <row r="125" spans="3:15" ht="15.5" x14ac:dyDescent="0.35">
      <c r="C125" t="s">
        <v>10</v>
      </c>
      <c r="D125" s="5">
        <v>269715461203</v>
      </c>
      <c r="E125" s="5">
        <v>269223418614</v>
      </c>
      <c r="F125" s="5">
        <v>263020987627</v>
      </c>
      <c r="G125" s="5">
        <v>263182195986</v>
      </c>
      <c r="I125" s="5">
        <v>263020987627</v>
      </c>
      <c r="J125" s="5">
        <v>231063202517</v>
      </c>
      <c r="K125" s="5">
        <v>212110231958</v>
      </c>
      <c r="L125" s="5">
        <v>112585577788</v>
      </c>
      <c r="M125" s="5">
        <v>68428464531</v>
      </c>
      <c r="N125" s="5">
        <v>58581142140</v>
      </c>
      <c r="O125" s="5">
        <v>50525285664</v>
      </c>
    </row>
    <row r="126" spans="3:15" ht="15.5" x14ac:dyDescent="0.35">
      <c r="C126" t="s">
        <v>129</v>
      </c>
      <c r="D126" s="5">
        <v>448677308030</v>
      </c>
      <c r="E126" s="5">
        <v>458664633118</v>
      </c>
      <c r="F126" s="5">
        <v>480909162138</v>
      </c>
      <c r="G126" s="5">
        <v>460744787861</v>
      </c>
      <c r="I126" s="5">
        <v>480909162138</v>
      </c>
      <c r="J126" s="5">
        <v>391776341308</v>
      </c>
      <c r="K126" s="5">
        <v>360170211826</v>
      </c>
      <c r="L126" s="5">
        <v>233470591238</v>
      </c>
      <c r="M126" s="5">
        <v>226335859811</v>
      </c>
      <c r="N126" s="5">
        <v>204031725868</v>
      </c>
      <c r="O126" s="5">
        <v>225160269910</v>
      </c>
    </row>
    <row r="127" spans="3:15" ht="15.5" x14ac:dyDescent="0.35">
      <c r="C127" t="s">
        <v>130</v>
      </c>
      <c r="D127" s="5">
        <v>3644415975</v>
      </c>
      <c r="E127" s="5">
        <v>3644415975</v>
      </c>
      <c r="F127" s="5">
        <v>3644415975</v>
      </c>
      <c r="G127" s="5">
        <v>3644415975</v>
      </c>
      <c r="I127" s="5">
        <v>3644415975</v>
      </c>
      <c r="J127" s="5">
        <v>3644415975</v>
      </c>
      <c r="K127" s="5">
        <v>2165000000</v>
      </c>
      <c r="L127" s="5">
        <v>1625000000</v>
      </c>
      <c r="M127" s="5">
        <v>15610</v>
      </c>
      <c r="N127" s="5">
        <v>15610</v>
      </c>
      <c r="O127" s="5">
        <v>15610</v>
      </c>
    </row>
    <row r="129" spans="2:15" ht="15.5" x14ac:dyDescent="0.35">
      <c r="B129" t="s">
        <v>131</v>
      </c>
      <c r="C129" t="s">
        <v>132</v>
      </c>
      <c r="D129" s="5">
        <v>9489404061</v>
      </c>
      <c r="E129" s="5">
        <v>15814033038</v>
      </c>
      <c r="F129" s="5">
        <v>-10659728838</v>
      </c>
      <c r="G129" s="5">
        <v>17365580251</v>
      </c>
      <c r="I129" s="5">
        <v>44720902761</v>
      </c>
      <c r="J129" s="5">
        <v>19256898214</v>
      </c>
      <c r="K129" s="5">
        <v>40214738921</v>
      </c>
      <c r="L129" s="5">
        <v>45113223922</v>
      </c>
      <c r="M129" s="5">
        <v>30728838446</v>
      </c>
      <c r="N129" s="5">
        <v>8659954504</v>
      </c>
      <c r="O129" s="5">
        <v>25564486434</v>
      </c>
    </row>
    <row r="130" spans="2:15" ht="15.5" x14ac:dyDescent="0.35">
      <c r="C130" t="s">
        <v>133</v>
      </c>
      <c r="D130" s="5">
        <v>52428319911</v>
      </c>
      <c r="E130" s="5">
        <v>38958619375</v>
      </c>
      <c r="F130" s="5">
        <v>78298894093</v>
      </c>
      <c r="G130" s="5">
        <v>45544966095</v>
      </c>
      <c r="I130" s="5">
        <v>228289534983</v>
      </c>
      <c r="J130" s="5">
        <v>173562922788</v>
      </c>
      <c r="K130" s="5">
        <v>152763446309</v>
      </c>
      <c r="L130" s="5">
        <v>171137388458</v>
      </c>
      <c r="M130" s="5">
        <v>158195826286</v>
      </c>
      <c r="N130" s="5">
        <v>143207428634</v>
      </c>
      <c r="O130" s="5">
        <v>144555828071</v>
      </c>
    </row>
    <row r="131" spans="2:15" ht="15.5" x14ac:dyDescent="0.35">
      <c r="C131" t="s">
        <v>883</v>
      </c>
    </row>
    <row r="132" spans="2:15" ht="15.5" x14ac:dyDescent="0.35">
      <c r="C132" t="s">
        <v>437</v>
      </c>
      <c r="D132" s="5">
        <v>-5628333946</v>
      </c>
      <c r="E132" s="5">
        <v>-4993139186</v>
      </c>
      <c r="F132" s="5">
        <v>13291593316</v>
      </c>
      <c r="G132" s="5">
        <v>-10040918499</v>
      </c>
      <c r="M132" s="5">
        <v>-11615449369</v>
      </c>
      <c r="N132" s="5">
        <v>-12800772750</v>
      </c>
      <c r="O132" s="5">
        <v>-11303832993</v>
      </c>
    </row>
    <row r="133" spans="2:15" ht="15.5" x14ac:dyDescent="0.35">
      <c r="C133" t="s">
        <v>436</v>
      </c>
      <c r="D133" s="5">
        <v>-25857441971</v>
      </c>
      <c r="E133" s="5">
        <v>-7567362195</v>
      </c>
      <c r="F133" s="5">
        <v>-109252832098</v>
      </c>
      <c r="G133" s="5">
        <v>-53144314474</v>
      </c>
      <c r="I133" s="5">
        <v>-177080492415</v>
      </c>
      <c r="J133" s="5">
        <v>-145655248148</v>
      </c>
      <c r="K133" s="5">
        <v>-102295824243</v>
      </c>
      <c r="L133" s="5">
        <v>-115196477751</v>
      </c>
      <c r="M133" s="5">
        <v>-95115303969</v>
      </c>
      <c r="N133" s="5">
        <v>-92839387052</v>
      </c>
      <c r="O133" s="5">
        <v>-88066899596</v>
      </c>
    </row>
    <row r="134" spans="2:15" ht="15.5" x14ac:dyDescent="0.35">
      <c r="C134" t="s">
        <v>439</v>
      </c>
      <c r="D134" s="5">
        <v>-31485775917</v>
      </c>
      <c r="E134" s="5">
        <v>-12560501381</v>
      </c>
      <c r="F134" s="5">
        <v>-95961238782</v>
      </c>
      <c r="G134" s="5">
        <v>-63185232973</v>
      </c>
      <c r="I134" s="5">
        <v>-177080492415</v>
      </c>
      <c r="J134" s="5">
        <v>-145655248148</v>
      </c>
      <c r="K134" s="5">
        <v>-102295824243</v>
      </c>
      <c r="L134" s="5">
        <v>-115196477751</v>
      </c>
      <c r="M134" s="5">
        <v>-106730753338</v>
      </c>
      <c r="N134" s="5">
        <v>-105640159802</v>
      </c>
      <c r="O134" s="5">
        <v>-99370732589</v>
      </c>
    </row>
    <row r="135" spans="2:15" ht="15.5" x14ac:dyDescent="0.35">
      <c r="C135" t="s">
        <v>931</v>
      </c>
      <c r="D135" s="5">
        <v>21076292</v>
      </c>
      <c r="E135" s="5">
        <v>246144413</v>
      </c>
      <c r="F135" s="5">
        <v>-7949692444</v>
      </c>
      <c r="G135" s="5">
        <v>17473568</v>
      </c>
    </row>
    <row r="136" spans="2:15" ht="15.5" x14ac:dyDescent="0.35">
      <c r="C136" t="s">
        <v>414</v>
      </c>
      <c r="F136" s="5">
        <v>18659709626</v>
      </c>
      <c r="G136" s="5">
        <v>-18659709626</v>
      </c>
    </row>
    <row r="137" spans="2:15" ht="15.5" x14ac:dyDescent="0.35">
      <c r="C137" t="s">
        <v>613</v>
      </c>
      <c r="D137" s="5">
        <v>-8036383105</v>
      </c>
      <c r="E137" s="5">
        <v>-8665850472</v>
      </c>
      <c r="G137" s="5">
        <v>50793751328</v>
      </c>
      <c r="M137" s="5">
        <v>-8901422825</v>
      </c>
      <c r="N137" s="5">
        <v>-17734586208</v>
      </c>
      <c r="O137" s="5">
        <v>-7161142087</v>
      </c>
    </row>
    <row r="138" spans="2:15" ht="15.5" x14ac:dyDescent="0.35">
      <c r="C138" t="s">
        <v>261</v>
      </c>
      <c r="D138" s="5">
        <v>243628759</v>
      </c>
      <c r="E138" s="5">
        <v>2619186257</v>
      </c>
      <c r="F138" s="5">
        <v>223149696</v>
      </c>
      <c r="G138" s="5">
        <v>574301671</v>
      </c>
      <c r="I138" s="5">
        <v>1790872886</v>
      </c>
      <c r="J138" s="5">
        <v>3015768817</v>
      </c>
      <c r="K138" s="5">
        <v>961839134</v>
      </c>
      <c r="L138" s="5">
        <v>25777893</v>
      </c>
      <c r="M138" s="5">
        <v>10090563</v>
      </c>
      <c r="N138" s="5">
        <v>9859831</v>
      </c>
      <c r="O138" s="5">
        <v>13023833</v>
      </c>
    </row>
    <row r="139" spans="2:15" ht="15.5" x14ac:dyDescent="0.35">
      <c r="C139" t="s">
        <v>138</v>
      </c>
      <c r="F139" s="5">
        <v>6222482721</v>
      </c>
      <c r="I139" s="5">
        <v>6222482721</v>
      </c>
      <c r="J139" s="5">
        <v>1688826336</v>
      </c>
      <c r="K139" s="5">
        <v>-149344984</v>
      </c>
      <c r="L139" s="5">
        <v>2104014710</v>
      </c>
      <c r="M139" s="5">
        <v>851619776</v>
      </c>
      <c r="N139" s="5">
        <v>1222652885</v>
      </c>
      <c r="O139" s="5">
        <v>349578029</v>
      </c>
    </row>
    <row r="140" spans="2:15" ht="15.5" x14ac:dyDescent="0.35">
      <c r="C140" t="s">
        <v>884</v>
      </c>
    </row>
    <row r="141" spans="2:15" ht="15.5" x14ac:dyDescent="0.35">
      <c r="C141" t="s">
        <v>441</v>
      </c>
      <c r="D141" s="5">
        <v>-3248918462</v>
      </c>
      <c r="E141" s="5">
        <v>-3604203762</v>
      </c>
      <c r="F141" s="5">
        <v>-2951150756</v>
      </c>
      <c r="G141" s="5">
        <v>-3350071419</v>
      </c>
      <c r="I141" s="5">
        <v>-11773665538</v>
      </c>
      <c r="J141" s="5">
        <v>-11494551777</v>
      </c>
      <c r="K141" s="5">
        <v>-10766616734</v>
      </c>
      <c r="L141" s="5">
        <v>-9813888494</v>
      </c>
      <c r="M141" s="5">
        <v>-11053638322</v>
      </c>
      <c r="N141" s="5">
        <v>-10741091959</v>
      </c>
      <c r="O141" s="5">
        <v>-11332505586</v>
      </c>
    </row>
    <row r="142" spans="2:15" ht="15.5" x14ac:dyDescent="0.35">
      <c r="C142" t="s">
        <v>885</v>
      </c>
      <c r="D142" s="5">
        <v>-432543417</v>
      </c>
      <c r="E142" s="5">
        <v>-1179361392</v>
      </c>
      <c r="F142" s="5">
        <v>-7201882992</v>
      </c>
      <c r="G142" s="5">
        <v>5630101607</v>
      </c>
      <c r="I142" s="5">
        <v>-2727829876</v>
      </c>
      <c r="J142" s="5">
        <v>-1860819802</v>
      </c>
      <c r="K142" s="5">
        <v>-298760561</v>
      </c>
      <c r="L142" s="5">
        <v>-3143590894</v>
      </c>
      <c r="M142" s="5">
        <v>-1642883694</v>
      </c>
      <c r="N142" s="5">
        <v>-1664148877</v>
      </c>
      <c r="O142" s="5">
        <v>-1489563237</v>
      </c>
    </row>
    <row r="143" spans="2:15" ht="15.5" x14ac:dyDescent="0.35">
      <c r="C143" t="s">
        <v>886</v>
      </c>
      <c r="D143" s="5">
        <v>-3681461879</v>
      </c>
      <c r="E143" s="5">
        <v>-4783565154</v>
      </c>
      <c r="F143" s="5">
        <v>-10153033748</v>
      </c>
      <c r="G143" s="5">
        <v>2280030188</v>
      </c>
      <c r="I143" s="5">
        <v>-14501495414</v>
      </c>
      <c r="J143" s="5">
        <v>-13355371579</v>
      </c>
      <c r="K143" s="5">
        <v>-11065377295</v>
      </c>
      <c r="L143" s="5">
        <v>-12957479388</v>
      </c>
      <c r="M143" s="5">
        <v>-12696522016</v>
      </c>
      <c r="N143" s="5">
        <v>-12405240836</v>
      </c>
      <c r="O143" s="5">
        <v>-12822068823</v>
      </c>
    </row>
    <row r="144" spans="2:15" ht="15.5" x14ac:dyDescent="0.35">
      <c r="C144" t="s">
        <v>139</v>
      </c>
      <c r="D144" s="5">
        <v>-6679514407</v>
      </c>
      <c r="E144" s="5">
        <v>-30900879609</v>
      </c>
      <c r="F144" s="5">
        <v>56114555332</v>
      </c>
      <c r="G144" s="5">
        <v>16198290223</v>
      </c>
      <c r="I144" s="5">
        <v>97587802205</v>
      </c>
      <c r="J144" s="5">
        <v>-24982427887</v>
      </c>
      <c r="K144" s="5">
        <v>32370115353</v>
      </c>
      <c r="L144" s="5">
        <v>-24184620702</v>
      </c>
      <c r="M144" s="5">
        <v>-12724219181</v>
      </c>
      <c r="N144" s="5">
        <v>-23058977478</v>
      </c>
      <c r="O144" s="5">
        <v>46050809208</v>
      </c>
    </row>
    <row r="145" spans="3:15" ht="15.5" x14ac:dyDescent="0.35">
      <c r="C145" t="s">
        <v>140</v>
      </c>
      <c r="D145" s="5">
        <v>-587826547</v>
      </c>
      <c r="E145" s="5">
        <v>18764050340</v>
      </c>
      <c r="F145" s="5">
        <v>-42991443551</v>
      </c>
      <c r="G145" s="5">
        <v>-33969602589</v>
      </c>
      <c r="I145" s="5">
        <v>-142968812855</v>
      </c>
      <c r="J145" s="5">
        <v>-3242099340</v>
      </c>
      <c r="K145" s="5">
        <v>-65103708382</v>
      </c>
      <c r="L145" s="5">
        <v>-17777041951</v>
      </c>
      <c r="M145" s="5">
        <v>-14135829924</v>
      </c>
      <c r="N145" s="5">
        <v>11854138231</v>
      </c>
      <c r="O145" s="5">
        <v>-69719956139</v>
      </c>
    </row>
    <row r="146" spans="3:15" ht="15.5" x14ac:dyDescent="0.35">
      <c r="C146" t="s">
        <v>932</v>
      </c>
      <c r="F146" s="5">
        <v>-7872735047</v>
      </c>
    </row>
    <row r="147" spans="3:15" ht="15.5" x14ac:dyDescent="0.35">
      <c r="C147" t="s">
        <v>333</v>
      </c>
      <c r="D147" s="5">
        <v>37940637</v>
      </c>
      <c r="F147" s="5">
        <v>225556217</v>
      </c>
      <c r="I147" s="5">
        <v>225556217</v>
      </c>
      <c r="J147" s="5">
        <v>6860359363</v>
      </c>
      <c r="K147" s="5">
        <v>3650855860</v>
      </c>
      <c r="L147" s="5">
        <v>3014043014</v>
      </c>
      <c r="M147" s="5">
        <v>14497000000</v>
      </c>
      <c r="N147" s="5">
        <v>14208545452</v>
      </c>
      <c r="O147" s="5">
        <v>5167083454</v>
      </c>
    </row>
    <row r="148" spans="3:15" ht="15.5" x14ac:dyDescent="0.35">
      <c r="C148" t="s">
        <v>933</v>
      </c>
      <c r="E148" s="5">
        <v>26281724000</v>
      </c>
    </row>
    <row r="149" spans="3:15" ht="15.5" x14ac:dyDescent="0.35">
      <c r="C149" t="s">
        <v>934</v>
      </c>
      <c r="L149" s="5">
        <v>-105211110</v>
      </c>
      <c r="O149" s="5">
        <v>-964612524</v>
      </c>
    </row>
    <row r="150" spans="3:15" ht="15.5" x14ac:dyDescent="0.35">
      <c r="C150" t="s">
        <v>368</v>
      </c>
      <c r="E150" s="5">
        <v>-7460309500</v>
      </c>
      <c r="J150" s="5">
        <v>-2063108825</v>
      </c>
      <c r="K150" s="5">
        <v>-5692970572</v>
      </c>
      <c r="L150" s="5">
        <v>-2846521500</v>
      </c>
      <c r="N150" s="5">
        <v>-1235854940</v>
      </c>
      <c r="O150" s="5">
        <v>-28264930</v>
      </c>
    </row>
    <row r="151" spans="3:15" ht="15.5" x14ac:dyDescent="0.35">
      <c r="C151" t="s">
        <v>935</v>
      </c>
      <c r="F151" s="5">
        <v>337421457</v>
      </c>
      <c r="I151" s="5">
        <v>337421457</v>
      </c>
      <c r="L151" s="5">
        <v>25509000000</v>
      </c>
    </row>
    <row r="152" spans="3:15" ht="15.5" x14ac:dyDescent="0.35">
      <c r="C152" t="s">
        <v>936</v>
      </c>
      <c r="L152" s="5">
        <v>-1505788971</v>
      </c>
    </row>
    <row r="153" spans="3:15" ht="15.5" x14ac:dyDescent="0.35">
      <c r="C153" t="s">
        <v>937</v>
      </c>
      <c r="F153" s="5">
        <v>-13361334000</v>
      </c>
      <c r="G153" s="5">
        <v>12500000000</v>
      </c>
      <c r="I153" s="5">
        <v>-861334000</v>
      </c>
    </row>
    <row r="154" spans="3:15" ht="15.5" x14ac:dyDescent="0.35">
      <c r="C154" t="s">
        <v>938</v>
      </c>
    </row>
    <row r="155" spans="3:15" ht="15.5" x14ac:dyDescent="0.35">
      <c r="C155" t="s">
        <v>143</v>
      </c>
      <c r="D155" s="5">
        <v>-625767184</v>
      </c>
      <c r="E155" s="5">
        <v>-57364160</v>
      </c>
      <c r="F155" s="5">
        <v>-33698158646</v>
      </c>
      <c r="G155" s="5">
        <v>-47591796121</v>
      </c>
      <c r="I155" s="5">
        <v>-155170456529</v>
      </c>
      <c r="J155" s="5">
        <v>-15084182770</v>
      </c>
      <c r="K155" s="5">
        <v>-13011593670</v>
      </c>
      <c r="L155" s="5">
        <v>-8892563384</v>
      </c>
      <c r="M155" s="5">
        <v>-28632829924</v>
      </c>
      <c r="N155" s="5">
        <v>-1118552281</v>
      </c>
      <c r="O155" s="5">
        <v>-73894162139</v>
      </c>
    </row>
    <row r="156" spans="3:15" ht="15.5" x14ac:dyDescent="0.35">
      <c r="C156" t="s">
        <v>939</v>
      </c>
      <c r="F156" s="5">
        <v>11377806468</v>
      </c>
      <c r="G156" s="5">
        <v>1122193532</v>
      </c>
      <c r="I156" s="5">
        <v>12500000000</v>
      </c>
      <c r="J156" s="5">
        <v>7044832892</v>
      </c>
      <c r="K156" s="5">
        <v>-50050000000</v>
      </c>
      <c r="L156" s="5">
        <v>-32950000000</v>
      </c>
    </row>
    <row r="157" spans="3:15" ht="15.5" x14ac:dyDescent="0.35">
      <c r="C157" t="s">
        <v>245</v>
      </c>
    </row>
    <row r="158" spans="3:15" ht="15.5" x14ac:dyDescent="0.35">
      <c r="C158" t="s">
        <v>148</v>
      </c>
      <c r="D158" s="5">
        <v>-6679514407</v>
      </c>
      <c r="E158" s="5">
        <v>-30900879609</v>
      </c>
      <c r="F158" s="5">
        <v>56114555332</v>
      </c>
      <c r="G158" s="5">
        <v>16198290223</v>
      </c>
      <c r="I158" s="5">
        <v>97587802205</v>
      </c>
      <c r="J158" s="5">
        <v>-24982427887</v>
      </c>
      <c r="K158" s="5">
        <v>32370115353</v>
      </c>
      <c r="L158" s="5">
        <v>-24184620702</v>
      </c>
      <c r="M158" s="5">
        <v>-12724219181</v>
      </c>
      <c r="N158" s="5">
        <v>-23058977478</v>
      </c>
      <c r="O158" s="5">
        <v>46050809208</v>
      </c>
    </row>
    <row r="159" spans="3:15" ht="15.5" x14ac:dyDescent="0.35">
      <c r="C159" t="s">
        <v>940</v>
      </c>
      <c r="K159" s="5">
        <v>74226061650</v>
      </c>
      <c r="L159" s="5">
        <v>390000000</v>
      </c>
    </row>
    <row r="160" spans="3:15" ht="15.5" x14ac:dyDescent="0.35">
      <c r="C160" t="s">
        <v>407</v>
      </c>
    </row>
    <row r="161" spans="3:15" ht="15.5" x14ac:dyDescent="0.35">
      <c r="C161" t="s">
        <v>731</v>
      </c>
      <c r="F161" s="5">
        <v>51704358521</v>
      </c>
      <c r="G161" s="5">
        <v>6057295903</v>
      </c>
      <c r="J161" s="5">
        <v>8940999036</v>
      </c>
      <c r="K161" s="5">
        <v>-5104897824</v>
      </c>
      <c r="L161" s="5">
        <v>5135373625</v>
      </c>
    </row>
    <row r="162" spans="3:15" ht="15.5" x14ac:dyDescent="0.35">
      <c r="C162" t="s">
        <v>562</v>
      </c>
      <c r="F162" s="5">
        <v>-3644415975</v>
      </c>
      <c r="G162" s="5">
        <v>3643560437</v>
      </c>
      <c r="I162" s="5">
        <v>-3644415975</v>
      </c>
      <c r="J162" s="5">
        <v>-5412500000</v>
      </c>
    </row>
    <row r="163" spans="3:15" ht="15.5" x14ac:dyDescent="0.35">
      <c r="C163" t="s">
        <v>941</v>
      </c>
      <c r="J163" s="5">
        <v>100000000</v>
      </c>
    </row>
    <row r="164" spans="3:15" ht="15.5" x14ac:dyDescent="0.35">
      <c r="C164" t="s">
        <v>942</v>
      </c>
    </row>
    <row r="165" spans="3:15" ht="15.5" x14ac:dyDescent="0.35">
      <c r="C165" t="s">
        <v>943</v>
      </c>
      <c r="D165" s="5">
        <v>219703829</v>
      </c>
    </row>
    <row r="166" spans="3:15" ht="15.5" x14ac:dyDescent="0.35">
      <c r="C166" t="s">
        <v>549</v>
      </c>
      <c r="F166" s="5">
        <v>-145793321567</v>
      </c>
      <c r="G166" s="5">
        <v>145793321567</v>
      </c>
    </row>
    <row r="167" spans="3:15" ht="15.5" x14ac:dyDescent="0.35">
      <c r="C167" t="s">
        <v>341</v>
      </c>
      <c r="D167" s="5">
        <v>995828481</v>
      </c>
      <c r="L167" s="5">
        <v>6940000000</v>
      </c>
      <c r="M167" s="5">
        <v>2050000000</v>
      </c>
      <c r="N167" s="5">
        <v>3150000000</v>
      </c>
      <c r="O167" s="5">
        <v>-1168000000</v>
      </c>
    </row>
    <row r="168" spans="3:15" ht="15.5" x14ac:dyDescent="0.35">
      <c r="C168" t="s">
        <v>289</v>
      </c>
      <c r="F168" s="5">
        <v>52685902339</v>
      </c>
      <c r="G168" s="5">
        <v>-61292338206</v>
      </c>
      <c r="I168" s="5">
        <v>-8606435867</v>
      </c>
      <c r="J168" s="5">
        <v>-34425835566</v>
      </c>
      <c r="K168" s="5">
        <v>-5723555208</v>
      </c>
      <c r="L168" s="5">
        <v>-103504000</v>
      </c>
    </row>
    <row r="169" spans="3:15" ht="15.5" x14ac:dyDescent="0.35">
      <c r="C169" t="s">
        <v>372</v>
      </c>
      <c r="D169" s="5">
        <v>19164931744</v>
      </c>
      <c r="E169" s="5">
        <v>-36347432659</v>
      </c>
      <c r="F169" s="5">
        <v>-224701114957</v>
      </c>
      <c r="I169" s="5">
        <v>-224701114957</v>
      </c>
      <c r="J169" s="5">
        <v>-140126884821</v>
      </c>
      <c r="K169" s="5">
        <v>-141998586696</v>
      </c>
      <c r="L169" s="5">
        <v>-68554432938</v>
      </c>
      <c r="M169" s="5">
        <v>-7875804393</v>
      </c>
      <c r="N169" s="5">
        <v>-9947079551</v>
      </c>
      <c r="O169" s="5">
        <v>-18371996248</v>
      </c>
    </row>
    <row r="170" spans="3:15" ht="15.5" x14ac:dyDescent="0.35">
      <c r="C170" t="s">
        <v>373</v>
      </c>
      <c r="D170" s="5">
        <v>-995828481</v>
      </c>
      <c r="E170" s="5">
        <v>995828481</v>
      </c>
    </row>
    <row r="171" spans="3:15" ht="15.5" x14ac:dyDescent="0.35">
      <c r="C171" t="s">
        <v>343</v>
      </c>
      <c r="D171" s="5">
        <v>63646275</v>
      </c>
      <c r="E171" s="5">
        <v>-63646275</v>
      </c>
      <c r="F171" s="5">
        <v>1190974545</v>
      </c>
      <c r="I171" s="5">
        <v>1190974545</v>
      </c>
      <c r="J171" s="5">
        <v>-4038861396</v>
      </c>
      <c r="K171" s="5">
        <v>-8916696001</v>
      </c>
      <c r="L171" s="5">
        <v>-19159883314</v>
      </c>
      <c r="M171" s="5">
        <v>-20924254326</v>
      </c>
      <c r="N171" s="5">
        <v>-68927361346</v>
      </c>
    </row>
    <row r="172" spans="3:15" ht="15.5" x14ac:dyDescent="0.35">
      <c r="C172" t="s">
        <v>456</v>
      </c>
      <c r="D172" s="5">
        <v>-4276370528</v>
      </c>
      <c r="E172" s="5">
        <v>4514370844</v>
      </c>
      <c r="F172" s="5">
        <v>324672172426</v>
      </c>
      <c r="G172" s="5">
        <v>749933202</v>
      </c>
      <c r="I172" s="5">
        <v>333348794459</v>
      </c>
      <c r="J172" s="5">
        <v>149980654860</v>
      </c>
      <c r="K172" s="5">
        <v>119887789432</v>
      </c>
      <c r="L172" s="5">
        <v>51167825925</v>
      </c>
      <c r="M172" s="5">
        <v>14016240659</v>
      </c>
      <c r="N172" s="5">
        <v>52802478943</v>
      </c>
      <c r="O172" s="5">
        <v>65756662492</v>
      </c>
    </row>
    <row r="173" spans="3:15" ht="15.5" x14ac:dyDescent="0.35">
      <c r="C173" t="s">
        <v>778</v>
      </c>
      <c r="M173" s="5">
        <v>9598879</v>
      </c>
      <c r="N173" s="5">
        <v>-137015524</v>
      </c>
      <c r="O173" s="5">
        <v>-165857036</v>
      </c>
    </row>
    <row r="174" spans="3:15" ht="15.5" x14ac:dyDescent="0.35">
      <c r="C174" t="s">
        <v>157</v>
      </c>
      <c r="D174" s="5">
        <v>2222063107</v>
      </c>
      <c r="E174" s="5">
        <v>3677203769</v>
      </c>
      <c r="F174" s="5">
        <v>2463382943</v>
      </c>
      <c r="G174" s="5">
        <v>-405732115</v>
      </c>
      <c r="I174" s="5">
        <v>-660107889</v>
      </c>
      <c r="J174" s="5">
        <v>-8967629013</v>
      </c>
      <c r="K174" s="5">
        <v>7481145892</v>
      </c>
      <c r="L174" s="5">
        <v>3151561269</v>
      </c>
      <c r="M174" s="5">
        <v>3868789341</v>
      </c>
      <c r="N174" s="5">
        <v>-2544884743</v>
      </c>
      <c r="O174" s="5">
        <v>1895339503</v>
      </c>
    </row>
    <row r="175" spans="3:15" ht="15.5" x14ac:dyDescent="0.35">
      <c r="C175" t="s">
        <v>158</v>
      </c>
      <c r="E175" s="5">
        <v>6288762549</v>
      </c>
      <c r="I175" s="5">
        <v>6948870438</v>
      </c>
      <c r="J175" s="5">
        <v>15916499451</v>
      </c>
      <c r="K175" s="5">
        <v>8435353559</v>
      </c>
      <c r="L175" s="5">
        <v>5283792290</v>
      </c>
      <c r="M175" s="5">
        <v>1415002949</v>
      </c>
      <c r="N175" s="5">
        <v>3959887692</v>
      </c>
      <c r="O175" s="5">
        <v>2064548187</v>
      </c>
    </row>
    <row r="176" spans="3:15" ht="15.5" x14ac:dyDescent="0.35">
      <c r="C176" t="s">
        <v>944</v>
      </c>
    </row>
    <row r="177" spans="2:15" ht="15.5" x14ac:dyDescent="0.35">
      <c r="C177" t="s">
        <v>945</v>
      </c>
      <c r="E177" s="5">
        <v>6288762549</v>
      </c>
      <c r="I177" s="5">
        <v>6948870438</v>
      </c>
      <c r="J177" s="5">
        <v>15916499451</v>
      </c>
      <c r="K177" s="5">
        <v>8435353559</v>
      </c>
      <c r="L177" s="5">
        <v>5283792290</v>
      </c>
      <c r="M177" s="5">
        <v>1415002949</v>
      </c>
      <c r="N177" s="5">
        <v>3959887692</v>
      </c>
      <c r="O177" s="5">
        <v>2064548187</v>
      </c>
    </row>
    <row r="178" spans="2:15" ht="15.5" x14ac:dyDescent="0.35">
      <c r="C178" t="s">
        <v>159</v>
      </c>
      <c r="D178" s="5">
        <v>2222063107</v>
      </c>
      <c r="E178" s="5">
        <v>9965966318</v>
      </c>
      <c r="F178" s="5">
        <v>2168384017</v>
      </c>
      <c r="G178" s="5">
        <v>-405732115</v>
      </c>
      <c r="I178" s="5">
        <v>6288762549</v>
      </c>
      <c r="J178" s="5">
        <v>6948870438</v>
      </c>
      <c r="K178" s="5">
        <v>15916499451</v>
      </c>
      <c r="L178" s="5">
        <v>8435353559</v>
      </c>
      <c r="M178" s="5">
        <v>5283792290</v>
      </c>
      <c r="N178" s="5">
        <v>1415002949</v>
      </c>
      <c r="O178" s="5">
        <v>3959887690</v>
      </c>
    </row>
    <row r="180" spans="2:15" ht="15.5" x14ac:dyDescent="0.35">
      <c r="B180" t="s">
        <v>160</v>
      </c>
      <c r="C180" t="s">
        <v>12</v>
      </c>
      <c r="D180" s="5">
        <v>3640000000</v>
      </c>
      <c r="E180" s="5">
        <v>3640000000</v>
      </c>
      <c r="F180" s="5">
        <v>3640000000</v>
      </c>
      <c r="G180" s="5">
        <v>3640000000</v>
      </c>
      <c r="I180" s="5">
        <v>3640000000</v>
      </c>
      <c r="J180" s="5">
        <v>3640000000</v>
      </c>
      <c r="K180" s="5">
        <v>2170000000</v>
      </c>
      <c r="L180" s="5">
        <v>1620000000</v>
      </c>
      <c r="M180" s="5">
        <v>0</v>
      </c>
      <c r="N180" s="5">
        <v>0</v>
      </c>
      <c r="O180" s="5">
        <v>0</v>
      </c>
    </row>
    <row r="181" spans="2:15" ht="15.5" x14ac:dyDescent="0.35">
      <c r="C181" t="s">
        <v>161</v>
      </c>
      <c r="D181" s="6">
        <v>0.13</v>
      </c>
      <c r="E181" s="6">
        <v>1.74</v>
      </c>
      <c r="F181" s="6">
        <v>0.83</v>
      </c>
      <c r="G181" s="6">
        <v>1.88</v>
      </c>
    </row>
    <row r="182" spans="2:15" ht="15.5" x14ac:dyDescent="0.35">
      <c r="C182" t="s">
        <v>162</v>
      </c>
      <c r="D182" s="6">
        <v>492.31</v>
      </c>
      <c r="E182" s="6">
        <v>45.4</v>
      </c>
      <c r="F182" s="6">
        <v>161.44999999999999</v>
      </c>
      <c r="G182" s="6">
        <v>71.81</v>
      </c>
    </row>
    <row r="183" spans="2:15" ht="15.5" x14ac:dyDescent="0.35">
      <c r="C183" t="s">
        <v>61</v>
      </c>
      <c r="D183" s="6">
        <v>5.89</v>
      </c>
      <c r="E183" s="6">
        <v>6.45</v>
      </c>
      <c r="F183" s="6">
        <v>6.1</v>
      </c>
      <c r="G183" s="6">
        <v>10.34</v>
      </c>
    </row>
    <row r="184" spans="2:15" ht="15.5" x14ac:dyDescent="0.35">
      <c r="C184" t="s">
        <v>163</v>
      </c>
      <c r="D184" s="5">
        <v>13530000000</v>
      </c>
      <c r="E184" s="5">
        <v>8990000000</v>
      </c>
      <c r="F184" s="5">
        <v>13340000000</v>
      </c>
      <c r="G184" s="5">
        <v>14150000000</v>
      </c>
    </row>
    <row r="185" spans="2:15" ht="15.5" x14ac:dyDescent="0.35">
      <c r="C185" t="s">
        <v>164</v>
      </c>
      <c r="D185" s="6">
        <v>1.1000000000000001E-3</v>
      </c>
      <c r="E185" s="6">
        <v>1.3899999999999999E-2</v>
      </c>
      <c r="F185" s="6">
        <v>6.3E-3</v>
      </c>
      <c r="G185" s="6">
        <v>1.49E-2</v>
      </c>
    </row>
    <row r="186" spans="2:15" ht="15.5" x14ac:dyDescent="0.35">
      <c r="C186" t="s">
        <v>165</v>
      </c>
      <c r="D186" s="6">
        <v>1.8E-3</v>
      </c>
      <c r="E186" s="6">
        <v>2.3700000000000002E-2</v>
      </c>
      <c r="F186" s="6">
        <v>1.15E-2</v>
      </c>
      <c r="G186" s="6">
        <v>2.6099999999999998E-2</v>
      </c>
    </row>
    <row r="187" spans="2:15" ht="15.5" x14ac:dyDescent="0.35">
      <c r="C187" t="s">
        <v>166</v>
      </c>
      <c r="D187" s="6">
        <v>1.01E-2</v>
      </c>
      <c r="E187" s="6">
        <v>2.07E-2</v>
      </c>
      <c r="F187" s="6">
        <v>1.5700000000000002E-2</v>
      </c>
      <c r="G187" s="6">
        <v>2.8799999999999999E-2</v>
      </c>
    </row>
    <row r="188" spans="2:15" ht="15.5" x14ac:dyDescent="0.35">
      <c r="C188" t="s">
        <v>167</v>
      </c>
      <c r="D188" s="6">
        <v>1.19</v>
      </c>
      <c r="E188" s="6">
        <v>2.25</v>
      </c>
      <c r="F188" s="6">
        <v>2.08</v>
      </c>
      <c r="G188" s="6">
        <v>3.05</v>
      </c>
    </row>
    <row r="189" spans="2:15" ht="15.5" x14ac:dyDescent="0.35">
      <c r="C189" t="s">
        <v>168</v>
      </c>
      <c r="D189" s="5">
        <v>270000000000</v>
      </c>
      <c r="E189" s="5">
        <v>269000000000</v>
      </c>
      <c r="F189" s="5">
        <v>263000000000</v>
      </c>
      <c r="G189" s="5">
        <v>263000000000</v>
      </c>
    </row>
    <row r="190" spans="2:15" ht="15.5" x14ac:dyDescent="0.35">
      <c r="C190" t="s">
        <v>169</v>
      </c>
      <c r="D190" s="6">
        <v>0.87</v>
      </c>
      <c r="E190" s="6">
        <v>1.07</v>
      </c>
      <c r="F190" s="6">
        <v>1.86</v>
      </c>
      <c r="G190" s="6">
        <v>1.87</v>
      </c>
    </row>
    <row r="191" spans="2:15" ht="15.5" x14ac:dyDescent="0.35">
      <c r="C191" t="s">
        <v>170</v>
      </c>
      <c r="D191" s="6">
        <v>73.86</v>
      </c>
      <c r="E191" s="6">
        <v>73.72</v>
      </c>
      <c r="F191" s="6">
        <v>71.98</v>
      </c>
      <c r="G191" s="6">
        <v>72.08</v>
      </c>
    </row>
    <row r="192" spans="2:15" ht="15.5" x14ac:dyDescent="0.35">
      <c r="C192" t="s">
        <v>171</v>
      </c>
      <c r="D192" s="6">
        <v>0.87</v>
      </c>
      <c r="E192" s="6">
        <v>1.07</v>
      </c>
      <c r="F192" s="6">
        <v>1.86</v>
      </c>
      <c r="G192" s="6">
        <v>1.87</v>
      </c>
    </row>
    <row r="193" spans="3:15" ht="15.5" x14ac:dyDescent="0.35">
      <c r="C193" t="s">
        <v>172</v>
      </c>
      <c r="D193" s="6">
        <v>73.86</v>
      </c>
      <c r="E193" s="6">
        <v>73.72</v>
      </c>
      <c r="F193" s="6">
        <v>71.98</v>
      </c>
      <c r="G193" s="6">
        <v>72.08</v>
      </c>
    </row>
    <row r="194" spans="3:15" ht="15.5" x14ac:dyDescent="0.35">
      <c r="C194" t="s">
        <v>173</v>
      </c>
      <c r="D194" s="5">
        <v>38000000000</v>
      </c>
      <c r="E194" s="5">
        <v>39000000000</v>
      </c>
      <c r="F194" s="5">
        <v>55000000000</v>
      </c>
      <c r="G194" s="5">
        <v>53000000000</v>
      </c>
    </row>
    <row r="195" spans="3:15" ht="15.5" x14ac:dyDescent="0.35">
      <c r="C195" t="s">
        <v>174</v>
      </c>
      <c r="D195" s="5">
        <v>110000000000</v>
      </c>
      <c r="E195" s="5">
        <v>116000000000</v>
      </c>
      <c r="F195" s="5">
        <v>132000000000</v>
      </c>
      <c r="G195" s="5">
        <v>119000000000</v>
      </c>
    </row>
    <row r="196" spans="3:15" ht="15.5" x14ac:dyDescent="0.35">
      <c r="C196" t="s">
        <v>175</v>
      </c>
      <c r="D196" s="5">
        <v>269000000000</v>
      </c>
      <c r="E196" s="5">
        <v>269000000000</v>
      </c>
      <c r="F196" s="5">
        <v>262000000000</v>
      </c>
      <c r="G196" s="5">
        <v>263000000000</v>
      </c>
    </row>
    <row r="197" spans="3:15" ht="15.5" x14ac:dyDescent="0.35">
      <c r="C197" t="s">
        <v>24</v>
      </c>
      <c r="D197" s="5">
        <v>148000000000</v>
      </c>
      <c r="E197" s="5">
        <v>155000000000</v>
      </c>
      <c r="F197" s="5">
        <v>187000000000</v>
      </c>
      <c r="G197" s="5">
        <v>173000000000</v>
      </c>
    </row>
    <row r="198" spans="3:15" ht="15.5" x14ac:dyDescent="0.35">
      <c r="C198" t="s">
        <v>21</v>
      </c>
      <c r="D198" s="5">
        <v>136000000000</v>
      </c>
      <c r="E198" s="5">
        <v>145000000000</v>
      </c>
      <c r="F198" s="5">
        <v>181000000000</v>
      </c>
      <c r="G198" s="5">
        <v>169000000000</v>
      </c>
    </row>
    <row r="199" spans="3:15" ht="15.5" x14ac:dyDescent="0.35">
      <c r="C199" t="s">
        <v>176</v>
      </c>
      <c r="D199" s="5">
        <v>88000000000</v>
      </c>
      <c r="E199" s="5">
        <v>89000000000</v>
      </c>
      <c r="F199" s="5">
        <v>94000000000</v>
      </c>
      <c r="G199" s="5">
        <v>56000000000</v>
      </c>
    </row>
    <row r="200" spans="3:15" ht="15.5" x14ac:dyDescent="0.35">
      <c r="C200" t="s">
        <v>177</v>
      </c>
      <c r="D200" s="5">
        <v>9000000000</v>
      </c>
      <c r="E200" s="5">
        <v>16000000000</v>
      </c>
      <c r="F200" s="5">
        <v>-11000000000</v>
      </c>
      <c r="G200" s="5">
        <v>17000000000</v>
      </c>
    </row>
    <row r="201" spans="3:15" ht="15.5" x14ac:dyDescent="0.35">
      <c r="C201" t="s">
        <v>178</v>
      </c>
      <c r="D201" s="5">
        <v>-1000000000</v>
      </c>
      <c r="E201" s="5">
        <v>-8000000000</v>
      </c>
      <c r="F201" s="5">
        <v>-34000000000</v>
      </c>
      <c r="G201" s="5">
        <v>-48000000000</v>
      </c>
    </row>
    <row r="202" spans="3:15" ht="15.5" x14ac:dyDescent="0.35">
      <c r="C202" t="s">
        <v>13</v>
      </c>
      <c r="D202" s="5">
        <v>9000000000</v>
      </c>
      <c r="E202" s="5">
        <v>8000000000</v>
      </c>
      <c r="F202" s="5">
        <v>-44000000000</v>
      </c>
      <c r="G202" s="5">
        <v>-30000000000</v>
      </c>
    </row>
    <row r="203" spans="3:15" ht="15.5" x14ac:dyDescent="0.35">
      <c r="C203" t="s">
        <v>16</v>
      </c>
      <c r="D203" s="6">
        <v>2.4300000000000002</v>
      </c>
      <c r="E203" s="6">
        <v>2.2799999999999998</v>
      </c>
      <c r="F203" s="6">
        <v>-12.17</v>
      </c>
      <c r="G203" s="6">
        <v>-8.2899999999999991</v>
      </c>
    </row>
    <row r="204" spans="3:15" ht="15.5" x14ac:dyDescent="0.35">
      <c r="C204" t="s">
        <v>46</v>
      </c>
      <c r="I204" s="6">
        <v>9.52</v>
      </c>
      <c r="J204" s="6">
        <v>6.54</v>
      </c>
      <c r="K204" s="6">
        <v>11.72</v>
      </c>
      <c r="L204" s="6">
        <v>21.24</v>
      </c>
      <c r="M204" s="6">
        <v>605224.89</v>
      </c>
      <c r="N204" s="6">
        <v>538452.86</v>
      </c>
      <c r="O204" s="6">
        <v>473913.78</v>
      </c>
    </row>
    <row r="205" spans="3:15" ht="15.5" x14ac:dyDescent="0.35">
      <c r="C205" t="s">
        <v>60</v>
      </c>
      <c r="I205" s="6">
        <v>14.08</v>
      </c>
      <c r="J205" s="6">
        <v>16.059999999999999</v>
      </c>
      <c r="K205" s="6">
        <v>7.17</v>
      </c>
      <c r="L205" s="5">
        <v>0</v>
      </c>
      <c r="M205" s="5">
        <v>0</v>
      </c>
      <c r="N205" s="5">
        <v>0</v>
      </c>
      <c r="O205" s="5">
        <v>0</v>
      </c>
    </row>
    <row r="206" spans="3:15" ht="15.5" x14ac:dyDescent="0.35">
      <c r="C206" t="s">
        <v>63</v>
      </c>
      <c r="I206" s="6">
        <v>2.11</v>
      </c>
      <c r="J206" s="6">
        <v>2.04</v>
      </c>
      <c r="K206" s="6">
        <v>1.19</v>
      </c>
      <c r="L206" s="5">
        <v>0</v>
      </c>
      <c r="M206" s="5">
        <v>0</v>
      </c>
      <c r="N206" s="5">
        <v>0</v>
      </c>
      <c r="O206" s="5">
        <v>0</v>
      </c>
    </row>
    <row r="207" spans="3:15" ht="15.5" x14ac:dyDescent="0.35">
      <c r="C207" t="s">
        <v>179</v>
      </c>
      <c r="I207" s="5">
        <v>57240000000</v>
      </c>
      <c r="J207" s="5">
        <v>54810000000</v>
      </c>
      <c r="K207" s="5">
        <v>51100000000</v>
      </c>
      <c r="L207" s="5">
        <v>63380000000</v>
      </c>
      <c r="M207" s="6">
        <v>33560000000.000004</v>
      </c>
      <c r="N207" s="5">
        <v>30440000000</v>
      </c>
      <c r="O207" s="5">
        <v>29680000000</v>
      </c>
    </row>
    <row r="208" spans="3:15" ht="15.5" x14ac:dyDescent="0.35">
      <c r="C208" t="s">
        <v>180</v>
      </c>
      <c r="I208" s="6">
        <v>7.22E-2</v>
      </c>
      <c r="J208" s="6">
        <v>6.08E-2</v>
      </c>
      <c r="K208" s="6">
        <v>7.0400000000000004E-2</v>
      </c>
      <c r="L208" s="6">
        <v>0.14779999999999999</v>
      </c>
      <c r="M208" s="6">
        <v>4.1700000000000001E-2</v>
      </c>
      <c r="N208" s="6">
        <v>4.1200000000000001E-2</v>
      </c>
      <c r="O208" s="6">
        <v>3.2899999999999999E-2</v>
      </c>
    </row>
    <row r="209" spans="3:15" ht="15.5" x14ac:dyDescent="0.35">
      <c r="C209" t="s">
        <v>181</v>
      </c>
      <c r="I209" s="6">
        <v>0.1323</v>
      </c>
      <c r="J209" s="6">
        <v>0.1033</v>
      </c>
      <c r="K209" s="6">
        <v>0.11960000000000001</v>
      </c>
      <c r="L209" s="6">
        <v>0.30590000000000001</v>
      </c>
      <c r="M209" s="6">
        <v>0.13739999999999999</v>
      </c>
      <c r="N209" s="6">
        <v>0.14269999999999999</v>
      </c>
      <c r="O209" s="6">
        <v>0.1459</v>
      </c>
    </row>
    <row r="210" spans="3:15" ht="15.5" x14ac:dyDescent="0.35">
      <c r="C210" t="s">
        <v>182</v>
      </c>
      <c r="I210" s="6">
        <v>0.11539999999999999</v>
      </c>
      <c r="J210" s="6">
        <v>0.1157</v>
      </c>
      <c r="K210" s="6">
        <v>0.16399999999999998</v>
      </c>
      <c r="L210" s="6">
        <v>0.2898</v>
      </c>
      <c r="M210" s="6">
        <v>0.13849999999999998</v>
      </c>
      <c r="N210" s="6">
        <v>0.12050000000000001</v>
      </c>
      <c r="O210" s="6">
        <v>0.2676</v>
      </c>
    </row>
    <row r="211" spans="3:15" ht="15.5" x14ac:dyDescent="0.35">
      <c r="C211" t="s">
        <v>183</v>
      </c>
      <c r="I211" s="6">
        <v>3.38</v>
      </c>
      <c r="J211" s="6">
        <v>2.84</v>
      </c>
      <c r="K211" s="6">
        <v>3.41</v>
      </c>
      <c r="L211" s="6">
        <v>4.8499999999999996</v>
      </c>
      <c r="M211" s="6">
        <v>1.81</v>
      </c>
      <c r="N211" s="6">
        <v>1.61</v>
      </c>
      <c r="O211" s="6">
        <v>1.78</v>
      </c>
    </row>
    <row r="212" spans="3:15" ht="15.5" x14ac:dyDescent="0.35">
      <c r="C212" t="s">
        <v>57</v>
      </c>
      <c r="I212" s="6">
        <v>1.86</v>
      </c>
      <c r="J212" s="6">
        <v>1.66</v>
      </c>
      <c r="K212" s="6">
        <v>0.86</v>
      </c>
      <c r="L212" s="5">
        <v>0</v>
      </c>
      <c r="M212" s="5">
        <v>0</v>
      </c>
      <c r="N212" s="5">
        <v>0</v>
      </c>
      <c r="O212" s="5">
        <v>0</v>
      </c>
    </row>
    <row r="213" spans="3:15" ht="15.5" x14ac:dyDescent="0.35">
      <c r="C213" t="s">
        <v>54</v>
      </c>
      <c r="I213" s="6">
        <v>71.98</v>
      </c>
      <c r="J213" s="6">
        <v>63.32</v>
      </c>
      <c r="K213" s="6">
        <v>98.02</v>
      </c>
      <c r="L213" s="6">
        <v>69.42</v>
      </c>
      <c r="M213" s="6">
        <v>4404221.2</v>
      </c>
      <c r="N213" s="6">
        <v>3774001.89</v>
      </c>
      <c r="O213" s="6">
        <v>3249154.23</v>
      </c>
    </row>
    <row r="214" spans="3:15" ht="15.5" x14ac:dyDescent="0.35">
      <c r="C214" t="s">
        <v>184</v>
      </c>
      <c r="I214" s="6">
        <v>1.86</v>
      </c>
      <c r="J214" s="6">
        <v>1.66</v>
      </c>
      <c r="K214" s="6">
        <v>0.86</v>
      </c>
      <c r="L214" s="5">
        <v>0</v>
      </c>
      <c r="M214" s="5">
        <v>0</v>
      </c>
      <c r="N214" s="5">
        <v>0</v>
      </c>
      <c r="O214" s="5">
        <v>0</v>
      </c>
    </row>
    <row r="215" spans="3:15" ht="15.5" x14ac:dyDescent="0.35">
      <c r="C215" t="s">
        <v>185</v>
      </c>
      <c r="I215" s="6">
        <v>71.98</v>
      </c>
      <c r="J215" s="6">
        <v>63.32</v>
      </c>
      <c r="K215" s="6">
        <v>98.02</v>
      </c>
      <c r="L215" s="6">
        <v>69.42</v>
      </c>
      <c r="M215" s="6">
        <v>4404221.2</v>
      </c>
      <c r="N215" s="6">
        <v>3774001.89</v>
      </c>
      <c r="O215" s="6">
        <v>3249154.23</v>
      </c>
    </row>
    <row r="216" spans="3:15" ht="15.5" x14ac:dyDescent="0.35">
      <c r="C216" t="s">
        <v>186</v>
      </c>
      <c r="I216" s="5">
        <v>55000000000</v>
      </c>
      <c r="J216" s="5">
        <v>72000000000</v>
      </c>
      <c r="K216" s="5">
        <v>55000000000</v>
      </c>
      <c r="L216" s="5">
        <v>43000000000</v>
      </c>
      <c r="M216" s="5">
        <v>42000000000</v>
      </c>
      <c r="N216" s="5">
        <v>51000000000</v>
      </c>
      <c r="O216" s="5">
        <v>55000000000</v>
      </c>
    </row>
    <row r="217" spans="3:15" ht="15.5" x14ac:dyDescent="0.35">
      <c r="C217" t="s">
        <v>187</v>
      </c>
      <c r="I217" s="5">
        <v>132000000000</v>
      </c>
      <c r="J217" s="5">
        <v>60000000000</v>
      </c>
      <c r="K217" s="5">
        <v>57000000000</v>
      </c>
      <c r="L217" s="5">
        <v>64000000000</v>
      </c>
      <c r="M217" s="5">
        <v>82000000000</v>
      </c>
      <c r="N217" s="5">
        <v>78000000000</v>
      </c>
      <c r="O217" s="5">
        <v>100000000000</v>
      </c>
    </row>
    <row r="218" spans="3:15" ht="15.5" x14ac:dyDescent="0.35">
      <c r="C218" t="s">
        <v>26</v>
      </c>
      <c r="I218" s="5">
        <v>187000000000</v>
      </c>
      <c r="J218" s="5">
        <v>133000000000</v>
      </c>
      <c r="K218" s="5">
        <v>112000000000</v>
      </c>
      <c r="L218" s="5">
        <v>107000000000</v>
      </c>
      <c r="M218" s="5">
        <v>124000000000</v>
      </c>
      <c r="N218" s="5">
        <v>128000000000</v>
      </c>
      <c r="O218" s="5">
        <v>154000000000</v>
      </c>
    </row>
    <row r="219" spans="3:15" ht="15.5" x14ac:dyDescent="0.35">
      <c r="C219" t="s">
        <v>23</v>
      </c>
      <c r="I219" s="5">
        <v>181000000000</v>
      </c>
      <c r="J219" s="5">
        <v>126000000000</v>
      </c>
      <c r="K219" s="5">
        <v>96000000000</v>
      </c>
      <c r="L219" s="5">
        <v>99000000000</v>
      </c>
      <c r="M219" s="5">
        <v>118000000000</v>
      </c>
      <c r="N219" s="5">
        <v>127000000000</v>
      </c>
      <c r="O219" s="5">
        <v>150000000000</v>
      </c>
    </row>
    <row r="220" spans="3:15" ht="15.5" x14ac:dyDescent="0.35">
      <c r="C220" t="s">
        <v>188</v>
      </c>
      <c r="I220" s="5">
        <v>94000000000</v>
      </c>
      <c r="J220" s="5">
        <v>53000000000</v>
      </c>
      <c r="K220" s="5">
        <v>69000000000</v>
      </c>
      <c r="L220" s="5">
        <v>24000000000</v>
      </c>
      <c r="M220" s="5">
        <v>-32000000000</v>
      </c>
      <c r="N220" s="5">
        <v>-34000000000</v>
      </c>
      <c r="O220" s="5">
        <v>-48000000000</v>
      </c>
    </row>
    <row r="221" spans="3:15" ht="15.5" x14ac:dyDescent="0.35">
      <c r="C221" t="s">
        <v>189</v>
      </c>
      <c r="I221" s="5">
        <v>45000000000</v>
      </c>
      <c r="J221" s="5">
        <v>19000000000</v>
      </c>
      <c r="K221" s="5">
        <v>40000000000</v>
      </c>
      <c r="L221" s="5">
        <v>45000000000</v>
      </c>
      <c r="M221" s="5">
        <v>31000000000</v>
      </c>
      <c r="N221" s="5">
        <v>9000000000</v>
      </c>
      <c r="O221" s="5">
        <v>26000000000</v>
      </c>
    </row>
    <row r="222" spans="3:15" ht="15.5" x14ac:dyDescent="0.35">
      <c r="C222" t="s">
        <v>190</v>
      </c>
      <c r="I222" s="5">
        <v>-155000000000</v>
      </c>
      <c r="J222" s="5">
        <v>-17000000000</v>
      </c>
      <c r="K222" s="5">
        <v>-19000000000</v>
      </c>
      <c r="L222" s="5">
        <v>-12000000000</v>
      </c>
      <c r="M222" s="5">
        <v>-29000000000</v>
      </c>
      <c r="N222" s="5">
        <v>-2000000000</v>
      </c>
      <c r="O222" s="5">
        <v>-74000000000</v>
      </c>
    </row>
    <row r="223" spans="3:15" ht="15.5" x14ac:dyDescent="0.35">
      <c r="C223" t="s">
        <v>15</v>
      </c>
      <c r="I223" s="5">
        <v>-110000000000</v>
      </c>
      <c r="J223" s="5">
        <v>2000000000</v>
      </c>
      <c r="K223" s="5">
        <v>22000000000</v>
      </c>
      <c r="L223" s="5">
        <v>33000000000</v>
      </c>
      <c r="M223" s="5">
        <v>2000000000</v>
      </c>
      <c r="N223" s="5">
        <v>6000000000</v>
      </c>
      <c r="O223" s="5">
        <v>-48000000000</v>
      </c>
    </row>
    <row r="224" spans="3:15" ht="15.5" x14ac:dyDescent="0.35">
      <c r="C224" t="s">
        <v>17</v>
      </c>
      <c r="I224" s="6">
        <v>-30.31</v>
      </c>
      <c r="J224" s="6">
        <v>0.57999999999999996</v>
      </c>
      <c r="K224" s="6">
        <v>9.94</v>
      </c>
      <c r="L224" s="6">
        <v>20.54</v>
      </c>
      <c r="M224" s="6">
        <v>134273.45000000001</v>
      </c>
      <c r="N224" s="6">
        <v>403942.81</v>
      </c>
      <c r="O224" s="6">
        <v>-3097882.17</v>
      </c>
    </row>
    <row r="226" spans="2:15" ht="15.5" x14ac:dyDescent="0.35">
      <c r="B226" t="s">
        <v>191</v>
      </c>
      <c r="C226" t="s">
        <v>192</v>
      </c>
      <c r="D226" s="5">
        <v>481000000</v>
      </c>
      <c r="E226" s="5">
        <v>6000000000</v>
      </c>
      <c r="F226" s="5">
        <v>3000000000</v>
      </c>
      <c r="G226" s="5">
        <v>7000000000</v>
      </c>
      <c r="H226" s="5">
        <v>14000000000</v>
      </c>
      <c r="I226" s="5">
        <v>35000000000</v>
      </c>
      <c r="J226" s="5">
        <v>24000000000</v>
      </c>
      <c r="K226" s="5">
        <v>25000000000</v>
      </c>
      <c r="L226" s="5">
        <v>35000000000</v>
      </c>
      <c r="M226" s="5">
        <v>9000000000</v>
      </c>
      <c r="N226" s="5">
        <v>8000000000</v>
      </c>
      <c r="O226" s="5">
        <v>7000000000</v>
      </c>
    </row>
    <row r="227" spans="2:15" ht="15.5" x14ac:dyDescent="0.35">
      <c r="C227" t="s">
        <v>345</v>
      </c>
      <c r="H227" s="5">
        <v>1</v>
      </c>
      <c r="I227" s="5">
        <v>1</v>
      </c>
      <c r="K227" s="6">
        <v>1.44</v>
      </c>
    </row>
    <row r="228" spans="2:15" ht="15.5" x14ac:dyDescent="0.35">
      <c r="C228" t="s">
        <v>65</v>
      </c>
      <c r="H228" s="6">
        <v>0.26649999999999996</v>
      </c>
      <c r="I228" s="6">
        <v>0.105</v>
      </c>
      <c r="K228" s="6">
        <v>0.2072</v>
      </c>
    </row>
    <row r="229" spans="2:15" ht="15.5" x14ac:dyDescent="0.35">
      <c r="C229" t="s">
        <v>346</v>
      </c>
      <c r="H229" s="6">
        <v>1.3300000000000001E-2</v>
      </c>
      <c r="I229" s="6">
        <v>7.1999999999999998E-3</v>
      </c>
      <c r="K229" s="6">
        <v>1.9799999999999998E-2</v>
      </c>
    </row>
    <row r="230" spans="2:15" ht="15.5" x14ac:dyDescent="0.35">
      <c r="C230" t="s">
        <v>45</v>
      </c>
      <c r="D230" s="6">
        <v>0.13</v>
      </c>
      <c r="E230" s="6">
        <v>1.74</v>
      </c>
      <c r="F230" s="6">
        <v>0.83</v>
      </c>
      <c r="G230" s="6">
        <v>1.88</v>
      </c>
      <c r="H230" s="6">
        <v>3.75</v>
      </c>
      <c r="I230" s="6">
        <v>9.52</v>
      </c>
      <c r="J230" s="6">
        <v>6.54</v>
      </c>
      <c r="K230" s="6">
        <v>6.96</v>
      </c>
      <c r="L230" s="6">
        <v>9.4700000000000006</v>
      </c>
      <c r="M230" s="6">
        <v>2.59</v>
      </c>
      <c r="N230" s="6">
        <v>2.31</v>
      </c>
      <c r="O230" s="6">
        <v>2.0299999999999998</v>
      </c>
    </row>
    <row r="231" spans="2:15" ht="15.5" x14ac:dyDescent="0.35">
      <c r="C231" t="s">
        <v>67</v>
      </c>
      <c r="H231" s="5">
        <v>1</v>
      </c>
      <c r="I231" s="5">
        <v>1</v>
      </c>
      <c r="K231" s="6">
        <v>1.44</v>
      </c>
    </row>
    <row r="232" spans="2:15" ht="15.5" x14ac:dyDescent="0.35">
      <c r="C232" t="s">
        <v>347</v>
      </c>
      <c r="H232" s="6">
        <v>0.26649999999999996</v>
      </c>
      <c r="I232" s="6">
        <v>0.105</v>
      </c>
      <c r="K232" s="6">
        <v>0.2072</v>
      </c>
    </row>
    <row r="233" spans="2:15" ht="15.5" x14ac:dyDescent="0.35">
      <c r="C233" t="s">
        <v>348</v>
      </c>
      <c r="H233" s="6">
        <v>1.3300000000000001E-2</v>
      </c>
      <c r="I233" s="6">
        <v>7.1999999999999998E-3</v>
      </c>
      <c r="K233" s="6">
        <v>1.9799999999999998E-2</v>
      </c>
    </row>
    <row r="234" spans="2:15" ht="15.5" x14ac:dyDescent="0.35">
      <c r="C234" t="s">
        <v>193</v>
      </c>
      <c r="D234" s="5">
        <v>40000000000</v>
      </c>
      <c r="E234" s="5">
        <v>45000000000</v>
      </c>
      <c r="F234" s="5">
        <v>80000000000</v>
      </c>
      <c r="G234" s="5">
        <v>48000000000</v>
      </c>
      <c r="H234" s="5">
        <v>169000000000</v>
      </c>
      <c r="I234" s="5">
        <v>231000000000</v>
      </c>
      <c r="J234" s="5">
        <v>188000000000</v>
      </c>
      <c r="K234" s="5">
        <v>153000000000</v>
      </c>
      <c r="L234" s="5">
        <v>194000000000</v>
      </c>
      <c r="M234" s="5">
        <v>160000000000</v>
      </c>
      <c r="N234" s="5">
        <v>149000000000</v>
      </c>
      <c r="O234" s="5">
        <v>146000000000</v>
      </c>
    </row>
    <row r="235" spans="2:15" ht="15.5" x14ac:dyDescent="0.35">
      <c r="C235" t="s">
        <v>349</v>
      </c>
      <c r="H235" s="5">
        <v>1</v>
      </c>
      <c r="I235" s="5">
        <v>1</v>
      </c>
      <c r="K235" s="6">
        <v>1.44</v>
      </c>
    </row>
    <row r="236" spans="2:15" ht="15.5" x14ac:dyDescent="0.35">
      <c r="C236" t="s">
        <v>350</v>
      </c>
      <c r="H236" s="6">
        <v>0.26649999999999996</v>
      </c>
      <c r="I236" s="6">
        <v>0.105</v>
      </c>
      <c r="K236" s="6">
        <v>0.2072</v>
      </c>
    </row>
    <row r="237" spans="2:15" ht="15.5" x14ac:dyDescent="0.35">
      <c r="C237" t="s">
        <v>351</v>
      </c>
      <c r="H237" s="6">
        <v>1.3300000000000001E-2</v>
      </c>
      <c r="I237" s="6">
        <v>7.1999999999999998E-3</v>
      </c>
      <c r="K237" s="6">
        <v>1.9799999999999998E-2</v>
      </c>
    </row>
    <row r="238" spans="2:15" ht="15.5" x14ac:dyDescent="0.35">
      <c r="C238" t="s">
        <v>194</v>
      </c>
      <c r="I238" s="6">
        <v>19.989999999999998</v>
      </c>
    </row>
    <row r="239" spans="2:15" ht="15.5" x14ac:dyDescent="0.35">
      <c r="C239" t="s">
        <v>292</v>
      </c>
      <c r="I239" s="6">
        <v>16.350000000000001</v>
      </c>
    </row>
    <row r="240" spans="2:15" ht="15.5" x14ac:dyDescent="0.35">
      <c r="C240" t="s">
        <v>195</v>
      </c>
      <c r="I240" s="6">
        <v>6.95</v>
      </c>
    </row>
    <row r="241" spans="3:9" ht="15.5" x14ac:dyDescent="0.35">
      <c r="C241" t="s">
        <v>293</v>
      </c>
      <c r="I241" s="6">
        <v>6.1200000000000004E-2</v>
      </c>
    </row>
    <row r="242" spans="3:9" ht="15.5" x14ac:dyDescent="0.35">
      <c r="C242" t="s">
        <v>294</v>
      </c>
      <c r="I242" s="6">
        <v>1.29</v>
      </c>
    </row>
    <row r="243" spans="3:9" ht="15.5" x14ac:dyDescent="0.35">
      <c r="C243" t="s">
        <v>196</v>
      </c>
      <c r="I243" s="6">
        <v>1.02</v>
      </c>
    </row>
    <row r="244" spans="3:9" ht="15.5" x14ac:dyDescent="0.35">
      <c r="C244" t="s">
        <v>295</v>
      </c>
      <c r="I244" s="6">
        <v>8.5399999999999991</v>
      </c>
    </row>
    <row r="245" spans="3:9" ht="15.5" x14ac:dyDescent="0.35">
      <c r="C245" t="s">
        <v>296</v>
      </c>
      <c r="I245" s="6">
        <v>-4.76</v>
      </c>
    </row>
    <row r="246" spans="3:9" ht="15.5" x14ac:dyDescent="0.35">
      <c r="C246" t="s">
        <v>297</v>
      </c>
      <c r="I246" s="6">
        <v>14.47</v>
      </c>
    </row>
    <row r="247" spans="3:9" ht="15.5" x14ac:dyDescent="0.35">
      <c r="C247" t="s">
        <v>298</v>
      </c>
      <c r="I247" s="6">
        <v>8.1999999999999993</v>
      </c>
    </row>
    <row r="248" spans="3:9" ht="15.5" x14ac:dyDescent="0.35">
      <c r="C248" t="s">
        <v>299</v>
      </c>
      <c r="I248" s="6">
        <v>0.36</v>
      </c>
    </row>
    <row r="249" spans="3:9" ht="15.5" x14ac:dyDescent="0.35">
      <c r="C249" t="s">
        <v>300</v>
      </c>
      <c r="I249" s="6">
        <v>-0.7</v>
      </c>
    </row>
    <row r="250" spans="3:9" ht="15.5" x14ac:dyDescent="0.35">
      <c r="C250" t="s">
        <v>301</v>
      </c>
      <c r="I250" s="6">
        <v>4.59</v>
      </c>
    </row>
    <row r="251" spans="3:9" ht="15.5" x14ac:dyDescent="0.35">
      <c r="C251" t="s">
        <v>197</v>
      </c>
      <c r="I251" s="6">
        <v>3.75</v>
      </c>
    </row>
    <row r="252" spans="3:9" ht="15.5" x14ac:dyDescent="0.35">
      <c r="C252" t="s">
        <v>302</v>
      </c>
      <c r="I252" s="6">
        <v>58.13</v>
      </c>
    </row>
    <row r="253" spans="3:9" ht="15.5" x14ac:dyDescent="0.35">
      <c r="C253" t="s">
        <v>198</v>
      </c>
      <c r="D253" s="6">
        <v>3.34</v>
      </c>
    </row>
    <row r="254" spans="3:9" ht="15.5" x14ac:dyDescent="0.35">
      <c r="C254" t="s">
        <v>199</v>
      </c>
      <c r="I254" s="6">
        <v>73.86</v>
      </c>
    </row>
    <row r="255" spans="3:9" ht="15.5" x14ac:dyDescent="0.35">
      <c r="C255" t="s">
        <v>303</v>
      </c>
      <c r="I255" s="6">
        <v>-15.76</v>
      </c>
    </row>
    <row r="256" spans="3:9" ht="15.5" x14ac:dyDescent="0.35">
      <c r="C256" t="s">
        <v>200</v>
      </c>
      <c r="D256" s="6">
        <v>2.3199999999999998</v>
      </c>
    </row>
    <row r="257" spans="3:9" ht="15.5" x14ac:dyDescent="0.35">
      <c r="C257" t="s">
        <v>201</v>
      </c>
      <c r="D257" s="6">
        <v>2.2200000000000002</v>
      </c>
    </row>
    <row r="258" spans="3:9" ht="15.5" x14ac:dyDescent="0.35">
      <c r="C258" t="s">
        <v>202</v>
      </c>
      <c r="D258" s="6">
        <v>0.55000000000000004</v>
      </c>
    </row>
    <row r="259" spans="3:9" ht="15.5" x14ac:dyDescent="0.35">
      <c r="C259" t="s">
        <v>352</v>
      </c>
      <c r="D259" s="6">
        <v>0.41</v>
      </c>
    </row>
    <row r="260" spans="3:9" ht="15.5" x14ac:dyDescent="0.35">
      <c r="C260" t="s">
        <v>203</v>
      </c>
      <c r="D260" s="6">
        <v>0.66</v>
      </c>
    </row>
    <row r="261" spans="3:9" ht="15.5" x14ac:dyDescent="0.35">
      <c r="C261" t="s">
        <v>204</v>
      </c>
      <c r="D261" s="6">
        <v>0.33</v>
      </c>
    </row>
    <row r="262" spans="3:9" ht="15.5" x14ac:dyDescent="0.35">
      <c r="C262" t="s">
        <v>205</v>
      </c>
      <c r="D262" s="6">
        <v>1.67</v>
      </c>
    </row>
    <row r="263" spans="3:9" ht="15.5" x14ac:dyDescent="0.35">
      <c r="C263" t="s">
        <v>304</v>
      </c>
      <c r="I263" s="6">
        <v>2.15</v>
      </c>
    </row>
    <row r="264" spans="3:9" ht="15.5" x14ac:dyDescent="0.35">
      <c r="C264" t="s">
        <v>13</v>
      </c>
      <c r="D264" s="5">
        <v>9000000000</v>
      </c>
    </row>
    <row r="265" spans="3:9" ht="15.5" x14ac:dyDescent="0.35">
      <c r="C265" t="s">
        <v>206</v>
      </c>
      <c r="I265" s="6">
        <v>4.12</v>
      </c>
    </row>
    <row r="266" spans="3:9" ht="15.5" x14ac:dyDescent="0.35">
      <c r="C266" t="s">
        <v>207</v>
      </c>
      <c r="I266" s="6">
        <v>3.73E-2</v>
      </c>
    </row>
    <row r="267" spans="3:9" ht="15.5" x14ac:dyDescent="0.35">
      <c r="C267" t="s">
        <v>208</v>
      </c>
      <c r="I267" s="6">
        <v>6.2100000000000002E-2</v>
      </c>
    </row>
    <row r="268" spans="3:9" ht="15.5" x14ac:dyDescent="0.35">
      <c r="C268" t="s">
        <v>209</v>
      </c>
      <c r="I268" s="6">
        <v>7.3700000000000002E-2</v>
      </c>
    </row>
    <row r="269" spans="3:9" ht="15.5" x14ac:dyDescent="0.35">
      <c r="C269" t="s">
        <v>305</v>
      </c>
      <c r="I269" s="6">
        <v>6.1399999999999996E-2</v>
      </c>
    </row>
    <row r="270" spans="3:9" ht="15.5" x14ac:dyDescent="0.35">
      <c r="C270" t="s">
        <v>210</v>
      </c>
      <c r="D270" s="6">
        <v>123.04</v>
      </c>
    </row>
    <row r="271" spans="3:9" ht="15.5" x14ac:dyDescent="0.35">
      <c r="C271" t="s">
        <v>211</v>
      </c>
      <c r="D271" s="6">
        <v>15.67</v>
      </c>
    </row>
    <row r="272" spans="3:9" ht="15.5" x14ac:dyDescent="0.35">
      <c r="C272" t="s">
        <v>212</v>
      </c>
      <c r="D272" s="6">
        <v>92.86</v>
      </c>
    </row>
    <row r="273" spans="3:9" ht="15.5" x14ac:dyDescent="0.35">
      <c r="C273" t="s">
        <v>213</v>
      </c>
      <c r="D273" s="6">
        <v>45.85</v>
      </c>
    </row>
    <row r="274" spans="3:9" ht="15.5" x14ac:dyDescent="0.35">
      <c r="C274" t="s">
        <v>214</v>
      </c>
      <c r="D274" s="6">
        <v>0.74</v>
      </c>
    </row>
    <row r="275" spans="3:9" ht="15.5" x14ac:dyDescent="0.35">
      <c r="C275" t="s">
        <v>306</v>
      </c>
      <c r="I275" s="6">
        <v>0.47</v>
      </c>
    </row>
    <row r="276" spans="3:9" ht="15.5" x14ac:dyDescent="0.35">
      <c r="C276" t="s">
        <v>307</v>
      </c>
      <c r="I276" s="6">
        <v>30.96</v>
      </c>
    </row>
    <row r="277" spans="3:9" ht="15.5" x14ac:dyDescent="0.35">
      <c r="C277" t="s">
        <v>41</v>
      </c>
      <c r="I277" s="5">
        <v>273000000000</v>
      </c>
    </row>
    <row r="278" spans="3:9" ht="15.5" x14ac:dyDescent="0.35">
      <c r="C278" t="s">
        <v>215</v>
      </c>
      <c r="I278" s="5">
        <v>410000000000</v>
      </c>
    </row>
    <row r="279" spans="3:9" ht="15.5" x14ac:dyDescent="0.35">
      <c r="C279" t="s">
        <v>216</v>
      </c>
      <c r="I279" s="5">
        <v>3640000000</v>
      </c>
    </row>
    <row r="280" spans="3:9" ht="15.5" x14ac:dyDescent="0.35">
      <c r="C280" t="s">
        <v>217</v>
      </c>
      <c r="I280" s="6">
        <v>0.2823</v>
      </c>
    </row>
    <row r="281" spans="3:9" ht="15.5" x14ac:dyDescent="0.35">
      <c r="C281" t="s">
        <v>218</v>
      </c>
      <c r="D281" s="6">
        <v>0.31420000000000003</v>
      </c>
    </row>
    <row r="282" spans="3:9" ht="15.5" x14ac:dyDescent="0.35">
      <c r="C282" t="s">
        <v>219</v>
      </c>
      <c r="D282" s="6">
        <v>9.7799999999999998E-2</v>
      </c>
    </row>
    <row r="283" spans="3:9" ht="15.5" x14ac:dyDescent="0.35">
      <c r="C283" t="s">
        <v>220</v>
      </c>
      <c r="D283" s="6">
        <v>1.2199999999999999E-2</v>
      </c>
    </row>
    <row r="284" spans="3:9" ht="15.5" x14ac:dyDescent="0.35">
      <c r="C284" t="s">
        <v>221</v>
      </c>
      <c r="D284" s="6">
        <v>-0.13320000000000001</v>
      </c>
    </row>
    <row r="285" spans="3:9" ht="15.5" x14ac:dyDescent="0.35">
      <c r="C285" t="s">
        <v>222</v>
      </c>
      <c r="D285" s="6">
        <v>-8.4100000000000008E-2</v>
      </c>
    </row>
    <row r="286" spans="3:9" ht="15.5" x14ac:dyDescent="0.35">
      <c r="C286" t="s">
        <v>223</v>
      </c>
      <c r="D286" s="6">
        <v>-0.89549999999999996</v>
      </c>
    </row>
    <row r="287" spans="3:9" ht="15.5" x14ac:dyDescent="0.35">
      <c r="C287" t="s">
        <v>353</v>
      </c>
      <c r="I287" s="6">
        <v>1.44</v>
      </c>
    </row>
    <row r="288" spans="3:9" ht="15.5" x14ac:dyDescent="0.35">
      <c r="C288" t="s">
        <v>354</v>
      </c>
      <c r="I288" s="5">
        <v>1</v>
      </c>
    </row>
    <row r="289" spans="3:9" ht="15.5" x14ac:dyDescent="0.35">
      <c r="C289" t="s">
        <v>355</v>
      </c>
      <c r="I289" s="6">
        <v>0.26649999999999996</v>
      </c>
    </row>
    <row r="290" spans="3:9" ht="15.5" x14ac:dyDescent="0.35">
      <c r="C290" t="s">
        <v>356</v>
      </c>
      <c r="I290" s="6">
        <v>1.3300000000000001E-2</v>
      </c>
    </row>
    <row r="291" spans="3:9" ht="15.5" x14ac:dyDescent="0.35">
      <c r="C291" t="s">
        <v>357</v>
      </c>
      <c r="I291" t="s">
        <v>946</v>
      </c>
    </row>
    <row r="292" spans="3:9" ht="15.5" x14ac:dyDescent="0.35">
      <c r="C292" t="s">
        <v>224</v>
      </c>
      <c r="I292" s="5">
        <v>5</v>
      </c>
    </row>
    <row r="293" spans="3:9" ht="15.5" x14ac:dyDescent="0.35">
      <c r="C293" t="s">
        <v>225</v>
      </c>
      <c r="I293" s="6">
        <v>0.45</v>
      </c>
    </row>
    <row r="294" spans="3:9" ht="15.5" x14ac:dyDescent="0.35">
      <c r="C294" t="s">
        <v>226</v>
      </c>
      <c r="I294" s="6">
        <v>0.26</v>
      </c>
    </row>
    <row r="295" spans="3:9" ht="15.5" x14ac:dyDescent="0.35">
      <c r="C295" t="s">
        <v>308</v>
      </c>
      <c r="I295" s="6">
        <v>0.43</v>
      </c>
    </row>
    <row r="296" spans="3:9" ht="15.5" x14ac:dyDescent="0.35">
      <c r="C296" t="s">
        <v>227</v>
      </c>
      <c r="I296" s="6">
        <v>0.87</v>
      </c>
    </row>
    <row r="297" spans="3:9" ht="15.5" x14ac:dyDescent="0.35">
      <c r="C297" t="s">
        <v>228</v>
      </c>
      <c r="I297" s="6">
        <v>0.51</v>
      </c>
    </row>
    <row r="298" spans="3:9" ht="15.5" x14ac:dyDescent="0.35">
      <c r="C298" t="s">
        <v>229</v>
      </c>
      <c r="I298" s="6">
        <v>0.55000000000000004</v>
      </c>
    </row>
    <row r="299" spans="3:9" ht="15.5" x14ac:dyDescent="0.35">
      <c r="C299" t="s">
        <v>230</v>
      </c>
      <c r="I299" s="6">
        <v>0.26</v>
      </c>
    </row>
    <row r="300" spans="3:9" ht="15.5" x14ac:dyDescent="0.35">
      <c r="C300" t="s">
        <v>309</v>
      </c>
      <c r="I300" s="5">
        <v>212000000000</v>
      </c>
    </row>
    <row r="301" spans="3:9" ht="15.5" x14ac:dyDescent="0.35">
      <c r="C301" t="s">
        <v>310</v>
      </c>
      <c r="I301" s="5">
        <v>67000000000</v>
      </c>
    </row>
    <row r="302" spans="3:9" ht="15.5" x14ac:dyDescent="0.35">
      <c r="C302" t="s">
        <v>311</v>
      </c>
      <c r="I302" s="5">
        <v>50000000000</v>
      </c>
    </row>
    <row r="303" spans="3:9" ht="15.5" x14ac:dyDescent="0.35">
      <c r="C303" t="s">
        <v>312</v>
      </c>
      <c r="I303" s="5">
        <v>17000000000</v>
      </c>
    </row>
    <row r="304" spans="3:9" ht="15.5" x14ac:dyDescent="0.35">
      <c r="C304" t="s">
        <v>231</v>
      </c>
      <c r="D304" s="5">
        <v>12000000000</v>
      </c>
    </row>
    <row r="305" spans="3:9" ht="15.5" x14ac:dyDescent="0.35">
      <c r="C305" t="s">
        <v>232</v>
      </c>
      <c r="D305" s="5">
        <v>449000000000</v>
      </c>
    </row>
    <row r="306" spans="3:9" ht="15.5" x14ac:dyDescent="0.35">
      <c r="C306" t="s">
        <v>233</v>
      </c>
      <c r="D306" s="5">
        <v>179000000000</v>
      </c>
    </row>
    <row r="307" spans="3:9" ht="15.5" x14ac:dyDescent="0.35">
      <c r="C307" t="s">
        <v>176</v>
      </c>
      <c r="D307" s="5">
        <v>88000000000</v>
      </c>
    </row>
    <row r="308" spans="3:9" ht="15.5" x14ac:dyDescent="0.35">
      <c r="C308" t="s">
        <v>175</v>
      </c>
      <c r="I308" s="5">
        <v>269000000000</v>
      </c>
    </row>
    <row r="309" spans="3:9" ht="15.5" x14ac:dyDescent="0.35">
      <c r="C309" t="s">
        <v>174</v>
      </c>
      <c r="D309" s="5">
        <v>110000000000</v>
      </c>
    </row>
    <row r="310" spans="3:9" ht="15.5" x14ac:dyDescent="0.35">
      <c r="C310" t="s">
        <v>173</v>
      </c>
      <c r="D310" s="5">
        <v>38000000000</v>
      </c>
    </row>
    <row r="311" spans="3:9" ht="15.5" x14ac:dyDescent="0.35">
      <c r="C311" t="s">
        <v>24</v>
      </c>
      <c r="D311" s="5">
        <v>148000000000</v>
      </c>
    </row>
    <row r="312" spans="3:9" ht="15.5" x14ac:dyDescent="0.35">
      <c r="C312" t="s">
        <v>21</v>
      </c>
      <c r="D312" s="5">
        <v>136000000000</v>
      </c>
    </row>
    <row r="313" spans="3:9" ht="15.5" x14ac:dyDescent="0.35">
      <c r="C313" t="s">
        <v>234</v>
      </c>
      <c r="I313" s="5">
        <v>270000000000</v>
      </c>
    </row>
    <row r="314" spans="3:9" ht="15.5" x14ac:dyDescent="0.35">
      <c r="C314" t="s">
        <v>313</v>
      </c>
      <c r="I314" s="5">
        <v>32000000000</v>
      </c>
    </row>
    <row r="315" spans="3:9" ht="15.5" x14ac:dyDescent="0.35">
      <c r="C315" t="s">
        <v>314</v>
      </c>
      <c r="I315" s="5">
        <v>-59000000000</v>
      </c>
    </row>
    <row r="316" spans="3:9" ht="15.5" x14ac:dyDescent="0.35">
      <c r="C316" t="s">
        <v>315</v>
      </c>
      <c r="I316" s="5">
        <v>35000000000</v>
      </c>
    </row>
    <row r="317" spans="3:9" ht="15.5" x14ac:dyDescent="0.35">
      <c r="C317" t="s">
        <v>316</v>
      </c>
      <c r="I317" s="5">
        <v>-89000000000</v>
      </c>
    </row>
    <row r="318" spans="3:9" ht="15.5" x14ac:dyDescent="0.35">
      <c r="C318" t="s">
        <v>317</v>
      </c>
      <c r="I318" s="5">
        <v>-57000000000</v>
      </c>
    </row>
  </sheetData>
  <pageMargins left="0.7" right="0.7" top="0.75" bottom="0.75" header="0.3" footer="0.3"/>
  <ignoredErrors>
    <ignoredError sqref="A1:O319" numberStoredAsText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O28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947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948</v>
      </c>
      <c r="D2" s="2" vm="14">
        <f ca="1">IFERROR(_xlfn.STOCKHISTORY("XIDX:" &amp; $C$1, D3, , 0, 0, 1), "Libur")</f>
        <v>50</v>
      </c>
      <c r="E2" s="2" vm="14">
        <f ca="1">IFERROR(_xlfn.STOCKHISTORY("XIDX:" &amp; $C$1, E3, , 0, 0, 1), "Libur")</f>
        <v>50</v>
      </c>
      <c r="H2" s="2" vm="14">
        <f ca="1">IFERROR(INDEX(D2:G2,COUNT(D2:G2)),"")</f>
        <v>50</v>
      </c>
      <c r="I2" s="2" vm="67">
        <f t="shared" ref="I2:O2" ca="1" si="0">IFERROR(_xlfn.STOCKHISTORY("XIDX:" &amp; $C$1, I1, , 0, 0, 1), "Libur")</f>
        <v>51</v>
      </c>
      <c r="J2" s="2" vm="128">
        <f t="shared" ca="1" si="0"/>
        <v>53</v>
      </c>
      <c r="K2" s="2" vm="67">
        <f t="shared" ca="1" si="0"/>
        <v>51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37581276292</v>
      </c>
      <c r="E4" s="2">
        <f>IFERROR(INDEX(E51:E500,MATCH($C$4,$C$51:$C$500,0)),"")</f>
        <v>36538874815</v>
      </c>
      <c r="H4" s="2">
        <f>IFERROR(SUM(D4:G4)*(4/MAX(1,COUNT(D4:G4))),"")</f>
        <v>148240302214</v>
      </c>
      <c r="I4" s="2">
        <f t="shared" ref="I4:O4" si="1">IFERROR(INDEX(I51:I500,MATCH($C$4,$C$51:$C$500,0)),"")</f>
        <v>143849242644</v>
      </c>
      <c r="J4" s="2">
        <f t="shared" si="1"/>
        <v>104035904864</v>
      </c>
      <c r="K4" s="2">
        <f t="shared" si="1"/>
        <v>82780424379</v>
      </c>
      <c r="L4" s="2">
        <f t="shared" si="1"/>
        <v>91623399769</v>
      </c>
      <c r="M4" s="2">
        <f t="shared" si="1"/>
        <v>149345740363</v>
      </c>
      <c r="N4" s="2">
        <f t="shared" si="1"/>
        <v>115591435877</v>
      </c>
      <c r="O4" s="2">
        <f t="shared" si="1"/>
        <v>124464667356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-7956989350</v>
      </c>
      <c r="E5" s="2">
        <f>IFERROR(INDEX(E51:E500,MATCH($C$5,$C$51:$C$500,0)),"")</f>
        <v>-8417127920</v>
      </c>
      <c r="H5" s="2">
        <f>IFERROR(SUM(D5:G5)*(4/MAX(1,COUNT(D5:G5))),"")</f>
        <v>-32748234540</v>
      </c>
      <c r="I5" s="2">
        <f t="shared" ref="I5:O5" si="2">IFERROR(INDEX(I51:I500,MATCH($C$5,$C$51:$C$500,0)),"")</f>
        <v>954210527</v>
      </c>
      <c r="J5" s="2">
        <f t="shared" si="2"/>
        <v>-3152438341</v>
      </c>
      <c r="K5" s="2">
        <f t="shared" si="2"/>
        <v>-1921474528</v>
      </c>
      <c r="L5" s="2">
        <f t="shared" si="2"/>
        <v>1225846078</v>
      </c>
      <c r="M5" s="2">
        <f t="shared" si="2"/>
        <v>11580965932</v>
      </c>
      <c r="N5" s="2">
        <f t="shared" si="2"/>
        <v>8003043658</v>
      </c>
      <c r="O5" s="2">
        <f t="shared" si="2"/>
        <v>12493961545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129689573971</v>
      </c>
      <c r="E6" s="2">
        <f>IFERROR(INDEX(E51:E500,MATCH($C$6,$C$51:$C$500,0)),"")</f>
        <v>137646563321</v>
      </c>
      <c r="H6" s="2">
        <f>IFERROR(INDEX(D6:G6,COUNT(D6:G6)),"")</f>
        <v>137646563321</v>
      </c>
      <c r="I6" s="2">
        <f t="shared" ref="I6:O6" si="3">IFERROR(INDEX(I51:I500,MATCH($C$6,$C$51:$C$500,0)),"")</f>
        <v>146063691241</v>
      </c>
      <c r="J6" s="2">
        <f t="shared" si="3"/>
        <v>145107532814</v>
      </c>
      <c r="K6" s="2">
        <f t="shared" si="3"/>
        <v>148253192955</v>
      </c>
      <c r="L6" s="2">
        <f t="shared" si="3"/>
        <v>108466026564</v>
      </c>
      <c r="M6" s="2">
        <f t="shared" si="3"/>
        <v>90640180486</v>
      </c>
      <c r="N6" s="2">
        <f t="shared" si="3"/>
        <v>79059214554</v>
      </c>
      <c r="O6" s="2">
        <f t="shared" si="3"/>
        <v>71056170896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9.61</v>
      </c>
      <c r="E7" s="3">
        <f>IFERROR(INDEX(E51:E500,MATCH($C$7,$C$51:$C$500,0))/1000000000,"")</f>
        <v>9.61</v>
      </c>
      <c r="H7" s="3">
        <f>IFERROR(INDEX(D7:G7,COUNT(D7:G7)),"")</f>
        <v>9.61</v>
      </c>
      <c r="I7" s="3">
        <f t="shared" ref="I7:O7" si="4">IFERROR(INDEX(I51:I500,MATCH($C$7,$C$51:$C$500,0))/1000000000,"")</f>
        <v>9.61</v>
      </c>
      <c r="J7" s="3">
        <f t="shared" si="4"/>
        <v>9.61</v>
      </c>
      <c r="K7" s="3">
        <f t="shared" si="4"/>
        <v>9.61</v>
      </c>
      <c r="L7" s="3">
        <f t="shared" si="4"/>
        <v>9.16</v>
      </c>
      <c r="M7" s="3">
        <f t="shared" si="4"/>
        <v>0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-9000000000</v>
      </c>
      <c r="E8" s="2">
        <f>IFERROR(INDEX(E51:E500,MATCH("Free cash flow (Quarter)",$C$51:$C$500,0)),"")</f>
        <v>1000000000</v>
      </c>
      <c r="H8" s="2">
        <f>IFERROR(INDEX(D8:G8,COUNT(D8:G8)),"")</f>
        <v>1000000000</v>
      </c>
      <c r="I8" s="2">
        <f t="shared" ref="I8:O8" si="5">IFERROR(INDEX(I51:I500,MATCH($C$8,$C$51:$C$500,0)),"")</f>
        <v>-37000000000</v>
      </c>
      <c r="J8" s="2">
        <f t="shared" si="5"/>
        <v>-89000000000</v>
      </c>
      <c r="K8" s="2">
        <f t="shared" si="5"/>
        <v>-17000000000</v>
      </c>
      <c r="L8" s="2">
        <f t="shared" si="5"/>
        <v>-11000000000</v>
      </c>
      <c r="M8" s="2">
        <f t="shared" si="5"/>
        <v>14000000000</v>
      </c>
      <c r="N8" s="2">
        <f t="shared" si="5"/>
        <v>-20000000000</v>
      </c>
      <c r="O8" s="2">
        <f t="shared" si="5"/>
        <v>-9000000000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-0.92</v>
      </c>
      <c r="E9" s="3">
        <f>IFERROR(INDEX(E51:E500,MATCH("Free cash flow per share (Quarter)",$C$51:$C$500,0)),"")</f>
        <v>0.15</v>
      </c>
      <c r="H9" s="3">
        <f>IFERROR(INDEX(D9:G9,COUNT(D9:G9)),"")</f>
        <v>0.15</v>
      </c>
      <c r="I9" s="3">
        <f t="shared" ref="I9:O9" si="6">IFERROR(INDEX(I51:I500,MATCH($C$9,$C$51:$C$500,0)),"")</f>
        <v>-3.83</v>
      </c>
      <c r="J9" s="3">
        <f t="shared" si="6"/>
        <v>-9.24</v>
      </c>
      <c r="K9" s="3">
        <f t="shared" si="6"/>
        <v>-1.73</v>
      </c>
      <c r="L9" s="3">
        <f t="shared" si="6"/>
        <v>-1.25</v>
      </c>
      <c r="M9" s="3">
        <f t="shared" si="6"/>
        <v>30188.17</v>
      </c>
      <c r="N9" s="3">
        <f t="shared" si="6"/>
        <v>-43891.4</v>
      </c>
      <c r="O9" s="3">
        <f t="shared" si="6"/>
        <v>-19915.490000000002</v>
      </c>
    </row>
    <row r="10" spans="1:15" ht="15.5" x14ac:dyDescent="0.35">
      <c r="C10" t="s">
        <v>18</v>
      </c>
      <c r="D10" s="3">
        <f ca="1">IFERROR(IF(D9=0,"",D2/D9),"")</f>
        <v>-54.347826086956516</v>
      </c>
      <c r="E10" s="3">
        <f ca="1">IFERROR(IF(E9=0,"",E2/E9),"")</f>
        <v>333.33333333333337</v>
      </c>
      <c r="I10" s="3">
        <f t="shared" ref="I10:O10" ca="1" si="7">IFERROR(IF(I9=0,"",I2/I9),"")</f>
        <v>-13.315926892950392</v>
      </c>
      <c r="J10" s="3">
        <f t="shared" ca="1" si="7"/>
        <v>-5.7359307359307357</v>
      </c>
      <c r="K10" s="3">
        <f t="shared" ca="1" si="7"/>
        <v>-29.479768786127167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2921998003</v>
      </c>
      <c r="E11" s="2">
        <f>IFERROR(INDEX(E51:E500,MATCH($C$11,$C$51:$C$500,0)),"")</f>
        <v>6823709675</v>
      </c>
      <c r="H11" s="2">
        <f>IFERROR(INDEX(D11:G11,COUNT(D11:G11)),"")</f>
        <v>6823709675</v>
      </c>
      <c r="I11" s="2">
        <f t="shared" ref="I11:O11" si="8">IFERROR(INDEX(I51:I500,MATCH($C$11,$C$51:$C$500,0)),"")</f>
        <v>2398504460</v>
      </c>
      <c r="J11" s="2">
        <f t="shared" si="8"/>
        <v>398417345</v>
      </c>
      <c r="K11" s="2">
        <f t="shared" si="8"/>
        <v>23600401008</v>
      </c>
      <c r="L11" s="2">
        <f t="shared" si="8"/>
        <v>6026605530</v>
      </c>
      <c r="M11" s="2">
        <f t="shared" si="8"/>
        <v>4676042551</v>
      </c>
      <c r="N11" s="2">
        <f t="shared" si="8"/>
        <v>1367710829</v>
      </c>
      <c r="O11" s="2">
        <f t="shared" si="8"/>
        <v>1367597777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137000000000</v>
      </c>
      <c r="E12" s="2">
        <f>IFERROR(INDEX(E51:E500,MATCH("Net Debt (Quarter)",$C$51:$C$500,0)),"")</f>
        <v>131000000000</v>
      </c>
      <c r="H12" s="2">
        <f>IFERROR(INDEX(D12:G12,COUNT(D12:G12)),"")</f>
        <v>131000000000</v>
      </c>
      <c r="I12" s="2">
        <f t="shared" ref="I12:O12" si="9">IFERROR(INDEX(I51:I500,MATCH($C$12,$C$51:$C$500,0)),"")</f>
        <v>132000000000</v>
      </c>
      <c r="J12" s="2">
        <f t="shared" si="9"/>
        <v>93000000000</v>
      </c>
      <c r="K12" s="2">
        <f t="shared" si="9"/>
        <v>9000000000</v>
      </c>
      <c r="L12" s="2">
        <f t="shared" si="9"/>
        <v>37000000000</v>
      </c>
      <c r="M12" s="2">
        <f t="shared" si="9"/>
        <v>43000000000</v>
      </c>
      <c r="N12" s="2">
        <f t="shared" si="9"/>
        <v>56000000000</v>
      </c>
      <c r="O12" s="2">
        <f t="shared" si="9"/>
        <v>36000000000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140000000000</v>
      </c>
      <c r="E13" s="2">
        <f>IFERROR(INDEX(E51:E500,MATCH("Total Debt (Quarter)",$C$51:$C$500,0)),"")</f>
        <v>138000000000</v>
      </c>
      <c r="H13" s="2">
        <f>IFERROR(INDEX(D13:G13,COUNT(D13:G13)),"")</f>
        <v>138000000000</v>
      </c>
      <c r="I13" s="2">
        <f t="shared" ref="I13:O13" si="10">IFERROR(INDEX(I51:I500,MATCH($C$13,$C$51:$C$500,0)),"")</f>
        <v>135000000000</v>
      </c>
      <c r="J13" s="2">
        <f t="shared" si="10"/>
        <v>94000000000</v>
      </c>
      <c r="K13" s="2">
        <f t="shared" si="10"/>
        <v>33000000000</v>
      </c>
      <c r="L13" s="2">
        <f t="shared" si="10"/>
        <v>43000000000</v>
      </c>
      <c r="M13" s="2">
        <f t="shared" si="10"/>
        <v>47000000000</v>
      </c>
      <c r="N13" s="2">
        <f t="shared" si="10"/>
        <v>57000000000</v>
      </c>
      <c r="O13" s="2">
        <f t="shared" si="10"/>
        <v>38000000000</v>
      </c>
    </row>
    <row r="14" spans="1:15" ht="15.5" x14ac:dyDescent="0.35">
      <c r="C14" t="s">
        <v>27</v>
      </c>
      <c r="D14" s="2">
        <f>IFERROR(INDEX(D51:D500,MATCH($C$14,$C$51:$C$500,0)),"")</f>
        <v>-3052785891</v>
      </c>
      <c r="E14" s="2">
        <f>IFERROR(INDEX(E51:E500,MATCH($C$14,$C$51:$C$500,0)),"")</f>
        <v>-2895294995</v>
      </c>
      <c r="H14" s="2">
        <f>IFERROR(SUM(D14:G14)*(4/MAX(1,COUNT(D14:G14))),"")</f>
        <v>-11896161772</v>
      </c>
      <c r="I14" s="2">
        <f t="shared" ref="I14:O14" si="11">IFERROR(INDEX(I51:I500,MATCH($C$14,$C$51:$C$500,0)),"")</f>
        <v>-6223959642</v>
      </c>
      <c r="J14" s="2">
        <f t="shared" si="11"/>
        <v>-5193969727</v>
      </c>
      <c r="K14" s="2">
        <f t="shared" si="11"/>
        <v>-3039581832</v>
      </c>
      <c r="L14" s="2">
        <f t="shared" si="11"/>
        <v>-3059238263</v>
      </c>
      <c r="M14" s="2">
        <f t="shared" si="11"/>
        <v>-3785700123</v>
      </c>
      <c r="N14" s="2">
        <f t="shared" si="11"/>
        <v>-5204322591</v>
      </c>
      <c r="O14" s="2">
        <f t="shared" si="11"/>
        <v>-3129846013</v>
      </c>
    </row>
    <row r="15" spans="1:15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O15" si="12">IFERROR(INDEX(I51:I500,MATCH($C$15,$C$51:$C$500,0)),"")</f>
        <v>160614765</v>
      </c>
      <c r="J15" s="2">
        <f t="shared" si="12"/>
        <v>-244088703</v>
      </c>
      <c r="K15" s="2">
        <f t="shared" si="12"/>
        <v>193522970</v>
      </c>
      <c r="L15" s="2">
        <f t="shared" si="12"/>
        <v>-180309901</v>
      </c>
      <c r="M15" s="2">
        <f t="shared" si="12"/>
        <v>-2996869126</v>
      </c>
      <c r="N15" s="2">
        <f t="shared" si="12"/>
        <v>-2373240016</v>
      </c>
      <c r="O15" s="2">
        <f t="shared" si="12"/>
        <v>-4053371139</v>
      </c>
    </row>
    <row r="16" spans="1:15" ht="15.5" x14ac:dyDescent="0.35">
      <c r="C16" t="s">
        <v>29</v>
      </c>
      <c r="D16" s="2">
        <f>IFERROR(INDEX(D51:D500,MATCH($C$16,$C$51:$C$500,0)),"")</f>
        <v>-7956989350</v>
      </c>
      <c r="E16" s="2">
        <f>IFERROR(INDEX(E51:E500,MATCH($C$16,$C$51:$C$500,0)),"")</f>
        <v>-8417127920</v>
      </c>
      <c r="H16" s="2">
        <f>IFERROR(SUM(D16:G16)*(4/MAX(1,COUNT(D16:G16))),"")</f>
        <v>-32748234540</v>
      </c>
      <c r="I16" s="2">
        <f t="shared" ref="I16:O16" si="13">IFERROR(INDEX(I51:I500,MATCH($C$16,$C$51:$C$500,0)),"")</f>
        <v>561462162</v>
      </c>
      <c r="J16" s="2">
        <f t="shared" si="13"/>
        <v>-2528580056</v>
      </c>
      <c r="K16" s="2">
        <f t="shared" si="13"/>
        <v>-3155447288</v>
      </c>
      <c r="L16" s="2">
        <f t="shared" si="13"/>
        <v>696516174</v>
      </c>
      <c r="M16" s="2">
        <f t="shared" si="13"/>
        <v>13644835681</v>
      </c>
      <c r="N16" s="2">
        <f t="shared" si="13"/>
        <v>10407488584</v>
      </c>
      <c r="O16" s="2">
        <f t="shared" si="13"/>
        <v>16151580147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237</v>
      </c>
    </row>
    <row r="19" spans="1:15" ht="15.5" x14ac:dyDescent="0.35">
      <c r="A19" t="s">
        <v>38</v>
      </c>
      <c r="C19" t="s">
        <v>39</v>
      </c>
    </row>
    <row r="20" spans="1:15" ht="15.5" x14ac:dyDescent="0.35">
      <c r="A20" t="s">
        <v>40</v>
      </c>
      <c r="C20" t="s">
        <v>41</v>
      </c>
      <c r="D20" s="2">
        <f ca="1">IFERROR(D21*D2,"")</f>
        <v>480500000000</v>
      </c>
      <c r="E20" s="2">
        <f ca="1">IFERROR(E21*E2,"")</f>
        <v>480500000000</v>
      </c>
      <c r="H20" s="2">
        <f t="shared" ref="H20:O20" ca="1" si="14">IFERROR(H21*H2,"")</f>
        <v>480500000000</v>
      </c>
      <c r="I20" s="2">
        <f t="shared" ca="1" si="14"/>
        <v>490110000000</v>
      </c>
      <c r="J20" s="2">
        <f t="shared" ca="1" si="14"/>
        <v>509330000000</v>
      </c>
      <c r="K20" s="2">
        <f t="shared" ca="1" si="14"/>
        <v>490110000000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9610000000</v>
      </c>
      <c r="E21" s="2">
        <f>IFERROR(INDEX(E51:E500,MATCH($C$7,$C$51:$C$500,0)),"")</f>
        <v>9610000000</v>
      </c>
      <c r="H21" s="2">
        <f>IFERROR(INDEX(D21:G21,COUNT(D21:G21)),"")</f>
        <v>9610000000</v>
      </c>
      <c r="I21" s="2">
        <f t="shared" ref="I21:O21" si="15">IFERROR(INDEX(I51:I500,MATCH($C$7,$C$51:$C$500,0)),"")</f>
        <v>9610000000</v>
      </c>
      <c r="J21" s="2">
        <f t="shared" si="15"/>
        <v>9610000000</v>
      </c>
      <c r="K21" s="2">
        <f t="shared" si="15"/>
        <v>9610000000</v>
      </c>
      <c r="L21" s="2">
        <f t="shared" si="15"/>
        <v>9160000000</v>
      </c>
      <c r="M21" s="2">
        <f t="shared" si="15"/>
        <v>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42</v>
      </c>
      <c r="C23" t="s">
        <v>43</v>
      </c>
      <c r="D23" s="3">
        <f>IFERROR(D5/D6*100,"")</f>
        <v>-6.1354117423342522</v>
      </c>
      <c r="E23" s="3">
        <f>IFERROR(E5/E6*100,"")</f>
        <v>-6.1150294761597177</v>
      </c>
      <c r="H23" s="3">
        <f t="shared" ref="H23:O23" si="16">IFERROR(H5/H6*100,"")</f>
        <v>-23.791538088480397</v>
      </c>
      <c r="I23" s="3">
        <f t="shared" si="16"/>
        <v>0.6532838646570871</v>
      </c>
      <c r="J23" s="3">
        <f t="shared" si="16"/>
        <v>-2.1724842810475051</v>
      </c>
      <c r="K23" s="3">
        <f t="shared" si="16"/>
        <v>-1.2960763203145542</v>
      </c>
      <c r="L23" s="3">
        <f t="shared" si="16"/>
        <v>1.1301659301372986</v>
      </c>
      <c r="M23" s="3">
        <f t="shared" si="16"/>
        <v>12.77685665441582</v>
      </c>
      <c r="N23" s="3">
        <f t="shared" si="16"/>
        <v>10.122847416519249</v>
      </c>
      <c r="O23" s="3">
        <f t="shared" si="16"/>
        <v>17.583218160301019</v>
      </c>
    </row>
    <row r="24" spans="1:15" ht="15.5" x14ac:dyDescent="0.35">
      <c r="C24" t="s">
        <v>44</v>
      </c>
      <c r="D24" s="4" t="str">
        <f>IFERROR(_xlfn.RRI(5,I23,D23),"")</f>
        <v/>
      </c>
      <c r="E24" s="4">
        <f>IFERROR(_xlfn.RRI(5,J23,E23),"")</f>
        <v>0.22995262126330851</v>
      </c>
      <c r="H24" s="4" t="str">
        <f t="shared" ref="H24:O24" si="17">IFERROR(_xlfn.RRI(5,M23,H23),"")</f>
        <v/>
      </c>
      <c r="I24" s="4">
        <f t="shared" si="17"/>
        <v>-0.42195739678477728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45</v>
      </c>
      <c r="C25" t="s">
        <v>46</v>
      </c>
      <c r="D25" s="3">
        <f>IFERROR(INDEX(D51:D500,MATCH($A$25,$C$51:$C$500,0)),"")</f>
        <v>-0.83</v>
      </c>
      <c r="E25" s="3">
        <f>IFERROR(INDEX(E51:E500,MATCH($A$25,$C$51:$C$500,0)),"")</f>
        <v>-0.88</v>
      </c>
      <c r="H25" s="3">
        <f>IFERROR(INDEX(D25:G25,COUNT(D25:G25)),"")</f>
        <v>-0.88</v>
      </c>
      <c r="I25" s="3">
        <f t="shared" ref="I25:O25" si="18">IFERROR(INDEX(I51:I500,MATCH($C$25,$C$51:$C$500,0)),"")</f>
        <v>0.08</v>
      </c>
      <c r="J25" s="3">
        <f t="shared" si="18"/>
        <v>-0.28999999999999998</v>
      </c>
      <c r="K25" s="3">
        <f t="shared" si="18"/>
        <v>-0.31</v>
      </c>
      <c r="L25" s="3">
        <f t="shared" si="18"/>
        <v>0.06</v>
      </c>
      <c r="M25" s="3">
        <f t="shared" si="18"/>
        <v>23662.15</v>
      </c>
      <c r="N25" s="3">
        <f t="shared" si="18"/>
        <v>17853.89</v>
      </c>
      <c r="O25" s="3">
        <f t="shared" si="18"/>
        <v>26884.91</v>
      </c>
    </row>
    <row r="26" spans="1:15" ht="15.5" x14ac:dyDescent="0.35">
      <c r="C26" t="s">
        <v>47</v>
      </c>
      <c r="D26" s="4" t="str">
        <f>IFERROR(_xlfn.RRI(5,I25,D25),"")</f>
        <v/>
      </c>
      <c r="E26" s="4">
        <f>IFERROR(_xlfn.RRI(5,J25,E25),"")</f>
        <v>0.24858161231889153</v>
      </c>
      <c r="H26" s="4" t="str">
        <f t="shared" ref="H26:O26" si="19">IFERROR(_xlfn.RRI(5,M25,H25),"")</f>
        <v/>
      </c>
      <c r="I26" s="4">
        <f t="shared" si="19"/>
        <v>-0.91483298491428489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48</v>
      </c>
      <c r="D27" s="3">
        <f>IFERROR(D4/D21,"")</f>
        <v>3.9106426942767949</v>
      </c>
      <c r="E27" s="3">
        <f>IFERROR(E4/E21,"")</f>
        <v>3.8021721971904268</v>
      </c>
      <c r="H27" s="3">
        <f t="shared" ref="H27:O27" si="20">IFERROR(H4/H21,"")</f>
        <v>15.425629782934443</v>
      </c>
      <c r="I27" s="3">
        <f t="shared" si="20"/>
        <v>14.96870370905307</v>
      </c>
      <c r="J27" s="3">
        <f t="shared" si="20"/>
        <v>10.825796551925079</v>
      </c>
      <c r="K27" s="3">
        <f t="shared" si="20"/>
        <v>8.6139879686784599</v>
      </c>
      <c r="L27" s="3">
        <f t="shared" si="20"/>
        <v>10.002554559934497</v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49</v>
      </c>
      <c r="D28" s="4">
        <f>IFERROR(_xlfn.RRI(5,I27,D27),"")</f>
        <v>-0.2354378591604992</v>
      </c>
      <c r="E28" s="4">
        <f>IFERROR(_xlfn.RRI(5,J27,E27),"")</f>
        <v>-0.18882532375590311</v>
      </c>
      <c r="H28" s="4" t="str">
        <f t="shared" ref="H28:O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50</v>
      </c>
      <c r="H29" s="4">
        <f t="shared" ref="H29:O29" si="22">IFERROR(((H25-I25)/I25)*100%,"")</f>
        <v>-12</v>
      </c>
      <c r="I29" s="4">
        <f t="shared" si="22"/>
        <v>-1.2758620689655173</v>
      </c>
      <c r="J29" s="4">
        <f t="shared" si="22"/>
        <v>-6.4516129032258118E-2</v>
      </c>
      <c r="K29" s="4">
        <f t="shared" si="22"/>
        <v>-6.166666666666667</v>
      </c>
      <c r="L29" s="4">
        <f t="shared" si="22"/>
        <v>-0.9999974643048074</v>
      </c>
      <c r="M29" s="4">
        <f t="shared" si="22"/>
        <v>0.32532182062284476</v>
      </c>
      <c r="N29" s="4">
        <f t="shared" si="22"/>
        <v>-0.33591408712173487</v>
      </c>
      <c r="O29" s="4" t="str">
        <f t="shared" si="22"/>
        <v/>
      </c>
    </row>
    <row r="30" spans="1:15" ht="15.5" x14ac:dyDescent="0.35">
      <c r="C30" t="s">
        <v>51</v>
      </c>
      <c r="H30" s="4">
        <f t="shared" ref="H30:O30" si="23">IFERROR(((H27-I27)/I27)*100%,"")</f>
        <v>3.0525427101949006E-2</v>
      </c>
      <c r="I30" s="4">
        <f t="shared" si="23"/>
        <v>0.38268843657433099</v>
      </c>
      <c r="J30" s="4">
        <f t="shared" si="23"/>
        <v>0.25676940707243057</v>
      </c>
      <c r="K30" s="4">
        <f t="shared" si="23"/>
        <v>-0.13882119641896062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13.5</v>
      </c>
      <c r="E32" s="3">
        <f>IFERROR(INDEX(E51:E500,MATCH($A$32,$C$51:$C$500,0)),"")</f>
        <v>14.32</v>
      </c>
      <c r="H32" s="3">
        <f>IFERROR(INDEX(D32:G32,COUNT(D32:G32)),"")</f>
        <v>14.32</v>
      </c>
      <c r="I32" s="3">
        <f t="shared" ref="I32:O32" si="24">IFERROR(INDEX(I51:I500,MATCH($C$32,$C$51:$C$500,0)),"")</f>
        <v>15.2</v>
      </c>
      <c r="J32" s="3">
        <f t="shared" si="24"/>
        <v>15.1</v>
      </c>
      <c r="K32" s="3">
        <f t="shared" si="24"/>
        <v>15.43</v>
      </c>
      <c r="L32" s="3">
        <f t="shared" si="24"/>
        <v>11.84</v>
      </c>
      <c r="M32" s="3">
        <f t="shared" si="24"/>
        <v>201422.62</v>
      </c>
      <c r="N32" s="3">
        <f t="shared" si="24"/>
        <v>175687.14</v>
      </c>
      <c r="O32" s="3">
        <f t="shared" si="24"/>
        <v>157902.6</v>
      </c>
    </row>
    <row r="33" spans="1:15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3.7</v>
      </c>
      <c r="E33" s="3">
        <f>IFERROR(INDEX(E51:E500,MATCH($A$33,$C$51:$C$500,0)),"")</f>
        <v>3.49</v>
      </c>
      <c r="H33" s="3">
        <f>IFERROR(INDEX(D33:G33,COUNT(D33:G33)),"")</f>
        <v>3.49</v>
      </c>
      <c r="I33" s="3">
        <f t="shared" ref="I33:O33" si="25">IFERROR(INDEX(I51:I500,MATCH($C$33,$C$51:$C$500,0)),"")</f>
        <v>3.36</v>
      </c>
      <c r="J33" s="3">
        <f t="shared" si="25"/>
        <v>3.51</v>
      </c>
      <c r="K33" s="3">
        <f t="shared" si="25"/>
        <v>3.31</v>
      </c>
      <c r="L33" s="3">
        <f t="shared" si="25"/>
        <v>0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-60.24</v>
      </c>
      <c r="E34" s="3">
        <f>IFERROR(INDEX(E51:E500,MATCH($A$34,$C$51:$C$500,0)),"")</f>
        <v>-56.82</v>
      </c>
      <c r="H34" s="3">
        <f>IFERROR(INDEX(D34:G34,COUNT(D34:G34)),"")</f>
        <v>-56.82</v>
      </c>
      <c r="I34" s="3">
        <f t="shared" ref="I34:O34" si="26">IFERROR(INDEX(I51:I500,MATCH($C$34,$C$51:$C$500,0)),"")</f>
        <v>637.5</v>
      </c>
      <c r="J34" s="3">
        <f t="shared" si="26"/>
        <v>-182.76</v>
      </c>
      <c r="K34" s="3">
        <f t="shared" si="26"/>
        <v>-164.52</v>
      </c>
      <c r="L34" s="3">
        <f t="shared" si="26"/>
        <v>0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12.79</v>
      </c>
      <c r="E35" s="3">
        <f>IFERROR(INDEX(E51:E500,MATCH($A$35,$C$51:$C$500,0)),"")</f>
        <v>13.15</v>
      </c>
      <c r="H35" s="3">
        <f>IFERROR(INDEX(D35:G35,COUNT(D35:G35)),"")</f>
        <v>13.15</v>
      </c>
      <c r="I35" s="3">
        <f t="shared" ref="I35:O35" si="27">IFERROR(INDEX(I51:I500,MATCH($C$35,$C$51:$C$500,0)),"")</f>
        <v>3.41</v>
      </c>
      <c r="J35" s="3">
        <f t="shared" si="27"/>
        <v>4.9000000000000004</v>
      </c>
      <c r="K35" s="3">
        <f t="shared" si="27"/>
        <v>5.92</v>
      </c>
      <c r="L35" s="3">
        <f t="shared" si="27"/>
        <v>0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64</v>
      </c>
      <c r="C36" t="s">
        <v>65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ht="15.5" x14ac:dyDescent="0.35">
      <c r="B37" t="s">
        <v>66</v>
      </c>
      <c r="C37" t="s">
        <v>67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237</v>
      </c>
    </row>
    <row r="51" spans="2:15" ht="15.5" x14ac:dyDescent="0.35">
      <c r="B51" t="s">
        <v>73</v>
      </c>
      <c r="C51" t="s">
        <v>6</v>
      </c>
      <c r="D51" s="5">
        <v>37581276292</v>
      </c>
      <c r="E51" s="5">
        <v>36538874815</v>
      </c>
      <c r="F51" s="5">
        <v>41552121431</v>
      </c>
      <c r="G51" s="5">
        <v>28097284073</v>
      </c>
      <c r="I51" s="5">
        <v>143849242644</v>
      </c>
      <c r="J51" s="5">
        <v>104035904864</v>
      </c>
      <c r="K51" s="5">
        <v>82780424379</v>
      </c>
      <c r="L51" s="5">
        <v>91623399769</v>
      </c>
      <c r="M51" s="5">
        <v>149345740363</v>
      </c>
      <c r="N51" s="5">
        <v>115591435877</v>
      </c>
      <c r="O51" s="5">
        <v>124464667356</v>
      </c>
    </row>
    <row r="52" spans="2:15" ht="15.5" x14ac:dyDescent="0.35">
      <c r="C52" t="s">
        <v>74</v>
      </c>
      <c r="D52" s="5">
        <v>-35674914630</v>
      </c>
      <c r="E52" s="5">
        <v>-33184592272</v>
      </c>
      <c r="F52" s="5">
        <v>-34107889203</v>
      </c>
      <c r="G52" s="5">
        <v>-22988225281</v>
      </c>
      <c r="I52" s="5">
        <v>-109289879688</v>
      </c>
      <c r="J52" s="5">
        <v>-76418459335</v>
      </c>
      <c r="K52" s="5">
        <v>-58879020143</v>
      </c>
      <c r="L52" s="5">
        <v>-69808172590</v>
      </c>
      <c r="M52" s="5">
        <v>-109322829623</v>
      </c>
      <c r="N52" s="5">
        <v>-77867869388</v>
      </c>
      <c r="O52" s="5">
        <v>-87213112062</v>
      </c>
    </row>
    <row r="53" spans="2:15" ht="15.5" x14ac:dyDescent="0.35">
      <c r="C53" t="s">
        <v>75</v>
      </c>
      <c r="D53" s="5">
        <v>1906361662</v>
      </c>
      <c r="E53" s="5">
        <v>3354282543</v>
      </c>
      <c r="F53" s="5">
        <v>7444232228</v>
      </c>
      <c r="G53" s="5">
        <v>5109058792</v>
      </c>
      <c r="I53" s="5">
        <v>34559362956</v>
      </c>
      <c r="J53" s="5">
        <v>27617445529</v>
      </c>
      <c r="K53" s="5">
        <v>23901404236</v>
      </c>
      <c r="L53" s="5">
        <v>21815227179</v>
      </c>
      <c r="M53" s="5">
        <v>40022910740</v>
      </c>
      <c r="N53" s="5">
        <v>37723566489</v>
      </c>
      <c r="O53" s="5">
        <v>37251555294</v>
      </c>
    </row>
    <row r="54" spans="2:15" ht="15.5" x14ac:dyDescent="0.35">
      <c r="C54" t="s">
        <v>76</v>
      </c>
      <c r="D54" s="5">
        <v>-7677471978</v>
      </c>
      <c r="E54" s="5">
        <v>-9336203371</v>
      </c>
      <c r="F54" s="5">
        <v>-7788619282</v>
      </c>
      <c r="G54" s="5">
        <v>-6651273073</v>
      </c>
      <c r="I54" s="5">
        <v>-28433022018</v>
      </c>
      <c r="J54" s="5">
        <v>-25515055085</v>
      </c>
      <c r="K54" s="5">
        <v>-24167068485</v>
      </c>
      <c r="L54" s="5">
        <v>-19192173268</v>
      </c>
      <c r="M54" s="5">
        <v>-23288928400</v>
      </c>
      <c r="N54" s="5">
        <v>-20502546169</v>
      </c>
      <c r="O54" s="5">
        <v>-16624878550</v>
      </c>
    </row>
    <row r="55" spans="2:15" ht="15.5" x14ac:dyDescent="0.35">
      <c r="C55" t="s">
        <v>361</v>
      </c>
      <c r="D55" s="5">
        <v>-7677471978</v>
      </c>
      <c r="E55" s="5">
        <v>-9336203371</v>
      </c>
      <c r="F55" s="5">
        <v>-7788619282</v>
      </c>
      <c r="G55" s="5">
        <v>-6651273073</v>
      </c>
      <c r="I55" s="5">
        <v>-28433022018</v>
      </c>
      <c r="J55" s="5">
        <v>-25515055085</v>
      </c>
      <c r="K55" s="5">
        <v>-24167068485</v>
      </c>
      <c r="L55" s="5">
        <v>-19192173268</v>
      </c>
      <c r="M55" s="5">
        <v>-23288928400</v>
      </c>
      <c r="N55" s="5">
        <v>-20502546169</v>
      </c>
      <c r="O55" s="5">
        <v>-16624878550</v>
      </c>
    </row>
    <row r="56" spans="2:15" ht="15.5" x14ac:dyDescent="0.35">
      <c r="C56" t="s">
        <v>78</v>
      </c>
      <c r="D56" s="5">
        <v>-5771110316</v>
      </c>
      <c r="E56" s="5">
        <v>-5981920828</v>
      </c>
      <c r="F56" s="5">
        <v>-344387054</v>
      </c>
      <c r="G56" s="5">
        <v>-1542214281</v>
      </c>
      <c r="I56" s="5">
        <v>6126340938</v>
      </c>
      <c r="J56" s="5">
        <v>2102390444</v>
      </c>
      <c r="K56" s="5">
        <v>-265664249</v>
      </c>
      <c r="L56" s="5">
        <v>2623053911</v>
      </c>
      <c r="M56" s="5">
        <v>16733982340</v>
      </c>
      <c r="N56" s="5">
        <v>17221020320</v>
      </c>
      <c r="O56" s="5">
        <v>20626676744</v>
      </c>
    </row>
    <row r="57" spans="2:15" ht="15.5" x14ac:dyDescent="0.35">
      <c r="C57" t="s">
        <v>79</v>
      </c>
      <c r="D57" s="5">
        <v>-2185879034</v>
      </c>
      <c r="E57" s="5">
        <v>-2435207092</v>
      </c>
      <c r="F57" s="5">
        <v>-2670189712</v>
      </c>
      <c r="G57" s="5">
        <v>2060395070</v>
      </c>
      <c r="I57" s="5">
        <v>-5564878776</v>
      </c>
      <c r="J57" s="5">
        <v>-4630970500</v>
      </c>
      <c r="K57" s="5">
        <v>-2889783039</v>
      </c>
      <c r="L57" s="5">
        <v>-1926537737</v>
      </c>
      <c r="M57" s="5">
        <v>-3089146659</v>
      </c>
      <c r="N57" s="5">
        <v>-6813531736</v>
      </c>
      <c r="O57" s="5">
        <v>-4475096597</v>
      </c>
    </row>
    <row r="58" spans="2:15" ht="15.5" x14ac:dyDescent="0.35">
      <c r="C58" t="s">
        <v>242</v>
      </c>
      <c r="D58" s="5">
        <v>1103914736</v>
      </c>
      <c r="E58" s="5">
        <v>493071324</v>
      </c>
      <c r="F58" s="5">
        <v>62142600</v>
      </c>
      <c r="G58" s="5">
        <v>799396727</v>
      </c>
      <c r="I58" s="5">
        <v>1019808411</v>
      </c>
      <c r="J58" s="5">
        <v>192030667</v>
      </c>
      <c r="K58" s="5">
        <v>-380211471</v>
      </c>
      <c r="L58" s="5">
        <v>815546966</v>
      </c>
      <c r="M58" s="5">
        <v>-1072473008</v>
      </c>
      <c r="N58" s="5">
        <v>-1096765628</v>
      </c>
      <c r="O58" s="5">
        <v>-1077102076</v>
      </c>
    </row>
    <row r="59" spans="2:15" ht="15.5" x14ac:dyDescent="0.35">
      <c r="C59" t="s">
        <v>80</v>
      </c>
      <c r="D59" s="5">
        <v>151598</v>
      </c>
      <c r="E59" s="5">
        <v>392809</v>
      </c>
      <c r="F59" s="5">
        <v>100505</v>
      </c>
      <c r="G59" s="5">
        <v>131999</v>
      </c>
      <c r="I59" s="5">
        <v>11696460</v>
      </c>
      <c r="J59" s="5">
        <v>973056125</v>
      </c>
      <c r="K59" s="5">
        <v>1035560212</v>
      </c>
      <c r="L59" s="5">
        <v>775710233</v>
      </c>
      <c r="M59" s="5">
        <v>76999665</v>
      </c>
      <c r="N59" s="5">
        <v>8358574</v>
      </c>
      <c r="O59" s="5">
        <v>6465478</v>
      </c>
    </row>
    <row r="60" spans="2:15" ht="15.5" x14ac:dyDescent="0.35">
      <c r="C60" t="s">
        <v>241</v>
      </c>
      <c r="J60" s="5">
        <v>53000000</v>
      </c>
      <c r="K60" s="5">
        <v>60000000</v>
      </c>
      <c r="L60" s="5">
        <v>285883166</v>
      </c>
      <c r="N60" s="5">
        <v>118000000</v>
      </c>
    </row>
    <row r="61" spans="2:15" ht="15.5" x14ac:dyDescent="0.35">
      <c r="C61" t="s">
        <v>27</v>
      </c>
      <c r="D61" s="5">
        <v>-3052785891</v>
      </c>
      <c r="E61" s="5">
        <v>-2895294995</v>
      </c>
      <c r="F61" s="5">
        <v>-3112883575</v>
      </c>
      <c r="G61" s="5">
        <v>1641282350</v>
      </c>
      <c r="I61" s="5">
        <v>-6223959642</v>
      </c>
      <c r="J61" s="5">
        <v>-5193969727</v>
      </c>
      <c r="K61" s="5">
        <v>-3039581832</v>
      </c>
      <c r="L61" s="5">
        <v>-3059238263</v>
      </c>
      <c r="M61" s="5">
        <v>-3785700123</v>
      </c>
      <c r="N61" s="5">
        <v>-5204322591</v>
      </c>
      <c r="O61" s="5">
        <v>-3129846013</v>
      </c>
    </row>
    <row r="62" spans="2:15" ht="15.5" x14ac:dyDescent="0.35">
      <c r="C62" t="s">
        <v>81</v>
      </c>
    </row>
    <row r="63" spans="2:15" ht="15.5" x14ac:dyDescent="0.35">
      <c r="C63" t="s">
        <v>82</v>
      </c>
      <c r="D63" s="5">
        <v>-2185879034</v>
      </c>
      <c r="E63" s="5">
        <v>-2435207092</v>
      </c>
      <c r="F63" s="5">
        <v>-2670189712</v>
      </c>
      <c r="G63" s="5">
        <v>2060395070</v>
      </c>
      <c r="I63" s="5">
        <v>-5564878776</v>
      </c>
      <c r="J63" s="5">
        <v>-4630970500</v>
      </c>
      <c r="K63" s="5">
        <v>-2889783039</v>
      </c>
      <c r="L63" s="5">
        <v>-1926537737</v>
      </c>
      <c r="M63" s="5">
        <v>-3089146659</v>
      </c>
      <c r="N63" s="5">
        <v>-6813531736</v>
      </c>
      <c r="O63" s="5">
        <v>-4475096597</v>
      </c>
    </row>
    <row r="64" spans="2:15" ht="15.5" x14ac:dyDescent="0.35">
      <c r="C64" t="s">
        <v>29</v>
      </c>
      <c r="D64" s="5">
        <v>-7956989350</v>
      </c>
      <c r="E64" s="5">
        <v>-8417127920</v>
      </c>
      <c r="F64" s="5">
        <v>-3014576766</v>
      </c>
      <c r="G64" s="5">
        <v>518180789</v>
      </c>
      <c r="I64" s="5">
        <v>561462162</v>
      </c>
      <c r="J64" s="5">
        <v>-2528580056</v>
      </c>
      <c r="K64" s="5">
        <v>-3155447288</v>
      </c>
      <c r="L64" s="5">
        <v>696516174</v>
      </c>
      <c r="M64" s="5">
        <v>13644835681</v>
      </c>
      <c r="N64" s="5">
        <v>10407488584</v>
      </c>
      <c r="O64" s="5">
        <v>16151580147</v>
      </c>
    </row>
    <row r="65" spans="2:15" ht="15.5" x14ac:dyDescent="0.35">
      <c r="C65" t="s">
        <v>28</v>
      </c>
      <c r="F65" s="5">
        <v>160614765</v>
      </c>
      <c r="I65" s="5">
        <v>160614765</v>
      </c>
      <c r="J65" s="5">
        <v>-244088703</v>
      </c>
      <c r="K65" s="5">
        <v>193522970</v>
      </c>
      <c r="L65" s="5">
        <v>-180309901</v>
      </c>
      <c r="M65" s="5">
        <v>-2996869126</v>
      </c>
      <c r="N65" s="5">
        <v>-2373240016</v>
      </c>
      <c r="O65" s="5">
        <v>-4053371139</v>
      </c>
    </row>
    <row r="66" spans="2:15" ht="15.5" x14ac:dyDescent="0.35">
      <c r="C66" t="s">
        <v>83</v>
      </c>
      <c r="L66" s="5">
        <v>-442653860</v>
      </c>
      <c r="M66" s="5">
        <v>-2850877920</v>
      </c>
      <c r="N66" s="5">
        <v>-2539001300</v>
      </c>
      <c r="O66" s="5">
        <v>-3971873250</v>
      </c>
    </row>
    <row r="67" spans="2:15" ht="15.5" x14ac:dyDescent="0.35">
      <c r="C67" t="s">
        <v>84</v>
      </c>
      <c r="F67" s="5">
        <v>160614765</v>
      </c>
      <c r="I67" s="5">
        <v>160614765</v>
      </c>
      <c r="J67" s="5">
        <v>-244088703</v>
      </c>
      <c r="K67" s="5">
        <v>193522970</v>
      </c>
      <c r="L67" s="5">
        <v>262343959</v>
      </c>
      <c r="M67" s="5">
        <v>-145991206</v>
      </c>
      <c r="N67" s="5">
        <v>165761284</v>
      </c>
      <c r="O67" s="5">
        <v>-81497889</v>
      </c>
    </row>
    <row r="68" spans="2:15" ht="15.5" x14ac:dyDescent="0.35">
      <c r="C68" t="s">
        <v>433</v>
      </c>
    </row>
    <row r="69" spans="2:15" ht="15.5" x14ac:dyDescent="0.35">
      <c r="C69" t="s">
        <v>85</v>
      </c>
      <c r="F69" s="5">
        <v>160614765</v>
      </c>
      <c r="I69" s="5">
        <v>160614765</v>
      </c>
      <c r="J69" s="5">
        <v>-244088703</v>
      </c>
      <c r="K69" s="5">
        <v>193522970</v>
      </c>
      <c r="L69" s="5">
        <v>-180309901</v>
      </c>
      <c r="M69" s="5">
        <v>-2996869126</v>
      </c>
      <c r="N69" s="5">
        <v>-2373240016</v>
      </c>
      <c r="O69" s="5">
        <v>-4053371139</v>
      </c>
    </row>
    <row r="70" spans="2:15" ht="15.5" x14ac:dyDescent="0.35">
      <c r="C70" t="s">
        <v>87</v>
      </c>
      <c r="D70" s="5">
        <v>-7956989350</v>
      </c>
      <c r="E70" s="5">
        <v>-8417127920</v>
      </c>
      <c r="F70" s="5">
        <v>-2853962001</v>
      </c>
      <c r="G70" s="5">
        <v>518180789</v>
      </c>
      <c r="I70" s="5">
        <v>722076927</v>
      </c>
      <c r="J70" s="5">
        <v>-2772668759</v>
      </c>
      <c r="K70" s="5">
        <v>-2961924318</v>
      </c>
      <c r="L70" s="5">
        <v>516206273</v>
      </c>
      <c r="M70" s="5">
        <v>10647966555</v>
      </c>
      <c r="N70" s="5">
        <v>8034248568</v>
      </c>
      <c r="O70" s="5">
        <v>12098209008</v>
      </c>
    </row>
    <row r="71" spans="2:15" ht="15.5" x14ac:dyDescent="0.35">
      <c r="C71" t="s">
        <v>88</v>
      </c>
      <c r="F71" s="5">
        <v>232133600</v>
      </c>
      <c r="I71" s="5">
        <v>232133600</v>
      </c>
      <c r="J71" s="5">
        <v>-379769582</v>
      </c>
      <c r="K71" s="5">
        <v>1040449790</v>
      </c>
      <c r="L71" s="5">
        <v>709639805</v>
      </c>
      <c r="M71" s="5">
        <v>932999377</v>
      </c>
      <c r="N71" s="5">
        <v>-31204910</v>
      </c>
      <c r="O71" s="5">
        <v>395752537</v>
      </c>
    </row>
    <row r="72" spans="2:15" ht="15.5" x14ac:dyDescent="0.35">
      <c r="C72" t="s">
        <v>320</v>
      </c>
      <c r="F72" s="5">
        <v>232133600</v>
      </c>
      <c r="I72" s="5">
        <v>232133600</v>
      </c>
      <c r="J72" s="5">
        <v>-379769582</v>
      </c>
      <c r="K72" s="5">
        <v>1040449790</v>
      </c>
      <c r="L72" s="5">
        <v>709639805</v>
      </c>
      <c r="M72" s="5">
        <v>932999377</v>
      </c>
      <c r="N72" s="5">
        <v>-31204910</v>
      </c>
      <c r="O72" s="5">
        <v>395752537</v>
      </c>
    </row>
    <row r="73" spans="2:15" ht="15.5" x14ac:dyDescent="0.35">
      <c r="C73" t="s">
        <v>89</v>
      </c>
      <c r="D73" s="5">
        <v>-7956989350</v>
      </c>
      <c r="E73" s="5">
        <v>-8417127920</v>
      </c>
      <c r="F73" s="5">
        <v>-2621828401</v>
      </c>
      <c r="G73" s="5">
        <v>518180789</v>
      </c>
      <c r="I73" s="5">
        <v>954210527</v>
      </c>
      <c r="J73" s="5">
        <v>-3152438341</v>
      </c>
      <c r="K73" s="5">
        <v>-1921474528</v>
      </c>
      <c r="L73" s="5">
        <v>1225846078</v>
      </c>
      <c r="M73" s="5">
        <v>11580965932</v>
      </c>
      <c r="N73" s="5">
        <v>8003043658</v>
      </c>
      <c r="O73" s="5">
        <v>12493961545</v>
      </c>
    </row>
    <row r="74" spans="2:15" ht="15.5" x14ac:dyDescent="0.35">
      <c r="C74" t="s">
        <v>90</v>
      </c>
      <c r="D74" s="5">
        <v>-7956989350</v>
      </c>
      <c r="E74" s="5">
        <v>-8417127920</v>
      </c>
      <c r="F74" s="5">
        <v>-2853962001</v>
      </c>
      <c r="G74" s="5">
        <v>518180789</v>
      </c>
      <c r="I74" s="5">
        <v>722076927</v>
      </c>
      <c r="J74" s="5">
        <v>-2772668759</v>
      </c>
      <c r="K74" s="5">
        <v>-2961924318</v>
      </c>
      <c r="L74" s="5">
        <v>516206273</v>
      </c>
      <c r="M74" s="5">
        <v>10647966555</v>
      </c>
      <c r="N74" s="5">
        <v>8034248568</v>
      </c>
      <c r="O74" s="5">
        <v>12098209008</v>
      </c>
    </row>
    <row r="75" spans="2:15" ht="15.5" x14ac:dyDescent="0.35">
      <c r="C75" t="s">
        <v>8</v>
      </c>
      <c r="D75" s="5">
        <v>-7956989350</v>
      </c>
      <c r="E75" s="5">
        <v>-8417127920</v>
      </c>
      <c r="F75" s="5">
        <v>-2621828401</v>
      </c>
      <c r="G75" s="5">
        <v>518180789</v>
      </c>
      <c r="I75" s="5">
        <v>954210527</v>
      </c>
      <c r="J75" s="5">
        <v>-3152438341</v>
      </c>
      <c r="K75" s="5">
        <v>-1921474528</v>
      </c>
      <c r="L75" s="5">
        <v>1225846078</v>
      </c>
      <c r="M75" s="5">
        <v>11580965932</v>
      </c>
      <c r="N75" s="5">
        <v>8003043658</v>
      </c>
      <c r="O75" s="5">
        <v>12493961545</v>
      </c>
    </row>
    <row r="76" spans="2:15" ht="15.5" x14ac:dyDescent="0.35">
      <c r="C76" t="s">
        <v>92</v>
      </c>
      <c r="D76" s="5">
        <v>-7956989350</v>
      </c>
      <c r="E76" s="5">
        <v>-8417127920</v>
      </c>
      <c r="F76" s="5">
        <v>-2853962001</v>
      </c>
      <c r="G76" s="5">
        <v>518180789</v>
      </c>
      <c r="I76" s="5">
        <v>722076927</v>
      </c>
      <c r="J76" s="5">
        <v>-2772668759</v>
      </c>
      <c r="K76" s="5">
        <v>-2961924318</v>
      </c>
      <c r="L76" s="5">
        <v>516206273</v>
      </c>
      <c r="M76" s="5">
        <v>10647966555</v>
      </c>
      <c r="N76" s="5">
        <v>8034248568</v>
      </c>
      <c r="O76" s="5">
        <v>12098209008</v>
      </c>
    </row>
    <row r="77" spans="2:15" ht="15.5" x14ac:dyDescent="0.35">
      <c r="C77" t="s">
        <v>93</v>
      </c>
      <c r="D77" s="5">
        <v>-7956989350</v>
      </c>
      <c r="E77" s="5">
        <v>-8417127920</v>
      </c>
      <c r="F77" s="5">
        <v>-2621828401</v>
      </c>
      <c r="G77" s="5">
        <v>518180789</v>
      </c>
      <c r="I77" s="5">
        <v>954210527</v>
      </c>
      <c r="J77" s="5">
        <v>-3152438341</v>
      </c>
      <c r="K77" s="5">
        <v>-1921474528</v>
      </c>
      <c r="L77" s="5">
        <v>1225846078</v>
      </c>
      <c r="M77" s="5">
        <v>11580965932</v>
      </c>
      <c r="N77" s="5">
        <v>8003043658</v>
      </c>
      <c r="O77" s="5">
        <v>12493961545</v>
      </c>
    </row>
    <row r="78" spans="2:15" ht="15.5" x14ac:dyDescent="0.35">
      <c r="C78" t="s">
        <v>94</v>
      </c>
      <c r="D78" s="5">
        <v>-7956989350</v>
      </c>
      <c r="E78" s="5">
        <v>-8417127920</v>
      </c>
      <c r="F78" s="5">
        <v>-2621828401</v>
      </c>
      <c r="G78" s="5">
        <v>518180789</v>
      </c>
      <c r="I78" s="5">
        <v>954210527</v>
      </c>
      <c r="J78" s="5">
        <v>-3152438341</v>
      </c>
      <c r="K78" s="5">
        <v>-1921474528</v>
      </c>
      <c r="L78" s="5">
        <v>1225846078</v>
      </c>
      <c r="M78" s="5">
        <v>11580965932</v>
      </c>
      <c r="N78" s="5">
        <v>8003043658</v>
      </c>
      <c r="O78" s="5">
        <v>12493961545</v>
      </c>
    </row>
    <row r="80" spans="2:15" ht="15.5" x14ac:dyDescent="0.35">
      <c r="B80" t="s">
        <v>95</v>
      </c>
      <c r="C80" t="s">
        <v>96</v>
      </c>
    </row>
    <row r="81" spans="3:15" ht="15.5" x14ac:dyDescent="0.35">
      <c r="C81" t="s">
        <v>97</v>
      </c>
    </row>
    <row r="82" spans="3:15" ht="15.5" x14ac:dyDescent="0.35">
      <c r="C82" t="s">
        <v>20</v>
      </c>
      <c r="D82" s="5">
        <v>2921998003</v>
      </c>
      <c r="E82" s="5">
        <v>6823709675</v>
      </c>
      <c r="F82" s="5">
        <v>2398504460</v>
      </c>
      <c r="G82" s="5">
        <v>3914040731</v>
      </c>
      <c r="I82" s="5">
        <v>2398504460</v>
      </c>
      <c r="J82" s="5">
        <v>398417345</v>
      </c>
      <c r="K82" s="5">
        <v>23600401008</v>
      </c>
      <c r="L82" s="5">
        <v>6026605530</v>
      </c>
      <c r="M82" s="5">
        <v>4676042551</v>
      </c>
      <c r="N82" s="5">
        <v>1367710829</v>
      </c>
      <c r="O82" s="5">
        <v>1367597777</v>
      </c>
    </row>
    <row r="83" spans="3:15" ht="15.5" x14ac:dyDescent="0.35">
      <c r="C83" t="s">
        <v>98</v>
      </c>
      <c r="D83" s="5">
        <v>23260095221</v>
      </c>
      <c r="E83" s="5">
        <v>21237747608</v>
      </c>
      <c r="F83" s="5">
        <v>26231770937</v>
      </c>
      <c r="G83" s="5">
        <v>23017212573</v>
      </c>
      <c r="I83" s="5">
        <v>26231770937</v>
      </c>
      <c r="J83" s="5">
        <v>14623307217</v>
      </c>
      <c r="K83" s="5">
        <v>5336252038</v>
      </c>
      <c r="L83" s="5">
        <v>23550289953</v>
      </c>
      <c r="M83" s="5">
        <v>17110674354</v>
      </c>
      <c r="N83" s="5">
        <v>11081353210</v>
      </c>
      <c r="O83" s="5">
        <v>10817770433</v>
      </c>
    </row>
    <row r="84" spans="3:15" ht="15.5" x14ac:dyDescent="0.35">
      <c r="C84" t="s">
        <v>99</v>
      </c>
      <c r="D84" s="5">
        <v>69997293</v>
      </c>
      <c r="E84" s="5">
        <v>69997293</v>
      </c>
      <c r="F84" s="5">
        <v>70349276</v>
      </c>
      <c r="G84" s="5">
        <v>70122075</v>
      </c>
      <c r="I84" s="5">
        <v>70349276</v>
      </c>
      <c r="J84" s="5">
        <v>70122075</v>
      </c>
      <c r="K84" s="5">
        <v>70122075</v>
      </c>
      <c r="L84" s="5">
        <v>668819380</v>
      </c>
      <c r="M84" s="5">
        <v>629949427</v>
      </c>
      <c r="N84" s="5">
        <v>266326470</v>
      </c>
      <c r="O84" s="5">
        <v>28867146469</v>
      </c>
    </row>
    <row r="85" spans="3:15" ht="15.5" x14ac:dyDescent="0.35">
      <c r="C85" t="s">
        <v>247</v>
      </c>
      <c r="D85" s="5">
        <v>4000000000</v>
      </c>
    </row>
    <row r="86" spans="3:15" ht="15.5" x14ac:dyDescent="0.35">
      <c r="C86" t="s">
        <v>100</v>
      </c>
      <c r="D86" s="5">
        <v>23260095221</v>
      </c>
      <c r="E86" s="5">
        <v>21237747608</v>
      </c>
      <c r="F86" s="5">
        <v>26231770937</v>
      </c>
      <c r="G86" s="5">
        <v>23017212573</v>
      </c>
      <c r="I86" s="5">
        <v>26231770937</v>
      </c>
      <c r="J86" s="5">
        <v>14623307217</v>
      </c>
      <c r="K86" s="5">
        <v>5336252038</v>
      </c>
      <c r="L86" s="5">
        <v>23550289953</v>
      </c>
      <c r="M86" s="5">
        <v>17110674354</v>
      </c>
      <c r="N86" s="5">
        <v>11081353210</v>
      </c>
      <c r="O86" s="5">
        <v>10817770433</v>
      </c>
    </row>
    <row r="87" spans="3:15" ht="15.5" x14ac:dyDescent="0.35">
      <c r="C87" t="s">
        <v>101</v>
      </c>
      <c r="D87" s="5">
        <v>756551347</v>
      </c>
      <c r="E87" s="5">
        <v>372964747</v>
      </c>
      <c r="F87" s="5">
        <v>399275708</v>
      </c>
      <c r="G87" s="5">
        <v>609917907</v>
      </c>
      <c r="I87" s="5">
        <v>399275708</v>
      </c>
      <c r="J87" s="5">
        <v>1274305852</v>
      </c>
      <c r="K87" s="5">
        <v>8196938451</v>
      </c>
      <c r="L87" s="5">
        <v>494793201</v>
      </c>
      <c r="M87" s="5">
        <v>365946168</v>
      </c>
      <c r="N87" s="5">
        <v>76717503</v>
      </c>
      <c r="O87" s="5">
        <v>110001499</v>
      </c>
    </row>
    <row r="88" spans="3:15" ht="15.5" x14ac:dyDescent="0.35">
      <c r="C88" t="s">
        <v>102</v>
      </c>
      <c r="D88" s="5">
        <v>756551347</v>
      </c>
      <c r="E88" s="5">
        <v>372964747</v>
      </c>
      <c r="F88" s="5">
        <v>399275708</v>
      </c>
      <c r="G88" s="5">
        <v>609917907</v>
      </c>
      <c r="I88" s="5">
        <v>399275708</v>
      </c>
      <c r="J88" s="5">
        <v>1274305852</v>
      </c>
      <c r="K88" s="5">
        <v>8196938451</v>
      </c>
      <c r="L88" s="5">
        <v>494793201</v>
      </c>
      <c r="M88" s="5">
        <v>365946168</v>
      </c>
      <c r="N88" s="5">
        <v>76717503</v>
      </c>
      <c r="O88" s="5">
        <v>110001499</v>
      </c>
    </row>
    <row r="89" spans="3:15" ht="15.5" x14ac:dyDescent="0.35">
      <c r="C89" t="s">
        <v>103</v>
      </c>
      <c r="D89" s="5">
        <v>12640823771</v>
      </c>
      <c r="E89" s="5">
        <v>9529465536</v>
      </c>
      <c r="F89" s="5">
        <v>9103159928</v>
      </c>
      <c r="G89" s="5">
        <v>9436175692</v>
      </c>
      <c r="I89" s="5">
        <v>9103159928</v>
      </c>
      <c r="J89" s="5">
        <v>7289027124</v>
      </c>
      <c r="K89" s="5">
        <v>7298319474</v>
      </c>
      <c r="L89" s="5">
        <v>8172898635</v>
      </c>
      <c r="M89" s="5">
        <v>7561293636</v>
      </c>
      <c r="N89" s="5">
        <v>11087561212</v>
      </c>
      <c r="O89" s="5">
        <v>10615689553</v>
      </c>
    </row>
    <row r="90" spans="3:15" ht="15.5" x14ac:dyDescent="0.35">
      <c r="C90" t="s">
        <v>81</v>
      </c>
    </row>
    <row r="91" spans="3:15" ht="15.5" x14ac:dyDescent="0.35">
      <c r="C91" t="s">
        <v>104</v>
      </c>
      <c r="D91" s="5">
        <v>51759219243</v>
      </c>
      <c r="E91" s="5">
        <v>53676584462</v>
      </c>
      <c r="F91" s="5">
        <v>57586031907</v>
      </c>
      <c r="G91" s="5">
        <v>63383684893</v>
      </c>
      <c r="I91" s="5">
        <v>57586031907</v>
      </c>
      <c r="J91" s="5">
        <v>46768857100</v>
      </c>
      <c r="K91" s="5">
        <v>68077206439</v>
      </c>
      <c r="L91" s="5">
        <v>48629345941</v>
      </c>
      <c r="M91" s="5">
        <v>39905437265</v>
      </c>
      <c r="N91" s="5">
        <v>39416531947</v>
      </c>
      <c r="O91" s="5">
        <v>39516502084</v>
      </c>
    </row>
    <row r="92" spans="3:15" ht="15.5" x14ac:dyDescent="0.35">
      <c r="C92" t="s">
        <v>105</v>
      </c>
    </row>
    <row r="93" spans="3:15" ht="15.5" x14ac:dyDescent="0.35">
      <c r="C93" t="s">
        <v>106</v>
      </c>
      <c r="D93" s="5">
        <v>244378389781</v>
      </c>
      <c r="E93" s="5">
        <v>239779897173</v>
      </c>
      <c r="F93" s="5">
        <v>236991362222</v>
      </c>
      <c r="G93" s="5">
        <v>227999214216</v>
      </c>
      <c r="I93" s="5">
        <v>236991362222</v>
      </c>
      <c r="J93" s="5">
        <v>198137983379</v>
      </c>
      <c r="K93" s="5">
        <v>116029510531</v>
      </c>
      <c r="L93" s="5">
        <v>111173315233</v>
      </c>
      <c r="M93" s="5">
        <v>108703544950</v>
      </c>
      <c r="N93" s="5">
        <v>108104778077</v>
      </c>
      <c r="O93" s="5">
        <v>109231104510</v>
      </c>
    </row>
    <row r="94" spans="3:15" ht="15.5" x14ac:dyDescent="0.35">
      <c r="C94" t="s">
        <v>108</v>
      </c>
      <c r="D94" s="5">
        <v>1123039613</v>
      </c>
      <c r="E94" s="5">
        <v>1123039613</v>
      </c>
      <c r="F94" s="5">
        <v>1123039613</v>
      </c>
      <c r="G94" s="5">
        <v>1027898427</v>
      </c>
      <c r="I94" s="5">
        <v>1123039613</v>
      </c>
      <c r="J94" s="5">
        <v>1027898427</v>
      </c>
      <c r="K94" s="5">
        <v>1164872632</v>
      </c>
      <c r="L94" s="5">
        <v>1240482821</v>
      </c>
      <c r="M94" s="5">
        <v>1178293679</v>
      </c>
      <c r="N94" s="5">
        <v>1587438555</v>
      </c>
      <c r="O94" s="5">
        <v>1412875887</v>
      </c>
    </row>
    <row r="95" spans="3:15" ht="15.5" x14ac:dyDescent="0.35">
      <c r="C95" t="s">
        <v>109</v>
      </c>
      <c r="D95" s="5">
        <v>247594625862</v>
      </c>
      <c r="E95" s="5">
        <v>242159200976</v>
      </c>
      <c r="F95" s="5">
        <v>240002461941</v>
      </c>
      <c r="G95" s="5">
        <v>230158140612</v>
      </c>
      <c r="I95" s="5">
        <v>240002461941</v>
      </c>
      <c r="J95" s="5">
        <v>201204834505</v>
      </c>
      <c r="K95" s="5">
        <v>120899822590</v>
      </c>
      <c r="L95" s="5">
        <v>114058731442</v>
      </c>
      <c r="M95" s="5">
        <v>109881838629</v>
      </c>
      <c r="N95" s="5">
        <v>109692216632</v>
      </c>
      <c r="O95" s="5">
        <v>110643980397</v>
      </c>
    </row>
    <row r="96" spans="3:15" ht="15.5" x14ac:dyDescent="0.35">
      <c r="C96" t="s">
        <v>110</v>
      </c>
      <c r="D96" s="5">
        <v>299353845105</v>
      </c>
      <c r="E96" s="5">
        <v>295835785438</v>
      </c>
      <c r="F96" s="5">
        <v>297588493848</v>
      </c>
      <c r="G96" s="5">
        <v>293541825505</v>
      </c>
      <c r="I96" s="5">
        <v>297588493848</v>
      </c>
      <c r="J96" s="5">
        <v>247973691605</v>
      </c>
      <c r="K96" s="5">
        <v>188977029029</v>
      </c>
      <c r="L96" s="5">
        <v>162688077383</v>
      </c>
      <c r="M96" s="5">
        <v>149787275894</v>
      </c>
      <c r="N96" s="5">
        <v>149108748579</v>
      </c>
      <c r="O96" s="5">
        <v>150160482481</v>
      </c>
    </row>
    <row r="97" spans="3:15" ht="15.5" x14ac:dyDescent="0.35">
      <c r="C97" t="s">
        <v>111</v>
      </c>
    </row>
    <row r="98" spans="3:15" ht="15.5" x14ac:dyDescent="0.35">
      <c r="C98" t="s">
        <v>112</v>
      </c>
    </row>
    <row r="99" spans="3:15" ht="15.5" x14ac:dyDescent="0.35">
      <c r="C99" t="s">
        <v>113</v>
      </c>
      <c r="D99" s="5">
        <v>82627899730</v>
      </c>
      <c r="E99" s="5">
        <v>61297224914</v>
      </c>
      <c r="F99" s="5">
        <v>53193095831</v>
      </c>
      <c r="G99" s="5">
        <v>45671599039</v>
      </c>
      <c r="I99" s="5">
        <v>53193095831</v>
      </c>
      <c r="J99" s="5">
        <v>42510994008</v>
      </c>
      <c r="K99" s="5">
        <v>7400453215</v>
      </c>
      <c r="L99" s="5">
        <v>15020996061</v>
      </c>
      <c r="M99" s="5">
        <v>11715959044</v>
      </c>
      <c r="N99" s="5">
        <v>17946440153</v>
      </c>
      <c r="O99" s="5">
        <v>57911947996</v>
      </c>
    </row>
    <row r="100" spans="3:15" ht="15.5" x14ac:dyDescent="0.35">
      <c r="C100" t="s">
        <v>250</v>
      </c>
      <c r="D100" s="5">
        <v>36635122276</v>
      </c>
      <c r="E100" s="5">
        <v>30889408712</v>
      </c>
      <c r="F100" s="5">
        <v>26019104582</v>
      </c>
      <c r="G100" s="5">
        <v>30073913119</v>
      </c>
      <c r="I100" s="5">
        <v>26019104582</v>
      </c>
      <c r="J100" s="5">
        <v>27662140086</v>
      </c>
      <c r="K100" s="5">
        <v>186478460</v>
      </c>
      <c r="M100" s="5">
        <v>2142051698</v>
      </c>
      <c r="N100" s="5">
        <v>8870207957</v>
      </c>
      <c r="O100" s="5">
        <v>19596054867</v>
      </c>
    </row>
    <row r="101" spans="3:15" ht="15.5" x14ac:dyDescent="0.35">
      <c r="C101" t="s">
        <v>114</v>
      </c>
    </row>
    <row r="102" spans="3:15" ht="15.5" x14ac:dyDescent="0.35">
      <c r="C102" t="s">
        <v>251</v>
      </c>
      <c r="D102" s="5">
        <v>12547526653</v>
      </c>
      <c r="E102" s="5">
        <v>10150416230</v>
      </c>
      <c r="F102" s="5">
        <v>9674269139</v>
      </c>
      <c r="G102" s="5">
        <v>3030845426</v>
      </c>
      <c r="I102" s="5">
        <v>9674269139</v>
      </c>
      <c r="J102" s="5">
        <v>3722136248</v>
      </c>
      <c r="K102" s="5">
        <v>1474319651</v>
      </c>
      <c r="L102" s="5">
        <v>3139595309</v>
      </c>
      <c r="M102" s="5">
        <v>3778081561</v>
      </c>
      <c r="N102" s="5">
        <v>4748668575</v>
      </c>
      <c r="O102" s="5">
        <v>5698788990</v>
      </c>
    </row>
    <row r="103" spans="3:15" ht="15.5" x14ac:dyDescent="0.35">
      <c r="C103" t="s">
        <v>115</v>
      </c>
    </row>
    <row r="104" spans="3:15" ht="15.5" x14ac:dyDescent="0.35">
      <c r="C104" t="s">
        <v>252</v>
      </c>
      <c r="D104" s="5">
        <v>4069997293</v>
      </c>
      <c r="E104" s="5">
        <v>69997293</v>
      </c>
      <c r="F104" s="5">
        <v>70349276</v>
      </c>
      <c r="G104" s="5">
        <v>70122075</v>
      </c>
      <c r="I104" s="5">
        <v>70349276</v>
      </c>
      <c r="J104" s="5">
        <v>70122075</v>
      </c>
      <c r="K104" s="5">
        <v>70122075</v>
      </c>
      <c r="L104" s="5">
        <v>668819380</v>
      </c>
      <c r="M104" s="5">
        <v>629949427</v>
      </c>
      <c r="N104" s="5">
        <v>266326470</v>
      </c>
      <c r="O104" s="5">
        <v>28867146469</v>
      </c>
    </row>
    <row r="105" spans="3:15" ht="15.5" x14ac:dyDescent="0.35">
      <c r="C105" t="s">
        <v>117</v>
      </c>
      <c r="D105" s="5">
        <v>6163458544</v>
      </c>
      <c r="E105" s="5">
        <v>2835264967</v>
      </c>
      <c r="F105" s="5">
        <v>1456581720</v>
      </c>
      <c r="G105" s="5">
        <v>2618060964</v>
      </c>
      <c r="I105" s="5">
        <v>1456581720</v>
      </c>
      <c r="J105" s="5">
        <v>699788133</v>
      </c>
      <c r="K105" s="5">
        <v>475422994</v>
      </c>
      <c r="L105" s="5">
        <v>1068941104</v>
      </c>
      <c r="M105" s="5">
        <v>623661737</v>
      </c>
      <c r="N105" s="5">
        <v>10139704</v>
      </c>
      <c r="O105" s="5">
        <v>474152624</v>
      </c>
    </row>
    <row r="106" spans="3:15" ht="15.5" x14ac:dyDescent="0.35">
      <c r="C106" t="s">
        <v>116</v>
      </c>
      <c r="D106" s="5">
        <v>3467874469</v>
      </c>
      <c r="E106" s="5">
        <v>1998118343</v>
      </c>
      <c r="F106" s="5">
        <v>28411595</v>
      </c>
      <c r="G106" s="5">
        <v>1983394905</v>
      </c>
      <c r="I106" s="5">
        <v>28411595</v>
      </c>
      <c r="J106" s="5">
        <v>140495402</v>
      </c>
      <c r="K106" s="5">
        <v>495350137</v>
      </c>
      <c r="L106" s="5">
        <v>131671677</v>
      </c>
      <c r="M106" s="5">
        <v>1399891973</v>
      </c>
      <c r="N106" s="5">
        <v>339187078</v>
      </c>
      <c r="O106" s="5">
        <v>577494192</v>
      </c>
    </row>
    <row r="107" spans="3:15" ht="15.5" x14ac:dyDescent="0.35">
      <c r="C107" t="s">
        <v>322</v>
      </c>
    </row>
    <row r="108" spans="3:15" ht="15.5" x14ac:dyDescent="0.35">
      <c r="C108" t="s">
        <v>120</v>
      </c>
      <c r="D108" s="5">
        <v>82378671784</v>
      </c>
      <c r="E108" s="5">
        <v>90652799568</v>
      </c>
      <c r="F108" s="5">
        <v>92278799190</v>
      </c>
      <c r="G108" s="5">
        <v>94383901328</v>
      </c>
      <c r="I108" s="5">
        <v>92278799190</v>
      </c>
      <c r="J108" s="5">
        <v>55696192398</v>
      </c>
      <c r="K108" s="5">
        <v>28170680396</v>
      </c>
      <c r="L108" s="5">
        <v>33408470694</v>
      </c>
      <c r="M108" s="5">
        <v>41966181240</v>
      </c>
      <c r="N108" s="5">
        <v>44887464074</v>
      </c>
      <c r="O108" s="5">
        <v>15497941925</v>
      </c>
    </row>
    <row r="109" spans="3:15" ht="15.5" x14ac:dyDescent="0.35">
      <c r="C109" t="s">
        <v>323</v>
      </c>
      <c r="D109" s="5">
        <v>351357475</v>
      </c>
      <c r="E109" s="5">
        <v>351357475</v>
      </c>
      <c r="F109" s="5">
        <v>397487075</v>
      </c>
      <c r="I109" s="5">
        <v>397487075</v>
      </c>
      <c r="J109" s="5">
        <v>103104882</v>
      </c>
    </row>
    <row r="110" spans="3:15" ht="15.5" x14ac:dyDescent="0.35">
      <c r="C110" t="s">
        <v>324</v>
      </c>
      <c r="D110" s="5">
        <v>467481588</v>
      </c>
      <c r="E110" s="5">
        <v>467481588</v>
      </c>
      <c r="F110" s="5">
        <v>467481588</v>
      </c>
      <c r="G110" s="5">
        <v>103104882</v>
      </c>
      <c r="I110" s="5">
        <v>467481588</v>
      </c>
      <c r="L110" s="5">
        <v>63183487</v>
      </c>
      <c r="M110" s="5">
        <v>109074764</v>
      </c>
      <c r="O110" s="5">
        <v>42918118</v>
      </c>
    </row>
    <row r="111" spans="3:15" ht="15.5" x14ac:dyDescent="0.35">
      <c r="C111" t="s">
        <v>325</v>
      </c>
      <c r="D111" s="5">
        <v>19720743407</v>
      </c>
      <c r="E111" s="5">
        <v>15256890841</v>
      </c>
      <c r="F111" s="5">
        <v>15528865955</v>
      </c>
      <c r="G111" s="5">
        <v>7575318767</v>
      </c>
      <c r="I111" s="5">
        <v>15528865955</v>
      </c>
      <c r="J111" s="5">
        <v>10216312064</v>
      </c>
      <c r="K111" s="5">
        <v>4698759898</v>
      </c>
      <c r="L111" s="5">
        <v>9984581091</v>
      </c>
      <c r="M111" s="5">
        <v>3129083147</v>
      </c>
      <c r="N111" s="5">
        <v>3698823035</v>
      </c>
      <c r="O111" s="5">
        <v>2686339165</v>
      </c>
    </row>
    <row r="112" spans="3:15" ht="15.5" x14ac:dyDescent="0.35">
      <c r="C112" t="s">
        <v>245</v>
      </c>
    </row>
    <row r="113" spans="3:15" ht="15.5" x14ac:dyDescent="0.35">
      <c r="C113" t="s">
        <v>122</v>
      </c>
      <c r="D113" s="5">
        <v>87036371404</v>
      </c>
      <c r="E113" s="5">
        <v>96891997203</v>
      </c>
      <c r="F113" s="5">
        <v>98331706776</v>
      </c>
      <c r="G113" s="5">
        <v>99184706824</v>
      </c>
      <c r="I113" s="5">
        <v>98331706776</v>
      </c>
      <c r="J113" s="5">
        <v>60355164783</v>
      </c>
      <c r="K113" s="5">
        <v>33323382859</v>
      </c>
      <c r="L113" s="5">
        <v>39201054758</v>
      </c>
      <c r="M113" s="5">
        <v>47431136364</v>
      </c>
      <c r="N113" s="5">
        <v>52103093872</v>
      </c>
      <c r="O113" s="5">
        <v>21192363589</v>
      </c>
    </row>
    <row r="114" spans="3:15" ht="15.5" x14ac:dyDescent="0.35">
      <c r="C114" t="s">
        <v>123</v>
      </c>
      <c r="D114" s="5">
        <v>87036371404</v>
      </c>
      <c r="E114" s="5">
        <v>96891997203</v>
      </c>
      <c r="F114" s="5">
        <v>98331706776</v>
      </c>
      <c r="G114" s="5">
        <v>99184706824</v>
      </c>
      <c r="I114" s="5">
        <v>98331706776</v>
      </c>
      <c r="J114" s="5">
        <v>60355164783</v>
      </c>
      <c r="K114" s="5">
        <v>33323382859</v>
      </c>
      <c r="L114" s="5">
        <v>39201054758</v>
      </c>
      <c r="M114" s="5">
        <v>47431136364</v>
      </c>
      <c r="N114" s="5">
        <v>52103093872</v>
      </c>
      <c r="O114" s="5">
        <v>21192363589</v>
      </c>
    </row>
    <row r="115" spans="3:15" ht="15.5" x14ac:dyDescent="0.35">
      <c r="C115" t="s">
        <v>119</v>
      </c>
    </row>
    <row r="116" spans="3:15" ht="15.5" x14ac:dyDescent="0.35">
      <c r="C116" t="s">
        <v>121</v>
      </c>
      <c r="D116" s="5">
        <v>83197510847</v>
      </c>
      <c r="E116" s="5">
        <v>91471638631</v>
      </c>
      <c r="F116" s="5">
        <v>93143767853</v>
      </c>
      <c r="G116" s="5">
        <v>94487006210</v>
      </c>
      <c r="I116" s="5">
        <v>93143767853</v>
      </c>
      <c r="J116" s="5">
        <v>55799297280</v>
      </c>
      <c r="K116" s="5">
        <v>28170680396</v>
      </c>
      <c r="L116" s="5">
        <v>33901287807</v>
      </c>
      <c r="M116" s="5">
        <v>42075256004</v>
      </c>
      <c r="N116" s="5">
        <v>44887464074</v>
      </c>
      <c r="O116" s="5">
        <v>15540860043</v>
      </c>
    </row>
    <row r="117" spans="3:15" ht="15.5" x14ac:dyDescent="0.35">
      <c r="C117" t="s">
        <v>124</v>
      </c>
      <c r="D117" s="5">
        <v>169664271134</v>
      </c>
      <c r="E117" s="5">
        <v>158189222117</v>
      </c>
      <c r="F117" s="5">
        <v>151524802607</v>
      </c>
      <c r="G117" s="5">
        <v>144856305863</v>
      </c>
      <c r="I117" s="5">
        <v>151524802607</v>
      </c>
      <c r="J117" s="5">
        <v>102866158791</v>
      </c>
      <c r="K117" s="5">
        <v>40723836074</v>
      </c>
      <c r="L117" s="5">
        <v>54222050819</v>
      </c>
      <c r="M117" s="5">
        <v>59147095408</v>
      </c>
      <c r="N117" s="5">
        <v>70049534025</v>
      </c>
      <c r="O117" s="5">
        <v>79104311585</v>
      </c>
    </row>
    <row r="118" spans="3:15" ht="15.5" x14ac:dyDescent="0.35">
      <c r="C118" t="s">
        <v>125</v>
      </c>
    </row>
    <row r="119" spans="3:15" ht="15.5" x14ac:dyDescent="0.35">
      <c r="C119" t="s">
        <v>126</v>
      </c>
      <c r="D119" s="5">
        <v>96100999810</v>
      </c>
      <c r="E119" s="5">
        <v>96100999810</v>
      </c>
      <c r="F119" s="5">
        <v>96100999810</v>
      </c>
      <c r="G119" s="5">
        <v>96100999810</v>
      </c>
      <c r="I119" s="5">
        <v>96100999810</v>
      </c>
      <c r="J119" s="5">
        <v>96100805020</v>
      </c>
      <c r="K119" s="5">
        <v>96100127200</v>
      </c>
      <c r="L119" s="5">
        <v>91600000000</v>
      </c>
      <c r="M119" s="5">
        <v>45000000000</v>
      </c>
      <c r="N119" s="5">
        <v>45000000000</v>
      </c>
      <c r="O119" s="5">
        <v>45000000000</v>
      </c>
    </row>
    <row r="120" spans="3:15" ht="15.5" x14ac:dyDescent="0.35">
      <c r="C120" t="s">
        <v>127</v>
      </c>
      <c r="D120" s="5">
        <v>37856951694</v>
      </c>
      <c r="E120" s="5">
        <v>37856951694</v>
      </c>
      <c r="F120" s="5">
        <v>37856951694</v>
      </c>
      <c r="G120" s="5">
        <v>37856951694</v>
      </c>
      <c r="I120" s="5">
        <v>37856951694</v>
      </c>
      <c r="J120" s="5">
        <v>37855198584</v>
      </c>
      <c r="K120" s="5">
        <v>37849098204</v>
      </c>
      <c r="L120" s="5">
        <v>88513500</v>
      </c>
      <c r="M120" s="5">
        <v>88513500</v>
      </c>
      <c r="N120" s="5">
        <v>88513500</v>
      </c>
      <c r="O120" s="5">
        <v>88513500</v>
      </c>
    </row>
    <row r="121" spans="3:15" ht="15.5" x14ac:dyDescent="0.35">
      <c r="C121" t="s">
        <v>128</v>
      </c>
      <c r="D121" s="5">
        <v>-4268377533</v>
      </c>
      <c r="E121" s="5">
        <v>3688611817</v>
      </c>
      <c r="F121" s="5">
        <v>12105739737</v>
      </c>
      <c r="G121" s="5">
        <v>14727568138</v>
      </c>
      <c r="I121" s="5">
        <v>12105739737</v>
      </c>
      <c r="J121" s="5">
        <v>11151529210</v>
      </c>
      <c r="K121" s="5">
        <v>14303967551</v>
      </c>
      <c r="L121" s="5">
        <v>16777513064</v>
      </c>
      <c r="M121" s="5">
        <v>45551666986</v>
      </c>
      <c r="N121" s="5">
        <v>33970701054</v>
      </c>
      <c r="O121" s="5">
        <v>25967657396</v>
      </c>
    </row>
    <row r="122" spans="3:15" ht="15.5" x14ac:dyDescent="0.35">
      <c r="C122" t="s">
        <v>257</v>
      </c>
      <c r="D122" s="5">
        <v>9000000000</v>
      </c>
      <c r="E122" s="5">
        <v>9000000000</v>
      </c>
      <c r="F122" s="5">
        <v>9000000000</v>
      </c>
      <c r="G122" s="5">
        <v>9000000000</v>
      </c>
      <c r="I122" s="5">
        <v>9000000000</v>
      </c>
      <c r="J122" s="5">
        <v>9000000000</v>
      </c>
      <c r="K122" s="5">
        <v>9000000000</v>
      </c>
      <c r="L122" s="5">
        <v>9000000000</v>
      </c>
    </row>
    <row r="123" spans="3:15" ht="15.5" x14ac:dyDescent="0.35">
      <c r="C123" t="s">
        <v>258</v>
      </c>
      <c r="D123" s="5">
        <v>-13268377533</v>
      </c>
      <c r="E123" s="5">
        <v>-5311388183</v>
      </c>
      <c r="F123" s="5">
        <v>3105739737</v>
      </c>
      <c r="G123" s="5">
        <v>5727568138</v>
      </c>
      <c r="I123" s="5">
        <v>3105739737</v>
      </c>
      <c r="J123" s="5">
        <v>2151529210</v>
      </c>
      <c r="K123" s="5">
        <v>5303967551</v>
      </c>
      <c r="L123" s="5">
        <v>7777513064</v>
      </c>
      <c r="M123" s="5">
        <v>45551666986</v>
      </c>
      <c r="N123" s="5">
        <v>33970701054</v>
      </c>
      <c r="O123" s="5">
        <v>25967657396</v>
      </c>
    </row>
    <row r="124" spans="3:15" ht="15.5" x14ac:dyDescent="0.35">
      <c r="C124" t="s">
        <v>259</v>
      </c>
      <c r="D124" s="5">
        <v>-4268377533</v>
      </c>
      <c r="E124" s="5">
        <v>3688611817</v>
      </c>
      <c r="F124" s="5">
        <v>12105739737</v>
      </c>
      <c r="G124" s="5">
        <v>14727568138</v>
      </c>
      <c r="I124" s="5">
        <v>12105739737</v>
      </c>
      <c r="J124" s="5">
        <v>11151529210</v>
      </c>
      <c r="K124" s="5">
        <v>14303967551</v>
      </c>
      <c r="L124" s="5">
        <v>16777513064</v>
      </c>
      <c r="M124" s="5">
        <v>45551666986</v>
      </c>
      <c r="N124" s="5">
        <v>33970701054</v>
      </c>
      <c r="O124" s="5">
        <v>25967657396</v>
      </c>
    </row>
    <row r="125" spans="3:15" ht="15.5" x14ac:dyDescent="0.35">
      <c r="C125" t="s">
        <v>10</v>
      </c>
      <c r="D125" s="5">
        <v>129689573971</v>
      </c>
      <c r="E125" s="5">
        <v>137646563321</v>
      </c>
      <c r="F125" s="5">
        <v>146063691241</v>
      </c>
      <c r="G125" s="5">
        <v>148685519642</v>
      </c>
      <c r="I125" s="5">
        <v>146063691241</v>
      </c>
      <c r="J125" s="5">
        <v>145107532814</v>
      </c>
      <c r="K125" s="5">
        <v>148253192955</v>
      </c>
      <c r="L125" s="5">
        <v>108466026564</v>
      </c>
      <c r="M125" s="5">
        <v>90640180486</v>
      </c>
      <c r="N125" s="5">
        <v>79059214554</v>
      </c>
      <c r="O125" s="5">
        <v>71056170896</v>
      </c>
    </row>
    <row r="126" spans="3:15" ht="15.5" x14ac:dyDescent="0.35">
      <c r="C126" t="s">
        <v>129</v>
      </c>
      <c r="D126" s="5">
        <v>299353845105</v>
      </c>
      <c r="E126" s="5">
        <v>295835785438</v>
      </c>
      <c r="F126" s="5">
        <v>297588493848</v>
      </c>
      <c r="G126" s="5">
        <v>293541825505</v>
      </c>
      <c r="I126" s="5">
        <v>297588493848</v>
      </c>
      <c r="J126" s="5">
        <v>247973691605</v>
      </c>
      <c r="K126" s="5">
        <v>188977029029</v>
      </c>
      <c r="L126" s="5">
        <v>162688077383</v>
      </c>
      <c r="M126" s="5">
        <v>149787275894</v>
      </c>
      <c r="N126" s="5">
        <v>149108748579</v>
      </c>
      <c r="O126" s="5">
        <v>150160482481</v>
      </c>
    </row>
    <row r="127" spans="3:15" ht="15.5" x14ac:dyDescent="0.35">
      <c r="C127" t="s">
        <v>130</v>
      </c>
      <c r="D127" s="5">
        <v>9610099981</v>
      </c>
      <c r="E127" s="5">
        <v>9610099981</v>
      </c>
      <c r="F127" s="5">
        <v>9610099981</v>
      </c>
      <c r="G127" s="5">
        <v>9610099981</v>
      </c>
      <c r="I127" s="5">
        <v>9610099981</v>
      </c>
      <c r="J127" s="5">
        <v>9610080502</v>
      </c>
      <c r="K127" s="5">
        <v>9610012720</v>
      </c>
      <c r="L127" s="5">
        <v>9160000000</v>
      </c>
      <c r="M127" s="5">
        <v>450000</v>
      </c>
      <c r="N127" s="5">
        <v>450000</v>
      </c>
      <c r="O127" s="5">
        <v>450000</v>
      </c>
    </row>
    <row r="129" spans="2:15" ht="15.5" x14ac:dyDescent="0.35">
      <c r="B129" t="s">
        <v>131</v>
      </c>
      <c r="C129" t="s">
        <v>132</v>
      </c>
      <c r="D129" s="5">
        <v>-3913585290</v>
      </c>
      <c r="E129" s="5">
        <v>4232544970</v>
      </c>
      <c r="F129" s="5">
        <v>1524658288</v>
      </c>
      <c r="G129" s="5">
        <v>6886055539</v>
      </c>
      <c r="I129" s="5">
        <v>4208229397</v>
      </c>
      <c r="J129" s="5">
        <v>-635370438</v>
      </c>
      <c r="K129" s="5">
        <v>-4174055675</v>
      </c>
      <c r="L129" s="5">
        <v>-5484276393</v>
      </c>
      <c r="M129" s="5">
        <v>19249693674</v>
      </c>
      <c r="N129" s="5">
        <v>-16326951750</v>
      </c>
      <c r="O129" s="5">
        <v>17887630067</v>
      </c>
    </row>
    <row r="130" spans="2:15" ht="15.5" x14ac:dyDescent="0.35">
      <c r="C130" t="s">
        <v>133</v>
      </c>
      <c r="D130" s="5">
        <v>35475133240</v>
      </c>
      <c r="E130" s="5">
        <v>41214513108</v>
      </c>
      <c r="F130" s="5">
        <v>38433132849</v>
      </c>
      <c r="G130" s="5">
        <v>33067166805</v>
      </c>
      <c r="I130" s="5">
        <v>132656292488</v>
      </c>
      <c r="J130" s="5">
        <v>94739687417</v>
      </c>
      <c r="K130" s="5">
        <v>92252839218</v>
      </c>
      <c r="L130" s="5">
        <v>85197932168</v>
      </c>
      <c r="M130" s="5">
        <v>143316419220</v>
      </c>
      <c r="N130" s="5">
        <v>115327853103</v>
      </c>
      <c r="O130" s="5">
        <v>133277252124</v>
      </c>
    </row>
    <row r="131" spans="2:15" ht="15.5" x14ac:dyDescent="0.35">
      <c r="C131" t="s">
        <v>949</v>
      </c>
    </row>
    <row r="132" spans="2:15" ht="15.5" x14ac:dyDescent="0.35">
      <c r="C132" t="s">
        <v>436</v>
      </c>
      <c r="D132" s="5">
        <v>-15767288770</v>
      </c>
      <c r="E132" s="5">
        <v>-16376035550</v>
      </c>
      <c r="F132" s="5">
        <v>-33466651834</v>
      </c>
      <c r="G132" s="5">
        <v>-11895048225</v>
      </c>
      <c r="I132" s="5">
        <v>-74849103917</v>
      </c>
      <c r="J132" s="5">
        <v>-52211568422</v>
      </c>
      <c r="K132" s="5">
        <v>-46843611476</v>
      </c>
      <c r="L132" s="5">
        <v>-51515703153</v>
      </c>
      <c r="M132" s="5">
        <v>-81611657767</v>
      </c>
      <c r="N132" s="5">
        <v>-57084833526</v>
      </c>
      <c r="O132" s="5">
        <v>-66057447409</v>
      </c>
    </row>
    <row r="133" spans="2:15" ht="15.5" x14ac:dyDescent="0.35">
      <c r="C133" t="s">
        <v>437</v>
      </c>
      <c r="D133" s="5">
        <v>-11682399616</v>
      </c>
      <c r="E133" s="5">
        <v>-11656747726</v>
      </c>
      <c r="F133" s="5">
        <v>-8788763012</v>
      </c>
      <c r="G133" s="5">
        <v>-8776623383</v>
      </c>
      <c r="I133" s="5">
        <v>-35599477067</v>
      </c>
      <c r="J133" s="5">
        <v>-30396403890</v>
      </c>
      <c r="K133" s="5">
        <v>-28827529270</v>
      </c>
      <c r="L133" s="5">
        <v>-27154640615</v>
      </c>
      <c r="M133" s="5">
        <v>-32400372501</v>
      </c>
      <c r="N133" s="5">
        <v>-27043983257</v>
      </c>
      <c r="O133" s="5">
        <v>-26233386497</v>
      </c>
    </row>
    <row r="134" spans="2:15" ht="15.5" x14ac:dyDescent="0.35">
      <c r="C134" t="s">
        <v>950</v>
      </c>
      <c r="D134" s="5">
        <v>-27449688386</v>
      </c>
      <c r="E134" s="5">
        <v>-28032783276</v>
      </c>
      <c r="F134" s="5">
        <v>-42255414846</v>
      </c>
      <c r="G134" s="5">
        <v>-20671671608</v>
      </c>
      <c r="I134" s="5">
        <v>-110448580984</v>
      </c>
      <c r="J134" s="5">
        <v>-82607972312</v>
      </c>
      <c r="K134" s="5">
        <v>-75671140746</v>
      </c>
      <c r="L134" s="5">
        <v>-78670343768</v>
      </c>
      <c r="M134" s="5">
        <v>-114012030268</v>
      </c>
      <c r="N134" s="5">
        <v>-84128816783</v>
      </c>
      <c r="O134" s="5">
        <v>-92290833906</v>
      </c>
    </row>
    <row r="135" spans="2:15" ht="15.5" x14ac:dyDescent="0.35">
      <c r="C135" t="s">
        <v>861</v>
      </c>
      <c r="D135" s="5">
        <v>151598</v>
      </c>
      <c r="E135" s="5">
        <v>392809</v>
      </c>
      <c r="F135" s="5">
        <v>100505</v>
      </c>
      <c r="G135" s="5">
        <v>131999</v>
      </c>
      <c r="I135" s="5">
        <v>11696460</v>
      </c>
      <c r="J135" s="5">
        <v>973056125</v>
      </c>
      <c r="K135" s="5">
        <v>1035560212</v>
      </c>
      <c r="L135" s="5">
        <v>775710233</v>
      </c>
      <c r="M135" s="5">
        <v>76999665</v>
      </c>
      <c r="N135" s="5">
        <v>8358574</v>
      </c>
      <c r="O135" s="5">
        <v>6465478</v>
      </c>
    </row>
    <row r="136" spans="2:15" ht="15.5" x14ac:dyDescent="0.35">
      <c r="C136" t="s">
        <v>901</v>
      </c>
      <c r="D136" s="5">
        <v>-284779625</v>
      </c>
      <c r="E136" s="5">
        <v>4181872693</v>
      </c>
      <c r="F136" s="5">
        <v>159805303</v>
      </c>
      <c r="G136" s="5">
        <v>-368625954</v>
      </c>
      <c r="I136" s="5">
        <v>2404750367</v>
      </c>
      <c r="J136" s="5">
        <v>2887819249</v>
      </c>
      <c r="K136" s="5">
        <v>-4880030294</v>
      </c>
      <c r="L136" s="5">
        <v>-3204702556</v>
      </c>
      <c r="M136" s="5">
        <v>-1527019355</v>
      </c>
      <c r="N136" s="5">
        <v>-2315510271</v>
      </c>
      <c r="O136" s="5">
        <v>-11903100751</v>
      </c>
    </row>
    <row r="137" spans="2:15" ht="15.5" x14ac:dyDescent="0.35">
      <c r="C137" t="s">
        <v>366</v>
      </c>
      <c r="D137" s="5">
        <v>-2135655924</v>
      </c>
      <c r="E137" s="5">
        <v>-2402478163</v>
      </c>
      <c r="F137" s="5">
        <v>-3917216052</v>
      </c>
      <c r="G137" s="5">
        <v>2440679076</v>
      </c>
      <c r="I137" s="5">
        <v>-6223959642</v>
      </c>
      <c r="J137" s="5">
        <v>-6297944727</v>
      </c>
      <c r="K137" s="5">
        <v>-3039581832</v>
      </c>
      <c r="L137" s="5">
        <v>-3059238263</v>
      </c>
      <c r="M137" s="5">
        <v>-3786090211</v>
      </c>
      <c r="N137" s="5">
        <v>-5880380991</v>
      </c>
      <c r="O137" s="5">
        <v>-3432737066</v>
      </c>
    </row>
    <row r="138" spans="2:15" ht="15.5" x14ac:dyDescent="0.35">
      <c r="C138" t="s">
        <v>262</v>
      </c>
      <c r="F138" s="5">
        <v>-11355632179</v>
      </c>
      <c r="I138" s="5">
        <v>-11355632179</v>
      </c>
      <c r="J138" s="5">
        <v>-9289591888</v>
      </c>
      <c r="K138" s="5">
        <v>-13247004360</v>
      </c>
    </row>
    <row r="139" spans="2:15" ht="15.5" x14ac:dyDescent="0.35">
      <c r="C139" t="s">
        <v>692</v>
      </c>
      <c r="D139" s="5">
        <v>-9518746193</v>
      </c>
      <c r="E139" s="5">
        <v>-10728972201</v>
      </c>
      <c r="F139" s="5">
        <v>20459882708</v>
      </c>
      <c r="G139" s="5">
        <v>-7581624779</v>
      </c>
      <c r="I139" s="5">
        <v>-2836337113</v>
      </c>
      <c r="J139" s="5">
        <v>-1040424302</v>
      </c>
      <c r="K139" s="5">
        <v>-624697873</v>
      </c>
      <c r="L139" s="5">
        <v>-6523634207</v>
      </c>
      <c r="M139" s="5">
        <v>-4818585377</v>
      </c>
      <c r="N139" s="5">
        <v>-39338455382</v>
      </c>
      <c r="O139" s="5">
        <v>-7769415812</v>
      </c>
    </row>
    <row r="140" spans="2:15" ht="15.5" x14ac:dyDescent="0.35">
      <c r="C140" t="s">
        <v>245</v>
      </c>
    </row>
    <row r="141" spans="2:15" ht="15.5" x14ac:dyDescent="0.35">
      <c r="C141" t="s">
        <v>139</v>
      </c>
      <c r="D141" s="5">
        <v>4909311340</v>
      </c>
      <c r="E141" s="5">
        <v>2952109069</v>
      </c>
      <c r="F141" s="5">
        <v>1568059063</v>
      </c>
      <c r="G141" s="5">
        <v>12763544617</v>
      </c>
      <c r="I141" s="5">
        <v>40724933575</v>
      </c>
      <c r="J141" s="5">
        <v>38819451480</v>
      </c>
      <c r="K141" s="5">
        <v>30185709702</v>
      </c>
      <c r="L141" s="5">
        <v>14008677147</v>
      </c>
      <c r="M141" s="5">
        <v>-3548187959</v>
      </c>
      <c r="N141" s="5">
        <v>30359087901</v>
      </c>
      <c r="O141" s="5">
        <v>2241433262</v>
      </c>
    </row>
    <row r="142" spans="2:15" ht="15.5" x14ac:dyDescent="0.35">
      <c r="C142" t="s">
        <v>140</v>
      </c>
      <c r="D142" s="5">
        <v>-4897437722</v>
      </c>
      <c r="E142" s="5">
        <v>-2759448824</v>
      </c>
      <c r="F142" s="5">
        <v>-2965218118</v>
      </c>
      <c r="G142" s="5">
        <v>-17323348854</v>
      </c>
      <c r="I142" s="5">
        <v>-41290040353</v>
      </c>
      <c r="J142" s="5">
        <v>-88861726331</v>
      </c>
      <c r="K142" s="5">
        <v>-12352391860</v>
      </c>
      <c r="L142" s="5">
        <v>-5031786077</v>
      </c>
      <c r="M142" s="5">
        <v>-5665017734</v>
      </c>
      <c r="N142" s="5">
        <v>-3306176190</v>
      </c>
      <c r="O142" s="5">
        <v>-26849598851</v>
      </c>
    </row>
    <row r="143" spans="2:15" ht="15.5" x14ac:dyDescent="0.35">
      <c r="C143" t="s">
        <v>333</v>
      </c>
      <c r="J143" s="5">
        <v>53000000</v>
      </c>
      <c r="K143" s="5">
        <v>60000000</v>
      </c>
      <c r="L143" s="5">
        <v>900000000</v>
      </c>
      <c r="N143" s="5">
        <v>118000000</v>
      </c>
    </row>
    <row r="144" spans="2:15" ht="15.5" x14ac:dyDescent="0.35">
      <c r="C144" t="s">
        <v>143</v>
      </c>
      <c r="D144" s="5">
        <v>-7950687486</v>
      </c>
      <c r="E144" s="5">
        <v>-9168909572</v>
      </c>
      <c r="F144" s="5">
        <v>95554151416</v>
      </c>
      <c r="G144" s="5">
        <v>-125253804456</v>
      </c>
      <c r="I144" s="5">
        <v>-32578530840</v>
      </c>
      <c r="J144" s="5">
        <v>-85648609951</v>
      </c>
      <c r="K144" s="5">
        <v>-8159439296</v>
      </c>
      <c r="L144" s="5">
        <v>-5440421985</v>
      </c>
      <c r="M144" s="5">
        <v>-5315034742</v>
      </c>
      <c r="N144" s="5">
        <v>-3386212553</v>
      </c>
      <c r="O144" s="5">
        <v>-26508619386</v>
      </c>
    </row>
    <row r="145" spans="3:15" ht="15.5" x14ac:dyDescent="0.35">
      <c r="C145" t="s">
        <v>368</v>
      </c>
      <c r="D145" s="5">
        <v>3053249764</v>
      </c>
      <c r="E145" s="5">
        <v>6409460748</v>
      </c>
      <c r="F145" s="5">
        <v>-98277201035</v>
      </c>
      <c r="G145" s="5">
        <v>107930455602</v>
      </c>
      <c r="I145" s="5">
        <v>-8469341014</v>
      </c>
      <c r="J145" s="5">
        <v>-2514075380</v>
      </c>
      <c r="K145" s="5">
        <v>-4252952564</v>
      </c>
      <c r="L145" s="5">
        <v>-491364092</v>
      </c>
      <c r="M145" s="5">
        <v>-349982992</v>
      </c>
      <c r="N145" s="5">
        <v>-37963637</v>
      </c>
      <c r="O145" s="5">
        <v>-340979465</v>
      </c>
    </row>
    <row r="146" spans="3:15" ht="15.5" x14ac:dyDescent="0.35">
      <c r="C146" t="s">
        <v>951</v>
      </c>
      <c r="F146" s="5">
        <v>-242168499</v>
      </c>
      <c r="I146" s="5">
        <v>-242168499</v>
      </c>
      <c r="J146" s="5">
        <v>-752041000</v>
      </c>
    </row>
    <row r="147" spans="3:15" ht="15.5" x14ac:dyDescent="0.35">
      <c r="C147" t="s">
        <v>148</v>
      </c>
      <c r="D147" s="5">
        <v>4909311340</v>
      </c>
      <c r="E147" s="5">
        <v>2952109069</v>
      </c>
      <c r="F147" s="5">
        <v>1568059063</v>
      </c>
      <c r="G147" s="5">
        <v>12763544617</v>
      </c>
      <c r="I147" s="5">
        <v>40724933575</v>
      </c>
      <c r="J147" s="5">
        <v>38819451480</v>
      </c>
      <c r="K147" s="5">
        <v>30185709702</v>
      </c>
      <c r="L147" s="5">
        <v>14008677147</v>
      </c>
      <c r="M147" s="5">
        <v>-3548187959</v>
      </c>
      <c r="N147" s="5">
        <v>30359087901</v>
      </c>
      <c r="O147" s="5">
        <v>2241433262</v>
      </c>
    </row>
    <row r="148" spans="3:15" ht="15.5" x14ac:dyDescent="0.35">
      <c r="C148" t="s">
        <v>952</v>
      </c>
      <c r="I148" s="5">
        <v>1947900</v>
      </c>
      <c r="J148" s="5">
        <v>6778200</v>
      </c>
      <c r="K148" s="5">
        <v>1272000</v>
      </c>
    </row>
    <row r="149" spans="3:15" ht="15.5" x14ac:dyDescent="0.35">
      <c r="C149" t="s">
        <v>397</v>
      </c>
      <c r="D149" s="5">
        <v>-311236299</v>
      </c>
      <c r="E149" s="5">
        <v>25909275</v>
      </c>
      <c r="F149" s="5">
        <v>-696437945</v>
      </c>
      <c r="G149" s="5">
        <v>-279970300</v>
      </c>
      <c r="J149" s="5">
        <v>7500000000</v>
      </c>
      <c r="K149" s="5">
        <v>-7500000000</v>
      </c>
    </row>
    <row r="150" spans="3:15" ht="15.5" x14ac:dyDescent="0.35">
      <c r="C150" t="s">
        <v>407</v>
      </c>
      <c r="K150" s="5">
        <v>-2740560096</v>
      </c>
    </row>
    <row r="151" spans="3:15" ht="15.5" x14ac:dyDescent="0.35">
      <c r="C151" t="s">
        <v>953</v>
      </c>
      <c r="L151" s="5">
        <v>16600000000</v>
      </c>
      <c r="O151" s="5">
        <v>5000000000</v>
      </c>
    </row>
    <row r="152" spans="3:15" ht="15.5" x14ac:dyDescent="0.35">
      <c r="C152" t="s">
        <v>372</v>
      </c>
      <c r="D152" s="5">
        <v>1220547639</v>
      </c>
      <c r="E152" s="5">
        <v>2972329394</v>
      </c>
      <c r="F152" s="5">
        <v>-48309645895</v>
      </c>
      <c r="G152" s="5">
        <v>13084544453</v>
      </c>
      <c r="I152" s="5">
        <v>-9810127692</v>
      </c>
      <c r="J152" s="5">
        <v>-34135035304</v>
      </c>
      <c r="K152" s="5">
        <v>-4140749921</v>
      </c>
      <c r="L152" s="5">
        <v>-2096691637</v>
      </c>
      <c r="M152" s="5">
        <v>-3500237841</v>
      </c>
      <c r="N152" s="5">
        <v>-19365692416</v>
      </c>
      <c r="O152" s="5">
        <v>-2278879539</v>
      </c>
    </row>
    <row r="153" spans="3:15" ht="15.5" x14ac:dyDescent="0.35">
      <c r="C153" t="s">
        <v>343</v>
      </c>
      <c r="D153" s="5">
        <v>-46129600</v>
      </c>
      <c r="F153" s="5">
        <v>-469927696</v>
      </c>
      <c r="I153" s="5">
        <v>-469927696</v>
      </c>
      <c r="J153" s="5">
        <v>-417917842</v>
      </c>
      <c r="K153" s="5">
        <v>-378904997</v>
      </c>
      <c r="L153" s="5">
        <v>-451404871</v>
      </c>
    </row>
    <row r="154" spans="3:15" ht="15.5" x14ac:dyDescent="0.35">
      <c r="C154" t="s">
        <v>954</v>
      </c>
      <c r="D154" s="5">
        <v>4000000000</v>
      </c>
    </row>
    <row r="155" spans="3:15" ht="15.5" x14ac:dyDescent="0.35">
      <c r="C155" t="s">
        <v>289</v>
      </c>
      <c r="D155" s="5">
        <v>46129600</v>
      </c>
      <c r="E155" s="5">
        <v>-46129600</v>
      </c>
      <c r="F155" s="5">
        <v>-55929401</v>
      </c>
      <c r="G155" s="5">
        <v>-41029536</v>
      </c>
      <c r="I155" s="5">
        <v>-96958937</v>
      </c>
      <c r="J155" s="5">
        <v>-67776156</v>
      </c>
      <c r="K155" s="5">
        <v>-55347284</v>
      </c>
      <c r="L155" s="5">
        <v>-43226345</v>
      </c>
      <c r="M155" s="5">
        <v>-47950118</v>
      </c>
      <c r="N155" s="5">
        <v>-221619683</v>
      </c>
      <c r="O155" s="5">
        <v>-479687199</v>
      </c>
    </row>
    <row r="156" spans="3:15" ht="15.5" x14ac:dyDescent="0.35">
      <c r="C156" t="s">
        <v>955</v>
      </c>
      <c r="F156" s="5">
        <v>51100000000</v>
      </c>
      <c r="I156" s="5">
        <v>51100000000</v>
      </c>
      <c r="J156" s="5">
        <v>67594698352</v>
      </c>
      <c r="N156" s="5">
        <v>49946400000</v>
      </c>
    </row>
    <row r="157" spans="3:15" ht="15.5" x14ac:dyDescent="0.35">
      <c r="C157" t="s">
        <v>856</v>
      </c>
    </row>
    <row r="158" spans="3:15" ht="15.5" x14ac:dyDescent="0.35">
      <c r="C158" t="s">
        <v>956</v>
      </c>
      <c r="J158" s="5">
        <v>-1661295770</v>
      </c>
    </row>
    <row r="159" spans="3:15" ht="15.5" x14ac:dyDescent="0.35">
      <c r="C159" t="s">
        <v>957</v>
      </c>
    </row>
    <row r="160" spans="3:15" ht="15.5" x14ac:dyDescent="0.35">
      <c r="C160" t="s">
        <v>157</v>
      </c>
      <c r="D160" s="5">
        <v>-3901711672</v>
      </c>
      <c r="E160" s="5">
        <v>4425205215</v>
      </c>
      <c r="F160" s="5">
        <v>127499233</v>
      </c>
      <c r="G160" s="5">
        <v>2326251302</v>
      </c>
      <c r="I160" s="5">
        <v>3643122619</v>
      </c>
      <c r="J160" s="5">
        <v>-50677645289</v>
      </c>
      <c r="K160" s="5">
        <v>13659262167</v>
      </c>
      <c r="L160" s="5">
        <v>3492614677</v>
      </c>
      <c r="M160" s="5">
        <v>10036487981</v>
      </c>
      <c r="N160" s="5">
        <v>10725959961</v>
      </c>
      <c r="O160" s="5">
        <v>-6720535522</v>
      </c>
    </row>
    <row r="161" spans="2:15" ht="15.5" x14ac:dyDescent="0.35">
      <c r="C161" t="s">
        <v>290</v>
      </c>
    </row>
    <row r="162" spans="2:15" ht="15.5" x14ac:dyDescent="0.35">
      <c r="C162" t="s">
        <v>158</v>
      </c>
      <c r="E162" s="5">
        <v>2398504460</v>
      </c>
      <c r="F162" s="5">
        <v>-27662140086</v>
      </c>
      <c r="I162" s="5">
        <v>-27263722741</v>
      </c>
      <c r="J162" s="5">
        <v>23413922548</v>
      </c>
      <c r="K162" s="5">
        <v>9754660381</v>
      </c>
      <c r="L162" s="5">
        <v>2533990853</v>
      </c>
      <c r="M162" s="5">
        <v>-7502497128</v>
      </c>
      <c r="N162" s="5">
        <v>-18228457089</v>
      </c>
      <c r="O162" s="5">
        <v>-11507921567</v>
      </c>
    </row>
    <row r="163" spans="2:15" ht="15.5" x14ac:dyDescent="0.35">
      <c r="C163" t="s">
        <v>159</v>
      </c>
      <c r="D163" s="5">
        <v>-3901711672</v>
      </c>
      <c r="E163" s="5">
        <v>6823709675</v>
      </c>
      <c r="F163" s="5">
        <v>-27534640853</v>
      </c>
      <c r="G163" s="5">
        <v>2326251302</v>
      </c>
      <c r="I163" s="5">
        <v>-23620600122</v>
      </c>
      <c r="J163" s="5">
        <v>-27263722741</v>
      </c>
      <c r="K163" s="5">
        <v>23413922548</v>
      </c>
      <c r="L163" s="5">
        <v>6026605530</v>
      </c>
      <c r="M163" s="5">
        <v>2533990853</v>
      </c>
      <c r="N163" s="5">
        <v>-7502497128</v>
      </c>
      <c r="O163" s="5">
        <v>-18228457089</v>
      </c>
    </row>
    <row r="165" spans="2:15" ht="15.5" x14ac:dyDescent="0.35">
      <c r="B165" t="s">
        <v>160</v>
      </c>
      <c r="C165" t="s">
        <v>12</v>
      </c>
      <c r="D165" s="5">
        <v>9610000000</v>
      </c>
      <c r="E165" s="5">
        <v>9610000000</v>
      </c>
      <c r="F165" s="5">
        <v>9610000000</v>
      </c>
      <c r="G165" s="5">
        <v>9610000000</v>
      </c>
      <c r="I165" s="5">
        <v>9610000000</v>
      </c>
      <c r="J165" s="5">
        <v>9610000000</v>
      </c>
      <c r="K165" s="5">
        <v>9610000000</v>
      </c>
      <c r="L165" s="5">
        <v>9160000000</v>
      </c>
      <c r="M165" s="5">
        <v>0</v>
      </c>
      <c r="N165" s="5">
        <v>0</v>
      </c>
      <c r="O165" s="5">
        <v>0</v>
      </c>
    </row>
    <row r="166" spans="2:15" ht="15.5" x14ac:dyDescent="0.35">
      <c r="C166" t="s">
        <v>161</v>
      </c>
      <c r="D166" s="6">
        <v>-0.83</v>
      </c>
      <c r="E166" s="6">
        <v>-0.88</v>
      </c>
      <c r="F166" s="6">
        <v>-0.3</v>
      </c>
      <c r="G166" s="6">
        <v>0.05</v>
      </c>
    </row>
    <row r="167" spans="2:15" ht="15.5" x14ac:dyDescent="0.35">
      <c r="C167" t="s">
        <v>162</v>
      </c>
      <c r="D167" s="6">
        <v>-60.24</v>
      </c>
      <c r="E167" s="6">
        <v>-56.82</v>
      </c>
      <c r="F167" s="5">
        <v>-170</v>
      </c>
      <c r="G167" s="5">
        <v>1080</v>
      </c>
    </row>
    <row r="168" spans="2:15" ht="15.5" x14ac:dyDescent="0.35">
      <c r="C168" t="s">
        <v>61</v>
      </c>
      <c r="D168" s="6">
        <v>12.79</v>
      </c>
      <c r="E168" s="6">
        <v>13.15</v>
      </c>
      <c r="F168" s="6">
        <v>11.8</v>
      </c>
      <c r="G168" s="6">
        <v>18.47</v>
      </c>
    </row>
    <row r="169" spans="2:15" ht="15.5" x14ac:dyDescent="0.35">
      <c r="C169" t="s">
        <v>163</v>
      </c>
      <c r="D169" s="5">
        <v>-2420000000</v>
      </c>
      <c r="E169" s="5">
        <v>-2800000000</v>
      </c>
      <c r="F169" s="5">
        <v>1640000000</v>
      </c>
      <c r="G169" s="5">
        <v>-50000000</v>
      </c>
    </row>
    <row r="170" spans="2:15" ht="15.5" x14ac:dyDescent="0.35">
      <c r="C170" t="s">
        <v>164</v>
      </c>
      <c r="D170" s="6">
        <v>-2.6600000000000002E-2</v>
      </c>
      <c r="E170" s="6">
        <v>-2.8500000000000001E-2</v>
      </c>
      <c r="F170" s="6">
        <v>-9.5999999999999992E-3</v>
      </c>
      <c r="G170" s="6">
        <v>1.8E-3</v>
      </c>
    </row>
    <row r="171" spans="2:15" ht="15.5" x14ac:dyDescent="0.35">
      <c r="C171" t="s">
        <v>165</v>
      </c>
      <c r="D171" s="6">
        <v>-6.1399999999999996E-2</v>
      </c>
      <c r="E171" s="6">
        <v>-6.1200000000000004E-2</v>
      </c>
      <c r="F171" s="6">
        <v>-1.95E-2</v>
      </c>
      <c r="G171" s="6">
        <v>3.4999999999999996E-3</v>
      </c>
    </row>
    <row r="172" spans="2:15" ht="15.5" x14ac:dyDescent="0.35">
      <c r="C172" t="s">
        <v>166</v>
      </c>
      <c r="D172" s="6">
        <v>-2.5600000000000001E-2</v>
      </c>
      <c r="E172" s="6">
        <v>-2.5000000000000001E-2</v>
      </c>
      <c r="F172" s="6">
        <v>-1.4000000000000002E-3</v>
      </c>
      <c r="G172" s="6">
        <v>-6.3E-3</v>
      </c>
    </row>
    <row r="173" spans="2:15" ht="15.5" x14ac:dyDescent="0.35">
      <c r="C173" t="s">
        <v>167</v>
      </c>
      <c r="D173" s="6">
        <v>-1.89</v>
      </c>
      <c r="E173" s="6">
        <v>-2.0699999999999998</v>
      </c>
      <c r="F173" s="6">
        <v>-0.11</v>
      </c>
      <c r="G173" s="6">
        <v>-0.94</v>
      </c>
    </row>
    <row r="174" spans="2:15" ht="15.5" x14ac:dyDescent="0.35">
      <c r="C174" t="s">
        <v>168</v>
      </c>
      <c r="D174" s="5">
        <v>130000000000</v>
      </c>
      <c r="E174" s="5">
        <v>138000000000</v>
      </c>
      <c r="F174" s="5">
        <v>146000000000</v>
      </c>
      <c r="G174" s="5">
        <v>149000000000</v>
      </c>
    </row>
    <row r="175" spans="2:15" ht="15.5" x14ac:dyDescent="0.35">
      <c r="C175" t="s">
        <v>169</v>
      </c>
      <c r="D175" s="6">
        <v>3.7</v>
      </c>
      <c r="E175" s="6">
        <v>3.49</v>
      </c>
      <c r="F175" s="6">
        <v>3.36</v>
      </c>
      <c r="G175" s="6">
        <v>3.49</v>
      </c>
    </row>
    <row r="176" spans="2:15" ht="15.5" x14ac:dyDescent="0.35">
      <c r="C176" t="s">
        <v>170</v>
      </c>
      <c r="D176" s="6">
        <v>13.5</v>
      </c>
      <c r="E176" s="6">
        <v>14.32</v>
      </c>
      <c r="F176" s="6">
        <v>15.2</v>
      </c>
      <c r="G176" s="6">
        <v>15.47</v>
      </c>
    </row>
    <row r="177" spans="3:15" ht="15.5" x14ac:dyDescent="0.35">
      <c r="C177" t="s">
        <v>171</v>
      </c>
      <c r="D177" s="6">
        <v>3.7</v>
      </c>
      <c r="E177" s="6">
        <v>3.49</v>
      </c>
      <c r="F177" s="6">
        <v>3.36</v>
      </c>
      <c r="G177" s="6">
        <v>3.49</v>
      </c>
    </row>
    <row r="178" spans="3:15" ht="15.5" x14ac:dyDescent="0.35">
      <c r="C178" t="s">
        <v>172</v>
      </c>
      <c r="D178" s="6">
        <v>13.5</v>
      </c>
      <c r="E178" s="6">
        <v>14.32</v>
      </c>
      <c r="F178" s="6">
        <v>15.2</v>
      </c>
      <c r="G178" s="6">
        <v>15.47</v>
      </c>
    </row>
    <row r="179" spans="3:15" ht="15.5" x14ac:dyDescent="0.35">
      <c r="C179" t="s">
        <v>173</v>
      </c>
      <c r="D179" s="5">
        <v>56000000000</v>
      </c>
      <c r="E179" s="5">
        <v>46000000000</v>
      </c>
      <c r="F179" s="5">
        <v>42000000000</v>
      </c>
      <c r="G179" s="5">
        <v>38000000000</v>
      </c>
    </row>
    <row r="180" spans="3:15" ht="15.5" x14ac:dyDescent="0.35">
      <c r="C180" t="s">
        <v>174</v>
      </c>
      <c r="D180" s="5">
        <v>83000000000</v>
      </c>
      <c r="E180" s="5">
        <v>91000000000</v>
      </c>
      <c r="F180" s="5">
        <v>93000000000</v>
      </c>
      <c r="G180" s="5">
        <v>94000000000</v>
      </c>
    </row>
    <row r="181" spans="3:15" ht="15.5" x14ac:dyDescent="0.35">
      <c r="C181" t="s">
        <v>175</v>
      </c>
      <c r="D181" s="5">
        <v>130000000000</v>
      </c>
      <c r="E181" s="5">
        <v>138000000000</v>
      </c>
      <c r="F181" s="5">
        <v>146000000000</v>
      </c>
      <c r="G181" s="5">
        <v>149000000000</v>
      </c>
    </row>
    <row r="182" spans="3:15" ht="15.5" x14ac:dyDescent="0.35">
      <c r="C182" t="s">
        <v>24</v>
      </c>
      <c r="D182" s="5">
        <v>140000000000</v>
      </c>
      <c r="E182" s="5">
        <v>138000000000</v>
      </c>
      <c r="F182" s="5">
        <v>135000000000</v>
      </c>
      <c r="G182" s="5">
        <v>132000000000</v>
      </c>
    </row>
    <row r="183" spans="3:15" ht="15.5" x14ac:dyDescent="0.35">
      <c r="C183" t="s">
        <v>21</v>
      </c>
      <c r="D183" s="5">
        <v>137000000000</v>
      </c>
      <c r="E183" s="5">
        <v>131000000000</v>
      </c>
      <c r="F183" s="5">
        <v>132000000000</v>
      </c>
      <c r="G183" s="5">
        <v>128000000000</v>
      </c>
    </row>
    <row r="184" spans="3:15" ht="15.5" x14ac:dyDescent="0.35">
      <c r="C184" t="s">
        <v>176</v>
      </c>
      <c r="D184" s="5">
        <v>-31000000000</v>
      </c>
      <c r="E184" s="5">
        <v>-8000000000</v>
      </c>
      <c r="F184" s="5">
        <v>4000000000</v>
      </c>
      <c r="G184" s="5">
        <v>18000000000</v>
      </c>
    </row>
    <row r="185" spans="3:15" ht="15.5" x14ac:dyDescent="0.35">
      <c r="C185" t="s">
        <v>177</v>
      </c>
      <c r="D185" s="5">
        <v>-4000000000</v>
      </c>
      <c r="E185" s="5">
        <v>4000000000</v>
      </c>
      <c r="F185" s="5">
        <v>2000000000</v>
      </c>
      <c r="G185" s="5">
        <v>7000000000</v>
      </c>
    </row>
    <row r="186" spans="3:15" ht="15.5" x14ac:dyDescent="0.35">
      <c r="C186" t="s">
        <v>178</v>
      </c>
      <c r="D186" s="5">
        <v>-5000000000</v>
      </c>
      <c r="E186" s="5">
        <v>-3000000000</v>
      </c>
      <c r="F186" s="5">
        <v>-3000000000</v>
      </c>
      <c r="G186" s="5">
        <v>-17000000000</v>
      </c>
    </row>
    <row r="187" spans="3:15" ht="15.5" x14ac:dyDescent="0.35">
      <c r="C187" t="s">
        <v>13</v>
      </c>
      <c r="D187" s="5">
        <v>-9000000000</v>
      </c>
      <c r="E187" s="5">
        <v>1000000000</v>
      </c>
      <c r="F187" s="5">
        <v>-1000000000</v>
      </c>
      <c r="G187" s="5">
        <v>-10000000000</v>
      </c>
    </row>
    <row r="188" spans="3:15" ht="15.5" x14ac:dyDescent="0.35">
      <c r="C188" t="s">
        <v>16</v>
      </c>
      <c r="D188" s="6">
        <v>-0.92</v>
      </c>
      <c r="E188" s="6">
        <v>0.15</v>
      </c>
      <c r="F188" s="6">
        <v>-0.12</v>
      </c>
      <c r="G188" s="6">
        <v>-1.0900000000000001</v>
      </c>
    </row>
    <row r="189" spans="3:15" ht="15.5" x14ac:dyDescent="0.35">
      <c r="C189" t="s">
        <v>46</v>
      </c>
      <c r="I189" s="6">
        <v>0.08</v>
      </c>
      <c r="J189" s="6">
        <v>-0.28999999999999998</v>
      </c>
      <c r="K189" s="6">
        <v>-0.31</v>
      </c>
      <c r="L189" s="6">
        <v>0.06</v>
      </c>
      <c r="M189" s="6">
        <v>23662.15</v>
      </c>
      <c r="N189" s="6">
        <v>17853.89</v>
      </c>
      <c r="O189" s="6">
        <v>26884.91</v>
      </c>
    </row>
    <row r="190" spans="3:15" ht="15.5" x14ac:dyDescent="0.35">
      <c r="C190" t="s">
        <v>60</v>
      </c>
      <c r="I190" s="6">
        <v>637.5</v>
      </c>
      <c r="J190" s="6">
        <v>-182.76</v>
      </c>
      <c r="K190" s="6">
        <v>-164.52</v>
      </c>
      <c r="L190" s="5">
        <v>0</v>
      </c>
      <c r="M190" s="5">
        <v>0</v>
      </c>
      <c r="N190" s="5">
        <v>0</v>
      </c>
      <c r="O190" s="5">
        <v>0</v>
      </c>
    </row>
    <row r="191" spans="3:15" ht="15.5" x14ac:dyDescent="0.35">
      <c r="C191" t="s">
        <v>63</v>
      </c>
      <c r="I191" s="6">
        <v>3.41</v>
      </c>
      <c r="J191" s="6">
        <v>4.9000000000000004</v>
      </c>
      <c r="K191" s="6">
        <v>5.92</v>
      </c>
      <c r="L191" s="5">
        <v>0</v>
      </c>
      <c r="M191" s="5">
        <v>0</v>
      </c>
      <c r="N191" s="5">
        <v>0</v>
      </c>
      <c r="O191" s="5">
        <v>0</v>
      </c>
    </row>
    <row r="192" spans="3:15" ht="15.5" x14ac:dyDescent="0.35">
      <c r="C192" t="s">
        <v>179</v>
      </c>
      <c r="I192" s="5">
        <v>12360000000</v>
      </c>
      <c r="J192" s="5">
        <v>7320000000</v>
      </c>
      <c r="K192" s="5">
        <v>4720000000</v>
      </c>
      <c r="M192" s="5">
        <v>21710000000</v>
      </c>
      <c r="N192" s="5">
        <v>22070000000</v>
      </c>
      <c r="O192" s="5">
        <v>25150000000</v>
      </c>
    </row>
    <row r="193" spans="3:15" ht="15.5" x14ac:dyDescent="0.35">
      <c r="C193" t="s">
        <v>180</v>
      </c>
      <c r="I193" s="6">
        <v>2.3999999999999998E-3</v>
      </c>
      <c r="J193" s="6">
        <v>-1.1200000000000002E-2</v>
      </c>
      <c r="K193" s="6">
        <v>-1.5700000000000002E-2</v>
      </c>
      <c r="L193" s="6">
        <v>3.2000000000000002E-3</v>
      </c>
      <c r="M193" s="6">
        <v>7.1099999999999997E-2</v>
      </c>
      <c r="N193" s="6">
        <v>5.3899999999999997E-2</v>
      </c>
      <c r="O193" s="6">
        <v>8.0600000000000005E-2</v>
      </c>
    </row>
    <row r="194" spans="3:15" ht="15.5" x14ac:dyDescent="0.35">
      <c r="C194" t="s">
        <v>181</v>
      </c>
      <c r="I194" s="6">
        <v>4.8999999999999998E-3</v>
      </c>
      <c r="J194" s="6">
        <v>-1.9099999999999999E-2</v>
      </c>
      <c r="K194" s="6">
        <v>-0.02</v>
      </c>
      <c r="L194" s="6">
        <v>4.7999999999999996E-3</v>
      </c>
      <c r="M194" s="6">
        <v>0.11749999999999999</v>
      </c>
      <c r="N194" s="6">
        <v>0.1016</v>
      </c>
      <c r="O194" s="6">
        <v>0.17030000000000001</v>
      </c>
    </row>
    <row r="195" spans="3:15" ht="15.5" x14ac:dyDescent="0.35">
      <c r="C195" t="s">
        <v>182</v>
      </c>
      <c r="I195" s="6">
        <v>2.7200000000000002E-2</v>
      </c>
      <c r="J195" s="6">
        <v>1.09E-2</v>
      </c>
      <c r="K195" s="6">
        <v>-1.6000000000000001E-3</v>
      </c>
      <c r="L195" s="6">
        <v>1.84E-2</v>
      </c>
      <c r="M195" s="6">
        <v>0.12429999999999999</v>
      </c>
      <c r="N195" s="6">
        <v>0.1542</v>
      </c>
      <c r="O195" s="6">
        <v>0.44719999999999999</v>
      </c>
    </row>
    <row r="196" spans="3:15" ht="15.5" x14ac:dyDescent="0.35">
      <c r="C196" t="s">
        <v>183</v>
      </c>
      <c r="I196" s="6">
        <v>0.98</v>
      </c>
      <c r="J196" s="6">
        <v>0.4</v>
      </c>
      <c r="K196" s="6">
        <v>-0.09</v>
      </c>
      <c r="L196" s="6">
        <v>0.86</v>
      </c>
      <c r="M196" s="6">
        <v>4.42</v>
      </c>
      <c r="N196" s="6">
        <v>3.31</v>
      </c>
      <c r="O196" s="6">
        <v>6.59</v>
      </c>
    </row>
    <row r="197" spans="3:15" ht="15.5" x14ac:dyDescent="0.35">
      <c r="C197" t="s">
        <v>57</v>
      </c>
      <c r="I197" s="6">
        <v>3.36</v>
      </c>
      <c r="J197" s="6">
        <v>3.51</v>
      </c>
      <c r="K197" s="6">
        <v>3.31</v>
      </c>
      <c r="L197" s="5">
        <v>0</v>
      </c>
      <c r="M197" s="5">
        <v>0</v>
      </c>
      <c r="N197" s="5">
        <v>0</v>
      </c>
      <c r="O197" s="5">
        <v>0</v>
      </c>
    </row>
    <row r="198" spans="3:15" ht="15.5" x14ac:dyDescent="0.35">
      <c r="C198" t="s">
        <v>54</v>
      </c>
      <c r="I198" s="6">
        <v>15.2</v>
      </c>
      <c r="J198" s="6">
        <v>15.1</v>
      </c>
      <c r="K198" s="6">
        <v>15.43</v>
      </c>
      <c r="L198" s="6">
        <v>11.84</v>
      </c>
      <c r="M198" s="6">
        <v>201422.62</v>
      </c>
      <c r="N198" s="6">
        <v>175687.14</v>
      </c>
      <c r="O198" s="6">
        <v>157902.6</v>
      </c>
    </row>
    <row r="199" spans="3:15" ht="15.5" x14ac:dyDescent="0.35">
      <c r="C199" t="s">
        <v>184</v>
      </c>
      <c r="I199" s="6">
        <v>3.36</v>
      </c>
      <c r="J199" s="6">
        <v>3.51</v>
      </c>
      <c r="K199" s="6">
        <v>3.31</v>
      </c>
      <c r="L199" s="5">
        <v>0</v>
      </c>
      <c r="M199" s="5">
        <v>0</v>
      </c>
      <c r="N199" s="5">
        <v>0</v>
      </c>
      <c r="O199" s="5">
        <v>0</v>
      </c>
    </row>
    <row r="200" spans="3:15" ht="15.5" x14ac:dyDescent="0.35">
      <c r="C200" t="s">
        <v>185</v>
      </c>
      <c r="I200" s="6">
        <v>15.2</v>
      </c>
      <c r="J200" s="6">
        <v>15.1</v>
      </c>
      <c r="K200" s="6">
        <v>15.43</v>
      </c>
      <c r="L200" s="6">
        <v>11.84</v>
      </c>
      <c r="M200" s="6">
        <v>201422.62</v>
      </c>
      <c r="N200" s="6">
        <v>175687.14</v>
      </c>
      <c r="O200" s="6">
        <v>157902.6</v>
      </c>
    </row>
    <row r="201" spans="3:15" ht="15.5" x14ac:dyDescent="0.35">
      <c r="C201" t="s">
        <v>186</v>
      </c>
      <c r="I201" s="5">
        <v>42000000000</v>
      </c>
      <c r="J201" s="5">
        <v>38000000000</v>
      </c>
      <c r="K201" s="5">
        <v>4000000000</v>
      </c>
      <c r="L201" s="5">
        <v>10000000000</v>
      </c>
      <c r="M201" s="5">
        <v>5000000000</v>
      </c>
      <c r="N201" s="5">
        <v>13000000000</v>
      </c>
      <c r="O201" s="5">
        <v>22000000000</v>
      </c>
    </row>
    <row r="202" spans="3:15" ht="15.5" x14ac:dyDescent="0.35">
      <c r="C202" t="s">
        <v>187</v>
      </c>
      <c r="I202" s="5">
        <v>93000000000</v>
      </c>
      <c r="J202" s="5">
        <v>56000000000</v>
      </c>
      <c r="K202" s="5">
        <v>28000000000</v>
      </c>
      <c r="L202" s="5">
        <v>33000000000</v>
      </c>
      <c r="M202" s="5">
        <v>42000000000</v>
      </c>
      <c r="N202" s="5">
        <v>45000000000</v>
      </c>
      <c r="O202" s="5">
        <v>16000000000</v>
      </c>
    </row>
    <row r="203" spans="3:15" ht="15.5" x14ac:dyDescent="0.35">
      <c r="C203" t="s">
        <v>26</v>
      </c>
      <c r="I203" s="5">
        <v>135000000000</v>
      </c>
      <c r="J203" s="5">
        <v>94000000000</v>
      </c>
      <c r="K203" s="5">
        <v>33000000000</v>
      </c>
      <c r="L203" s="5">
        <v>43000000000</v>
      </c>
      <c r="M203" s="5">
        <v>47000000000</v>
      </c>
      <c r="N203" s="5">
        <v>57000000000</v>
      </c>
      <c r="O203" s="5">
        <v>38000000000</v>
      </c>
    </row>
    <row r="204" spans="3:15" ht="15.5" x14ac:dyDescent="0.35">
      <c r="C204" t="s">
        <v>23</v>
      </c>
      <c r="I204" s="5">
        <v>132000000000</v>
      </c>
      <c r="J204" s="5">
        <v>93000000000</v>
      </c>
      <c r="K204" s="5">
        <v>9000000000</v>
      </c>
      <c r="L204" s="5">
        <v>37000000000</v>
      </c>
      <c r="M204" s="5">
        <v>43000000000</v>
      </c>
      <c r="N204" s="5">
        <v>56000000000</v>
      </c>
      <c r="O204" s="5">
        <v>36000000000</v>
      </c>
    </row>
    <row r="205" spans="3:15" ht="15.5" x14ac:dyDescent="0.35">
      <c r="C205" t="s">
        <v>188</v>
      </c>
      <c r="I205" s="5">
        <v>4000000000</v>
      </c>
      <c r="J205" s="5">
        <v>4000000000</v>
      </c>
      <c r="K205" s="5">
        <v>61000000000</v>
      </c>
      <c r="L205" s="5">
        <v>34000000000</v>
      </c>
      <c r="M205" s="5">
        <v>28000000000</v>
      </c>
      <c r="N205" s="5">
        <v>21000000000</v>
      </c>
      <c r="O205" s="5">
        <v>-18000000000</v>
      </c>
    </row>
    <row r="206" spans="3:15" ht="15.5" x14ac:dyDescent="0.35">
      <c r="C206" t="s">
        <v>189</v>
      </c>
      <c r="I206" s="5">
        <v>4000000000</v>
      </c>
      <c r="J206" s="5">
        <v>-1000000000</v>
      </c>
      <c r="K206" s="5">
        <v>-4000000000</v>
      </c>
      <c r="L206" s="5">
        <v>-5000000000</v>
      </c>
      <c r="M206" s="5">
        <v>19000000000</v>
      </c>
      <c r="N206" s="5">
        <v>-16000000000</v>
      </c>
      <c r="O206" s="5">
        <v>18000000000</v>
      </c>
    </row>
    <row r="207" spans="3:15" ht="15.5" x14ac:dyDescent="0.35">
      <c r="C207" t="s">
        <v>190</v>
      </c>
      <c r="I207" s="5">
        <v>-41000000000</v>
      </c>
      <c r="J207" s="5">
        <v>-88000000000</v>
      </c>
      <c r="K207" s="5">
        <v>-12000000000</v>
      </c>
      <c r="L207" s="5">
        <v>-6000000000</v>
      </c>
      <c r="M207" s="5">
        <v>-6000000000</v>
      </c>
      <c r="N207" s="5">
        <v>-3000000000</v>
      </c>
      <c r="O207" s="5">
        <v>-27000000000</v>
      </c>
    </row>
    <row r="208" spans="3:15" ht="15.5" x14ac:dyDescent="0.35">
      <c r="C208" t="s">
        <v>15</v>
      </c>
      <c r="I208" s="5">
        <v>-37000000000</v>
      </c>
      <c r="J208" s="5">
        <v>-89000000000</v>
      </c>
      <c r="K208" s="5">
        <v>-17000000000</v>
      </c>
      <c r="L208" s="5">
        <v>-11000000000</v>
      </c>
      <c r="M208" s="5">
        <v>14000000000</v>
      </c>
      <c r="N208" s="5">
        <v>-20000000000</v>
      </c>
      <c r="O208" s="5">
        <v>-9000000000</v>
      </c>
    </row>
    <row r="209" spans="2:15" ht="15.5" x14ac:dyDescent="0.35">
      <c r="C209" t="s">
        <v>17</v>
      </c>
      <c r="I209" s="6">
        <v>-3.83</v>
      </c>
      <c r="J209" s="6">
        <v>-9.24</v>
      </c>
      <c r="K209" s="6">
        <v>-1.73</v>
      </c>
      <c r="L209" s="6">
        <v>-1.25</v>
      </c>
      <c r="M209" s="6">
        <v>30188.17</v>
      </c>
      <c r="N209" s="6">
        <v>-43891.4</v>
      </c>
      <c r="O209" s="6">
        <v>-19915.490000000002</v>
      </c>
    </row>
    <row r="211" spans="2:15" ht="15.5" x14ac:dyDescent="0.35">
      <c r="B211" t="s">
        <v>191</v>
      </c>
      <c r="C211" t="s">
        <v>192</v>
      </c>
      <c r="D211" s="5">
        <v>-8000000000</v>
      </c>
      <c r="E211" s="5">
        <v>-8000000000</v>
      </c>
      <c r="F211" s="5">
        <v>-3000000000</v>
      </c>
      <c r="G211" s="5">
        <v>518000000</v>
      </c>
      <c r="H211" s="5">
        <v>-33000000000</v>
      </c>
      <c r="I211" s="5">
        <v>722000000</v>
      </c>
      <c r="J211" s="5">
        <v>-3000000000</v>
      </c>
      <c r="K211" s="5">
        <v>-3000000000</v>
      </c>
      <c r="L211" s="5">
        <v>516000000</v>
      </c>
      <c r="M211" s="5">
        <v>11000000000</v>
      </c>
      <c r="N211" s="5">
        <v>8000000000</v>
      </c>
      <c r="O211" s="5">
        <v>12000000000</v>
      </c>
    </row>
    <row r="212" spans="2:15" ht="15.5" x14ac:dyDescent="0.35">
      <c r="C212" t="s">
        <v>45</v>
      </c>
      <c r="D212" s="6">
        <v>-0.83</v>
      </c>
      <c r="E212" s="6">
        <v>-0.88</v>
      </c>
      <c r="F212" s="6">
        <v>-0.3</v>
      </c>
      <c r="G212" s="6">
        <v>0.05</v>
      </c>
      <c r="H212" s="6">
        <v>-3.41</v>
      </c>
      <c r="I212" s="6">
        <v>0.08</v>
      </c>
      <c r="J212" s="6">
        <v>-0.28999999999999998</v>
      </c>
      <c r="K212" s="6">
        <v>-0.31</v>
      </c>
      <c r="L212" s="6">
        <v>0.05</v>
      </c>
      <c r="M212" s="6">
        <v>1.1100000000000001</v>
      </c>
      <c r="N212" s="6">
        <v>0.84</v>
      </c>
      <c r="O212" s="6">
        <v>1.26</v>
      </c>
    </row>
    <row r="213" spans="2:15" ht="15.5" x14ac:dyDescent="0.35">
      <c r="C213" t="s">
        <v>193</v>
      </c>
      <c r="D213" s="5">
        <v>38000000000</v>
      </c>
      <c r="E213" s="5">
        <v>37000000000</v>
      </c>
      <c r="F213" s="5">
        <v>42000000000</v>
      </c>
      <c r="G213" s="5">
        <v>28000000000</v>
      </c>
      <c r="H213" s="5">
        <v>148000000000</v>
      </c>
      <c r="I213" s="5">
        <v>144000000000</v>
      </c>
      <c r="J213" s="5">
        <v>104000000000</v>
      </c>
      <c r="K213" s="5">
        <v>83000000000</v>
      </c>
      <c r="L213" s="5">
        <v>92000000000</v>
      </c>
      <c r="M213" s="5">
        <v>149000000000</v>
      </c>
      <c r="N213" s="5">
        <v>116000000000</v>
      </c>
      <c r="O213" s="5">
        <v>124000000000</v>
      </c>
    </row>
    <row r="214" spans="2:15" ht="15.5" x14ac:dyDescent="0.35">
      <c r="C214" t="s">
        <v>194</v>
      </c>
      <c r="I214" s="6">
        <v>-6.75</v>
      </c>
    </row>
    <row r="215" spans="2:15" ht="15.5" x14ac:dyDescent="0.35">
      <c r="C215" t="s">
        <v>292</v>
      </c>
      <c r="I215" s="6">
        <v>-11.81</v>
      </c>
    </row>
    <row r="216" spans="2:15" ht="15.5" x14ac:dyDescent="0.35">
      <c r="C216" t="s">
        <v>195</v>
      </c>
      <c r="I216" s="6">
        <v>6.95</v>
      </c>
    </row>
    <row r="217" spans="2:15" ht="15.5" x14ac:dyDescent="0.35">
      <c r="C217" t="s">
        <v>293</v>
      </c>
      <c r="I217" s="6">
        <v>-8.4600000000000009E-2</v>
      </c>
    </row>
    <row r="218" spans="2:15" ht="15.5" x14ac:dyDescent="0.35">
      <c r="C218" t="s">
        <v>294</v>
      </c>
      <c r="I218" s="6">
        <v>1.54</v>
      </c>
    </row>
    <row r="219" spans="2:15" ht="15.5" x14ac:dyDescent="0.35">
      <c r="C219" t="s">
        <v>196</v>
      </c>
      <c r="I219" s="6">
        <v>1.7</v>
      </c>
    </row>
    <row r="220" spans="2:15" ht="15.5" x14ac:dyDescent="0.35">
      <c r="C220" t="s">
        <v>295</v>
      </c>
      <c r="I220" s="6">
        <v>25.32</v>
      </c>
    </row>
    <row r="221" spans="2:15" ht="15.5" x14ac:dyDescent="0.35">
      <c r="C221" t="s">
        <v>296</v>
      </c>
      <c r="I221" s="6">
        <v>-11.65</v>
      </c>
    </row>
    <row r="222" spans="2:15" ht="15.5" x14ac:dyDescent="0.35">
      <c r="C222" t="s">
        <v>297</v>
      </c>
      <c r="I222" s="6">
        <v>-26.22</v>
      </c>
    </row>
    <row r="223" spans="2:15" ht="15.5" x14ac:dyDescent="0.35">
      <c r="C223" t="s">
        <v>298</v>
      </c>
      <c r="I223" s="6">
        <v>-98.2</v>
      </c>
    </row>
    <row r="224" spans="2:15" ht="15.5" x14ac:dyDescent="0.35">
      <c r="C224" t="s">
        <v>299</v>
      </c>
      <c r="I224" s="6">
        <v>-0.09</v>
      </c>
    </row>
    <row r="225" spans="3:9" ht="15.5" x14ac:dyDescent="0.35">
      <c r="C225" t="s">
        <v>300</v>
      </c>
      <c r="I225" s="6">
        <v>-1.17</v>
      </c>
    </row>
    <row r="226" spans="3:9" ht="15.5" x14ac:dyDescent="0.35">
      <c r="C226" t="s">
        <v>301</v>
      </c>
      <c r="I226" s="6">
        <v>-1.95</v>
      </c>
    </row>
    <row r="227" spans="3:9" ht="15.5" x14ac:dyDescent="0.35">
      <c r="C227" t="s">
        <v>197</v>
      </c>
      <c r="I227" s="6">
        <v>-3.41</v>
      </c>
    </row>
    <row r="228" spans="3:9" ht="15.5" x14ac:dyDescent="0.35">
      <c r="C228" t="s">
        <v>302</v>
      </c>
      <c r="I228" s="6">
        <v>14.96</v>
      </c>
    </row>
    <row r="229" spans="3:9" ht="15.5" x14ac:dyDescent="0.35">
      <c r="C229" t="s">
        <v>198</v>
      </c>
      <c r="D229" s="6">
        <v>0.3</v>
      </c>
    </row>
    <row r="230" spans="3:9" ht="15.5" x14ac:dyDescent="0.35">
      <c r="C230" t="s">
        <v>199</v>
      </c>
      <c r="I230" s="6">
        <v>13.5</v>
      </c>
    </row>
    <row r="231" spans="3:9" ht="15.5" x14ac:dyDescent="0.35">
      <c r="C231" t="s">
        <v>303</v>
      </c>
      <c r="I231" s="6">
        <v>-1.97</v>
      </c>
    </row>
    <row r="232" spans="3:9" ht="15.5" x14ac:dyDescent="0.35">
      <c r="C232" t="s">
        <v>200</v>
      </c>
      <c r="D232" s="6">
        <v>0.63</v>
      </c>
    </row>
    <row r="233" spans="3:9" ht="15.5" x14ac:dyDescent="0.35">
      <c r="C233" t="s">
        <v>201</v>
      </c>
      <c r="D233" s="6">
        <v>0.47</v>
      </c>
    </row>
    <row r="234" spans="3:9" ht="15.5" x14ac:dyDescent="0.35">
      <c r="C234" t="s">
        <v>202</v>
      </c>
      <c r="D234" s="6">
        <v>1.08</v>
      </c>
    </row>
    <row r="235" spans="3:9" ht="15.5" x14ac:dyDescent="0.35">
      <c r="C235" t="s">
        <v>352</v>
      </c>
      <c r="D235" s="6">
        <v>0.64</v>
      </c>
    </row>
    <row r="236" spans="3:9" ht="15.5" x14ac:dyDescent="0.35">
      <c r="C236" t="s">
        <v>203</v>
      </c>
      <c r="D236" s="6">
        <v>1.31</v>
      </c>
    </row>
    <row r="237" spans="3:9" ht="15.5" x14ac:dyDescent="0.35">
      <c r="C237" t="s">
        <v>204</v>
      </c>
      <c r="D237" s="6">
        <v>0.47</v>
      </c>
    </row>
    <row r="238" spans="3:9" ht="15.5" x14ac:dyDescent="0.35">
      <c r="C238" t="s">
        <v>205</v>
      </c>
      <c r="D238" s="6">
        <v>2.31</v>
      </c>
    </row>
    <row r="239" spans="3:9" ht="15.5" x14ac:dyDescent="0.35">
      <c r="C239" t="s">
        <v>304</v>
      </c>
      <c r="I239" s="6">
        <v>-1.84</v>
      </c>
    </row>
    <row r="240" spans="3:9" ht="15.5" x14ac:dyDescent="0.35">
      <c r="C240" t="s">
        <v>13</v>
      </c>
      <c r="D240" s="5">
        <v>-9000000000</v>
      </c>
    </row>
    <row r="241" spans="3:9" ht="15.5" x14ac:dyDescent="0.35">
      <c r="C241" t="s">
        <v>206</v>
      </c>
      <c r="I241" s="6">
        <v>-0.23</v>
      </c>
    </row>
    <row r="242" spans="3:9" ht="15.5" x14ac:dyDescent="0.35">
      <c r="C242" t="s">
        <v>207</v>
      </c>
      <c r="I242" s="6">
        <v>-6.25E-2</v>
      </c>
    </row>
    <row r="243" spans="3:9" ht="15.5" x14ac:dyDescent="0.35">
      <c r="C243" t="s">
        <v>208</v>
      </c>
      <c r="I243" s="6">
        <v>-0.14429999999999998</v>
      </c>
    </row>
    <row r="244" spans="3:9" ht="15.5" x14ac:dyDescent="0.35">
      <c r="C244" t="s">
        <v>209</v>
      </c>
      <c r="I244" s="6">
        <v>-6.0499999999999998E-2</v>
      </c>
    </row>
    <row r="245" spans="3:9" ht="15.5" x14ac:dyDescent="0.35">
      <c r="C245" t="s">
        <v>305</v>
      </c>
      <c r="I245" s="6">
        <v>-5.0499999999999996E-2</v>
      </c>
    </row>
    <row r="246" spans="3:9" ht="15.5" x14ac:dyDescent="0.35">
      <c r="C246" t="s">
        <v>210</v>
      </c>
      <c r="D246" s="6">
        <v>53.87</v>
      </c>
    </row>
    <row r="247" spans="3:9" ht="15.5" x14ac:dyDescent="0.35">
      <c r="C247" t="s">
        <v>211</v>
      </c>
      <c r="D247" s="6">
        <v>28.28</v>
      </c>
    </row>
    <row r="248" spans="3:9" ht="15.5" x14ac:dyDescent="0.35">
      <c r="C248" t="s">
        <v>212</v>
      </c>
      <c r="D248" s="6">
        <v>28.95</v>
      </c>
    </row>
    <row r="249" spans="3:9" ht="15.5" x14ac:dyDescent="0.35">
      <c r="C249" t="s">
        <v>213</v>
      </c>
      <c r="D249" s="6">
        <v>53.2</v>
      </c>
    </row>
    <row r="250" spans="3:9" ht="15.5" x14ac:dyDescent="0.35">
      <c r="C250" t="s">
        <v>214</v>
      </c>
      <c r="D250" s="6">
        <v>1.69</v>
      </c>
    </row>
    <row r="251" spans="3:9" ht="15.5" x14ac:dyDescent="0.35">
      <c r="C251" t="s">
        <v>306</v>
      </c>
      <c r="I251" s="6">
        <v>0.48</v>
      </c>
    </row>
    <row r="252" spans="3:9" ht="15.5" x14ac:dyDescent="0.35">
      <c r="C252" t="s">
        <v>307</v>
      </c>
      <c r="I252" s="6">
        <v>11.36</v>
      </c>
    </row>
    <row r="253" spans="3:9" ht="15.5" x14ac:dyDescent="0.35">
      <c r="C253" t="s">
        <v>41</v>
      </c>
      <c r="I253" s="5">
        <v>221000000000</v>
      </c>
    </row>
    <row r="254" spans="3:9" ht="15.5" x14ac:dyDescent="0.35">
      <c r="C254" t="s">
        <v>215</v>
      </c>
      <c r="I254" s="5">
        <v>358000000000</v>
      </c>
    </row>
    <row r="255" spans="3:9" ht="15.5" x14ac:dyDescent="0.35">
      <c r="C255" t="s">
        <v>216</v>
      </c>
      <c r="I255" s="5">
        <v>9610000000</v>
      </c>
    </row>
    <row r="256" spans="3:9" ht="15.5" x14ac:dyDescent="0.35">
      <c r="C256" t="s">
        <v>217</v>
      </c>
      <c r="I256" s="6">
        <v>0.30840000000000001</v>
      </c>
    </row>
    <row r="257" spans="3:9" ht="15.5" x14ac:dyDescent="0.35">
      <c r="C257" t="s">
        <v>218</v>
      </c>
      <c r="D257" s="6">
        <v>5.0700000000000002E-2</v>
      </c>
    </row>
    <row r="258" spans="3:9" ht="15.5" x14ac:dyDescent="0.35">
      <c r="C258" t="s">
        <v>219</v>
      </c>
      <c r="D258" s="6">
        <v>-0.15359999999999999</v>
      </c>
    </row>
    <row r="259" spans="3:9" ht="15.5" x14ac:dyDescent="0.35">
      <c r="C259" t="s">
        <v>220</v>
      </c>
      <c r="D259" s="6">
        <v>-0.21170000000000003</v>
      </c>
    </row>
    <row r="260" spans="3:9" ht="15.5" x14ac:dyDescent="0.35">
      <c r="C260" t="s">
        <v>221</v>
      </c>
      <c r="D260" s="6">
        <v>6.3099999999999989E-2</v>
      </c>
    </row>
    <row r="261" spans="3:9" ht="15.5" x14ac:dyDescent="0.35">
      <c r="C261" t="s">
        <v>222</v>
      </c>
      <c r="D261" s="6">
        <v>-0.82989999999999997</v>
      </c>
    </row>
    <row r="262" spans="3:9" ht="15.5" x14ac:dyDescent="0.35">
      <c r="C262" t="s">
        <v>223</v>
      </c>
      <c r="D262" s="6">
        <v>-8.5322999999999993</v>
      </c>
    </row>
    <row r="263" spans="3:9" ht="15.5" x14ac:dyDescent="0.35">
      <c r="C263" t="s">
        <v>224</v>
      </c>
      <c r="I263" s="5">
        <v>5</v>
      </c>
    </row>
    <row r="264" spans="3:9" ht="15.5" x14ac:dyDescent="0.35">
      <c r="C264" t="s">
        <v>225</v>
      </c>
      <c r="I264" s="6">
        <v>0.03</v>
      </c>
    </row>
    <row r="265" spans="3:9" ht="15.5" x14ac:dyDescent="0.35">
      <c r="C265" t="s">
        <v>226</v>
      </c>
      <c r="I265" s="6">
        <v>0.22</v>
      </c>
    </row>
    <row r="266" spans="3:9" ht="15.5" x14ac:dyDescent="0.35">
      <c r="C266" t="s">
        <v>308</v>
      </c>
      <c r="I266" s="6">
        <v>0.02</v>
      </c>
    </row>
    <row r="267" spans="3:9" ht="15.5" x14ac:dyDescent="0.35">
      <c r="C267" t="s">
        <v>227</v>
      </c>
      <c r="I267" s="6">
        <v>0.36</v>
      </c>
    </row>
    <row r="268" spans="3:9" ht="15.5" x14ac:dyDescent="0.35">
      <c r="C268" t="s">
        <v>228</v>
      </c>
      <c r="I268" s="6">
        <v>0.46</v>
      </c>
    </row>
    <row r="269" spans="3:9" ht="15.5" x14ac:dyDescent="0.35">
      <c r="C269" t="s">
        <v>229</v>
      </c>
      <c r="I269" s="6">
        <v>0.37</v>
      </c>
    </row>
    <row r="270" spans="3:9" ht="15.5" x14ac:dyDescent="0.35">
      <c r="C270" t="s">
        <v>230</v>
      </c>
      <c r="I270" s="6">
        <v>0.16</v>
      </c>
    </row>
    <row r="271" spans="3:9" ht="15.5" x14ac:dyDescent="0.35">
      <c r="C271" t="s">
        <v>309</v>
      </c>
      <c r="I271" s="5">
        <v>144000000000</v>
      </c>
    </row>
    <row r="272" spans="3:9" ht="15.5" x14ac:dyDescent="0.35">
      <c r="C272" t="s">
        <v>310</v>
      </c>
      <c r="I272" s="5">
        <v>18000000000</v>
      </c>
    </row>
    <row r="273" spans="3:9" ht="15.5" x14ac:dyDescent="0.35">
      <c r="C273" t="s">
        <v>311</v>
      </c>
      <c r="I273" s="5">
        <v>-4000000000</v>
      </c>
    </row>
    <row r="274" spans="3:9" ht="15.5" x14ac:dyDescent="0.35">
      <c r="C274" t="s">
        <v>312</v>
      </c>
      <c r="I274" s="5">
        <v>-19000000000</v>
      </c>
    </row>
    <row r="275" spans="3:9" ht="15.5" x14ac:dyDescent="0.35">
      <c r="C275" t="s">
        <v>231</v>
      </c>
      <c r="D275" s="5">
        <v>3000000000</v>
      </c>
    </row>
    <row r="276" spans="3:9" ht="15.5" x14ac:dyDescent="0.35">
      <c r="C276" t="s">
        <v>232</v>
      </c>
      <c r="D276" s="5">
        <v>299000000000</v>
      </c>
    </row>
    <row r="277" spans="3:9" ht="15.5" x14ac:dyDescent="0.35">
      <c r="C277" t="s">
        <v>233</v>
      </c>
      <c r="D277" s="5">
        <v>170000000000</v>
      </c>
    </row>
    <row r="278" spans="3:9" ht="15.5" x14ac:dyDescent="0.35">
      <c r="C278" t="s">
        <v>176</v>
      </c>
      <c r="D278" s="5">
        <v>-31000000000</v>
      </c>
    </row>
    <row r="279" spans="3:9" ht="15.5" x14ac:dyDescent="0.35">
      <c r="C279" t="s">
        <v>175</v>
      </c>
      <c r="I279" s="5">
        <v>130000000000</v>
      </c>
    </row>
    <row r="280" spans="3:9" ht="15.5" x14ac:dyDescent="0.35">
      <c r="C280" t="s">
        <v>174</v>
      </c>
      <c r="D280" s="5">
        <v>83000000000</v>
      </c>
    </row>
    <row r="281" spans="3:9" ht="15.5" x14ac:dyDescent="0.35">
      <c r="C281" t="s">
        <v>173</v>
      </c>
      <c r="D281" s="5">
        <v>56000000000</v>
      </c>
    </row>
    <row r="282" spans="3:9" ht="15.5" x14ac:dyDescent="0.35">
      <c r="C282" t="s">
        <v>24</v>
      </c>
      <c r="D282" s="5">
        <v>140000000000</v>
      </c>
    </row>
    <row r="283" spans="3:9" ht="15.5" x14ac:dyDescent="0.35">
      <c r="C283" t="s">
        <v>21</v>
      </c>
      <c r="D283" s="5">
        <v>137000000000</v>
      </c>
    </row>
    <row r="284" spans="3:9" ht="15.5" x14ac:dyDescent="0.35">
      <c r="C284" t="s">
        <v>234</v>
      </c>
      <c r="I284" s="5">
        <v>130000000000</v>
      </c>
    </row>
    <row r="285" spans="3:9" ht="15.5" x14ac:dyDescent="0.35">
      <c r="C285" t="s">
        <v>313</v>
      </c>
      <c r="I285" s="5">
        <v>9000000000</v>
      </c>
    </row>
    <row r="286" spans="3:9" ht="15.5" x14ac:dyDescent="0.35">
      <c r="C286" t="s">
        <v>314</v>
      </c>
      <c r="I286" s="5">
        <v>-28000000000</v>
      </c>
    </row>
    <row r="287" spans="3:9" ht="15.5" x14ac:dyDescent="0.35">
      <c r="C287" t="s">
        <v>315</v>
      </c>
      <c r="I287" s="5">
        <v>22000000000</v>
      </c>
    </row>
    <row r="288" spans="3:9" ht="15.5" x14ac:dyDescent="0.35">
      <c r="C288" t="s">
        <v>316</v>
      </c>
      <c r="I288" s="5">
        <v>-28000000000</v>
      </c>
    </row>
    <row r="289" spans="3:9" ht="15.5" x14ac:dyDescent="0.35">
      <c r="C289" t="s">
        <v>317</v>
      </c>
      <c r="I289" s="5">
        <v>-19000000000</v>
      </c>
    </row>
  </sheetData>
  <pageMargins left="0.7" right="0.7" top="0.75" bottom="0.75" header="0.3" footer="0.3"/>
  <ignoredErrors>
    <ignoredError sqref="A1:O290" numberStoredAsText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M30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958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959</v>
      </c>
      <c r="D2" s="2" vm="129">
        <f ca="1">IFERROR(_xlfn.STOCKHISTORY("XIDX:" &amp; $C$1, D3, , 0, 0, 1), "Libur")</f>
        <v>576.16849999999999</v>
      </c>
      <c r="E2" s="2" vm="130">
        <f ca="1">IFERROR(_xlfn.STOCKHISTORY("XIDX:" &amp; $C$1, E3, , 0, 0, 1), "Libur")</f>
        <v>377.1284</v>
      </c>
      <c r="H2" s="2" vm="130">
        <f ca="1">IFERROR(INDEX(D2:G2,COUNT(D2:G2)),"")</f>
        <v>377.1284</v>
      </c>
      <c r="I2" s="2" vm="131">
        <f ca="1">IFERROR(_xlfn.STOCKHISTORY("XIDX:" &amp; $C$1, I1, , 0, 0, 1), "Libur")</f>
        <v>680.92639999999994</v>
      </c>
      <c r="J2" s="2" vm="132">
        <f ca="1">IFERROR(_xlfn.STOCKHISTORY("XIDX:" &amp; $C$1, J1, , 0, 0, 1), "Libur")</f>
        <v>104.75790000000001</v>
      </c>
      <c r="K2" s="2" vm="133">
        <f ca="1">IFERROR(_xlfn.STOCKHISTORY("XIDX:" &amp; $C$1, K1, , 0, 0, 1), "Libur")</f>
        <v>97.505399999999995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3" ht="15.5" x14ac:dyDescent="0.35">
      <c r="B4" t="s">
        <v>5</v>
      </c>
      <c r="C4" t="s">
        <v>6</v>
      </c>
      <c r="D4" s="2">
        <f>IFERROR(INDEX(D51:D500,MATCH($C$4,$C$51:$C$500,0)),"")</f>
        <v>302880000000</v>
      </c>
      <c r="E4" s="2">
        <f>IFERROR(INDEX(E51:E500,MATCH($C$4,$C$51:$C$500,0)),"")</f>
        <v>344996000000</v>
      </c>
      <c r="H4" s="2">
        <f>IFERROR(SUM(D4:G4)*(4/MAX(1,COUNT(D4:G4))),"")</f>
        <v>1295752000000</v>
      </c>
      <c r="I4" s="2">
        <f>IFERROR(INDEX(I51:I500,MATCH($C$4,$C$51:$C$500,0)),"")</f>
        <v>1089237000000</v>
      </c>
      <c r="J4" s="2">
        <f>IFERROR(INDEX(J51:J500,MATCH($C$4,$C$51:$C$500,0)),"")</f>
        <v>1003658000000</v>
      </c>
      <c r="K4" s="2">
        <f>IFERROR(INDEX(K51:K500,MATCH($C$4,$C$51:$C$500,0)),"")</f>
        <v>1061862000000</v>
      </c>
      <c r="L4" s="2">
        <f>IFERROR(INDEX(L51:L500,MATCH($C$4,$C$51:$C$500,0)),"")</f>
        <v>1071130000000</v>
      </c>
      <c r="M4" s="2">
        <f>IFERROR(INDEX(M51:M500,MATCH($C$4,$C$51:$C$500,0)),"")</f>
        <v>679178000000</v>
      </c>
    </row>
    <row r="5" spans="1:13" ht="15.5" x14ac:dyDescent="0.35">
      <c r="B5" t="s">
        <v>7</v>
      </c>
      <c r="C5" t="s">
        <v>8</v>
      </c>
      <c r="D5" s="2">
        <f>IFERROR(INDEX(D51:D500,MATCH($C$5,$C$51:$C$500,0)),"")</f>
        <v>-1063000000</v>
      </c>
      <c r="E5" s="2">
        <f>IFERROR(INDEX(E51:E500,MATCH($C$5,$C$51:$C$500,0)),"")</f>
        <v>8149000000</v>
      </c>
      <c r="H5" s="2">
        <f>IFERROR(SUM(D5:G5)*(4/MAX(1,COUNT(D5:G5))),"")</f>
        <v>14172000000</v>
      </c>
      <c r="I5" s="2">
        <f>IFERROR(INDEX(I51:I500,MATCH($C$5,$C$51:$C$500,0)),"")</f>
        <v>-16097000000</v>
      </c>
      <c r="J5" s="2">
        <f>IFERROR(INDEX(J51:J500,MATCH($C$5,$C$51:$C$500,0)),"")</f>
        <v>11113000000</v>
      </c>
      <c r="K5" s="2">
        <f>IFERROR(INDEX(K51:K500,MATCH($C$5,$C$51:$C$500,0)),"")</f>
        <v>3416000000</v>
      </c>
      <c r="L5" s="2">
        <f>IFERROR(INDEX(L51:L500,MATCH($C$5,$C$51:$C$500,0)),"")</f>
        <v>52685000000</v>
      </c>
      <c r="M5" s="2">
        <f>IFERROR(INDEX(M51:M500,MATCH($C$5,$C$51:$C$500,0)),"")</f>
        <v>25201000000</v>
      </c>
    </row>
    <row r="6" spans="1:13" ht="15.5" x14ac:dyDescent="0.35">
      <c r="B6" t="s">
        <v>9</v>
      </c>
      <c r="C6" t="s">
        <v>10</v>
      </c>
      <c r="D6" s="2">
        <f>IFERROR(INDEX(D51:D500,MATCH($C$6,$C$51:$C$500,0)),"")</f>
        <v>1256367000000</v>
      </c>
      <c r="E6" s="2">
        <f>IFERROR(INDEX(E51:E500,MATCH($C$6,$C$51:$C$500,0)),"")</f>
        <v>1260859000000</v>
      </c>
      <c r="H6" s="2">
        <f>IFERROR(INDEX(D6:G6,COUNT(D6:G6)),"")</f>
        <v>1260859000000</v>
      </c>
      <c r="I6" s="2">
        <f>IFERROR(INDEX(I51:I500,MATCH($C$6,$C$51:$C$500,0)),"")</f>
        <v>1245188000000</v>
      </c>
      <c r="J6" s="2">
        <f>IFERROR(INDEX(J51:J500,MATCH($C$6,$C$51:$C$500,0)),"")</f>
        <v>1155926000000</v>
      </c>
      <c r="K6" s="2">
        <f>IFERROR(INDEX(K51:K500,MATCH($C$6,$C$51:$C$500,0)),"")</f>
        <v>1147858000000</v>
      </c>
      <c r="L6" s="2">
        <f>IFERROR(INDEX(L51:L500,MATCH($C$6,$C$51:$C$500,0)),"")</f>
        <v>274880000000</v>
      </c>
      <c r="M6" s="2">
        <f>IFERROR(INDEX(M51:M500,MATCH($C$6,$C$51:$C$500,0)),"")</f>
        <v>187303000000</v>
      </c>
    </row>
    <row r="7" spans="1:13" ht="15.5" x14ac:dyDescent="0.35">
      <c r="B7" t="s">
        <v>11</v>
      </c>
      <c r="C7" t="s">
        <v>12</v>
      </c>
      <c r="D7" s="3">
        <f>IFERROR(INDEX(D51:D500,MATCH($C$7,$C$51:$C$500,0))/1000000000,"")</f>
        <v>43.75</v>
      </c>
      <c r="E7" s="3">
        <f>IFERROR(INDEX(E51:E500,MATCH($C$7,$C$51:$C$500,0))/1000000000,"")</f>
        <v>43.75</v>
      </c>
      <c r="H7" s="3">
        <f>IFERROR(INDEX(D7:G7,COUNT(D7:G7)),"")</f>
        <v>43.75</v>
      </c>
      <c r="I7" s="3">
        <f>IFERROR(INDEX(I51:I500,MATCH($C$7,$C$51:$C$500,0))/1000000000,"")</f>
        <v>43.75</v>
      </c>
      <c r="J7" s="3">
        <f>IFERROR(INDEX(J51:J500,MATCH($C$7,$C$51:$C$500,0))/1000000000,"")</f>
        <v>43.75</v>
      </c>
      <c r="K7" s="3">
        <f>IFERROR(INDEX(K51:K500,MATCH($C$7,$C$51:$C$500,0))/1000000000,"")</f>
        <v>43.75</v>
      </c>
      <c r="L7" s="3">
        <f>IFERROR(INDEX(L51:L500,MATCH($C$7,$C$51:$C$500,0))/1000000000,"")</f>
        <v>35</v>
      </c>
      <c r="M7" s="3">
        <f>IFERROR(INDEX(M51:M500,MATCH($C$7,$C$51:$C$500,0))/1000000000,"")</f>
        <v>0</v>
      </c>
    </row>
    <row r="8" spans="1:1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106000000000</v>
      </c>
      <c r="E8" s="2">
        <f>IFERROR(INDEX(E51:E500,MATCH("Free cash flow (Quarter)",$C$51:$C$500,0)),"")</f>
        <v>32000000000</v>
      </c>
      <c r="H8" s="2">
        <f>IFERROR(INDEX(D8:G8,COUNT(D8:G8)),"")</f>
        <v>32000000000</v>
      </c>
      <c r="I8" s="2">
        <f>IFERROR(INDEX(I51:I500,MATCH($C$8,$C$51:$C$500,0)),"")</f>
        <v>61000000000</v>
      </c>
      <c r="J8" s="2">
        <f>IFERROR(INDEX(J51:J500,MATCH($C$8,$C$51:$C$500,0)),"")</f>
        <v>-122000000000</v>
      </c>
      <c r="K8" s="2">
        <f>IFERROR(INDEX(K51:K500,MATCH($C$8,$C$51:$C$500,0)),"")</f>
        <v>-89000000000</v>
      </c>
      <c r="L8" s="2">
        <f>IFERROR(INDEX(L51:L500,MATCH($C$8,$C$51:$C$500,0)),"")</f>
        <v>-241000000000</v>
      </c>
      <c r="M8" s="2">
        <f>IFERROR(INDEX(M51:M500,MATCH($C$8,$C$51:$C$500,0)),"")</f>
        <v>-8000000000</v>
      </c>
    </row>
    <row r="9" spans="1:13" ht="15.5" x14ac:dyDescent="0.35">
      <c r="A9" t="s">
        <v>16</v>
      </c>
      <c r="C9" t="s">
        <v>17</v>
      </c>
      <c r="D9" s="3">
        <f>IFERROR(INDEX(D51:D500,MATCH("Free cash flow per share (Quarter)",$C$51:$C$500,0)),"")</f>
        <v>2.4300000000000002</v>
      </c>
      <c r="E9" s="3">
        <f>IFERROR(INDEX(E51:E500,MATCH("Free cash flow per share (Quarter)",$C$51:$C$500,0)),"")</f>
        <v>0.73</v>
      </c>
      <c r="H9" s="3">
        <f>IFERROR(INDEX(D9:G9,COUNT(D9:G9)),"")</f>
        <v>0.73</v>
      </c>
      <c r="I9" s="3">
        <f>IFERROR(INDEX(I51:I500,MATCH($C$9,$C$51:$C$500,0)),"")</f>
        <v>1.39</v>
      </c>
      <c r="J9" s="3">
        <f>IFERROR(INDEX(J51:J500,MATCH($C$9,$C$51:$C$500,0)),"")</f>
        <v>-2.79</v>
      </c>
      <c r="K9" s="3">
        <f>IFERROR(INDEX(K51:K500,MATCH($C$9,$C$51:$C$500,0)),"")</f>
        <v>-2.0299999999999998</v>
      </c>
      <c r="L9" s="3">
        <f>IFERROR(INDEX(L51:L500,MATCH($C$9,$C$51:$C$500,0)),"")</f>
        <v>-6.88</v>
      </c>
      <c r="M9" s="3">
        <f>IFERROR(INDEX(M51:M500,MATCH($C$9,$C$51:$C$500,0)),"")</f>
        <v>-6733.6</v>
      </c>
    </row>
    <row r="10" spans="1:13" ht="15.5" x14ac:dyDescent="0.35">
      <c r="C10" t="s">
        <v>18</v>
      </c>
      <c r="D10" s="3">
        <f ca="1">IFERROR(IF(D9=0,"",D2/D9),"")</f>
        <v>237.10637860082304</v>
      </c>
      <c r="E10" s="3">
        <f ca="1">IFERROR(IF(E9=0,"",E2/E9),"")</f>
        <v>516.61424657534246</v>
      </c>
      <c r="I10" s="3">
        <f ca="1">IFERROR(IF(I9=0,"",I2/I9),"")</f>
        <v>489.87510791366907</v>
      </c>
      <c r="J10" s="3">
        <f ca="1">IFERROR(IF(J9=0,"",J2/J9),"")</f>
        <v>-37.54763440860215</v>
      </c>
      <c r="K10" s="3">
        <f ca="1">IFERROR(IF(K9=0,"",K2/K9),"")</f>
        <v>-48.032216748768477</v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19</v>
      </c>
      <c r="C11" t="s">
        <v>20</v>
      </c>
      <c r="D11" s="2">
        <f>IFERROR(INDEX(D51:D500,MATCH($C$11,$C$51:$C$500,0)),"")</f>
        <v>38040000000</v>
      </c>
      <c r="E11" s="2">
        <f>IFERROR(INDEX(E51:E500,MATCH($C$11,$C$51:$C$500,0)),"")</f>
        <v>62510000000</v>
      </c>
      <c r="H11" s="2">
        <f>IFERROR(INDEX(D11:G11,COUNT(D11:G11)),"")</f>
        <v>62510000000</v>
      </c>
      <c r="I11" s="2">
        <f>IFERROR(INDEX(I51:I500,MATCH($C$11,$C$51:$C$500,0)),"")</f>
        <v>51825000000</v>
      </c>
      <c r="J11" s="2">
        <f>IFERROR(INDEX(J51:J500,MATCH($C$11,$C$51:$C$500,0)),"")</f>
        <v>75122000000</v>
      </c>
      <c r="K11" s="2">
        <f>IFERROR(INDEX(K51:K500,MATCH($C$11,$C$51:$C$500,0)),"")</f>
        <v>735899000000</v>
      </c>
      <c r="L11" s="2">
        <f>IFERROR(INDEX(L51:L500,MATCH($C$11,$C$51:$C$500,0)),"")</f>
        <v>70895000000</v>
      </c>
      <c r="M11" s="2">
        <f>IFERROR(INDEX(M51:M500,MATCH($C$11,$C$51:$C$500,0)),"")</f>
        <v>26496000000</v>
      </c>
    </row>
    <row r="12" spans="1:1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130000000000</v>
      </c>
      <c r="E12" s="2">
        <f>IFERROR(INDEX(E51:E500,MATCH("Net Debt (Quarter)",$C$51:$C$500,0)),"")</f>
        <v>168000000000</v>
      </c>
      <c r="H12" s="2">
        <f>IFERROR(INDEX(D12:G12,COUNT(D12:G12)),"")</f>
        <v>168000000000</v>
      </c>
      <c r="I12" s="2">
        <f>IFERROR(INDEX(I51:I500,MATCH($C$12,$C$51:$C$500,0)),"")</f>
        <v>161000000000</v>
      </c>
      <c r="J12" s="2">
        <f>IFERROR(INDEX(J51:J500,MATCH($C$12,$C$51:$C$500,0)),"")</f>
        <v>36000000000</v>
      </c>
      <c r="K12" s="2">
        <f>IFERROR(INDEX(K51:K500,MATCH($C$12,$C$51:$C$500,0)),"")</f>
        <v>-701000000000</v>
      </c>
      <c r="L12" s="2">
        <f>IFERROR(INDEX(L51:L500,MATCH($C$12,$C$51:$C$500,0)),"")</f>
        <v>108000000000</v>
      </c>
      <c r="M12" s="2">
        <f>IFERROR(INDEX(M51:M500,MATCH($C$12,$C$51:$C$500,0)),"")</f>
        <v>18000000000</v>
      </c>
    </row>
    <row r="13" spans="1:1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168000000000</v>
      </c>
      <c r="E13" s="2">
        <f>IFERROR(INDEX(E51:E500,MATCH("Total Debt (Quarter)",$C$51:$C$500,0)),"")</f>
        <v>231000000000</v>
      </c>
      <c r="H13" s="2">
        <f>IFERROR(INDEX(D13:G13,COUNT(D13:G13)),"")</f>
        <v>231000000000</v>
      </c>
      <c r="I13" s="2">
        <f>IFERROR(INDEX(I51:I500,MATCH($C$13,$C$51:$C$500,0)),"")</f>
        <v>213000000000</v>
      </c>
      <c r="J13" s="2">
        <f>IFERROR(INDEX(J51:J500,MATCH($C$13,$C$51:$C$500,0)),"")</f>
        <v>111000000000</v>
      </c>
      <c r="K13" s="2">
        <f>IFERROR(INDEX(K51:K500,MATCH($C$13,$C$51:$C$500,0)),"")</f>
        <v>35000000000</v>
      </c>
      <c r="L13" s="2">
        <f>IFERROR(INDEX(L51:L500,MATCH($C$13,$C$51:$C$500,0)),"")</f>
        <v>178000000000</v>
      </c>
      <c r="M13" s="2">
        <f>IFERROR(INDEX(M51:M500,MATCH($C$13,$C$51:$C$500,0)),"")</f>
        <v>44000000000</v>
      </c>
    </row>
    <row r="14" spans="1:13" ht="15.5" x14ac:dyDescent="0.35">
      <c r="C14" t="s">
        <v>27</v>
      </c>
      <c r="D14" s="2">
        <f>IFERROR(INDEX(D51:D500,MATCH($C$14,$C$51:$C$500,0)),"")</f>
        <v>-5310000000</v>
      </c>
      <c r="E14" s="2">
        <f>IFERROR(INDEX(E51:E500,MATCH($C$14,$C$51:$C$500,0)),"")</f>
        <v>-6536000000</v>
      </c>
      <c r="H14" s="2">
        <f>IFERROR(SUM(D14:G14)*(4/MAX(1,COUNT(D14:G14))),"")</f>
        <v>-23692000000</v>
      </c>
      <c r="I14" s="2">
        <f>IFERROR(INDEX(I51:I500,MATCH($C$14,$C$51:$C$500,0)),"")</f>
        <v>-17085000000</v>
      </c>
      <c r="J14" s="2">
        <f>IFERROR(INDEX(J51:J500,MATCH($C$14,$C$51:$C$500,0)),"")</f>
        <v>-10633000000</v>
      </c>
      <c r="K14" s="2">
        <f>IFERROR(INDEX(K51:K500,MATCH($C$14,$C$51:$C$500,0)),"")</f>
        <v>-12369000000</v>
      </c>
      <c r="L14" s="2">
        <f>IFERROR(INDEX(L51:L500,MATCH($C$14,$C$51:$C$500,0)),"")</f>
        <v>-8698000000</v>
      </c>
      <c r="M14" s="2">
        <f>IFERROR(INDEX(M51:M500,MATCH($C$14,$C$51:$C$500,0)),"")</f>
        <v>-9842000000</v>
      </c>
    </row>
    <row r="15" spans="1:13" ht="15.5" x14ac:dyDescent="0.35">
      <c r="C15" t="s">
        <v>28</v>
      </c>
      <c r="D15" s="2">
        <f>IFERROR(INDEX(D51:D500,MATCH($C$15,$C$51:$C$500,0)),"")</f>
        <v>2857000000</v>
      </c>
      <c r="E15" s="2">
        <f>IFERROR(INDEX(E51:E500,MATCH($C$15,$C$51:$C$500,0)),"")</f>
        <v>-3945000000</v>
      </c>
      <c r="H15" s="2">
        <f>IFERROR(SUM(D15:G15)*(4/MAX(1,COUNT(D15:G15))),"")</f>
        <v>-2176000000</v>
      </c>
      <c r="I15" s="2">
        <f>IFERROR(INDEX(I51:I500,MATCH($C$15,$C$51:$C$500,0)),"")</f>
        <v>-3336000000</v>
      </c>
      <c r="J15" s="2">
        <f>IFERROR(INDEX(J51:J500,MATCH($C$15,$C$51:$C$500,0)),"")</f>
        <v>-1150000000</v>
      </c>
      <c r="K15" s="2">
        <f>IFERROR(INDEX(K51:K500,MATCH($C$15,$C$51:$C$500,0)),"")</f>
        <v>-12689000000</v>
      </c>
      <c r="L15" s="2">
        <f>IFERROR(INDEX(L51:L500,MATCH($C$15,$C$51:$C$500,0)),"")</f>
        <v>-7612000000</v>
      </c>
      <c r="M15" s="2">
        <f>IFERROR(INDEX(M51:M500,MATCH($C$15,$C$51:$C$500,0)),"")</f>
        <v>-11812000000</v>
      </c>
    </row>
    <row r="16" spans="1:13" ht="15.5" x14ac:dyDescent="0.35">
      <c r="C16" t="s">
        <v>29</v>
      </c>
      <c r="D16" s="2">
        <f>IFERROR(INDEX(D51:D500,MATCH($C$16,$C$51:$C$500,0)),"")</f>
        <v>-3314000000</v>
      </c>
      <c r="E16" s="2">
        <f>IFERROR(INDEX(E51:E500,MATCH($C$16,$C$51:$C$500,0)),"")</f>
        <v>14501000000</v>
      </c>
      <c r="H16" s="2">
        <f>IFERROR(SUM(D16:G16)*(4/MAX(1,COUNT(D16:G16))),"")</f>
        <v>22374000000</v>
      </c>
      <c r="I16" s="2">
        <f>IFERROR(INDEX(I51:I500,MATCH($C$16,$C$51:$C$500,0)),"")</f>
        <v>3759000000</v>
      </c>
      <c r="J16" s="2">
        <f>IFERROR(INDEX(J51:J500,MATCH($C$16,$C$51:$C$500,0)),"")</f>
        <v>13443000000</v>
      </c>
      <c r="K16" s="2">
        <f>IFERROR(INDEX(K51:K500,MATCH($C$16,$C$51:$C$500,0)),"")</f>
        <v>42251000000</v>
      </c>
      <c r="L16" s="2">
        <f>IFERROR(INDEX(L51:L500,MATCH($C$16,$C$51:$C$500,0)),"")</f>
        <v>75853000000</v>
      </c>
      <c r="M16" s="2">
        <f>IFERROR(INDEX(M51:M500,MATCH($C$16,$C$51:$C$500,0)),"")</f>
        <v>55223000000</v>
      </c>
    </row>
    <row r="17" spans="1:13" ht="15.5" x14ac:dyDescent="0.35">
      <c r="A17" t="s">
        <v>30</v>
      </c>
    </row>
    <row r="18" spans="1:1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</row>
    <row r="19" spans="1:13" ht="15.5" x14ac:dyDescent="0.35">
      <c r="A19" t="s">
        <v>38</v>
      </c>
      <c r="C19" t="s">
        <v>39</v>
      </c>
    </row>
    <row r="20" spans="1:13" ht="15.5" x14ac:dyDescent="0.35">
      <c r="A20" t="s">
        <v>40</v>
      </c>
      <c r="C20" t="s">
        <v>41</v>
      </c>
      <c r="D20" s="2">
        <f ca="1">IFERROR(D21*D2,"")</f>
        <v>25207371875000</v>
      </c>
      <c r="E20" s="2">
        <f ca="1">IFERROR(E21*E2,"")</f>
        <v>16499367500000</v>
      </c>
      <c r="H20" s="2">
        <f t="shared" ref="H20:M20" ca="1" si="0">IFERROR(H21*H2,"")</f>
        <v>16499367500000</v>
      </c>
      <c r="I20" s="2">
        <f t="shared" ca="1" si="0"/>
        <v>29790529999999.996</v>
      </c>
      <c r="J20" s="2">
        <f t="shared" ca="1" si="0"/>
        <v>4583158125000</v>
      </c>
      <c r="K20" s="2">
        <f t="shared" ca="1" si="0"/>
        <v>4265861250000</v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12</v>
      </c>
      <c r="D21" s="2">
        <f>IFERROR(INDEX(D51:D500,MATCH($C$7,$C$51:$C$500,0)),"")</f>
        <v>43750000000</v>
      </c>
      <c r="E21" s="2">
        <f>IFERROR(INDEX(E51:E500,MATCH($C$7,$C$51:$C$500,0)),"")</f>
        <v>43750000000</v>
      </c>
      <c r="H21" s="2">
        <f>IFERROR(INDEX(D21:G21,COUNT(D21:G21)),"")</f>
        <v>43750000000</v>
      </c>
      <c r="I21" s="2">
        <f>IFERROR(INDEX(I51:I500,MATCH($C$7,$C$51:$C$500,0)),"")</f>
        <v>43750000000</v>
      </c>
      <c r="J21" s="2">
        <f>IFERROR(INDEX(J51:J500,MATCH($C$7,$C$51:$C$500,0)),"")</f>
        <v>43750000000</v>
      </c>
      <c r="K21" s="2">
        <f>IFERROR(INDEX(K51:K500,MATCH($C$7,$C$51:$C$500,0)),"")</f>
        <v>43750000000</v>
      </c>
      <c r="L21" s="2">
        <f>IFERROR(INDEX(L51:L500,MATCH($C$7,$C$51:$C$500,0)),"")</f>
        <v>35000000000</v>
      </c>
      <c r="M21" s="2">
        <f>IFERROR(INDEX(M51:M500,MATCH($C$7,$C$51:$C$500,0)),"")</f>
        <v>0</v>
      </c>
    </row>
    <row r="23" spans="1:13" ht="15.5" x14ac:dyDescent="0.35">
      <c r="B23" t="s">
        <v>42</v>
      </c>
      <c r="C23" t="s">
        <v>43</v>
      </c>
      <c r="D23" s="3">
        <f>IFERROR(D5/D6*100,"")</f>
        <v>-8.4609035417198955E-2</v>
      </c>
      <c r="E23" s="3">
        <f>IFERROR(E5/E6*100,"")</f>
        <v>0.64630541559365473</v>
      </c>
      <c r="H23" s="3">
        <f t="shared" ref="H23:M23" si="1">IFERROR(H5/H6*100,"")</f>
        <v>1.1239956252047216</v>
      </c>
      <c r="I23" s="3">
        <f t="shared" si="1"/>
        <v>-1.2927365185016237</v>
      </c>
      <c r="J23" s="3">
        <f t="shared" si="1"/>
        <v>0.96139372243551924</v>
      </c>
      <c r="K23" s="3">
        <f t="shared" si="1"/>
        <v>0.29759778648578483</v>
      </c>
      <c r="L23" s="3">
        <f t="shared" si="1"/>
        <v>19.166545401629804</v>
      </c>
      <c r="M23" s="3">
        <f t="shared" si="1"/>
        <v>13.45466970630476</v>
      </c>
    </row>
    <row r="24" spans="1:13" ht="15.5" x14ac:dyDescent="0.35">
      <c r="C24" t="s">
        <v>44</v>
      </c>
      <c r="D24" s="4">
        <f>IFERROR(_xlfn.RRI(5,I23,D23),"")</f>
        <v>-0.42032930506131183</v>
      </c>
      <c r="E24" s="4">
        <f>IFERROR(_xlfn.RRI(5,J23,E23),"")</f>
        <v>-7.6350280665689274E-2</v>
      </c>
      <c r="H24" s="4">
        <f t="shared" ref="H24:M24" si="2">IFERROR(_xlfn.RRI(5,M23,H23),"")</f>
        <v>-0.39133501861666309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45</v>
      </c>
      <c r="C25" t="s">
        <v>46</v>
      </c>
      <c r="D25" s="3">
        <f>IFERROR(INDEX(D51:D500,MATCH($A$25,$C$51:$C$500,0)),"")</f>
        <v>-0.04</v>
      </c>
      <c r="E25" s="3">
        <f>IFERROR(INDEX(E51:E500,MATCH($A$25,$C$51:$C$500,0)),"")</f>
        <v>7.0000000000000007E-2</v>
      </c>
      <c r="H25" s="3">
        <f>IFERROR(INDEX(D25:G25,COUNT(D25:G25)),"")</f>
        <v>7.0000000000000007E-2</v>
      </c>
      <c r="I25" s="3">
        <f>IFERROR(INDEX(I51:I500,MATCH($C$25,$C$51:$C$500,0)),"")</f>
        <v>-0.26</v>
      </c>
      <c r="J25" s="3">
        <f>IFERROR(INDEX(J51:J500,MATCH($C$25,$C$51:$C$500,0)),"")</f>
        <v>0.17</v>
      </c>
      <c r="K25" s="3">
        <f>IFERROR(INDEX(K51:K500,MATCH($C$25,$C$51:$C$500,0)),"")</f>
        <v>0.12</v>
      </c>
      <c r="L25" s="3">
        <f>IFERROR(INDEX(L51:L500,MATCH($C$25,$C$51:$C$500,0)),"")</f>
        <v>1.42</v>
      </c>
      <c r="M25" s="3">
        <f>IFERROR(INDEX(M51:M500,MATCH($C$25,$C$51:$C$500,0)),"")</f>
        <v>16728</v>
      </c>
    </row>
    <row r="26" spans="1:13" ht="15.5" x14ac:dyDescent="0.35">
      <c r="C26" t="s">
        <v>47</v>
      </c>
      <c r="D26" s="4">
        <f>IFERROR(_xlfn.RRI(5,I25,D25),"")</f>
        <v>-0.312271014707454</v>
      </c>
      <c r="E26" s="4">
        <f>IFERROR(_xlfn.RRI(5,J25,E25),"")</f>
        <v>-0.16260604064943718</v>
      </c>
      <c r="H26" s="4">
        <f t="shared" ref="H26:M26" si="3">IFERROR(_xlfn.RRI(5,M25,H25),"")</f>
        <v>-0.91599003494839371</v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48</v>
      </c>
      <c r="D27" s="3">
        <f>IFERROR(D4/D21,"")</f>
        <v>6.9229714285714286</v>
      </c>
      <c r="E27" s="3">
        <f>IFERROR(E4/E21,"")</f>
        <v>7.8856228571428568</v>
      </c>
      <c r="H27" s="3">
        <f t="shared" ref="H27:M27" si="4">IFERROR(H4/H21,"")</f>
        <v>29.617188571428571</v>
      </c>
      <c r="I27" s="3">
        <f t="shared" si="4"/>
        <v>24.896845714285714</v>
      </c>
      <c r="J27" s="3">
        <f t="shared" si="4"/>
        <v>22.940754285714284</v>
      </c>
      <c r="K27" s="3">
        <f t="shared" si="4"/>
        <v>24.271131428571429</v>
      </c>
      <c r="L27" s="3">
        <f t="shared" si="4"/>
        <v>30.603714285714286</v>
      </c>
      <c r="M27" s="3" t="str">
        <f t="shared" si="4"/>
        <v/>
      </c>
    </row>
    <row r="28" spans="1:13" ht="15.5" x14ac:dyDescent="0.35">
      <c r="C28" t="s">
        <v>49</v>
      </c>
      <c r="D28" s="4">
        <f>IFERROR(_xlfn.RRI(5,I27,D27),"")</f>
        <v>-0.22584193549056231</v>
      </c>
      <c r="E28" s="4">
        <f>IFERROR(_xlfn.RRI(5,J27,E27),"")</f>
        <v>-0.19230822223764277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50</v>
      </c>
      <c r="H29" s="4">
        <f t="shared" ref="H29:M29" si="6">IFERROR(((H25-I25)/I25)*100%,"")</f>
        <v>-1.2692307692307692</v>
      </c>
      <c r="I29" s="4">
        <f t="shared" si="6"/>
        <v>-2.5294117647058822</v>
      </c>
      <c r="J29" s="4">
        <f t="shared" si="6"/>
        <v>0.4166666666666668</v>
      </c>
      <c r="K29" s="4">
        <f t="shared" si="6"/>
        <v>-0.91549295774647876</v>
      </c>
      <c r="L29" s="4">
        <f t="shared" si="6"/>
        <v>-0.99991511238641806</v>
      </c>
      <c r="M29" s="4" t="str">
        <f t="shared" si="6"/>
        <v/>
      </c>
    </row>
    <row r="30" spans="1:13" ht="15.5" x14ac:dyDescent="0.35">
      <c r="C30" t="s">
        <v>51</v>
      </c>
      <c r="H30" s="4">
        <f t="shared" ref="H30:M30" si="7">IFERROR(((H27-I27)/I27)*100%,"")</f>
        <v>0.18959601996626996</v>
      </c>
      <c r="I30" s="4">
        <f t="shared" si="7"/>
        <v>8.5267092973901518E-2</v>
      </c>
      <c r="J30" s="4">
        <f t="shared" si="7"/>
        <v>-5.4813148977927544E-2</v>
      </c>
      <c r="K30" s="4">
        <f t="shared" si="7"/>
        <v>-0.20692203560725586</v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23.85</v>
      </c>
      <c r="E32" s="3">
        <f>IFERROR(INDEX(E51:E500,MATCH($A$32,$C$51:$C$500,0)),"")</f>
        <v>23.87</v>
      </c>
      <c r="H32" s="3">
        <f>IFERROR(INDEX(D32:G32,COUNT(D32:G32)),"")</f>
        <v>23.87</v>
      </c>
      <c r="I32" s="3">
        <f>IFERROR(INDEX(I51:I500,MATCH($C$32,$C$51:$C$500,0)),"")</f>
        <v>23.68</v>
      </c>
      <c r="J32" s="3">
        <f>IFERROR(INDEX(J51:J500,MATCH($C$32,$C$51:$C$500,0)),"")</f>
        <v>24.05</v>
      </c>
      <c r="K32" s="3">
        <f>IFERROR(INDEX(K51:K500,MATCH($C$32,$C$51:$C$500,0)),"")</f>
        <v>23.79</v>
      </c>
      <c r="L32" s="3">
        <f>IFERROR(INDEX(L51:L500,MATCH($C$32,$C$51:$C$500,0)),"")</f>
        <v>5.21</v>
      </c>
      <c r="M32" s="3">
        <f>IFERROR(INDEX(M51:M500,MATCH($C$32,$C$51:$C$500,0)),"")</f>
        <v>86365.6</v>
      </c>
    </row>
    <row r="33" spans="1:13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19.62</v>
      </c>
      <c r="E33" s="3">
        <f>IFERROR(INDEX(E51:E500,MATCH($A$33,$C$51:$C$500,0)),"")</f>
        <v>29.12</v>
      </c>
      <c r="H33" s="3">
        <f>IFERROR(INDEX(D33:G33,COUNT(D33:G33)),"")</f>
        <v>29.12</v>
      </c>
      <c r="I33" s="3">
        <f>IFERROR(INDEX(I51:I500,MATCH($C$33,$C$51:$C$500,0)),"")</f>
        <v>35.68</v>
      </c>
      <c r="J33" s="3">
        <f>IFERROR(INDEX(J51:J500,MATCH($C$33,$C$51:$C$500,0)),"")</f>
        <v>5.41</v>
      </c>
      <c r="K33" s="3">
        <f>IFERROR(INDEX(K51:K500,MATCH($C$33,$C$51:$C$500,0)),"")</f>
        <v>5.09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-9360</v>
      </c>
      <c r="E34" s="3">
        <f>IFERROR(INDEX(E51:E500,MATCH($A$34,$C$51:$C$500,0)),"")</f>
        <v>8687.5</v>
      </c>
      <c r="H34" s="3">
        <f>IFERROR(INDEX(D34:G34,COUNT(D34:G34)),"")</f>
        <v>8687.5</v>
      </c>
      <c r="I34" s="3">
        <f>IFERROR(INDEX(I51:I500,MATCH($C$34,$C$51:$C$500,0)),"")</f>
        <v>-3250</v>
      </c>
      <c r="J34" s="3">
        <f>IFERROR(INDEX(J51:J500,MATCH($C$34,$C$51:$C$500,0)),"")</f>
        <v>764.71</v>
      </c>
      <c r="K34" s="3">
        <f>IFERROR(INDEX(K51:K500,MATCH($C$34,$C$51:$C$500,0)),"")</f>
        <v>1008.33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67.599999999999994</v>
      </c>
      <c r="E35" s="3">
        <f>IFERROR(INDEX(E51:E500,MATCH($A$35,$C$51:$C$500,0)),"")</f>
        <v>88.14</v>
      </c>
      <c r="H35" s="3">
        <f>IFERROR(INDEX(D35:G35,COUNT(D35:G35)),"")</f>
        <v>88.14</v>
      </c>
      <c r="I35" s="3">
        <f>IFERROR(INDEX(I51:I500,MATCH($C$35,$C$51:$C$500,0)),"")</f>
        <v>33.94</v>
      </c>
      <c r="J35" s="3">
        <f>IFERROR(INDEX(J51:J500,MATCH($C$35,$C$51:$C$500,0)),"")</f>
        <v>5.67</v>
      </c>
      <c r="K35" s="3">
        <f>IFERROR(INDEX(K51:K500,MATCH($C$35,$C$51:$C$500,0)),"")</f>
        <v>4.99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64</v>
      </c>
      <c r="C36" t="s">
        <v>65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66</v>
      </c>
      <c r="C37" t="s">
        <v>67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</row>
    <row r="51" spans="2:13" ht="15.5" x14ac:dyDescent="0.35">
      <c r="B51" t="s">
        <v>73</v>
      </c>
      <c r="C51" t="s">
        <v>6</v>
      </c>
      <c r="D51" s="5">
        <v>302880000000</v>
      </c>
      <c r="E51" s="5">
        <v>344996000000</v>
      </c>
      <c r="F51" s="5">
        <v>372328000000</v>
      </c>
      <c r="G51" s="5">
        <v>302873000000</v>
      </c>
      <c r="I51" s="5">
        <v>1089237000000</v>
      </c>
      <c r="J51" s="5">
        <v>1003658000000</v>
      </c>
      <c r="K51" s="5">
        <v>1061862000000</v>
      </c>
      <c r="L51" s="5">
        <v>1071130000000</v>
      </c>
      <c r="M51" s="5">
        <v>679178000000</v>
      </c>
    </row>
    <row r="52" spans="2:13" ht="15.5" x14ac:dyDescent="0.35">
      <c r="C52" t="s">
        <v>74</v>
      </c>
      <c r="D52" s="5">
        <v>-256670000000</v>
      </c>
      <c r="E52" s="5">
        <v>-280569000000</v>
      </c>
      <c r="F52" s="5">
        <v>-307875000000</v>
      </c>
      <c r="G52" s="5">
        <v>-249847000000</v>
      </c>
      <c r="I52" s="5">
        <v>-892629000000</v>
      </c>
      <c r="J52" s="5">
        <v>-825513000000</v>
      </c>
      <c r="K52" s="5">
        <v>-848470000000</v>
      </c>
      <c r="L52" s="5">
        <v>-878468000000</v>
      </c>
      <c r="M52" s="5">
        <v>-565562000000</v>
      </c>
    </row>
    <row r="53" spans="2:13" ht="15.5" x14ac:dyDescent="0.35">
      <c r="C53" t="s">
        <v>75</v>
      </c>
      <c r="D53" s="5">
        <v>46210000000</v>
      </c>
      <c r="E53" s="5">
        <v>64427000000</v>
      </c>
      <c r="F53" s="5">
        <v>64453000000</v>
      </c>
      <c r="G53" s="5">
        <v>53026000000</v>
      </c>
      <c r="I53" s="5">
        <v>196608000000</v>
      </c>
      <c r="J53" s="5">
        <v>178145000000</v>
      </c>
      <c r="K53" s="5">
        <v>213392000000</v>
      </c>
      <c r="L53" s="5">
        <v>192662000000</v>
      </c>
      <c r="M53" s="5">
        <v>113616000000</v>
      </c>
    </row>
    <row r="54" spans="2:13" ht="15.5" x14ac:dyDescent="0.35">
      <c r="C54" t="s">
        <v>76</v>
      </c>
      <c r="D54" s="5">
        <v>-51914000000</v>
      </c>
      <c r="E54" s="5">
        <v>-43537000000</v>
      </c>
      <c r="F54" s="5">
        <v>-58681000000</v>
      </c>
      <c r="G54" s="5">
        <v>-50916000000</v>
      </c>
      <c r="I54" s="5">
        <v>-187919000000</v>
      </c>
      <c r="J54" s="5">
        <v>-168742000000</v>
      </c>
      <c r="K54" s="5">
        <v>-162088000000</v>
      </c>
      <c r="L54" s="5">
        <v>-113374000000</v>
      </c>
      <c r="M54" s="5">
        <v>-78779000000</v>
      </c>
    </row>
    <row r="55" spans="2:13" ht="15.5" x14ac:dyDescent="0.35">
      <c r="C55" t="s">
        <v>77</v>
      </c>
      <c r="D55" s="5">
        <v>-48798000000</v>
      </c>
      <c r="E55" s="5">
        <v>-40865000000</v>
      </c>
      <c r="F55" s="5">
        <v>-57271000000</v>
      </c>
      <c r="G55" s="5">
        <v>-45612000000</v>
      </c>
      <c r="I55" s="5">
        <v>-177005000000</v>
      </c>
      <c r="J55" s="5">
        <v>-157589000000</v>
      </c>
      <c r="K55" s="5">
        <v>-150015000000</v>
      </c>
      <c r="L55" s="5">
        <v>-106286000000</v>
      </c>
      <c r="M55" s="5">
        <v>-74406000000</v>
      </c>
    </row>
    <row r="56" spans="2:13" ht="15.5" x14ac:dyDescent="0.35">
      <c r="C56" t="s">
        <v>81</v>
      </c>
      <c r="D56" s="5">
        <v>1571000000</v>
      </c>
      <c r="E56" s="5">
        <v>7522000000</v>
      </c>
      <c r="F56" s="5">
        <v>3301000000</v>
      </c>
      <c r="G56" s="5">
        <v>3739000000</v>
      </c>
      <c r="I56" s="5">
        <v>10359000000</v>
      </c>
      <c r="J56" s="5">
        <v>4455000000</v>
      </c>
      <c r="K56" s="5">
        <v>23358000000</v>
      </c>
      <c r="L56" s="5">
        <v>18283000000</v>
      </c>
      <c r="M56" s="5">
        <v>22803000000</v>
      </c>
    </row>
    <row r="57" spans="2:13" ht="15.5" x14ac:dyDescent="0.35">
      <c r="C57" t="s">
        <v>78</v>
      </c>
      <c r="D57" s="5">
        <v>-5704000000</v>
      </c>
      <c r="E57" s="5">
        <v>20890000000</v>
      </c>
      <c r="F57" s="5">
        <v>5772000000</v>
      </c>
      <c r="G57" s="5">
        <v>2110000000</v>
      </c>
      <c r="I57" s="5">
        <v>8689000000</v>
      </c>
      <c r="J57" s="5">
        <v>9403000000</v>
      </c>
      <c r="K57" s="5">
        <v>51304000000</v>
      </c>
      <c r="L57" s="5">
        <v>79288000000</v>
      </c>
      <c r="M57" s="5">
        <v>34837000000</v>
      </c>
    </row>
    <row r="58" spans="2:13" ht="15.5" x14ac:dyDescent="0.35">
      <c r="C58" t="s">
        <v>79</v>
      </c>
      <c r="D58" s="5">
        <v>2390000000</v>
      </c>
      <c r="E58" s="5">
        <v>-6389000000</v>
      </c>
      <c r="F58" s="5">
        <v>-8006000000</v>
      </c>
      <c r="G58" s="5">
        <v>-444000000</v>
      </c>
      <c r="I58" s="5">
        <v>-4930000000</v>
      </c>
      <c r="J58" s="5">
        <v>4040000000</v>
      </c>
      <c r="K58" s="5">
        <v>-9053000000</v>
      </c>
      <c r="L58" s="5">
        <v>-3435000000</v>
      </c>
      <c r="M58" s="5">
        <v>20386000000</v>
      </c>
    </row>
    <row r="59" spans="2:13" ht="15.5" x14ac:dyDescent="0.35">
      <c r="C59" t="s">
        <v>136</v>
      </c>
      <c r="D59" s="5">
        <v>483000000</v>
      </c>
      <c r="E59" s="5">
        <v>1708000000</v>
      </c>
      <c r="F59" s="5">
        <v>6341000000</v>
      </c>
      <c r="G59" s="5">
        <v>568000000</v>
      </c>
      <c r="I59" s="5">
        <v>8401000000</v>
      </c>
      <c r="J59" s="5">
        <v>9218000000</v>
      </c>
      <c r="K59" s="5">
        <v>8703000000</v>
      </c>
      <c r="L59" s="5">
        <v>614000000</v>
      </c>
      <c r="M59" s="5">
        <v>115000000</v>
      </c>
    </row>
    <row r="60" spans="2:13" ht="15.5" x14ac:dyDescent="0.35">
      <c r="C60" t="s">
        <v>27</v>
      </c>
      <c r="D60" s="5">
        <v>-5310000000</v>
      </c>
      <c r="E60" s="5">
        <v>-6536000000</v>
      </c>
      <c r="F60" s="5">
        <v>-7066000000</v>
      </c>
      <c r="G60" s="5">
        <v>-4574000000</v>
      </c>
      <c r="I60" s="5">
        <v>-17085000000</v>
      </c>
      <c r="J60" s="5">
        <v>-10633000000</v>
      </c>
      <c r="K60" s="5">
        <v>-12369000000</v>
      </c>
      <c r="L60" s="5">
        <v>-8698000000</v>
      </c>
      <c r="M60" s="5">
        <v>-9842000000</v>
      </c>
    </row>
    <row r="61" spans="2:13" ht="15.5" x14ac:dyDescent="0.35">
      <c r="C61" t="s">
        <v>82</v>
      </c>
      <c r="D61" s="5">
        <v>2390000000</v>
      </c>
      <c r="E61" s="5">
        <v>-6389000000</v>
      </c>
      <c r="F61" s="5">
        <v>-8006000000</v>
      </c>
      <c r="G61" s="5">
        <v>-444000000</v>
      </c>
      <c r="I61" s="5">
        <v>-4930000000</v>
      </c>
      <c r="J61" s="5">
        <v>4040000000</v>
      </c>
      <c r="K61" s="5">
        <v>-9053000000</v>
      </c>
      <c r="L61" s="5">
        <v>-3435000000</v>
      </c>
      <c r="M61" s="5">
        <v>20386000000</v>
      </c>
    </row>
    <row r="62" spans="2:13" ht="15.5" x14ac:dyDescent="0.35">
      <c r="C62" t="s">
        <v>29</v>
      </c>
      <c r="D62" s="5">
        <v>-3314000000</v>
      </c>
      <c r="E62" s="5">
        <v>14501000000</v>
      </c>
      <c r="F62" s="5">
        <v>-2234000000</v>
      </c>
      <c r="G62" s="5">
        <v>1666000000</v>
      </c>
      <c r="I62" s="5">
        <v>3759000000</v>
      </c>
      <c r="J62" s="5">
        <v>13443000000</v>
      </c>
      <c r="K62" s="5">
        <v>42251000000</v>
      </c>
      <c r="L62" s="5">
        <v>75853000000</v>
      </c>
      <c r="M62" s="5">
        <v>55223000000</v>
      </c>
    </row>
    <row r="63" spans="2:13" ht="15.5" x14ac:dyDescent="0.35">
      <c r="C63" t="s">
        <v>28</v>
      </c>
      <c r="D63" s="5">
        <v>2857000000</v>
      </c>
      <c r="E63" s="5">
        <v>-3945000000</v>
      </c>
      <c r="F63" s="5">
        <v>-5574000000</v>
      </c>
      <c r="G63" s="5">
        <v>-1486000000</v>
      </c>
      <c r="I63" s="5">
        <v>-3336000000</v>
      </c>
      <c r="J63" s="5">
        <v>-1150000000</v>
      </c>
      <c r="K63" s="5">
        <v>-12689000000</v>
      </c>
      <c r="L63" s="5">
        <v>-7612000000</v>
      </c>
      <c r="M63" s="5">
        <v>-11812000000</v>
      </c>
    </row>
    <row r="64" spans="2:13" ht="15.5" x14ac:dyDescent="0.35">
      <c r="C64" t="s">
        <v>83</v>
      </c>
      <c r="D64" s="5">
        <v>4764000000</v>
      </c>
      <c r="E64" s="5">
        <v>-5852000000</v>
      </c>
      <c r="F64" s="5">
        <v>-6140000000</v>
      </c>
      <c r="G64" s="5">
        <v>-3952000000</v>
      </c>
      <c r="I64" s="5">
        <v>-14234000000</v>
      </c>
      <c r="J64" s="5">
        <v>-18939000000</v>
      </c>
      <c r="K64" s="5">
        <v>-19956000000</v>
      </c>
      <c r="L64" s="5">
        <v>-12967000000</v>
      </c>
      <c r="M64" s="5">
        <v>-8268000000</v>
      </c>
    </row>
    <row r="65" spans="2:13" ht="15.5" x14ac:dyDescent="0.35">
      <c r="C65" t="s">
        <v>84</v>
      </c>
      <c r="D65" s="5">
        <v>-1907000000</v>
      </c>
      <c r="E65" s="5">
        <v>1907000000</v>
      </c>
      <c r="F65" s="5">
        <v>566000000</v>
      </c>
      <c r="G65" s="5">
        <v>2466000000</v>
      </c>
      <c r="I65" s="5">
        <v>10898000000</v>
      </c>
      <c r="J65" s="5">
        <v>17789000000</v>
      </c>
      <c r="K65" s="5">
        <v>7267000000</v>
      </c>
      <c r="L65" s="5">
        <v>5355000000</v>
      </c>
      <c r="M65" s="5">
        <v>-3544000000</v>
      </c>
    </row>
    <row r="66" spans="2:13" ht="15.5" x14ac:dyDescent="0.35">
      <c r="C66" t="s">
        <v>85</v>
      </c>
      <c r="D66" s="5">
        <v>2857000000</v>
      </c>
      <c r="E66" s="5">
        <v>-3945000000</v>
      </c>
      <c r="F66" s="5">
        <v>-5574000000</v>
      </c>
      <c r="G66" s="5">
        <v>-1486000000</v>
      </c>
      <c r="I66" s="5">
        <v>-3336000000</v>
      </c>
      <c r="J66" s="5">
        <v>-1150000000</v>
      </c>
      <c r="K66" s="5">
        <v>-12689000000</v>
      </c>
      <c r="L66" s="5">
        <v>-7612000000</v>
      </c>
      <c r="M66" s="5">
        <v>-11812000000</v>
      </c>
    </row>
    <row r="67" spans="2:13" ht="15.5" x14ac:dyDescent="0.35">
      <c r="C67" t="s">
        <v>86</v>
      </c>
      <c r="D67" s="5">
        <v>-457000000</v>
      </c>
      <c r="E67" s="5">
        <v>10556000000</v>
      </c>
      <c r="F67" s="5">
        <v>-7808000000</v>
      </c>
      <c r="G67" s="5">
        <v>180000000</v>
      </c>
      <c r="I67" s="5">
        <v>423000000</v>
      </c>
      <c r="J67" s="5">
        <v>12293000000</v>
      </c>
      <c r="K67" s="5">
        <v>29562000000</v>
      </c>
      <c r="L67" s="5">
        <v>68241000000</v>
      </c>
      <c r="M67" s="5">
        <v>43411000000</v>
      </c>
    </row>
    <row r="68" spans="2:13" ht="15.5" x14ac:dyDescent="0.35">
      <c r="C68" t="s">
        <v>87</v>
      </c>
      <c r="D68" s="5">
        <v>-457000000</v>
      </c>
      <c r="E68" s="5">
        <v>10556000000</v>
      </c>
      <c r="F68" s="5">
        <v>-7808000000</v>
      </c>
      <c r="G68" s="5">
        <v>180000000</v>
      </c>
      <c r="I68" s="5">
        <v>423000000</v>
      </c>
      <c r="J68" s="5">
        <v>12293000000</v>
      </c>
      <c r="K68" s="5">
        <v>29562000000</v>
      </c>
      <c r="L68" s="5">
        <v>68241000000</v>
      </c>
      <c r="M68" s="5">
        <v>43411000000</v>
      </c>
    </row>
    <row r="69" spans="2:13" ht="15.5" x14ac:dyDescent="0.35">
      <c r="C69" t="s">
        <v>88</v>
      </c>
      <c r="D69" s="5">
        <v>965000000</v>
      </c>
      <c r="E69" s="5">
        <v>5115000000</v>
      </c>
      <c r="F69" s="5">
        <v>-7191000000</v>
      </c>
      <c r="G69" s="5">
        <v>163000000</v>
      </c>
      <c r="I69" s="5">
        <v>-6161000000</v>
      </c>
      <c r="J69" s="5">
        <v>3275000000</v>
      </c>
      <c r="K69" s="5">
        <v>-2788000000</v>
      </c>
      <c r="L69" s="5">
        <v>2727000000</v>
      </c>
      <c r="M69" s="5">
        <v>4593000000</v>
      </c>
    </row>
    <row r="70" spans="2:13" ht="15.5" x14ac:dyDescent="0.35">
      <c r="C70" t="s">
        <v>320</v>
      </c>
      <c r="D70" s="5">
        <v>965000000</v>
      </c>
      <c r="E70" s="5">
        <v>5115000000</v>
      </c>
      <c r="F70" s="5">
        <v>-7191000000</v>
      </c>
      <c r="G70" s="5">
        <v>163000000</v>
      </c>
      <c r="I70" s="5">
        <v>-6161000000</v>
      </c>
      <c r="J70" s="5">
        <v>3275000000</v>
      </c>
      <c r="K70" s="5">
        <v>-2788000000</v>
      </c>
      <c r="L70" s="5">
        <v>2727000000</v>
      </c>
      <c r="M70" s="5">
        <v>4593000000</v>
      </c>
    </row>
    <row r="71" spans="2:13" ht="15.5" x14ac:dyDescent="0.35">
      <c r="C71" t="s">
        <v>89</v>
      </c>
      <c r="D71" s="5">
        <v>508000000</v>
      </c>
      <c r="E71" s="5">
        <v>15671000000</v>
      </c>
      <c r="F71" s="5">
        <v>-14999000000</v>
      </c>
      <c r="G71" s="5">
        <v>343000000</v>
      </c>
      <c r="I71" s="5">
        <v>-5738000000</v>
      </c>
      <c r="J71" s="5">
        <v>15568000000</v>
      </c>
      <c r="K71" s="5">
        <v>26774000000</v>
      </c>
      <c r="L71" s="5">
        <v>70968000000</v>
      </c>
      <c r="M71" s="5">
        <v>48004000000</v>
      </c>
    </row>
    <row r="72" spans="2:13" ht="15.5" x14ac:dyDescent="0.35">
      <c r="C72" t="s">
        <v>90</v>
      </c>
      <c r="D72" s="5">
        <v>-457000000</v>
      </c>
      <c r="E72" s="5">
        <v>10556000000</v>
      </c>
      <c r="F72" s="5">
        <v>-7808000000</v>
      </c>
      <c r="G72" s="5">
        <v>180000000</v>
      </c>
      <c r="I72" s="5">
        <v>423000000</v>
      </c>
      <c r="J72" s="5">
        <v>12293000000</v>
      </c>
      <c r="K72" s="5">
        <v>29562000000</v>
      </c>
      <c r="L72" s="5">
        <v>68241000000</v>
      </c>
      <c r="M72" s="5">
        <v>43411000000</v>
      </c>
    </row>
    <row r="73" spans="2:13" ht="15.5" x14ac:dyDescent="0.35">
      <c r="C73" t="s">
        <v>8</v>
      </c>
      <c r="D73" s="5">
        <v>-1063000000</v>
      </c>
      <c r="E73" s="5">
        <v>8149000000</v>
      </c>
      <c r="F73" s="5">
        <v>-18300000000</v>
      </c>
      <c r="G73" s="5">
        <v>-3396000000</v>
      </c>
      <c r="I73" s="5">
        <v>-16097000000</v>
      </c>
      <c r="J73" s="5">
        <v>11113000000</v>
      </c>
      <c r="K73" s="5">
        <v>3416000000</v>
      </c>
      <c r="L73" s="5">
        <v>52685000000</v>
      </c>
      <c r="M73" s="5">
        <v>25201000000</v>
      </c>
    </row>
    <row r="74" spans="2:13" ht="15.5" x14ac:dyDescent="0.35">
      <c r="C74" t="s">
        <v>92</v>
      </c>
      <c r="D74" s="5">
        <v>-457000000</v>
      </c>
      <c r="E74" s="5">
        <v>10556000000</v>
      </c>
      <c r="F74" s="5">
        <v>-7808000000</v>
      </c>
      <c r="G74" s="5">
        <v>180000000</v>
      </c>
      <c r="I74" s="5">
        <v>423000000</v>
      </c>
      <c r="J74" s="5">
        <v>12293000000</v>
      </c>
      <c r="K74" s="5">
        <v>29562000000</v>
      </c>
      <c r="L74" s="5">
        <v>68241000000</v>
      </c>
      <c r="M74" s="5">
        <v>43411000000</v>
      </c>
    </row>
    <row r="75" spans="2:13" ht="15.5" x14ac:dyDescent="0.35">
      <c r="C75" t="s">
        <v>93</v>
      </c>
      <c r="D75" s="5">
        <v>508000000</v>
      </c>
      <c r="E75" s="5">
        <v>15671000000</v>
      </c>
      <c r="F75" s="5">
        <v>-14999000000</v>
      </c>
      <c r="G75" s="5">
        <v>343000000</v>
      </c>
      <c r="I75" s="5">
        <v>-5738000000</v>
      </c>
      <c r="J75" s="5">
        <v>15568000000</v>
      </c>
      <c r="K75" s="5">
        <v>26774000000</v>
      </c>
      <c r="L75" s="5">
        <v>70968000000</v>
      </c>
      <c r="M75" s="5">
        <v>48004000000</v>
      </c>
    </row>
    <row r="76" spans="2:13" ht="15.5" x14ac:dyDescent="0.35">
      <c r="C76" t="s">
        <v>94</v>
      </c>
      <c r="D76" s="5">
        <v>508000000</v>
      </c>
      <c r="E76" s="5">
        <v>15671000000</v>
      </c>
      <c r="F76" s="5">
        <v>-14999000000</v>
      </c>
      <c r="G76" s="5">
        <v>343000000</v>
      </c>
      <c r="I76" s="5">
        <v>-5738000000</v>
      </c>
      <c r="J76" s="5">
        <v>15568000000</v>
      </c>
      <c r="K76" s="5">
        <v>26774000000</v>
      </c>
      <c r="L76" s="5">
        <v>70968000000</v>
      </c>
      <c r="M76" s="5">
        <v>48004000000</v>
      </c>
    </row>
    <row r="78" spans="2:13" ht="15.5" x14ac:dyDescent="0.35">
      <c r="B78" t="s">
        <v>95</v>
      </c>
      <c r="C78" t="s">
        <v>96</v>
      </c>
    </row>
    <row r="79" spans="2:13" ht="15.5" x14ac:dyDescent="0.35">
      <c r="C79" t="s">
        <v>97</v>
      </c>
    </row>
    <row r="80" spans="2:13" ht="15.5" x14ac:dyDescent="0.35">
      <c r="C80" t="s">
        <v>20</v>
      </c>
      <c r="D80" s="5">
        <v>38040000000</v>
      </c>
      <c r="E80" s="5">
        <v>62510000000</v>
      </c>
      <c r="F80" s="5">
        <v>51825000000</v>
      </c>
      <c r="G80" s="5">
        <v>45018000000</v>
      </c>
      <c r="I80" s="5">
        <v>51825000000</v>
      </c>
      <c r="J80" s="5">
        <v>75122000000</v>
      </c>
      <c r="K80" s="5">
        <v>735899000000</v>
      </c>
      <c r="L80" s="5">
        <v>70895000000</v>
      </c>
      <c r="M80" s="5">
        <v>26496000000</v>
      </c>
    </row>
    <row r="81" spans="3:13" ht="15.5" x14ac:dyDescent="0.35">
      <c r="C81" t="s">
        <v>246</v>
      </c>
      <c r="D81" s="5">
        <v>100286000000</v>
      </c>
      <c r="E81" s="5">
        <v>100388000000</v>
      </c>
      <c r="F81" s="5">
        <v>100470000000</v>
      </c>
      <c r="G81" s="5">
        <v>100470000000</v>
      </c>
      <c r="I81" s="5">
        <v>100470000000</v>
      </c>
      <c r="J81" s="5">
        <v>100327000000</v>
      </c>
      <c r="K81" s="5">
        <v>1022000000</v>
      </c>
    </row>
    <row r="82" spans="3:13" ht="15.5" x14ac:dyDescent="0.35">
      <c r="C82" t="s">
        <v>99</v>
      </c>
      <c r="D82" s="5">
        <v>6414000000</v>
      </c>
      <c r="E82" s="5">
        <v>1414000000</v>
      </c>
      <c r="F82" s="5">
        <v>1417000000</v>
      </c>
      <c r="G82" s="5">
        <v>80367000000</v>
      </c>
      <c r="I82" s="5">
        <v>1417000000</v>
      </c>
      <c r="J82" s="5">
        <v>1705000000</v>
      </c>
      <c r="K82" s="5">
        <v>1546000000</v>
      </c>
      <c r="L82" s="5">
        <v>8350000000</v>
      </c>
      <c r="M82" s="5">
        <v>33456000000</v>
      </c>
    </row>
    <row r="83" spans="3:13" ht="15.5" x14ac:dyDescent="0.35">
      <c r="C83" t="s">
        <v>960</v>
      </c>
      <c r="D83" s="5">
        <v>100286000000</v>
      </c>
      <c r="E83" s="5">
        <v>100388000000</v>
      </c>
      <c r="F83" s="5">
        <v>100470000000</v>
      </c>
      <c r="G83" s="5">
        <v>100470000000</v>
      </c>
      <c r="I83" s="5">
        <v>100470000000</v>
      </c>
      <c r="J83" s="5">
        <v>100327000000</v>
      </c>
      <c r="K83" s="5">
        <v>1022000000</v>
      </c>
    </row>
    <row r="84" spans="3:13" ht="15.5" x14ac:dyDescent="0.35">
      <c r="C84" t="s">
        <v>98</v>
      </c>
      <c r="D84" s="5">
        <v>180481000000</v>
      </c>
      <c r="E84" s="5">
        <v>237454000000</v>
      </c>
      <c r="F84" s="5">
        <v>146732000000</v>
      </c>
      <c r="G84" s="5">
        <v>183793000000</v>
      </c>
      <c r="I84" s="5">
        <v>146732000000</v>
      </c>
      <c r="J84" s="5">
        <v>212227000000</v>
      </c>
      <c r="K84" s="5">
        <v>108743000000</v>
      </c>
      <c r="L84" s="5">
        <v>130815000000</v>
      </c>
      <c r="M84" s="5">
        <v>124662000000</v>
      </c>
    </row>
    <row r="85" spans="3:13" ht="15.5" x14ac:dyDescent="0.35">
      <c r="C85" t="s">
        <v>247</v>
      </c>
      <c r="D85" s="5">
        <v>3000000000</v>
      </c>
      <c r="E85" s="5">
        <v>3000000000</v>
      </c>
      <c r="F85" s="5">
        <v>3000000000</v>
      </c>
      <c r="G85" s="5">
        <v>100000000000</v>
      </c>
      <c r="I85" s="5">
        <v>3000000000</v>
      </c>
      <c r="M85" s="5">
        <v>5500000000</v>
      </c>
    </row>
    <row r="86" spans="3:13" ht="15.5" x14ac:dyDescent="0.35">
      <c r="C86" t="s">
        <v>100</v>
      </c>
      <c r="D86" s="5">
        <v>180481000000</v>
      </c>
      <c r="E86" s="5">
        <v>237454000000</v>
      </c>
      <c r="F86" s="5">
        <v>146732000000</v>
      </c>
      <c r="G86" s="5">
        <v>183793000000</v>
      </c>
      <c r="I86" s="5">
        <v>146732000000</v>
      </c>
      <c r="J86" s="5">
        <v>212227000000</v>
      </c>
      <c r="K86" s="5">
        <v>108743000000</v>
      </c>
      <c r="L86" s="5">
        <v>130815000000</v>
      </c>
      <c r="M86" s="5">
        <v>124662000000</v>
      </c>
    </row>
    <row r="87" spans="3:13" ht="15.5" x14ac:dyDescent="0.35">
      <c r="C87" t="s">
        <v>101</v>
      </c>
      <c r="D87" s="5">
        <v>130617000000</v>
      </c>
      <c r="E87" s="5">
        <v>129527000000</v>
      </c>
      <c r="F87" s="5">
        <v>132550000000</v>
      </c>
      <c r="G87" s="5">
        <v>86284000000</v>
      </c>
      <c r="I87" s="5">
        <v>132550000000</v>
      </c>
      <c r="J87" s="5">
        <v>97190000000</v>
      </c>
      <c r="K87" s="5">
        <v>14212000000</v>
      </c>
      <c r="L87" s="5">
        <v>384000000</v>
      </c>
      <c r="M87" s="5">
        <v>411000000</v>
      </c>
    </row>
    <row r="88" spans="3:13" ht="15.5" x14ac:dyDescent="0.35">
      <c r="C88" t="s">
        <v>102</v>
      </c>
      <c r="D88" s="5">
        <v>130617000000</v>
      </c>
      <c r="E88" s="5">
        <v>129527000000</v>
      </c>
      <c r="F88" s="5">
        <v>132550000000</v>
      </c>
      <c r="G88" s="5">
        <v>86284000000</v>
      </c>
      <c r="I88" s="5">
        <v>132550000000</v>
      </c>
      <c r="J88" s="5">
        <v>97190000000</v>
      </c>
      <c r="K88" s="5">
        <v>14212000000</v>
      </c>
      <c r="L88" s="5">
        <v>384000000</v>
      </c>
      <c r="M88" s="5">
        <v>411000000</v>
      </c>
    </row>
    <row r="89" spans="3:13" ht="15.5" x14ac:dyDescent="0.35">
      <c r="C89" t="s">
        <v>103</v>
      </c>
      <c r="D89" s="5">
        <v>141954000000</v>
      </c>
      <c r="E89" s="5">
        <v>122706000000</v>
      </c>
      <c r="F89" s="5">
        <v>123572000000</v>
      </c>
      <c r="G89" s="5">
        <v>235789000000</v>
      </c>
      <c r="I89" s="5">
        <v>123572000000</v>
      </c>
      <c r="J89" s="5">
        <v>139917000000</v>
      </c>
      <c r="K89" s="5">
        <v>142444000000</v>
      </c>
      <c r="L89" s="5">
        <v>94770000000</v>
      </c>
      <c r="M89" s="5">
        <v>179255000000</v>
      </c>
    </row>
    <row r="90" spans="3:13" ht="15.5" x14ac:dyDescent="0.35">
      <c r="C90" t="s">
        <v>81</v>
      </c>
      <c r="D90" s="5">
        <v>-57524000000</v>
      </c>
      <c r="E90" s="5">
        <v>-56461000000</v>
      </c>
      <c r="F90" s="5">
        <v>-64992000000</v>
      </c>
      <c r="G90" s="5">
        <v>-46692000000</v>
      </c>
      <c r="I90" s="5">
        <v>-64992000000</v>
      </c>
      <c r="J90" s="5">
        <v>-48895000000</v>
      </c>
      <c r="K90" s="5">
        <v>-60008000000</v>
      </c>
      <c r="L90" s="5">
        <v>-63424000000</v>
      </c>
      <c r="M90" s="5">
        <v>106700000000</v>
      </c>
    </row>
    <row r="91" spans="3:13" ht="15.5" x14ac:dyDescent="0.35">
      <c r="C91" t="s">
        <v>104</v>
      </c>
      <c r="D91" s="5">
        <v>704437000000</v>
      </c>
      <c r="E91" s="5">
        <v>744597000000</v>
      </c>
      <c r="F91" s="5">
        <v>727542000000</v>
      </c>
      <c r="G91" s="5">
        <v>786657000000</v>
      </c>
      <c r="I91" s="5">
        <v>727542000000</v>
      </c>
      <c r="J91" s="5">
        <v>729976000000</v>
      </c>
      <c r="K91" s="5">
        <v>1033363000000</v>
      </c>
      <c r="L91" s="5">
        <v>335837000000</v>
      </c>
      <c r="M91" s="5">
        <v>345044000000</v>
      </c>
    </row>
    <row r="92" spans="3:13" ht="15.5" x14ac:dyDescent="0.35">
      <c r="C92" t="s">
        <v>105</v>
      </c>
    </row>
    <row r="93" spans="3:13" ht="15.5" x14ac:dyDescent="0.35">
      <c r="C93" t="s">
        <v>321</v>
      </c>
      <c r="D93" s="5">
        <v>112383000000</v>
      </c>
      <c r="E93" s="5">
        <v>108751000000</v>
      </c>
      <c r="F93" s="5">
        <v>106261000000</v>
      </c>
      <c r="G93" s="5">
        <v>112547000000</v>
      </c>
      <c r="I93" s="5">
        <v>106261000000</v>
      </c>
      <c r="J93" s="5">
        <v>105885000000</v>
      </c>
      <c r="K93" s="5">
        <v>94263000000</v>
      </c>
      <c r="L93" s="5">
        <v>78541000000</v>
      </c>
    </row>
    <row r="94" spans="3:13" ht="15.5" x14ac:dyDescent="0.35">
      <c r="C94" t="s">
        <v>961</v>
      </c>
      <c r="D94" s="5">
        <v>1212000000</v>
      </c>
      <c r="E94" s="5">
        <v>1212000000</v>
      </c>
      <c r="F94" s="5">
        <v>3000000000</v>
      </c>
      <c r="I94" s="5">
        <v>3000000000</v>
      </c>
      <c r="K94" s="5">
        <v>29420000000</v>
      </c>
      <c r="L94" s="5">
        <v>126079000000</v>
      </c>
    </row>
    <row r="95" spans="3:13" ht="15.5" x14ac:dyDescent="0.35">
      <c r="C95" t="s">
        <v>106</v>
      </c>
      <c r="D95" s="5">
        <v>822030000000</v>
      </c>
      <c r="E95" s="5">
        <v>802465000000</v>
      </c>
      <c r="F95" s="5">
        <v>802430000000</v>
      </c>
      <c r="G95" s="5">
        <v>784798000000</v>
      </c>
      <c r="I95" s="5">
        <v>802430000000</v>
      </c>
      <c r="J95" s="5">
        <v>624521000000</v>
      </c>
      <c r="K95" s="5">
        <v>398528000000</v>
      </c>
      <c r="L95" s="5">
        <v>371356000000</v>
      </c>
      <c r="M95" s="5">
        <v>354029000000</v>
      </c>
    </row>
    <row r="96" spans="3:13" ht="15.5" x14ac:dyDescent="0.35">
      <c r="C96" t="s">
        <v>107</v>
      </c>
      <c r="D96" s="5">
        <v>695000000</v>
      </c>
      <c r="E96" s="5">
        <v>736000000</v>
      </c>
      <c r="F96" s="5">
        <v>777000000</v>
      </c>
      <c r="G96" s="5">
        <v>819000000</v>
      </c>
      <c r="I96" s="5">
        <v>777000000</v>
      </c>
      <c r="J96" s="5">
        <v>727000000</v>
      </c>
      <c r="K96" s="5">
        <v>182000000</v>
      </c>
    </row>
    <row r="97" spans="3:13" ht="15.5" x14ac:dyDescent="0.35">
      <c r="C97" t="s">
        <v>434</v>
      </c>
      <c r="E97" s="5">
        <v>6481000000</v>
      </c>
      <c r="F97" s="5">
        <v>6700000000</v>
      </c>
      <c r="G97" s="5">
        <v>6918000000</v>
      </c>
      <c r="I97" s="5">
        <v>6700000000</v>
      </c>
      <c r="J97" s="5">
        <v>7571000000</v>
      </c>
      <c r="K97" s="5">
        <v>8446000000</v>
      </c>
      <c r="L97" s="5">
        <v>9321000000</v>
      </c>
      <c r="M97" s="5">
        <v>32893000000</v>
      </c>
    </row>
    <row r="98" spans="3:13" ht="15.5" x14ac:dyDescent="0.35">
      <c r="C98" t="s">
        <v>108</v>
      </c>
      <c r="D98" s="5">
        <v>75065000000</v>
      </c>
      <c r="E98" s="5">
        <v>69199000000</v>
      </c>
      <c r="F98" s="5">
        <v>68735000000</v>
      </c>
      <c r="G98" s="5">
        <v>66779000000</v>
      </c>
      <c r="I98" s="5">
        <v>68735000000</v>
      </c>
      <c r="J98" s="5">
        <v>56099000000</v>
      </c>
      <c r="K98" s="5">
        <v>39234000000</v>
      </c>
      <c r="L98" s="5">
        <v>31180000000</v>
      </c>
      <c r="M98" s="5">
        <v>26596000000</v>
      </c>
    </row>
    <row r="99" spans="3:13" ht="15.5" x14ac:dyDescent="0.35">
      <c r="C99" t="s">
        <v>109</v>
      </c>
      <c r="D99" s="5">
        <v>1112552000000</v>
      </c>
      <c r="E99" s="5">
        <v>1089705000000</v>
      </c>
      <c r="F99" s="5">
        <v>1070670000000</v>
      </c>
      <c r="G99" s="5">
        <v>1064749000000</v>
      </c>
      <c r="I99" s="5">
        <v>1070670000000</v>
      </c>
      <c r="J99" s="5">
        <v>878626000000</v>
      </c>
      <c r="K99" s="5">
        <v>634997000000</v>
      </c>
      <c r="L99" s="5">
        <v>697068000000</v>
      </c>
      <c r="M99" s="5">
        <v>425136000000</v>
      </c>
    </row>
    <row r="100" spans="3:13" ht="15.5" x14ac:dyDescent="0.35">
      <c r="C100" t="s">
        <v>110</v>
      </c>
      <c r="D100" s="5">
        <v>1816989000000</v>
      </c>
      <c r="E100" s="5">
        <v>1834302000000</v>
      </c>
      <c r="F100" s="5">
        <v>1798212000000</v>
      </c>
      <c r="G100" s="5">
        <v>1851406000000</v>
      </c>
      <c r="I100" s="5">
        <v>1798212000000</v>
      </c>
      <c r="J100" s="5">
        <v>1608602000000</v>
      </c>
      <c r="K100" s="5">
        <v>1668360000000</v>
      </c>
      <c r="L100" s="5">
        <v>1032905000000</v>
      </c>
      <c r="M100" s="5">
        <v>770180000000</v>
      </c>
    </row>
    <row r="101" spans="3:13" ht="15.5" x14ac:dyDescent="0.35">
      <c r="C101" t="s">
        <v>111</v>
      </c>
    </row>
    <row r="102" spans="3:13" ht="15.5" x14ac:dyDescent="0.35">
      <c r="C102" t="s">
        <v>112</v>
      </c>
    </row>
    <row r="103" spans="3:13" ht="15.5" x14ac:dyDescent="0.35">
      <c r="C103" t="s">
        <v>113</v>
      </c>
      <c r="D103" s="5">
        <v>337408000000</v>
      </c>
      <c r="E103" s="5">
        <v>344410000000</v>
      </c>
      <c r="F103" s="5">
        <v>314045000000</v>
      </c>
      <c r="G103" s="5">
        <v>497913000000</v>
      </c>
      <c r="I103" s="5">
        <v>314045000000</v>
      </c>
      <c r="J103" s="5">
        <v>292405000000</v>
      </c>
      <c r="K103" s="5">
        <v>208872000000</v>
      </c>
      <c r="L103" s="5">
        <v>450043000000</v>
      </c>
      <c r="M103" s="5">
        <v>382072000000</v>
      </c>
    </row>
    <row r="104" spans="3:13" ht="15.5" x14ac:dyDescent="0.35">
      <c r="C104" t="s">
        <v>542</v>
      </c>
      <c r="D104" s="5">
        <v>53730000000</v>
      </c>
      <c r="E104" s="5">
        <v>113141000000</v>
      </c>
      <c r="F104" s="5">
        <v>88504000000</v>
      </c>
      <c r="G104" s="5">
        <v>127491000000</v>
      </c>
      <c r="I104" s="5">
        <v>88504000000</v>
      </c>
      <c r="J104" s="5">
        <v>87316000000</v>
      </c>
      <c r="K104" s="5">
        <v>16945000000</v>
      </c>
      <c r="L104" s="5">
        <v>141227000000</v>
      </c>
      <c r="M104" s="5">
        <v>842000000</v>
      </c>
    </row>
    <row r="105" spans="3:13" ht="15.5" x14ac:dyDescent="0.35">
      <c r="C105" t="s">
        <v>114</v>
      </c>
    </row>
    <row r="106" spans="3:13" ht="15.5" x14ac:dyDescent="0.35">
      <c r="C106" t="s">
        <v>251</v>
      </c>
      <c r="D106" s="5">
        <v>184622000000</v>
      </c>
      <c r="E106" s="5">
        <v>139792000000</v>
      </c>
      <c r="F106" s="5">
        <v>140611000000</v>
      </c>
      <c r="G106" s="5">
        <v>137538000000</v>
      </c>
      <c r="I106" s="5">
        <v>140611000000</v>
      </c>
      <c r="J106" s="5">
        <v>138195000000</v>
      </c>
      <c r="K106" s="5">
        <v>113764000000</v>
      </c>
      <c r="L106" s="5">
        <v>181536000000</v>
      </c>
      <c r="M106" s="5">
        <v>191068000000</v>
      </c>
    </row>
    <row r="107" spans="3:13" ht="15.5" x14ac:dyDescent="0.35">
      <c r="C107" t="s">
        <v>115</v>
      </c>
    </row>
    <row r="108" spans="3:13" ht="15.5" x14ac:dyDescent="0.35">
      <c r="C108" t="s">
        <v>252</v>
      </c>
      <c r="D108" s="5">
        <v>9414000000</v>
      </c>
      <c r="E108" s="5">
        <v>4414000000</v>
      </c>
      <c r="F108" s="5">
        <v>4417000000</v>
      </c>
      <c r="G108" s="5">
        <v>180367000000</v>
      </c>
      <c r="I108" s="5">
        <v>4417000000</v>
      </c>
      <c r="J108" s="5">
        <v>1705000000</v>
      </c>
      <c r="K108" s="5">
        <v>1546000000</v>
      </c>
      <c r="L108" s="5">
        <v>8350000000</v>
      </c>
      <c r="M108" s="5">
        <v>38956000000</v>
      </c>
    </row>
    <row r="109" spans="3:13" ht="15.5" x14ac:dyDescent="0.35">
      <c r="C109" t="s">
        <v>117</v>
      </c>
      <c r="D109" s="5">
        <v>27543000000</v>
      </c>
      <c r="E109" s="5">
        <v>30594000000</v>
      </c>
      <c r="F109" s="5">
        <v>27516000000</v>
      </c>
      <c r="G109" s="5">
        <v>16931000000</v>
      </c>
      <c r="I109" s="5">
        <v>27516000000</v>
      </c>
      <c r="J109" s="5">
        <v>32384000000</v>
      </c>
      <c r="K109" s="5">
        <v>42352000000</v>
      </c>
      <c r="L109" s="5">
        <v>69659000000</v>
      </c>
      <c r="M109" s="5">
        <v>68832000000</v>
      </c>
    </row>
    <row r="110" spans="3:13" ht="15.5" x14ac:dyDescent="0.35">
      <c r="C110" t="s">
        <v>116</v>
      </c>
      <c r="D110" s="5">
        <v>17274000000</v>
      </c>
      <c r="E110" s="5">
        <v>23376000000</v>
      </c>
      <c r="F110" s="5">
        <v>16847000000</v>
      </c>
      <c r="G110" s="5">
        <v>15175000000</v>
      </c>
      <c r="I110" s="5">
        <v>16847000000</v>
      </c>
      <c r="J110" s="5">
        <v>19960000000</v>
      </c>
      <c r="K110" s="5">
        <v>19467000000</v>
      </c>
      <c r="L110" s="5">
        <v>18880000000</v>
      </c>
      <c r="M110" s="5">
        <v>28431000000</v>
      </c>
    </row>
    <row r="111" spans="3:13" ht="15.5" x14ac:dyDescent="0.35">
      <c r="C111" t="s">
        <v>322</v>
      </c>
    </row>
    <row r="112" spans="3:13" ht="15.5" x14ac:dyDescent="0.35">
      <c r="C112" t="s">
        <v>514</v>
      </c>
      <c r="D112" s="5">
        <v>87349000000</v>
      </c>
      <c r="E112" s="5">
        <v>91289000000</v>
      </c>
      <c r="F112" s="5">
        <v>93862000000</v>
      </c>
      <c r="G112" s="5">
        <v>36970000000</v>
      </c>
      <c r="I112" s="5">
        <v>93862000000</v>
      </c>
      <c r="J112" s="5">
        <v>17047000000</v>
      </c>
      <c r="K112" s="5">
        <v>9611000000</v>
      </c>
      <c r="L112" s="5">
        <v>30176000000</v>
      </c>
      <c r="M112" s="5">
        <v>37021000000</v>
      </c>
    </row>
    <row r="113" spans="2:13" ht="15.5" x14ac:dyDescent="0.35">
      <c r="C113" t="s">
        <v>325</v>
      </c>
      <c r="D113" s="5">
        <v>29744000000</v>
      </c>
      <c r="E113" s="5">
        <v>30763000000</v>
      </c>
      <c r="F113" s="5">
        <v>35900000000</v>
      </c>
      <c r="G113" s="5">
        <v>15176000000</v>
      </c>
      <c r="I113" s="5">
        <v>35900000000</v>
      </c>
      <c r="J113" s="5">
        <v>12845000000</v>
      </c>
      <c r="K113" s="5">
        <v>14510000000</v>
      </c>
      <c r="L113" s="5">
        <v>15541000000</v>
      </c>
      <c r="M113" s="5">
        <v>23343000000</v>
      </c>
    </row>
    <row r="114" spans="2:13" ht="15.5" x14ac:dyDescent="0.35">
      <c r="C114" t="s">
        <v>122</v>
      </c>
      <c r="D114" s="5">
        <v>223214000000</v>
      </c>
      <c r="E114" s="5">
        <v>229033000000</v>
      </c>
      <c r="F114" s="5">
        <v>238979000000</v>
      </c>
      <c r="G114" s="5">
        <v>188306000000</v>
      </c>
      <c r="I114" s="5">
        <v>238979000000</v>
      </c>
      <c r="J114" s="5">
        <v>160271000000</v>
      </c>
      <c r="K114" s="5">
        <v>311630000000</v>
      </c>
      <c r="L114" s="5">
        <v>307982000000</v>
      </c>
      <c r="M114" s="5">
        <v>200805000000</v>
      </c>
    </row>
    <row r="115" spans="2:13" ht="15.5" x14ac:dyDescent="0.35">
      <c r="C115" t="s">
        <v>123</v>
      </c>
      <c r="D115" s="5">
        <v>223214000000</v>
      </c>
      <c r="E115" s="5">
        <v>229033000000</v>
      </c>
      <c r="F115" s="5">
        <v>238979000000</v>
      </c>
      <c r="G115" s="5">
        <v>188306000000</v>
      </c>
      <c r="I115" s="5">
        <v>238979000000</v>
      </c>
      <c r="J115" s="5">
        <v>160271000000</v>
      </c>
      <c r="K115" s="5">
        <v>311630000000</v>
      </c>
      <c r="L115" s="5">
        <v>307982000000</v>
      </c>
      <c r="M115" s="5">
        <v>200805000000</v>
      </c>
    </row>
    <row r="116" spans="2:13" ht="15.5" x14ac:dyDescent="0.35">
      <c r="C116" t="s">
        <v>543</v>
      </c>
      <c r="D116" s="5">
        <v>27000000000</v>
      </c>
      <c r="E116" s="5">
        <v>27999000000</v>
      </c>
      <c r="F116" s="5">
        <v>29000000000</v>
      </c>
      <c r="G116" s="5">
        <v>30173000000</v>
      </c>
      <c r="I116" s="5">
        <v>29000000000</v>
      </c>
      <c r="J116" s="5">
        <v>31991000000</v>
      </c>
      <c r="K116" s="5">
        <v>184894000000</v>
      </c>
      <c r="L116" s="5">
        <v>175932000000</v>
      </c>
      <c r="M116" s="5">
        <v>57786000000</v>
      </c>
    </row>
    <row r="117" spans="2:13" ht="15.5" x14ac:dyDescent="0.35">
      <c r="C117" t="s">
        <v>119</v>
      </c>
    </row>
    <row r="118" spans="2:13" ht="15.5" x14ac:dyDescent="0.35">
      <c r="C118" t="s">
        <v>121</v>
      </c>
      <c r="D118" s="5">
        <v>87855000000</v>
      </c>
      <c r="E118" s="5">
        <v>92044000000</v>
      </c>
      <c r="F118" s="5">
        <v>95025000000</v>
      </c>
      <c r="G118" s="5">
        <v>43765000000</v>
      </c>
      <c r="I118" s="5">
        <v>95025000000</v>
      </c>
      <c r="J118" s="5">
        <v>23709000000</v>
      </c>
      <c r="K118" s="5">
        <v>18904000000</v>
      </c>
      <c r="L118" s="5">
        <v>31942000000</v>
      </c>
      <c r="M118" s="5">
        <v>43447000000</v>
      </c>
    </row>
    <row r="119" spans="2:13" ht="15.5" x14ac:dyDescent="0.35">
      <c r="C119" t="s">
        <v>124</v>
      </c>
      <c r="D119" s="5">
        <v>560622000000</v>
      </c>
      <c r="E119" s="5">
        <v>573443000000</v>
      </c>
      <c r="F119" s="5">
        <v>553024000000</v>
      </c>
      <c r="G119" s="5">
        <v>686219000000</v>
      </c>
      <c r="I119" s="5">
        <v>553024000000</v>
      </c>
      <c r="J119" s="5">
        <v>452676000000</v>
      </c>
      <c r="K119" s="5">
        <v>520502000000</v>
      </c>
      <c r="L119" s="5">
        <v>758025000000</v>
      </c>
      <c r="M119" s="5">
        <v>582877000000</v>
      </c>
    </row>
    <row r="120" spans="2:13" ht="15.5" x14ac:dyDescent="0.35">
      <c r="C120" t="s">
        <v>125</v>
      </c>
    </row>
    <row r="121" spans="2:13" ht="15.5" x14ac:dyDescent="0.35">
      <c r="C121" t="s">
        <v>126</v>
      </c>
      <c r="D121" s="5">
        <v>437500000000</v>
      </c>
      <c r="E121" s="5">
        <v>437500000000</v>
      </c>
      <c r="F121" s="5">
        <v>437500000000</v>
      </c>
      <c r="G121" s="5">
        <v>437500000000</v>
      </c>
      <c r="I121" s="5">
        <v>437500000000</v>
      </c>
      <c r="J121" s="5">
        <v>437500000000</v>
      </c>
      <c r="K121" s="5">
        <v>437500000000</v>
      </c>
      <c r="L121" s="5">
        <v>350000000000</v>
      </c>
      <c r="M121" s="5">
        <v>1250000000</v>
      </c>
    </row>
    <row r="122" spans="2:13" ht="15.5" x14ac:dyDescent="0.35">
      <c r="C122" t="s">
        <v>127</v>
      </c>
      <c r="D122" s="5">
        <v>663463000000</v>
      </c>
      <c r="E122" s="5">
        <v>663463000000</v>
      </c>
      <c r="F122" s="5">
        <v>663463000000</v>
      </c>
      <c r="G122" s="5">
        <v>663463000000</v>
      </c>
      <c r="I122" s="5">
        <v>663463000000</v>
      </c>
      <c r="J122" s="5">
        <v>663463000000</v>
      </c>
      <c r="K122" s="5">
        <v>663463000000</v>
      </c>
      <c r="L122" s="5">
        <v>-104351000000</v>
      </c>
      <c r="M122" s="5">
        <v>7000000</v>
      </c>
    </row>
    <row r="123" spans="2:13" ht="15.5" x14ac:dyDescent="0.35">
      <c r="C123" t="s">
        <v>260</v>
      </c>
      <c r="D123" s="5">
        <v>212928000000</v>
      </c>
      <c r="E123" s="5">
        <v>216357000000</v>
      </c>
      <c r="F123" s="5">
        <v>209217000000</v>
      </c>
      <c r="G123" s="5">
        <v>110916000000</v>
      </c>
      <c r="I123" s="5">
        <v>209217000000</v>
      </c>
      <c r="J123" s="5">
        <v>103858000000</v>
      </c>
      <c r="K123" s="5">
        <v>106903000000</v>
      </c>
      <c r="L123" s="5">
        <v>92655000000</v>
      </c>
      <c r="M123" s="5">
        <v>79346000000</v>
      </c>
    </row>
    <row r="124" spans="2:13" ht="15.5" x14ac:dyDescent="0.35">
      <c r="C124" t="s">
        <v>10</v>
      </c>
      <c r="D124" s="5">
        <v>1256367000000</v>
      </c>
      <c r="E124" s="5">
        <v>1260859000000</v>
      </c>
      <c r="F124" s="5">
        <v>1245188000000</v>
      </c>
      <c r="G124" s="5">
        <v>1165187000000</v>
      </c>
      <c r="I124" s="5">
        <v>1245188000000</v>
      </c>
      <c r="J124" s="5">
        <v>1155926000000</v>
      </c>
      <c r="K124" s="5">
        <v>1147858000000</v>
      </c>
      <c r="L124" s="5">
        <v>274880000000</v>
      </c>
      <c r="M124" s="5">
        <v>187303000000</v>
      </c>
    </row>
    <row r="125" spans="2:13" ht="15.5" x14ac:dyDescent="0.35">
      <c r="C125" t="s">
        <v>129</v>
      </c>
      <c r="D125" s="5">
        <v>1816989000000</v>
      </c>
      <c r="E125" s="5">
        <v>1834302000000</v>
      </c>
      <c r="F125" s="5">
        <v>1798212000000</v>
      </c>
      <c r="G125" s="5">
        <v>1851406000000</v>
      </c>
      <c r="I125" s="5">
        <v>1798212000000</v>
      </c>
      <c r="J125" s="5">
        <v>1608602000000</v>
      </c>
      <c r="K125" s="5">
        <v>1668360000000</v>
      </c>
      <c r="L125" s="5">
        <v>1032905000000</v>
      </c>
      <c r="M125" s="5">
        <v>770180000000</v>
      </c>
    </row>
    <row r="126" spans="2:13" ht="15.5" x14ac:dyDescent="0.35">
      <c r="C126" t="s">
        <v>130</v>
      </c>
      <c r="D126" s="5">
        <v>43750000000</v>
      </c>
      <c r="E126" s="5">
        <v>43750000000</v>
      </c>
      <c r="F126" s="5">
        <v>43750000000</v>
      </c>
      <c r="G126" s="5">
        <v>43750000000</v>
      </c>
      <c r="I126" s="5">
        <v>43750000000</v>
      </c>
      <c r="J126" s="5">
        <v>43750000000</v>
      </c>
      <c r="K126" s="5">
        <v>43750000000</v>
      </c>
      <c r="L126" s="5">
        <v>35000000000</v>
      </c>
      <c r="M126" s="5">
        <v>1250000</v>
      </c>
    </row>
    <row r="128" spans="2:13" ht="15.5" x14ac:dyDescent="0.35">
      <c r="B128" t="s">
        <v>131</v>
      </c>
      <c r="C128" t="s">
        <v>132</v>
      </c>
      <c r="D128" s="5">
        <v>106363000000</v>
      </c>
      <c r="E128" s="5">
        <v>31792000000</v>
      </c>
      <c r="F128" s="5">
        <v>45068000000</v>
      </c>
      <c r="G128" s="5">
        <v>32174000000</v>
      </c>
      <c r="I128" s="5">
        <v>60863000000</v>
      </c>
      <c r="J128" s="5">
        <v>-122220000000</v>
      </c>
      <c r="K128" s="5">
        <v>-88680000000</v>
      </c>
      <c r="L128" s="5">
        <v>-240669000000</v>
      </c>
      <c r="M128" s="5">
        <v>-8417000000</v>
      </c>
    </row>
    <row r="129" spans="3:13" ht="15.5" x14ac:dyDescent="0.35">
      <c r="C129" t="s">
        <v>133</v>
      </c>
      <c r="D129" s="5">
        <v>373366000000</v>
      </c>
      <c r="E129" s="5">
        <v>255811000000</v>
      </c>
      <c r="F129" s="5">
        <v>403080000000</v>
      </c>
      <c r="G129" s="5">
        <v>244095000000</v>
      </c>
      <c r="I129" s="5">
        <v>1153655000000</v>
      </c>
      <c r="J129" s="5">
        <v>899490000000</v>
      </c>
      <c r="K129" s="5">
        <v>1070780000000</v>
      </c>
      <c r="L129" s="5">
        <v>1048395000000</v>
      </c>
      <c r="M129" s="5">
        <v>650906000000</v>
      </c>
    </row>
    <row r="130" spans="3:13" ht="15.5" x14ac:dyDescent="0.35">
      <c r="C130" t="s">
        <v>134</v>
      </c>
      <c r="D130" s="5">
        <v>-207911000000</v>
      </c>
      <c r="E130" s="5">
        <v>-221811000000</v>
      </c>
      <c r="F130" s="5">
        <v>-312544000000</v>
      </c>
      <c r="G130" s="5">
        <v>-146152000000</v>
      </c>
      <c r="I130" s="5">
        <v>-865402000000</v>
      </c>
      <c r="J130" s="5">
        <v>-793579000000</v>
      </c>
      <c r="K130" s="5">
        <v>-918926000000</v>
      </c>
      <c r="L130" s="5">
        <v>-1091077000000</v>
      </c>
      <c r="M130" s="5">
        <v>-540206000000</v>
      </c>
    </row>
    <row r="131" spans="3:13" ht="15.5" x14ac:dyDescent="0.35">
      <c r="C131" t="s">
        <v>135</v>
      </c>
      <c r="D131" s="5">
        <v>-26858000000</v>
      </c>
      <c r="E131" s="5">
        <v>-21689000000</v>
      </c>
      <c r="F131" s="5">
        <v>-33335000000</v>
      </c>
      <c r="G131" s="5">
        <v>-53838000000</v>
      </c>
      <c r="I131" s="5">
        <v>-191915000000</v>
      </c>
      <c r="J131" s="5">
        <v>-207116000000</v>
      </c>
      <c r="K131" s="5">
        <v>-218954000000</v>
      </c>
      <c r="L131" s="5">
        <v>-175580000000</v>
      </c>
      <c r="M131" s="5">
        <v>-108771000000</v>
      </c>
    </row>
    <row r="132" spans="3:13" ht="15.5" x14ac:dyDescent="0.35">
      <c r="C132" t="s">
        <v>261</v>
      </c>
      <c r="E132" s="5">
        <v>1708000000</v>
      </c>
      <c r="F132" s="5">
        <v>6341000000</v>
      </c>
      <c r="G132" s="5">
        <v>568000000</v>
      </c>
      <c r="I132" s="5">
        <v>8401000000</v>
      </c>
      <c r="J132" s="5">
        <v>9218000000</v>
      </c>
      <c r="K132" s="5">
        <v>8703000000</v>
      </c>
      <c r="L132" s="5">
        <v>613000000</v>
      </c>
      <c r="M132" s="5">
        <v>115000000</v>
      </c>
    </row>
    <row r="133" spans="3:13" ht="15.5" x14ac:dyDescent="0.35">
      <c r="C133" t="s">
        <v>264</v>
      </c>
      <c r="L133" s="5">
        <v>3481000000</v>
      </c>
    </row>
    <row r="134" spans="3:13" ht="15.5" x14ac:dyDescent="0.35">
      <c r="C134" t="s">
        <v>702</v>
      </c>
    </row>
    <row r="135" spans="3:13" ht="15.5" x14ac:dyDescent="0.35">
      <c r="C135" t="s">
        <v>885</v>
      </c>
      <c r="E135" s="5">
        <v>28038000000</v>
      </c>
      <c r="F135" s="5">
        <v>15383000000</v>
      </c>
      <c r="G135" s="5">
        <v>-15383000000</v>
      </c>
    </row>
    <row r="136" spans="3:13" ht="15.5" x14ac:dyDescent="0.35">
      <c r="C136" t="s">
        <v>441</v>
      </c>
      <c r="D136" s="5">
        <v>-5406000000</v>
      </c>
      <c r="E136" s="5">
        <v>-6440000000</v>
      </c>
      <c r="F136" s="5">
        <v>-6343000000</v>
      </c>
      <c r="G136" s="5">
        <v>-4667000000</v>
      </c>
      <c r="I136" s="5">
        <v>-16362000000</v>
      </c>
      <c r="J136" s="5">
        <v>-7598000000</v>
      </c>
      <c r="K136" s="5">
        <v>-11687000000</v>
      </c>
      <c r="L136" s="5">
        <v>-6627000000</v>
      </c>
      <c r="M136" s="5">
        <v>-4961000000</v>
      </c>
    </row>
    <row r="137" spans="3:13" ht="15.5" x14ac:dyDescent="0.35">
      <c r="C137" t="s">
        <v>962</v>
      </c>
      <c r="K137" s="5">
        <v>-185000000</v>
      </c>
      <c r="L137" s="5">
        <v>-506000000</v>
      </c>
      <c r="M137" s="5">
        <v>-3684000000</v>
      </c>
    </row>
    <row r="138" spans="3:13" ht="15.5" x14ac:dyDescent="0.35">
      <c r="C138" t="s">
        <v>963</v>
      </c>
      <c r="L138" s="5">
        <v>-1360000000</v>
      </c>
      <c r="M138" s="5">
        <v>-566000000</v>
      </c>
    </row>
    <row r="139" spans="3:13" ht="15.5" x14ac:dyDescent="0.35">
      <c r="C139" t="s">
        <v>704</v>
      </c>
      <c r="D139" s="5">
        <v>-5406000000</v>
      </c>
      <c r="E139" s="5">
        <v>21598000000</v>
      </c>
      <c r="F139" s="5">
        <v>9040000000</v>
      </c>
      <c r="G139" s="5">
        <v>-20050000000</v>
      </c>
      <c r="I139" s="5">
        <v>-16362000000</v>
      </c>
      <c r="J139" s="5">
        <v>-7598000000</v>
      </c>
      <c r="K139" s="5">
        <v>-11872000000</v>
      </c>
      <c r="L139" s="5">
        <v>-8493000000</v>
      </c>
      <c r="M139" s="5">
        <v>-9211000000</v>
      </c>
    </row>
    <row r="140" spans="3:13" ht="15.5" x14ac:dyDescent="0.35">
      <c r="C140" t="s">
        <v>964</v>
      </c>
      <c r="D140" s="5">
        <v>-26828000000</v>
      </c>
      <c r="E140" s="5">
        <v>-3825000000</v>
      </c>
      <c r="F140" s="5">
        <v>-27514000000</v>
      </c>
      <c r="G140" s="5">
        <v>7551000000</v>
      </c>
      <c r="I140" s="5">
        <v>-27514000000</v>
      </c>
      <c r="J140" s="5">
        <v>-22635000000</v>
      </c>
      <c r="K140" s="5">
        <v>-18411000000</v>
      </c>
      <c r="L140" s="5">
        <v>-18008000000</v>
      </c>
      <c r="M140" s="5">
        <v>-1250000000</v>
      </c>
    </row>
    <row r="141" spans="3:13" ht="15.5" x14ac:dyDescent="0.35">
      <c r="C141" t="s">
        <v>139</v>
      </c>
      <c r="D141" s="5">
        <v>-66303000000</v>
      </c>
      <c r="E141" s="5">
        <v>15863000000</v>
      </c>
      <c r="F141" s="5">
        <v>32627000000</v>
      </c>
      <c r="G141" s="5">
        <v>12956000000</v>
      </c>
      <c r="I141" s="5">
        <v>93371000000</v>
      </c>
      <c r="J141" s="5">
        <v>69044000000</v>
      </c>
      <c r="K141" s="5">
        <v>712942000000</v>
      </c>
      <c r="L141" s="5">
        <v>522519000000</v>
      </c>
      <c r="M141" s="5">
        <v>37985000000</v>
      </c>
    </row>
    <row r="142" spans="3:13" ht="15.5" x14ac:dyDescent="0.35">
      <c r="C142" t="s">
        <v>140</v>
      </c>
      <c r="D142" s="5">
        <v>-64530000000</v>
      </c>
      <c r="E142" s="5">
        <v>-36970000000</v>
      </c>
      <c r="F142" s="5">
        <v>-70888000000</v>
      </c>
      <c r="G142" s="5">
        <v>-26359000000</v>
      </c>
      <c r="I142" s="5">
        <v>-177531000000</v>
      </c>
      <c r="J142" s="5">
        <v>-607601000000</v>
      </c>
      <c r="K142" s="5">
        <v>40742000000</v>
      </c>
      <c r="L142" s="5">
        <v>-237451000000</v>
      </c>
      <c r="M142" s="5">
        <v>-9712000000</v>
      </c>
    </row>
    <row r="143" spans="3:13" ht="15.5" x14ac:dyDescent="0.35">
      <c r="C143" t="s">
        <v>965</v>
      </c>
      <c r="L143" s="5">
        <v>-114947000000</v>
      </c>
    </row>
    <row r="144" spans="3:13" ht="15.5" x14ac:dyDescent="0.35">
      <c r="C144" t="s">
        <v>966</v>
      </c>
      <c r="K144" s="5">
        <v>99638000000</v>
      </c>
    </row>
    <row r="145" spans="3:13" ht="15.5" x14ac:dyDescent="0.35">
      <c r="C145" t="s">
        <v>574</v>
      </c>
      <c r="E145" s="5">
        <v>58000000</v>
      </c>
      <c r="F145" s="5">
        <v>254000000</v>
      </c>
      <c r="G145" s="5">
        <v>1261000000</v>
      </c>
      <c r="I145" s="5">
        <v>1515000000</v>
      </c>
      <c r="J145" s="5">
        <v>444000000</v>
      </c>
      <c r="K145" s="5">
        <v>259000000</v>
      </c>
      <c r="M145" s="5">
        <v>388000000</v>
      </c>
    </row>
    <row r="146" spans="3:13" ht="15.5" x14ac:dyDescent="0.35">
      <c r="C146" t="s">
        <v>967</v>
      </c>
    </row>
    <row r="147" spans="3:13" ht="15.5" x14ac:dyDescent="0.35">
      <c r="C147" t="s">
        <v>968</v>
      </c>
    </row>
    <row r="148" spans="3:13" ht="15.5" x14ac:dyDescent="0.35">
      <c r="C148" t="s">
        <v>969</v>
      </c>
    </row>
    <row r="149" spans="3:13" ht="15.5" x14ac:dyDescent="0.35">
      <c r="C149" t="s">
        <v>970</v>
      </c>
      <c r="L149" s="5">
        <v>60000000000</v>
      </c>
    </row>
    <row r="150" spans="3:13" ht="15.5" x14ac:dyDescent="0.35">
      <c r="C150" t="s">
        <v>971</v>
      </c>
      <c r="F150" s="5">
        <v>-5000000000</v>
      </c>
      <c r="I150" s="5">
        <v>-5000000000</v>
      </c>
      <c r="J150" s="5">
        <v>-7500000000</v>
      </c>
      <c r="K150" s="5">
        <v>-10000000000</v>
      </c>
      <c r="L150" s="5">
        <v>-5000000000</v>
      </c>
    </row>
    <row r="151" spans="3:13" ht="15.5" x14ac:dyDescent="0.35">
      <c r="C151" t="s">
        <v>972</v>
      </c>
      <c r="D151" s="5">
        <v>-31274000000</v>
      </c>
      <c r="E151" s="5">
        <v>-18376000000</v>
      </c>
      <c r="F151" s="5">
        <v>-43915000000</v>
      </c>
      <c r="G151" s="5">
        <v>-26599000000</v>
      </c>
      <c r="I151" s="5">
        <v>-146414000000</v>
      </c>
      <c r="J151" s="5">
        <v>-278011000000</v>
      </c>
      <c r="K151" s="5">
        <v>-47492000000</v>
      </c>
      <c r="L151" s="5">
        <v>-27392000000</v>
      </c>
      <c r="M151" s="5">
        <v>-9063000000</v>
      </c>
    </row>
    <row r="152" spans="3:13" ht="15.5" x14ac:dyDescent="0.35">
      <c r="C152" t="s">
        <v>973</v>
      </c>
      <c r="D152" s="5">
        <v>-51000000</v>
      </c>
      <c r="F152" s="5">
        <v>5000000</v>
      </c>
      <c r="G152" s="5">
        <v>-4000000</v>
      </c>
      <c r="I152" s="5">
        <v>-5000000</v>
      </c>
      <c r="J152" s="5">
        <v>480000000</v>
      </c>
      <c r="K152" s="5">
        <v>1033000000</v>
      </c>
      <c r="L152" s="5">
        <v>-113000000</v>
      </c>
      <c r="M152" s="5">
        <v>86000000</v>
      </c>
    </row>
    <row r="153" spans="3:13" ht="15.5" x14ac:dyDescent="0.35">
      <c r="C153" t="s">
        <v>503</v>
      </c>
      <c r="F153" s="5">
        <v>-47123000000</v>
      </c>
      <c r="G153" s="5">
        <v>10785000000</v>
      </c>
      <c r="I153" s="5">
        <v>-36338000000</v>
      </c>
      <c r="J153" s="5">
        <v>-56790000000</v>
      </c>
      <c r="K153" s="5">
        <v>5975000000</v>
      </c>
      <c r="L153" s="5">
        <v>27000000</v>
      </c>
    </row>
    <row r="154" spans="3:13" ht="15.5" x14ac:dyDescent="0.35">
      <c r="C154" t="s">
        <v>544</v>
      </c>
      <c r="D154" s="5">
        <v>-1212000000</v>
      </c>
      <c r="E154" s="5">
        <v>2656000000</v>
      </c>
      <c r="G154" s="5">
        <v>-5786000000</v>
      </c>
    </row>
    <row r="155" spans="3:13" ht="15.5" x14ac:dyDescent="0.35">
      <c r="C155" t="s">
        <v>651</v>
      </c>
      <c r="I155" s="5">
        <v>-205000000</v>
      </c>
      <c r="J155" s="5">
        <v>-38000000</v>
      </c>
      <c r="K155" s="5">
        <v>-201000000</v>
      </c>
    </row>
    <row r="156" spans="3:13" ht="15.5" x14ac:dyDescent="0.35">
      <c r="C156" t="s">
        <v>974</v>
      </c>
      <c r="D156" s="5">
        <v>-28206000000</v>
      </c>
      <c r="E156" s="5">
        <v>-18540000000</v>
      </c>
      <c r="F156" s="5">
        <v>9066000000</v>
      </c>
      <c r="G156" s="5">
        <v>-5812000000</v>
      </c>
    </row>
    <row r="157" spans="3:13" ht="15.5" x14ac:dyDescent="0.35">
      <c r="C157" t="s">
        <v>975</v>
      </c>
      <c r="F157" s="5">
        <v>8949000000</v>
      </c>
      <c r="I157" s="5">
        <v>8949000000</v>
      </c>
      <c r="J157" s="5">
        <v>-166186000000</v>
      </c>
      <c r="K157" s="5">
        <v>-8748000000</v>
      </c>
      <c r="L157" s="5">
        <v>-71485000000</v>
      </c>
      <c r="M157" s="5">
        <v>-1123000000</v>
      </c>
    </row>
    <row r="158" spans="3:13" ht="15.5" x14ac:dyDescent="0.35">
      <c r="C158" t="s">
        <v>976</v>
      </c>
      <c r="F158" s="5">
        <v>143000000</v>
      </c>
      <c r="G158" s="5">
        <v>-204000000</v>
      </c>
      <c r="J158" s="5">
        <v>-100000000000</v>
      </c>
    </row>
    <row r="159" spans="3:13" ht="15.5" x14ac:dyDescent="0.35">
      <c r="C159" t="s">
        <v>977</v>
      </c>
      <c r="D159" s="5">
        <v>-3787000000</v>
      </c>
      <c r="E159" s="5">
        <v>-2768000000</v>
      </c>
      <c r="F159" s="5">
        <v>6733000000</v>
      </c>
      <c r="I159" s="5">
        <v>-33000000</v>
      </c>
      <c r="K159" s="5">
        <v>278000000</v>
      </c>
      <c r="L159" s="5">
        <v>-78541000000</v>
      </c>
    </row>
    <row r="160" spans="3:13" ht="15.5" x14ac:dyDescent="0.35">
      <c r="C160" t="s">
        <v>148</v>
      </c>
      <c r="D160" s="5">
        <v>-66303000000</v>
      </c>
      <c r="E160" s="5">
        <v>15863000000</v>
      </c>
      <c r="F160" s="5">
        <v>32627000000</v>
      </c>
      <c r="G160" s="5">
        <v>12956000000</v>
      </c>
      <c r="I160" s="5">
        <v>93371000000</v>
      </c>
      <c r="J160" s="5">
        <v>69044000000</v>
      </c>
      <c r="K160" s="5">
        <v>712942000000</v>
      </c>
      <c r="L160" s="5">
        <v>522519000000</v>
      </c>
      <c r="M160" s="5">
        <v>37985000000</v>
      </c>
    </row>
    <row r="161" spans="3:13" ht="15.5" x14ac:dyDescent="0.35">
      <c r="C161" t="s">
        <v>978</v>
      </c>
    </row>
    <row r="162" spans="3:13" ht="15.5" x14ac:dyDescent="0.35">
      <c r="C162" t="s">
        <v>979</v>
      </c>
      <c r="D162" s="5">
        <v>73480000000</v>
      </c>
      <c r="E162" s="5">
        <v>51406000000</v>
      </c>
      <c r="F162" s="5">
        <v>18214000000</v>
      </c>
      <c r="G162" s="5">
        <v>35424000000</v>
      </c>
      <c r="I162" s="5">
        <v>143715000000</v>
      </c>
      <c r="J162" s="5">
        <v>72316000000</v>
      </c>
      <c r="K162" s="5">
        <v>16945000000</v>
      </c>
      <c r="L162" s="5">
        <v>143780000000</v>
      </c>
    </row>
    <row r="163" spans="3:13" ht="15.5" x14ac:dyDescent="0.35">
      <c r="C163" t="s">
        <v>980</v>
      </c>
      <c r="D163" s="5">
        <v>-1937000000</v>
      </c>
      <c r="E163" s="5">
        <v>-10851000000</v>
      </c>
      <c r="F163" s="5">
        <v>-3707000000</v>
      </c>
      <c r="G163" s="5">
        <v>-3680000000</v>
      </c>
      <c r="I163" s="5">
        <v>-14066000000</v>
      </c>
      <c r="J163" s="5">
        <v>-17574000000</v>
      </c>
      <c r="K163" s="5">
        <v>-19593000000</v>
      </c>
      <c r="L163" s="5">
        <v>-6166000000</v>
      </c>
      <c r="M163" s="5">
        <v>-3859000000</v>
      </c>
    </row>
    <row r="164" spans="3:13" ht="15.5" x14ac:dyDescent="0.35">
      <c r="C164" t="s">
        <v>981</v>
      </c>
      <c r="D164" s="5">
        <v>-1687000000</v>
      </c>
      <c r="E164" s="5">
        <v>-1869000000</v>
      </c>
      <c r="F164" s="5">
        <v>-1066000000</v>
      </c>
      <c r="G164" s="5">
        <v>-1981000000</v>
      </c>
      <c r="I164" s="5">
        <v>-6258000000</v>
      </c>
      <c r="J164" s="5">
        <v>-7739000000</v>
      </c>
      <c r="K164" s="5">
        <v>-7187000000</v>
      </c>
      <c r="L164" s="5">
        <v>-2936000000</v>
      </c>
      <c r="M164" s="5">
        <v>-391000000</v>
      </c>
    </row>
    <row r="165" spans="3:13" ht="15.5" x14ac:dyDescent="0.35">
      <c r="C165" t="s">
        <v>982</v>
      </c>
      <c r="K165" s="5">
        <v>787500000000</v>
      </c>
    </row>
    <row r="166" spans="3:13" ht="15.5" x14ac:dyDescent="0.35">
      <c r="C166" t="s">
        <v>983</v>
      </c>
      <c r="K166" s="5">
        <v>87500000000</v>
      </c>
    </row>
    <row r="167" spans="3:13" ht="15.5" x14ac:dyDescent="0.35">
      <c r="C167" t="s">
        <v>984</v>
      </c>
    </row>
    <row r="168" spans="3:13" ht="15.5" x14ac:dyDescent="0.35">
      <c r="C168" t="s">
        <v>279</v>
      </c>
      <c r="L168" s="5">
        <v>288750000000</v>
      </c>
    </row>
    <row r="169" spans="3:13" ht="15.5" x14ac:dyDescent="0.35">
      <c r="C169" t="s">
        <v>985</v>
      </c>
      <c r="K169" s="5">
        <v>400000000</v>
      </c>
    </row>
    <row r="170" spans="3:13" ht="15.5" x14ac:dyDescent="0.35">
      <c r="C170" t="s">
        <v>986</v>
      </c>
      <c r="D170" s="5">
        <v>76600000000</v>
      </c>
      <c r="E170" s="5">
        <v>55990000000</v>
      </c>
      <c r="F170" s="5">
        <v>95774000000</v>
      </c>
      <c r="G170" s="5">
        <v>47894000000</v>
      </c>
      <c r="I170" s="5">
        <v>259213000000</v>
      </c>
      <c r="J170" s="5">
        <v>98185000000</v>
      </c>
      <c r="K170" s="5">
        <v>892345000000</v>
      </c>
      <c r="L170" s="5">
        <v>432530000000</v>
      </c>
    </row>
    <row r="171" spans="3:13" ht="15.5" x14ac:dyDescent="0.35">
      <c r="C171" t="s">
        <v>440</v>
      </c>
    </row>
    <row r="172" spans="3:13" ht="15.5" x14ac:dyDescent="0.35">
      <c r="C172" t="s">
        <v>987</v>
      </c>
      <c r="K172" s="5">
        <v>-19686000000</v>
      </c>
    </row>
    <row r="173" spans="3:13" ht="15.5" x14ac:dyDescent="0.35">
      <c r="C173" t="s">
        <v>988</v>
      </c>
      <c r="D173" s="5">
        <v>-138280000000</v>
      </c>
      <c r="E173" s="5">
        <v>-26406000000</v>
      </c>
      <c r="F173" s="5">
        <v>-57201000000</v>
      </c>
      <c r="G173" s="5">
        <v>-28533000000</v>
      </c>
      <c r="I173" s="5">
        <v>-142527000000</v>
      </c>
      <c r="J173" s="5">
        <v>-1945000000</v>
      </c>
      <c r="K173" s="5">
        <v>-136647000000</v>
      </c>
      <c r="L173" s="5">
        <v>-4342000000</v>
      </c>
      <c r="M173" s="5">
        <v>-600000000</v>
      </c>
    </row>
    <row r="174" spans="3:13" ht="15.5" x14ac:dyDescent="0.35">
      <c r="C174" t="s">
        <v>700</v>
      </c>
      <c r="K174" s="5">
        <v>-5252000000</v>
      </c>
      <c r="L174" s="5">
        <v>-14014000000</v>
      </c>
      <c r="M174" s="5">
        <v>-3879000000</v>
      </c>
    </row>
    <row r="175" spans="3:13" ht="15.5" x14ac:dyDescent="0.35">
      <c r="C175" t="s">
        <v>989</v>
      </c>
      <c r="L175" s="5">
        <v>-699000000</v>
      </c>
      <c r="M175" s="5">
        <v>-6910000000</v>
      </c>
    </row>
    <row r="176" spans="3:13" ht="15.5" x14ac:dyDescent="0.35">
      <c r="C176" t="s">
        <v>990</v>
      </c>
    </row>
    <row r="177" spans="2:13" ht="15.5" x14ac:dyDescent="0.35">
      <c r="C177" t="s">
        <v>443</v>
      </c>
      <c r="D177" s="5">
        <v>-141904000000</v>
      </c>
      <c r="E177" s="5">
        <v>-39126000000</v>
      </c>
      <c r="F177" s="5">
        <v>-61974000000</v>
      </c>
      <c r="G177" s="5">
        <v>-34194000000</v>
      </c>
      <c r="I177" s="5">
        <v>-162851000000</v>
      </c>
      <c r="J177" s="5">
        <v>-27258000000</v>
      </c>
      <c r="K177" s="5">
        <v>-188365000000</v>
      </c>
      <c r="L177" s="5">
        <v>-28157000000</v>
      </c>
      <c r="M177" s="5">
        <v>-15639000000</v>
      </c>
    </row>
    <row r="178" spans="2:13" ht="15.5" x14ac:dyDescent="0.35">
      <c r="C178" t="s">
        <v>991</v>
      </c>
      <c r="D178" s="5">
        <v>-999000000</v>
      </c>
      <c r="E178" s="5">
        <v>-1001000000</v>
      </c>
      <c r="F178" s="5">
        <v>-1173000000</v>
      </c>
      <c r="G178" s="5">
        <v>-744000000</v>
      </c>
      <c r="I178" s="5">
        <v>-2991000000</v>
      </c>
      <c r="J178" s="5">
        <v>-1883000000</v>
      </c>
      <c r="K178" s="5">
        <v>8962000000</v>
      </c>
      <c r="L178" s="5">
        <v>118146000000</v>
      </c>
      <c r="M178" s="5">
        <v>53624000000</v>
      </c>
    </row>
    <row r="179" spans="2:13" ht="15.5" x14ac:dyDescent="0.35">
      <c r="C179" t="s">
        <v>157</v>
      </c>
      <c r="D179" s="5">
        <v>-24470000000</v>
      </c>
      <c r="E179" s="5">
        <v>10685000000</v>
      </c>
      <c r="F179" s="5">
        <v>6807000000</v>
      </c>
      <c r="G179" s="5">
        <v>18771000000</v>
      </c>
      <c r="I179" s="5">
        <v>-23297000000</v>
      </c>
      <c r="J179" s="5">
        <v>-660777000000</v>
      </c>
      <c r="K179" s="5">
        <v>665004000000</v>
      </c>
      <c r="L179" s="5">
        <v>44399000000</v>
      </c>
      <c r="M179" s="5">
        <v>19856000000</v>
      </c>
    </row>
    <row r="180" spans="2:13" ht="15.5" x14ac:dyDescent="0.35">
      <c r="C180" t="s">
        <v>158</v>
      </c>
      <c r="E180" s="5">
        <v>51825000000</v>
      </c>
      <c r="I180" s="5">
        <v>75122000000</v>
      </c>
      <c r="J180" s="5">
        <v>735899000000</v>
      </c>
      <c r="K180" s="5">
        <v>70895000000</v>
      </c>
      <c r="L180" s="5">
        <v>26496000000</v>
      </c>
      <c r="M180" s="5">
        <v>6640000000</v>
      </c>
    </row>
    <row r="181" spans="2:13" ht="15.5" x14ac:dyDescent="0.35">
      <c r="C181" t="s">
        <v>159</v>
      </c>
      <c r="D181" s="5">
        <v>-24470000000</v>
      </c>
      <c r="E181" s="5">
        <v>62510000000</v>
      </c>
      <c r="F181" s="5">
        <v>6807000000</v>
      </c>
      <c r="G181" s="5">
        <v>18771000000</v>
      </c>
      <c r="I181" s="5">
        <v>51825000000</v>
      </c>
      <c r="J181" s="5">
        <v>75122000000</v>
      </c>
      <c r="K181" s="5">
        <v>735899000000</v>
      </c>
      <c r="L181" s="5">
        <v>70895000000</v>
      </c>
      <c r="M181" s="5">
        <v>26496000000</v>
      </c>
    </row>
    <row r="183" spans="2:13" ht="15.5" x14ac:dyDescent="0.35">
      <c r="B183" t="s">
        <v>160</v>
      </c>
      <c r="C183" t="s">
        <v>12</v>
      </c>
      <c r="D183" s="5">
        <v>43750000000</v>
      </c>
      <c r="E183" s="5">
        <v>43750000000</v>
      </c>
      <c r="F183" s="5">
        <v>43750000000</v>
      </c>
      <c r="G183" s="5">
        <v>43750000000</v>
      </c>
      <c r="I183" s="5">
        <v>43750000000</v>
      </c>
      <c r="J183" s="5">
        <v>43750000000</v>
      </c>
      <c r="K183" s="5">
        <v>43750000000</v>
      </c>
      <c r="L183" s="5">
        <v>35000000000</v>
      </c>
      <c r="M183" s="5">
        <v>0</v>
      </c>
    </row>
    <row r="184" spans="2:13" ht="15.5" x14ac:dyDescent="0.35">
      <c r="C184" t="s">
        <v>161</v>
      </c>
      <c r="D184" s="6">
        <v>-0.05</v>
      </c>
      <c r="E184" s="6">
        <v>0.08</v>
      </c>
      <c r="F184" s="6">
        <v>-0.28999999999999998</v>
      </c>
      <c r="G184" s="6">
        <v>-0.08</v>
      </c>
    </row>
    <row r="185" spans="2:13" ht="15.5" x14ac:dyDescent="0.35">
      <c r="C185" t="s">
        <v>162</v>
      </c>
      <c r="D185" s="5">
        <v>-9360</v>
      </c>
      <c r="E185" s="6">
        <v>8687.5</v>
      </c>
      <c r="F185" s="6">
        <v>-2913.79</v>
      </c>
      <c r="G185" s="5">
        <v>-2900</v>
      </c>
    </row>
    <row r="186" spans="2:13" ht="15.5" x14ac:dyDescent="0.35">
      <c r="C186" t="s">
        <v>61</v>
      </c>
      <c r="D186" s="6">
        <v>67.599999999999994</v>
      </c>
      <c r="E186" s="6">
        <v>88.14</v>
      </c>
      <c r="F186" s="6">
        <v>99.29</v>
      </c>
      <c r="G186" s="6">
        <v>33.51</v>
      </c>
    </row>
    <row r="187" spans="2:13" ht="15.5" x14ac:dyDescent="0.35">
      <c r="C187" t="s">
        <v>163</v>
      </c>
      <c r="D187" s="5">
        <v>12420000000</v>
      </c>
      <c r="E187" s="5">
        <v>39440000000</v>
      </c>
      <c r="F187" s="5">
        <v>31170000000</v>
      </c>
      <c r="G187" s="5">
        <v>20230000000</v>
      </c>
    </row>
    <row r="188" spans="2:13" ht="15.5" x14ac:dyDescent="0.35">
      <c r="C188" t="s">
        <v>164</v>
      </c>
      <c r="D188" s="6">
        <v>-1.1999999999999999E-3</v>
      </c>
      <c r="E188" s="6">
        <v>1.9E-3</v>
      </c>
      <c r="F188" s="6">
        <v>-6.9999999999999993E-3</v>
      </c>
      <c r="G188" s="6">
        <v>-1.9E-3</v>
      </c>
    </row>
    <row r="189" spans="2:13" ht="15.5" x14ac:dyDescent="0.35">
      <c r="C189" t="s">
        <v>165</v>
      </c>
      <c r="D189" s="6">
        <v>-2E-3</v>
      </c>
      <c r="E189" s="6">
        <v>3.3E-3</v>
      </c>
      <c r="F189" s="6">
        <v>-1.21E-2</v>
      </c>
      <c r="G189" s="6">
        <v>-3.4000000000000002E-3</v>
      </c>
    </row>
    <row r="190" spans="2:13" ht="15.5" x14ac:dyDescent="0.35">
      <c r="C190" t="s">
        <v>166</v>
      </c>
      <c r="D190" s="6">
        <v>-3.8E-3</v>
      </c>
      <c r="E190" s="6">
        <v>1.3999999999999999E-2</v>
      </c>
      <c r="F190" s="6">
        <v>4.0999999999999995E-3</v>
      </c>
      <c r="G190" s="6">
        <v>1.6000000000000001E-3</v>
      </c>
    </row>
    <row r="191" spans="2:13" ht="15.5" x14ac:dyDescent="0.35">
      <c r="C191" t="s">
        <v>167</v>
      </c>
      <c r="D191" s="6">
        <v>-1.07</v>
      </c>
      <c r="E191" s="6">
        <v>3.2</v>
      </c>
      <c r="F191" s="6">
        <v>0.82</v>
      </c>
      <c r="G191" s="6">
        <v>0.46</v>
      </c>
    </row>
    <row r="192" spans="2:13" ht="15.5" x14ac:dyDescent="0.35">
      <c r="C192" t="s">
        <v>168</v>
      </c>
      <c r="D192" s="5">
        <v>1256000000000</v>
      </c>
      <c r="E192" s="5">
        <v>1261000000000</v>
      </c>
      <c r="F192" s="5">
        <v>1245000000000</v>
      </c>
      <c r="G192" s="5">
        <v>1165000000000</v>
      </c>
    </row>
    <row r="193" spans="3:13" ht="15.5" x14ac:dyDescent="0.35">
      <c r="C193" t="s">
        <v>169</v>
      </c>
      <c r="D193" s="6">
        <v>19.62</v>
      </c>
      <c r="E193" s="6">
        <v>29.12</v>
      </c>
      <c r="F193" s="6">
        <v>35.68</v>
      </c>
      <c r="G193" s="6">
        <v>9.6300000000000008</v>
      </c>
    </row>
    <row r="194" spans="3:13" ht="15.5" x14ac:dyDescent="0.35">
      <c r="C194" t="s">
        <v>170</v>
      </c>
      <c r="D194" s="6">
        <v>23.85</v>
      </c>
      <c r="E194" s="6">
        <v>23.87</v>
      </c>
      <c r="F194" s="6">
        <v>23.68</v>
      </c>
      <c r="G194" s="6">
        <v>24.1</v>
      </c>
    </row>
    <row r="195" spans="3:13" ht="15.5" x14ac:dyDescent="0.35">
      <c r="C195" t="s">
        <v>171</v>
      </c>
      <c r="D195" s="6">
        <v>19.64</v>
      </c>
      <c r="E195" s="6">
        <v>29.13</v>
      </c>
      <c r="F195" s="6">
        <v>35.71</v>
      </c>
      <c r="G195" s="6">
        <v>9.6300000000000008</v>
      </c>
    </row>
    <row r="196" spans="3:13" ht="15.5" x14ac:dyDescent="0.35">
      <c r="C196" t="s">
        <v>172</v>
      </c>
      <c r="D196" s="6">
        <v>23.83</v>
      </c>
      <c r="E196" s="6">
        <v>23.86</v>
      </c>
      <c r="F196" s="6">
        <v>23.66</v>
      </c>
      <c r="G196" s="6">
        <v>24.08</v>
      </c>
    </row>
    <row r="197" spans="3:13" ht="15.5" x14ac:dyDescent="0.35">
      <c r="C197" t="s">
        <v>173</v>
      </c>
      <c r="D197" s="5">
        <v>81000000000</v>
      </c>
      <c r="E197" s="5">
        <v>139000000000</v>
      </c>
      <c r="F197" s="5">
        <v>119000000000</v>
      </c>
      <c r="G197" s="5">
        <v>141000000000</v>
      </c>
    </row>
    <row r="198" spans="3:13" ht="15.5" x14ac:dyDescent="0.35">
      <c r="C198" t="s">
        <v>174</v>
      </c>
      <c r="D198" s="5">
        <v>87000000000</v>
      </c>
      <c r="E198" s="5">
        <v>91000000000</v>
      </c>
      <c r="F198" s="5">
        <v>94000000000</v>
      </c>
      <c r="G198" s="5">
        <v>37000000000</v>
      </c>
    </row>
    <row r="199" spans="3:13" ht="15.5" x14ac:dyDescent="0.35">
      <c r="C199" t="s">
        <v>175</v>
      </c>
      <c r="D199" s="5">
        <v>1043000000000</v>
      </c>
      <c r="E199" s="5">
        <v>1045000000000</v>
      </c>
      <c r="F199" s="5">
        <v>1036000000000</v>
      </c>
      <c r="G199" s="5">
        <v>1054000000000</v>
      </c>
    </row>
    <row r="200" spans="3:13" ht="15.5" x14ac:dyDescent="0.35">
      <c r="C200" t="s">
        <v>24</v>
      </c>
      <c r="D200" s="5">
        <v>168000000000</v>
      </c>
      <c r="E200" s="5">
        <v>231000000000</v>
      </c>
      <c r="F200" s="5">
        <v>213000000000</v>
      </c>
      <c r="G200" s="5">
        <v>178000000000</v>
      </c>
    </row>
    <row r="201" spans="3:13" ht="15.5" x14ac:dyDescent="0.35">
      <c r="C201" t="s">
        <v>21</v>
      </c>
      <c r="D201" s="5">
        <v>130000000000</v>
      </c>
      <c r="E201" s="5">
        <v>168000000000</v>
      </c>
      <c r="F201" s="5">
        <v>161000000000</v>
      </c>
      <c r="G201" s="5">
        <v>133000000000</v>
      </c>
    </row>
    <row r="202" spans="3:13" ht="15.5" x14ac:dyDescent="0.35">
      <c r="C202" t="s">
        <v>176</v>
      </c>
      <c r="D202" s="5">
        <v>367000000000</v>
      </c>
      <c r="E202" s="5">
        <v>400000000000</v>
      </c>
      <c r="F202" s="5">
        <v>413000000000</v>
      </c>
      <c r="G202" s="5">
        <v>289000000000</v>
      </c>
    </row>
    <row r="203" spans="3:13" ht="15.5" x14ac:dyDescent="0.35">
      <c r="C203" t="s">
        <v>177</v>
      </c>
      <c r="D203" s="5">
        <v>106000000000</v>
      </c>
      <c r="E203" s="5">
        <v>32000000000</v>
      </c>
      <c r="F203" s="5">
        <v>45000000000</v>
      </c>
      <c r="G203" s="5">
        <v>32000000000</v>
      </c>
    </row>
    <row r="204" spans="3:13" ht="15.5" x14ac:dyDescent="0.35">
      <c r="C204" t="s">
        <v>178</v>
      </c>
    </row>
    <row r="205" spans="3:13" ht="15.5" x14ac:dyDescent="0.35">
      <c r="C205" t="s">
        <v>13</v>
      </c>
      <c r="D205" s="5">
        <v>106000000000</v>
      </c>
      <c r="E205" s="5">
        <v>32000000000</v>
      </c>
      <c r="F205" s="5">
        <v>45000000000</v>
      </c>
      <c r="G205" s="5">
        <v>32000000000</v>
      </c>
    </row>
    <row r="206" spans="3:13" ht="15.5" x14ac:dyDescent="0.35">
      <c r="C206" t="s">
        <v>16</v>
      </c>
      <c r="D206" s="6">
        <v>2.4300000000000002</v>
      </c>
      <c r="E206" s="6">
        <v>0.73</v>
      </c>
      <c r="F206" s="6">
        <v>1.03</v>
      </c>
      <c r="G206" s="6">
        <v>0.74</v>
      </c>
    </row>
    <row r="207" spans="3:13" ht="15.5" x14ac:dyDescent="0.35">
      <c r="C207" t="s">
        <v>46</v>
      </c>
      <c r="I207" s="6">
        <v>-0.26</v>
      </c>
      <c r="J207" s="6">
        <v>0.17</v>
      </c>
      <c r="K207" s="6">
        <v>0.12</v>
      </c>
      <c r="L207" s="6">
        <v>1.42</v>
      </c>
      <c r="M207" s="5">
        <v>16728</v>
      </c>
    </row>
    <row r="208" spans="3:13" ht="15.5" x14ac:dyDescent="0.35">
      <c r="C208" t="s">
        <v>60</v>
      </c>
      <c r="I208" s="5">
        <v>-3250</v>
      </c>
      <c r="J208" s="6">
        <v>764.71</v>
      </c>
      <c r="K208" s="6">
        <v>1008.33</v>
      </c>
      <c r="L208" s="5">
        <v>0</v>
      </c>
      <c r="M208" s="5">
        <v>0</v>
      </c>
    </row>
    <row r="209" spans="3:13" ht="15.5" x14ac:dyDescent="0.35">
      <c r="C209" t="s">
        <v>63</v>
      </c>
      <c r="I209" s="6">
        <v>33.94</v>
      </c>
      <c r="J209" s="6">
        <v>5.67</v>
      </c>
      <c r="K209" s="6">
        <v>4.99</v>
      </c>
      <c r="L209" s="5">
        <v>0</v>
      </c>
      <c r="M209" s="5">
        <v>0</v>
      </c>
    </row>
    <row r="210" spans="3:13" ht="15.5" x14ac:dyDescent="0.35">
      <c r="C210" t="s">
        <v>179</v>
      </c>
      <c r="I210" s="5">
        <v>74780000000</v>
      </c>
      <c r="J210" s="6">
        <v>66099999999.999992</v>
      </c>
      <c r="K210" s="5">
        <v>102590000000</v>
      </c>
      <c r="L210" s="5">
        <v>123000000000</v>
      </c>
      <c r="M210" s="5">
        <v>76090000000</v>
      </c>
    </row>
    <row r="211" spans="3:13" ht="15.5" x14ac:dyDescent="0.35">
      <c r="C211" t="s">
        <v>180</v>
      </c>
      <c r="I211" s="6">
        <v>-6.3E-3</v>
      </c>
      <c r="J211" s="6">
        <v>4.6999999999999993E-3</v>
      </c>
      <c r="K211" s="6">
        <v>3.3E-3</v>
      </c>
      <c r="L211" s="6">
        <v>4.8000000000000001E-2</v>
      </c>
      <c r="M211" s="6">
        <v>2.7099999999999999E-2</v>
      </c>
    </row>
    <row r="212" spans="3:13" ht="15.5" x14ac:dyDescent="0.35">
      <c r="C212" t="s">
        <v>181</v>
      </c>
      <c r="I212" s="6">
        <v>-1.1000000000000001E-2</v>
      </c>
      <c r="J212" s="6">
        <v>7.1999999999999998E-3</v>
      </c>
      <c r="K212" s="6">
        <v>5.1999999999999998E-3</v>
      </c>
      <c r="L212" s="6">
        <v>0.2722</v>
      </c>
      <c r="M212" s="6">
        <v>0.19370000000000001</v>
      </c>
    </row>
    <row r="213" spans="3:13" ht="15.5" x14ac:dyDescent="0.35">
      <c r="C213" t="s">
        <v>182</v>
      </c>
      <c r="I213" s="6">
        <v>6.1999999999999998E-3</v>
      </c>
      <c r="J213" s="6">
        <v>6.8000000000000005E-3</v>
      </c>
      <c r="K213" s="6">
        <v>5.0199999999999995E-2</v>
      </c>
      <c r="L213" s="6">
        <v>0.16329999999999997</v>
      </c>
      <c r="M213" s="6">
        <v>0.17949999999999999</v>
      </c>
    </row>
    <row r="214" spans="3:13" ht="15.5" x14ac:dyDescent="0.35">
      <c r="C214" t="s">
        <v>183</v>
      </c>
      <c r="I214" s="6">
        <v>0.51</v>
      </c>
      <c r="J214" s="6">
        <v>0.88</v>
      </c>
      <c r="K214" s="6">
        <v>4.1500000000000004</v>
      </c>
      <c r="L214" s="6">
        <v>9.1199999999999992</v>
      </c>
      <c r="M214" s="6">
        <v>3.54</v>
      </c>
    </row>
    <row r="215" spans="3:13" ht="15.5" x14ac:dyDescent="0.35">
      <c r="C215" t="s">
        <v>57</v>
      </c>
      <c r="I215" s="6">
        <v>35.68</v>
      </c>
      <c r="J215" s="6">
        <v>5.41</v>
      </c>
      <c r="K215" s="6">
        <v>5.09</v>
      </c>
      <c r="L215" s="5">
        <v>0</v>
      </c>
      <c r="M215" s="5">
        <v>0</v>
      </c>
    </row>
    <row r="216" spans="3:13" ht="15.5" x14ac:dyDescent="0.35">
      <c r="C216" t="s">
        <v>54</v>
      </c>
      <c r="I216" s="6">
        <v>23.68</v>
      </c>
      <c r="J216" s="6">
        <v>24.05</v>
      </c>
      <c r="K216" s="6">
        <v>23.79</v>
      </c>
      <c r="L216" s="6">
        <v>5.21</v>
      </c>
      <c r="M216" s="6">
        <v>86365.6</v>
      </c>
    </row>
    <row r="217" spans="3:13" ht="15.5" x14ac:dyDescent="0.35">
      <c r="C217" t="s">
        <v>184</v>
      </c>
      <c r="I217" s="6">
        <v>35.71</v>
      </c>
      <c r="J217" s="6">
        <v>5.41</v>
      </c>
      <c r="K217" s="6">
        <v>5.09</v>
      </c>
      <c r="L217" s="5">
        <v>0</v>
      </c>
      <c r="M217" s="5">
        <v>0</v>
      </c>
    </row>
    <row r="218" spans="3:13" ht="15.5" x14ac:dyDescent="0.35">
      <c r="C218" t="s">
        <v>185</v>
      </c>
      <c r="I218" s="6">
        <v>23.66</v>
      </c>
      <c r="J218" s="6">
        <v>24.03</v>
      </c>
      <c r="K218" s="6">
        <v>23.79</v>
      </c>
      <c r="L218" s="6">
        <v>5.21</v>
      </c>
      <c r="M218" s="6">
        <v>86365.6</v>
      </c>
    </row>
    <row r="219" spans="3:13" ht="15.5" x14ac:dyDescent="0.35">
      <c r="C219" t="s">
        <v>186</v>
      </c>
      <c r="I219" s="5">
        <v>119000000000</v>
      </c>
      <c r="J219" s="5">
        <v>94000000000</v>
      </c>
      <c r="K219" s="5">
        <v>25000000000</v>
      </c>
      <c r="L219" s="5">
        <v>148000000000</v>
      </c>
      <c r="M219" s="5">
        <v>7000000000</v>
      </c>
    </row>
    <row r="220" spans="3:13" ht="15.5" x14ac:dyDescent="0.35">
      <c r="C220" t="s">
        <v>187</v>
      </c>
      <c r="I220" s="5">
        <v>94000000000</v>
      </c>
      <c r="J220" s="5">
        <v>17000000000</v>
      </c>
      <c r="K220" s="5">
        <v>10000000000</v>
      </c>
      <c r="L220" s="5">
        <v>30000000000</v>
      </c>
      <c r="M220" s="5">
        <v>37000000000</v>
      </c>
    </row>
    <row r="221" spans="3:13" ht="15.5" x14ac:dyDescent="0.35">
      <c r="C221" t="s">
        <v>26</v>
      </c>
      <c r="I221" s="5">
        <v>213000000000</v>
      </c>
      <c r="J221" s="5">
        <v>111000000000</v>
      </c>
      <c r="K221" s="5">
        <v>35000000000</v>
      </c>
      <c r="L221" s="5">
        <v>178000000000</v>
      </c>
      <c r="M221" s="5">
        <v>44000000000</v>
      </c>
    </row>
    <row r="222" spans="3:13" ht="15.5" x14ac:dyDescent="0.35">
      <c r="C222" t="s">
        <v>23</v>
      </c>
      <c r="I222" s="5">
        <v>161000000000</v>
      </c>
      <c r="J222" s="5">
        <v>36000000000</v>
      </c>
      <c r="K222" s="5">
        <v>-701000000000</v>
      </c>
      <c r="L222" s="5">
        <v>108000000000</v>
      </c>
      <c r="M222" s="5">
        <v>18000000000</v>
      </c>
    </row>
    <row r="223" spans="3:13" ht="15.5" x14ac:dyDescent="0.35">
      <c r="C223" t="s">
        <v>188</v>
      </c>
      <c r="I223" s="5">
        <v>413000000000</v>
      </c>
      <c r="J223" s="5">
        <v>438000000000</v>
      </c>
      <c r="K223" s="5">
        <v>824000000000</v>
      </c>
      <c r="L223" s="5">
        <v>-114000000000</v>
      </c>
      <c r="M223" s="5">
        <v>-37000000000</v>
      </c>
    </row>
    <row r="224" spans="3:13" ht="15.5" x14ac:dyDescent="0.35">
      <c r="C224" t="s">
        <v>189</v>
      </c>
      <c r="I224" s="5">
        <v>61000000000</v>
      </c>
      <c r="J224" s="5">
        <v>-122000000000</v>
      </c>
      <c r="K224" s="5">
        <v>-89000000000</v>
      </c>
      <c r="L224" s="5">
        <v>-241000000000</v>
      </c>
      <c r="M224" s="5">
        <v>-8000000000</v>
      </c>
    </row>
    <row r="225" spans="2:13" ht="15.5" x14ac:dyDescent="0.35">
      <c r="C225" t="s">
        <v>190</v>
      </c>
    </row>
    <row r="226" spans="2:13" ht="15.5" x14ac:dyDescent="0.35">
      <c r="C226" t="s">
        <v>15</v>
      </c>
      <c r="I226" s="5">
        <v>61000000000</v>
      </c>
      <c r="J226" s="5">
        <v>-122000000000</v>
      </c>
      <c r="K226" s="5">
        <v>-89000000000</v>
      </c>
      <c r="L226" s="5">
        <v>-241000000000</v>
      </c>
      <c r="M226" s="5">
        <v>-8000000000</v>
      </c>
    </row>
    <row r="227" spans="2:13" ht="15.5" x14ac:dyDescent="0.35">
      <c r="C227" t="s">
        <v>17</v>
      </c>
      <c r="I227" s="6">
        <v>1.39</v>
      </c>
      <c r="J227" s="6">
        <v>-2.79</v>
      </c>
      <c r="K227" s="6">
        <v>-2.0299999999999998</v>
      </c>
      <c r="L227" s="6">
        <v>-6.88</v>
      </c>
      <c r="M227" s="6">
        <v>-6733.6</v>
      </c>
    </row>
    <row r="229" spans="2:13" ht="15.5" x14ac:dyDescent="0.35">
      <c r="B229" t="s">
        <v>191</v>
      </c>
      <c r="C229" t="s">
        <v>192</v>
      </c>
      <c r="D229" s="5">
        <v>-2000000000</v>
      </c>
      <c r="E229" s="5">
        <v>3000000000</v>
      </c>
      <c r="F229" s="5">
        <v>-13000000000</v>
      </c>
      <c r="G229" s="5">
        <v>-4000000000</v>
      </c>
      <c r="H229" s="5">
        <v>3000000000</v>
      </c>
      <c r="I229" s="5">
        <v>-11000000000</v>
      </c>
      <c r="J229" s="5">
        <v>8000000000</v>
      </c>
      <c r="K229" s="5">
        <v>5000000000</v>
      </c>
      <c r="L229" s="5">
        <v>50000000000</v>
      </c>
      <c r="M229" s="5">
        <v>21000000000</v>
      </c>
    </row>
    <row r="230" spans="2:13" ht="15.5" x14ac:dyDescent="0.35">
      <c r="C230" t="s">
        <v>45</v>
      </c>
      <c r="D230" s="6">
        <v>-0.04</v>
      </c>
      <c r="E230" s="6">
        <v>7.0000000000000007E-2</v>
      </c>
      <c r="F230" s="6">
        <v>-0.25</v>
      </c>
      <c r="G230" s="6">
        <v>-7.0000000000000007E-2</v>
      </c>
      <c r="H230" s="6">
        <v>0.05</v>
      </c>
      <c r="I230" s="6">
        <v>-0.23</v>
      </c>
      <c r="J230" s="6">
        <v>0.15</v>
      </c>
      <c r="K230" s="6">
        <v>0.11</v>
      </c>
      <c r="L230" s="6">
        <v>0.99</v>
      </c>
      <c r="M230" s="6">
        <v>0.42</v>
      </c>
    </row>
    <row r="231" spans="2:13" ht="15.5" x14ac:dyDescent="0.35">
      <c r="C231" t="s">
        <v>193</v>
      </c>
      <c r="D231" s="5">
        <v>303000000000</v>
      </c>
      <c r="E231" s="5">
        <v>345000000000</v>
      </c>
      <c r="F231" s="5">
        <v>372000000000</v>
      </c>
      <c r="G231" s="5">
        <v>303000000000</v>
      </c>
      <c r="H231" s="5">
        <v>1296000000000</v>
      </c>
      <c r="I231" s="5">
        <v>1089000000000</v>
      </c>
      <c r="J231" s="5">
        <v>1004000000000</v>
      </c>
      <c r="K231" s="5">
        <v>1062000000000</v>
      </c>
      <c r="L231" s="5">
        <v>1071000000000</v>
      </c>
      <c r="M231" s="5">
        <v>679000000000</v>
      </c>
    </row>
    <row r="232" spans="2:13" ht="15.5" x14ac:dyDescent="0.35">
      <c r="C232" t="s">
        <v>194</v>
      </c>
      <c r="I232" s="6">
        <v>7282.53</v>
      </c>
    </row>
    <row r="233" spans="2:13" ht="15.5" x14ac:dyDescent="0.35">
      <c r="C233" t="s">
        <v>292</v>
      </c>
      <c r="I233" s="6">
        <v>-1355.74</v>
      </c>
    </row>
    <row r="234" spans="2:13" ht="15.5" x14ac:dyDescent="0.35">
      <c r="C234" t="s">
        <v>195</v>
      </c>
      <c r="I234" s="6">
        <v>6.95</v>
      </c>
    </row>
    <row r="235" spans="2:13" ht="15.5" x14ac:dyDescent="0.35">
      <c r="C235" t="s">
        <v>293</v>
      </c>
      <c r="I235" s="6">
        <v>-7.000000000000001E-4</v>
      </c>
    </row>
    <row r="236" spans="2:13" ht="15.5" x14ac:dyDescent="0.35">
      <c r="C236" t="s">
        <v>294</v>
      </c>
      <c r="I236" s="6">
        <v>15.09</v>
      </c>
    </row>
    <row r="237" spans="2:13" ht="15.5" x14ac:dyDescent="0.35">
      <c r="C237" t="s">
        <v>196</v>
      </c>
      <c r="I237" s="6">
        <v>19.14</v>
      </c>
    </row>
    <row r="238" spans="2:13" ht="15.5" x14ac:dyDescent="0.35">
      <c r="C238" t="s">
        <v>295</v>
      </c>
      <c r="I238" s="6">
        <v>92.71</v>
      </c>
    </row>
    <row r="239" spans="2:13" ht="15.5" x14ac:dyDescent="0.35">
      <c r="C239" t="s">
        <v>296</v>
      </c>
      <c r="I239" s="6">
        <v>92.71</v>
      </c>
    </row>
    <row r="240" spans="2:13" ht="15.5" x14ac:dyDescent="0.35">
      <c r="C240" t="s">
        <v>297</v>
      </c>
      <c r="I240" s="6">
        <v>880.51</v>
      </c>
    </row>
    <row r="241" spans="3:9" ht="15.5" x14ac:dyDescent="0.35">
      <c r="C241" t="s">
        <v>298</v>
      </c>
      <c r="I241" s="6">
        <v>196.71</v>
      </c>
    </row>
    <row r="242" spans="3:9" ht="15.5" x14ac:dyDescent="0.35">
      <c r="C242" t="s">
        <v>301</v>
      </c>
      <c r="I242" s="6">
        <v>-0.3</v>
      </c>
    </row>
    <row r="243" spans="3:9" ht="15.5" x14ac:dyDescent="0.35">
      <c r="C243" t="s">
        <v>197</v>
      </c>
      <c r="I243" s="6">
        <v>0.05</v>
      </c>
    </row>
    <row r="244" spans="3:9" ht="15.5" x14ac:dyDescent="0.35">
      <c r="C244" t="s">
        <v>302</v>
      </c>
      <c r="I244" s="6">
        <v>26.5</v>
      </c>
    </row>
    <row r="245" spans="3:9" ht="15.5" x14ac:dyDescent="0.35">
      <c r="C245" t="s">
        <v>198</v>
      </c>
      <c r="D245" s="6">
        <v>0.76</v>
      </c>
    </row>
    <row r="246" spans="3:9" ht="15.5" x14ac:dyDescent="0.35">
      <c r="C246" t="s">
        <v>199</v>
      </c>
      <c r="I246" s="6">
        <v>20.9</v>
      </c>
    </row>
    <row r="247" spans="3:9" ht="15.5" x14ac:dyDescent="0.35">
      <c r="C247" t="s">
        <v>303</v>
      </c>
      <c r="I247" s="6">
        <v>4.3099999999999996</v>
      </c>
    </row>
    <row r="248" spans="3:9" ht="15.5" x14ac:dyDescent="0.35">
      <c r="C248" t="s">
        <v>200</v>
      </c>
      <c r="D248" s="6">
        <v>2.09</v>
      </c>
    </row>
    <row r="249" spans="3:9" ht="15.5" x14ac:dyDescent="0.35">
      <c r="C249" t="s">
        <v>201</v>
      </c>
      <c r="D249" s="6">
        <v>1.67</v>
      </c>
    </row>
    <row r="250" spans="3:9" ht="15.5" x14ac:dyDescent="0.35">
      <c r="C250" t="s">
        <v>202</v>
      </c>
      <c r="D250" s="6">
        <v>0.13</v>
      </c>
    </row>
    <row r="251" spans="3:9" ht="15.5" x14ac:dyDescent="0.35">
      <c r="C251" t="s">
        <v>352</v>
      </c>
      <c r="D251" s="6">
        <v>7.0000000000000007E-2</v>
      </c>
    </row>
    <row r="252" spans="3:9" ht="15.5" x14ac:dyDescent="0.35">
      <c r="C252" t="s">
        <v>203</v>
      </c>
      <c r="D252" s="6">
        <v>0.45</v>
      </c>
    </row>
    <row r="253" spans="3:9" ht="15.5" x14ac:dyDescent="0.35">
      <c r="C253" t="s">
        <v>204</v>
      </c>
      <c r="D253" s="6">
        <v>0.09</v>
      </c>
    </row>
    <row r="254" spans="3:9" ht="15.5" x14ac:dyDescent="0.35">
      <c r="C254" t="s">
        <v>205</v>
      </c>
      <c r="D254" s="6">
        <v>1.74</v>
      </c>
    </row>
    <row r="255" spans="3:9" ht="15.5" x14ac:dyDescent="0.35">
      <c r="C255" t="s">
        <v>304</v>
      </c>
      <c r="I255" s="6">
        <v>0.98</v>
      </c>
    </row>
    <row r="256" spans="3:9" ht="15.5" x14ac:dyDescent="0.35">
      <c r="C256" t="s">
        <v>13</v>
      </c>
      <c r="D256" s="5">
        <v>106000000000</v>
      </c>
    </row>
    <row r="257" spans="3:9" ht="15.5" x14ac:dyDescent="0.35">
      <c r="C257" t="s">
        <v>206</v>
      </c>
      <c r="I257" s="6">
        <v>3.36</v>
      </c>
    </row>
    <row r="258" spans="3:9" ht="15.5" x14ac:dyDescent="0.35">
      <c r="C258" t="s">
        <v>207</v>
      </c>
      <c r="I258" s="6">
        <v>-8.1000000000000013E-3</v>
      </c>
    </row>
    <row r="259" spans="3:9" ht="15.5" x14ac:dyDescent="0.35">
      <c r="C259" t="s">
        <v>208</v>
      </c>
      <c r="I259" s="6">
        <v>-1.41E-2</v>
      </c>
    </row>
    <row r="260" spans="3:9" ht="15.5" x14ac:dyDescent="0.35">
      <c r="C260" t="s">
        <v>209</v>
      </c>
      <c r="I260" s="6">
        <v>1.55E-2</v>
      </c>
    </row>
    <row r="261" spans="3:9" ht="15.5" x14ac:dyDescent="0.35">
      <c r="C261" t="s">
        <v>305</v>
      </c>
      <c r="I261" s="6">
        <v>3.7000000000000002E-3</v>
      </c>
    </row>
    <row r="262" spans="3:9" ht="15.5" x14ac:dyDescent="0.35">
      <c r="C262" t="s">
        <v>210</v>
      </c>
      <c r="D262" s="6">
        <v>62.78</v>
      </c>
    </row>
    <row r="263" spans="3:9" ht="15.5" x14ac:dyDescent="0.35">
      <c r="C263" t="s">
        <v>211</v>
      </c>
      <c r="D263" s="6">
        <v>46.92</v>
      </c>
    </row>
    <row r="264" spans="3:9" ht="15.5" x14ac:dyDescent="0.35">
      <c r="C264" t="s">
        <v>212</v>
      </c>
      <c r="D264" s="6">
        <v>57.51</v>
      </c>
    </row>
    <row r="265" spans="3:9" ht="15.5" x14ac:dyDescent="0.35">
      <c r="C265" t="s">
        <v>213</v>
      </c>
      <c r="D265" s="6">
        <v>52.19</v>
      </c>
    </row>
    <row r="266" spans="3:9" ht="15.5" x14ac:dyDescent="0.35">
      <c r="C266" t="s">
        <v>214</v>
      </c>
      <c r="D266" s="6">
        <v>1.45</v>
      </c>
    </row>
    <row r="267" spans="3:9" ht="15.5" x14ac:dyDescent="0.35">
      <c r="C267" t="s">
        <v>306</v>
      </c>
      <c r="I267" s="6">
        <v>0.72</v>
      </c>
    </row>
    <row r="268" spans="3:9" ht="15.5" x14ac:dyDescent="0.35">
      <c r="C268" t="s">
        <v>307</v>
      </c>
      <c r="I268" s="6">
        <v>8.27</v>
      </c>
    </row>
    <row r="269" spans="3:9" ht="15.5" x14ac:dyDescent="0.35">
      <c r="C269" t="s">
        <v>41</v>
      </c>
      <c r="I269" s="5">
        <v>19969000000000</v>
      </c>
    </row>
    <row r="270" spans="3:9" ht="15.5" x14ac:dyDescent="0.35">
      <c r="C270" t="s">
        <v>215</v>
      </c>
      <c r="I270" s="5">
        <v>20312000000000</v>
      </c>
    </row>
    <row r="271" spans="3:9" ht="15.5" x14ac:dyDescent="0.35">
      <c r="C271" t="s">
        <v>216</v>
      </c>
      <c r="I271" s="5">
        <v>49920000000</v>
      </c>
    </row>
    <row r="272" spans="3:9" ht="15.5" x14ac:dyDescent="0.35">
      <c r="C272" t="s">
        <v>217</v>
      </c>
      <c r="I272" s="6">
        <v>0.53880000000000006</v>
      </c>
    </row>
    <row r="273" spans="3:9" ht="15.5" x14ac:dyDescent="0.35">
      <c r="C273" t="s">
        <v>218</v>
      </c>
      <c r="D273" s="6">
        <v>0.15259999999999999</v>
      </c>
    </row>
    <row r="274" spans="3:9" ht="15.5" x14ac:dyDescent="0.35">
      <c r="C274" t="s">
        <v>219</v>
      </c>
      <c r="D274" s="6">
        <v>-1.8799999999999997E-2</v>
      </c>
    </row>
    <row r="275" spans="3:9" ht="15.5" x14ac:dyDescent="0.35">
      <c r="C275" t="s">
        <v>220</v>
      </c>
      <c r="D275" s="6">
        <v>-6.8999999999999999E-3</v>
      </c>
    </row>
    <row r="276" spans="3:9" ht="15.5" x14ac:dyDescent="0.35">
      <c r="C276" t="s">
        <v>221</v>
      </c>
      <c r="D276" s="6">
        <v>0.54559999999999997</v>
      </c>
    </row>
    <row r="277" spans="3:9" ht="15.5" x14ac:dyDescent="0.35">
      <c r="C277" t="s">
        <v>222</v>
      </c>
      <c r="D277" s="6">
        <v>0.33049999999999996</v>
      </c>
    </row>
    <row r="278" spans="3:9" ht="15.5" x14ac:dyDescent="0.35">
      <c r="C278" t="s">
        <v>223</v>
      </c>
      <c r="D278" s="6">
        <v>-2.4687999999999999</v>
      </c>
    </row>
    <row r="279" spans="3:9" ht="15.5" x14ac:dyDescent="0.35">
      <c r="C279" t="s">
        <v>224</v>
      </c>
      <c r="I279" s="5">
        <v>5</v>
      </c>
    </row>
    <row r="280" spans="3:9" ht="15.5" x14ac:dyDescent="0.35">
      <c r="C280" t="s">
        <v>225</v>
      </c>
      <c r="I280" s="6">
        <v>0.31</v>
      </c>
    </row>
    <row r="281" spans="3:9" ht="15.5" x14ac:dyDescent="0.35">
      <c r="C281" t="s">
        <v>226</v>
      </c>
      <c r="I281" s="6">
        <v>0.9</v>
      </c>
    </row>
    <row r="282" spans="3:9" ht="15.5" x14ac:dyDescent="0.35">
      <c r="C282" t="s">
        <v>308</v>
      </c>
      <c r="I282" s="6">
        <v>0.03</v>
      </c>
    </row>
    <row r="283" spans="3:9" ht="15.5" x14ac:dyDescent="0.35">
      <c r="C283" t="s">
        <v>227</v>
      </c>
      <c r="I283" s="6">
        <v>0.42</v>
      </c>
    </row>
    <row r="284" spans="3:9" ht="15.5" x14ac:dyDescent="0.35">
      <c r="C284" t="s">
        <v>228</v>
      </c>
      <c r="I284" s="6">
        <v>0.11</v>
      </c>
    </row>
    <row r="285" spans="3:9" ht="15.5" x14ac:dyDescent="0.35">
      <c r="C285" t="s">
        <v>229</v>
      </c>
      <c r="I285" s="6">
        <v>0.03</v>
      </c>
    </row>
    <row r="286" spans="3:9" ht="15.5" x14ac:dyDescent="0.35">
      <c r="C286" t="s">
        <v>230</v>
      </c>
      <c r="I286" s="6">
        <v>0.21</v>
      </c>
    </row>
    <row r="287" spans="3:9" ht="15.5" x14ac:dyDescent="0.35">
      <c r="C287" t="s">
        <v>309</v>
      </c>
      <c r="I287" s="5">
        <v>1323000000000</v>
      </c>
    </row>
    <row r="288" spans="3:9" ht="15.5" x14ac:dyDescent="0.35">
      <c r="C288" t="s">
        <v>310</v>
      </c>
      <c r="I288" s="5">
        <v>228000000000</v>
      </c>
    </row>
    <row r="289" spans="3:9" ht="15.5" x14ac:dyDescent="0.35">
      <c r="C289" t="s">
        <v>311</v>
      </c>
      <c r="I289" s="5">
        <v>103000000000</v>
      </c>
    </row>
    <row r="290" spans="3:9" ht="15.5" x14ac:dyDescent="0.35">
      <c r="C290" t="s">
        <v>312</v>
      </c>
      <c r="I290" s="5">
        <v>-15000000000</v>
      </c>
    </row>
    <row r="291" spans="3:9" ht="15.5" x14ac:dyDescent="0.35">
      <c r="C291" t="s">
        <v>231</v>
      </c>
      <c r="D291" s="5">
        <v>38000000000</v>
      </c>
    </row>
    <row r="292" spans="3:9" ht="15.5" x14ac:dyDescent="0.35">
      <c r="C292" t="s">
        <v>232</v>
      </c>
      <c r="D292" s="5">
        <v>1817000000000</v>
      </c>
    </row>
    <row r="293" spans="3:9" ht="15.5" x14ac:dyDescent="0.35">
      <c r="C293" t="s">
        <v>233</v>
      </c>
      <c r="D293" s="5">
        <v>561000000000</v>
      </c>
    </row>
    <row r="294" spans="3:9" ht="15.5" x14ac:dyDescent="0.35">
      <c r="C294" t="s">
        <v>176</v>
      </c>
      <c r="D294" s="5">
        <v>367000000000</v>
      </c>
    </row>
    <row r="295" spans="3:9" ht="15.5" x14ac:dyDescent="0.35">
      <c r="C295" t="s">
        <v>175</v>
      </c>
      <c r="I295" s="5">
        <v>1043000000000</v>
      </c>
    </row>
    <row r="296" spans="3:9" ht="15.5" x14ac:dyDescent="0.35">
      <c r="C296" t="s">
        <v>174</v>
      </c>
      <c r="D296" s="5">
        <v>87000000000</v>
      </c>
    </row>
    <row r="297" spans="3:9" ht="15.5" x14ac:dyDescent="0.35">
      <c r="C297" t="s">
        <v>173</v>
      </c>
      <c r="D297" s="5">
        <v>81000000000</v>
      </c>
    </row>
    <row r="298" spans="3:9" ht="15.5" x14ac:dyDescent="0.35">
      <c r="C298" t="s">
        <v>24</v>
      </c>
      <c r="D298" s="5">
        <v>168000000000</v>
      </c>
    </row>
    <row r="299" spans="3:9" ht="15.5" x14ac:dyDescent="0.35">
      <c r="C299" t="s">
        <v>21</v>
      </c>
      <c r="D299" s="5">
        <v>130000000000</v>
      </c>
    </row>
    <row r="300" spans="3:9" ht="15.5" x14ac:dyDescent="0.35">
      <c r="C300" t="s">
        <v>234</v>
      </c>
      <c r="I300" s="5">
        <v>1256000000000</v>
      </c>
    </row>
    <row r="301" spans="3:9" ht="15.5" x14ac:dyDescent="0.35">
      <c r="C301" t="s">
        <v>313</v>
      </c>
      <c r="I301" s="5">
        <v>215000000000</v>
      </c>
    </row>
    <row r="302" spans="3:9" ht="15.5" x14ac:dyDescent="0.35">
      <c r="C302" t="s">
        <v>314</v>
      </c>
      <c r="I302" s="5">
        <v>-199000000000</v>
      </c>
    </row>
    <row r="303" spans="3:9" ht="15.5" x14ac:dyDescent="0.35">
      <c r="C303" t="s">
        <v>315</v>
      </c>
      <c r="I303" s="5">
        <v>-5000000000</v>
      </c>
    </row>
    <row r="304" spans="3:9" ht="15.5" x14ac:dyDescent="0.35">
      <c r="C304" t="s">
        <v>317</v>
      </c>
      <c r="I304" s="5">
        <v>215000000000</v>
      </c>
    </row>
  </sheetData>
  <pageMargins left="0.7" right="0.7" top="0.75" bottom="0.75" header="0.3" footer="0.3"/>
  <ignoredErrors>
    <ignoredError sqref="A1:M305" numberStoredAsText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M27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992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993</v>
      </c>
      <c r="D2" s="2" vm="31">
        <f ca="1">IFERROR(_xlfn.STOCKHISTORY("XIDX:" &amp; $C$1, D3, , 0, 0, 1), "Libur")</f>
        <v>36</v>
      </c>
      <c r="E2" s="2" vm="134">
        <f ca="1">IFERROR(_xlfn.STOCKHISTORY("XIDX:" &amp; $C$1, E3, , 0, 0, 1), "Libur")</f>
        <v>34</v>
      </c>
      <c r="H2" s="2" vm="134">
        <f ca="1">IFERROR(INDEX(D2:G2,COUNT(D2:G2)),"")</f>
        <v>34</v>
      </c>
      <c r="I2" s="2" vm="135">
        <f ca="1">IFERROR(_xlfn.STOCKHISTORY("XIDX:" &amp; $C$1, I1, , 0, 0, 1), "Libur")</f>
        <v>46</v>
      </c>
      <c r="J2" s="2" vm="136">
        <f ca="1">IFERROR(_xlfn.STOCKHISTORY("XIDX:" &amp; $C$1, J1, , 0, 0, 1), "Libur")</f>
        <v>18</v>
      </c>
      <c r="K2" s="2" vm="137">
        <f ca="1">IFERROR(_xlfn.STOCKHISTORY("XIDX:" &amp; $C$1, K1, , 0, 0, 1), "Libur")</f>
        <v>22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3" ht="15.5" x14ac:dyDescent="0.35">
      <c r="B4" t="s">
        <v>5</v>
      </c>
      <c r="C4" t="s">
        <v>6</v>
      </c>
      <c r="D4" s="2">
        <f>IFERROR(INDEX(D51:D500,MATCH($C$4,$C$51:$C$500,0)),"")</f>
        <v>13830331505</v>
      </c>
      <c r="E4" s="2">
        <f>IFERROR(INDEX(E51:E500,MATCH($C$4,$C$51:$C$500,0)),"")</f>
        <v>21934584550</v>
      </c>
      <c r="H4" s="2">
        <f>IFERROR(SUM(D4:G4)*(4/MAX(1,COUNT(D4:G4))),"")</f>
        <v>71529832110</v>
      </c>
      <c r="I4" s="2">
        <f>IFERROR(INDEX(I51:I500,MATCH($C$4,$C$51:$C$500,0)),"")</f>
        <v>39557972996</v>
      </c>
      <c r="J4" s="2">
        <f>IFERROR(INDEX(J51:J500,MATCH($C$4,$C$51:$C$500,0)),"")</f>
        <v>48056288137</v>
      </c>
      <c r="K4" s="2">
        <f>IFERROR(INDEX(K51:K500,MATCH($C$4,$C$51:$C$500,0)),"")</f>
        <v>45420658133</v>
      </c>
      <c r="L4" s="2">
        <f>IFERROR(INDEX(L51:L500,MATCH($C$4,$C$51:$C$500,0)),"")</f>
        <v>18346844372</v>
      </c>
      <c r="M4" s="2">
        <f>IFERROR(INDEX(M51:M500,MATCH($C$4,$C$51:$C$500,0)),"")</f>
        <v>1967436524</v>
      </c>
    </row>
    <row r="5" spans="1:13" ht="15.5" x14ac:dyDescent="0.35">
      <c r="B5" t="s">
        <v>7</v>
      </c>
      <c r="C5" t="s">
        <v>8</v>
      </c>
      <c r="D5" s="2">
        <f>IFERROR(INDEX(D51:D500,MATCH($C$5,$C$51:$C$500,0)),"")</f>
        <v>1737764515</v>
      </c>
      <c r="E5" s="2">
        <f>IFERROR(INDEX(E51:E500,MATCH($C$5,$C$51:$C$500,0)),"")</f>
        <v>5043369577</v>
      </c>
      <c r="H5" s="2">
        <f>IFERROR(SUM(D5:G5)*(4/MAX(1,COUNT(D5:G5))),"")</f>
        <v>13562268184</v>
      </c>
      <c r="I5" s="2">
        <f>IFERROR(INDEX(I51:I500,MATCH($C$5,$C$51:$C$500,0)),"")</f>
        <v>8572407411</v>
      </c>
      <c r="J5" s="2">
        <f>IFERROR(INDEX(J51:J500,MATCH($C$5,$C$51:$C$500,0)),"")</f>
        <v>10549214254</v>
      </c>
      <c r="K5" s="2">
        <f>IFERROR(INDEX(K51:K500,MATCH($C$5,$C$51:$C$500,0)),"")</f>
        <v>10449445610</v>
      </c>
      <c r="L5" s="2">
        <f>IFERROR(INDEX(L51:L500,MATCH($C$5,$C$51:$C$500,0)),"")</f>
        <v>4484471877</v>
      </c>
      <c r="M5" s="2">
        <f>IFERROR(INDEX(M51:M500,MATCH($C$5,$C$51:$C$500,0)),"")</f>
        <v>158407563</v>
      </c>
    </row>
    <row r="6" spans="1:13" ht="15.5" x14ac:dyDescent="0.35">
      <c r="B6" t="s">
        <v>9</v>
      </c>
      <c r="C6" t="s">
        <v>10</v>
      </c>
      <c r="D6" s="2">
        <f>IFERROR(INDEX(D51:D500,MATCH($C$6,$C$51:$C$500,0)),"")</f>
        <v>246451310294</v>
      </c>
      <c r="E6" s="2">
        <f>IFERROR(INDEX(E51:E500,MATCH($C$6,$C$51:$C$500,0)),"")</f>
        <v>244713545779</v>
      </c>
      <c r="H6" s="2">
        <f>IFERROR(INDEX(D6:G6,COUNT(D6:G6)),"")</f>
        <v>244713545779</v>
      </c>
      <c r="I6" s="2">
        <f>IFERROR(INDEX(I51:I500,MATCH($C$6,$C$51:$C$500,0)),"")</f>
        <v>244713545779</v>
      </c>
      <c r="J6" s="2">
        <f>IFERROR(INDEX(J51:J500,MATCH($C$6,$C$51:$C$500,0)),"")</f>
        <v>237400894005</v>
      </c>
      <c r="K6" s="2">
        <f>IFERROR(INDEX(K51:K500,MATCH($C$6,$C$51:$C$500,0)),"")</f>
        <v>229058608863</v>
      </c>
      <c r="L6" s="2">
        <f>IFERROR(INDEX(L51:L500,MATCH($C$6,$C$51:$C$500,0)),"")</f>
        <v>118461333186</v>
      </c>
      <c r="M6" s="2">
        <f>IFERROR(INDEX(M51:M500,MATCH($C$6,$C$51:$C$500,0)),"")</f>
        <v>113976861309</v>
      </c>
    </row>
    <row r="7" spans="1:13" ht="15.5" x14ac:dyDescent="0.35">
      <c r="B7" t="s">
        <v>11</v>
      </c>
      <c r="C7" t="s">
        <v>12</v>
      </c>
      <c r="D7" s="3">
        <f>IFERROR(INDEX(D51:D500,MATCH($C$7,$C$51:$C$500,0))/1000000000,"")</f>
        <v>5.73</v>
      </c>
      <c r="E7" s="3">
        <f>IFERROR(INDEX(E51:E500,MATCH($C$7,$C$51:$C$500,0))/1000000000,"")</f>
        <v>5.73</v>
      </c>
      <c r="H7" s="3">
        <f>IFERROR(INDEX(D7:G7,COUNT(D7:G7)),"")</f>
        <v>5.73</v>
      </c>
      <c r="I7" s="3">
        <f>IFERROR(INDEX(I51:I500,MATCH($C$7,$C$51:$C$500,0))/1000000000,"")</f>
        <v>5.73</v>
      </c>
      <c r="J7" s="3">
        <f>IFERROR(INDEX(J51:J500,MATCH($C$7,$C$51:$C$500,0))/1000000000,"")</f>
        <v>5.73</v>
      </c>
      <c r="K7" s="3">
        <f>IFERROR(INDEX(K51:K500,MATCH($C$7,$C$51:$C$500,0))/1000000000,"")</f>
        <v>5.73</v>
      </c>
      <c r="L7" s="3">
        <f>IFERROR(INDEX(L51:L500,MATCH($C$7,$C$51:$C$500,0))/1000000000,"")</f>
        <v>4.53</v>
      </c>
      <c r="M7" s="3">
        <f>IFERROR(INDEX(M51:M500,MATCH($C$7,$C$51:$C$500,0))/1000000000,"")</f>
        <v>0</v>
      </c>
    </row>
    <row r="8" spans="1:1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2000000000</v>
      </c>
      <c r="E8" s="2">
        <f>IFERROR(INDEX(E51:E500,MATCH("Free cash flow (Quarter)",$C$51:$C$500,0)),"")</f>
        <v>8000000000</v>
      </c>
      <c r="H8" s="2">
        <f>IFERROR(INDEX(D8:G8,COUNT(D8:G8)),"")</f>
        <v>8000000000</v>
      </c>
      <c r="I8" s="2">
        <f>IFERROR(INDEX(I51:I500,MATCH($C$8,$C$51:$C$500,0)),"")</f>
        <v>3000000000</v>
      </c>
      <c r="J8" s="2">
        <f>IFERROR(INDEX(J51:J500,MATCH($C$8,$C$51:$C$500,0)),"")</f>
        <v>-1000000000</v>
      </c>
      <c r="K8" s="2">
        <f>IFERROR(INDEX(K51:K500,MATCH($C$8,$C$51:$C$500,0)),"")</f>
        <v>-13000000000</v>
      </c>
      <c r="L8" s="2">
        <f>IFERROR(INDEX(L51:L500,MATCH($C$8,$C$51:$C$500,0)),"")</f>
        <v>3000000000</v>
      </c>
      <c r="M8" s="2">
        <f>IFERROR(INDEX(M51:M500,MATCH($C$8,$C$51:$C$500,0)),"")</f>
        <v>-43000000000</v>
      </c>
    </row>
    <row r="9" spans="1:13" ht="15.5" x14ac:dyDescent="0.35">
      <c r="A9" t="s">
        <v>16</v>
      </c>
      <c r="C9" t="s">
        <v>17</v>
      </c>
      <c r="D9" s="3">
        <f>IFERROR(INDEX(D51:D500,MATCH("Free cash flow per share (Quarter)",$C$51:$C$500,0)),"")</f>
        <v>0.36</v>
      </c>
      <c r="E9" s="3">
        <f>IFERROR(INDEX(E51:E500,MATCH("Free cash flow per share (Quarter)",$C$51:$C$500,0)),"")</f>
        <v>1.4</v>
      </c>
      <c r="H9" s="3">
        <f>IFERROR(INDEX(D9:G9,COUNT(D9:G9)),"")</f>
        <v>1.4</v>
      </c>
      <c r="I9" s="3">
        <f>IFERROR(INDEX(I51:I500,MATCH($C$9,$C$51:$C$500,0)),"")</f>
        <v>0.56999999999999995</v>
      </c>
      <c r="J9" s="3">
        <f>IFERROR(INDEX(J51:J500,MATCH($C$9,$C$51:$C$500,0)),"")</f>
        <v>-0.09</v>
      </c>
      <c r="K9" s="3">
        <f>IFERROR(INDEX(K51:K500,MATCH($C$9,$C$51:$C$500,0)),"")</f>
        <v>-2.33</v>
      </c>
      <c r="L9" s="3">
        <f>IFERROR(INDEX(L51:L500,MATCH($C$9,$C$51:$C$500,0)),"")</f>
        <v>0.64</v>
      </c>
      <c r="M9" s="3">
        <f>IFERROR(INDEX(M51:M500,MATCH($C$9,$C$51:$C$500,0)),"")</f>
        <v>-376601.42</v>
      </c>
    </row>
    <row r="10" spans="1:13" ht="15.5" x14ac:dyDescent="0.35">
      <c r="C10" t="s">
        <v>18</v>
      </c>
      <c r="D10" s="3">
        <f ca="1">IFERROR(IF(D9=0,"",D2/D9),"")</f>
        <v>100</v>
      </c>
      <c r="E10" s="3">
        <f ca="1">IFERROR(IF(E9=0,"",E2/E9),"")</f>
        <v>24.285714285714288</v>
      </c>
      <c r="I10" s="3">
        <f ca="1">IFERROR(IF(I9=0,"",I2/I9),"")</f>
        <v>80.701754385964918</v>
      </c>
      <c r="J10" s="3">
        <f ca="1">IFERROR(IF(J9=0,"",J2/J9),"")</f>
        <v>-200</v>
      </c>
      <c r="K10" s="3">
        <f ca="1">IFERROR(IF(K9=0,"",K2/K9),"")</f>
        <v>-9.4420600858369088</v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19</v>
      </c>
      <c r="C11" t="s">
        <v>20</v>
      </c>
      <c r="D11" s="2">
        <f>IFERROR(INDEX(D51:D500,MATCH($C$11,$C$51:$C$500,0)),"")</f>
        <v>2441410489</v>
      </c>
      <c r="E11" s="2">
        <f>IFERROR(INDEX(E51:E500,MATCH($C$11,$C$51:$C$500,0)),"")</f>
        <v>6480060912</v>
      </c>
      <c r="H11" s="2">
        <f>IFERROR(INDEX(D11:G11,COUNT(D11:G11)),"")</f>
        <v>6480060912</v>
      </c>
      <c r="I11" s="2">
        <f>IFERROR(INDEX(I51:I500,MATCH($C$11,$C$51:$C$500,0)),"")</f>
        <v>6480060912</v>
      </c>
      <c r="J11" s="2">
        <f>IFERROR(INDEX(J51:J500,MATCH($C$11,$C$51:$C$500,0)),"")</f>
        <v>9027932129</v>
      </c>
      <c r="K11" s="2">
        <f>IFERROR(INDEX(K51:K500,MATCH($C$11,$C$51:$C$500,0)),"")</f>
        <v>11637271431</v>
      </c>
      <c r="L11" s="2">
        <f>IFERROR(INDEX(L51:L500,MATCH($C$11,$C$51:$C$500,0)),"")</f>
        <v>1621935229</v>
      </c>
      <c r="M11" s="2">
        <f>IFERROR(INDEX(M51:M500,MATCH($C$11,$C$51:$C$500,0)),"")</f>
        <v>3311212814</v>
      </c>
    </row>
    <row r="12" spans="1:1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20000000000</v>
      </c>
      <c r="E12" s="2">
        <f>IFERROR(INDEX(E51:E500,MATCH("Net Debt (Quarter)",$C$51:$C$500,0)),"")</f>
        <v>22000000000</v>
      </c>
      <c r="H12" s="2">
        <f>IFERROR(INDEX(D12:G12,COUNT(D12:G12)),"")</f>
        <v>22000000000</v>
      </c>
      <c r="I12" s="2">
        <f>IFERROR(INDEX(I51:I500,MATCH($C$12,$C$51:$C$500,0)),"")</f>
        <v>22000000000</v>
      </c>
      <c r="J12" s="2">
        <f>IFERROR(INDEX(J51:J500,MATCH($C$12,$C$51:$C$500,0)),"")</f>
        <v>24000000000</v>
      </c>
      <c r="K12" s="2">
        <f>IFERROR(INDEX(K51:K500,MATCH($C$12,$C$51:$C$500,0)),"")</f>
        <v>22000000000</v>
      </c>
      <c r="L12" s="2">
        <f>IFERROR(INDEX(L51:L500,MATCH($C$12,$C$51:$C$500,0)),"")</f>
        <v>15000000000</v>
      </c>
      <c r="M12" s="2">
        <f>IFERROR(INDEX(M51:M500,MATCH($C$12,$C$51:$C$500,0)),"")</f>
        <v>11000000000</v>
      </c>
    </row>
    <row r="13" spans="1:1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23000000000</v>
      </c>
      <c r="E13" s="2">
        <f>IFERROR(INDEX(E51:E500,MATCH("Total Debt (Quarter)",$C$51:$C$500,0)),"")</f>
        <v>29000000000</v>
      </c>
      <c r="H13" s="2">
        <f>IFERROR(INDEX(D13:G13,COUNT(D13:G13)),"")</f>
        <v>29000000000</v>
      </c>
      <c r="I13" s="2">
        <f>IFERROR(INDEX(I51:I500,MATCH($C$13,$C$51:$C$500,0)),"")</f>
        <v>29000000000</v>
      </c>
      <c r="J13" s="2">
        <f>IFERROR(INDEX(J51:J500,MATCH($C$13,$C$51:$C$500,0)),"")</f>
        <v>33000000000</v>
      </c>
      <c r="K13" s="2">
        <f>IFERROR(INDEX(K51:K500,MATCH($C$13,$C$51:$C$500,0)),"")</f>
        <v>33000000000</v>
      </c>
      <c r="L13" s="2">
        <f>IFERROR(INDEX(L51:L500,MATCH($C$13,$C$51:$C$500,0)),"")</f>
        <v>17000000000</v>
      </c>
      <c r="M13" s="2">
        <f>IFERROR(INDEX(M51:M500,MATCH($C$13,$C$51:$C$500,0)),"")</f>
        <v>15000000000</v>
      </c>
    </row>
    <row r="14" spans="1:13" ht="15.5" x14ac:dyDescent="0.35">
      <c r="C14" t="s">
        <v>27</v>
      </c>
      <c r="D14" s="2">
        <f>IFERROR(INDEX(D51:D500,MATCH($C$14,$C$51:$C$500,0)),"")</f>
        <v>-8608807</v>
      </c>
      <c r="E14" s="2">
        <f>IFERROR(INDEX(E51:E500,MATCH($C$14,$C$51:$C$500,0)),"")</f>
        <v>-65964280</v>
      </c>
      <c r="H14" s="2">
        <f>IFERROR(SUM(D14:G14)*(4/MAX(1,COUNT(D14:G14))),"")</f>
        <v>-149146174</v>
      </c>
      <c r="I14" s="2">
        <f>IFERROR(INDEX(I51:I500,MATCH($C$14,$C$51:$C$500,0)),"")</f>
        <v>-161572958</v>
      </c>
      <c r="J14" s="2">
        <f>IFERROR(INDEX(J51:J500,MATCH($C$14,$C$51:$C$500,0)),"")</f>
        <v>-83312036</v>
      </c>
      <c r="K14" s="2">
        <f>IFERROR(INDEX(K51:K500,MATCH($C$14,$C$51:$C$500,0)),"")</f>
        <v>-89967294</v>
      </c>
      <c r="L14" s="2">
        <f>IFERROR(INDEX(L51:L500,MATCH($C$14,$C$51:$C$500,0)),"")</f>
        <v>-338072319</v>
      </c>
      <c r="M14" s="2">
        <f>IFERROR(INDEX(M51:M500,MATCH($C$14,$C$51:$C$500,0)),"")</f>
        <v>-176602951</v>
      </c>
    </row>
    <row r="15" spans="1:13" ht="15.5" x14ac:dyDescent="0.35">
      <c r="C15" t="s">
        <v>28</v>
      </c>
      <c r="D15" s="2">
        <f>IFERROR(INDEX(D51:D500,MATCH($C$15,$C$51:$C$500,0)),"")</f>
        <v>-344838288</v>
      </c>
      <c r="E15" s="2">
        <f>IFERROR(INDEX(E51:E500,MATCH($C$15,$C$51:$C$500,0)),"")</f>
        <v>-546913867</v>
      </c>
      <c r="H15" s="2">
        <f>IFERROR(SUM(D15:G15)*(4/MAX(1,COUNT(D15:G15))),"")</f>
        <v>-1783504310</v>
      </c>
      <c r="I15" s="2">
        <f>IFERROR(INDEX(I51:I500,MATCH($C$15,$C$51:$C$500,0)),"")</f>
        <v>-987498578</v>
      </c>
      <c r="J15" s="2">
        <f>IFERROR(INDEX(J51:J500,MATCH($C$15,$C$51:$C$500,0)),"")</f>
        <v>-1168687143</v>
      </c>
      <c r="K15" s="2">
        <f>IFERROR(INDEX(K51:K500,MATCH($C$15,$C$51:$C$500,0)),"")</f>
        <v>-1104688117</v>
      </c>
      <c r="L15" s="2">
        <f>IFERROR(INDEX(L51:L500,MATCH($C$15,$C$51:$C$500,0)),"")</f>
        <v>-424164862</v>
      </c>
      <c r="M15" s="2">
        <f>IFERROR(INDEX(M51:M500,MATCH($C$15,$C$51:$C$500,0)),"")</f>
        <v>-9837183</v>
      </c>
    </row>
    <row r="16" spans="1:13" ht="15.5" x14ac:dyDescent="0.35">
      <c r="C16" t="s">
        <v>29</v>
      </c>
      <c r="D16" s="2">
        <f>IFERROR(INDEX(D51:D500,MATCH($C$16,$C$51:$C$500,0)),"")</f>
        <v>2082602803</v>
      </c>
      <c r="E16" s="2">
        <f>IFERROR(INDEX(E51:E500,MATCH($C$16,$C$51:$C$500,0)),"")</f>
        <v>5571494353</v>
      </c>
      <c r="H16" s="2">
        <f>IFERROR(SUM(D16:G16)*(4/MAX(1,COUNT(D16:G16))),"")</f>
        <v>15308194312</v>
      </c>
      <c r="I16" s="2">
        <f>IFERROR(INDEX(I51:I500,MATCH($C$16,$C$51:$C$500,0)),"")</f>
        <v>9541116898</v>
      </c>
      <c r="J16" s="2">
        <f>IFERROR(INDEX(J51:J500,MATCH($C$16,$C$51:$C$500,0)),"")</f>
        <v>11713629137</v>
      </c>
      <c r="K16" s="2">
        <f>IFERROR(INDEX(K51:K500,MATCH($C$16,$C$51:$C$500,0)),"")</f>
        <v>11556337002</v>
      </c>
      <c r="L16" s="2">
        <f>IFERROR(INDEX(L51:L500,MATCH($C$16,$C$51:$C$500,0)),"")</f>
        <v>4911024449</v>
      </c>
      <c r="M16" s="2">
        <f>IFERROR(INDEX(M51:M500,MATCH($C$16,$C$51:$C$500,0)),"")</f>
        <v>168244746</v>
      </c>
    </row>
    <row r="17" spans="1:13" ht="15.5" x14ac:dyDescent="0.35">
      <c r="A17" t="s">
        <v>30</v>
      </c>
    </row>
    <row r="18" spans="1:1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</row>
    <row r="19" spans="1:13" ht="15.5" x14ac:dyDescent="0.35">
      <c r="A19" t="s">
        <v>38</v>
      </c>
      <c r="C19" t="s">
        <v>39</v>
      </c>
    </row>
    <row r="20" spans="1:13" ht="15.5" x14ac:dyDescent="0.35">
      <c r="A20" t="s">
        <v>40</v>
      </c>
      <c r="C20" t="s">
        <v>41</v>
      </c>
      <c r="D20" s="2">
        <f ca="1">IFERROR(D21*D2,"")</f>
        <v>206280000000</v>
      </c>
      <c r="E20" s="2">
        <f ca="1">IFERROR(E21*E2,"")</f>
        <v>194820000000</v>
      </c>
      <c r="H20" s="2">
        <f t="shared" ref="H20:M20" ca="1" si="0">IFERROR(H21*H2,"")</f>
        <v>194820000000</v>
      </c>
      <c r="I20" s="2">
        <f t="shared" ca="1" si="0"/>
        <v>263580000000</v>
      </c>
      <c r="J20" s="2">
        <f t="shared" ca="1" si="0"/>
        <v>103140000000</v>
      </c>
      <c r="K20" s="2">
        <f t="shared" ca="1" si="0"/>
        <v>126060000000</v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12</v>
      </c>
      <c r="D21" s="2">
        <f>IFERROR(INDEX(D51:D500,MATCH($C$7,$C$51:$C$500,0)),"")</f>
        <v>5730000000</v>
      </c>
      <c r="E21" s="2">
        <f>IFERROR(INDEX(E51:E500,MATCH($C$7,$C$51:$C$500,0)),"")</f>
        <v>5730000000</v>
      </c>
      <c r="H21" s="2">
        <f>IFERROR(INDEX(D21:G21,COUNT(D21:G21)),"")</f>
        <v>5730000000</v>
      </c>
      <c r="I21" s="2">
        <f>IFERROR(INDEX(I51:I500,MATCH($C$7,$C$51:$C$500,0)),"")</f>
        <v>5730000000</v>
      </c>
      <c r="J21" s="2">
        <f>IFERROR(INDEX(J51:J500,MATCH($C$7,$C$51:$C$500,0)),"")</f>
        <v>5730000000</v>
      </c>
      <c r="K21" s="2">
        <f>IFERROR(INDEX(K51:K500,MATCH($C$7,$C$51:$C$500,0)),"")</f>
        <v>5730000000</v>
      </c>
      <c r="L21" s="2">
        <f>IFERROR(INDEX(L51:L500,MATCH($C$7,$C$51:$C$500,0)),"")</f>
        <v>4530000000</v>
      </c>
      <c r="M21" s="2">
        <f>IFERROR(INDEX(M51:M500,MATCH($C$7,$C$51:$C$500,0)),"")</f>
        <v>0</v>
      </c>
    </row>
    <row r="23" spans="1:13" ht="15.5" x14ac:dyDescent="0.35">
      <c r="B23" t="s">
        <v>42</v>
      </c>
      <c r="C23" t="s">
        <v>43</v>
      </c>
      <c r="D23" s="3">
        <f>IFERROR(D5/D6*100,"")</f>
        <v>0.70511473967290439</v>
      </c>
      <c r="E23" s="3">
        <f>IFERROR(E5/E6*100,"")</f>
        <v>2.0609278333757013</v>
      </c>
      <c r="H23" s="3">
        <f t="shared" ref="H23:M23" si="1">IFERROR(H5/H6*100,"")</f>
        <v>5.5420994946671405</v>
      </c>
      <c r="I23" s="3">
        <f t="shared" si="1"/>
        <v>3.5030375550774426</v>
      </c>
      <c r="J23" s="3">
        <f t="shared" si="1"/>
        <v>4.4436286974461936</v>
      </c>
      <c r="K23" s="3">
        <f t="shared" si="1"/>
        <v>4.5619091383942765</v>
      </c>
      <c r="L23" s="3">
        <f t="shared" si="1"/>
        <v>3.7855997027813157</v>
      </c>
      <c r="M23" s="3">
        <f t="shared" si="1"/>
        <v>0.13898221198647062</v>
      </c>
    </row>
    <row r="24" spans="1:13" ht="15.5" x14ac:dyDescent="0.35">
      <c r="C24" t="s">
        <v>44</v>
      </c>
      <c r="D24" s="4">
        <f>IFERROR(_xlfn.RRI(5,I23,D23),"")</f>
        <v>-0.27429017970365643</v>
      </c>
      <c r="E24" s="4">
        <f>IFERROR(_xlfn.RRI(5,J23,E23),"")</f>
        <v>-0.14243903493296872</v>
      </c>
      <c r="H24" s="4">
        <f t="shared" ref="H24:M24" si="2">IFERROR(_xlfn.RRI(5,M23,H23),"")</f>
        <v>1.0899842810027036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45</v>
      </c>
      <c r="C25" t="s">
        <v>46</v>
      </c>
      <c r="D25" s="3">
        <f>IFERROR(INDEX(D51:D500,MATCH($A$25,$C$51:$C$500,0)),"")</f>
        <v>0.3</v>
      </c>
      <c r="E25" s="3">
        <f>IFERROR(INDEX(E51:E500,MATCH($A$25,$C$51:$C$500,0)),"")</f>
        <v>0.88</v>
      </c>
      <c r="H25" s="3">
        <f>IFERROR(INDEX(D25:G25,COUNT(D25:G25)),"")</f>
        <v>0.88</v>
      </c>
      <c r="I25" s="3">
        <f>IFERROR(INDEX(I51:I500,MATCH($C$25,$C$51:$C$500,0)),"")</f>
        <v>1.49</v>
      </c>
      <c r="J25" s="3">
        <f>IFERROR(INDEX(J51:J500,MATCH($C$25,$C$51:$C$500,0)),"")</f>
        <v>1.84</v>
      </c>
      <c r="K25" s="3">
        <f>IFERROR(INDEX(K51:K500,MATCH($C$25,$C$51:$C$500,0)),"")</f>
        <v>1.82</v>
      </c>
      <c r="L25" s="3">
        <f>IFERROR(INDEX(L51:L500,MATCH($C$25,$C$51:$C$500,0)),"")</f>
        <v>0.99</v>
      </c>
      <c r="M25" s="3">
        <f>IFERROR(INDEX(M51:M500,MATCH($C$25,$C$51:$C$500,0)),"")</f>
        <v>1399.42</v>
      </c>
    </row>
    <row r="26" spans="1:13" ht="15.5" x14ac:dyDescent="0.35">
      <c r="C26" t="s">
        <v>47</v>
      </c>
      <c r="D26" s="4">
        <f>IFERROR(_xlfn.RRI(5,I25,D25),"")</f>
        <v>-0.27425007894654585</v>
      </c>
      <c r="E26" s="4">
        <f>IFERROR(_xlfn.RRI(5,J25,E25),"")</f>
        <v>-0.13715463637189751</v>
      </c>
      <c r="H26" s="4">
        <f t="shared" ref="H26:M26" si="3">IFERROR(_xlfn.RRI(5,M25,H25),"")</f>
        <v>-0.77106778030669121</v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48</v>
      </c>
      <c r="D27" s="3">
        <f>IFERROR(D4/D21,"")</f>
        <v>2.4136704197207677</v>
      </c>
      <c r="E27" s="3">
        <f>IFERROR(E4/E21,"")</f>
        <v>3.8280252268760906</v>
      </c>
      <c r="H27" s="3">
        <f t="shared" ref="H27:M27" si="4">IFERROR(H4/H21,"")</f>
        <v>12.483391293193717</v>
      </c>
      <c r="I27" s="3">
        <f t="shared" si="4"/>
        <v>6.9036602087260031</v>
      </c>
      <c r="J27" s="3">
        <f t="shared" si="4"/>
        <v>8.386786760383945</v>
      </c>
      <c r="K27" s="3">
        <f t="shared" si="4"/>
        <v>7.9268164280977311</v>
      </c>
      <c r="L27" s="3">
        <f t="shared" si="4"/>
        <v>4.0500760203090511</v>
      </c>
      <c r="M27" s="3" t="str">
        <f t="shared" si="4"/>
        <v/>
      </c>
    </row>
    <row r="28" spans="1:13" ht="15.5" x14ac:dyDescent="0.35">
      <c r="C28" t="s">
        <v>49</v>
      </c>
      <c r="D28" s="4">
        <f>IFERROR(_xlfn.RRI(5,I27,D27),"")</f>
        <v>-0.18956215685557543</v>
      </c>
      <c r="E28" s="4">
        <f>IFERROR(_xlfn.RRI(5,J27,E27),"")</f>
        <v>-0.14517771016931569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50</v>
      </c>
      <c r="H29" s="4">
        <f t="shared" ref="H29:M29" si="6">IFERROR(((H25-I25)/I25)*100%,"")</f>
        <v>-0.40939597315436244</v>
      </c>
      <c r="I29" s="4">
        <f t="shared" si="6"/>
        <v>-0.19021739130434787</v>
      </c>
      <c r="J29" s="4">
        <f t="shared" si="6"/>
        <v>1.0989010989010999E-2</v>
      </c>
      <c r="K29" s="4">
        <f t="shared" si="6"/>
        <v>0.83838383838383845</v>
      </c>
      <c r="L29" s="4">
        <f t="shared" si="6"/>
        <v>-0.99929256406225431</v>
      </c>
      <c r="M29" s="4" t="str">
        <f t="shared" si="6"/>
        <v/>
      </c>
    </row>
    <row r="30" spans="1:13" ht="15.5" x14ac:dyDescent="0.35">
      <c r="C30" t="s">
        <v>51</v>
      </c>
      <c r="H30" s="4">
        <f t="shared" ref="H30:M30" si="7">IFERROR(((H27-I27)/I27)*100%,"")</f>
        <v>0.80822794224650785</v>
      </c>
      <c r="I30" s="4">
        <f t="shared" si="7"/>
        <v>-0.17684085622203716</v>
      </c>
      <c r="J30" s="4">
        <f t="shared" si="7"/>
        <v>5.8027120529218192E-2</v>
      </c>
      <c r="K30" s="4">
        <f t="shared" si="7"/>
        <v>0.95720188666800765</v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43.03</v>
      </c>
      <c r="E32" s="3">
        <f>IFERROR(INDEX(E51:E500,MATCH($A$32,$C$51:$C$500,0)),"")</f>
        <v>42.72</v>
      </c>
      <c r="H32" s="3">
        <f>IFERROR(INDEX(D32:G32,COUNT(D32:G32)),"")</f>
        <v>42.72</v>
      </c>
      <c r="I32" s="3">
        <f>IFERROR(INDEX(I51:I500,MATCH($C$32,$C$51:$C$500,0)),"")</f>
        <v>42.72</v>
      </c>
      <c r="J32" s="3">
        <f>IFERROR(INDEX(J51:J500,MATCH($C$32,$C$51:$C$500,0)),"")</f>
        <v>41.45</v>
      </c>
      <c r="K32" s="3">
        <f>IFERROR(INDEX(K51:K500,MATCH($C$32,$C$51:$C$500,0)),"")</f>
        <v>39.99</v>
      </c>
      <c r="L32" s="3">
        <f>IFERROR(INDEX(L51:L500,MATCH($C$32,$C$51:$C$500,0)),"")</f>
        <v>26.16</v>
      </c>
      <c r="M32" s="3">
        <f>IFERROR(INDEX(M51:M500,MATCH($C$32,$C$51:$C$500,0)),"")</f>
        <v>1006907.21</v>
      </c>
    </row>
    <row r="33" spans="1:13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0.79</v>
      </c>
      <c r="E33" s="3">
        <f>IFERROR(INDEX(E51:E500,MATCH($A$33,$C$51:$C$500,0)),"")</f>
        <v>1.08</v>
      </c>
      <c r="H33" s="3">
        <f>IFERROR(INDEX(D33:G33,COUNT(D33:G33)),"")</f>
        <v>1.08</v>
      </c>
      <c r="I33" s="3">
        <f>IFERROR(INDEX(I51:I500,MATCH($C$33,$C$51:$C$500,0)),"")</f>
        <v>1.08</v>
      </c>
      <c r="J33" s="3">
        <f>IFERROR(INDEX(J51:J500,MATCH($C$33,$C$51:$C$500,0)),"")</f>
        <v>0.43</v>
      </c>
      <c r="K33" s="3">
        <f>IFERROR(INDEX(K51:K500,MATCH($C$33,$C$51:$C$500,0)),"")</f>
        <v>0.55000000000000004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113.33</v>
      </c>
      <c r="E34" s="3">
        <f>IFERROR(INDEX(E51:E500,MATCH($A$34,$C$51:$C$500,0)),"")</f>
        <v>52.27</v>
      </c>
      <c r="H34" s="3">
        <f>IFERROR(INDEX(D34:G34,COUNT(D34:G34)),"")</f>
        <v>52.27</v>
      </c>
      <c r="I34" s="3">
        <f>IFERROR(INDEX(I51:I500,MATCH($C$34,$C$51:$C$500,0)),"")</f>
        <v>30.87</v>
      </c>
      <c r="J34" s="3">
        <f>IFERROR(INDEX(J51:J500,MATCH($C$34,$C$51:$C$500,0)),"")</f>
        <v>9.7799999999999994</v>
      </c>
      <c r="K34" s="3">
        <f>IFERROR(INDEX(K51:K500,MATCH($C$34,$C$51:$C$500,0)),"")</f>
        <v>12.09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14.08</v>
      </c>
      <c r="E35" s="3">
        <f>IFERROR(INDEX(E51:E500,MATCH($A$35,$C$51:$C$500,0)),"")</f>
        <v>12.01</v>
      </c>
      <c r="H35" s="3">
        <f>IFERROR(INDEX(D35:G35,COUNT(D35:G35)),"")</f>
        <v>12.01</v>
      </c>
      <c r="I35" s="3">
        <f>IFERROR(INDEX(I51:I500,MATCH($C$35,$C$51:$C$500,0)),"")</f>
        <v>6.66</v>
      </c>
      <c r="J35" s="3">
        <f>IFERROR(INDEX(J51:J500,MATCH($C$35,$C$51:$C$500,0)),"")</f>
        <v>2.15</v>
      </c>
      <c r="K35" s="3">
        <f>IFERROR(INDEX(K51:K500,MATCH($C$35,$C$51:$C$500,0)),"")</f>
        <v>2.77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64</v>
      </c>
      <c r="C36" t="s">
        <v>65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M36" si="8">IFERROR(INDEX(H51:H500,MATCH($C$36,$C$51:$C$500,0)),"")</f>
        <v>0.36259999999999998</v>
      </c>
      <c r="I36" s="4">
        <f t="shared" si="8"/>
        <v>0.14730000000000001</v>
      </c>
      <c r="J36" s="4">
        <f t="shared" si="8"/>
        <v>0.24940000000000001</v>
      </c>
      <c r="K36" s="4">
        <f t="shared" si="8"/>
        <v>0.49320000000000003</v>
      </c>
      <c r="L36" s="4">
        <f t="shared" si="8"/>
        <v>0</v>
      </c>
      <c r="M36" s="4">
        <f t="shared" si="8"/>
        <v>0</v>
      </c>
    </row>
    <row r="37" spans="1:13" ht="15.5" x14ac:dyDescent="0.35">
      <c r="B37" t="s">
        <v>66</v>
      </c>
      <c r="C37" t="s">
        <v>67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M37" si="9">IFERROR(INDEX(H51:H500,MATCH($C$37,$C$51:$C$500,0)),"")</f>
        <v>0.22</v>
      </c>
      <c r="I37" s="3">
        <f t="shared" si="9"/>
        <v>0.22</v>
      </c>
      <c r="J37" s="3">
        <f t="shared" si="9"/>
        <v>0.19</v>
      </c>
      <c r="K37" s="3">
        <f t="shared" si="9"/>
        <v>0.9</v>
      </c>
      <c r="L37" s="3">
        <f t="shared" si="9"/>
        <v>0</v>
      </c>
      <c r="M37" s="3">
        <f t="shared" si="9"/>
        <v>0</v>
      </c>
    </row>
    <row r="50" spans="2:13" ht="15.5" x14ac:dyDescent="0.35">
      <c r="D50" t="s">
        <v>68</v>
      </c>
      <c r="E50" t="s">
        <v>69</v>
      </c>
      <c r="F50" t="s">
        <v>70</v>
      </c>
      <c r="G50" t="s">
        <v>71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</row>
    <row r="51" spans="2:13" ht="15.5" x14ac:dyDescent="0.35">
      <c r="B51" t="s">
        <v>73</v>
      </c>
      <c r="C51" t="s">
        <v>6</v>
      </c>
      <c r="D51" s="5">
        <v>13830331505</v>
      </c>
      <c r="E51" s="5">
        <v>21934584550</v>
      </c>
      <c r="F51" s="5">
        <v>17623388446</v>
      </c>
      <c r="G51" s="5">
        <v>31681657945</v>
      </c>
      <c r="I51" s="5">
        <v>39557972996</v>
      </c>
      <c r="J51" s="5">
        <v>48056288137</v>
      </c>
      <c r="K51" s="5">
        <v>45420658133</v>
      </c>
      <c r="L51" s="5">
        <v>18346844372</v>
      </c>
      <c r="M51" s="5">
        <v>1967436524</v>
      </c>
    </row>
    <row r="52" spans="2:13" ht="15.5" x14ac:dyDescent="0.35">
      <c r="C52" t="s">
        <v>74</v>
      </c>
      <c r="D52" s="5">
        <v>-6916967674</v>
      </c>
      <c r="E52" s="5">
        <v>-10912406490</v>
      </c>
      <c r="F52" s="5">
        <v>-9005676175</v>
      </c>
      <c r="G52" s="5">
        <v>-17654759785</v>
      </c>
      <c r="I52" s="5">
        <v>-19918082665</v>
      </c>
      <c r="J52" s="5">
        <v>-27015380485</v>
      </c>
      <c r="K52" s="5">
        <v>-26425230709</v>
      </c>
      <c r="L52" s="5">
        <v>-8919382698</v>
      </c>
    </row>
    <row r="53" spans="2:13" ht="15.5" x14ac:dyDescent="0.35">
      <c r="C53" t="s">
        <v>75</v>
      </c>
      <c r="D53" s="5">
        <v>6913363831</v>
      </c>
      <c r="E53" s="5">
        <v>11022178060</v>
      </c>
      <c r="F53" s="5">
        <v>8617712271</v>
      </c>
      <c r="G53" s="5">
        <v>14026898160</v>
      </c>
      <c r="I53" s="5">
        <v>19639890331</v>
      </c>
      <c r="J53" s="5">
        <v>21040907652</v>
      </c>
      <c r="K53" s="5">
        <v>18995427424</v>
      </c>
      <c r="L53" s="5">
        <v>9427461674</v>
      </c>
      <c r="M53" s="5">
        <v>1967436524</v>
      </c>
    </row>
    <row r="54" spans="2:13" ht="15.5" x14ac:dyDescent="0.35">
      <c r="C54" t="s">
        <v>76</v>
      </c>
      <c r="D54" s="5">
        <v>-4901745651</v>
      </c>
      <c r="E54" s="5">
        <v>-5476811628</v>
      </c>
      <c r="F54" s="5">
        <v>-4766893931</v>
      </c>
      <c r="G54" s="5">
        <v>-4950956058</v>
      </c>
      <c r="I54" s="5">
        <v>-10243705559</v>
      </c>
      <c r="J54" s="5">
        <v>-9541044589</v>
      </c>
      <c r="K54" s="5">
        <v>-7593191926</v>
      </c>
      <c r="L54" s="5">
        <v>-4245888989</v>
      </c>
      <c r="M54" s="5">
        <v>-1652320342</v>
      </c>
    </row>
    <row r="55" spans="2:13" ht="15.5" x14ac:dyDescent="0.35">
      <c r="C55" t="s">
        <v>240</v>
      </c>
      <c r="D55" s="5">
        <v>-1131417825</v>
      </c>
      <c r="E55" s="5">
        <v>-2016289087</v>
      </c>
      <c r="F55" s="5">
        <v>-1414621292</v>
      </c>
      <c r="G55" s="5">
        <v>-1428973153</v>
      </c>
      <c r="I55" s="5">
        <v>-3430910379</v>
      </c>
      <c r="J55" s="5">
        <v>-2588166573</v>
      </c>
      <c r="K55" s="5">
        <v>-2150970747</v>
      </c>
      <c r="L55" s="5">
        <v>-1324670451</v>
      </c>
      <c r="M55" s="5">
        <v>-220250294</v>
      </c>
    </row>
    <row r="56" spans="2:13" ht="15.5" x14ac:dyDescent="0.35">
      <c r="C56" t="s">
        <v>77</v>
      </c>
      <c r="D56" s="5">
        <v>-3770327826</v>
      </c>
      <c r="E56" s="5">
        <v>-3460522541</v>
      </c>
      <c r="F56" s="5">
        <v>-3352272639</v>
      </c>
      <c r="G56" s="5">
        <v>-3521982905</v>
      </c>
      <c r="I56" s="5">
        <v>-6812795180</v>
      </c>
      <c r="J56" s="5">
        <v>-6952878016</v>
      </c>
      <c r="K56" s="5">
        <v>-5442221179</v>
      </c>
      <c r="L56" s="5">
        <v>-2921218538</v>
      </c>
      <c r="M56" s="5">
        <v>-1432070048</v>
      </c>
    </row>
    <row r="57" spans="2:13" ht="15.5" x14ac:dyDescent="0.35">
      <c r="C57" t="s">
        <v>78</v>
      </c>
      <c r="D57" s="5">
        <v>2011618180</v>
      </c>
      <c r="E57" s="5">
        <v>5545366432</v>
      </c>
      <c r="F57" s="5">
        <v>3850818340</v>
      </c>
      <c r="G57" s="5">
        <v>9075942102</v>
      </c>
      <c r="I57" s="5">
        <v>9396184772</v>
      </c>
      <c r="J57" s="5">
        <v>11499863063</v>
      </c>
      <c r="K57" s="5">
        <v>11402235498</v>
      </c>
      <c r="L57" s="5">
        <v>5181572685</v>
      </c>
      <c r="M57" s="5">
        <v>315116182</v>
      </c>
    </row>
    <row r="58" spans="2:13" ht="15.5" x14ac:dyDescent="0.35">
      <c r="C58" t="s">
        <v>79</v>
      </c>
      <c r="D58" s="5">
        <v>70984623</v>
      </c>
      <c r="E58" s="5">
        <v>26127921</v>
      </c>
      <c r="F58" s="5">
        <v>118804205</v>
      </c>
      <c r="G58" s="5">
        <v>115275299</v>
      </c>
      <c r="I58" s="5">
        <v>144932126</v>
      </c>
      <c r="J58" s="5">
        <v>213766074</v>
      </c>
      <c r="K58" s="5">
        <v>154101504</v>
      </c>
      <c r="L58" s="5">
        <v>-270548236</v>
      </c>
      <c r="M58" s="5">
        <v>-146871436</v>
      </c>
    </row>
    <row r="59" spans="2:13" ht="15.5" x14ac:dyDescent="0.35">
      <c r="C59" t="s">
        <v>80</v>
      </c>
      <c r="D59" s="5">
        <v>20380441</v>
      </c>
      <c r="E59" s="5">
        <v>22505032</v>
      </c>
      <c r="F59" s="5">
        <v>22670352</v>
      </c>
      <c r="G59" s="5">
        <v>19572292</v>
      </c>
      <c r="I59" s="5">
        <v>45175384</v>
      </c>
      <c r="J59" s="5">
        <v>61171972</v>
      </c>
      <c r="K59" s="5">
        <v>28451046</v>
      </c>
      <c r="L59" s="5">
        <v>17524083</v>
      </c>
      <c r="M59" s="5">
        <v>20731515</v>
      </c>
    </row>
    <row r="60" spans="2:13" ht="15.5" x14ac:dyDescent="0.35">
      <c r="C60" t="s">
        <v>27</v>
      </c>
      <c r="D60" s="5">
        <v>-8608807</v>
      </c>
      <c r="E60" s="5">
        <v>-65964280</v>
      </c>
      <c r="F60" s="5">
        <v>-95608678</v>
      </c>
      <c r="G60" s="5">
        <v>-73309237</v>
      </c>
      <c r="I60" s="5">
        <v>-161572958</v>
      </c>
      <c r="J60" s="5">
        <v>-83312036</v>
      </c>
      <c r="K60" s="5">
        <v>-89967294</v>
      </c>
      <c r="L60" s="5">
        <v>-338072319</v>
      </c>
      <c r="M60" s="5">
        <v>-176602951</v>
      </c>
    </row>
    <row r="61" spans="2:13" ht="15.5" x14ac:dyDescent="0.35">
      <c r="C61" t="s">
        <v>81</v>
      </c>
      <c r="E61" s="5">
        <v>18789091</v>
      </c>
      <c r="G61" s="5">
        <v>4272260</v>
      </c>
      <c r="I61" s="5">
        <v>18789091</v>
      </c>
      <c r="J61" s="5">
        <v>4272260</v>
      </c>
      <c r="K61" s="5">
        <v>-2203275</v>
      </c>
      <c r="L61" s="5">
        <v>-2387710</v>
      </c>
    </row>
    <row r="62" spans="2:13" ht="15.5" x14ac:dyDescent="0.35">
      <c r="C62" t="s">
        <v>82</v>
      </c>
      <c r="D62" s="5">
        <v>70984623</v>
      </c>
      <c r="E62" s="5">
        <v>26127921</v>
      </c>
      <c r="F62" s="5">
        <v>118804205</v>
      </c>
      <c r="G62" s="5">
        <v>115275299</v>
      </c>
      <c r="I62" s="5">
        <v>144932126</v>
      </c>
      <c r="J62" s="5">
        <v>213766074</v>
      </c>
      <c r="K62" s="5">
        <v>154101504</v>
      </c>
      <c r="L62" s="5">
        <v>-270548236</v>
      </c>
      <c r="M62" s="5">
        <v>-146871436</v>
      </c>
    </row>
    <row r="63" spans="2:13" ht="15.5" x14ac:dyDescent="0.35">
      <c r="C63" t="s">
        <v>29</v>
      </c>
      <c r="D63" s="5">
        <v>2082602803</v>
      </c>
      <c r="E63" s="5">
        <v>5571494353</v>
      </c>
      <c r="F63" s="5">
        <v>3969622545</v>
      </c>
      <c r="G63" s="5">
        <v>9191217401</v>
      </c>
      <c r="I63" s="5">
        <v>9541116898</v>
      </c>
      <c r="J63" s="5">
        <v>11713629137</v>
      </c>
      <c r="K63" s="5">
        <v>11556337002</v>
      </c>
      <c r="L63" s="5">
        <v>4911024449</v>
      </c>
      <c r="M63" s="5">
        <v>168244746</v>
      </c>
    </row>
    <row r="64" spans="2:13" ht="15.5" x14ac:dyDescent="0.35">
      <c r="C64" t="s">
        <v>28</v>
      </c>
      <c r="D64" s="5">
        <v>-344838288</v>
      </c>
      <c r="E64" s="5">
        <v>-546913867</v>
      </c>
      <c r="F64" s="5">
        <v>-440584711</v>
      </c>
      <c r="G64" s="5">
        <v>-782535804</v>
      </c>
      <c r="I64" s="5">
        <v>-987498578</v>
      </c>
      <c r="J64" s="5">
        <v>-1168687143</v>
      </c>
      <c r="K64" s="5">
        <v>-1104688117</v>
      </c>
      <c r="L64" s="5">
        <v>-424164862</v>
      </c>
      <c r="M64" s="5">
        <v>-9837183</v>
      </c>
    </row>
    <row r="65" spans="3:13" ht="15.5" x14ac:dyDescent="0.35">
      <c r="C65" t="s">
        <v>83</v>
      </c>
    </row>
    <row r="66" spans="3:13" ht="15.5" x14ac:dyDescent="0.35">
      <c r="C66" t="s">
        <v>84</v>
      </c>
      <c r="E66" s="5">
        <v>1450747</v>
      </c>
      <c r="G66" s="5">
        <v>9505645</v>
      </c>
      <c r="I66" s="5">
        <v>1450747</v>
      </c>
      <c r="J66" s="5">
        <v>9505645</v>
      </c>
      <c r="K66" s="5">
        <v>8585388</v>
      </c>
      <c r="L66" s="5">
        <v>4175635</v>
      </c>
    </row>
    <row r="67" spans="3:13" ht="15.5" x14ac:dyDescent="0.35">
      <c r="C67" t="s">
        <v>433</v>
      </c>
      <c r="D67" s="5">
        <v>-344838288</v>
      </c>
      <c r="E67" s="5">
        <v>-548364614</v>
      </c>
      <c r="F67" s="5">
        <v>-440584711</v>
      </c>
      <c r="G67" s="5">
        <v>-792041449</v>
      </c>
      <c r="I67" s="5">
        <v>-988949325</v>
      </c>
      <c r="J67" s="5">
        <v>-1178192788</v>
      </c>
      <c r="K67" s="5">
        <v>-1113273505</v>
      </c>
      <c r="L67" s="5">
        <v>-428340497</v>
      </c>
      <c r="M67" s="5">
        <v>-9837183</v>
      </c>
    </row>
    <row r="68" spans="3:13" ht="15.5" x14ac:dyDescent="0.35">
      <c r="C68" t="s">
        <v>85</v>
      </c>
      <c r="D68" s="5">
        <v>-344838288</v>
      </c>
      <c r="E68" s="5">
        <v>-546913867</v>
      </c>
      <c r="F68" s="5">
        <v>-440584711</v>
      </c>
      <c r="G68" s="5">
        <v>-782535804</v>
      </c>
      <c r="I68" s="5">
        <v>-987498578</v>
      </c>
      <c r="J68" s="5">
        <v>-1168687143</v>
      </c>
      <c r="K68" s="5">
        <v>-1104688117</v>
      </c>
      <c r="L68" s="5">
        <v>-424164862</v>
      </c>
      <c r="M68" s="5">
        <v>-9837183</v>
      </c>
    </row>
    <row r="69" spans="3:13" ht="15.5" x14ac:dyDescent="0.35">
      <c r="C69" t="s">
        <v>86</v>
      </c>
      <c r="D69" s="5">
        <v>1737764515</v>
      </c>
      <c r="E69" s="5">
        <v>5024580486</v>
      </c>
      <c r="F69" s="5">
        <v>3529037834</v>
      </c>
      <c r="G69" s="5">
        <v>8408681597</v>
      </c>
      <c r="I69" s="5">
        <v>8553618320</v>
      </c>
      <c r="J69" s="5">
        <v>10544941994</v>
      </c>
      <c r="K69" s="5">
        <v>10451648885</v>
      </c>
      <c r="L69" s="5">
        <v>4486859587</v>
      </c>
      <c r="M69" s="5">
        <v>158407563</v>
      </c>
    </row>
    <row r="70" spans="3:13" ht="15.5" x14ac:dyDescent="0.35">
      <c r="C70" t="s">
        <v>87</v>
      </c>
      <c r="D70" s="5">
        <v>1737764515</v>
      </c>
      <c r="E70" s="5">
        <v>5024580486</v>
      </c>
      <c r="F70" s="5">
        <v>3529037834</v>
      </c>
      <c r="G70" s="5">
        <v>8408681597</v>
      </c>
      <c r="I70" s="5">
        <v>8553618320</v>
      </c>
      <c r="J70" s="5">
        <v>10544941994</v>
      </c>
      <c r="K70" s="5">
        <v>10451648885</v>
      </c>
      <c r="L70" s="5">
        <v>4486859587</v>
      </c>
      <c r="M70" s="5">
        <v>158407563</v>
      </c>
    </row>
    <row r="71" spans="3:13" ht="15.5" x14ac:dyDescent="0.35">
      <c r="C71" t="s">
        <v>88</v>
      </c>
      <c r="E71" s="5">
        <v>18789091</v>
      </c>
      <c r="G71" s="5">
        <v>4272260</v>
      </c>
      <c r="I71" s="5">
        <v>18789091</v>
      </c>
      <c r="J71" s="5">
        <v>4272260</v>
      </c>
      <c r="K71" s="5">
        <v>-2203275</v>
      </c>
      <c r="L71" s="5">
        <v>-2387710</v>
      </c>
    </row>
    <row r="72" spans="3:13" ht="15.5" x14ac:dyDescent="0.35">
      <c r="C72" t="s">
        <v>320</v>
      </c>
      <c r="E72" s="5">
        <v>18789091</v>
      </c>
      <c r="G72" s="5">
        <v>4272260</v>
      </c>
      <c r="I72" s="5">
        <v>18789091</v>
      </c>
      <c r="J72" s="5">
        <v>4272260</v>
      </c>
      <c r="K72" s="5">
        <v>-2203275</v>
      </c>
      <c r="L72" s="5">
        <v>-2387710</v>
      </c>
    </row>
    <row r="73" spans="3:13" ht="15.5" x14ac:dyDescent="0.35">
      <c r="C73" t="s">
        <v>89</v>
      </c>
      <c r="D73" s="5">
        <v>1737764515</v>
      </c>
      <c r="E73" s="5">
        <v>5043369577</v>
      </c>
      <c r="F73" s="5">
        <v>3529037834</v>
      </c>
      <c r="G73" s="5">
        <v>8412953857</v>
      </c>
      <c r="I73" s="5">
        <v>8572407411</v>
      </c>
      <c r="J73" s="5">
        <v>10549214254</v>
      </c>
      <c r="K73" s="5">
        <v>10449445610</v>
      </c>
      <c r="L73" s="5">
        <v>4484471877</v>
      </c>
      <c r="M73" s="5">
        <v>158407563</v>
      </c>
    </row>
    <row r="74" spans="3:13" ht="15.5" x14ac:dyDescent="0.35">
      <c r="C74" t="s">
        <v>90</v>
      </c>
      <c r="D74" s="5">
        <v>1737764515</v>
      </c>
      <c r="E74" s="5">
        <v>5024580486</v>
      </c>
      <c r="F74" s="5">
        <v>3529037834</v>
      </c>
      <c r="G74" s="5">
        <v>8408681597</v>
      </c>
      <c r="I74" s="5">
        <v>8553618320</v>
      </c>
      <c r="J74" s="5">
        <v>10544941994</v>
      </c>
      <c r="K74" s="5">
        <v>10451648885</v>
      </c>
      <c r="L74" s="5">
        <v>4486859587</v>
      </c>
      <c r="M74" s="5">
        <v>158407563</v>
      </c>
    </row>
    <row r="75" spans="3:13" ht="15.5" x14ac:dyDescent="0.35">
      <c r="C75" t="s">
        <v>8</v>
      </c>
      <c r="D75" s="5">
        <v>1737764515</v>
      </c>
      <c r="E75" s="5">
        <v>5043369577</v>
      </c>
      <c r="F75" s="5">
        <v>3529037834</v>
      </c>
      <c r="G75" s="5">
        <v>8412953857</v>
      </c>
      <c r="I75" s="5">
        <v>8572407411</v>
      </c>
      <c r="J75" s="5">
        <v>10549214254</v>
      </c>
      <c r="K75" s="5">
        <v>10449445610</v>
      </c>
      <c r="L75" s="5">
        <v>4484471877</v>
      </c>
      <c r="M75" s="5">
        <v>158407563</v>
      </c>
    </row>
    <row r="76" spans="3:13" ht="15.5" x14ac:dyDescent="0.35">
      <c r="C76" t="s">
        <v>91</v>
      </c>
    </row>
    <row r="77" spans="3:13" ht="15.5" x14ac:dyDescent="0.35">
      <c r="C77" t="s">
        <v>92</v>
      </c>
      <c r="D77" s="5">
        <v>1737764515</v>
      </c>
      <c r="E77" s="5">
        <v>5024580486</v>
      </c>
      <c r="F77" s="5">
        <v>3529037834</v>
      </c>
      <c r="G77" s="5">
        <v>8408681597</v>
      </c>
      <c r="I77" s="5">
        <v>8553618320</v>
      </c>
      <c r="J77" s="5">
        <v>10544941994</v>
      </c>
      <c r="K77" s="5">
        <v>10451648885</v>
      </c>
      <c r="L77" s="5">
        <v>4486859587</v>
      </c>
      <c r="M77" s="5">
        <v>158407563</v>
      </c>
    </row>
    <row r="78" spans="3:13" ht="15.5" x14ac:dyDescent="0.35">
      <c r="C78" t="s">
        <v>93</v>
      </c>
      <c r="D78" s="5">
        <v>1737764515</v>
      </c>
      <c r="E78" s="5">
        <v>5043369577</v>
      </c>
      <c r="F78" s="5">
        <v>3529037834</v>
      </c>
      <c r="G78" s="5">
        <v>8412953857</v>
      </c>
      <c r="I78" s="5">
        <v>8572407411</v>
      </c>
      <c r="J78" s="5">
        <v>10549214254</v>
      </c>
      <c r="K78" s="5">
        <v>10449445610</v>
      </c>
      <c r="L78" s="5">
        <v>4484471877</v>
      </c>
      <c r="M78" s="5">
        <v>158407563</v>
      </c>
    </row>
    <row r="79" spans="3:13" ht="15.5" x14ac:dyDescent="0.35">
      <c r="C79" t="s">
        <v>94</v>
      </c>
      <c r="D79" s="5">
        <v>1737764515</v>
      </c>
      <c r="E79" s="5">
        <v>5043369577</v>
      </c>
      <c r="F79" s="5">
        <v>3529037834</v>
      </c>
      <c r="G79" s="5">
        <v>8412953857</v>
      </c>
      <c r="I79" s="5">
        <v>8572407411</v>
      </c>
      <c r="J79" s="5">
        <v>10549214254</v>
      </c>
      <c r="K79" s="5">
        <v>10449445610</v>
      </c>
      <c r="L79" s="5">
        <v>4484471877</v>
      </c>
      <c r="M79" s="5">
        <v>158407563</v>
      </c>
    </row>
    <row r="81" spans="2:13" ht="15.5" x14ac:dyDescent="0.35">
      <c r="B81" t="s">
        <v>95</v>
      </c>
      <c r="C81" t="s">
        <v>96</v>
      </c>
    </row>
    <row r="82" spans="2:13" ht="15.5" x14ac:dyDescent="0.35">
      <c r="C82" t="s">
        <v>97</v>
      </c>
    </row>
    <row r="83" spans="2:13" ht="15.5" x14ac:dyDescent="0.35">
      <c r="C83" t="s">
        <v>20</v>
      </c>
      <c r="D83" s="5">
        <v>2441410489</v>
      </c>
      <c r="E83" s="5">
        <v>6480060912</v>
      </c>
      <c r="F83" s="5">
        <v>6419068818</v>
      </c>
      <c r="G83" s="5">
        <v>9027932129</v>
      </c>
      <c r="I83" s="5">
        <v>6480060912</v>
      </c>
      <c r="J83" s="5">
        <v>9027932129</v>
      </c>
      <c r="K83" s="5">
        <v>11637271431</v>
      </c>
      <c r="L83" s="5">
        <v>1621935229</v>
      </c>
      <c r="M83" s="5">
        <v>3311212814</v>
      </c>
    </row>
    <row r="84" spans="2:13" ht="15.5" x14ac:dyDescent="0.35">
      <c r="C84" t="s">
        <v>98</v>
      </c>
      <c r="D84" s="5">
        <v>1922561264</v>
      </c>
      <c r="E84" s="5">
        <v>2186587954</v>
      </c>
      <c r="F84" s="5">
        <v>866870008</v>
      </c>
      <c r="G84" s="5">
        <v>863324149</v>
      </c>
      <c r="I84" s="5">
        <v>2186587954</v>
      </c>
      <c r="J84" s="5">
        <v>863324149</v>
      </c>
      <c r="K84" s="5">
        <v>1112704913</v>
      </c>
      <c r="L84" s="5">
        <v>178192000</v>
      </c>
      <c r="M84" s="5">
        <v>687636000</v>
      </c>
    </row>
    <row r="85" spans="2:13" ht="15.5" x14ac:dyDescent="0.35">
      <c r="C85" t="s">
        <v>247</v>
      </c>
      <c r="L85" s="5">
        <v>3519419265</v>
      </c>
    </row>
    <row r="86" spans="2:13" ht="15.5" x14ac:dyDescent="0.35">
      <c r="C86" t="s">
        <v>99</v>
      </c>
      <c r="D86" s="5">
        <v>2029336515</v>
      </c>
      <c r="E86" s="5">
        <v>1307996121</v>
      </c>
      <c r="F86" s="5">
        <v>2007698135</v>
      </c>
      <c r="G86" s="5">
        <v>1999877817</v>
      </c>
      <c r="I86" s="5">
        <v>1307996121</v>
      </c>
      <c r="J86" s="5">
        <v>1999877817</v>
      </c>
      <c r="K86" s="5">
        <v>916000000</v>
      </c>
      <c r="M86" s="5">
        <v>11980184871</v>
      </c>
    </row>
    <row r="87" spans="2:13" ht="15.5" x14ac:dyDescent="0.35">
      <c r="C87" t="s">
        <v>100</v>
      </c>
      <c r="D87" s="5">
        <v>1922561264</v>
      </c>
      <c r="E87" s="5">
        <v>2186587954</v>
      </c>
      <c r="F87" s="5">
        <v>866870008</v>
      </c>
      <c r="G87" s="5">
        <v>863324149</v>
      </c>
      <c r="I87" s="5">
        <v>2186587954</v>
      </c>
      <c r="J87" s="5">
        <v>863324149</v>
      </c>
      <c r="K87" s="5">
        <v>1112704913</v>
      </c>
      <c r="L87" s="5">
        <v>178192000</v>
      </c>
      <c r="M87" s="5">
        <v>687636000</v>
      </c>
    </row>
    <row r="88" spans="2:13" ht="15.5" x14ac:dyDescent="0.35">
      <c r="C88" t="s">
        <v>103</v>
      </c>
      <c r="D88" s="5">
        <v>189373977320</v>
      </c>
      <c r="E88" s="5">
        <v>185413554337</v>
      </c>
      <c r="F88" s="5">
        <v>188288480554</v>
      </c>
      <c r="G88" s="5">
        <v>124986059438</v>
      </c>
      <c r="I88" s="5">
        <v>185413554337</v>
      </c>
      <c r="J88" s="5">
        <v>124986059438</v>
      </c>
      <c r="K88" s="5">
        <v>118260602786</v>
      </c>
      <c r="L88" s="5">
        <v>95840237949</v>
      </c>
      <c r="M88" s="5">
        <v>86974782469</v>
      </c>
    </row>
    <row r="89" spans="2:13" ht="15.5" x14ac:dyDescent="0.35">
      <c r="C89" t="s">
        <v>81</v>
      </c>
      <c r="D89" s="5">
        <v>18470366</v>
      </c>
      <c r="E89" s="5">
        <v>18470366</v>
      </c>
      <c r="F89" s="5">
        <v>-318725</v>
      </c>
      <c r="G89" s="5">
        <v>-318725</v>
      </c>
      <c r="I89" s="5">
        <v>18470366</v>
      </c>
      <c r="J89" s="5">
        <v>-318725</v>
      </c>
      <c r="K89" s="5">
        <v>-4590985</v>
      </c>
      <c r="L89" s="5">
        <v>-2387710</v>
      </c>
    </row>
    <row r="90" spans="2:13" ht="15.5" x14ac:dyDescent="0.35">
      <c r="C90" t="s">
        <v>104</v>
      </c>
      <c r="D90" s="5">
        <v>197068878522</v>
      </c>
      <c r="E90" s="5">
        <v>195743577673</v>
      </c>
      <c r="F90" s="5">
        <v>202205347637</v>
      </c>
      <c r="G90" s="5">
        <v>139486156443</v>
      </c>
      <c r="I90" s="5">
        <v>195743577673</v>
      </c>
      <c r="J90" s="5">
        <v>139486156443</v>
      </c>
      <c r="K90" s="5">
        <v>137018913544</v>
      </c>
      <c r="L90" s="5">
        <v>102578282491</v>
      </c>
      <c r="M90" s="5">
        <v>101200602713</v>
      </c>
    </row>
    <row r="91" spans="2:13" ht="15.5" x14ac:dyDescent="0.35">
      <c r="C91" t="s">
        <v>105</v>
      </c>
    </row>
    <row r="92" spans="2:13" ht="15.5" x14ac:dyDescent="0.35">
      <c r="C92" t="s">
        <v>101</v>
      </c>
      <c r="M92" s="5">
        <v>64217206</v>
      </c>
    </row>
    <row r="93" spans="2:13" ht="15.5" x14ac:dyDescent="0.35">
      <c r="C93" t="s">
        <v>102</v>
      </c>
      <c r="M93" s="5">
        <v>64217206</v>
      </c>
    </row>
    <row r="94" spans="2:13" ht="15.5" x14ac:dyDescent="0.35">
      <c r="C94" t="s">
        <v>601</v>
      </c>
      <c r="D94" s="5">
        <v>84138406557</v>
      </c>
      <c r="E94" s="5">
        <v>84138406557</v>
      </c>
      <c r="F94" s="5">
        <v>84138406557</v>
      </c>
      <c r="G94" s="5">
        <v>141503479905</v>
      </c>
      <c r="I94" s="5">
        <v>84138406557</v>
      </c>
      <c r="J94" s="5">
        <v>141503479905</v>
      </c>
      <c r="K94" s="5">
        <v>141503479905</v>
      </c>
      <c r="L94" s="5">
        <v>51910506557</v>
      </c>
      <c r="M94" s="5">
        <v>41663606557</v>
      </c>
    </row>
    <row r="95" spans="2:13" ht="15.5" x14ac:dyDescent="0.35">
      <c r="C95" t="s">
        <v>106</v>
      </c>
      <c r="D95" s="5">
        <v>3953590091</v>
      </c>
      <c r="E95" s="5">
        <v>4176659029</v>
      </c>
      <c r="F95" s="5">
        <v>3927794505</v>
      </c>
      <c r="G95" s="5">
        <v>4031773907</v>
      </c>
      <c r="I95" s="5">
        <v>4176659029</v>
      </c>
      <c r="J95" s="5">
        <v>4031773907</v>
      </c>
      <c r="K95" s="5">
        <v>3106239464</v>
      </c>
      <c r="L95" s="5">
        <v>3270707660</v>
      </c>
      <c r="M95" s="5">
        <v>3393537585</v>
      </c>
    </row>
    <row r="96" spans="2:13" ht="15.5" x14ac:dyDescent="0.35">
      <c r="C96" t="s">
        <v>108</v>
      </c>
      <c r="D96" s="5">
        <v>18507826</v>
      </c>
      <c r="E96" s="5">
        <v>18507826</v>
      </c>
      <c r="F96" s="5">
        <v>22356566</v>
      </c>
      <c r="G96" s="5">
        <v>22356566</v>
      </c>
      <c r="I96" s="5">
        <v>18507826</v>
      </c>
      <c r="J96" s="5">
        <v>22356566</v>
      </c>
      <c r="K96" s="5">
        <v>14055917</v>
      </c>
      <c r="L96" s="5">
        <v>4849092</v>
      </c>
    </row>
    <row r="97" spans="3:13" ht="15.5" x14ac:dyDescent="0.35">
      <c r="C97" t="s">
        <v>107</v>
      </c>
      <c r="D97" s="5">
        <v>61660243</v>
      </c>
      <c r="E97" s="5">
        <v>91081151</v>
      </c>
      <c r="F97" s="5">
        <v>122685393</v>
      </c>
      <c r="G97" s="5">
        <v>67490533</v>
      </c>
      <c r="I97" s="5">
        <v>91081151</v>
      </c>
      <c r="J97" s="5">
        <v>67490533</v>
      </c>
      <c r="K97" s="5">
        <v>110116133</v>
      </c>
      <c r="L97" s="5">
        <v>152741733</v>
      </c>
      <c r="M97" s="5">
        <v>195367333</v>
      </c>
    </row>
    <row r="98" spans="3:13" ht="15.5" x14ac:dyDescent="0.35">
      <c r="C98" t="s">
        <v>109</v>
      </c>
      <c r="D98" s="5">
        <v>93165749812</v>
      </c>
      <c r="E98" s="5">
        <v>91895246348</v>
      </c>
      <c r="F98" s="5">
        <v>100540317121</v>
      </c>
      <c r="G98" s="5">
        <v>156635643326</v>
      </c>
      <c r="I98" s="5">
        <v>91895246348</v>
      </c>
      <c r="J98" s="5">
        <v>156635643326</v>
      </c>
      <c r="K98" s="5">
        <v>159517975284</v>
      </c>
      <c r="L98" s="5">
        <v>63459447147</v>
      </c>
      <c r="M98" s="5">
        <v>51958434571</v>
      </c>
    </row>
    <row r="99" spans="3:13" ht="15.5" x14ac:dyDescent="0.35">
      <c r="C99" t="s">
        <v>110</v>
      </c>
      <c r="D99" s="5">
        <v>290234628334</v>
      </c>
      <c r="E99" s="5">
        <v>287638824021</v>
      </c>
      <c r="F99" s="5">
        <v>302745664758</v>
      </c>
      <c r="G99" s="5">
        <v>296121799769</v>
      </c>
      <c r="I99" s="5">
        <v>287638824021</v>
      </c>
      <c r="J99" s="5">
        <v>296121799769</v>
      </c>
      <c r="K99" s="5">
        <v>296536888828</v>
      </c>
      <c r="L99" s="5">
        <v>166037729638</v>
      </c>
      <c r="M99" s="5">
        <v>153159037284</v>
      </c>
    </row>
    <row r="100" spans="3:13" ht="15.5" x14ac:dyDescent="0.35">
      <c r="C100" t="s">
        <v>111</v>
      </c>
    </row>
    <row r="101" spans="3:13" ht="15.5" x14ac:dyDescent="0.35">
      <c r="C101" t="s">
        <v>112</v>
      </c>
    </row>
    <row r="102" spans="3:13" ht="15.5" x14ac:dyDescent="0.35">
      <c r="C102" t="s">
        <v>113</v>
      </c>
      <c r="D102" s="5">
        <v>23267458617</v>
      </c>
      <c r="E102" s="5">
        <v>22409418820</v>
      </c>
      <c r="F102" s="5">
        <v>31070984187</v>
      </c>
      <c r="G102" s="5">
        <v>36406156932</v>
      </c>
      <c r="I102" s="5">
        <v>22409418820</v>
      </c>
      <c r="J102" s="5">
        <v>36406156932</v>
      </c>
      <c r="K102" s="5">
        <v>40435596178</v>
      </c>
      <c r="L102" s="5">
        <v>29406753622</v>
      </c>
      <c r="M102" s="5">
        <v>26360280665</v>
      </c>
    </row>
    <row r="103" spans="3:13" ht="15.5" x14ac:dyDescent="0.35">
      <c r="C103" t="s">
        <v>250</v>
      </c>
      <c r="L103" s="5">
        <v>1310565555</v>
      </c>
      <c r="M103" s="5">
        <v>1412747409</v>
      </c>
    </row>
    <row r="104" spans="3:13" ht="15.5" x14ac:dyDescent="0.35">
      <c r="C104" t="s">
        <v>114</v>
      </c>
    </row>
    <row r="105" spans="3:13" ht="15.5" x14ac:dyDescent="0.35">
      <c r="C105" t="s">
        <v>251</v>
      </c>
      <c r="D105" s="5">
        <v>2029336515</v>
      </c>
      <c r="E105" s="5">
        <v>1307996121</v>
      </c>
      <c r="F105" s="5">
        <v>2007698135</v>
      </c>
      <c r="G105" s="5">
        <v>1999877817</v>
      </c>
      <c r="I105" s="5">
        <v>1307996121</v>
      </c>
      <c r="J105" s="5">
        <v>1999877817</v>
      </c>
      <c r="K105" s="5">
        <v>916000000</v>
      </c>
      <c r="M105" s="5">
        <v>11980184871</v>
      </c>
    </row>
    <row r="106" spans="3:13" ht="15.5" x14ac:dyDescent="0.35">
      <c r="C106" t="s">
        <v>116</v>
      </c>
      <c r="D106" s="5">
        <v>13979880</v>
      </c>
      <c r="E106" s="5">
        <v>102362570</v>
      </c>
      <c r="F106" s="5">
        <v>1281485368</v>
      </c>
      <c r="G106" s="5">
        <v>1139147030</v>
      </c>
      <c r="I106" s="5">
        <v>102362570</v>
      </c>
      <c r="J106" s="5">
        <v>1139147030</v>
      </c>
      <c r="K106" s="5">
        <v>821484557</v>
      </c>
      <c r="L106" s="5">
        <v>1140708220</v>
      </c>
      <c r="M106" s="5">
        <v>64009843</v>
      </c>
    </row>
    <row r="107" spans="3:13" ht="15.5" x14ac:dyDescent="0.35">
      <c r="C107" t="s">
        <v>117</v>
      </c>
      <c r="D107" s="5">
        <v>1167724363</v>
      </c>
      <c r="E107" s="5">
        <v>1073023824</v>
      </c>
      <c r="F107" s="5">
        <v>362249102</v>
      </c>
      <c r="G107" s="5">
        <v>326132227</v>
      </c>
      <c r="I107" s="5">
        <v>1073023824</v>
      </c>
      <c r="J107" s="5">
        <v>326132227</v>
      </c>
      <c r="K107" s="5">
        <v>132087771</v>
      </c>
      <c r="L107" s="5">
        <v>231560303</v>
      </c>
    </row>
    <row r="108" spans="3:13" ht="15.5" x14ac:dyDescent="0.35">
      <c r="C108" t="s">
        <v>322</v>
      </c>
    </row>
    <row r="109" spans="3:13" ht="15.5" x14ac:dyDescent="0.35">
      <c r="C109" t="s">
        <v>120</v>
      </c>
      <c r="D109" s="5">
        <v>20431732943</v>
      </c>
      <c r="E109" s="5">
        <v>20431732943</v>
      </c>
      <c r="F109" s="5">
        <v>30643128079</v>
      </c>
      <c r="G109" s="5">
        <v>22213128079</v>
      </c>
      <c r="I109" s="5">
        <v>20431732943</v>
      </c>
      <c r="J109" s="5">
        <v>22213128079</v>
      </c>
      <c r="K109" s="5">
        <v>26978793257</v>
      </c>
      <c r="L109" s="5">
        <v>14628182238</v>
      </c>
      <c r="M109" s="5">
        <v>12817943745</v>
      </c>
    </row>
    <row r="110" spans="3:13" ht="15.5" x14ac:dyDescent="0.35">
      <c r="C110" t="s">
        <v>325</v>
      </c>
      <c r="D110" s="5">
        <v>2302065909</v>
      </c>
      <c r="E110" s="5">
        <v>8414843880</v>
      </c>
      <c r="F110" s="5">
        <v>4900674444</v>
      </c>
      <c r="G110" s="5">
        <v>11100365178</v>
      </c>
      <c r="I110" s="5">
        <v>8414843880</v>
      </c>
      <c r="J110" s="5">
        <v>11100365178</v>
      </c>
      <c r="K110" s="5">
        <v>6211036595</v>
      </c>
      <c r="L110" s="5">
        <v>924999996</v>
      </c>
      <c r="M110" s="5">
        <v>539583333</v>
      </c>
    </row>
    <row r="111" spans="3:13" ht="15.5" x14ac:dyDescent="0.35">
      <c r="C111" t="s">
        <v>122</v>
      </c>
      <c r="D111" s="5">
        <v>20515859422</v>
      </c>
      <c r="E111" s="5">
        <v>20515859422</v>
      </c>
      <c r="F111" s="5">
        <v>30744748832</v>
      </c>
      <c r="G111" s="5">
        <v>22314748832</v>
      </c>
      <c r="I111" s="5">
        <v>20515859422</v>
      </c>
      <c r="J111" s="5">
        <v>22314748832</v>
      </c>
      <c r="K111" s="5">
        <v>27042683787</v>
      </c>
      <c r="L111" s="5">
        <v>18169642830</v>
      </c>
      <c r="M111" s="5">
        <v>12821895310</v>
      </c>
    </row>
    <row r="112" spans="3:13" ht="15.5" x14ac:dyDescent="0.35">
      <c r="C112" t="s">
        <v>123</v>
      </c>
      <c r="D112" s="5">
        <v>20515859422</v>
      </c>
      <c r="E112" s="5">
        <v>20515859422</v>
      </c>
      <c r="F112" s="5">
        <v>30744748832</v>
      </c>
      <c r="G112" s="5">
        <v>22314748832</v>
      </c>
      <c r="I112" s="5">
        <v>20515859422</v>
      </c>
      <c r="J112" s="5">
        <v>22314748832</v>
      </c>
      <c r="K112" s="5">
        <v>27042683787</v>
      </c>
      <c r="L112" s="5">
        <v>18169642830</v>
      </c>
      <c r="M112" s="5">
        <v>12821895310</v>
      </c>
    </row>
    <row r="113" spans="3:13" ht="15.5" x14ac:dyDescent="0.35">
      <c r="C113" t="s">
        <v>115</v>
      </c>
    </row>
    <row r="114" spans="3:13" ht="15.5" x14ac:dyDescent="0.35">
      <c r="C114" t="s">
        <v>252</v>
      </c>
      <c r="L114" s="5">
        <v>3519419265</v>
      </c>
    </row>
    <row r="115" spans="3:13" ht="15.5" x14ac:dyDescent="0.35">
      <c r="C115" t="s">
        <v>119</v>
      </c>
    </row>
    <row r="116" spans="3:13" ht="15.5" x14ac:dyDescent="0.35">
      <c r="C116" t="s">
        <v>121</v>
      </c>
      <c r="D116" s="5">
        <v>20431732943</v>
      </c>
      <c r="E116" s="5">
        <v>20431732943</v>
      </c>
      <c r="F116" s="5">
        <v>30643128079</v>
      </c>
      <c r="G116" s="5">
        <v>22213128079</v>
      </c>
      <c r="I116" s="5">
        <v>20431732943</v>
      </c>
      <c r="J116" s="5">
        <v>22213128079</v>
      </c>
      <c r="K116" s="5">
        <v>26978793257</v>
      </c>
      <c r="L116" s="5">
        <v>14628182238</v>
      </c>
      <c r="M116" s="5">
        <v>12817943745</v>
      </c>
    </row>
    <row r="117" spans="3:13" ht="15.5" x14ac:dyDescent="0.35">
      <c r="C117" t="s">
        <v>124</v>
      </c>
      <c r="D117" s="5">
        <v>43783318039</v>
      </c>
      <c r="E117" s="5">
        <v>42925278242</v>
      </c>
      <c r="F117" s="5">
        <v>61815733019</v>
      </c>
      <c r="G117" s="5">
        <v>58720905764</v>
      </c>
      <c r="I117" s="5">
        <v>42925278242</v>
      </c>
      <c r="J117" s="5">
        <v>58720905764</v>
      </c>
      <c r="K117" s="5">
        <v>67478279965</v>
      </c>
      <c r="L117" s="5">
        <v>47576396452</v>
      </c>
      <c r="M117" s="5">
        <v>39182175975</v>
      </c>
    </row>
    <row r="118" spans="3:13" ht="15.5" x14ac:dyDescent="0.35">
      <c r="C118" t="s">
        <v>125</v>
      </c>
    </row>
    <row r="119" spans="3:13" ht="15.5" x14ac:dyDescent="0.35">
      <c r="C119" t="s">
        <v>126</v>
      </c>
      <c r="D119" s="5">
        <v>143195804875</v>
      </c>
      <c r="E119" s="5">
        <v>143195804875</v>
      </c>
      <c r="F119" s="5">
        <v>143195804875</v>
      </c>
      <c r="G119" s="5">
        <v>143195804875</v>
      </c>
      <c r="I119" s="5">
        <v>143195804875</v>
      </c>
      <c r="J119" s="5">
        <v>143195804875</v>
      </c>
      <c r="K119" s="5">
        <v>143195026475</v>
      </c>
      <c r="L119" s="5">
        <v>113195000000</v>
      </c>
      <c r="M119" s="5">
        <v>113195000000</v>
      </c>
    </row>
    <row r="120" spans="3:13" ht="15.5" x14ac:dyDescent="0.35">
      <c r="C120" t="s">
        <v>127</v>
      </c>
      <c r="D120" s="5">
        <v>74160377192</v>
      </c>
      <c r="E120" s="5">
        <v>74160377192</v>
      </c>
      <c r="F120" s="5">
        <v>74160377192</v>
      </c>
      <c r="G120" s="5">
        <v>74160377192</v>
      </c>
      <c r="I120" s="5">
        <v>74160377192</v>
      </c>
      <c r="J120" s="5">
        <v>74160377192</v>
      </c>
      <c r="K120" s="5">
        <v>74157263592</v>
      </c>
    </row>
    <row r="121" spans="3:13" ht="15.5" x14ac:dyDescent="0.35">
      <c r="C121" t="s">
        <v>128</v>
      </c>
      <c r="D121" s="5">
        <v>29076657861</v>
      </c>
      <c r="E121" s="5">
        <v>27338893346</v>
      </c>
      <c r="F121" s="5">
        <v>23574068497</v>
      </c>
      <c r="G121" s="5">
        <v>20045030663</v>
      </c>
      <c r="I121" s="5">
        <v>27338893346</v>
      </c>
      <c r="J121" s="5">
        <v>20045030663</v>
      </c>
      <c r="K121" s="5">
        <v>11710909781</v>
      </c>
      <c r="L121" s="5">
        <v>5268720896</v>
      </c>
      <c r="M121" s="5">
        <v>781861309</v>
      </c>
    </row>
    <row r="122" spans="3:13" ht="15.5" x14ac:dyDescent="0.35">
      <c r="C122" t="s">
        <v>257</v>
      </c>
      <c r="D122" s="5">
        <v>500000000</v>
      </c>
      <c r="E122" s="5">
        <v>450000000</v>
      </c>
      <c r="F122" s="5">
        <v>450000000</v>
      </c>
      <c r="G122" s="5">
        <v>400000000</v>
      </c>
      <c r="I122" s="5">
        <v>450000000</v>
      </c>
      <c r="J122" s="5">
        <v>400000000</v>
      </c>
      <c r="K122" s="5">
        <v>300000000</v>
      </c>
      <c r="L122" s="5">
        <v>200000000</v>
      </c>
    </row>
    <row r="123" spans="3:13" ht="15.5" x14ac:dyDescent="0.35">
      <c r="C123" t="s">
        <v>258</v>
      </c>
      <c r="D123" s="5">
        <v>28576657861</v>
      </c>
      <c r="E123" s="5">
        <v>26888893346</v>
      </c>
      <c r="F123" s="5">
        <v>23124068497</v>
      </c>
      <c r="G123" s="5">
        <v>19645030663</v>
      </c>
      <c r="I123" s="5">
        <v>26888893346</v>
      </c>
      <c r="J123" s="5">
        <v>19645030663</v>
      </c>
      <c r="K123" s="5">
        <v>11410909781</v>
      </c>
      <c r="L123" s="5">
        <v>5068720896</v>
      </c>
      <c r="M123" s="5">
        <v>781861309</v>
      </c>
    </row>
    <row r="124" spans="3:13" ht="15.5" x14ac:dyDescent="0.35">
      <c r="C124" t="s">
        <v>259</v>
      </c>
      <c r="D124" s="5">
        <v>29076657861</v>
      </c>
      <c r="E124" s="5">
        <v>27338893346</v>
      </c>
      <c r="F124" s="5">
        <v>23574068497</v>
      </c>
      <c r="G124" s="5">
        <v>20045030663</v>
      </c>
      <c r="I124" s="5">
        <v>27338893346</v>
      </c>
      <c r="J124" s="5">
        <v>20045030663</v>
      </c>
      <c r="K124" s="5">
        <v>11710909781</v>
      </c>
      <c r="L124" s="5">
        <v>5268720896</v>
      </c>
      <c r="M124" s="5">
        <v>781861309</v>
      </c>
    </row>
    <row r="125" spans="3:13" ht="15.5" x14ac:dyDescent="0.35">
      <c r="C125" t="s">
        <v>260</v>
      </c>
    </row>
    <row r="126" spans="3:13" ht="15.5" x14ac:dyDescent="0.35">
      <c r="C126" t="s">
        <v>10</v>
      </c>
      <c r="D126" s="5">
        <v>246451310294</v>
      </c>
      <c r="E126" s="5">
        <v>244713545779</v>
      </c>
      <c r="F126" s="5">
        <v>240929931839</v>
      </c>
      <c r="G126" s="5">
        <v>237400894005</v>
      </c>
      <c r="I126" s="5">
        <v>244713545779</v>
      </c>
      <c r="J126" s="5">
        <v>237400894005</v>
      </c>
      <c r="K126" s="5">
        <v>229058608863</v>
      </c>
      <c r="L126" s="5">
        <v>118461333186</v>
      </c>
      <c r="M126" s="5">
        <v>113976861309</v>
      </c>
    </row>
    <row r="127" spans="3:13" ht="15.5" x14ac:dyDescent="0.35">
      <c r="C127" t="s">
        <v>129</v>
      </c>
      <c r="D127" s="5">
        <v>290234628333</v>
      </c>
      <c r="E127" s="5">
        <v>287638824021</v>
      </c>
      <c r="F127" s="5">
        <v>302745664858</v>
      </c>
      <c r="G127" s="5">
        <v>296121799769</v>
      </c>
      <c r="I127" s="5">
        <v>287638824021</v>
      </c>
      <c r="J127" s="5">
        <v>296121799769</v>
      </c>
      <c r="K127" s="5">
        <v>296536888828</v>
      </c>
      <c r="L127" s="5">
        <v>166037729638</v>
      </c>
      <c r="M127" s="5">
        <v>153159037284</v>
      </c>
    </row>
    <row r="128" spans="3:13" ht="15.5" x14ac:dyDescent="0.35">
      <c r="C128" t="s">
        <v>130</v>
      </c>
      <c r="D128" s="5">
        <v>5727801059</v>
      </c>
      <c r="E128" s="5">
        <v>5727801059</v>
      </c>
      <c r="F128" s="5">
        <v>5727801059</v>
      </c>
      <c r="G128" s="5">
        <v>5727801059</v>
      </c>
      <c r="I128" s="5">
        <v>5727801059</v>
      </c>
      <c r="J128" s="5">
        <v>5727801059</v>
      </c>
      <c r="K128" s="5">
        <v>5727801059</v>
      </c>
      <c r="L128" s="5">
        <v>4527800000</v>
      </c>
      <c r="M128" s="5">
        <v>113195</v>
      </c>
    </row>
    <row r="130" spans="2:13" ht="15.5" x14ac:dyDescent="0.35">
      <c r="B130" t="s">
        <v>131</v>
      </c>
      <c r="C130" t="s">
        <v>132</v>
      </c>
      <c r="D130" s="5">
        <v>2143973548</v>
      </c>
      <c r="E130" s="5">
        <v>8549438963</v>
      </c>
      <c r="F130" s="5">
        <v>-4599958734</v>
      </c>
      <c r="G130" s="5">
        <v>178569689</v>
      </c>
      <c r="I130" s="5">
        <v>3949480229</v>
      </c>
      <c r="J130" s="5">
        <v>913238576</v>
      </c>
      <c r="K130" s="5">
        <v>-13274462086</v>
      </c>
      <c r="L130" s="5">
        <v>2977680041</v>
      </c>
      <c r="M130" s="5">
        <v>-40533127447</v>
      </c>
    </row>
    <row r="131" spans="2:13" ht="15.5" x14ac:dyDescent="0.35">
      <c r="C131" t="s">
        <v>133</v>
      </c>
      <c r="D131" s="5">
        <v>19331665038</v>
      </c>
      <c r="E131" s="5">
        <v>17962987535</v>
      </c>
      <c r="F131" s="5">
        <v>17484499171</v>
      </c>
      <c r="G131" s="5">
        <v>21082674420</v>
      </c>
      <c r="I131" s="5">
        <v>35447486706</v>
      </c>
      <c r="J131" s="5">
        <v>43482055682</v>
      </c>
      <c r="K131" s="5">
        <v>41384005007</v>
      </c>
      <c r="L131" s="5">
        <v>31729003730</v>
      </c>
      <c r="M131" s="5">
        <v>7930327714</v>
      </c>
    </row>
    <row r="132" spans="2:13" ht="15.5" x14ac:dyDescent="0.35">
      <c r="C132" t="s">
        <v>435</v>
      </c>
    </row>
    <row r="133" spans="2:13" ht="15.5" x14ac:dyDescent="0.35">
      <c r="C133" t="s">
        <v>436</v>
      </c>
      <c r="D133" s="5">
        <v>-15107583172</v>
      </c>
      <c r="E133" s="5">
        <v>-6251353534</v>
      </c>
      <c r="F133" s="5">
        <v>-19662071929</v>
      </c>
      <c r="G133" s="5">
        <v>-19370317763</v>
      </c>
      <c r="I133" s="5">
        <v>-25913425463</v>
      </c>
      <c r="J133" s="5">
        <v>-38458959290</v>
      </c>
      <c r="K133" s="5">
        <v>-53973936642</v>
      </c>
      <c r="L133" s="5">
        <v>-24400206925</v>
      </c>
      <c r="M133" s="5">
        <v>-47475858276</v>
      </c>
    </row>
    <row r="134" spans="2:13" ht="15.5" x14ac:dyDescent="0.35">
      <c r="C134" t="s">
        <v>437</v>
      </c>
      <c r="D134" s="5">
        <v>-2056233892</v>
      </c>
      <c r="E134" s="5">
        <v>-1916267994</v>
      </c>
      <c r="F134" s="5">
        <v>-1725143725</v>
      </c>
      <c r="G134" s="5">
        <v>-1799478243</v>
      </c>
      <c r="I134" s="5">
        <v>-3641411719</v>
      </c>
      <c r="J134" s="5">
        <v>-3471125994</v>
      </c>
      <c r="K134" s="5">
        <v>-3137147204</v>
      </c>
      <c r="L134" s="5">
        <v>-1704496731</v>
      </c>
      <c r="M134" s="5">
        <v>-784821558</v>
      </c>
    </row>
    <row r="135" spans="2:13" ht="15.5" x14ac:dyDescent="0.35">
      <c r="C135" t="s">
        <v>439</v>
      </c>
      <c r="D135" s="5">
        <v>-17163817064</v>
      </c>
      <c r="E135" s="5">
        <v>-8167621528</v>
      </c>
      <c r="F135" s="5">
        <v>-21387215654</v>
      </c>
      <c r="G135" s="5">
        <v>-21169796006</v>
      </c>
      <c r="I135" s="5">
        <v>-29554837182</v>
      </c>
      <c r="J135" s="5">
        <v>-41930085284</v>
      </c>
      <c r="K135" s="5">
        <v>-57111083846</v>
      </c>
      <c r="L135" s="5">
        <v>-26104703656</v>
      </c>
      <c r="M135" s="5">
        <v>-48260679834</v>
      </c>
    </row>
    <row r="136" spans="2:13" ht="15.5" x14ac:dyDescent="0.35">
      <c r="C136" t="s">
        <v>261</v>
      </c>
      <c r="D136" s="5">
        <v>20380441</v>
      </c>
      <c r="E136" s="5">
        <v>22505031</v>
      </c>
      <c r="F136" s="5">
        <v>22670353</v>
      </c>
      <c r="G136" s="5">
        <v>19572293</v>
      </c>
      <c r="I136" s="5">
        <v>45175384</v>
      </c>
      <c r="J136" s="5">
        <v>61171972</v>
      </c>
      <c r="K136" s="5">
        <v>28451046</v>
      </c>
      <c r="L136" s="5">
        <v>17524083</v>
      </c>
      <c r="M136" s="5">
        <v>20731515</v>
      </c>
    </row>
    <row r="137" spans="2:13" ht="15.5" x14ac:dyDescent="0.35">
      <c r="C137" t="s">
        <v>440</v>
      </c>
    </row>
    <row r="138" spans="2:13" ht="15.5" x14ac:dyDescent="0.35">
      <c r="C138" t="s">
        <v>441</v>
      </c>
      <c r="D138" s="5">
        <v>-8608807</v>
      </c>
      <c r="E138" s="5">
        <v>-65964280</v>
      </c>
      <c r="F138" s="5">
        <v>-95608678</v>
      </c>
      <c r="G138" s="5">
        <v>-73309237</v>
      </c>
      <c r="I138" s="5">
        <v>-161572958</v>
      </c>
      <c r="J138" s="5">
        <v>-83312036</v>
      </c>
      <c r="K138" s="5">
        <v>-89967294</v>
      </c>
      <c r="L138" s="5">
        <v>-338072319</v>
      </c>
      <c r="M138" s="5">
        <v>-176602951</v>
      </c>
    </row>
    <row r="139" spans="2:13" ht="15.5" x14ac:dyDescent="0.35">
      <c r="C139" t="s">
        <v>443</v>
      </c>
      <c r="D139" s="5">
        <v>-8608807</v>
      </c>
      <c r="E139" s="5">
        <v>-65964280</v>
      </c>
      <c r="F139" s="5">
        <v>-95608678</v>
      </c>
      <c r="G139" s="5">
        <v>-73309237</v>
      </c>
      <c r="I139" s="5">
        <v>-161572958</v>
      </c>
      <c r="J139" s="5">
        <v>-83312036</v>
      </c>
      <c r="K139" s="5">
        <v>-89967294</v>
      </c>
      <c r="L139" s="5">
        <v>-338072319</v>
      </c>
      <c r="M139" s="5">
        <v>-176602951</v>
      </c>
    </row>
    <row r="140" spans="2:13" ht="15.5" x14ac:dyDescent="0.35">
      <c r="C140" t="s">
        <v>571</v>
      </c>
      <c r="D140" s="5">
        <v>-35646060</v>
      </c>
      <c r="E140" s="5">
        <v>-1202467795</v>
      </c>
      <c r="F140" s="5">
        <v>-624303926</v>
      </c>
      <c r="G140" s="5">
        <v>319428219</v>
      </c>
      <c r="I140" s="5">
        <v>-1826771721</v>
      </c>
      <c r="J140" s="5">
        <v>-616591758</v>
      </c>
      <c r="K140" s="5">
        <v>2514133001</v>
      </c>
      <c r="L140" s="5">
        <v>-2326071797</v>
      </c>
      <c r="M140" s="5">
        <v>-46903891</v>
      </c>
    </row>
    <row r="141" spans="2:13" ht="15.5" x14ac:dyDescent="0.35">
      <c r="C141" t="s">
        <v>139</v>
      </c>
      <c r="D141" s="5">
        <v>-6112777971</v>
      </c>
      <c r="E141" s="5">
        <v>-7956981337</v>
      </c>
      <c r="F141" s="5">
        <v>2230309266</v>
      </c>
      <c r="G141" s="5">
        <v>1133665418</v>
      </c>
      <c r="I141" s="5">
        <v>-5726672071</v>
      </c>
      <c r="J141" s="5">
        <v>-2083265707</v>
      </c>
      <c r="K141" s="5">
        <v>112954492865</v>
      </c>
      <c r="L141" s="5">
        <v>5677109773</v>
      </c>
      <c r="M141" s="5">
        <v>46147521848</v>
      </c>
    </row>
    <row r="142" spans="2:13" ht="15.5" x14ac:dyDescent="0.35">
      <c r="C142" t="s">
        <v>140</v>
      </c>
      <c r="D142" s="5">
        <v>-69846000</v>
      </c>
      <c r="E142" s="5">
        <v>-531465530</v>
      </c>
      <c r="F142" s="5">
        <v>-239213845</v>
      </c>
      <c r="G142" s="5">
        <v>55754983</v>
      </c>
      <c r="I142" s="5">
        <v>-770679375</v>
      </c>
      <c r="J142" s="5">
        <v>-1439312171</v>
      </c>
      <c r="K142" s="5">
        <v>-89664694577</v>
      </c>
      <c r="L142" s="5">
        <v>-10344067399</v>
      </c>
      <c r="M142" s="5">
        <v>-2309398801</v>
      </c>
    </row>
    <row r="143" spans="2:13" ht="15.5" x14ac:dyDescent="0.35">
      <c r="C143" t="s">
        <v>994</v>
      </c>
      <c r="K143" s="5">
        <v>-89592973348</v>
      </c>
      <c r="L143" s="5">
        <v>-10246900000</v>
      </c>
    </row>
    <row r="144" spans="2:13" ht="15.5" x14ac:dyDescent="0.35">
      <c r="C144" t="s">
        <v>143</v>
      </c>
      <c r="D144" s="5">
        <v>-69846000</v>
      </c>
      <c r="E144" s="5">
        <v>-531465530</v>
      </c>
      <c r="F144" s="5">
        <v>-151582762</v>
      </c>
      <c r="G144" s="5">
        <v>-58995017</v>
      </c>
      <c r="I144" s="5">
        <v>-683048292</v>
      </c>
      <c r="J144" s="5">
        <v>-1439312171</v>
      </c>
      <c r="K144" s="5">
        <v>-71721229</v>
      </c>
      <c r="L144" s="5">
        <v>-97167399</v>
      </c>
      <c r="M144" s="5">
        <v>-2096270801</v>
      </c>
    </row>
    <row r="145" spans="2:13" ht="15.5" x14ac:dyDescent="0.35">
      <c r="C145" t="s">
        <v>651</v>
      </c>
      <c r="F145" s="5">
        <v>-87631083</v>
      </c>
      <c r="G145" s="5">
        <v>114750000</v>
      </c>
      <c r="I145" s="5">
        <v>-87631083</v>
      </c>
      <c r="M145" s="5">
        <v>-213128000</v>
      </c>
    </row>
    <row r="146" spans="2:13" ht="15.5" x14ac:dyDescent="0.35">
      <c r="C146" t="s">
        <v>148</v>
      </c>
      <c r="D146" s="5">
        <v>-6112777971</v>
      </c>
      <c r="E146" s="5">
        <v>-7956981337</v>
      </c>
      <c r="F146" s="5">
        <v>2230309266</v>
      </c>
      <c r="G146" s="5">
        <v>1133665418</v>
      </c>
      <c r="I146" s="5">
        <v>-5726672071</v>
      </c>
      <c r="J146" s="5">
        <v>-2083265707</v>
      </c>
      <c r="K146" s="5">
        <v>112954492865</v>
      </c>
      <c r="L146" s="5">
        <v>5677109773</v>
      </c>
      <c r="M146" s="5">
        <v>46147521848</v>
      </c>
    </row>
    <row r="147" spans="2:13" ht="15.5" x14ac:dyDescent="0.35">
      <c r="C147" t="s">
        <v>279</v>
      </c>
      <c r="G147" s="5">
        <v>3113600</v>
      </c>
      <c r="J147" s="5">
        <v>3892000</v>
      </c>
      <c r="K147" s="5">
        <v>104157290067</v>
      </c>
      <c r="M147" s="5">
        <v>6195000000</v>
      </c>
    </row>
    <row r="148" spans="2:13" ht="15.5" x14ac:dyDescent="0.35">
      <c r="C148" t="s">
        <v>127</v>
      </c>
      <c r="G148" s="5">
        <v>-3113600</v>
      </c>
    </row>
    <row r="149" spans="2:13" ht="15.5" x14ac:dyDescent="0.35">
      <c r="C149" t="s">
        <v>955</v>
      </c>
      <c r="E149" s="5">
        <v>5197500000</v>
      </c>
      <c r="F149" s="5">
        <v>8430000000</v>
      </c>
      <c r="G149" s="5">
        <v>6334700000</v>
      </c>
      <c r="I149" s="5">
        <v>13627500000</v>
      </c>
      <c r="J149" s="5">
        <v>6334700000</v>
      </c>
      <c r="K149" s="5">
        <v>34839000000</v>
      </c>
      <c r="L149" s="5">
        <v>9210830445</v>
      </c>
      <c r="M149" s="5">
        <v>14770274488</v>
      </c>
    </row>
    <row r="150" spans="2:13" ht="15.5" x14ac:dyDescent="0.35">
      <c r="C150" t="s">
        <v>153</v>
      </c>
      <c r="D150" s="5">
        <v>-6112777971</v>
      </c>
      <c r="E150" s="5">
        <v>-11894725700</v>
      </c>
      <c r="F150" s="5">
        <v>-6199690734</v>
      </c>
      <c r="G150" s="5">
        <v>-4135773998</v>
      </c>
      <c r="I150" s="5">
        <v>-18094416434</v>
      </c>
      <c r="J150" s="5">
        <v>-6211036595</v>
      </c>
      <c r="K150" s="5">
        <v>-18512917937</v>
      </c>
      <c r="L150" s="5">
        <v>-7117357143</v>
      </c>
    </row>
    <row r="151" spans="2:13" ht="15.5" x14ac:dyDescent="0.35">
      <c r="C151" t="s">
        <v>353</v>
      </c>
      <c r="E151" s="5">
        <v>-1259755637</v>
      </c>
      <c r="G151" s="5">
        <v>-1065260584</v>
      </c>
      <c r="I151" s="5">
        <v>-1259755637</v>
      </c>
      <c r="J151" s="5">
        <v>-2210821112</v>
      </c>
      <c r="K151" s="5">
        <v>-4009460000</v>
      </c>
    </row>
    <row r="152" spans="2:13" ht="15.5" x14ac:dyDescent="0.35">
      <c r="C152" t="s">
        <v>341</v>
      </c>
      <c r="L152" s="5">
        <v>64217206</v>
      </c>
    </row>
    <row r="153" spans="2:13" ht="15.5" x14ac:dyDescent="0.35">
      <c r="C153" t="s">
        <v>995</v>
      </c>
      <c r="L153" s="5">
        <v>13691541000</v>
      </c>
      <c r="M153" s="5">
        <v>31064030154</v>
      </c>
    </row>
    <row r="154" spans="2:13" ht="15.5" x14ac:dyDescent="0.35">
      <c r="C154" t="s">
        <v>607</v>
      </c>
      <c r="K154" s="5">
        <v>-3519419265</v>
      </c>
      <c r="L154" s="5">
        <v>-10172121735</v>
      </c>
      <c r="M154" s="5">
        <v>-5881782794</v>
      </c>
    </row>
    <row r="155" spans="2:13" ht="15.5" x14ac:dyDescent="0.35">
      <c r="C155" t="s">
        <v>157</v>
      </c>
      <c r="D155" s="5">
        <v>-4038650423</v>
      </c>
      <c r="E155" s="5">
        <v>60992096</v>
      </c>
      <c r="F155" s="5">
        <v>-2608863313</v>
      </c>
      <c r="G155" s="5">
        <v>1367990090</v>
      </c>
      <c r="I155" s="5">
        <v>-2547871217</v>
      </c>
      <c r="J155" s="5">
        <v>-2609339302</v>
      </c>
      <c r="K155" s="5">
        <v>10015336202</v>
      </c>
      <c r="L155" s="5">
        <v>-1689277585</v>
      </c>
      <c r="M155" s="5">
        <v>3304995600</v>
      </c>
    </row>
    <row r="156" spans="2:13" ht="15.5" x14ac:dyDescent="0.35">
      <c r="C156" t="s">
        <v>158</v>
      </c>
      <c r="D156" s="5">
        <v>6480060912</v>
      </c>
      <c r="E156" s="5">
        <v>1</v>
      </c>
      <c r="F156" s="5">
        <v>9027932128</v>
      </c>
      <c r="G156" s="5">
        <v>1</v>
      </c>
      <c r="I156" s="5">
        <v>9027932129</v>
      </c>
      <c r="J156" s="5">
        <v>11637271431</v>
      </c>
      <c r="K156" s="5">
        <v>1621935229</v>
      </c>
      <c r="L156" s="5">
        <v>3311212814</v>
      </c>
      <c r="M156" s="5">
        <v>6217214</v>
      </c>
    </row>
    <row r="157" spans="2:13" ht="15.5" x14ac:dyDescent="0.35">
      <c r="C157" t="s">
        <v>159</v>
      </c>
      <c r="D157" s="5">
        <v>2441410489</v>
      </c>
      <c r="E157" s="5">
        <v>60992097</v>
      </c>
      <c r="F157" s="5">
        <v>6419068815</v>
      </c>
      <c r="G157" s="5">
        <v>1367990091</v>
      </c>
      <c r="I157" s="5">
        <v>6480060912</v>
      </c>
      <c r="J157" s="5">
        <v>9027932129</v>
      </c>
      <c r="K157" s="5">
        <v>11637271431</v>
      </c>
      <c r="L157" s="5">
        <v>1621935229</v>
      </c>
      <c r="M157" s="5">
        <v>3311212814</v>
      </c>
    </row>
    <row r="159" spans="2:13" ht="15.5" x14ac:dyDescent="0.35">
      <c r="B159" t="s">
        <v>160</v>
      </c>
      <c r="C159" t="s">
        <v>12</v>
      </c>
      <c r="D159" s="5">
        <v>5730000000</v>
      </c>
      <c r="E159" s="5">
        <v>5730000000</v>
      </c>
      <c r="F159" s="5">
        <v>5730000000</v>
      </c>
      <c r="G159" s="5">
        <v>5730000000</v>
      </c>
      <c r="I159" s="5">
        <v>5730000000</v>
      </c>
      <c r="J159" s="5">
        <v>5730000000</v>
      </c>
      <c r="K159" s="5">
        <v>5730000000</v>
      </c>
      <c r="L159" s="5">
        <v>4530000000</v>
      </c>
      <c r="M159" s="5">
        <v>0</v>
      </c>
    </row>
    <row r="160" spans="2:13" ht="15.5" x14ac:dyDescent="0.35">
      <c r="C160" t="s">
        <v>161</v>
      </c>
      <c r="D160" s="6">
        <v>0.3</v>
      </c>
      <c r="E160" s="6">
        <v>0.88</v>
      </c>
      <c r="F160" s="6">
        <v>0.62</v>
      </c>
      <c r="G160" s="6">
        <v>1.47</v>
      </c>
    </row>
    <row r="161" spans="3:7" ht="15.5" x14ac:dyDescent="0.35">
      <c r="C161" t="s">
        <v>162</v>
      </c>
      <c r="D161" s="6">
        <v>113.33</v>
      </c>
      <c r="E161" s="6">
        <v>52.27</v>
      </c>
      <c r="F161" s="6">
        <v>32.26</v>
      </c>
      <c r="G161" s="6">
        <v>12.24</v>
      </c>
    </row>
    <row r="162" spans="3:7" ht="15.5" x14ac:dyDescent="0.35">
      <c r="C162" t="s">
        <v>61</v>
      </c>
      <c r="D162" s="6">
        <v>14.08</v>
      </c>
      <c r="E162" s="6">
        <v>12.01</v>
      </c>
      <c r="F162" s="6">
        <v>6.5</v>
      </c>
      <c r="G162" s="6">
        <v>3.25</v>
      </c>
    </row>
    <row r="163" spans="3:7" ht="15.5" x14ac:dyDescent="0.35">
      <c r="C163" t="s">
        <v>163</v>
      </c>
    </row>
    <row r="164" spans="3:7" ht="15.5" x14ac:dyDescent="0.35">
      <c r="C164" t="s">
        <v>164</v>
      </c>
      <c r="D164" s="6">
        <v>6.0000000000000001E-3</v>
      </c>
      <c r="E164" s="6">
        <v>1.7500000000000002E-2</v>
      </c>
      <c r="F164" s="6">
        <v>1.1699999999999999E-2</v>
      </c>
      <c r="G164" s="6">
        <v>2.8399999999999998E-2</v>
      </c>
    </row>
    <row r="165" spans="3:7" ht="15.5" x14ac:dyDescent="0.35">
      <c r="C165" t="s">
        <v>165</v>
      </c>
      <c r="D165" s="6">
        <v>7.0999999999999995E-3</v>
      </c>
      <c r="E165" s="6">
        <v>2.0499999999999997E-2</v>
      </c>
      <c r="F165" s="6">
        <v>1.46E-2</v>
      </c>
      <c r="G165" s="6">
        <v>3.5400000000000001E-2</v>
      </c>
    </row>
    <row r="166" spans="3:7" ht="15.5" x14ac:dyDescent="0.35">
      <c r="C166" t="s">
        <v>166</v>
      </c>
      <c r="D166" s="6">
        <v>1.5100000000000001E-2</v>
      </c>
      <c r="E166" s="6">
        <v>4.1799999999999997E-2</v>
      </c>
      <c r="F166" s="6">
        <v>2.8300000000000002E-2</v>
      </c>
      <c r="G166" s="6">
        <v>6.9900000000000004E-2</v>
      </c>
    </row>
    <row r="167" spans="3:7" ht="15.5" x14ac:dyDescent="0.35">
      <c r="C167" t="s">
        <v>167</v>
      </c>
      <c r="D167" s="6">
        <v>233.67</v>
      </c>
      <c r="E167" s="6">
        <v>84.07</v>
      </c>
      <c r="F167" s="6">
        <v>40.28</v>
      </c>
      <c r="G167" s="6">
        <v>123.8</v>
      </c>
    </row>
    <row r="168" spans="3:7" ht="15.5" x14ac:dyDescent="0.35">
      <c r="C168" t="s">
        <v>168</v>
      </c>
      <c r="D168" s="5">
        <v>246000000000</v>
      </c>
      <c r="E168" s="5">
        <v>245000000000</v>
      </c>
      <c r="F168" s="5">
        <v>241000000000</v>
      </c>
      <c r="G168" s="5">
        <v>237000000000</v>
      </c>
    </row>
    <row r="169" spans="3:7" ht="15.5" x14ac:dyDescent="0.35">
      <c r="C169" t="s">
        <v>169</v>
      </c>
      <c r="D169" s="6">
        <v>0.79</v>
      </c>
      <c r="E169" s="6">
        <v>1.08</v>
      </c>
      <c r="F169" s="6">
        <v>0.48</v>
      </c>
      <c r="G169" s="6">
        <v>0.43</v>
      </c>
    </row>
    <row r="170" spans="3:7" ht="15.5" x14ac:dyDescent="0.35">
      <c r="C170" t="s">
        <v>170</v>
      </c>
      <c r="D170" s="6">
        <v>43.03</v>
      </c>
      <c r="E170" s="6">
        <v>42.72</v>
      </c>
      <c r="F170" s="6">
        <v>42.06</v>
      </c>
      <c r="G170" s="6">
        <v>41.45</v>
      </c>
    </row>
    <row r="171" spans="3:7" ht="15.5" x14ac:dyDescent="0.35">
      <c r="C171" t="s">
        <v>171</v>
      </c>
      <c r="D171" s="6">
        <v>0.79</v>
      </c>
      <c r="E171" s="6">
        <v>1.08</v>
      </c>
      <c r="F171" s="6">
        <v>0.48</v>
      </c>
      <c r="G171" s="6">
        <v>0.43</v>
      </c>
    </row>
    <row r="172" spans="3:7" ht="15.5" x14ac:dyDescent="0.35">
      <c r="C172" t="s">
        <v>172</v>
      </c>
      <c r="D172" s="6">
        <v>43.02</v>
      </c>
      <c r="E172" s="6">
        <v>42.71</v>
      </c>
      <c r="F172" s="6">
        <v>42.04</v>
      </c>
      <c r="G172" s="6">
        <v>41.44</v>
      </c>
    </row>
    <row r="173" spans="3:7" ht="15.5" x14ac:dyDescent="0.35">
      <c r="C173" t="s">
        <v>173</v>
      </c>
      <c r="D173" s="5">
        <v>2000000000</v>
      </c>
      <c r="E173" s="5">
        <v>8000000000</v>
      </c>
      <c r="F173" s="5">
        <v>5000000000</v>
      </c>
      <c r="G173" s="5">
        <v>11000000000</v>
      </c>
    </row>
    <row r="174" spans="3:7" ht="15.5" x14ac:dyDescent="0.35">
      <c r="C174" t="s">
        <v>174</v>
      </c>
      <c r="D174" s="5">
        <v>20000000000</v>
      </c>
      <c r="E174" s="5">
        <v>20000000000</v>
      </c>
      <c r="F174" s="5">
        <v>31000000000</v>
      </c>
      <c r="G174" s="5">
        <v>22000000000</v>
      </c>
    </row>
    <row r="175" spans="3:7" ht="15.5" x14ac:dyDescent="0.35">
      <c r="C175" t="s">
        <v>175</v>
      </c>
      <c r="D175" s="5">
        <v>246000000000</v>
      </c>
      <c r="E175" s="5">
        <v>245000000000</v>
      </c>
      <c r="F175" s="5">
        <v>241000000000</v>
      </c>
      <c r="G175" s="5">
        <v>237000000000</v>
      </c>
    </row>
    <row r="176" spans="3:7" ht="15.5" x14ac:dyDescent="0.35">
      <c r="C176" t="s">
        <v>24</v>
      </c>
      <c r="D176" s="5">
        <v>23000000000</v>
      </c>
      <c r="E176" s="5">
        <v>29000000000</v>
      </c>
      <c r="F176" s="5">
        <v>36000000000</v>
      </c>
      <c r="G176" s="5">
        <v>33000000000</v>
      </c>
    </row>
    <row r="177" spans="3:13" ht="15.5" x14ac:dyDescent="0.35">
      <c r="C177" t="s">
        <v>21</v>
      </c>
      <c r="D177" s="5">
        <v>20000000000</v>
      </c>
      <c r="E177" s="5">
        <v>22000000000</v>
      </c>
      <c r="F177" s="5">
        <v>29000000000</v>
      </c>
      <c r="G177" s="5">
        <v>24000000000</v>
      </c>
    </row>
    <row r="178" spans="3:13" ht="15.5" x14ac:dyDescent="0.35">
      <c r="C178" t="s">
        <v>176</v>
      </c>
      <c r="D178" s="5">
        <v>174000000000</v>
      </c>
      <c r="E178" s="5">
        <v>173000000000</v>
      </c>
      <c r="F178" s="5">
        <v>171000000000</v>
      </c>
      <c r="G178" s="5">
        <v>103000000000</v>
      </c>
    </row>
    <row r="179" spans="3:13" ht="15.5" x14ac:dyDescent="0.35">
      <c r="C179" t="s">
        <v>177</v>
      </c>
      <c r="D179" s="5">
        <v>2000000000</v>
      </c>
      <c r="E179" s="5">
        <v>9000000000</v>
      </c>
      <c r="F179" s="5">
        <v>-5000000000</v>
      </c>
      <c r="G179" s="5">
        <v>0</v>
      </c>
    </row>
    <row r="180" spans="3:13" ht="15.5" x14ac:dyDescent="0.35">
      <c r="C180" t="s">
        <v>178</v>
      </c>
      <c r="D180" s="5">
        <v>0</v>
      </c>
      <c r="E180" s="5">
        <v>-1000000000</v>
      </c>
      <c r="F180" s="5">
        <v>0</v>
      </c>
      <c r="G180" s="5">
        <v>0</v>
      </c>
    </row>
    <row r="181" spans="3:13" ht="15.5" x14ac:dyDescent="0.35">
      <c r="C181" t="s">
        <v>13</v>
      </c>
      <c r="D181" s="5">
        <v>2000000000</v>
      </c>
      <c r="E181" s="5">
        <v>8000000000</v>
      </c>
      <c r="F181" s="5">
        <v>-5000000000</v>
      </c>
      <c r="G181" s="5">
        <v>0</v>
      </c>
    </row>
    <row r="182" spans="3:13" ht="15.5" x14ac:dyDescent="0.35">
      <c r="C182" t="s">
        <v>16</v>
      </c>
      <c r="D182" s="6">
        <v>0.36</v>
      </c>
      <c r="E182" s="6">
        <v>1.4</v>
      </c>
      <c r="F182" s="6">
        <v>-0.83</v>
      </c>
      <c r="G182" s="6">
        <v>0.02</v>
      </c>
    </row>
    <row r="183" spans="3:13" ht="15.5" x14ac:dyDescent="0.35">
      <c r="C183" t="s">
        <v>46</v>
      </c>
      <c r="I183" s="6">
        <v>1.49</v>
      </c>
      <c r="J183" s="6">
        <v>1.84</v>
      </c>
      <c r="K183" s="6">
        <v>1.82</v>
      </c>
      <c r="L183" s="6">
        <v>0.99</v>
      </c>
      <c r="M183" s="6">
        <v>1399.42</v>
      </c>
    </row>
    <row r="184" spans="3:13" ht="15.5" x14ac:dyDescent="0.35">
      <c r="C184" t="s">
        <v>60</v>
      </c>
      <c r="I184" s="6">
        <v>30.87</v>
      </c>
      <c r="J184" s="6">
        <v>9.7799999999999994</v>
      </c>
      <c r="K184" s="6">
        <v>12.09</v>
      </c>
      <c r="L184" s="5">
        <v>0</v>
      </c>
      <c r="M184" s="5">
        <v>0</v>
      </c>
    </row>
    <row r="185" spans="3:13" ht="15.5" x14ac:dyDescent="0.35">
      <c r="C185" t="s">
        <v>63</v>
      </c>
      <c r="I185" s="6">
        <v>6.66</v>
      </c>
      <c r="J185" s="6">
        <v>2.15</v>
      </c>
      <c r="K185" s="6">
        <v>2.77</v>
      </c>
      <c r="L185" s="5">
        <v>0</v>
      </c>
      <c r="M185" s="5">
        <v>0</v>
      </c>
    </row>
    <row r="186" spans="3:13" ht="15.5" x14ac:dyDescent="0.35">
      <c r="C186" t="s">
        <v>179</v>
      </c>
    </row>
    <row r="187" spans="3:13" ht="15.5" x14ac:dyDescent="0.35">
      <c r="C187" t="s">
        <v>180</v>
      </c>
      <c r="I187" s="6">
        <v>2.9700000000000001E-2</v>
      </c>
      <c r="J187" s="6">
        <v>3.56E-2</v>
      </c>
      <c r="K187" s="6">
        <v>3.5200000000000002E-2</v>
      </c>
      <c r="L187" s="6">
        <v>2.7000000000000003E-2</v>
      </c>
      <c r="M187" s="6">
        <v>1E-3</v>
      </c>
    </row>
    <row r="188" spans="3:13" ht="15.5" x14ac:dyDescent="0.35">
      <c r="C188" t="s">
        <v>181</v>
      </c>
      <c r="I188" s="6">
        <v>3.5000000000000003E-2</v>
      </c>
      <c r="J188" s="6">
        <v>4.4400000000000002E-2</v>
      </c>
      <c r="K188" s="6">
        <v>4.5599999999999995E-2</v>
      </c>
      <c r="L188" s="6">
        <v>3.7900000000000003E-2</v>
      </c>
      <c r="M188" s="6">
        <v>1.4000000000000002E-3</v>
      </c>
    </row>
    <row r="189" spans="3:13" ht="15.5" x14ac:dyDescent="0.35">
      <c r="C189" t="s">
        <v>182</v>
      </c>
      <c r="I189" s="6">
        <v>3.5799999999999998E-2</v>
      </c>
      <c r="J189" s="6">
        <v>4.4600000000000001E-2</v>
      </c>
      <c r="K189" s="6">
        <v>5.8099999999999999E-2</v>
      </c>
      <c r="L189" s="6">
        <v>3.9300000000000002E-2</v>
      </c>
      <c r="M189" s="6">
        <v>5.0000000000000001E-3</v>
      </c>
    </row>
    <row r="190" spans="3:13" ht="15.5" x14ac:dyDescent="0.35">
      <c r="C190" t="s">
        <v>183</v>
      </c>
      <c r="I190" s="6">
        <v>58.15</v>
      </c>
      <c r="J190" s="6">
        <v>138.03</v>
      </c>
      <c r="K190" s="6">
        <v>126.74</v>
      </c>
      <c r="L190" s="6">
        <v>15.33</v>
      </c>
      <c r="M190" s="6">
        <v>1.78</v>
      </c>
    </row>
    <row r="191" spans="3:13" ht="15.5" x14ac:dyDescent="0.35">
      <c r="C191" t="s">
        <v>57</v>
      </c>
      <c r="I191" s="6">
        <v>1.08</v>
      </c>
      <c r="J191" s="6">
        <v>0.43</v>
      </c>
      <c r="K191" s="6">
        <v>0.55000000000000004</v>
      </c>
      <c r="L191" s="5">
        <v>0</v>
      </c>
      <c r="M191" s="5">
        <v>0</v>
      </c>
    </row>
    <row r="192" spans="3:13" ht="15.5" x14ac:dyDescent="0.35">
      <c r="C192" t="s">
        <v>54</v>
      </c>
      <c r="I192" s="6">
        <v>42.72</v>
      </c>
      <c r="J192" s="6">
        <v>41.45</v>
      </c>
      <c r="K192" s="6">
        <v>39.99</v>
      </c>
      <c r="L192" s="6">
        <v>26.16</v>
      </c>
      <c r="M192" s="6">
        <v>1006907.21</v>
      </c>
    </row>
    <row r="193" spans="2:13" ht="15.5" x14ac:dyDescent="0.35">
      <c r="C193" t="s">
        <v>184</v>
      </c>
      <c r="I193" s="6">
        <v>1.08</v>
      </c>
      <c r="J193" s="6">
        <v>0.43</v>
      </c>
      <c r="K193" s="6">
        <v>0.55000000000000004</v>
      </c>
      <c r="L193" s="5">
        <v>0</v>
      </c>
      <c r="M193" s="5">
        <v>0</v>
      </c>
    </row>
    <row r="194" spans="2:13" ht="15.5" x14ac:dyDescent="0.35">
      <c r="C194" t="s">
        <v>185</v>
      </c>
      <c r="I194" s="6">
        <v>42.71</v>
      </c>
      <c r="J194" s="6">
        <v>41.44</v>
      </c>
      <c r="K194" s="6">
        <v>39.97</v>
      </c>
      <c r="L194" s="6">
        <v>26.13</v>
      </c>
      <c r="M194" s="6">
        <v>1005181.27</v>
      </c>
    </row>
    <row r="195" spans="2:13" ht="15.5" x14ac:dyDescent="0.35">
      <c r="C195" t="s">
        <v>186</v>
      </c>
      <c r="I195" s="5">
        <v>8000000000</v>
      </c>
      <c r="J195" s="5">
        <v>11000000000</v>
      </c>
      <c r="K195" s="5">
        <v>6000000000</v>
      </c>
      <c r="L195" s="5">
        <v>2000000000</v>
      </c>
      <c r="M195" s="5">
        <v>2000000000</v>
      </c>
    </row>
    <row r="196" spans="2:13" ht="15.5" x14ac:dyDescent="0.35">
      <c r="C196" t="s">
        <v>187</v>
      </c>
      <c r="I196" s="5">
        <v>20000000000</v>
      </c>
      <c r="J196" s="5">
        <v>22000000000</v>
      </c>
      <c r="K196" s="5">
        <v>27000000000</v>
      </c>
      <c r="L196" s="5">
        <v>15000000000</v>
      </c>
      <c r="M196" s="5">
        <v>13000000000</v>
      </c>
    </row>
    <row r="197" spans="2:13" ht="15.5" x14ac:dyDescent="0.35">
      <c r="C197" t="s">
        <v>26</v>
      </c>
      <c r="I197" s="5">
        <v>29000000000</v>
      </c>
      <c r="J197" s="5">
        <v>33000000000</v>
      </c>
      <c r="K197" s="5">
        <v>33000000000</v>
      </c>
      <c r="L197" s="5">
        <v>17000000000</v>
      </c>
      <c r="M197" s="5">
        <v>15000000000</v>
      </c>
    </row>
    <row r="198" spans="2:13" ht="15.5" x14ac:dyDescent="0.35">
      <c r="C198" t="s">
        <v>23</v>
      </c>
      <c r="I198" s="5">
        <v>22000000000</v>
      </c>
      <c r="J198" s="5">
        <v>24000000000</v>
      </c>
      <c r="K198" s="5">
        <v>22000000000</v>
      </c>
      <c r="L198" s="5">
        <v>15000000000</v>
      </c>
      <c r="M198" s="5">
        <v>11000000000</v>
      </c>
    </row>
    <row r="199" spans="2:13" ht="15.5" x14ac:dyDescent="0.35">
      <c r="C199" t="s">
        <v>188</v>
      </c>
      <c r="I199" s="5">
        <v>173000000000</v>
      </c>
      <c r="J199" s="5">
        <v>103000000000</v>
      </c>
      <c r="K199" s="5">
        <v>97000000000</v>
      </c>
      <c r="L199" s="5">
        <v>73000000000</v>
      </c>
      <c r="M199" s="5">
        <v>75000000000</v>
      </c>
    </row>
    <row r="200" spans="2:13" ht="15.5" x14ac:dyDescent="0.35">
      <c r="C200" t="s">
        <v>189</v>
      </c>
      <c r="I200" s="5">
        <v>4000000000</v>
      </c>
      <c r="J200" s="5">
        <v>1000000000</v>
      </c>
      <c r="K200" s="5">
        <v>-13000000000</v>
      </c>
      <c r="L200" s="5">
        <v>3000000000</v>
      </c>
      <c r="M200" s="5">
        <v>-41000000000</v>
      </c>
    </row>
    <row r="201" spans="2:13" ht="15.5" x14ac:dyDescent="0.35">
      <c r="C201" t="s">
        <v>190</v>
      </c>
      <c r="I201" s="5">
        <v>-1000000000</v>
      </c>
      <c r="J201" s="5">
        <v>-1000000000</v>
      </c>
      <c r="K201" s="5">
        <v>0</v>
      </c>
      <c r="L201" s="5">
        <v>0</v>
      </c>
      <c r="M201" s="5">
        <v>-2000000000</v>
      </c>
    </row>
    <row r="202" spans="2:13" ht="15.5" x14ac:dyDescent="0.35">
      <c r="C202" t="s">
        <v>15</v>
      </c>
      <c r="I202" s="5">
        <v>3000000000</v>
      </c>
      <c r="J202" s="5">
        <v>-1000000000</v>
      </c>
      <c r="K202" s="5">
        <v>-13000000000</v>
      </c>
      <c r="L202" s="5">
        <v>3000000000</v>
      </c>
      <c r="M202" s="5">
        <v>-43000000000</v>
      </c>
    </row>
    <row r="203" spans="2:13" ht="15.5" x14ac:dyDescent="0.35">
      <c r="C203" t="s">
        <v>17</v>
      </c>
      <c r="I203" s="6">
        <v>0.56999999999999995</v>
      </c>
      <c r="J203" s="6">
        <v>-0.09</v>
      </c>
      <c r="K203" s="6">
        <v>-2.33</v>
      </c>
      <c r="L203" s="6">
        <v>0.64</v>
      </c>
      <c r="M203" s="6">
        <v>-376601.42</v>
      </c>
    </row>
    <row r="205" spans="2:13" ht="15.5" x14ac:dyDescent="0.35">
      <c r="B205" t="s">
        <v>191</v>
      </c>
      <c r="C205" t="s">
        <v>192</v>
      </c>
      <c r="D205" s="5">
        <v>2000000000</v>
      </c>
      <c r="E205" s="5">
        <v>5000000000</v>
      </c>
      <c r="F205" s="5">
        <v>4000000000</v>
      </c>
      <c r="G205" s="5">
        <v>8000000000</v>
      </c>
      <c r="H205" s="5">
        <v>3000000000</v>
      </c>
      <c r="I205" s="5">
        <v>9000000000</v>
      </c>
      <c r="J205" s="5">
        <v>11000000000</v>
      </c>
      <c r="K205" s="5">
        <v>10000000000</v>
      </c>
      <c r="L205" s="5">
        <v>4000000000</v>
      </c>
      <c r="M205" s="5">
        <v>158000000</v>
      </c>
    </row>
    <row r="206" spans="2:13" ht="15.5" x14ac:dyDescent="0.35">
      <c r="C206" t="s">
        <v>345</v>
      </c>
      <c r="H206" s="6">
        <v>0.22</v>
      </c>
      <c r="I206" s="6">
        <v>0.22</v>
      </c>
      <c r="J206" s="6">
        <v>0.19</v>
      </c>
      <c r="K206" s="6">
        <v>0.9</v>
      </c>
    </row>
    <row r="207" spans="2:13" ht="15.5" x14ac:dyDescent="0.35">
      <c r="C207" t="s">
        <v>65</v>
      </c>
      <c r="H207" s="6">
        <v>0.36259999999999998</v>
      </c>
      <c r="I207" s="6">
        <v>0.14730000000000001</v>
      </c>
      <c r="J207" s="6">
        <v>0.24940000000000001</v>
      </c>
      <c r="K207" s="6">
        <v>0.49320000000000003</v>
      </c>
    </row>
    <row r="208" spans="2:13" ht="15.5" x14ac:dyDescent="0.35">
      <c r="C208" t="s">
        <v>346</v>
      </c>
      <c r="H208" s="6">
        <v>6.5000000000000006E-3</v>
      </c>
      <c r="I208" s="6">
        <v>5.1999999999999998E-3</v>
      </c>
      <c r="J208" s="6">
        <v>1.09E-2</v>
      </c>
      <c r="K208" s="6">
        <v>5.2900000000000003E-2</v>
      </c>
    </row>
    <row r="209" spans="3:13" ht="15.5" x14ac:dyDescent="0.35">
      <c r="C209" t="s">
        <v>45</v>
      </c>
      <c r="D209" s="6">
        <v>0.3</v>
      </c>
      <c r="E209" s="6">
        <v>0.88</v>
      </c>
      <c r="F209" s="6">
        <v>0.62</v>
      </c>
      <c r="G209" s="6">
        <v>1.47</v>
      </c>
      <c r="H209" s="6">
        <v>0.61</v>
      </c>
      <c r="I209" s="6">
        <v>1.49</v>
      </c>
      <c r="J209" s="6">
        <v>1.84</v>
      </c>
      <c r="K209" s="6">
        <v>1.82</v>
      </c>
      <c r="L209" s="6">
        <v>0.78</v>
      </c>
      <c r="M209" s="6">
        <v>0.03</v>
      </c>
    </row>
    <row r="210" spans="3:13" ht="15.5" x14ac:dyDescent="0.35">
      <c r="C210" t="s">
        <v>67</v>
      </c>
      <c r="H210" s="6">
        <v>0.22</v>
      </c>
      <c r="I210" s="6">
        <v>0.22</v>
      </c>
      <c r="J210" s="6">
        <v>0.19</v>
      </c>
      <c r="K210" s="6">
        <v>0.9</v>
      </c>
    </row>
    <row r="211" spans="3:13" ht="15.5" x14ac:dyDescent="0.35">
      <c r="C211" t="s">
        <v>347</v>
      </c>
      <c r="H211" s="6">
        <v>0.36259999999999998</v>
      </c>
      <c r="I211" s="6">
        <v>0.14730000000000001</v>
      </c>
      <c r="J211" s="6">
        <v>0.24940000000000001</v>
      </c>
      <c r="K211" s="6">
        <v>0.49320000000000003</v>
      </c>
    </row>
    <row r="212" spans="3:13" ht="15.5" x14ac:dyDescent="0.35">
      <c r="C212" t="s">
        <v>348</v>
      </c>
      <c r="H212" s="6">
        <v>6.5000000000000006E-3</v>
      </c>
      <c r="I212" s="6">
        <v>5.1999999999999998E-3</v>
      </c>
      <c r="J212" s="6">
        <v>1.09E-2</v>
      </c>
      <c r="K212" s="6">
        <v>5.2900000000000003E-2</v>
      </c>
    </row>
    <row r="213" spans="3:13" ht="15.5" x14ac:dyDescent="0.35">
      <c r="C213" t="s">
        <v>193</v>
      </c>
      <c r="D213" s="5">
        <v>14000000000</v>
      </c>
      <c r="E213" s="5">
        <v>22000000000</v>
      </c>
      <c r="F213" s="5">
        <v>18000000000</v>
      </c>
      <c r="G213" s="5">
        <v>32000000000</v>
      </c>
      <c r="H213" s="5">
        <v>28000000000</v>
      </c>
      <c r="I213" s="5">
        <v>40000000000</v>
      </c>
      <c r="J213" s="5">
        <v>48000000000</v>
      </c>
      <c r="K213" s="5">
        <v>45000000000</v>
      </c>
      <c r="L213" s="5">
        <v>18000000000</v>
      </c>
      <c r="M213" s="5">
        <v>2000000000</v>
      </c>
    </row>
    <row r="214" spans="3:13" ht="15.5" x14ac:dyDescent="0.35">
      <c r="C214" t="s">
        <v>349</v>
      </c>
      <c r="H214" s="6">
        <v>0.22</v>
      </c>
      <c r="I214" s="6">
        <v>0.22</v>
      </c>
      <c r="J214" s="6">
        <v>0.19</v>
      </c>
      <c r="K214" s="6">
        <v>0.9</v>
      </c>
    </row>
    <row r="215" spans="3:13" ht="15.5" x14ac:dyDescent="0.35">
      <c r="C215" t="s">
        <v>350</v>
      </c>
      <c r="H215" s="6">
        <v>0.36259999999999998</v>
      </c>
      <c r="I215" s="6">
        <v>0.14730000000000001</v>
      </c>
      <c r="J215" s="6">
        <v>0.24940000000000001</v>
      </c>
      <c r="K215" s="6">
        <v>0.49320000000000003</v>
      </c>
    </row>
    <row r="216" spans="3:13" ht="15.5" x14ac:dyDescent="0.35">
      <c r="C216" t="s">
        <v>351</v>
      </c>
      <c r="H216" s="6">
        <v>6.5000000000000006E-3</v>
      </c>
      <c r="I216" s="6">
        <v>5.1999999999999998E-3</v>
      </c>
      <c r="J216" s="6">
        <v>1.09E-2</v>
      </c>
      <c r="K216" s="6">
        <v>5.2900000000000003E-2</v>
      </c>
    </row>
    <row r="217" spans="3:13" ht="15.5" x14ac:dyDescent="0.35">
      <c r="C217" t="s">
        <v>194</v>
      </c>
      <c r="I217" s="6">
        <v>56.03</v>
      </c>
    </row>
    <row r="218" spans="3:13" ht="15.5" x14ac:dyDescent="0.35">
      <c r="C218" t="s">
        <v>195</v>
      </c>
      <c r="I218" s="6">
        <v>6.95</v>
      </c>
    </row>
    <row r="219" spans="3:13" ht="15.5" x14ac:dyDescent="0.35">
      <c r="C219" t="s">
        <v>196</v>
      </c>
      <c r="I219" s="6">
        <v>0.79</v>
      </c>
    </row>
    <row r="220" spans="3:13" ht="15.5" x14ac:dyDescent="0.35">
      <c r="C220" t="s">
        <v>197</v>
      </c>
      <c r="I220" s="6">
        <v>0.61</v>
      </c>
    </row>
    <row r="221" spans="3:13" ht="15.5" x14ac:dyDescent="0.35">
      <c r="C221" t="s">
        <v>198</v>
      </c>
      <c r="D221" s="6">
        <v>0.43</v>
      </c>
    </row>
    <row r="222" spans="3:13" ht="15.5" x14ac:dyDescent="0.35">
      <c r="C222" t="s">
        <v>199</v>
      </c>
      <c r="I222" s="6">
        <v>43.03</v>
      </c>
    </row>
    <row r="223" spans="3:13" ht="15.5" x14ac:dyDescent="0.35">
      <c r="C223" t="s">
        <v>200</v>
      </c>
      <c r="D223" s="6">
        <v>8.4700000000000006</v>
      </c>
    </row>
    <row r="224" spans="3:13" ht="15.5" x14ac:dyDescent="0.35">
      <c r="C224" t="s">
        <v>201</v>
      </c>
      <c r="D224" s="6">
        <v>0.33</v>
      </c>
    </row>
    <row r="225" spans="3:9" ht="15.5" x14ac:dyDescent="0.35">
      <c r="C225" t="s">
        <v>202</v>
      </c>
      <c r="D225" s="6">
        <v>0.09</v>
      </c>
    </row>
    <row r="226" spans="3:9" ht="15.5" x14ac:dyDescent="0.35">
      <c r="C226" t="s">
        <v>352</v>
      </c>
      <c r="D226" s="6">
        <v>0.08</v>
      </c>
    </row>
    <row r="227" spans="3:9" ht="15.5" x14ac:dyDescent="0.35">
      <c r="C227" t="s">
        <v>203</v>
      </c>
      <c r="D227" s="6">
        <v>0.18</v>
      </c>
    </row>
    <row r="228" spans="3:9" ht="15.5" x14ac:dyDescent="0.35">
      <c r="C228" t="s">
        <v>204</v>
      </c>
      <c r="D228" s="6">
        <v>0.08</v>
      </c>
    </row>
    <row r="229" spans="3:9" ht="15.5" x14ac:dyDescent="0.35">
      <c r="C229" t="s">
        <v>205</v>
      </c>
      <c r="D229" s="6">
        <v>1.18</v>
      </c>
    </row>
    <row r="230" spans="3:9" ht="15.5" x14ac:dyDescent="0.35">
      <c r="C230" t="s">
        <v>13</v>
      </c>
      <c r="D230" s="5">
        <v>2000000000</v>
      </c>
    </row>
    <row r="231" spans="3:9" ht="15.5" x14ac:dyDescent="0.35">
      <c r="C231" t="s">
        <v>206</v>
      </c>
      <c r="I231" s="6">
        <v>10.17</v>
      </c>
    </row>
    <row r="232" spans="3:9" ht="15.5" x14ac:dyDescent="0.35">
      <c r="C232" t="s">
        <v>207</v>
      </c>
      <c r="I232" s="5">
        <v>0</v>
      </c>
    </row>
    <row r="233" spans="3:9" ht="15.5" x14ac:dyDescent="0.35">
      <c r="C233" t="s">
        <v>208</v>
      </c>
      <c r="I233" s="5">
        <v>0</v>
      </c>
    </row>
    <row r="234" spans="3:9" ht="15.5" x14ac:dyDescent="0.35">
      <c r="C234" t="s">
        <v>209</v>
      </c>
      <c r="I234" s="5">
        <v>0</v>
      </c>
    </row>
    <row r="235" spans="3:9" ht="15.5" x14ac:dyDescent="0.35">
      <c r="C235" t="s">
        <v>210</v>
      </c>
      <c r="D235" s="6">
        <v>6.32</v>
      </c>
    </row>
    <row r="236" spans="3:9" ht="15.5" x14ac:dyDescent="0.35">
      <c r="C236" t="s">
        <v>211</v>
      </c>
      <c r="D236" s="6">
        <v>1245.71</v>
      </c>
    </row>
    <row r="237" spans="3:9" ht="15.5" x14ac:dyDescent="0.35">
      <c r="C237" t="s">
        <v>212</v>
      </c>
      <c r="D237" s="6">
        <v>13.35</v>
      </c>
    </row>
    <row r="238" spans="3:9" ht="15.5" x14ac:dyDescent="0.35">
      <c r="C238" t="s">
        <v>213</v>
      </c>
      <c r="D238" s="6">
        <v>1238.68</v>
      </c>
    </row>
    <row r="239" spans="3:9" ht="15.5" x14ac:dyDescent="0.35">
      <c r="C239" t="s">
        <v>214</v>
      </c>
      <c r="D239" s="6">
        <v>14.39</v>
      </c>
    </row>
    <row r="240" spans="3:9" ht="15.5" x14ac:dyDescent="0.35">
      <c r="C240" t="s">
        <v>41</v>
      </c>
      <c r="I240" s="5">
        <v>195000000000</v>
      </c>
    </row>
    <row r="241" spans="3:9" ht="15.5" x14ac:dyDescent="0.35">
      <c r="C241" t="s">
        <v>215</v>
      </c>
      <c r="I241" s="5">
        <v>215000000000</v>
      </c>
    </row>
    <row r="242" spans="3:9" ht="15.5" x14ac:dyDescent="0.35">
      <c r="C242" t="s">
        <v>216</v>
      </c>
      <c r="I242" s="5">
        <v>5730000000</v>
      </c>
    </row>
    <row r="243" spans="3:9" ht="15.5" x14ac:dyDescent="0.35">
      <c r="C243" t="s">
        <v>217</v>
      </c>
      <c r="I243" s="6">
        <v>0.23100000000000001</v>
      </c>
    </row>
    <row r="244" spans="3:9" ht="15.5" x14ac:dyDescent="0.35">
      <c r="C244" t="s">
        <v>218</v>
      </c>
      <c r="D244" s="6">
        <v>0.49990000000000001</v>
      </c>
    </row>
    <row r="245" spans="3:9" ht="15.5" x14ac:dyDescent="0.35">
      <c r="C245" t="s">
        <v>219</v>
      </c>
      <c r="D245" s="6">
        <v>0.1454</v>
      </c>
    </row>
    <row r="246" spans="3:9" ht="15.5" x14ac:dyDescent="0.35">
      <c r="C246" t="s">
        <v>220</v>
      </c>
      <c r="D246" s="6">
        <v>0.12560000000000002</v>
      </c>
    </row>
    <row r="247" spans="3:9" ht="15.5" x14ac:dyDescent="0.35">
      <c r="C247" t="s">
        <v>221</v>
      </c>
      <c r="D247" s="6">
        <v>-0.2152</v>
      </c>
    </row>
    <row r="248" spans="3:9" ht="15.5" x14ac:dyDescent="0.35">
      <c r="C248" t="s">
        <v>222</v>
      </c>
      <c r="D248" s="6">
        <v>-0.1978</v>
      </c>
    </row>
    <row r="249" spans="3:9" ht="15.5" x14ac:dyDescent="0.35">
      <c r="C249" t="s">
        <v>223</v>
      </c>
      <c r="D249" s="6">
        <v>-0.50759999999999994</v>
      </c>
    </row>
    <row r="250" spans="3:9" ht="15.5" x14ac:dyDescent="0.35">
      <c r="C250" t="s">
        <v>353</v>
      </c>
      <c r="I250" s="6">
        <v>0.22</v>
      </c>
    </row>
    <row r="251" spans="3:9" ht="15.5" x14ac:dyDescent="0.35">
      <c r="C251" t="s">
        <v>354</v>
      </c>
      <c r="I251" s="6">
        <v>0.22</v>
      </c>
    </row>
    <row r="252" spans="3:9" ht="15.5" x14ac:dyDescent="0.35">
      <c r="C252" t="s">
        <v>355</v>
      </c>
      <c r="I252" s="6">
        <v>0.36259999999999998</v>
      </c>
    </row>
    <row r="253" spans="3:9" ht="15.5" x14ac:dyDescent="0.35">
      <c r="C253" t="s">
        <v>356</v>
      </c>
      <c r="I253" s="6">
        <v>6.5000000000000006E-3</v>
      </c>
    </row>
    <row r="254" spans="3:9" ht="15.5" x14ac:dyDescent="0.35">
      <c r="C254" t="s">
        <v>357</v>
      </c>
      <c r="I254" t="s">
        <v>996</v>
      </c>
    </row>
    <row r="255" spans="3:9" ht="15.5" x14ac:dyDescent="0.35">
      <c r="C255" t="s">
        <v>224</v>
      </c>
      <c r="I255" s="5">
        <v>3</v>
      </c>
    </row>
    <row r="256" spans="3:9" ht="15.5" x14ac:dyDescent="0.35">
      <c r="C256" t="s">
        <v>225</v>
      </c>
      <c r="I256" s="6">
        <v>0.37</v>
      </c>
    </row>
    <row r="257" spans="3:9" ht="15.5" x14ac:dyDescent="0.35">
      <c r="C257" t="s">
        <v>226</v>
      </c>
      <c r="I257" s="6">
        <v>0.2</v>
      </c>
    </row>
    <row r="258" spans="3:9" ht="15.5" x14ac:dyDescent="0.35">
      <c r="C258" t="s">
        <v>308</v>
      </c>
      <c r="I258" s="6">
        <v>0.3</v>
      </c>
    </row>
    <row r="259" spans="3:9" ht="15.5" x14ac:dyDescent="0.35">
      <c r="C259" t="s">
        <v>227</v>
      </c>
      <c r="I259" s="6">
        <v>0.57999999999999996</v>
      </c>
    </row>
    <row r="260" spans="3:9" ht="15.5" x14ac:dyDescent="0.35">
      <c r="C260" t="s">
        <v>228</v>
      </c>
      <c r="I260" s="6">
        <v>0.23</v>
      </c>
    </row>
    <row r="261" spans="3:9" ht="15.5" x14ac:dyDescent="0.35">
      <c r="C261" t="s">
        <v>229</v>
      </c>
      <c r="I261" s="6">
        <v>0.65</v>
      </c>
    </row>
    <row r="262" spans="3:9" ht="15.5" x14ac:dyDescent="0.35">
      <c r="C262" t="s">
        <v>230</v>
      </c>
      <c r="I262" s="6">
        <v>0.54</v>
      </c>
    </row>
    <row r="263" spans="3:9" ht="15.5" x14ac:dyDescent="0.35">
      <c r="C263" t="s">
        <v>231</v>
      </c>
      <c r="D263" s="5">
        <v>2000000000</v>
      </c>
    </row>
    <row r="264" spans="3:9" ht="15.5" x14ac:dyDescent="0.35">
      <c r="C264" t="s">
        <v>232</v>
      </c>
      <c r="D264" s="5">
        <v>290000000000</v>
      </c>
    </row>
    <row r="265" spans="3:9" ht="15.5" x14ac:dyDescent="0.35">
      <c r="C265" t="s">
        <v>233</v>
      </c>
      <c r="D265" s="5">
        <v>44000000000</v>
      </c>
    </row>
    <row r="266" spans="3:9" ht="15.5" x14ac:dyDescent="0.35">
      <c r="C266" t="s">
        <v>176</v>
      </c>
      <c r="D266" s="5">
        <v>174000000000</v>
      </c>
    </row>
    <row r="267" spans="3:9" ht="15.5" x14ac:dyDescent="0.35">
      <c r="C267" t="s">
        <v>175</v>
      </c>
      <c r="I267" s="5">
        <v>246000000000</v>
      </c>
    </row>
    <row r="268" spans="3:9" ht="15.5" x14ac:dyDescent="0.35">
      <c r="C268" t="s">
        <v>174</v>
      </c>
      <c r="D268" s="5">
        <v>20000000000</v>
      </c>
    </row>
    <row r="269" spans="3:9" ht="15.5" x14ac:dyDescent="0.35">
      <c r="C269" t="s">
        <v>173</v>
      </c>
      <c r="D269" s="5">
        <v>2000000000</v>
      </c>
    </row>
    <row r="270" spans="3:9" ht="15.5" x14ac:dyDescent="0.35">
      <c r="C270" t="s">
        <v>24</v>
      </c>
      <c r="D270" s="5">
        <v>23000000000</v>
      </c>
    </row>
    <row r="271" spans="3:9" ht="15.5" x14ac:dyDescent="0.35">
      <c r="C271" t="s">
        <v>21</v>
      </c>
      <c r="D271" s="5">
        <v>20000000000</v>
      </c>
    </row>
    <row r="272" spans="3:9" ht="15.5" x14ac:dyDescent="0.35">
      <c r="C272" t="s">
        <v>234</v>
      </c>
      <c r="I272" s="5">
        <v>246000000000</v>
      </c>
    </row>
  </sheetData>
  <pageMargins left="0.7" right="0.7" top="0.75" bottom="0.75" header="0.3" footer="0.3"/>
  <ignoredErrors>
    <ignoredError sqref="A1:M273" numberStoredAsText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N27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997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998</v>
      </c>
      <c r="D2" s="2" vm="138">
        <f ca="1">IFERROR(_xlfn.STOCKHISTORY("XIDX:" &amp; $C$1, D3, , 0, 0, 1), "Libur")</f>
        <v>4880</v>
      </c>
      <c r="E2" s="2" vm="139">
        <f ca="1">IFERROR(_xlfn.STOCKHISTORY("XIDX:" &amp; $C$1, E3, , 0, 0, 1), "Libur")</f>
        <v>3100</v>
      </c>
      <c r="H2" s="2" vm="139">
        <f ca="1">IFERROR(INDEX(D2:G2,COUNT(D2:G2)),"")</f>
        <v>3100</v>
      </c>
      <c r="I2" s="2" vm="140">
        <f t="shared" ref="I2:N2" ca="1" si="0">IFERROR(_xlfn.STOCKHISTORY("XIDX:" &amp; $C$1, I1, , 0, 0, 1), "Libur")</f>
        <v>6425</v>
      </c>
      <c r="J2" s="2" vm="141">
        <f t="shared" ca="1" si="0"/>
        <v>8475</v>
      </c>
      <c r="K2" s="2" vm="142">
        <f t="shared" ca="1" si="0"/>
        <v>6550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1244498000</v>
      </c>
      <c r="E4" s="2">
        <f>IFERROR(INDEX(E51:E500,MATCH($C$4,$C$51:$C$500,0)),"")</f>
        <v>807912000</v>
      </c>
      <c r="H4" s="2">
        <f>IFERROR(SUM(D4:G4)*(4/MAX(1,COUNT(D4:G4))),"")</f>
        <v>4104820000</v>
      </c>
      <c r="I4" s="2">
        <f t="shared" ref="I4:N4" si="1">IFERROR(INDEX(I51:I500,MATCH($C$4,$C$51:$C$500,0)),"")</f>
        <v>1846521000</v>
      </c>
      <c r="J4" s="2">
        <f t="shared" si="1"/>
        <v>2663630000</v>
      </c>
      <c r="K4" s="2">
        <f t="shared" si="1"/>
        <v>2033365000</v>
      </c>
      <c r="L4" s="2">
        <f t="shared" si="1"/>
        <v>2830122000</v>
      </c>
      <c r="M4" s="2">
        <f t="shared" si="1"/>
        <v>1299060000</v>
      </c>
      <c r="N4" s="2">
        <f t="shared" si="1"/>
        <v>1003106000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280587000</v>
      </c>
      <c r="E5" s="2">
        <f>IFERROR(INDEX(E51:E500,MATCH($C$5,$C$51:$C$500,0)),"")</f>
        <v>148244000</v>
      </c>
      <c r="H5" s="2">
        <f>IFERROR(SUM(D5:G5)*(4/MAX(1,COUNT(D5:G5))),"")</f>
        <v>857662000</v>
      </c>
      <c r="I5" s="2">
        <f t="shared" ref="I5:N5" si="2">IFERROR(INDEX(I51:I500,MATCH($C$5,$C$51:$C$500,0)),"")</f>
        <v>226554000</v>
      </c>
      <c r="J5" s="2">
        <f t="shared" si="2"/>
        <v>612782000</v>
      </c>
      <c r="K5" s="2">
        <f t="shared" si="2"/>
        <v>241703000</v>
      </c>
      <c r="L5" s="2">
        <f t="shared" si="2"/>
        <v>1110608000</v>
      </c>
      <c r="M5" s="2">
        <f t="shared" si="2"/>
        <v>336911000</v>
      </c>
      <c r="N5" s="2">
        <f t="shared" si="2"/>
        <v>72105000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5861471000</v>
      </c>
      <c r="E6" s="2">
        <f>IFERROR(INDEX(E51:E500,MATCH($C$6,$C$51:$C$500,0)),"")</f>
        <v>5581260000</v>
      </c>
      <c r="H6" s="2">
        <f>IFERROR(INDEX(D6:G6,COUNT(D6:G6)),"")</f>
        <v>5581260000</v>
      </c>
      <c r="I6" s="2">
        <f t="shared" ref="I6:N6" si="3">IFERROR(INDEX(I51:I500,MATCH($C$6,$C$51:$C$500,0)),"")</f>
        <v>5431112000</v>
      </c>
      <c r="J6" s="2">
        <f t="shared" si="3"/>
        <v>5248400000</v>
      </c>
      <c r="K6" s="2">
        <f t="shared" si="3"/>
        <v>4635545000</v>
      </c>
      <c r="L6" s="2">
        <f t="shared" si="3"/>
        <v>3609299000</v>
      </c>
      <c r="M6" s="2">
        <f t="shared" si="3"/>
        <v>2494707000</v>
      </c>
      <c r="N6" s="2">
        <f t="shared" si="3"/>
        <v>2154997000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72.52</v>
      </c>
      <c r="E7" s="3">
        <f>IFERROR(INDEX(E51:E500,MATCH($C$7,$C$51:$C$500,0))/1000000000,"")</f>
        <v>72.52</v>
      </c>
      <c r="H7" s="3">
        <f>IFERROR(INDEX(D7:G7,COUNT(D7:G7)),"")</f>
        <v>72.52</v>
      </c>
      <c r="I7" s="3">
        <f t="shared" ref="I7:N7" si="4">IFERROR(INDEX(I51:I500,MATCH($C$7,$C$51:$C$500,0))/1000000000,"")</f>
        <v>72.52</v>
      </c>
      <c r="J7" s="3">
        <f t="shared" si="4"/>
        <v>72.52</v>
      </c>
      <c r="K7" s="3">
        <f t="shared" si="4"/>
        <v>72.52</v>
      </c>
      <c r="L7" s="3">
        <f t="shared" si="4"/>
        <v>65.59</v>
      </c>
      <c r="M7" s="3">
        <f t="shared" si="4"/>
        <v>32.79</v>
      </c>
      <c r="N7" s="3">
        <f t="shared" si="4"/>
        <v>32.79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9972000000000</v>
      </c>
      <c r="E8" s="2">
        <f>IFERROR(INDEX(E51:E500,MATCH("Free cash flow (Quarter)",$C$51:$C$500,0)),"")</f>
        <v>1351000000000</v>
      </c>
      <c r="H8" s="2">
        <f>IFERROR(INDEX(D8:G8,COUNT(D8:G8)),"")</f>
        <v>1351000000000</v>
      </c>
      <c r="I8" s="2">
        <f t="shared" ref="I8:N8" si="5">IFERROR(INDEX(I51:I500,MATCH($C$8,$C$51:$C$500,0)),"")</f>
        <v>-30888000000000</v>
      </c>
      <c r="J8" s="2">
        <f t="shared" si="5"/>
        <v>-26499000000000</v>
      </c>
      <c r="K8" s="2">
        <f t="shared" si="5"/>
        <v>-25333000000000</v>
      </c>
      <c r="L8" s="2">
        <f t="shared" si="5"/>
        <v>4650000000000</v>
      </c>
      <c r="M8" s="2">
        <f t="shared" si="5"/>
        <v>1982000000000</v>
      </c>
      <c r="N8" s="2">
        <f t="shared" si="5"/>
        <v>-6351000000000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137.5</v>
      </c>
      <c r="E9" s="3">
        <f>IFERROR(INDEX(E51:E500,MATCH("Free cash flow per share (Quarter)",$C$51:$C$500,0)),"")</f>
        <v>18.63</v>
      </c>
      <c r="H9" s="3">
        <f>IFERROR(INDEX(D9:G9,COUNT(D9:G9)),"")</f>
        <v>18.63</v>
      </c>
      <c r="I9" s="3">
        <f t="shared" ref="I9:N9" si="6">IFERROR(INDEX(I51:I500,MATCH($C$9,$C$51:$C$500,0)),"")</f>
        <v>-425.94</v>
      </c>
      <c r="J9" s="3">
        <f t="shared" si="6"/>
        <v>-365.41</v>
      </c>
      <c r="K9" s="3">
        <f t="shared" si="6"/>
        <v>-349.33</v>
      </c>
      <c r="L9" s="3">
        <f t="shared" si="6"/>
        <v>70.900000000000006</v>
      </c>
      <c r="M9" s="3">
        <f t="shared" si="6"/>
        <v>60.44</v>
      </c>
      <c r="N9" s="3">
        <f t="shared" si="6"/>
        <v>-193.65</v>
      </c>
    </row>
    <row r="10" spans="1:14" ht="15.5" x14ac:dyDescent="0.35">
      <c r="C10" t="s">
        <v>18</v>
      </c>
      <c r="D10" s="3">
        <f ca="1">IFERROR(IF(D9=0,"",D2/D9),"")</f>
        <v>35.490909090909092</v>
      </c>
      <c r="E10" s="3">
        <f ca="1">IFERROR(IF(E9=0,"",E2/E9),"")</f>
        <v>166.39828234031134</v>
      </c>
      <c r="I10" s="3">
        <f t="shared" ref="I10:N10" ca="1" si="7">IFERROR(IF(I9=0,"",I2/I9),"")</f>
        <v>-15.084284171479551</v>
      </c>
      <c r="J10" s="3">
        <f t="shared" ca="1" si="7"/>
        <v>-23.193125530226318</v>
      </c>
      <c r="K10" s="3">
        <f t="shared" ca="1" si="7"/>
        <v>-18.750178913920934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818937000</v>
      </c>
      <c r="E11" s="2">
        <f>IFERROR(INDEX(E51:E500,MATCH($C$11,$C$51:$C$500,0)),"")</f>
        <v>814571000</v>
      </c>
      <c r="H11" s="2">
        <f>IFERROR(INDEX(D11:G11,COUNT(D11:G11)),"")</f>
        <v>814571000</v>
      </c>
      <c r="I11" s="2">
        <f t="shared" ref="I11:N11" si="8">IFERROR(INDEX(I51:I500,MATCH($C$11,$C$51:$C$500,0)),"")</f>
        <v>676829000</v>
      </c>
      <c r="J11" s="2">
        <f t="shared" si="8"/>
        <v>754280000</v>
      </c>
      <c r="K11" s="2">
        <f t="shared" si="8"/>
        <v>1228597000</v>
      </c>
      <c r="L11" s="2">
        <f t="shared" si="8"/>
        <v>817758000</v>
      </c>
      <c r="M11" s="2">
        <f t="shared" si="8"/>
        <v>557814000</v>
      </c>
      <c r="N11" s="2">
        <f t="shared" si="8"/>
        <v>455506000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93080000000000</v>
      </c>
      <c r="E12" s="2">
        <f>IFERROR(INDEX(E51:E500,MATCH("Net Debt (Quarter)",$C$51:$C$500,0)),"")</f>
        <v>97892000000000</v>
      </c>
      <c r="H12" s="2">
        <f>IFERROR(INDEX(D12:G12,COUNT(D12:G12)),"")</f>
        <v>97892000000000</v>
      </c>
      <c r="I12" s="2">
        <f t="shared" ref="I12:N12" si="9">IFERROR(INDEX(I51:I500,MATCH($C$12,$C$51:$C$500,0)),"")</f>
        <v>97603000000000</v>
      </c>
      <c r="J12" s="2">
        <f t="shared" si="9"/>
        <v>58074000000000</v>
      </c>
      <c r="K12" s="2">
        <f t="shared" si="9"/>
        <v>31144000000000</v>
      </c>
      <c r="L12" s="2">
        <f t="shared" si="9"/>
        <v>15471000000000</v>
      </c>
      <c r="M12" s="2">
        <f t="shared" si="9"/>
        <v>18607000000000</v>
      </c>
      <c r="N12" s="2">
        <f t="shared" si="9"/>
        <v>20528000000000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107738000000000</v>
      </c>
      <c r="E13" s="2">
        <f>IFERROR(INDEX(E51:E500,MATCH("Total Debt (Quarter)",$C$51:$C$500,0)),"")</f>
        <v>111738000000000</v>
      </c>
      <c r="H13" s="2">
        <f>IFERROR(INDEX(D13:G13,COUNT(D13:G13)),"")</f>
        <v>111738000000000</v>
      </c>
      <c r="I13" s="2">
        <f t="shared" ref="I13:N13" si="10">IFERROR(INDEX(I51:I500,MATCH($C$13,$C$51:$C$500,0)),"")</f>
        <v>108919000000000</v>
      </c>
      <c r="J13" s="2">
        <f t="shared" si="10"/>
        <v>70260000000000</v>
      </c>
      <c r="K13" s="2">
        <f t="shared" si="10"/>
        <v>50112000000000</v>
      </c>
      <c r="L13" s="2">
        <f t="shared" si="10"/>
        <v>28222000000000</v>
      </c>
      <c r="M13" s="2">
        <f t="shared" si="10"/>
        <v>26571000000000</v>
      </c>
      <c r="N13" s="2">
        <f t="shared" si="10"/>
        <v>26953000000000</v>
      </c>
    </row>
    <row r="14" spans="1:14" ht="15.5" x14ac:dyDescent="0.35">
      <c r="C14" t="s">
        <v>27</v>
      </c>
      <c r="D14" s="2">
        <f>IFERROR(INDEX(D51:D500,MATCH($C$14,$C$51:$C$500,0)),"")</f>
        <v>-129080000</v>
      </c>
      <c r="E14" s="2">
        <f>IFERROR(INDEX(E51:E500,MATCH($C$14,$C$51:$C$500,0)),"")</f>
        <v>-126619000</v>
      </c>
      <c r="H14" s="2">
        <f>IFERROR(SUM(D14:G14)*(4/MAX(1,COUNT(D14:G14))),"")</f>
        <v>-511398000</v>
      </c>
      <c r="I14" s="2">
        <f t="shared" ref="I14:N14" si="11">IFERROR(INDEX(I51:I500,MATCH($C$14,$C$51:$C$500,0)),"")</f>
        <v>-386046000</v>
      </c>
      <c r="J14" s="2">
        <f t="shared" si="11"/>
        <v>-283735000</v>
      </c>
      <c r="K14" s="2">
        <f t="shared" si="11"/>
        <v>-194948000</v>
      </c>
      <c r="L14" s="2">
        <f t="shared" si="11"/>
        <v>-142402000</v>
      </c>
      <c r="M14" s="2">
        <f t="shared" si="11"/>
        <v>-119459000</v>
      </c>
      <c r="N14" s="2">
        <f t="shared" si="11"/>
        <v>-122666000</v>
      </c>
    </row>
    <row r="15" spans="1:14" ht="15.5" x14ac:dyDescent="0.35">
      <c r="C15" t="s">
        <v>28</v>
      </c>
      <c r="D15" s="2">
        <f>IFERROR(INDEX(D51:D500,MATCH($C$15,$C$51:$C$500,0)),"")</f>
        <v>-99629000</v>
      </c>
      <c r="E15" s="2">
        <f>IFERROR(INDEX(E51:E500,MATCH($C$15,$C$51:$C$500,0)),"")</f>
        <v>-41194000</v>
      </c>
      <c r="H15" s="2">
        <f>IFERROR(SUM(D15:G15)*(4/MAX(1,COUNT(D15:G15))),"")</f>
        <v>-281646000</v>
      </c>
      <c r="I15" s="2">
        <f t="shared" ref="I15:N15" si="12">IFERROR(INDEX(I51:I500,MATCH($C$15,$C$51:$C$500,0)),"")</f>
        <v>-64703000</v>
      </c>
      <c r="J15" s="2">
        <f t="shared" si="12"/>
        <v>-211122000</v>
      </c>
      <c r="K15" s="2">
        <f t="shared" si="12"/>
        <v>-133642000</v>
      </c>
      <c r="L15" s="2">
        <f t="shared" si="12"/>
        <v>-309275000</v>
      </c>
      <c r="M15" s="2">
        <f t="shared" si="12"/>
        <v>-115968000</v>
      </c>
      <c r="N15" s="2">
        <f t="shared" si="12"/>
        <v>-45090000</v>
      </c>
    </row>
    <row r="16" spans="1:14" ht="15.5" x14ac:dyDescent="0.35">
      <c r="C16" t="s">
        <v>29</v>
      </c>
      <c r="D16" s="2">
        <f>IFERROR(INDEX(D51:D500,MATCH($C$16,$C$51:$C$500,0)),"")</f>
        <v>476478000</v>
      </c>
      <c r="E16" s="2">
        <f>IFERROR(INDEX(E51:E500,MATCH($C$16,$C$51:$C$500,0)),"")</f>
        <v>218597000</v>
      </c>
      <c r="H16" s="2">
        <f>IFERROR(SUM(D16:G16)*(4/MAX(1,COUNT(D16:G16))),"")</f>
        <v>1390150000</v>
      </c>
      <c r="I16" s="2">
        <f t="shared" ref="I16:N16" si="13">IFERROR(INDEX(I51:I500,MATCH($C$16,$C$51:$C$500,0)),"")</f>
        <v>347320000</v>
      </c>
      <c r="J16" s="2">
        <f t="shared" si="13"/>
        <v>924667000</v>
      </c>
      <c r="K16" s="2">
        <f t="shared" si="13"/>
        <v>599071000</v>
      </c>
      <c r="L16" s="2">
        <f t="shared" si="13"/>
        <v>1408047000</v>
      </c>
      <c r="M16" s="2">
        <f t="shared" si="13"/>
        <v>436580000</v>
      </c>
      <c r="N16" s="2">
        <f t="shared" si="13"/>
        <v>161173000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38</v>
      </c>
      <c r="C19" t="s">
        <v>39</v>
      </c>
    </row>
    <row r="20" spans="1:14" ht="15.5" x14ac:dyDescent="0.35">
      <c r="A20" t="s">
        <v>40</v>
      </c>
      <c r="C20" t="s">
        <v>41</v>
      </c>
      <c r="D20" s="2">
        <f ca="1">IFERROR(D21*D2,"")</f>
        <v>353897600000000</v>
      </c>
      <c r="E20" s="2">
        <f ca="1">IFERROR(E21*E2,"")</f>
        <v>224812000000000</v>
      </c>
      <c r="H20" s="2">
        <f t="shared" ref="H20:N20" ca="1" si="14">IFERROR(H21*H2,"")</f>
        <v>224812000000000</v>
      </c>
      <c r="I20" s="2">
        <f t="shared" ca="1" si="14"/>
        <v>465941000000000</v>
      </c>
      <c r="J20" s="2">
        <f t="shared" ca="1" si="14"/>
        <v>614607000000000</v>
      </c>
      <c r="K20" s="2">
        <f t="shared" ca="1" si="14"/>
        <v>475006000000000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72520000000</v>
      </c>
      <c r="E21" s="2">
        <f>IFERROR(INDEX(E51:E500,MATCH($C$7,$C$51:$C$500,0)),"")</f>
        <v>72520000000</v>
      </c>
      <c r="H21" s="2">
        <f>IFERROR(INDEX(D21:G21,COUNT(D21:G21)),"")</f>
        <v>72520000000</v>
      </c>
      <c r="I21" s="2">
        <f t="shared" ref="I21:N21" si="15">IFERROR(INDEX(I51:I500,MATCH($C$7,$C$51:$C$500,0)),"")</f>
        <v>72520000000</v>
      </c>
      <c r="J21" s="2">
        <f t="shared" si="15"/>
        <v>72520000000</v>
      </c>
      <c r="K21" s="2">
        <f t="shared" si="15"/>
        <v>72520000000</v>
      </c>
      <c r="L21" s="2">
        <f t="shared" si="15"/>
        <v>65590000000</v>
      </c>
      <c r="M21" s="2">
        <f t="shared" si="15"/>
        <v>32790000000</v>
      </c>
      <c r="N21" s="2">
        <f t="shared" si="15"/>
        <v>32790000000</v>
      </c>
    </row>
    <row r="23" spans="1:14" ht="15.5" x14ac:dyDescent="0.35">
      <c r="B23" t="s">
        <v>42</v>
      </c>
      <c r="C23" t="s">
        <v>43</v>
      </c>
      <c r="D23" s="3">
        <f>IFERROR(D5/D6*100,"")</f>
        <v>4.7869724169922527</v>
      </c>
      <c r="E23" s="3">
        <f>IFERROR(E5/E6*100,"")</f>
        <v>2.6561027438248712</v>
      </c>
      <c r="H23" s="3">
        <f t="shared" ref="H23:N23" si="16">IFERROR(H5/H6*100,"")</f>
        <v>15.366816811974356</v>
      </c>
      <c r="I23" s="3">
        <f t="shared" si="16"/>
        <v>4.1714109375759509</v>
      </c>
      <c r="J23" s="3">
        <f t="shared" si="16"/>
        <v>11.675596372227727</v>
      </c>
      <c r="K23" s="3">
        <f t="shared" si="16"/>
        <v>5.2141226112571442</v>
      </c>
      <c r="L23" s="3">
        <f t="shared" si="16"/>
        <v>30.77073969211196</v>
      </c>
      <c r="M23" s="3">
        <f t="shared" si="16"/>
        <v>13.505032855561797</v>
      </c>
      <c r="N23" s="3">
        <f t="shared" si="16"/>
        <v>3.3459443331011598</v>
      </c>
    </row>
    <row r="24" spans="1:14" ht="15.5" x14ac:dyDescent="0.35">
      <c r="C24" t="s">
        <v>44</v>
      </c>
      <c r="D24" s="4">
        <f>IFERROR(_xlfn.RRI(5,I23,D23),"")</f>
        <v>2.7911180575974193E-2</v>
      </c>
      <c r="E24" s="4">
        <f>IFERROR(_xlfn.RRI(5,J23,E23),"")</f>
        <v>-0.25630791478274628</v>
      </c>
      <c r="H24" s="4">
        <f t="shared" ref="H24:N24" si="17">IFERROR(_xlfn.RRI(5,M23,H23),"")</f>
        <v>2.616607734754961E-2</v>
      </c>
      <c r="I24" s="4">
        <f t="shared" si="17"/>
        <v>4.5087980216907075E-2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45</v>
      </c>
      <c r="C25" t="s">
        <v>46</v>
      </c>
      <c r="D25" s="3">
        <f>IFERROR(INDEX(D51:D500,MATCH($A$25,$C$51:$C$500,0)),"")</f>
        <v>81.72</v>
      </c>
      <c r="E25" s="3">
        <f>IFERROR(INDEX(E51:E500,MATCH($A$25,$C$51:$C$500,0)),"")</f>
        <v>37.229999999999997</v>
      </c>
      <c r="H25" s="3">
        <f>IFERROR(INDEX(D25:G25,COUNT(D25:G25)),"")</f>
        <v>37.229999999999997</v>
      </c>
      <c r="I25" s="3">
        <f t="shared" ref="I25:N25" si="18">IFERROR(INDEX(I51:I500,MATCH($C$25,$C$51:$C$500,0)),"")</f>
        <v>56.57</v>
      </c>
      <c r="J25" s="3">
        <f t="shared" si="18"/>
        <v>139.19999999999999</v>
      </c>
      <c r="K25" s="3">
        <f t="shared" si="18"/>
        <v>53.04</v>
      </c>
      <c r="L25" s="3">
        <f t="shared" si="18"/>
        <v>248.01</v>
      </c>
      <c r="M25" s="3">
        <f t="shared" si="18"/>
        <v>138.36000000000001</v>
      </c>
      <c r="N25" s="3">
        <f t="shared" si="18"/>
        <v>38.369999999999997</v>
      </c>
    </row>
    <row r="26" spans="1:14" ht="15.5" x14ac:dyDescent="0.35">
      <c r="C26" t="s">
        <v>47</v>
      </c>
      <c r="D26" s="4">
        <f>IFERROR(_xlfn.RRI(5,I25,D25),"")</f>
        <v>7.6337411579730174E-2</v>
      </c>
      <c r="E26" s="4">
        <f>IFERROR(_xlfn.RRI(5,J25,E25),"")</f>
        <v>-0.23184164217348258</v>
      </c>
      <c r="H26" s="4">
        <f t="shared" ref="H26:N26" si="19">IFERROR(_xlfn.RRI(5,M25,H25),"")</f>
        <v>-0.23091118287707202</v>
      </c>
      <c r="I26" s="4">
        <f t="shared" si="19"/>
        <v>8.0734152488458388E-2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48</v>
      </c>
      <c r="D27" s="3">
        <f>IFERROR(D4/D21,"")</f>
        <v>1.7160755653612796E-2</v>
      </c>
      <c r="E27" s="3">
        <f>IFERROR(E4/E21,"")</f>
        <v>1.114054054054054E-2</v>
      </c>
      <c r="H27" s="3">
        <f t="shared" ref="H27:N27" si="20">IFERROR(H4/H21,"")</f>
        <v>5.6602592388306672E-2</v>
      </c>
      <c r="I27" s="3">
        <f t="shared" si="20"/>
        <v>2.546223110865968E-2</v>
      </c>
      <c r="J27" s="3">
        <f t="shared" si="20"/>
        <v>3.6729591836734694E-2</v>
      </c>
      <c r="K27" s="3">
        <f t="shared" si="20"/>
        <v>2.8038678985107555E-2</v>
      </c>
      <c r="L27" s="3">
        <f t="shared" si="20"/>
        <v>4.3148681201402653E-2</v>
      </c>
      <c r="M27" s="3">
        <f t="shared" si="20"/>
        <v>3.9617566331198534E-2</v>
      </c>
      <c r="N27" s="3">
        <f t="shared" si="20"/>
        <v>3.0591826776456235E-2</v>
      </c>
    </row>
    <row r="28" spans="1:14" ht="15.5" x14ac:dyDescent="0.35">
      <c r="C28" t="s">
        <v>49</v>
      </c>
      <c r="D28" s="4">
        <f>IFERROR(_xlfn.RRI(5,I27,D27),"")</f>
        <v>-7.5880806598457862E-2</v>
      </c>
      <c r="E28" s="4">
        <f>IFERROR(_xlfn.RRI(5,J27,E27),"")</f>
        <v>-0.21226882695320726</v>
      </c>
      <c r="H28" s="4">
        <f t="shared" ref="H28:N28" si="21">IFERROR(_xlfn.RRI(5,M27,H27),"")</f>
        <v>7.3963955342640331E-2</v>
      </c>
      <c r="I28" s="4">
        <f t="shared" si="21"/>
        <v>-3.6041784909389474E-2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50</v>
      </c>
      <c r="H29" s="4">
        <f t="shared" ref="H29:N29" si="22">IFERROR(((H25-I25)/I25)*100%,"")</f>
        <v>-0.34187732013434691</v>
      </c>
      <c r="I29" s="4">
        <f t="shared" si="22"/>
        <v>-0.59360632183908046</v>
      </c>
      <c r="J29" s="4">
        <f t="shared" si="22"/>
        <v>1.6244343891402715</v>
      </c>
      <c r="K29" s="4">
        <f t="shared" si="22"/>
        <v>-0.78613765573968797</v>
      </c>
      <c r="L29" s="4">
        <f t="shared" si="22"/>
        <v>0.79249783174327815</v>
      </c>
      <c r="M29" s="4">
        <f t="shared" si="22"/>
        <v>2.6059421422986713</v>
      </c>
      <c r="N29" s="4" t="str">
        <f t="shared" si="22"/>
        <v/>
      </c>
    </row>
    <row r="30" spans="1:14" ht="15.5" x14ac:dyDescent="0.35">
      <c r="C30" t="s">
        <v>51</v>
      </c>
      <c r="H30" s="4">
        <f t="shared" ref="H30:N30" si="23">IFERROR(((H27-I27)/I27)*100%,"")</f>
        <v>1.2230020671305659</v>
      </c>
      <c r="I30" s="4">
        <f t="shared" si="23"/>
        <v>-0.30676520387591372</v>
      </c>
      <c r="J30" s="4">
        <f t="shared" si="23"/>
        <v>0.30996156617233017</v>
      </c>
      <c r="K30" s="4">
        <f t="shared" si="23"/>
        <v>-0.3501845663779849</v>
      </c>
      <c r="L30" s="4">
        <f t="shared" si="23"/>
        <v>8.9130029863126473E-2</v>
      </c>
      <c r="M30" s="4">
        <f t="shared" si="23"/>
        <v>0.29503761317348315</v>
      </c>
      <c r="N30" s="4" t="str">
        <f t="shared" si="23"/>
        <v/>
      </c>
    </row>
    <row r="32" spans="1:14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1423.2</v>
      </c>
      <c r="E32" s="3">
        <f>IFERROR(INDEX(E51:E500,MATCH($A$32,$C$51:$C$500,0)),"")</f>
        <v>1286.01</v>
      </c>
      <c r="H32" s="3">
        <f>IFERROR(INDEX(D32:G32,COUNT(D32:G32)),"")</f>
        <v>1286.01</v>
      </c>
      <c r="I32" s="3">
        <f t="shared" ref="I32:N32" si="24">IFERROR(INDEX(I51:I500,MATCH($C$32,$C$51:$C$500,0)),"")</f>
        <v>1230.77</v>
      </c>
      <c r="J32" s="3">
        <f t="shared" si="24"/>
        <v>1149.6099999999999</v>
      </c>
      <c r="K32" s="3">
        <f t="shared" si="24"/>
        <v>968.68</v>
      </c>
      <c r="L32" s="3">
        <f t="shared" si="24"/>
        <v>838.88</v>
      </c>
      <c r="M32" s="3">
        <f t="shared" si="24"/>
        <v>1053.01</v>
      </c>
      <c r="N32" s="3">
        <f t="shared" si="24"/>
        <v>895.35</v>
      </c>
    </row>
    <row r="33" spans="1:14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2.1800000000000002</v>
      </c>
      <c r="E33" s="3">
        <f>IFERROR(INDEX(E51:E500,MATCH($A$33,$C$51:$C$500,0)),"")</f>
        <v>3.83</v>
      </c>
      <c r="H33" s="3">
        <f>IFERROR(INDEX(D33:G33,COUNT(D33:G33)),"")</f>
        <v>3.83</v>
      </c>
      <c r="I33" s="3">
        <f t="shared" ref="I33:N33" si="25">IFERROR(INDEX(I51:I500,MATCH($C$33,$C$51:$C$500,0)),"")</f>
        <v>5.22</v>
      </c>
      <c r="J33" s="3">
        <f t="shared" si="25"/>
        <v>7.37</v>
      </c>
      <c r="K33" s="3">
        <f t="shared" si="25"/>
        <v>6.76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37.93</v>
      </c>
      <c r="E34" s="3">
        <f>IFERROR(INDEX(E51:E500,MATCH($A$34,$C$51:$C$500,0)),"")</f>
        <v>132.15</v>
      </c>
      <c r="H34" s="3">
        <f>IFERROR(INDEX(D34:G34,COUNT(D34:G34)),"")</f>
        <v>132.15</v>
      </c>
      <c r="I34" s="3">
        <f t="shared" ref="I34:N34" si="26">IFERROR(INDEX(I51:I500,MATCH($C$34,$C$51:$C$500,0)),"")</f>
        <v>113.58</v>
      </c>
      <c r="J34" s="3">
        <f t="shared" si="26"/>
        <v>60.88</v>
      </c>
      <c r="K34" s="3">
        <f t="shared" si="26"/>
        <v>123.49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10.3</v>
      </c>
      <c r="E35" s="3">
        <f>IFERROR(INDEX(E51:E500,MATCH($A$35,$C$51:$C$500,0)),"")</f>
        <v>26.2</v>
      </c>
      <c r="H35" s="3">
        <f>IFERROR(INDEX(D35:G35,COUNT(D35:G35)),"")</f>
        <v>26.2</v>
      </c>
      <c r="I35" s="3">
        <f t="shared" ref="I35:N35" si="27">IFERROR(INDEX(I51:I500,MATCH($C$35,$C$51:$C$500,0)),"")</f>
        <v>15.31</v>
      </c>
      <c r="J35" s="3">
        <f t="shared" si="27"/>
        <v>14.56</v>
      </c>
      <c r="K35" s="3">
        <f t="shared" si="27"/>
        <v>15.31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64</v>
      </c>
      <c r="C36" t="s">
        <v>65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66</v>
      </c>
      <c r="C37" t="s">
        <v>67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73</v>
      </c>
      <c r="C51" t="s">
        <v>6</v>
      </c>
      <c r="D51" s="5">
        <v>1244498000</v>
      </c>
      <c r="E51" s="5">
        <v>807912000</v>
      </c>
      <c r="F51" s="5">
        <v>1301189000</v>
      </c>
      <c r="G51" s="5">
        <v>362737000</v>
      </c>
      <c r="I51" s="5">
        <v>1846521000</v>
      </c>
      <c r="J51" s="5">
        <v>2663630000</v>
      </c>
      <c r="K51" s="5">
        <v>2033365000</v>
      </c>
      <c r="L51" s="5">
        <v>2830122000</v>
      </c>
      <c r="M51" s="5">
        <v>1299060000</v>
      </c>
      <c r="N51" s="5">
        <v>1003106000</v>
      </c>
    </row>
    <row r="52" spans="2:14" ht="15.5" x14ac:dyDescent="0.35">
      <c r="C52" t="s">
        <v>74</v>
      </c>
      <c r="D52" s="5">
        <v>-622690000</v>
      </c>
      <c r="E52" s="5">
        <v>-465566000</v>
      </c>
      <c r="F52" s="5">
        <v>-600194000</v>
      </c>
      <c r="G52" s="5">
        <v>-283812000</v>
      </c>
      <c r="I52" s="5">
        <v>-1010898000</v>
      </c>
      <c r="J52" s="5">
        <v>-1318596000</v>
      </c>
      <c r="K52" s="5">
        <v>-1131441000</v>
      </c>
      <c r="L52" s="5">
        <v>-1191250000</v>
      </c>
      <c r="M52" s="5">
        <v>-646209000</v>
      </c>
      <c r="N52" s="5">
        <v>-644316000</v>
      </c>
    </row>
    <row r="53" spans="2:14" ht="15.5" x14ac:dyDescent="0.35">
      <c r="C53" t="s">
        <v>75</v>
      </c>
      <c r="D53" s="5">
        <v>621808000</v>
      </c>
      <c r="E53" s="5">
        <v>342346000</v>
      </c>
      <c r="F53" s="5">
        <v>700995000</v>
      </c>
      <c r="G53" s="5">
        <v>78925000</v>
      </c>
      <c r="I53" s="5">
        <v>835623000</v>
      </c>
      <c r="J53" s="5">
        <v>1345034000</v>
      </c>
      <c r="K53" s="5">
        <v>901924000</v>
      </c>
      <c r="L53" s="5">
        <v>1638872000</v>
      </c>
      <c r="M53" s="5">
        <v>652851000</v>
      </c>
      <c r="N53" s="5">
        <v>358790000</v>
      </c>
    </row>
    <row r="54" spans="2:14" ht="15.5" x14ac:dyDescent="0.35">
      <c r="C54" t="s">
        <v>76</v>
      </c>
      <c r="D54" s="5">
        <v>-26687000</v>
      </c>
      <c r="E54" s="5">
        <v>-27927000</v>
      </c>
      <c r="F54" s="5">
        <v>-53074000</v>
      </c>
      <c r="G54" s="5">
        <v>-23034000</v>
      </c>
      <c r="I54" s="5">
        <v>-162021000</v>
      </c>
      <c r="J54" s="5">
        <v>-160218000</v>
      </c>
      <c r="K54" s="5">
        <v>-134699000</v>
      </c>
      <c r="L54" s="5">
        <v>-111452000</v>
      </c>
      <c r="M54" s="5">
        <v>-95771000</v>
      </c>
      <c r="N54" s="5">
        <v>-92865000</v>
      </c>
    </row>
    <row r="55" spans="2:14" ht="15.5" x14ac:dyDescent="0.35">
      <c r="C55" t="s">
        <v>999</v>
      </c>
      <c r="D55" s="5">
        <v>-5530000</v>
      </c>
      <c r="E55" s="5">
        <v>-4607000</v>
      </c>
      <c r="F55" s="5">
        <v>-4521000</v>
      </c>
      <c r="G55" s="5">
        <v>-4984000</v>
      </c>
      <c r="I55" s="5">
        <v>-19458000</v>
      </c>
      <c r="J55" s="5">
        <v>-21002000</v>
      </c>
      <c r="K55" s="5">
        <v>-15498000</v>
      </c>
      <c r="L55" s="5">
        <v>-17482000</v>
      </c>
      <c r="M55" s="5">
        <v>-18840000</v>
      </c>
      <c r="N55" s="5">
        <v>-22685000</v>
      </c>
    </row>
    <row r="56" spans="2:14" ht="15.5" x14ac:dyDescent="0.35">
      <c r="C56" t="s">
        <v>77</v>
      </c>
      <c r="D56" s="5">
        <v>-14745000</v>
      </c>
      <c r="E56" s="5">
        <v>-16909000</v>
      </c>
      <c r="F56" s="5">
        <v>-42191000</v>
      </c>
      <c r="G56" s="5">
        <v>-11689000</v>
      </c>
      <c r="I56" s="5">
        <v>-117116000</v>
      </c>
      <c r="J56" s="5">
        <v>-120638000</v>
      </c>
      <c r="K56" s="5">
        <v>-99679000</v>
      </c>
      <c r="L56" s="5">
        <v>-74031000</v>
      </c>
      <c r="M56" s="5">
        <v>-57816000</v>
      </c>
      <c r="N56" s="5">
        <v>-52186000</v>
      </c>
    </row>
    <row r="57" spans="2:14" ht="15.5" x14ac:dyDescent="0.35">
      <c r="C57" t="s">
        <v>81</v>
      </c>
      <c r="D57" s="5">
        <v>2430000</v>
      </c>
      <c r="E57" s="5">
        <v>2070000</v>
      </c>
      <c r="F57" s="5">
        <v>3915000</v>
      </c>
      <c r="G57" s="5">
        <v>1289000</v>
      </c>
      <c r="I57" s="5">
        <v>7696000</v>
      </c>
      <c r="J57" s="5">
        <v>5191000</v>
      </c>
      <c r="K57" s="5">
        <v>6647000</v>
      </c>
      <c r="L57" s="5">
        <v>5913000</v>
      </c>
      <c r="M57" s="5">
        <v>4462000</v>
      </c>
      <c r="N57" s="5">
        <v>24464000</v>
      </c>
    </row>
    <row r="58" spans="2:14" ht="15.5" x14ac:dyDescent="0.35">
      <c r="C58" t="s">
        <v>78</v>
      </c>
      <c r="D58" s="5">
        <v>595121000</v>
      </c>
      <c r="E58" s="5">
        <v>314419000</v>
      </c>
      <c r="F58" s="5">
        <v>647921000</v>
      </c>
      <c r="G58" s="5">
        <v>55891000</v>
      </c>
      <c r="I58" s="5">
        <v>673602000</v>
      </c>
      <c r="J58" s="5">
        <v>1184816000</v>
      </c>
      <c r="K58" s="5">
        <v>767225000</v>
      </c>
      <c r="L58" s="5">
        <v>1527420000</v>
      </c>
      <c r="M58" s="5">
        <v>557080000</v>
      </c>
      <c r="N58" s="5">
        <v>265925000</v>
      </c>
    </row>
    <row r="59" spans="2:14" ht="15.5" x14ac:dyDescent="0.35">
      <c r="C59" t="s">
        <v>79</v>
      </c>
      <c r="D59" s="5">
        <v>-118643000</v>
      </c>
      <c r="E59" s="5">
        <v>-95822000</v>
      </c>
      <c r="F59" s="5">
        <v>-69760000</v>
      </c>
      <c r="G59" s="5">
        <v>-95191000</v>
      </c>
      <c r="I59" s="5">
        <v>-326282000</v>
      </c>
      <c r="J59" s="5">
        <v>-260149000</v>
      </c>
      <c r="K59" s="5">
        <v>-168154000</v>
      </c>
      <c r="L59" s="5">
        <v>-119373000</v>
      </c>
      <c r="M59" s="5">
        <v>-120500000</v>
      </c>
      <c r="N59" s="5">
        <v>-104752000</v>
      </c>
    </row>
    <row r="60" spans="2:14" ht="15.5" x14ac:dyDescent="0.35">
      <c r="C60" t="s">
        <v>243</v>
      </c>
      <c r="D60" s="5">
        <v>9524000</v>
      </c>
      <c r="E60" s="5">
        <v>7089000</v>
      </c>
      <c r="F60" s="5">
        <v>16126000</v>
      </c>
      <c r="G60" s="5">
        <v>3644000</v>
      </c>
      <c r="I60" s="5">
        <v>26413000</v>
      </c>
      <c r="J60" s="5">
        <v>14083000</v>
      </c>
      <c r="K60" s="5">
        <v>19529000</v>
      </c>
      <c r="L60" s="5">
        <v>16619000</v>
      </c>
      <c r="M60" s="5">
        <v>10848000</v>
      </c>
      <c r="N60" s="5">
        <v>26016000</v>
      </c>
    </row>
    <row r="61" spans="2:14" ht="15.5" x14ac:dyDescent="0.35">
      <c r="C61" t="s">
        <v>27</v>
      </c>
      <c r="D61" s="5">
        <v>-129080000</v>
      </c>
      <c r="E61" s="5">
        <v>-126619000</v>
      </c>
      <c r="F61" s="5">
        <v>-102753000</v>
      </c>
      <c r="G61" s="5">
        <v>-115660000</v>
      </c>
      <c r="I61" s="5">
        <v>-386046000</v>
      </c>
      <c r="J61" s="5">
        <v>-283735000</v>
      </c>
      <c r="K61" s="5">
        <v>-194948000</v>
      </c>
      <c r="L61" s="5">
        <v>-142402000</v>
      </c>
      <c r="M61" s="5">
        <v>-119459000</v>
      </c>
      <c r="N61" s="5">
        <v>-122666000</v>
      </c>
    </row>
    <row r="62" spans="2:14" ht="15.5" x14ac:dyDescent="0.35">
      <c r="C62" t="s">
        <v>82</v>
      </c>
      <c r="D62" s="5">
        <v>-118643000</v>
      </c>
      <c r="E62" s="5">
        <v>-95822000</v>
      </c>
      <c r="F62" s="5">
        <v>-69760000</v>
      </c>
      <c r="G62" s="5">
        <v>-95191000</v>
      </c>
      <c r="I62" s="5">
        <v>-326282000</v>
      </c>
      <c r="J62" s="5">
        <v>-260149000</v>
      </c>
      <c r="K62" s="5">
        <v>-168154000</v>
      </c>
      <c r="L62" s="5">
        <v>-119373000</v>
      </c>
      <c r="M62" s="5">
        <v>-120500000</v>
      </c>
      <c r="N62" s="5">
        <v>-104752000</v>
      </c>
    </row>
    <row r="63" spans="2:14" ht="15.5" x14ac:dyDescent="0.35">
      <c r="C63" t="s">
        <v>29</v>
      </c>
      <c r="D63" s="5">
        <v>476478000</v>
      </c>
      <c r="E63" s="5">
        <v>218597000</v>
      </c>
      <c r="F63" s="5">
        <v>578161000</v>
      </c>
      <c r="G63" s="5">
        <v>-39300000</v>
      </c>
      <c r="I63" s="5">
        <v>347320000</v>
      </c>
      <c r="J63" s="5">
        <v>924667000</v>
      </c>
      <c r="K63" s="5">
        <v>599071000</v>
      </c>
      <c r="L63" s="5">
        <v>1408047000</v>
      </c>
      <c r="M63" s="5">
        <v>436580000</v>
      </c>
      <c r="N63" s="5">
        <v>161173000</v>
      </c>
    </row>
    <row r="64" spans="2:14" ht="15.5" x14ac:dyDescent="0.35">
      <c r="C64" t="s">
        <v>28</v>
      </c>
      <c r="D64" s="5">
        <v>-99629000</v>
      </c>
      <c r="E64" s="5">
        <v>-41194000</v>
      </c>
      <c r="F64" s="5">
        <v>-120490000</v>
      </c>
      <c r="G64" s="5">
        <v>10671000</v>
      </c>
      <c r="I64" s="5">
        <v>-64703000</v>
      </c>
      <c r="J64" s="5">
        <v>-211122000</v>
      </c>
      <c r="K64" s="5">
        <v>-133642000</v>
      </c>
      <c r="L64" s="5">
        <v>-309275000</v>
      </c>
      <c r="M64" s="5">
        <v>-115968000</v>
      </c>
      <c r="N64" s="5">
        <v>-45090000</v>
      </c>
    </row>
    <row r="65" spans="2:14" ht="15.5" x14ac:dyDescent="0.35">
      <c r="C65" t="s">
        <v>86</v>
      </c>
      <c r="D65" s="5">
        <v>376849000</v>
      </c>
      <c r="E65" s="5">
        <v>177403000</v>
      </c>
      <c r="F65" s="5">
        <v>457671000</v>
      </c>
      <c r="G65" s="5">
        <v>-28629000</v>
      </c>
      <c r="I65" s="5">
        <v>282617000</v>
      </c>
      <c r="J65" s="5">
        <v>713545000</v>
      </c>
      <c r="K65" s="5">
        <v>465429000</v>
      </c>
      <c r="L65" s="5">
        <v>1098772000</v>
      </c>
      <c r="M65" s="5">
        <v>320612000</v>
      </c>
      <c r="N65" s="5">
        <v>116083000</v>
      </c>
    </row>
    <row r="66" spans="2:14" ht="15.5" x14ac:dyDescent="0.35">
      <c r="C66" t="s">
        <v>633</v>
      </c>
      <c r="D66" s="5">
        <v>376849000</v>
      </c>
      <c r="E66" s="5">
        <v>177403000</v>
      </c>
      <c r="F66" s="5">
        <v>457671000</v>
      </c>
      <c r="G66" s="5">
        <v>-28629000</v>
      </c>
      <c r="I66" s="5">
        <v>282617000</v>
      </c>
      <c r="J66" s="5">
        <v>713545000</v>
      </c>
      <c r="K66" s="5">
        <v>465429000</v>
      </c>
      <c r="L66" s="5">
        <v>1098772000</v>
      </c>
      <c r="M66" s="5">
        <v>320612000</v>
      </c>
      <c r="N66" s="5">
        <v>116083000</v>
      </c>
    </row>
    <row r="67" spans="2:14" ht="15.5" x14ac:dyDescent="0.35">
      <c r="C67" t="s">
        <v>87</v>
      </c>
      <c r="D67" s="5">
        <v>341081000</v>
      </c>
      <c r="E67" s="5">
        <v>162605000</v>
      </c>
      <c r="F67" s="5">
        <v>433092000</v>
      </c>
      <c r="G67" s="5">
        <v>-28629000</v>
      </c>
      <c r="I67" s="5">
        <v>258038000</v>
      </c>
      <c r="J67" s="5">
        <v>641677000</v>
      </c>
      <c r="K67" s="5">
        <v>258889000</v>
      </c>
      <c r="L67" s="5">
        <v>1098772000</v>
      </c>
      <c r="M67" s="5">
        <v>320612000</v>
      </c>
      <c r="N67" s="5">
        <v>116083000</v>
      </c>
    </row>
    <row r="68" spans="2:14" ht="15.5" x14ac:dyDescent="0.35">
      <c r="C68" t="s">
        <v>88</v>
      </c>
      <c r="D68" s="5">
        <v>-58064000</v>
      </c>
      <c r="E68" s="5">
        <v>-12291000</v>
      </c>
      <c r="F68" s="5">
        <v>-4439000</v>
      </c>
      <c r="G68" s="5">
        <v>-12262000</v>
      </c>
      <c r="I68" s="5">
        <v>-23788000</v>
      </c>
      <c r="J68" s="5">
        <v>-23704000</v>
      </c>
      <c r="K68" s="5">
        <v>-10539000</v>
      </c>
      <c r="L68" s="5">
        <v>17749000</v>
      </c>
      <c r="M68" s="5">
        <v>20761000</v>
      </c>
      <c r="N68" s="5">
        <v>-19514000</v>
      </c>
    </row>
    <row r="69" spans="2:14" ht="15.5" x14ac:dyDescent="0.35">
      <c r="C69" t="s">
        <v>89</v>
      </c>
      <c r="D69" s="5">
        <v>283017000</v>
      </c>
      <c r="E69" s="5">
        <v>150314000</v>
      </c>
      <c r="F69" s="5">
        <v>428653000</v>
      </c>
      <c r="G69" s="5">
        <v>-40891000</v>
      </c>
      <c r="I69" s="5">
        <v>234250000</v>
      </c>
      <c r="J69" s="5">
        <v>617973000</v>
      </c>
      <c r="K69" s="5">
        <v>248350000</v>
      </c>
      <c r="L69" s="5">
        <v>1116521000</v>
      </c>
      <c r="M69" s="5">
        <v>341373000</v>
      </c>
      <c r="N69" s="5">
        <v>96569000</v>
      </c>
    </row>
    <row r="70" spans="2:14" ht="15.5" x14ac:dyDescent="0.35">
      <c r="C70" t="s">
        <v>90</v>
      </c>
      <c r="D70" s="5">
        <v>341081000</v>
      </c>
      <c r="E70" s="5">
        <v>162605000</v>
      </c>
      <c r="F70" s="5">
        <v>433092000</v>
      </c>
      <c r="G70" s="5">
        <v>-28629000</v>
      </c>
      <c r="I70" s="5">
        <v>258038000</v>
      </c>
      <c r="J70" s="5">
        <v>641677000</v>
      </c>
      <c r="K70" s="5">
        <v>258889000</v>
      </c>
      <c r="L70" s="5">
        <v>1098772000</v>
      </c>
      <c r="M70" s="5">
        <v>320612000</v>
      </c>
      <c r="N70" s="5">
        <v>116083000</v>
      </c>
    </row>
    <row r="71" spans="2:14" ht="15.5" x14ac:dyDescent="0.35">
      <c r="C71" t="s">
        <v>8</v>
      </c>
      <c r="D71" s="5">
        <v>280587000</v>
      </c>
      <c r="E71" s="5">
        <v>148244000</v>
      </c>
      <c r="F71" s="5">
        <v>424738000</v>
      </c>
      <c r="G71" s="5">
        <v>-42180000</v>
      </c>
      <c r="I71" s="5">
        <v>226554000</v>
      </c>
      <c r="J71" s="5">
        <v>612782000</v>
      </c>
      <c r="K71" s="5">
        <v>241703000</v>
      </c>
      <c r="L71" s="5">
        <v>1110608000</v>
      </c>
      <c r="M71" s="5">
        <v>336911000</v>
      </c>
      <c r="N71" s="5">
        <v>72105000</v>
      </c>
    </row>
    <row r="72" spans="2:14" ht="15.5" x14ac:dyDescent="0.35">
      <c r="C72" t="s">
        <v>92</v>
      </c>
      <c r="D72" s="5">
        <v>341081000</v>
      </c>
      <c r="E72" s="5">
        <v>162605000</v>
      </c>
      <c r="F72" s="5">
        <v>433092000</v>
      </c>
      <c r="G72" s="5">
        <v>-28629000</v>
      </c>
      <c r="I72" s="5">
        <v>258038000</v>
      </c>
      <c r="J72" s="5">
        <v>641677000</v>
      </c>
      <c r="K72" s="5">
        <v>258889000</v>
      </c>
      <c r="L72" s="5">
        <v>1098772000</v>
      </c>
      <c r="M72" s="5">
        <v>320612000</v>
      </c>
      <c r="N72" s="5">
        <v>116083000</v>
      </c>
    </row>
    <row r="73" spans="2:14" ht="15.5" x14ac:dyDescent="0.35">
      <c r="C73" t="s">
        <v>93</v>
      </c>
      <c r="D73" s="5">
        <v>283017000</v>
      </c>
      <c r="E73" s="5">
        <v>150314000</v>
      </c>
      <c r="F73" s="5">
        <v>428653000</v>
      </c>
      <c r="G73" s="5">
        <v>-40891000</v>
      </c>
      <c r="I73" s="5">
        <v>234250000</v>
      </c>
      <c r="J73" s="5">
        <v>617973000</v>
      </c>
      <c r="K73" s="5">
        <v>248350000</v>
      </c>
      <c r="L73" s="5">
        <v>1116521000</v>
      </c>
      <c r="M73" s="5">
        <v>341373000</v>
      </c>
      <c r="N73" s="5">
        <v>96569000</v>
      </c>
    </row>
    <row r="74" spans="2:14" ht="15.5" x14ac:dyDescent="0.35">
      <c r="C74" t="s">
        <v>94</v>
      </c>
      <c r="D74" s="5">
        <v>283017000</v>
      </c>
      <c r="E74" s="5">
        <v>150314000</v>
      </c>
      <c r="F74" s="5">
        <v>428653000</v>
      </c>
      <c r="G74" s="5">
        <v>-40891000</v>
      </c>
      <c r="I74" s="5">
        <v>234250000</v>
      </c>
      <c r="J74" s="5">
        <v>617973000</v>
      </c>
      <c r="K74" s="5">
        <v>248350000</v>
      </c>
      <c r="L74" s="5">
        <v>1116521000</v>
      </c>
      <c r="M74" s="5">
        <v>341373000</v>
      </c>
      <c r="N74" s="5">
        <v>96569000</v>
      </c>
    </row>
    <row r="76" spans="2:14" ht="15.5" x14ac:dyDescent="0.35">
      <c r="B76" t="s">
        <v>95</v>
      </c>
      <c r="C76" t="s">
        <v>96</v>
      </c>
    </row>
    <row r="77" spans="2:14" ht="15.5" x14ac:dyDescent="0.35">
      <c r="C77" t="s">
        <v>97</v>
      </c>
    </row>
    <row r="78" spans="2:14" ht="15.5" x14ac:dyDescent="0.35">
      <c r="C78" t="s">
        <v>20</v>
      </c>
      <c r="D78" s="5">
        <v>818937000</v>
      </c>
      <c r="E78" s="5">
        <v>814571000</v>
      </c>
      <c r="F78" s="5">
        <v>676829000</v>
      </c>
      <c r="G78" s="5">
        <v>676063000</v>
      </c>
      <c r="I78" s="5">
        <v>676829000</v>
      </c>
      <c r="J78" s="5">
        <v>754280000</v>
      </c>
      <c r="K78" s="5">
        <v>1228597000</v>
      </c>
      <c r="L78" s="5">
        <v>817758000</v>
      </c>
      <c r="M78" s="5">
        <v>557814000</v>
      </c>
      <c r="N78" s="5">
        <v>455506000</v>
      </c>
    </row>
    <row r="79" spans="2:14" ht="15.5" x14ac:dyDescent="0.35">
      <c r="C79" t="s">
        <v>98</v>
      </c>
      <c r="D79" s="5">
        <v>284275000</v>
      </c>
      <c r="E79" s="5">
        <v>468702000</v>
      </c>
      <c r="F79" s="5">
        <v>610721000</v>
      </c>
      <c r="G79" s="5">
        <v>117549000</v>
      </c>
      <c r="I79" s="5">
        <v>610721000</v>
      </c>
      <c r="J79" s="5">
        <v>271490000</v>
      </c>
      <c r="K79" s="5">
        <v>395590000</v>
      </c>
      <c r="L79" s="5">
        <v>339589000</v>
      </c>
      <c r="M79" s="5">
        <v>154069000</v>
      </c>
      <c r="N79" s="5">
        <v>194027000</v>
      </c>
    </row>
    <row r="80" spans="2:14" ht="15.5" x14ac:dyDescent="0.35">
      <c r="C80" t="s">
        <v>103</v>
      </c>
      <c r="D80" s="5">
        <v>688672000</v>
      </c>
      <c r="E80" s="5">
        <v>621106000</v>
      </c>
      <c r="F80" s="5">
        <v>510794000</v>
      </c>
      <c r="G80" s="5">
        <v>719019000</v>
      </c>
      <c r="I80" s="5">
        <v>510794000</v>
      </c>
      <c r="J80" s="5">
        <v>472313000</v>
      </c>
      <c r="K80" s="5">
        <v>153235000</v>
      </c>
      <c r="L80" s="5">
        <v>167270000</v>
      </c>
      <c r="M80" s="5">
        <v>142560000</v>
      </c>
      <c r="N80" s="5">
        <v>125300000</v>
      </c>
    </row>
    <row r="81" spans="3:14" ht="15.5" x14ac:dyDescent="0.35">
      <c r="C81" t="s">
        <v>81</v>
      </c>
      <c r="D81" s="5">
        <v>-440204000</v>
      </c>
      <c r="E81" s="5">
        <v>-382413000</v>
      </c>
      <c r="F81" s="5">
        <v>-370322000</v>
      </c>
      <c r="G81" s="5">
        <v>-367718000</v>
      </c>
      <c r="I81" s="5">
        <v>-370322000</v>
      </c>
      <c r="J81" s="5">
        <v>-299597000</v>
      </c>
      <c r="K81" s="5">
        <v>-272575000</v>
      </c>
      <c r="L81" s="5">
        <v>-262465000</v>
      </c>
      <c r="M81" s="5">
        <v>-279164000</v>
      </c>
      <c r="N81" s="5">
        <v>-299002000</v>
      </c>
    </row>
    <row r="82" spans="3:14" ht="15.5" x14ac:dyDescent="0.35">
      <c r="C82" t="s">
        <v>104</v>
      </c>
      <c r="D82" s="5">
        <v>3108445000</v>
      </c>
      <c r="E82" s="5">
        <v>3151943000</v>
      </c>
      <c r="F82" s="5">
        <v>3152403000</v>
      </c>
      <c r="G82" s="5">
        <v>2601923000</v>
      </c>
      <c r="I82" s="5">
        <v>3152403000</v>
      </c>
      <c r="J82" s="5">
        <v>2332417000</v>
      </c>
      <c r="K82" s="5">
        <v>2544318000</v>
      </c>
      <c r="L82" s="5">
        <v>1881272000</v>
      </c>
      <c r="M82" s="5">
        <v>1381679000</v>
      </c>
      <c r="N82" s="5">
        <v>1182267000</v>
      </c>
    </row>
    <row r="83" spans="3:14" ht="15.5" x14ac:dyDescent="0.35">
      <c r="C83" t="s">
        <v>105</v>
      </c>
    </row>
    <row r="84" spans="3:14" ht="15.5" x14ac:dyDescent="0.35">
      <c r="C84" t="s">
        <v>108</v>
      </c>
      <c r="D84" s="5">
        <v>22000</v>
      </c>
      <c r="E84" s="5">
        <v>22000</v>
      </c>
      <c r="F84" s="5">
        <v>836000</v>
      </c>
      <c r="G84" s="5">
        <v>1014000</v>
      </c>
      <c r="I84" s="5">
        <v>836000</v>
      </c>
      <c r="L84" s="5">
        <v>386000</v>
      </c>
    </row>
    <row r="85" spans="3:14" ht="15.5" x14ac:dyDescent="0.35">
      <c r="C85" t="s">
        <v>106</v>
      </c>
      <c r="D85" s="5">
        <v>5540783000</v>
      </c>
      <c r="E85" s="5">
        <v>5629425000</v>
      </c>
      <c r="F85" s="5">
        <v>5634565000</v>
      </c>
      <c r="G85" s="5">
        <v>5387155000</v>
      </c>
      <c r="I85" s="5">
        <v>5634565000</v>
      </c>
      <c r="J85" s="5">
        <v>4502201000</v>
      </c>
      <c r="K85" s="5">
        <v>2819621000</v>
      </c>
      <c r="L85" s="5">
        <v>1281954000</v>
      </c>
      <c r="M85" s="5">
        <v>926309000</v>
      </c>
      <c r="N85" s="5">
        <v>897534000</v>
      </c>
    </row>
    <row r="86" spans="3:14" ht="15.5" x14ac:dyDescent="0.35">
      <c r="C86" t="s">
        <v>635</v>
      </c>
      <c r="D86" s="5">
        <v>135910000</v>
      </c>
      <c r="E86" s="5">
        <v>154396000</v>
      </c>
      <c r="F86" s="5">
        <v>177745000</v>
      </c>
      <c r="G86" s="5">
        <v>185152000</v>
      </c>
      <c r="I86" s="5">
        <v>177745000</v>
      </c>
      <c r="J86" s="5">
        <v>178915000</v>
      </c>
      <c r="K86" s="5">
        <v>106426000</v>
      </c>
      <c r="L86" s="5">
        <v>199606000</v>
      </c>
      <c r="M86" s="5">
        <v>170055000</v>
      </c>
      <c r="N86" s="5">
        <v>174708000</v>
      </c>
    </row>
    <row r="87" spans="3:14" ht="15.5" x14ac:dyDescent="0.35">
      <c r="C87" t="s">
        <v>961</v>
      </c>
      <c r="D87" s="5">
        <v>269217000</v>
      </c>
      <c r="E87" s="5">
        <v>264419000</v>
      </c>
      <c r="F87" s="5">
        <v>262448000</v>
      </c>
      <c r="G87" s="5">
        <v>251032000</v>
      </c>
      <c r="I87" s="5">
        <v>262448000</v>
      </c>
      <c r="J87" s="5">
        <v>249184000</v>
      </c>
      <c r="K87" s="5">
        <v>240244000</v>
      </c>
      <c r="L87" s="5">
        <v>225634000</v>
      </c>
      <c r="M87" s="5">
        <v>214375000</v>
      </c>
      <c r="N87" s="5">
        <v>217222000</v>
      </c>
    </row>
    <row r="88" spans="3:14" ht="15.5" x14ac:dyDescent="0.35">
      <c r="C88" t="s">
        <v>249</v>
      </c>
      <c r="D88" s="5">
        <v>47712000</v>
      </c>
      <c r="E88" s="5">
        <v>47712000</v>
      </c>
      <c r="F88" s="5">
        <v>47712000</v>
      </c>
      <c r="G88" s="5">
        <v>47712000</v>
      </c>
      <c r="I88" s="5">
        <v>47712000</v>
      </c>
      <c r="J88" s="5">
        <v>47712000</v>
      </c>
      <c r="K88" s="5">
        <v>47712000</v>
      </c>
      <c r="L88" s="5">
        <v>47712000</v>
      </c>
      <c r="M88" s="5">
        <v>47712000</v>
      </c>
      <c r="N88" s="5">
        <v>47712000</v>
      </c>
    </row>
    <row r="89" spans="3:14" ht="15.5" x14ac:dyDescent="0.35">
      <c r="C89" t="s">
        <v>109</v>
      </c>
      <c r="D89" s="5">
        <v>10692152000</v>
      </c>
      <c r="E89" s="5">
        <v>10858125000</v>
      </c>
      <c r="F89" s="5">
        <v>10718245000</v>
      </c>
      <c r="G89" s="5">
        <v>10211014000</v>
      </c>
      <c r="I89" s="5">
        <v>10718245000</v>
      </c>
      <c r="J89" s="5">
        <v>8789071000</v>
      </c>
      <c r="K89" s="5">
        <v>6552735000</v>
      </c>
      <c r="L89" s="5">
        <v>4617687000</v>
      </c>
      <c r="M89" s="5">
        <v>3821304000</v>
      </c>
      <c r="N89" s="5">
        <v>3576289000</v>
      </c>
    </row>
    <row r="90" spans="3:14" ht="15.5" x14ac:dyDescent="0.35">
      <c r="C90" t="s">
        <v>110</v>
      </c>
      <c r="D90" s="5">
        <v>13800597000</v>
      </c>
      <c r="E90" s="5">
        <v>14010068000</v>
      </c>
      <c r="F90" s="5">
        <v>13870648000</v>
      </c>
      <c r="G90" s="5">
        <v>12812937000</v>
      </c>
      <c r="I90" s="5">
        <v>13870648000</v>
      </c>
      <c r="J90" s="5">
        <v>11121488000</v>
      </c>
      <c r="K90" s="5">
        <v>9097053000</v>
      </c>
      <c r="L90" s="5">
        <v>6498959000</v>
      </c>
      <c r="M90" s="5">
        <v>5202983000</v>
      </c>
      <c r="N90" s="5">
        <v>4758556000</v>
      </c>
    </row>
    <row r="91" spans="3:14" ht="15.5" x14ac:dyDescent="0.35">
      <c r="C91" t="s">
        <v>111</v>
      </c>
    </row>
    <row r="92" spans="3:14" ht="15.5" x14ac:dyDescent="0.35">
      <c r="C92" t="s">
        <v>112</v>
      </c>
    </row>
    <row r="93" spans="3:14" ht="15.5" x14ac:dyDescent="0.35">
      <c r="C93" t="s">
        <v>113</v>
      </c>
      <c r="D93" s="5">
        <v>1120836000</v>
      </c>
      <c r="E93" s="5">
        <v>1202284000</v>
      </c>
      <c r="F93" s="5">
        <v>1409937000</v>
      </c>
      <c r="G93" s="5">
        <v>1203228000</v>
      </c>
      <c r="I93" s="5">
        <v>1409937000</v>
      </c>
      <c r="J93" s="5">
        <v>1156468000</v>
      </c>
      <c r="K93" s="5">
        <v>774120000</v>
      </c>
      <c r="L93" s="5">
        <v>545805000</v>
      </c>
      <c r="M93" s="5">
        <v>546404000</v>
      </c>
      <c r="N93" s="5">
        <v>326095000</v>
      </c>
    </row>
    <row r="94" spans="3:14" ht="15.5" x14ac:dyDescent="0.35">
      <c r="C94" t="s">
        <v>542</v>
      </c>
      <c r="D94" s="5">
        <v>115365000</v>
      </c>
      <c r="E94" s="5">
        <v>236825000</v>
      </c>
      <c r="F94" s="5">
        <v>386866000</v>
      </c>
      <c r="G94" s="5">
        <v>376810000</v>
      </c>
      <c r="I94" s="5">
        <v>386866000</v>
      </c>
      <c r="J94" s="5">
        <v>406942000</v>
      </c>
      <c r="K94" s="5">
        <v>197670000</v>
      </c>
      <c r="L94" s="5">
        <v>99000000</v>
      </c>
      <c r="M94" s="5">
        <v>110000000</v>
      </c>
      <c r="N94" s="5">
        <v>143233000</v>
      </c>
    </row>
    <row r="95" spans="3:14" ht="15.5" x14ac:dyDescent="0.35">
      <c r="C95" t="s">
        <v>114</v>
      </c>
    </row>
    <row r="96" spans="3:14" ht="15.5" x14ac:dyDescent="0.35">
      <c r="C96" t="s">
        <v>99</v>
      </c>
      <c r="D96" s="5">
        <v>462809000</v>
      </c>
      <c r="E96" s="5">
        <v>563019000</v>
      </c>
      <c r="F96" s="5">
        <v>584913000</v>
      </c>
      <c r="G96" s="5">
        <v>592910000</v>
      </c>
      <c r="I96" s="5">
        <v>584913000</v>
      </c>
      <c r="J96" s="5">
        <v>608112000</v>
      </c>
      <c r="K96" s="5">
        <v>499491000</v>
      </c>
      <c r="L96" s="5">
        <v>224032000</v>
      </c>
      <c r="M96" s="5">
        <v>156774000</v>
      </c>
      <c r="N96" s="5">
        <v>112824000</v>
      </c>
    </row>
    <row r="97" spans="3:14" ht="15.5" x14ac:dyDescent="0.35">
      <c r="C97" t="s">
        <v>247</v>
      </c>
      <c r="D97" s="5">
        <v>1760000</v>
      </c>
      <c r="E97" s="5">
        <v>4203000</v>
      </c>
      <c r="F97" s="5">
        <v>1688000</v>
      </c>
      <c r="G97" s="5">
        <v>2837000</v>
      </c>
      <c r="I97" s="5">
        <v>1688000</v>
      </c>
      <c r="J97" s="5">
        <v>1732000</v>
      </c>
      <c r="K97" s="5">
        <v>11503000</v>
      </c>
      <c r="L97" s="5">
        <v>7711000</v>
      </c>
      <c r="M97" s="5">
        <v>14385000</v>
      </c>
      <c r="N97" s="5">
        <v>17254000</v>
      </c>
    </row>
    <row r="98" spans="3:14" ht="15.5" x14ac:dyDescent="0.35">
      <c r="C98" t="s">
        <v>251</v>
      </c>
      <c r="D98" s="5">
        <v>464569000</v>
      </c>
      <c r="E98" s="5">
        <v>567222000</v>
      </c>
      <c r="F98" s="5">
        <v>586601000</v>
      </c>
      <c r="G98" s="5">
        <v>595747000</v>
      </c>
      <c r="I98" s="5">
        <v>586601000</v>
      </c>
      <c r="J98" s="5">
        <v>609844000</v>
      </c>
      <c r="K98" s="5">
        <v>510994000</v>
      </c>
      <c r="L98" s="5">
        <v>231743000</v>
      </c>
      <c r="M98" s="5">
        <v>171159000</v>
      </c>
      <c r="N98" s="5">
        <v>130078000</v>
      </c>
    </row>
    <row r="99" spans="3:14" ht="15.5" x14ac:dyDescent="0.35">
      <c r="C99" t="s">
        <v>116</v>
      </c>
      <c r="D99" s="5">
        <v>76326000</v>
      </c>
      <c r="E99" s="5">
        <v>2123000</v>
      </c>
      <c r="F99" s="5">
        <v>356000</v>
      </c>
      <c r="G99" s="5">
        <v>90000</v>
      </c>
      <c r="I99" s="5">
        <v>356000</v>
      </c>
      <c r="J99" s="5">
        <v>10498000</v>
      </c>
      <c r="K99" s="5">
        <v>85000</v>
      </c>
      <c r="L99" s="5">
        <v>179590000</v>
      </c>
      <c r="M99" s="5">
        <v>45843000</v>
      </c>
      <c r="N99" s="5">
        <v>27000</v>
      </c>
    </row>
    <row r="100" spans="3:14" ht="15.5" x14ac:dyDescent="0.35">
      <c r="C100" t="s">
        <v>322</v>
      </c>
    </row>
    <row r="101" spans="3:14" ht="15.5" x14ac:dyDescent="0.35">
      <c r="C101" t="s">
        <v>803</v>
      </c>
      <c r="D101" s="5">
        <v>94554000</v>
      </c>
      <c r="E101" s="5">
        <v>65405000</v>
      </c>
      <c r="F101" s="5">
        <v>58658000</v>
      </c>
      <c r="G101" s="5">
        <v>73667000</v>
      </c>
      <c r="I101" s="5">
        <v>58658000</v>
      </c>
      <c r="J101" s="5">
        <v>56992000</v>
      </c>
      <c r="K101" s="5">
        <v>29153000</v>
      </c>
      <c r="L101" s="5">
        <v>9783000</v>
      </c>
      <c r="M101" s="5">
        <v>4138000</v>
      </c>
      <c r="N101" s="5">
        <v>25893000</v>
      </c>
    </row>
    <row r="102" spans="3:14" ht="15.5" x14ac:dyDescent="0.35">
      <c r="C102" t="s">
        <v>120</v>
      </c>
      <c r="D102" s="5">
        <v>5653955000</v>
      </c>
      <c r="E102" s="5">
        <v>6086844000</v>
      </c>
      <c r="F102" s="5">
        <v>5880598000</v>
      </c>
      <c r="G102" s="5">
        <v>5731979000</v>
      </c>
      <c r="I102" s="5">
        <v>5880598000</v>
      </c>
      <c r="J102" s="5">
        <v>3809496000</v>
      </c>
      <c r="K102" s="5">
        <v>2991598000</v>
      </c>
      <c r="L102" s="5">
        <v>1696246000</v>
      </c>
      <c r="M102" s="5">
        <v>1554639000</v>
      </c>
      <c r="N102" s="5">
        <v>1722921000</v>
      </c>
    </row>
    <row r="103" spans="3:14" ht="15.5" x14ac:dyDescent="0.35">
      <c r="C103" t="s">
        <v>325</v>
      </c>
      <c r="D103" s="5">
        <v>171675000</v>
      </c>
      <c r="E103" s="5">
        <v>203458000</v>
      </c>
      <c r="F103" s="5">
        <v>210806000</v>
      </c>
      <c r="G103" s="5">
        <v>177371000</v>
      </c>
      <c r="I103" s="5">
        <v>210806000</v>
      </c>
      <c r="J103" s="5">
        <v>96060000</v>
      </c>
      <c r="K103" s="5">
        <v>40222000</v>
      </c>
      <c r="L103" s="5">
        <v>20139000</v>
      </c>
      <c r="M103" s="5">
        <v>207708000</v>
      </c>
      <c r="N103" s="5">
        <v>42840000</v>
      </c>
    </row>
    <row r="104" spans="3:14" ht="15.5" x14ac:dyDescent="0.35">
      <c r="C104" t="s">
        <v>122</v>
      </c>
      <c r="D104" s="5">
        <v>6818290000</v>
      </c>
      <c r="E104" s="5">
        <v>7226524000</v>
      </c>
      <c r="F104" s="5">
        <v>7029599000</v>
      </c>
      <c r="G104" s="5">
        <v>6607437000</v>
      </c>
      <c r="I104" s="5">
        <v>7029599000</v>
      </c>
      <c r="J104" s="5">
        <v>4716620000</v>
      </c>
      <c r="K104" s="5">
        <v>3687388000</v>
      </c>
      <c r="L104" s="5">
        <v>2343855000</v>
      </c>
      <c r="M104" s="5">
        <v>2161872000</v>
      </c>
      <c r="N104" s="5">
        <v>2277464000</v>
      </c>
    </row>
    <row r="105" spans="3:14" ht="15.5" x14ac:dyDescent="0.35">
      <c r="C105" t="s">
        <v>123</v>
      </c>
      <c r="D105" s="5">
        <v>6818290000</v>
      </c>
      <c r="E105" s="5">
        <v>7226524000</v>
      </c>
      <c r="F105" s="5">
        <v>7029599000</v>
      </c>
      <c r="G105" s="5">
        <v>6607437000</v>
      </c>
      <c r="I105" s="5">
        <v>7029599000</v>
      </c>
      <c r="J105" s="5">
        <v>4716620000</v>
      </c>
      <c r="K105" s="5">
        <v>3687388000</v>
      </c>
      <c r="L105" s="5">
        <v>2343855000</v>
      </c>
      <c r="M105" s="5">
        <v>2161872000</v>
      </c>
      <c r="N105" s="5">
        <v>2277464000</v>
      </c>
    </row>
    <row r="106" spans="3:14" ht="15.5" x14ac:dyDescent="0.35">
      <c r="C106" t="s">
        <v>119</v>
      </c>
    </row>
    <row r="107" spans="3:14" ht="15.5" x14ac:dyDescent="0.35">
      <c r="C107" t="s">
        <v>121</v>
      </c>
      <c r="D107" s="5">
        <v>6178122000</v>
      </c>
      <c r="E107" s="5">
        <v>6575451000</v>
      </c>
      <c r="F107" s="5">
        <v>6356047000</v>
      </c>
      <c r="G107" s="5">
        <v>6216127000</v>
      </c>
      <c r="I107" s="5">
        <v>6356047000</v>
      </c>
      <c r="J107" s="5">
        <v>4257884000</v>
      </c>
      <c r="K107" s="5">
        <v>3297902000</v>
      </c>
      <c r="L107" s="5">
        <v>2009920000</v>
      </c>
      <c r="M107" s="5">
        <v>1891489000</v>
      </c>
      <c r="N107" s="5">
        <v>2072611000</v>
      </c>
    </row>
    <row r="108" spans="3:14" ht="15.5" x14ac:dyDescent="0.35">
      <c r="C108" t="s">
        <v>256</v>
      </c>
      <c r="D108" s="5">
        <v>472670000</v>
      </c>
      <c r="E108" s="5">
        <v>476219000</v>
      </c>
      <c r="F108" s="5">
        <v>460270000</v>
      </c>
      <c r="G108" s="5">
        <v>347994000</v>
      </c>
      <c r="I108" s="5">
        <v>460270000</v>
      </c>
      <c r="J108" s="5">
        <v>408769000</v>
      </c>
      <c r="K108" s="5">
        <v>329890000</v>
      </c>
      <c r="L108" s="5">
        <v>294461000</v>
      </c>
      <c r="M108" s="5">
        <v>252793000</v>
      </c>
      <c r="N108" s="5">
        <v>200370000</v>
      </c>
    </row>
    <row r="109" spans="3:14" ht="15.5" x14ac:dyDescent="0.35">
      <c r="C109" t="s">
        <v>124</v>
      </c>
      <c r="D109" s="5">
        <v>7939126000</v>
      </c>
      <c r="E109" s="5">
        <v>8428808000</v>
      </c>
      <c r="F109" s="5">
        <v>8439536000</v>
      </c>
      <c r="G109" s="5">
        <v>7810665000</v>
      </c>
      <c r="I109" s="5">
        <v>8439536000</v>
      </c>
      <c r="J109" s="5">
        <v>5873088000</v>
      </c>
      <c r="K109" s="5">
        <v>4461508000</v>
      </c>
      <c r="L109" s="5">
        <v>2889660000</v>
      </c>
      <c r="M109" s="5">
        <v>2708276000</v>
      </c>
      <c r="N109" s="5">
        <v>2603559000</v>
      </c>
    </row>
    <row r="110" spans="3:14" ht="15.5" x14ac:dyDescent="0.35">
      <c r="C110" t="s">
        <v>125</v>
      </c>
    </row>
    <row r="111" spans="3:14" ht="15.5" x14ac:dyDescent="0.35">
      <c r="C111" t="s">
        <v>126</v>
      </c>
      <c r="D111" s="5">
        <v>659301000</v>
      </c>
      <c r="E111" s="5">
        <v>659301000</v>
      </c>
      <c r="F111" s="5">
        <v>659301000</v>
      </c>
      <c r="G111" s="5">
        <v>659301000</v>
      </c>
      <c r="I111" s="5">
        <v>659301000</v>
      </c>
      <c r="J111" s="5">
        <v>659301000</v>
      </c>
      <c r="K111" s="5">
        <v>659301000</v>
      </c>
      <c r="L111" s="5">
        <v>601814000</v>
      </c>
      <c r="M111" s="5">
        <v>601814000</v>
      </c>
      <c r="N111" s="5">
        <v>601814000</v>
      </c>
    </row>
    <row r="112" spans="3:14" ht="15.5" x14ac:dyDescent="0.35">
      <c r="C112" t="s">
        <v>127</v>
      </c>
      <c r="D112" s="5">
        <v>1720040000</v>
      </c>
      <c r="E112" s="5">
        <v>1720040000</v>
      </c>
      <c r="F112" s="5">
        <v>1720040000</v>
      </c>
      <c r="G112" s="5">
        <v>1720040000</v>
      </c>
      <c r="I112" s="5">
        <v>1720040000</v>
      </c>
      <c r="J112" s="5">
        <v>1720040000</v>
      </c>
      <c r="K112" s="5">
        <v>1720040000</v>
      </c>
      <c r="L112" s="5">
        <v>998341000</v>
      </c>
      <c r="M112" s="5">
        <v>998341000</v>
      </c>
      <c r="N112" s="5">
        <v>998341000</v>
      </c>
    </row>
    <row r="113" spans="2:14" ht="15.5" x14ac:dyDescent="0.35">
      <c r="C113" t="s">
        <v>128</v>
      </c>
      <c r="D113" s="5">
        <v>3827006000</v>
      </c>
      <c r="E113" s="5">
        <v>3489246000</v>
      </c>
      <c r="F113" s="5">
        <v>3329077000</v>
      </c>
      <c r="G113" s="5">
        <v>2901562000</v>
      </c>
      <c r="I113" s="5">
        <v>3329077000</v>
      </c>
      <c r="J113" s="5">
        <v>3080098000</v>
      </c>
      <c r="K113" s="5">
        <v>2443203000</v>
      </c>
      <c r="L113" s="5">
        <v>2191059000</v>
      </c>
      <c r="M113" s="5">
        <v>1097571000</v>
      </c>
      <c r="N113" s="5">
        <v>780527000</v>
      </c>
    </row>
    <row r="114" spans="2:14" ht="15.5" x14ac:dyDescent="0.35">
      <c r="C114" t="s">
        <v>257</v>
      </c>
      <c r="D114" s="5">
        <v>600000</v>
      </c>
      <c r="E114" s="5">
        <v>300000</v>
      </c>
      <c r="F114" s="5">
        <v>300000</v>
      </c>
      <c r="G114" s="5">
        <v>300000</v>
      </c>
      <c r="I114" s="5">
        <v>300000</v>
      </c>
      <c r="J114" s="5">
        <v>150000</v>
      </c>
      <c r="K114" s="5">
        <v>50000</v>
      </c>
      <c r="L114" s="5">
        <v>40000</v>
      </c>
      <c r="M114" s="5">
        <v>10000</v>
      </c>
      <c r="N114" s="5">
        <v>10000</v>
      </c>
    </row>
    <row r="115" spans="2:14" ht="15.5" x14ac:dyDescent="0.35">
      <c r="C115" t="s">
        <v>258</v>
      </c>
      <c r="D115" s="5">
        <v>3826406000</v>
      </c>
      <c r="E115" s="5">
        <v>3488946000</v>
      </c>
      <c r="F115" s="5">
        <v>3328777000</v>
      </c>
      <c r="G115" s="5">
        <v>2901262000</v>
      </c>
      <c r="I115" s="5">
        <v>3328777000</v>
      </c>
      <c r="J115" s="5">
        <v>3079948000</v>
      </c>
      <c r="K115" s="5">
        <v>2443153000</v>
      </c>
      <c r="L115" s="5">
        <v>2191019000</v>
      </c>
      <c r="M115" s="5">
        <v>1097561000</v>
      </c>
      <c r="N115" s="5">
        <v>780517000</v>
      </c>
    </row>
    <row r="116" spans="2:14" ht="15.5" x14ac:dyDescent="0.35">
      <c r="C116" t="s">
        <v>259</v>
      </c>
      <c r="D116" s="5">
        <v>3827006000</v>
      </c>
      <c r="E116" s="5">
        <v>3489246000</v>
      </c>
      <c r="F116" s="5">
        <v>3329077000</v>
      </c>
      <c r="G116" s="5">
        <v>2901562000</v>
      </c>
      <c r="I116" s="5">
        <v>3329077000</v>
      </c>
      <c r="J116" s="5">
        <v>3080098000</v>
      </c>
      <c r="K116" s="5">
        <v>2443203000</v>
      </c>
      <c r="L116" s="5">
        <v>2191059000</v>
      </c>
      <c r="M116" s="5">
        <v>1097571000</v>
      </c>
      <c r="N116" s="5">
        <v>780527000</v>
      </c>
    </row>
    <row r="117" spans="2:14" ht="15.5" x14ac:dyDescent="0.35">
      <c r="C117" t="s">
        <v>260</v>
      </c>
      <c r="D117" s="5">
        <v>95328000</v>
      </c>
      <c r="E117" s="5">
        <v>95086000</v>
      </c>
      <c r="F117" s="5">
        <v>93016000</v>
      </c>
      <c r="G117" s="5">
        <v>89087000</v>
      </c>
      <c r="I117" s="5">
        <v>93016000</v>
      </c>
      <c r="J117" s="5">
        <v>88558000</v>
      </c>
      <c r="K117" s="5">
        <v>85576000</v>
      </c>
      <c r="L117" s="5">
        <v>80550000</v>
      </c>
      <c r="M117" s="5">
        <v>76145000</v>
      </c>
      <c r="N117" s="5">
        <v>73317000</v>
      </c>
    </row>
    <row r="118" spans="2:14" ht="15.5" x14ac:dyDescent="0.35">
      <c r="C118" t="s">
        <v>10</v>
      </c>
      <c r="D118" s="5">
        <v>5861471000</v>
      </c>
      <c r="E118" s="5">
        <v>5581260000</v>
      </c>
      <c r="F118" s="5">
        <v>5431112000</v>
      </c>
      <c r="G118" s="5">
        <v>5002272000</v>
      </c>
      <c r="I118" s="5">
        <v>5431112000</v>
      </c>
      <c r="J118" s="5">
        <v>5248400000</v>
      </c>
      <c r="K118" s="5">
        <v>4635545000</v>
      </c>
      <c r="L118" s="5">
        <v>3609299000</v>
      </c>
      <c r="M118" s="5">
        <v>2494707000</v>
      </c>
      <c r="N118" s="5">
        <v>2154997000</v>
      </c>
    </row>
    <row r="119" spans="2:14" ht="15.5" x14ac:dyDescent="0.35">
      <c r="C119" t="s">
        <v>129</v>
      </c>
      <c r="D119" s="5">
        <v>13800597000</v>
      </c>
      <c r="E119" s="5">
        <v>14010068000</v>
      </c>
      <c r="F119" s="5">
        <v>13870648000</v>
      </c>
      <c r="G119" s="5">
        <v>12812937000</v>
      </c>
      <c r="I119" s="5">
        <v>13870648000</v>
      </c>
      <c r="J119" s="5">
        <v>11121488000</v>
      </c>
      <c r="K119" s="5">
        <v>9097053000</v>
      </c>
      <c r="L119" s="5">
        <v>6498959000</v>
      </c>
      <c r="M119" s="5">
        <v>5202983000</v>
      </c>
      <c r="N119" s="5">
        <v>4758556000</v>
      </c>
    </row>
    <row r="120" spans="2:14" ht="15.5" x14ac:dyDescent="0.35">
      <c r="C120" t="s">
        <v>130</v>
      </c>
      <c r="D120" s="5">
        <v>72518217656</v>
      </c>
      <c r="E120" s="5">
        <v>72518217656</v>
      </c>
      <c r="F120" s="5">
        <v>72518217656</v>
      </c>
      <c r="G120" s="5">
        <v>72518217656</v>
      </c>
      <c r="I120" s="5">
        <v>72518217656</v>
      </c>
      <c r="J120" s="5">
        <v>72518217656</v>
      </c>
      <c r="K120" s="5">
        <v>72518217656</v>
      </c>
      <c r="L120" s="5">
        <v>65587672856</v>
      </c>
      <c r="M120" s="5">
        <v>32793836428</v>
      </c>
      <c r="N120" s="5">
        <v>32793836428</v>
      </c>
    </row>
    <row r="122" spans="2:14" ht="15.5" x14ac:dyDescent="0.35">
      <c r="B122" t="s">
        <v>131</v>
      </c>
      <c r="C122" t="s">
        <v>132</v>
      </c>
      <c r="D122" s="5">
        <v>569112000</v>
      </c>
      <c r="E122" s="5">
        <v>193504000</v>
      </c>
      <c r="F122" s="5">
        <v>413212000</v>
      </c>
      <c r="G122" s="5">
        <v>-244582000</v>
      </c>
      <c r="I122" s="5">
        <v>-474962000</v>
      </c>
      <c r="J122" s="5">
        <v>151697000</v>
      </c>
      <c r="K122" s="5">
        <v>-121212000</v>
      </c>
      <c r="L122" s="5">
        <v>990517000</v>
      </c>
      <c r="M122" s="5">
        <v>293628000</v>
      </c>
      <c r="N122" s="5">
        <v>-343163000</v>
      </c>
    </row>
    <row r="123" spans="2:14" ht="15.5" x14ac:dyDescent="0.35">
      <c r="C123" t="s">
        <v>363</v>
      </c>
      <c r="D123" s="5">
        <v>1557199000</v>
      </c>
      <c r="E123" s="5">
        <v>949139000</v>
      </c>
      <c r="F123" s="5">
        <v>1194954000</v>
      </c>
      <c r="G123" s="5">
        <v>323401000</v>
      </c>
      <c r="I123" s="5">
        <v>1904711000</v>
      </c>
      <c r="J123" s="5">
        <v>2826686000</v>
      </c>
      <c r="K123" s="5">
        <v>2008461000</v>
      </c>
      <c r="L123" s="5">
        <v>2686318000</v>
      </c>
      <c r="M123" s="5">
        <v>1357001000</v>
      </c>
      <c r="N123" s="5">
        <v>863669000</v>
      </c>
    </row>
    <row r="124" spans="2:14" ht="15.5" x14ac:dyDescent="0.35">
      <c r="C124" t="s">
        <v>465</v>
      </c>
      <c r="D124" s="5">
        <v>-628255000</v>
      </c>
      <c r="E124" s="5">
        <v>-574545000</v>
      </c>
      <c r="F124" s="5">
        <v>-371474000</v>
      </c>
      <c r="G124" s="5">
        <v>-385890000</v>
      </c>
      <c r="I124" s="5">
        <v>-1473355000</v>
      </c>
      <c r="J124" s="5">
        <v>-1552944000</v>
      </c>
      <c r="K124" s="5">
        <v>-1172735000</v>
      </c>
      <c r="L124" s="5">
        <v>-1281599000</v>
      </c>
      <c r="M124" s="5">
        <v>-882283000</v>
      </c>
      <c r="N124" s="5">
        <v>-1004655000</v>
      </c>
    </row>
    <row r="125" spans="2:14" ht="15.5" x14ac:dyDescent="0.35">
      <c r="C125" t="s">
        <v>1000</v>
      </c>
      <c r="D125" s="5">
        <v>-227406000</v>
      </c>
      <c r="E125" s="5">
        <v>-77029000</v>
      </c>
      <c r="F125" s="5">
        <v>-306177000</v>
      </c>
      <c r="G125" s="5">
        <v>-54498000</v>
      </c>
      <c r="I125" s="5">
        <v>-512227000</v>
      </c>
      <c r="J125" s="5">
        <v>-821841000</v>
      </c>
      <c r="K125" s="5">
        <v>-757484000</v>
      </c>
      <c r="L125" s="5">
        <v>-271924000</v>
      </c>
      <c r="M125" s="5">
        <v>-68981000</v>
      </c>
      <c r="N125" s="5">
        <v>-81582000</v>
      </c>
    </row>
    <row r="126" spans="2:14" ht="15.5" x14ac:dyDescent="0.35">
      <c r="C126" t="s">
        <v>366</v>
      </c>
      <c r="D126" s="5">
        <v>-132426000</v>
      </c>
      <c r="E126" s="5">
        <v>-104061000</v>
      </c>
      <c r="F126" s="5">
        <v>-104091000</v>
      </c>
      <c r="G126" s="5">
        <v>-127595000</v>
      </c>
      <c r="I126" s="5">
        <v>-394091000</v>
      </c>
      <c r="J126" s="5">
        <v>-300204000</v>
      </c>
      <c r="K126" s="5">
        <v>-199454000</v>
      </c>
      <c r="L126" s="5">
        <v>-142278000</v>
      </c>
      <c r="M126" s="5">
        <v>-112109000</v>
      </c>
      <c r="N126" s="5">
        <v>-120595000</v>
      </c>
    </row>
    <row r="127" spans="2:14" ht="15.5" x14ac:dyDescent="0.35">
      <c r="C127" t="s">
        <v>139</v>
      </c>
      <c r="D127" s="5">
        <v>-527672000</v>
      </c>
      <c r="E127" s="5">
        <v>65232000</v>
      </c>
      <c r="F127" s="5">
        <v>-8017000</v>
      </c>
      <c r="G127" s="5">
        <v>256681000</v>
      </c>
      <c r="I127" s="5">
        <v>1880413000</v>
      </c>
      <c r="J127" s="5">
        <v>1164417000</v>
      </c>
      <c r="K127" s="5">
        <v>2061815000</v>
      </c>
      <c r="L127" s="5">
        <v>-40370000</v>
      </c>
      <c r="M127" s="5">
        <v>-36496000</v>
      </c>
      <c r="N127" s="5">
        <v>699705000</v>
      </c>
    </row>
    <row r="128" spans="2:14" ht="15.5" x14ac:dyDescent="0.35">
      <c r="C128" t="s">
        <v>140</v>
      </c>
      <c r="D128" s="5">
        <v>-16004000</v>
      </c>
      <c r="E128" s="5">
        <v>-114028000</v>
      </c>
      <c r="F128" s="5">
        <v>-404912000</v>
      </c>
      <c r="G128" s="5">
        <v>-338942000</v>
      </c>
      <c r="I128" s="5">
        <v>-1462913000</v>
      </c>
      <c r="J128" s="5">
        <v>-1791800000</v>
      </c>
      <c r="K128" s="5">
        <v>-1519707000</v>
      </c>
      <c r="L128" s="5">
        <v>-696191000</v>
      </c>
      <c r="M128" s="5">
        <v>-154820000</v>
      </c>
      <c r="N128" s="5">
        <v>-107072000</v>
      </c>
    </row>
    <row r="129" spans="3:14" ht="15.5" x14ac:dyDescent="0.35">
      <c r="C129" t="s">
        <v>143</v>
      </c>
      <c r="D129" s="5">
        <v>-10518000</v>
      </c>
      <c r="E129" s="5">
        <v>-91527000</v>
      </c>
      <c r="F129" s="5">
        <v>-310062000</v>
      </c>
      <c r="G129" s="5">
        <v>-312975000</v>
      </c>
      <c r="I129" s="5">
        <v>-1316848000</v>
      </c>
      <c r="J129" s="5">
        <v>-1674956000</v>
      </c>
      <c r="K129" s="5">
        <v>-1499597000</v>
      </c>
      <c r="L129" s="5">
        <v>-452797000</v>
      </c>
      <c r="M129" s="5">
        <v>-121841000</v>
      </c>
      <c r="N129" s="5">
        <v>-75796000</v>
      </c>
    </row>
    <row r="130" spans="3:14" ht="15.5" x14ac:dyDescent="0.35">
      <c r="C130" t="s">
        <v>368</v>
      </c>
      <c r="E130" s="5">
        <v>-20000000</v>
      </c>
      <c r="G130" s="5">
        <v>-20000000</v>
      </c>
      <c r="I130" s="5">
        <v>-38000000</v>
      </c>
      <c r="J130" s="5">
        <v>-27166000</v>
      </c>
      <c r="K130" s="5">
        <v>-20009000</v>
      </c>
      <c r="L130" s="5">
        <v>-147718000</v>
      </c>
    </row>
    <row r="131" spans="3:14" ht="15.5" x14ac:dyDescent="0.35">
      <c r="C131" t="s">
        <v>743</v>
      </c>
      <c r="D131" s="5">
        <v>-5486000</v>
      </c>
      <c r="E131" s="5">
        <v>-2501000</v>
      </c>
      <c r="F131" s="5">
        <v>-4363000</v>
      </c>
      <c r="G131" s="5">
        <v>-5967000</v>
      </c>
      <c r="I131" s="5">
        <v>-17578000</v>
      </c>
      <c r="J131" s="5">
        <v>-89678000</v>
      </c>
      <c r="L131" s="5">
        <v>-91765000</v>
      </c>
      <c r="M131" s="5">
        <v>-32979000</v>
      </c>
      <c r="N131" s="5">
        <v>-31276000</v>
      </c>
    </row>
    <row r="132" spans="3:14" ht="15.5" x14ac:dyDescent="0.35">
      <c r="C132" t="s">
        <v>1001</v>
      </c>
      <c r="F132" s="5">
        <v>-90487000</v>
      </c>
      <c r="I132" s="5">
        <v>-90487000</v>
      </c>
    </row>
    <row r="133" spans="3:14" ht="15.5" x14ac:dyDescent="0.35">
      <c r="C133" t="s">
        <v>401</v>
      </c>
      <c r="K133" s="5">
        <v>-101000</v>
      </c>
    </row>
    <row r="134" spans="3:14" ht="15.5" x14ac:dyDescent="0.35">
      <c r="C134" t="s">
        <v>1002</v>
      </c>
      <c r="L134" s="5">
        <v>-3911000</v>
      </c>
    </row>
    <row r="135" spans="3:14" ht="15.5" x14ac:dyDescent="0.35">
      <c r="C135" t="s">
        <v>148</v>
      </c>
      <c r="D135" s="5">
        <v>-527672000</v>
      </c>
      <c r="E135" s="5">
        <v>65232000</v>
      </c>
      <c r="F135" s="5">
        <v>-8017000</v>
      </c>
      <c r="G135" s="5">
        <v>256681000</v>
      </c>
      <c r="I135" s="5">
        <v>1880413000</v>
      </c>
      <c r="J135" s="5">
        <v>1164417000</v>
      </c>
      <c r="K135" s="5">
        <v>2061815000</v>
      </c>
      <c r="L135" s="5">
        <v>-40370000</v>
      </c>
      <c r="M135" s="5">
        <v>-36496000</v>
      </c>
      <c r="N135" s="5">
        <v>699705000</v>
      </c>
    </row>
    <row r="136" spans="3:14" ht="15.5" x14ac:dyDescent="0.35">
      <c r="C136" t="s">
        <v>334</v>
      </c>
      <c r="E136" s="5">
        <v>209855000</v>
      </c>
      <c r="F136" s="5">
        <v>202837000</v>
      </c>
      <c r="G136" s="5">
        <v>1157427000</v>
      </c>
      <c r="I136" s="5">
        <v>3155402000</v>
      </c>
      <c r="J136" s="5">
        <v>2812791000</v>
      </c>
      <c r="K136" s="5">
        <v>1910232000</v>
      </c>
      <c r="L136" s="5">
        <v>1150000000</v>
      </c>
      <c r="N136" s="5">
        <v>270000000</v>
      </c>
    </row>
    <row r="137" spans="3:14" ht="15.5" x14ac:dyDescent="0.35">
      <c r="C137" t="s">
        <v>1003</v>
      </c>
      <c r="D137" s="5">
        <v>-455008000</v>
      </c>
      <c r="E137" s="5">
        <v>-125858000</v>
      </c>
      <c r="F137" s="5">
        <v>-33022000</v>
      </c>
      <c r="G137" s="5">
        <v>-879313000</v>
      </c>
      <c r="I137" s="5">
        <v>-914228000</v>
      </c>
      <c r="J137" s="5">
        <v>-1926784000</v>
      </c>
      <c r="K137" s="5">
        <v>-584177000</v>
      </c>
      <c r="L137" s="5">
        <v>-1175000000</v>
      </c>
    </row>
    <row r="138" spans="3:14" ht="15.5" x14ac:dyDescent="0.35">
      <c r="C138" t="s">
        <v>718</v>
      </c>
      <c r="K138" s="5">
        <v>795833000</v>
      </c>
      <c r="N138" s="5">
        <v>471300000</v>
      </c>
    </row>
    <row r="139" spans="3:14" ht="15.5" x14ac:dyDescent="0.35">
      <c r="C139" t="s">
        <v>765</v>
      </c>
      <c r="G139" s="5">
        <v>-12631000</v>
      </c>
      <c r="I139" s="5">
        <v>-48429000</v>
      </c>
    </row>
    <row r="140" spans="3:14" ht="15.5" x14ac:dyDescent="0.35">
      <c r="C140" t="s">
        <v>407</v>
      </c>
      <c r="K140" s="5">
        <v>-16647000</v>
      </c>
    </row>
    <row r="141" spans="3:14" ht="15.5" x14ac:dyDescent="0.35">
      <c r="C141" t="s">
        <v>853</v>
      </c>
      <c r="N141" s="5">
        <v>499140000</v>
      </c>
    </row>
    <row r="142" spans="3:14" ht="15.5" x14ac:dyDescent="0.35">
      <c r="C142" t="s">
        <v>1004</v>
      </c>
      <c r="N142" s="5">
        <v>-669140000</v>
      </c>
    </row>
    <row r="143" spans="3:14" ht="15.5" x14ac:dyDescent="0.35">
      <c r="C143" t="s">
        <v>1005</v>
      </c>
      <c r="D143" s="5">
        <v>44578000</v>
      </c>
      <c r="E143" s="5">
        <v>12953000</v>
      </c>
      <c r="F143" s="5">
        <v>-191120000</v>
      </c>
      <c r="G143" s="5">
        <v>4424000</v>
      </c>
      <c r="I143" s="5">
        <v>-297886000</v>
      </c>
      <c r="J143" s="5">
        <v>69138000</v>
      </c>
      <c r="K143" s="5">
        <v>-142096000</v>
      </c>
      <c r="L143" s="5">
        <v>-4370000</v>
      </c>
      <c r="M143" s="5">
        <v>-3263000</v>
      </c>
      <c r="N143" s="5">
        <v>-718000</v>
      </c>
    </row>
    <row r="144" spans="3:14" ht="15.5" x14ac:dyDescent="0.35">
      <c r="C144" t="s">
        <v>157</v>
      </c>
      <c r="D144" s="5">
        <v>25436000</v>
      </c>
      <c r="E144" s="5">
        <v>144708000</v>
      </c>
      <c r="F144" s="5">
        <v>283000</v>
      </c>
      <c r="G144" s="5">
        <v>-326843000</v>
      </c>
      <c r="I144" s="5">
        <v>-57462000</v>
      </c>
      <c r="J144" s="5">
        <v>-475686000</v>
      </c>
      <c r="K144" s="5">
        <v>420896000</v>
      </c>
      <c r="L144" s="5">
        <v>253956000</v>
      </c>
      <c r="M144" s="5">
        <v>102312000</v>
      </c>
      <c r="N144" s="5">
        <v>249470000</v>
      </c>
    </row>
    <row r="145" spans="2:14" ht="15.5" x14ac:dyDescent="0.35">
      <c r="C145" t="s">
        <v>158</v>
      </c>
      <c r="E145" s="5">
        <v>676829000</v>
      </c>
      <c r="I145" s="5">
        <v>754280000</v>
      </c>
      <c r="J145" s="5">
        <v>1228597000</v>
      </c>
      <c r="K145" s="5">
        <v>817758000</v>
      </c>
      <c r="L145" s="5">
        <v>557814000</v>
      </c>
      <c r="M145" s="5">
        <v>455506000</v>
      </c>
      <c r="N145" s="5">
        <v>204719000</v>
      </c>
    </row>
    <row r="146" spans="2:14" ht="15.5" x14ac:dyDescent="0.35">
      <c r="C146" t="s">
        <v>290</v>
      </c>
      <c r="D146" s="5">
        <v>-21070000</v>
      </c>
      <c r="E146" s="5">
        <v>-6966000</v>
      </c>
      <c r="F146" s="5">
        <v>483000</v>
      </c>
      <c r="G146" s="5">
        <v>735000</v>
      </c>
      <c r="I146" s="5">
        <v>-19989000</v>
      </c>
      <c r="J146" s="5">
        <v>1369000</v>
      </c>
      <c r="K146" s="5">
        <v>-10057000</v>
      </c>
      <c r="L146" s="5">
        <v>5988000</v>
      </c>
      <c r="M146" s="5">
        <v>-4000</v>
      </c>
      <c r="N146" s="5">
        <v>1317000</v>
      </c>
    </row>
    <row r="147" spans="2:14" ht="15.5" x14ac:dyDescent="0.35">
      <c r="C147" t="s">
        <v>159</v>
      </c>
      <c r="D147" s="5">
        <v>4366000</v>
      </c>
      <c r="E147" s="5">
        <v>814571000</v>
      </c>
      <c r="F147" s="5">
        <v>766000</v>
      </c>
      <c r="G147" s="5">
        <v>-326108000</v>
      </c>
      <c r="I147" s="5">
        <v>676829000</v>
      </c>
      <c r="J147" s="5">
        <v>754280000</v>
      </c>
      <c r="K147" s="5">
        <v>1228597000</v>
      </c>
      <c r="L147" s="5">
        <v>817758000</v>
      </c>
      <c r="M147" s="5">
        <v>557814000</v>
      </c>
      <c r="N147" s="5">
        <v>455506000</v>
      </c>
    </row>
    <row r="149" spans="2:14" ht="15.5" x14ac:dyDescent="0.35">
      <c r="B149" t="s">
        <v>160</v>
      </c>
      <c r="C149" t="s">
        <v>12</v>
      </c>
      <c r="D149" s="5">
        <v>72520000000</v>
      </c>
      <c r="E149" s="5">
        <v>72520000000</v>
      </c>
      <c r="F149" s="5">
        <v>72520000000</v>
      </c>
      <c r="G149" s="5">
        <v>72520000000</v>
      </c>
      <c r="I149" s="5">
        <v>72520000000</v>
      </c>
      <c r="J149" s="5">
        <v>72520000000</v>
      </c>
      <c r="K149" s="5">
        <v>72520000000</v>
      </c>
      <c r="L149" s="5">
        <v>65590000000</v>
      </c>
      <c r="M149" s="5">
        <v>32790000000</v>
      </c>
      <c r="N149" s="5">
        <v>32790000000</v>
      </c>
    </row>
    <row r="150" spans="2:14" ht="15.5" x14ac:dyDescent="0.35">
      <c r="C150" t="s">
        <v>161</v>
      </c>
      <c r="D150" s="6">
        <v>81.72</v>
      </c>
      <c r="E150" s="6">
        <v>37.229999999999997</v>
      </c>
      <c r="F150" s="6">
        <v>98.26</v>
      </c>
      <c r="G150" s="6">
        <v>-6.73</v>
      </c>
    </row>
    <row r="151" spans="2:14" ht="15.5" x14ac:dyDescent="0.35">
      <c r="C151" t="s">
        <v>162</v>
      </c>
      <c r="D151" s="6">
        <v>37.93</v>
      </c>
      <c r="E151" s="6">
        <v>132.15</v>
      </c>
      <c r="F151" s="6">
        <v>65.39</v>
      </c>
      <c r="G151" s="6">
        <v>-1073.55</v>
      </c>
    </row>
    <row r="152" spans="2:14" ht="15.5" x14ac:dyDescent="0.35">
      <c r="C152" t="s">
        <v>61</v>
      </c>
      <c r="D152" s="6">
        <v>10.3</v>
      </c>
      <c r="E152" s="6">
        <v>26.2</v>
      </c>
      <c r="F152" s="6">
        <v>21.48</v>
      </c>
      <c r="G152" s="6">
        <v>88.23</v>
      </c>
    </row>
    <row r="153" spans="2:14" ht="15.5" x14ac:dyDescent="0.35">
      <c r="C153" t="s">
        <v>163</v>
      </c>
      <c r="E153" s="5">
        <v>7288110000000</v>
      </c>
      <c r="F153" s="5">
        <v>12459150000000</v>
      </c>
      <c r="G153" s="5">
        <v>2464800000000</v>
      </c>
    </row>
    <row r="154" spans="2:14" ht="15.5" x14ac:dyDescent="0.35">
      <c r="C154" t="s">
        <v>164</v>
      </c>
      <c r="D154" s="6">
        <v>2.4E-2</v>
      </c>
      <c r="E154" s="6">
        <v>1.1299999999999999E-2</v>
      </c>
      <c r="F154" s="6">
        <v>3.0699999999999998E-2</v>
      </c>
      <c r="G154" s="6">
        <v>-2.3E-3</v>
      </c>
    </row>
    <row r="155" spans="2:14" ht="15.5" x14ac:dyDescent="0.35">
      <c r="C155" t="s">
        <v>165</v>
      </c>
      <c r="D155" s="6">
        <v>5.74E-2</v>
      </c>
      <c r="E155" s="6">
        <v>2.8999999999999998E-2</v>
      </c>
      <c r="F155" s="6">
        <v>7.980000000000001E-2</v>
      </c>
      <c r="G155" s="6">
        <v>-6.0000000000000001E-3</v>
      </c>
    </row>
    <row r="156" spans="2:14" ht="15.5" x14ac:dyDescent="0.35">
      <c r="C156" t="s">
        <v>166</v>
      </c>
      <c r="D156" s="6">
        <v>4.7E-2</v>
      </c>
      <c r="E156" s="6">
        <v>2.4900000000000002E-2</v>
      </c>
      <c r="F156" s="6">
        <v>5.3699999999999998E-2</v>
      </c>
      <c r="G156" s="6">
        <v>4.8999999999999998E-3</v>
      </c>
    </row>
    <row r="157" spans="2:14" ht="15.5" x14ac:dyDescent="0.35">
      <c r="C157" t="s">
        <v>167</v>
      </c>
      <c r="D157" s="6">
        <v>4.6100000000000003</v>
      </c>
      <c r="E157" s="6">
        <v>2.48</v>
      </c>
      <c r="F157" s="6">
        <v>6.31</v>
      </c>
      <c r="G157" s="6">
        <v>0.48</v>
      </c>
    </row>
    <row r="158" spans="2:14" ht="15.5" x14ac:dyDescent="0.35">
      <c r="C158" t="s">
        <v>168</v>
      </c>
      <c r="D158" s="5">
        <v>104914000000000</v>
      </c>
      <c r="E158" s="5">
        <v>94876000000000</v>
      </c>
      <c r="F158" s="5">
        <v>90808000000000</v>
      </c>
      <c r="G158" s="5">
        <v>83498000000000</v>
      </c>
    </row>
    <row r="159" spans="2:14" ht="15.5" x14ac:dyDescent="0.35">
      <c r="C159" t="s">
        <v>169</v>
      </c>
      <c r="D159" s="6">
        <v>2.1800000000000002</v>
      </c>
      <c r="E159" s="6">
        <v>3.83</v>
      </c>
      <c r="F159" s="6">
        <v>5.22</v>
      </c>
      <c r="G159" s="6">
        <v>6.39</v>
      </c>
    </row>
    <row r="160" spans="2:14" ht="15.5" x14ac:dyDescent="0.35">
      <c r="C160" t="s">
        <v>170</v>
      </c>
      <c r="D160" s="6">
        <v>1423.2</v>
      </c>
      <c r="E160" s="6">
        <v>1286.01</v>
      </c>
      <c r="F160" s="6">
        <v>1230.77</v>
      </c>
      <c r="G160" s="6">
        <v>1130.9000000000001</v>
      </c>
    </row>
    <row r="161" spans="3:14" ht="15.5" x14ac:dyDescent="0.35">
      <c r="C161" t="s">
        <v>171</v>
      </c>
      <c r="D161" s="6">
        <v>2.2000000000000002</v>
      </c>
      <c r="E161" s="6">
        <v>3.86</v>
      </c>
      <c r="F161" s="6">
        <v>5.27</v>
      </c>
      <c r="G161" s="6">
        <v>6.45</v>
      </c>
    </row>
    <row r="162" spans="3:14" ht="15.5" x14ac:dyDescent="0.35">
      <c r="C162" t="s">
        <v>172</v>
      </c>
      <c r="D162" s="6">
        <v>1411.43</v>
      </c>
      <c r="E162" s="6">
        <v>1274.83</v>
      </c>
      <c r="F162" s="6">
        <v>1219.77</v>
      </c>
      <c r="G162" s="6">
        <v>1119.92</v>
      </c>
    </row>
    <row r="163" spans="3:14" ht="15.5" x14ac:dyDescent="0.35">
      <c r="C163" t="s">
        <v>173</v>
      </c>
      <c r="D163" s="5">
        <v>4845000000000</v>
      </c>
      <c r="E163" s="5">
        <v>7156000000000</v>
      </c>
      <c r="F163" s="5">
        <v>9615000000000</v>
      </c>
      <c r="G163" s="5">
        <v>9084000000000</v>
      </c>
    </row>
    <row r="164" spans="3:14" ht="15.5" x14ac:dyDescent="0.35">
      <c r="C164" t="s">
        <v>174</v>
      </c>
      <c r="D164" s="5">
        <v>102893000000000</v>
      </c>
      <c r="E164" s="5">
        <v>104582000000000</v>
      </c>
      <c r="F164" s="5">
        <v>99304000000000</v>
      </c>
      <c r="G164" s="5">
        <v>96908000000000</v>
      </c>
    </row>
    <row r="165" spans="3:14" ht="15.5" x14ac:dyDescent="0.35">
      <c r="C165" t="s">
        <v>175</v>
      </c>
      <c r="D165" s="5">
        <v>103208000000000</v>
      </c>
      <c r="E165" s="5">
        <v>93259000000000</v>
      </c>
      <c r="F165" s="5">
        <v>89253000000000</v>
      </c>
      <c r="G165" s="5">
        <v>82011000000000</v>
      </c>
    </row>
    <row r="166" spans="3:14" ht="15.5" x14ac:dyDescent="0.35">
      <c r="C166" t="s">
        <v>24</v>
      </c>
      <c r="D166" s="5">
        <v>107738000000000</v>
      </c>
      <c r="E166" s="5">
        <v>111738000000000</v>
      </c>
      <c r="F166" s="5">
        <v>108919000000000</v>
      </c>
      <c r="G166" s="5">
        <v>105992000000000</v>
      </c>
    </row>
    <row r="167" spans="3:14" ht="15.5" x14ac:dyDescent="0.35">
      <c r="C167" t="s">
        <v>21</v>
      </c>
      <c r="D167" s="5">
        <v>93080000000000</v>
      </c>
      <c r="E167" s="5">
        <v>97892000000000</v>
      </c>
      <c r="F167" s="5">
        <v>97603000000000</v>
      </c>
      <c r="G167" s="5">
        <v>94707000000000</v>
      </c>
    </row>
    <row r="168" spans="3:14" ht="15.5" x14ac:dyDescent="0.35">
      <c r="C168" t="s">
        <v>176</v>
      </c>
      <c r="D168" s="5">
        <v>35576000000000</v>
      </c>
      <c r="E168" s="5">
        <v>33142000000000</v>
      </c>
      <c r="F168" s="5">
        <v>29134000000000</v>
      </c>
      <c r="G168" s="5">
        <v>23347000000000</v>
      </c>
    </row>
    <row r="169" spans="3:14" ht="15.5" x14ac:dyDescent="0.35">
      <c r="C169" t="s">
        <v>177</v>
      </c>
      <c r="D169" s="5">
        <v>10361000000000</v>
      </c>
      <c r="E169" s="5">
        <v>3289000000000</v>
      </c>
      <c r="F169" s="5">
        <v>6884000000000</v>
      </c>
      <c r="G169" s="5">
        <v>-4379000000000</v>
      </c>
    </row>
    <row r="170" spans="3:14" ht="15.5" x14ac:dyDescent="0.35">
      <c r="C170" t="s">
        <v>178</v>
      </c>
      <c r="D170" s="5">
        <v>-389000000000</v>
      </c>
      <c r="E170" s="5">
        <v>-1938000000000</v>
      </c>
      <c r="F170" s="5">
        <v>-5287000000000</v>
      </c>
      <c r="G170" s="5">
        <v>-5989000000000</v>
      </c>
    </row>
    <row r="171" spans="3:14" ht="15.5" x14ac:dyDescent="0.35">
      <c r="C171" t="s">
        <v>13</v>
      </c>
      <c r="D171" s="5">
        <v>9972000000000</v>
      </c>
      <c r="E171" s="5">
        <v>1351000000000</v>
      </c>
      <c r="F171" s="5">
        <v>1597000000000</v>
      </c>
      <c r="G171" s="5">
        <v>-10368000000000</v>
      </c>
    </row>
    <row r="172" spans="3:14" ht="15.5" x14ac:dyDescent="0.35">
      <c r="C172" t="s">
        <v>16</v>
      </c>
      <c r="D172" s="6">
        <v>137.5</v>
      </c>
      <c r="E172" s="6">
        <v>18.63</v>
      </c>
      <c r="F172" s="6">
        <v>22.03</v>
      </c>
      <c r="G172" s="6">
        <v>-142.97999999999999</v>
      </c>
    </row>
    <row r="173" spans="3:14" ht="15.5" x14ac:dyDescent="0.35">
      <c r="C173" t="s">
        <v>46</v>
      </c>
      <c r="I173" s="6">
        <v>56.57</v>
      </c>
      <c r="J173" s="6">
        <v>139.19999999999999</v>
      </c>
      <c r="K173" s="6">
        <v>53.04</v>
      </c>
      <c r="L173" s="6">
        <v>248.01</v>
      </c>
      <c r="M173" s="6">
        <v>138.36000000000001</v>
      </c>
      <c r="N173" s="6">
        <v>38.369999999999997</v>
      </c>
    </row>
    <row r="174" spans="3:14" ht="15.5" x14ac:dyDescent="0.35">
      <c r="C174" t="s">
        <v>60</v>
      </c>
      <c r="I174" s="6">
        <v>113.58</v>
      </c>
      <c r="J174" s="6">
        <v>60.88</v>
      </c>
      <c r="K174" s="6">
        <v>123.49</v>
      </c>
      <c r="L174" s="5">
        <v>0</v>
      </c>
      <c r="M174" s="5">
        <v>0</v>
      </c>
      <c r="N174" s="5">
        <v>0</v>
      </c>
    </row>
    <row r="175" spans="3:14" ht="15.5" x14ac:dyDescent="0.35">
      <c r="C175" t="s">
        <v>63</v>
      </c>
      <c r="I175" s="6">
        <v>15.31</v>
      </c>
      <c r="J175" s="6">
        <v>14.56</v>
      </c>
      <c r="K175" s="6">
        <v>15.31</v>
      </c>
      <c r="L175" s="5">
        <v>0</v>
      </c>
      <c r="M175" s="5">
        <v>0</v>
      </c>
      <c r="N175" s="5">
        <v>0</v>
      </c>
    </row>
    <row r="176" spans="3:14" ht="15.5" x14ac:dyDescent="0.35">
      <c r="C176" t="s">
        <v>179</v>
      </c>
      <c r="I176" s="6">
        <v>16490669999999.998</v>
      </c>
      <c r="J176" s="5">
        <v>22740570000000</v>
      </c>
      <c r="K176" s="5">
        <v>14457880000000</v>
      </c>
      <c r="L176" s="5">
        <v>25111920000000</v>
      </c>
      <c r="M176" s="5">
        <v>9914900000000</v>
      </c>
      <c r="N176" s="5">
        <v>6050700000000</v>
      </c>
    </row>
    <row r="177" spans="3:14" ht="15.5" x14ac:dyDescent="0.35">
      <c r="C177" t="s">
        <v>180</v>
      </c>
      <c r="I177" s="6">
        <v>1.77E-2</v>
      </c>
      <c r="J177" s="6">
        <v>5.62E-2</v>
      </c>
      <c r="K177" s="6">
        <v>2.7400000000000001E-2</v>
      </c>
      <c r="L177" s="6">
        <v>0.1605</v>
      </c>
      <c r="M177" s="6">
        <v>6.1100000000000002E-2</v>
      </c>
      <c r="N177" s="6">
        <v>1.8700000000000001E-2</v>
      </c>
    </row>
    <row r="178" spans="3:14" ht="15.5" x14ac:dyDescent="0.35">
      <c r="C178" t="s">
        <v>181</v>
      </c>
      <c r="I178" s="6">
        <v>4.5999999999999999E-2</v>
      </c>
      <c r="J178" s="6">
        <v>0.1211</v>
      </c>
      <c r="K178" s="6">
        <v>5.4800000000000001E-2</v>
      </c>
      <c r="L178" s="6">
        <v>0.29559999999999997</v>
      </c>
      <c r="M178" s="6">
        <v>0.13140000000000002</v>
      </c>
      <c r="N178" s="6">
        <v>4.2900000000000001E-2</v>
      </c>
    </row>
    <row r="179" spans="3:14" ht="15.5" x14ac:dyDescent="0.35">
      <c r="C179" t="s">
        <v>182</v>
      </c>
      <c r="I179" s="6">
        <v>6.0100000000000001E-2</v>
      </c>
      <c r="J179" s="6">
        <v>0.12970000000000001</v>
      </c>
      <c r="K179" s="6">
        <v>0.10580000000000001</v>
      </c>
      <c r="L179" s="6">
        <v>0.2853</v>
      </c>
      <c r="M179" s="6">
        <v>0.12359999999999999</v>
      </c>
      <c r="N179" s="6">
        <v>0.124</v>
      </c>
    </row>
    <row r="180" spans="3:14" ht="15.5" x14ac:dyDescent="0.35">
      <c r="C180" t="s">
        <v>183</v>
      </c>
      <c r="I180" s="6">
        <v>1.74</v>
      </c>
      <c r="J180" s="6">
        <v>4.18</v>
      </c>
      <c r="K180" s="6">
        <v>3.94</v>
      </c>
      <c r="L180" s="6">
        <v>10.73</v>
      </c>
      <c r="M180" s="6">
        <v>4.66</v>
      </c>
      <c r="N180" s="6">
        <v>2.17</v>
      </c>
    </row>
    <row r="181" spans="3:14" ht="15.5" x14ac:dyDescent="0.35">
      <c r="C181" t="s">
        <v>57</v>
      </c>
      <c r="I181" s="6">
        <v>5.22</v>
      </c>
      <c r="J181" s="6">
        <v>7.37</v>
      </c>
      <c r="K181" s="6">
        <v>6.76</v>
      </c>
      <c r="L181" s="5">
        <v>0</v>
      </c>
      <c r="M181" s="5">
        <v>0</v>
      </c>
      <c r="N181" s="5">
        <v>0</v>
      </c>
    </row>
    <row r="182" spans="3:14" ht="15.5" x14ac:dyDescent="0.35">
      <c r="C182" t="s">
        <v>54</v>
      </c>
      <c r="I182" s="6">
        <v>1230.77</v>
      </c>
      <c r="J182" s="6">
        <v>1149.6099999999999</v>
      </c>
      <c r="K182" s="6">
        <v>968.68</v>
      </c>
      <c r="L182" s="6">
        <v>838.88</v>
      </c>
      <c r="M182" s="6">
        <v>1053.01</v>
      </c>
      <c r="N182" s="6">
        <v>895.35</v>
      </c>
    </row>
    <row r="183" spans="3:14" ht="15.5" x14ac:dyDescent="0.35">
      <c r="C183" t="s">
        <v>184</v>
      </c>
      <c r="I183" s="6">
        <v>5.27</v>
      </c>
      <c r="J183" s="6">
        <v>7.44</v>
      </c>
      <c r="K183" s="6">
        <v>6.83</v>
      </c>
      <c r="L183" s="5">
        <v>0</v>
      </c>
      <c r="M183" s="5">
        <v>0</v>
      </c>
      <c r="N183" s="5">
        <v>0</v>
      </c>
    </row>
    <row r="184" spans="3:14" ht="15.5" x14ac:dyDescent="0.35">
      <c r="C184" t="s">
        <v>185</v>
      </c>
      <c r="I184" s="6">
        <v>1219.77</v>
      </c>
      <c r="J184" s="6">
        <v>1138.98</v>
      </c>
      <c r="K184" s="6">
        <v>958.52</v>
      </c>
      <c r="L184" s="6">
        <v>827.54</v>
      </c>
      <c r="M184" s="6">
        <v>1032.24</v>
      </c>
      <c r="N184" s="6">
        <v>874.83</v>
      </c>
    </row>
    <row r="185" spans="3:14" ht="15.5" x14ac:dyDescent="0.35">
      <c r="C185" t="s">
        <v>186</v>
      </c>
      <c r="I185" s="5">
        <v>9615000000000</v>
      </c>
      <c r="J185" s="5">
        <v>7790000000000</v>
      </c>
      <c r="K185" s="5">
        <v>3475000000000</v>
      </c>
      <c r="L185" s="5">
        <v>1622000000000</v>
      </c>
      <c r="M185" s="5">
        <v>4315000000000</v>
      </c>
      <c r="N185" s="5">
        <v>2286000000000</v>
      </c>
    </row>
    <row r="186" spans="3:14" ht="15.5" x14ac:dyDescent="0.35">
      <c r="C186" t="s">
        <v>187</v>
      </c>
      <c r="I186" s="5">
        <v>99304000000000</v>
      </c>
      <c r="J186" s="5">
        <v>62471000000000</v>
      </c>
      <c r="K186" s="5">
        <v>46637000000000</v>
      </c>
      <c r="L186" s="5">
        <v>26600000000000</v>
      </c>
      <c r="M186" s="5">
        <v>22256000000000</v>
      </c>
      <c r="N186" s="5">
        <v>24667000000000</v>
      </c>
    </row>
    <row r="187" spans="3:14" ht="15.5" x14ac:dyDescent="0.35">
      <c r="C187" t="s">
        <v>26</v>
      </c>
      <c r="I187" s="5">
        <v>108919000000000</v>
      </c>
      <c r="J187" s="5">
        <v>70260000000000</v>
      </c>
      <c r="K187" s="5">
        <v>50112000000000</v>
      </c>
      <c r="L187" s="5">
        <v>28222000000000</v>
      </c>
      <c r="M187" s="5">
        <v>26571000000000</v>
      </c>
      <c r="N187" s="5">
        <v>26953000000000</v>
      </c>
    </row>
    <row r="188" spans="3:14" ht="15.5" x14ac:dyDescent="0.35">
      <c r="C188" t="s">
        <v>23</v>
      </c>
      <c r="I188" s="5">
        <v>97603000000000</v>
      </c>
      <c r="J188" s="5">
        <v>58074000000000</v>
      </c>
      <c r="K188" s="5">
        <v>31144000000000</v>
      </c>
      <c r="L188" s="5">
        <v>15471000000000</v>
      </c>
      <c r="M188" s="5">
        <v>18607000000000</v>
      </c>
      <c r="N188" s="5">
        <v>20528000000000</v>
      </c>
    </row>
    <row r="189" spans="3:14" ht="15.5" x14ac:dyDescent="0.35">
      <c r="C189" t="s">
        <v>188</v>
      </c>
      <c r="I189" s="5">
        <v>29134000000000</v>
      </c>
      <c r="J189" s="5">
        <v>19000000000000</v>
      </c>
      <c r="K189" s="5">
        <v>27330000000000</v>
      </c>
      <c r="L189" s="5">
        <v>20823000000000</v>
      </c>
      <c r="M189" s="5">
        <v>11926000000000</v>
      </c>
      <c r="N189" s="5">
        <v>12076000000000</v>
      </c>
    </row>
    <row r="190" spans="3:14" ht="15.5" x14ac:dyDescent="0.35">
      <c r="C190" t="s">
        <v>189</v>
      </c>
      <c r="I190" s="5">
        <v>-7941000000000</v>
      </c>
      <c r="J190" s="5">
        <v>2451000000000</v>
      </c>
      <c r="K190" s="5">
        <v>-1871000000000</v>
      </c>
      <c r="L190" s="5">
        <v>15444000000000</v>
      </c>
      <c r="M190" s="5">
        <v>4192000000000</v>
      </c>
      <c r="N190" s="5">
        <v>-4840000000000</v>
      </c>
    </row>
    <row r="191" spans="3:14" ht="15.5" x14ac:dyDescent="0.35">
      <c r="C191" t="s">
        <v>190</v>
      </c>
      <c r="I191" s="5">
        <v>-22947000000000</v>
      </c>
      <c r="J191" s="5">
        <v>-28950000000000</v>
      </c>
      <c r="K191" s="5">
        <v>-23461000000000</v>
      </c>
      <c r="L191" s="5">
        <v>-10794000000000</v>
      </c>
      <c r="M191" s="5">
        <v>-2211000000000</v>
      </c>
      <c r="N191" s="5">
        <v>-1510000000000</v>
      </c>
    </row>
    <row r="192" spans="3:14" ht="15.5" x14ac:dyDescent="0.35">
      <c r="C192" t="s">
        <v>15</v>
      </c>
      <c r="I192" s="5">
        <v>-30888000000000</v>
      </c>
      <c r="J192" s="5">
        <v>-26499000000000</v>
      </c>
      <c r="K192" s="5">
        <v>-25333000000000</v>
      </c>
      <c r="L192" s="5">
        <v>4650000000000</v>
      </c>
      <c r="M192" s="5">
        <v>1982000000000</v>
      </c>
      <c r="N192" s="5">
        <v>-6351000000000</v>
      </c>
    </row>
    <row r="193" spans="2:14" ht="15.5" x14ac:dyDescent="0.35">
      <c r="C193" t="s">
        <v>17</v>
      </c>
      <c r="I193" s="6">
        <v>-425.94</v>
      </c>
      <c r="J193" s="6">
        <v>-365.41</v>
      </c>
      <c r="K193" s="6">
        <v>-349.33</v>
      </c>
      <c r="L193" s="6">
        <v>70.900000000000006</v>
      </c>
      <c r="M193" s="6">
        <v>60.44</v>
      </c>
      <c r="N193" s="6">
        <v>-193.65</v>
      </c>
    </row>
    <row r="195" spans="2:14" ht="15.5" x14ac:dyDescent="0.35">
      <c r="B195" t="s">
        <v>191</v>
      </c>
      <c r="C195" t="s">
        <v>192</v>
      </c>
      <c r="D195" s="5">
        <v>5926000000000</v>
      </c>
      <c r="E195" s="5">
        <v>2700000000000</v>
      </c>
      <c r="F195" s="5">
        <v>7126000000000</v>
      </c>
      <c r="G195" s="5">
        <v>-488000000000</v>
      </c>
      <c r="H195" s="5">
        <v>17252000000000</v>
      </c>
      <c r="I195" s="5">
        <v>4103000000000</v>
      </c>
      <c r="J195" s="5">
        <v>10095000000000</v>
      </c>
      <c r="K195" s="5">
        <v>3846000000000</v>
      </c>
      <c r="L195" s="5">
        <v>16267000000000</v>
      </c>
      <c r="M195" s="5">
        <v>4537000000000</v>
      </c>
      <c r="N195" s="5">
        <v>1258000000000</v>
      </c>
    </row>
    <row r="196" spans="2:14" ht="15.5" x14ac:dyDescent="0.35">
      <c r="C196" t="s">
        <v>45</v>
      </c>
      <c r="D196" s="6">
        <v>81.72</v>
      </c>
      <c r="E196" s="6">
        <v>37.229999999999997</v>
      </c>
      <c r="F196" s="6">
        <v>98.26</v>
      </c>
      <c r="G196" s="6">
        <v>-6.73</v>
      </c>
      <c r="H196" s="6">
        <v>237.9</v>
      </c>
      <c r="I196" s="6">
        <v>56.57</v>
      </c>
      <c r="J196" s="6">
        <v>139.19999999999999</v>
      </c>
      <c r="K196" s="6">
        <v>53.04</v>
      </c>
      <c r="L196" s="6">
        <v>224.31</v>
      </c>
      <c r="M196" s="6">
        <v>62.57</v>
      </c>
      <c r="N196" s="6">
        <v>17.350000000000001</v>
      </c>
    </row>
    <row r="197" spans="2:14" ht="15.5" x14ac:dyDescent="0.35">
      <c r="C197" t="s">
        <v>193</v>
      </c>
      <c r="D197" s="5">
        <v>21834000000000</v>
      </c>
      <c r="E197" s="5">
        <v>13620000000000</v>
      </c>
      <c r="F197" s="5">
        <v>21688000000000</v>
      </c>
      <c r="G197" s="5">
        <v>5938000000000</v>
      </c>
      <c r="H197" s="5">
        <v>70909000000000</v>
      </c>
      <c r="I197" s="5">
        <v>30426000000000</v>
      </c>
      <c r="J197" s="5">
        <v>42218000000000</v>
      </c>
      <c r="K197" s="5">
        <v>31018000000000</v>
      </c>
      <c r="L197" s="5">
        <v>42101000000000</v>
      </c>
      <c r="M197" s="5">
        <v>18592000000000</v>
      </c>
      <c r="N197" s="5">
        <v>14622000000000</v>
      </c>
    </row>
    <row r="198" spans="2:14" ht="15.5" x14ac:dyDescent="0.35">
      <c r="C198" t="s">
        <v>194</v>
      </c>
      <c r="I198" s="6">
        <v>17.05</v>
      </c>
    </row>
    <row r="199" spans="2:14" ht="15.5" x14ac:dyDescent="0.35">
      <c r="C199" t="s">
        <v>292</v>
      </c>
      <c r="I199" s="6">
        <v>19.38</v>
      </c>
    </row>
    <row r="200" spans="2:14" ht="15.5" x14ac:dyDescent="0.35">
      <c r="C200" t="s">
        <v>536</v>
      </c>
      <c r="I200" s="6">
        <v>12.38</v>
      </c>
    </row>
    <row r="201" spans="2:14" ht="15.5" x14ac:dyDescent="0.35">
      <c r="C201" t="s">
        <v>195</v>
      </c>
      <c r="I201" s="6">
        <v>6.95</v>
      </c>
    </row>
    <row r="202" spans="2:14" ht="15.5" x14ac:dyDescent="0.35">
      <c r="C202" t="s">
        <v>293</v>
      </c>
      <c r="I202" s="6">
        <v>5.16E-2</v>
      </c>
    </row>
    <row r="203" spans="2:14" ht="15.5" x14ac:dyDescent="0.35">
      <c r="C203" t="s">
        <v>294</v>
      </c>
      <c r="I203" s="6">
        <v>4.67</v>
      </c>
    </row>
    <row r="204" spans="2:14" ht="15.5" x14ac:dyDescent="0.35">
      <c r="C204" t="s">
        <v>196</v>
      </c>
      <c r="I204" s="6">
        <v>2.83</v>
      </c>
    </row>
    <row r="205" spans="2:14" ht="15.5" x14ac:dyDescent="0.35">
      <c r="C205" t="s">
        <v>295</v>
      </c>
      <c r="I205" s="6">
        <v>18.09</v>
      </c>
    </row>
    <row r="206" spans="2:14" ht="15.5" x14ac:dyDescent="0.35">
      <c r="C206" t="s">
        <v>296</v>
      </c>
      <c r="I206" s="6">
        <v>114.54</v>
      </c>
    </row>
    <row r="207" spans="2:14" ht="15.5" x14ac:dyDescent="0.35">
      <c r="C207" t="s">
        <v>297</v>
      </c>
      <c r="I207" s="6">
        <v>14.25</v>
      </c>
    </row>
    <row r="208" spans="2:14" ht="15.5" x14ac:dyDescent="0.35">
      <c r="C208" t="s">
        <v>298</v>
      </c>
      <c r="I208" s="6">
        <v>15.85</v>
      </c>
    </row>
    <row r="209" spans="3:9" ht="15.5" x14ac:dyDescent="0.35">
      <c r="C209" t="s">
        <v>299</v>
      </c>
      <c r="I209" s="6">
        <v>-0.33</v>
      </c>
    </row>
    <row r="210" spans="3:9" ht="15.5" x14ac:dyDescent="0.35">
      <c r="C210" t="s">
        <v>300</v>
      </c>
      <c r="I210" s="6">
        <v>-0.5</v>
      </c>
    </row>
    <row r="211" spans="3:9" ht="15.5" x14ac:dyDescent="0.35">
      <c r="C211" t="s">
        <v>537</v>
      </c>
      <c r="I211" s="6">
        <v>0.14000000000000001</v>
      </c>
    </row>
    <row r="212" spans="3:9" ht="15.5" x14ac:dyDescent="0.35">
      <c r="C212" t="s">
        <v>301</v>
      </c>
      <c r="I212" s="6">
        <v>207.99</v>
      </c>
    </row>
    <row r="213" spans="3:9" ht="15.5" x14ac:dyDescent="0.35">
      <c r="C213" t="s">
        <v>197</v>
      </c>
      <c r="I213" s="6">
        <v>236.3</v>
      </c>
    </row>
    <row r="214" spans="3:9" ht="15.5" x14ac:dyDescent="0.35">
      <c r="C214" t="s">
        <v>302</v>
      </c>
      <c r="I214" s="6">
        <v>863.03</v>
      </c>
    </row>
    <row r="215" spans="3:9" ht="15.5" x14ac:dyDescent="0.35">
      <c r="C215" t="s">
        <v>198</v>
      </c>
      <c r="D215" s="6">
        <v>202.13</v>
      </c>
    </row>
    <row r="216" spans="3:9" ht="15.5" x14ac:dyDescent="0.35">
      <c r="C216" t="s">
        <v>199</v>
      </c>
      <c r="I216" s="6">
        <v>1423.2</v>
      </c>
    </row>
    <row r="217" spans="3:9" ht="15.5" x14ac:dyDescent="0.35">
      <c r="C217" t="s">
        <v>303</v>
      </c>
      <c r="I217" s="6">
        <v>35.18</v>
      </c>
    </row>
    <row r="218" spans="3:9" ht="15.5" x14ac:dyDescent="0.35">
      <c r="C218" t="s">
        <v>200</v>
      </c>
      <c r="D218" s="6">
        <v>2.77</v>
      </c>
    </row>
    <row r="219" spans="3:9" ht="15.5" x14ac:dyDescent="0.35">
      <c r="C219" t="s">
        <v>201</v>
      </c>
      <c r="D219" s="6">
        <v>2.16</v>
      </c>
    </row>
    <row r="220" spans="3:9" ht="15.5" x14ac:dyDescent="0.35">
      <c r="C220" t="s">
        <v>202</v>
      </c>
      <c r="D220" s="6">
        <v>1.04</v>
      </c>
    </row>
    <row r="221" spans="3:9" ht="15.5" x14ac:dyDescent="0.35">
      <c r="C221" t="s">
        <v>352</v>
      </c>
      <c r="D221" s="5">
        <v>1</v>
      </c>
    </row>
    <row r="222" spans="3:9" ht="15.5" x14ac:dyDescent="0.35">
      <c r="C222" t="s">
        <v>203</v>
      </c>
      <c r="D222" s="6">
        <v>1.38</v>
      </c>
    </row>
    <row r="223" spans="3:9" ht="15.5" x14ac:dyDescent="0.35">
      <c r="C223" t="s">
        <v>204</v>
      </c>
      <c r="D223" s="6">
        <v>0.44</v>
      </c>
    </row>
    <row r="224" spans="3:9" ht="15.5" x14ac:dyDescent="0.35">
      <c r="C224" t="s">
        <v>205</v>
      </c>
      <c r="D224" s="6">
        <v>2.39</v>
      </c>
    </row>
    <row r="225" spans="3:9" ht="15.5" x14ac:dyDescent="0.35">
      <c r="C225" t="s">
        <v>304</v>
      </c>
      <c r="I225" s="6">
        <v>3.4</v>
      </c>
    </row>
    <row r="226" spans="3:9" ht="15.5" x14ac:dyDescent="0.35">
      <c r="C226" t="s">
        <v>13</v>
      </c>
      <c r="D226" s="5">
        <v>9972000000000</v>
      </c>
    </row>
    <row r="227" spans="3:9" ht="15.5" x14ac:dyDescent="0.35">
      <c r="C227" t="s">
        <v>206</v>
      </c>
      <c r="I227" s="6">
        <v>3.35</v>
      </c>
    </row>
    <row r="228" spans="3:9" ht="15.5" x14ac:dyDescent="0.35">
      <c r="C228" t="s">
        <v>207</v>
      </c>
      <c r="I228" s="6">
        <v>6.1100000000000002E-2</v>
      </c>
    </row>
    <row r="229" spans="3:9" ht="15.5" x14ac:dyDescent="0.35">
      <c r="C229" t="s">
        <v>208</v>
      </c>
      <c r="I229" s="6">
        <v>0.14610000000000001</v>
      </c>
    </row>
    <row r="230" spans="3:9" ht="15.5" x14ac:dyDescent="0.35">
      <c r="C230" t="s">
        <v>209</v>
      </c>
      <c r="I230" s="6">
        <v>0.1222</v>
      </c>
    </row>
    <row r="231" spans="3:9" ht="15.5" x14ac:dyDescent="0.35">
      <c r="C231" t="s">
        <v>305</v>
      </c>
      <c r="I231" s="6">
        <v>0.1033</v>
      </c>
    </row>
    <row r="232" spans="3:9" ht="15.5" x14ac:dyDescent="0.35">
      <c r="C232" t="s">
        <v>210</v>
      </c>
      <c r="D232" s="6">
        <v>27.21</v>
      </c>
    </row>
    <row r="233" spans="3:9" ht="15.5" x14ac:dyDescent="0.35">
      <c r="C233" t="s">
        <v>211</v>
      </c>
      <c r="D233" s="6">
        <v>95.31</v>
      </c>
    </row>
    <row r="234" spans="3:9" ht="15.5" x14ac:dyDescent="0.35">
      <c r="C234" t="s">
        <v>212</v>
      </c>
      <c r="D234" s="6">
        <v>74.790000000000006</v>
      </c>
    </row>
    <row r="235" spans="3:9" ht="15.5" x14ac:dyDescent="0.35">
      <c r="C235" t="s">
        <v>213</v>
      </c>
      <c r="D235" s="6">
        <v>47.73</v>
      </c>
    </row>
    <row r="236" spans="3:9" ht="15.5" x14ac:dyDescent="0.35">
      <c r="C236" t="s">
        <v>214</v>
      </c>
      <c r="D236" s="6">
        <v>3.34</v>
      </c>
    </row>
    <row r="237" spans="3:9" ht="15.5" x14ac:dyDescent="0.35">
      <c r="C237" t="s">
        <v>306</v>
      </c>
      <c r="I237" s="6">
        <v>0.26</v>
      </c>
    </row>
    <row r="238" spans="3:9" ht="15.5" x14ac:dyDescent="0.35">
      <c r="C238" t="s">
        <v>307</v>
      </c>
      <c r="I238" s="6">
        <v>2.9</v>
      </c>
    </row>
    <row r="239" spans="3:9" ht="15.5" x14ac:dyDescent="0.35">
      <c r="C239" t="s">
        <v>41</v>
      </c>
      <c r="I239" s="5">
        <v>292248000000000</v>
      </c>
    </row>
    <row r="240" spans="3:9" ht="15.5" x14ac:dyDescent="0.35">
      <c r="C240" t="s">
        <v>215</v>
      </c>
      <c r="I240" s="5">
        <v>387034000000000</v>
      </c>
    </row>
    <row r="241" spans="3:9" ht="15.5" x14ac:dyDescent="0.35">
      <c r="C241" t="s">
        <v>216</v>
      </c>
      <c r="I241" s="5">
        <v>72520000000</v>
      </c>
    </row>
    <row r="242" spans="3:9" ht="15.5" x14ac:dyDescent="0.35">
      <c r="C242" t="s">
        <v>217</v>
      </c>
      <c r="I242" s="6">
        <v>0.22760000000000002</v>
      </c>
    </row>
    <row r="243" spans="3:9" ht="15.5" x14ac:dyDescent="0.35">
      <c r="C243" t="s">
        <v>218</v>
      </c>
      <c r="D243" s="6">
        <v>0.49959999999999999</v>
      </c>
    </row>
    <row r="244" spans="3:9" ht="15.5" x14ac:dyDescent="0.35">
      <c r="C244" t="s">
        <v>219</v>
      </c>
      <c r="D244" s="6">
        <v>0.47820000000000001</v>
      </c>
    </row>
    <row r="245" spans="3:9" ht="15.5" x14ac:dyDescent="0.35">
      <c r="C245" t="s">
        <v>220</v>
      </c>
      <c r="D245" s="6">
        <v>0.27140000000000003</v>
      </c>
    </row>
    <row r="246" spans="3:9" ht="15.5" x14ac:dyDescent="0.35">
      <c r="C246" t="s">
        <v>221</v>
      </c>
      <c r="D246" s="6">
        <v>6.3292999999999999</v>
      </c>
    </row>
    <row r="247" spans="3:9" ht="15.5" x14ac:dyDescent="0.35">
      <c r="C247" t="s">
        <v>222</v>
      </c>
      <c r="D247" s="6">
        <v>4.8437999999999999</v>
      </c>
    </row>
    <row r="248" spans="3:9" ht="15.5" x14ac:dyDescent="0.35">
      <c r="C248" t="s">
        <v>223</v>
      </c>
      <c r="D248" s="6">
        <v>37.054099999999998</v>
      </c>
    </row>
    <row r="249" spans="3:9" ht="15.5" x14ac:dyDescent="0.35">
      <c r="C249" t="s">
        <v>224</v>
      </c>
      <c r="I249" s="5">
        <v>8</v>
      </c>
    </row>
    <row r="250" spans="3:9" ht="15.5" x14ac:dyDescent="0.35">
      <c r="C250" t="s">
        <v>225</v>
      </c>
      <c r="I250" s="6">
        <v>0.26</v>
      </c>
    </row>
    <row r="251" spans="3:9" ht="15.5" x14ac:dyDescent="0.35">
      <c r="C251" t="s">
        <v>226</v>
      </c>
      <c r="I251" s="6">
        <v>0.99</v>
      </c>
    </row>
    <row r="252" spans="3:9" ht="15.5" x14ac:dyDescent="0.35">
      <c r="C252" t="s">
        <v>308</v>
      </c>
      <c r="I252" s="6">
        <v>0.38</v>
      </c>
    </row>
    <row r="253" spans="3:9" ht="15.5" x14ac:dyDescent="0.35">
      <c r="C253" t="s">
        <v>227</v>
      </c>
      <c r="I253" s="6">
        <v>0.54</v>
      </c>
    </row>
    <row r="254" spans="3:9" ht="15.5" x14ac:dyDescent="0.35">
      <c r="C254" t="s">
        <v>228</v>
      </c>
      <c r="I254" s="6">
        <v>0.23</v>
      </c>
    </row>
    <row r="255" spans="3:9" ht="15.5" x14ac:dyDescent="0.35">
      <c r="C255" t="s">
        <v>229</v>
      </c>
      <c r="I255" s="6">
        <v>0.23</v>
      </c>
    </row>
    <row r="256" spans="3:9" ht="15.5" x14ac:dyDescent="0.35">
      <c r="C256" t="s">
        <v>230</v>
      </c>
      <c r="I256" s="6">
        <v>0.38</v>
      </c>
    </row>
    <row r="257" spans="3:9" ht="15.5" x14ac:dyDescent="0.35">
      <c r="C257" t="s">
        <v>309</v>
      </c>
      <c r="I257" s="5">
        <v>62585000000000</v>
      </c>
    </row>
    <row r="258" spans="3:9" ht="15.5" x14ac:dyDescent="0.35">
      <c r="C258" t="s">
        <v>310</v>
      </c>
      <c r="I258" s="5">
        <v>29371000000000</v>
      </c>
    </row>
    <row r="259" spans="3:9" ht="15.5" x14ac:dyDescent="0.35">
      <c r="C259" t="s">
        <v>311</v>
      </c>
      <c r="I259" s="5">
        <v>24422000000000</v>
      </c>
    </row>
    <row r="260" spans="3:9" ht="15.5" x14ac:dyDescent="0.35">
      <c r="C260" t="s">
        <v>312</v>
      </c>
      <c r="I260" s="5">
        <v>15083000000000</v>
      </c>
    </row>
    <row r="261" spans="3:9" ht="15.5" x14ac:dyDescent="0.35">
      <c r="C261" t="s">
        <v>231</v>
      </c>
      <c r="D261" s="5">
        <v>14658000000000</v>
      </c>
    </row>
    <row r="262" spans="3:9" ht="15.5" x14ac:dyDescent="0.35">
      <c r="C262" t="s">
        <v>232</v>
      </c>
      <c r="D262" s="5">
        <v>247017000000000</v>
      </c>
    </row>
    <row r="263" spans="3:9" ht="15.5" x14ac:dyDescent="0.35">
      <c r="C263" t="s">
        <v>233</v>
      </c>
      <c r="D263" s="5">
        <v>142102000000000</v>
      </c>
    </row>
    <row r="264" spans="3:9" ht="15.5" x14ac:dyDescent="0.35">
      <c r="C264" t="s">
        <v>176</v>
      </c>
      <c r="D264" s="5">
        <v>35576000000000</v>
      </c>
    </row>
    <row r="265" spans="3:9" ht="15.5" x14ac:dyDescent="0.35">
      <c r="C265" t="s">
        <v>175</v>
      </c>
      <c r="I265" s="5">
        <v>103208000000000</v>
      </c>
    </row>
    <row r="266" spans="3:9" ht="15.5" x14ac:dyDescent="0.35">
      <c r="C266" t="s">
        <v>174</v>
      </c>
      <c r="D266" s="5">
        <v>102893000000000</v>
      </c>
    </row>
    <row r="267" spans="3:9" ht="15.5" x14ac:dyDescent="0.35">
      <c r="C267" t="s">
        <v>173</v>
      </c>
      <c r="D267" s="5">
        <v>4845000000000</v>
      </c>
    </row>
    <row r="268" spans="3:9" ht="15.5" x14ac:dyDescent="0.35">
      <c r="C268" t="s">
        <v>24</v>
      </c>
      <c r="D268" s="5">
        <v>107738000000000</v>
      </c>
    </row>
    <row r="269" spans="3:9" ht="15.5" x14ac:dyDescent="0.35">
      <c r="C269" t="s">
        <v>21</v>
      </c>
      <c r="D269" s="5">
        <v>93080000000000</v>
      </c>
    </row>
    <row r="270" spans="3:9" ht="15.5" x14ac:dyDescent="0.35">
      <c r="C270" t="s">
        <v>234</v>
      </c>
      <c r="I270" s="5">
        <v>104914000000000</v>
      </c>
    </row>
    <row r="271" spans="3:9" ht="15.5" x14ac:dyDescent="0.35">
      <c r="C271" t="s">
        <v>313</v>
      </c>
      <c r="I271" s="5">
        <v>16155000000000</v>
      </c>
    </row>
    <row r="272" spans="3:9" ht="15.5" x14ac:dyDescent="0.35">
      <c r="C272" t="s">
        <v>314</v>
      </c>
      <c r="I272" s="5">
        <v>-15116000000000</v>
      </c>
    </row>
    <row r="273" spans="3:9" ht="15.5" x14ac:dyDescent="0.35">
      <c r="C273" t="s">
        <v>315</v>
      </c>
      <c r="I273" s="5">
        <v>-3322000000000</v>
      </c>
    </row>
    <row r="274" spans="3:9" ht="15.5" x14ac:dyDescent="0.35">
      <c r="C274" t="s">
        <v>316</v>
      </c>
      <c r="I274" s="5">
        <v>-13603000000000</v>
      </c>
    </row>
    <row r="275" spans="3:9" ht="15.5" x14ac:dyDescent="0.35">
      <c r="C275" t="s">
        <v>317</v>
      </c>
      <c r="I275" s="5">
        <v>2551000000000</v>
      </c>
    </row>
  </sheetData>
  <pageMargins left="0.7" right="0.7" top="0.75" bottom="0.75" header="0.3" footer="0.3"/>
  <ignoredErrors>
    <ignoredError sqref="A1:N276" numberStoredAsText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N30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1006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1007</v>
      </c>
      <c r="D2" s="2" vm="112">
        <f ca="1">IFERROR(_xlfn.STOCKHISTORY("XIDX:" &amp; $C$1, D3, , 0, 0, 1), "Libur")</f>
        <v>106</v>
      </c>
      <c r="E2" s="2" vm="143">
        <f ca="1">IFERROR(_xlfn.STOCKHISTORY("XIDX:" &amp; $C$1, E3, , 0, 0, 1), "Libur")</f>
        <v>95</v>
      </c>
      <c r="H2" s="2" vm="143">
        <f ca="1">IFERROR(INDEX(D2:G2,COUNT(D2:G2)),"")</f>
        <v>95</v>
      </c>
      <c r="I2" s="2" vm="116">
        <f t="shared" ref="I2:N2" ca="1" si="0">IFERROR(_xlfn.STOCKHISTORY("XIDX:" &amp; $C$1, I1, , 0, 0, 1), "Libur")</f>
        <v>123</v>
      </c>
      <c r="J2" s="2" vm="144">
        <f t="shared" ca="1" si="0"/>
        <v>118</v>
      </c>
      <c r="K2" s="2" vm="19">
        <f t="shared" ca="1" si="0"/>
        <v>129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123226021282</v>
      </c>
      <c r="E4" s="2">
        <f>IFERROR(INDEX(E51:E500,MATCH($C$4,$C$51:$C$500,0)),"")</f>
        <v>114190583707</v>
      </c>
      <c r="H4" s="2">
        <f>IFERROR(SUM(D4:G4)*(4/MAX(1,COUNT(D4:G4))),"")</f>
        <v>474833209978</v>
      </c>
      <c r="I4" s="2">
        <f t="shared" ref="I4:N4" si="1">IFERROR(INDEX(I51:I500,MATCH($C$4,$C$51:$C$500,0)),"")</f>
        <v>504957892955</v>
      </c>
      <c r="J4" s="2">
        <f t="shared" si="1"/>
        <v>448514929621</v>
      </c>
      <c r="K4" s="2">
        <f t="shared" si="1"/>
        <v>444428604532</v>
      </c>
      <c r="L4" s="2">
        <f t="shared" si="1"/>
        <v>363365202661</v>
      </c>
      <c r="M4" s="2">
        <f t="shared" si="1"/>
        <v>318589545431</v>
      </c>
      <c r="N4" s="2">
        <f t="shared" si="1"/>
        <v>278838383165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2211412009</v>
      </c>
      <c r="E5" s="2">
        <f>IFERROR(INDEX(E51:E500,MATCH($C$5,$C$51:$C$500,0)),"")</f>
        <v>3108109667</v>
      </c>
      <c r="H5" s="2">
        <f>IFERROR(SUM(D5:G5)*(4/MAX(1,COUNT(D5:G5))),"")</f>
        <v>10639043352</v>
      </c>
      <c r="I5" s="2">
        <f t="shared" ref="I5:N5" si="2">IFERROR(INDEX(I51:I500,MATCH($C$5,$C$51:$C$500,0)),"")</f>
        <v>3705238445</v>
      </c>
      <c r="J5" s="2">
        <f t="shared" si="2"/>
        <v>23577251725</v>
      </c>
      <c r="K5" s="2">
        <f t="shared" si="2"/>
        <v>26416980946</v>
      </c>
      <c r="L5" s="2">
        <f t="shared" si="2"/>
        <v>30559021789</v>
      </c>
      <c r="M5" s="2">
        <f t="shared" si="2"/>
        <v>21314177591</v>
      </c>
      <c r="N5" s="2">
        <f t="shared" si="2"/>
        <v>13343109276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231995842281</v>
      </c>
      <c r="E6" s="2">
        <f>IFERROR(INDEX(E51:E500,MATCH($C$6,$C$51:$C$500,0)),"")</f>
        <v>230715540693</v>
      </c>
      <c r="H6" s="2">
        <f>IFERROR(INDEX(D6:G6,COUNT(D6:G6)),"")</f>
        <v>230715540693</v>
      </c>
      <c r="I6" s="2">
        <f t="shared" ref="I6:N6" si="3">IFERROR(INDEX(I51:I500,MATCH($C$6,$C$51:$C$500,0)),"")</f>
        <v>227643272651</v>
      </c>
      <c r="J6" s="2">
        <f t="shared" si="3"/>
        <v>230626819121</v>
      </c>
      <c r="K6" s="2">
        <f t="shared" si="3"/>
        <v>213063762958</v>
      </c>
      <c r="L6" s="2">
        <f t="shared" si="3"/>
        <v>114528810400</v>
      </c>
      <c r="M6" s="2">
        <f t="shared" si="3"/>
        <v>94718815752</v>
      </c>
      <c r="N6" s="2">
        <f t="shared" si="3"/>
        <v>75505165978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2.89</v>
      </c>
      <c r="E7" s="3">
        <f>IFERROR(INDEX(E51:E500,MATCH($C$7,$C$51:$C$500,0))/1000000000,"")</f>
        <v>2.89</v>
      </c>
      <c r="H7" s="3">
        <f>IFERROR(INDEX(D7:G7,COUNT(D7:G7)),"")</f>
        <v>2.89</v>
      </c>
      <c r="I7" s="3">
        <f t="shared" ref="I7:N7" si="4">IFERROR(INDEX(I51:I500,MATCH($C$7,$C$51:$C$500,0))/1000000000,"")</f>
        <v>2.89</v>
      </c>
      <c r="J7" s="3">
        <f t="shared" si="4"/>
        <v>2.89</v>
      </c>
      <c r="K7" s="3">
        <f t="shared" si="4"/>
        <v>2.89</v>
      </c>
      <c r="L7" s="3">
        <f t="shared" si="4"/>
        <v>1.62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-5000000000</v>
      </c>
      <c r="E8" s="2">
        <f>IFERROR(INDEX(E51:E500,MATCH("Free cash flow (Quarter)",$C$51:$C$500,0)),"")</f>
        <v>-9000000000</v>
      </c>
      <c r="H8" s="2">
        <f>IFERROR(INDEX(D8:G8,COUNT(D8:G8)),"")</f>
        <v>-9000000000</v>
      </c>
      <c r="I8" s="2">
        <f t="shared" ref="I8:N8" si="5">IFERROR(INDEX(I51:I500,MATCH($C$8,$C$51:$C$500,0)),"")</f>
        <v>6000000000</v>
      </c>
      <c r="J8" s="2">
        <f t="shared" si="5"/>
        <v>-16000000000</v>
      </c>
      <c r="K8" s="2">
        <f t="shared" si="5"/>
        <v>-87000000000</v>
      </c>
      <c r="L8" s="2">
        <f t="shared" si="5"/>
        <v>31000000000</v>
      </c>
      <c r="M8" s="2">
        <f t="shared" si="5"/>
        <v>20000000000</v>
      </c>
      <c r="N8" s="2">
        <f t="shared" si="5"/>
        <v>21000000000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-1.76</v>
      </c>
      <c r="E9" s="3">
        <f>IFERROR(INDEX(E51:E500,MATCH("Free cash flow per share (Quarter)",$C$51:$C$500,0)),"")</f>
        <v>-3.28</v>
      </c>
      <c r="H9" s="3">
        <f>IFERROR(INDEX(D9:G9,COUNT(D9:G9)),"")</f>
        <v>-3.28</v>
      </c>
      <c r="I9" s="3">
        <f t="shared" ref="I9:N9" si="6">IFERROR(INDEX(I51:I500,MATCH($C$9,$C$51:$C$500,0)),"")</f>
        <v>2</v>
      </c>
      <c r="J9" s="3">
        <f t="shared" si="6"/>
        <v>-5.59</v>
      </c>
      <c r="K9" s="3">
        <f t="shared" si="6"/>
        <v>-30</v>
      </c>
      <c r="L9" s="3">
        <f t="shared" si="6"/>
        <v>19.3</v>
      </c>
      <c r="M9" s="3">
        <f t="shared" si="6"/>
        <v>81953181.969999999</v>
      </c>
      <c r="N9" s="3">
        <f t="shared" si="6"/>
        <v>85210081.450000003</v>
      </c>
    </row>
    <row r="10" spans="1:14" ht="15.5" x14ac:dyDescent="0.35">
      <c r="C10" t="s">
        <v>18</v>
      </c>
      <c r="D10" s="3">
        <f ca="1">IFERROR(IF(D9=0,"",D2/D9),"")</f>
        <v>-60.227272727272727</v>
      </c>
      <c r="E10" s="3">
        <f ca="1">IFERROR(IF(E9=0,"",E2/E9),"")</f>
        <v>-28.963414634146343</v>
      </c>
      <c r="I10" s="3">
        <f t="shared" ref="I10:N10" ca="1" si="7">IFERROR(IF(I9=0,"",I2/I9),"")</f>
        <v>61.5</v>
      </c>
      <c r="J10" s="3">
        <f t="shared" ca="1" si="7"/>
        <v>-21.109123434704831</v>
      </c>
      <c r="K10" s="3">
        <f t="shared" ca="1" si="7"/>
        <v>-4.3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10656877309</v>
      </c>
      <c r="E11" s="2">
        <f>IFERROR(INDEX(E51:E500,MATCH($C$11,$C$51:$C$500,0)),"")</f>
        <v>18383867777</v>
      </c>
      <c r="H11" s="2">
        <f>IFERROR(INDEX(D11:G11,COUNT(D11:G11)),"")</f>
        <v>18383867777</v>
      </c>
      <c r="I11" s="2">
        <f t="shared" ref="I11:N11" si="8">IFERROR(INDEX(I51:I500,MATCH($C$11,$C$51:$C$500,0)),"")</f>
        <v>15328928430</v>
      </c>
      <c r="J11" s="2">
        <f t="shared" si="8"/>
        <v>25683022300</v>
      </c>
      <c r="K11" s="2">
        <f t="shared" si="8"/>
        <v>32888075481</v>
      </c>
      <c r="L11" s="2">
        <f t="shared" si="8"/>
        <v>23354158968</v>
      </c>
      <c r="M11" s="2">
        <f t="shared" si="8"/>
        <v>10885477945</v>
      </c>
      <c r="N11" s="2">
        <f t="shared" si="8"/>
        <v>6959166382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77000000000</v>
      </c>
      <c r="E12" s="2">
        <f>IFERROR(INDEX(E51:E500,MATCH("Net Debt (Quarter)",$C$51:$C$500,0)),"")</f>
        <v>70000000000</v>
      </c>
      <c r="H12" s="2">
        <f>IFERROR(INDEX(D12:G12,COUNT(D12:G12)),"")</f>
        <v>70000000000</v>
      </c>
      <c r="I12" s="2">
        <f t="shared" ref="I12:N12" si="9">IFERROR(INDEX(I51:I500,MATCH($C$12,$C$51:$C$500,0)),"")</f>
        <v>61000000000</v>
      </c>
      <c r="J12" s="2">
        <f t="shared" si="9"/>
        <v>61000000000</v>
      </c>
      <c r="K12" s="2">
        <f t="shared" si="9"/>
        <v>20000000000</v>
      </c>
      <c r="L12" s="2">
        <f t="shared" si="9"/>
        <v>0</v>
      </c>
      <c r="M12" s="2">
        <f t="shared" si="9"/>
        <v>5000000000</v>
      </c>
      <c r="N12" s="2">
        <f t="shared" si="9"/>
        <v>18000000000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87000000000</v>
      </c>
      <c r="E13" s="2">
        <f>IFERROR(INDEX(E51:E500,MATCH("Total Debt (Quarter)",$C$51:$C$500,0)),"")</f>
        <v>88000000000</v>
      </c>
      <c r="H13" s="2">
        <f>IFERROR(INDEX(D13:G13,COUNT(D13:G13)),"")</f>
        <v>88000000000</v>
      </c>
      <c r="I13" s="2">
        <f t="shared" ref="I13:N13" si="10">IFERROR(INDEX(I51:I500,MATCH($C$13,$C$51:$C$500,0)),"")</f>
        <v>77000000000</v>
      </c>
      <c r="J13" s="2">
        <f t="shared" si="10"/>
        <v>86000000000</v>
      </c>
      <c r="K13" s="2">
        <f t="shared" si="10"/>
        <v>53000000000</v>
      </c>
      <c r="L13" s="2">
        <f t="shared" si="10"/>
        <v>23000000000</v>
      </c>
      <c r="M13" s="2">
        <f t="shared" si="10"/>
        <v>16000000000</v>
      </c>
      <c r="N13" s="2">
        <f t="shared" si="10"/>
        <v>25000000000</v>
      </c>
    </row>
    <row r="14" spans="1:14" ht="15.5" x14ac:dyDescent="0.35">
      <c r="C14" t="s">
        <v>27</v>
      </c>
      <c r="D14" s="2">
        <f>IFERROR(INDEX(D51:D500,MATCH($C$14,$C$51:$C$500,0)),"")</f>
        <v>-2220164814</v>
      </c>
      <c r="E14" s="2">
        <f>IFERROR(INDEX(E51:E500,MATCH($C$14,$C$51:$C$500,0)),"")</f>
        <v>-2160964250</v>
      </c>
      <c r="H14" s="2">
        <f>IFERROR(SUM(D14:G14)*(4/MAX(1,COUNT(D14:G14))),"")</f>
        <v>-8762258128</v>
      </c>
      <c r="I14" s="2">
        <f t="shared" ref="I14:N14" si="11">IFERROR(INDEX(I51:I500,MATCH($C$14,$C$51:$C$500,0)),"")</f>
        <v>-8273246547</v>
      </c>
      <c r="J14" s="2">
        <f t="shared" si="11"/>
        <v>-6953507756</v>
      </c>
      <c r="K14" s="2">
        <f t="shared" si="11"/>
        <v>-2775967643</v>
      </c>
      <c r="L14" s="2">
        <f t="shared" si="11"/>
        <v>-2289842792</v>
      </c>
      <c r="M14" s="2">
        <f t="shared" si="11"/>
        <v>-2269435138</v>
      </c>
      <c r="N14" s="2">
        <f t="shared" si="11"/>
        <v>-3521968065</v>
      </c>
    </row>
    <row r="15" spans="1:14" ht="15.5" x14ac:dyDescent="0.35">
      <c r="C15" t="s">
        <v>28</v>
      </c>
      <c r="D15" s="2">
        <f>IFERROR(INDEX(D51:D500,MATCH($C$15,$C$51:$C$500,0)),"")</f>
        <v>-2086567638</v>
      </c>
      <c r="E15" s="2">
        <f>IFERROR(INDEX(E51:E500,MATCH($C$15,$C$51:$C$500,0)),"")</f>
        <v>-2220598751</v>
      </c>
      <c r="H15" s="2">
        <f>IFERROR(SUM(D15:G15)*(4/MAX(1,COUNT(D15:G15))),"")</f>
        <v>-8614332778</v>
      </c>
      <c r="I15" s="2">
        <f t="shared" ref="I15:N15" si="12">IFERROR(INDEX(I51:I500,MATCH($C$15,$C$51:$C$500,0)),"")</f>
        <v>-10713024374</v>
      </c>
      <c r="J15" s="2">
        <f t="shared" si="12"/>
        <v>-10007611703</v>
      </c>
      <c r="K15" s="2">
        <f t="shared" si="12"/>
        <v>-17960354508</v>
      </c>
      <c r="L15" s="2">
        <f t="shared" si="12"/>
        <v>-13404992651</v>
      </c>
      <c r="M15" s="2">
        <f t="shared" si="12"/>
        <v>-8904364122</v>
      </c>
      <c r="N15" s="2">
        <f t="shared" si="12"/>
        <v>-8818365015</v>
      </c>
    </row>
    <row r="16" spans="1:14" ht="15.5" x14ac:dyDescent="0.35">
      <c r="C16" t="s">
        <v>29</v>
      </c>
      <c r="D16" s="2">
        <f>IFERROR(INDEX(D51:D500,MATCH($C$16,$C$51:$C$500,0)),"")</f>
        <v>4188229226</v>
      </c>
      <c r="E16" s="2">
        <f>IFERROR(INDEX(E51:E500,MATCH($C$16,$C$51:$C$500,0)),"")</f>
        <v>5229866793</v>
      </c>
      <c r="H16" s="2">
        <f>IFERROR(SUM(D16:G16)*(4/MAX(1,COUNT(D16:G16))),"")</f>
        <v>18836192038</v>
      </c>
      <c r="I16" s="2">
        <f t="shared" ref="I16:N16" si="13">IFERROR(INDEX(I51:I500,MATCH($C$16,$C$51:$C$500,0)),"")</f>
        <v>16398595055</v>
      </c>
      <c r="J16" s="2">
        <f t="shared" si="13"/>
        <v>33539976041</v>
      </c>
      <c r="K16" s="2">
        <f t="shared" si="13"/>
        <v>45760600317</v>
      </c>
      <c r="L16" s="2">
        <f t="shared" si="13"/>
        <v>43614829040</v>
      </c>
      <c r="M16" s="2">
        <f t="shared" si="13"/>
        <v>30242088715</v>
      </c>
      <c r="N16" s="2">
        <f t="shared" si="13"/>
        <v>22618541946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38</v>
      </c>
      <c r="C19" t="s">
        <v>39</v>
      </c>
    </row>
    <row r="20" spans="1:14" ht="15.5" x14ac:dyDescent="0.35">
      <c r="A20" t="s">
        <v>40</v>
      </c>
      <c r="C20" t="s">
        <v>41</v>
      </c>
      <c r="D20" s="2">
        <f ca="1">IFERROR(D21*D2,"")</f>
        <v>306340000000</v>
      </c>
      <c r="E20" s="2">
        <f ca="1">IFERROR(E21*E2,"")</f>
        <v>274550000000</v>
      </c>
      <c r="H20" s="2">
        <f t="shared" ref="H20:N20" ca="1" si="14">IFERROR(H21*H2,"")</f>
        <v>274550000000</v>
      </c>
      <c r="I20" s="2">
        <f t="shared" ca="1" si="14"/>
        <v>355470000000</v>
      </c>
      <c r="J20" s="2">
        <f t="shared" ca="1" si="14"/>
        <v>341020000000</v>
      </c>
      <c r="K20" s="2">
        <f t="shared" ca="1" si="14"/>
        <v>372810000000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2890000000</v>
      </c>
      <c r="E21" s="2">
        <f>IFERROR(INDEX(E51:E500,MATCH($C$7,$C$51:$C$500,0)),"")</f>
        <v>2890000000</v>
      </c>
      <c r="H21" s="2">
        <f>IFERROR(INDEX(D21:G21,COUNT(D21:G21)),"")</f>
        <v>2890000000</v>
      </c>
      <c r="I21" s="2">
        <f t="shared" ref="I21:N21" si="15">IFERROR(INDEX(I51:I500,MATCH($C$7,$C$51:$C$500,0)),"")</f>
        <v>2890000000</v>
      </c>
      <c r="J21" s="2">
        <f t="shared" si="15"/>
        <v>2890000000</v>
      </c>
      <c r="K21" s="2">
        <f t="shared" si="15"/>
        <v>2890000000</v>
      </c>
      <c r="L21" s="2">
        <f t="shared" si="15"/>
        <v>1620000000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42</v>
      </c>
      <c r="C23" t="s">
        <v>43</v>
      </c>
      <c r="D23" s="3">
        <f>IFERROR(D5/D6*100,"")</f>
        <v>0.9532119141693387</v>
      </c>
      <c r="E23" s="3">
        <f>IFERROR(E5/E6*100,"")</f>
        <v>1.3471609487874874</v>
      </c>
      <c r="H23" s="3">
        <f t="shared" ref="H23:N23" si="16">IFERROR(H5/H6*100,"")</f>
        <v>4.6113249762211588</v>
      </c>
      <c r="I23" s="3">
        <f t="shared" si="16"/>
        <v>1.6276511938398033</v>
      </c>
      <c r="J23" s="3">
        <f t="shared" si="16"/>
        <v>10.223117942163539</v>
      </c>
      <c r="K23" s="3">
        <f t="shared" si="16"/>
        <v>12.398626861390515</v>
      </c>
      <c r="L23" s="3">
        <f t="shared" si="16"/>
        <v>26.682388197581417</v>
      </c>
      <c r="M23" s="3">
        <f t="shared" si="16"/>
        <v>22.502580318156003</v>
      </c>
      <c r="N23" s="3">
        <f t="shared" si="16"/>
        <v>17.671783252403937</v>
      </c>
    </row>
    <row r="24" spans="1:14" ht="15.5" x14ac:dyDescent="0.35">
      <c r="C24" t="s">
        <v>44</v>
      </c>
      <c r="D24" s="4">
        <f>IFERROR(_xlfn.RRI(5,I23,D23),"")</f>
        <v>-0.10148439492151329</v>
      </c>
      <c r="E24" s="4">
        <f>IFERROR(_xlfn.RRI(5,J23,E23),"")</f>
        <v>-0.3332435543512634</v>
      </c>
      <c r="H24" s="4">
        <f t="shared" ref="H24:N24" si="17">IFERROR(_xlfn.RRI(5,M23,H23),"")</f>
        <v>-0.27168596048973293</v>
      </c>
      <c r="I24" s="4">
        <f t="shared" si="17"/>
        <v>-0.379336518800099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45</v>
      </c>
      <c r="C25" t="s">
        <v>46</v>
      </c>
      <c r="D25" s="3">
        <f>IFERROR(INDEX(D51:D500,MATCH($A$25,$C$51:$C$500,0)),"")</f>
        <v>0.76</v>
      </c>
      <c r="E25" s="3">
        <f>IFERROR(INDEX(E51:E500,MATCH($A$25,$C$51:$C$500,0)),"")</f>
        <v>1.07</v>
      </c>
      <c r="H25" s="3">
        <f>IFERROR(INDEX(D25:G25,COUNT(D25:G25)),"")</f>
        <v>1.07</v>
      </c>
      <c r="I25" s="3">
        <f t="shared" ref="I25:N25" si="18">IFERROR(INDEX(I51:I500,MATCH($C$25,$C$51:$C$500,0)),"")</f>
        <v>1.95</v>
      </c>
      <c r="J25" s="3">
        <f t="shared" si="18"/>
        <v>7.99</v>
      </c>
      <c r="K25" s="3">
        <f t="shared" si="18"/>
        <v>9.5299999999999994</v>
      </c>
      <c r="L25" s="3">
        <f t="shared" si="18"/>
        <v>18.48</v>
      </c>
      <c r="M25" s="3">
        <f t="shared" si="18"/>
        <v>83790297.760000005</v>
      </c>
      <c r="N25" s="3">
        <f t="shared" si="18"/>
        <v>56392102.159999996</v>
      </c>
    </row>
    <row r="26" spans="1:14" ht="15.5" x14ac:dyDescent="0.35">
      <c r="C26" t="s">
        <v>47</v>
      </c>
      <c r="D26" s="4">
        <f>IFERROR(_xlfn.RRI(5,I25,D25),"")</f>
        <v>-0.17176077202798845</v>
      </c>
      <c r="E26" s="4">
        <f>IFERROR(_xlfn.RRI(5,J25,E25),"")</f>
        <v>-0.33109044496488815</v>
      </c>
      <c r="H26" s="4">
        <f t="shared" ref="H26:N26" si="19">IFERROR(_xlfn.RRI(5,M25,H25),"")</f>
        <v>-0.97362223415046911</v>
      </c>
      <c r="I26" s="4">
        <f t="shared" si="19"/>
        <v>-0.96780686539832506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48</v>
      </c>
      <c r="D27" s="3">
        <f>IFERROR(D4/D21,"")</f>
        <v>42.638761689273359</v>
      </c>
      <c r="E27" s="3">
        <f>IFERROR(E4/E21,"")</f>
        <v>39.512312701384083</v>
      </c>
      <c r="H27" s="3">
        <f t="shared" ref="H27:N27" si="20">IFERROR(H4/H21,"")</f>
        <v>164.30214878131488</v>
      </c>
      <c r="I27" s="3">
        <f t="shared" si="20"/>
        <v>174.72591451730105</v>
      </c>
      <c r="J27" s="3">
        <f t="shared" si="20"/>
        <v>155.19547737750864</v>
      </c>
      <c r="K27" s="3">
        <f t="shared" si="20"/>
        <v>153.78152405951556</v>
      </c>
      <c r="L27" s="3">
        <f t="shared" si="20"/>
        <v>224.29950781543209</v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49</v>
      </c>
      <c r="D28" s="4">
        <f>IFERROR(_xlfn.RRI(5,I27,D27),"")</f>
        <v>-0.24579492183673735</v>
      </c>
      <c r="E28" s="4">
        <f>IFERROR(_xlfn.RRI(5,J27,E27),"")</f>
        <v>-0.23937485597115415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50</v>
      </c>
      <c r="H29" s="4">
        <f t="shared" ref="H29:N29" si="22">IFERROR(((H25-I25)/I25)*100%,"")</f>
        <v>-0.45128205128205123</v>
      </c>
      <c r="I29" s="4">
        <f t="shared" si="22"/>
        <v>-0.75594493116395489</v>
      </c>
      <c r="J29" s="4">
        <f t="shared" si="22"/>
        <v>-0.16159496327387191</v>
      </c>
      <c r="K29" s="4">
        <f t="shared" si="22"/>
        <v>-0.48430735930735935</v>
      </c>
      <c r="L29" s="4">
        <f t="shared" si="22"/>
        <v>-0.99999977944940521</v>
      </c>
      <c r="M29" s="4">
        <f t="shared" si="22"/>
        <v>0.48585164500985878</v>
      </c>
      <c r="N29" s="4" t="str">
        <f t="shared" si="22"/>
        <v/>
      </c>
    </row>
    <row r="30" spans="1:14" ht="15.5" x14ac:dyDescent="0.35">
      <c r="C30" t="s">
        <v>51</v>
      </c>
      <c r="H30" s="4">
        <f t="shared" ref="H30:N30" si="23">IFERROR(((H27-I27)/I27)*100%,"")</f>
        <v>-5.9657811863700519E-2</v>
      </c>
      <c r="I30" s="4">
        <f t="shared" si="23"/>
        <v>0.12584411266241458</v>
      </c>
      <c r="J30" s="4">
        <f t="shared" si="23"/>
        <v>9.1945591425264921E-3</v>
      </c>
      <c r="K30" s="4">
        <f t="shared" si="23"/>
        <v>-0.31439205748923538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80.47</v>
      </c>
      <c r="E32" s="3">
        <f>IFERROR(INDEX(E51:E500,MATCH($A$32,$C$51:$C$500,0)),"")</f>
        <v>80.03</v>
      </c>
      <c r="H32" s="3">
        <f>IFERROR(INDEX(D32:G32,COUNT(D32:G32)),"")</f>
        <v>80.03</v>
      </c>
      <c r="I32" s="3">
        <f t="shared" ref="I32:N32" si="24">IFERROR(INDEX(I51:I500,MATCH($C$32,$C$51:$C$500,0)),"")</f>
        <v>78.959999999999994</v>
      </c>
      <c r="J32" s="3">
        <f t="shared" si="24"/>
        <v>80.010000000000005</v>
      </c>
      <c r="K32" s="3">
        <f t="shared" si="24"/>
        <v>74.2</v>
      </c>
      <c r="L32" s="3">
        <f t="shared" si="24"/>
        <v>71.8</v>
      </c>
      <c r="M32" s="3">
        <f t="shared" si="24"/>
        <v>387114512.45999998</v>
      </c>
      <c r="N32" s="3">
        <f t="shared" si="24"/>
        <v>311818402.70999998</v>
      </c>
    </row>
    <row r="33" spans="1:14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1.18</v>
      </c>
      <c r="E33" s="3">
        <f>IFERROR(INDEX(E51:E500,MATCH($A$33,$C$51:$C$500,0)),"")</f>
        <v>1.31</v>
      </c>
      <c r="H33" s="3">
        <f>IFERROR(INDEX(D33:G33,COUNT(D33:G33)),"")</f>
        <v>1.31</v>
      </c>
      <c r="I33" s="3">
        <f t="shared" ref="I33:N33" si="25">IFERROR(INDEX(I51:I500,MATCH($C$33,$C$51:$C$500,0)),"")</f>
        <v>1.56</v>
      </c>
      <c r="J33" s="3">
        <f t="shared" si="25"/>
        <v>1.47</v>
      </c>
      <c r="K33" s="3">
        <f t="shared" si="25"/>
        <v>1.74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125</v>
      </c>
      <c r="E34" s="3">
        <f>IFERROR(INDEX(E51:E500,MATCH($A$34,$C$51:$C$500,0)),"")</f>
        <v>98.13</v>
      </c>
      <c r="H34" s="3">
        <f>IFERROR(INDEX(D34:G34,COUNT(D34:G34)),"")</f>
        <v>98.13</v>
      </c>
      <c r="I34" s="3">
        <f t="shared" ref="I34:N34" si="26">IFERROR(INDEX(I51:I500,MATCH($C$34,$C$51:$C$500,0)),"")</f>
        <v>63.08</v>
      </c>
      <c r="J34" s="3">
        <f t="shared" si="26"/>
        <v>14.77</v>
      </c>
      <c r="K34" s="3">
        <f t="shared" si="26"/>
        <v>13.54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2.23</v>
      </c>
      <c r="E35" s="3">
        <f>IFERROR(INDEX(E51:E500,MATCH($A$35,$C$51:$C$500,0)),"")</f>
        <v>2.66</v>
      </c>
      <c r="H35" s="3">
        <f>IFERROR(INDEX(D35:G35,COUNT(D35:G35)),"")</f>
        <v>2.66</v>
      </c>
      <c r="I35" s="3">
        <f t="shared" ref="I35:N35" si="27">IFERROR(INDEX(I51:I500,MATCH($C$35,$C$51:$C$500,0)),"")</f>
        <v>0.7</v>
      </c>
      <c r="J35" s="3">
        <f t="shared" si="27"/>
        <v>0.76</v>
      </c>
      <c r="K35" s="3">
        <f t="shared" si="27"/>
        <v>0.84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64</v>
      </c>
      <c r="C36" t="s">
        <v>65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N36" si="28">IFERROR(INDEX(H51:H500,MATCH($C$36,$C$51:$C$500,0)),"")</f>
        <v>8.9700000000000002E-2</v>
      </c>
      <c r="I36" s="4">
        <f t="shared" si="28"/>
        <v>0.16899999999999998</v>
      </c>
      <c r="J36" s="4">
        <f t="shared" si="28"/>
        <v>0.29160000000000003</v>
      </c>
      <c r="K36" s="4">
        <f t="shared" si="28"/>
        <v>0.24670000000000003</v>
      </c>
      <c r="L36" s="4">
        <f t="shared" si="28"/>
        <v>0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66</v>
      </c>
      <c r="C37" t="s">
        <v>67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N37" si="29">IFERROR(INDEX(H51:H500,MATCH($C$37,$C$51:$C$500,0)),"")</f>
        <v>0.33</v>
      </c>
      <c r="I37" s="3">
        <f t="shared" si="29"/>
        <v>0.33</v>
      </c>
      <c r="J37" s="3">
        <f t="shared" si="29"/>
        <v>2.33</v>
      </c>
      <c r="K37" s="3">
        <f t="shared" si="29"/>
        <v>2.35</v>
      </c>
      <c r="L37" s="3">
        <f t="shared" si="29"/>
        <v>0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73</v>
      </c>
      <c r="C51" t="s">
        <v>6</v>
      </c>
      <c r="D51" s="5">
        <v>123226021282</v>
      </c>
      <c r="E51" s="5">
        <v>114190583707</v>
      </c>
      <c r="F51" s="5">
        <v>152830115845</v>
      </c>
      <c r="G51" s="5">
        <v>122999539990</v>
      </c>
      <c r="I51" s="5">
        <v>504957892955</v>
      </c>
      <c r="J51" s="5">
        <v>448514929621</v>
      </c>
      <c r="K51" s="5">
        <v>444428604532</v>
      </c>
      <c r="L51" s="5">
        <v>363365202661</v>
      </c>
      <c r="M51" s="5">
        <v>318589545431</v>
      </c>
      <c r="N51" s="5">
        <v>278838383165</v>
      </c>
    </row>
    <row r="52" spans="2:14" ht="15.5" x14ac:dyDescent="0.35">
      <c r="C52" t="s">
        <v>74</v>
      </c>
      <c r="D52" s="5">
        <v>-63640775237</v>
      </c>
      <c r="E52" s="5">
        <v>-45112557780</v>
      </c>
      <c r="F52" s="5">
        <v>-81528683456</v>
      </c>
      <c r="G52" s="5">
        <v>-56791816162</v>
      </c>
      <c r="I52" s="5">
        <v>-243533415587</v>
      </c>
      <c r="J52" s="5">
        <v>-207406175633</v>
      </c>
      <c r="K52" s="5">
        <v>-214759503015</v>
      </c>
      <c r="L52" s="5">
        <v>-179885211419</v>
      </c>
      <c r="M52" s="5">
        <v>-169616461870</v>
      </c>
      <c r="N52" s="5">
        <v>-142717895184</v>
      </c>
    </row>
    <row r="53" spans="2:14" ht="15.5" x14ac:dyDescent="0.35">
      <c r="C53" t="s">
        <v>75</v>
      </c>
      <c r="D53" s="5">
        <v>59585246045</v>
      </c>
      <c r="E53" s="5">
        <v>69078025927</v>
      </c>
      <c r="F53" s="5">
        <v>71301432389</v>
      </c>
      <c r="G53" s="5">
        <v>66207723828</v>
      </c>
      <c r="I53" s="5">
        <v>261424477368</v>
      </c>
      <c r="J53" s="5">
        <v>241108753988</v>
      </c>
      <c r="K53" s="5">
        <v>229669101517</v>
      </c>
      <c r="L53" s="5">
        <v>183479991242</v>
      </c>
      <c r="M53" s="5">
        <v>148973083561</v>
      </c>
      <c r="N53" s="5">
        <v>136120487981</v>
      </c>
    </row>
    <row r="54" spans="2:14" ht="15.5" x14ac:dyDescent="0.35">
      <c r="C54" t="s">
        <v>76</v>
      </c>
      <c r="D54" s="5">
        <v>-52495416432</v>
      </c>
      <c r="E54" s="5">
        <v>-60628387572</v>
      </c>
      <c r="F54" s="5">
        <v>-62440623458</v>
      </c>
      <c r="G54" s="5">
        <v>-61635122154</v>
      </c>
      <c r="I54" s="5">
        <v>-233348827164</v>
      </c>
      <c r="J54" s="5">
        <v>-203407465029</v>
      </c>
      <c r="K54" s="5">
        <v>-175280339867</v>
      </c>
      <c r="L54" s="5">
        <v>-134773209789</v>
      </c>
      <c r="M54" s="5">
        <v>-114974512327</v>
      </c>
      <c r="N54" s="5">
        <v>-110855030130</v>
      </c>
    </row>
    <row r="55" spans="2:14" ht="15.5" x14ac:dyDescent="0.35">
      <c r="C55" t="s">
        <v>77</v>
      </c>
      <c r="D55" s="5">
        <v>-52495416432</v>
      </c>
      <c r="E55" s="5">
        <v>-60628387572</v>
      </c>
      <c r="F55" s="5">
        <v>-62440623458</v>
      </c>
      <c r="G55" s="5">
        <v>-61635122154</v>
      </c>
      <c r="I55" s="5">
        <v>-233348827164</v>
      </c>
      <c r="J55" s="5">
        <v>-203407465029</v>
      </c>
      <c r="K55" s="5">
        <v>-175280339867</v>
      </c>
      <c r="L55" s="5">
        <v>-134773209789</v>
      </c>
      <c r="M55" s="5">
        <v>-114974512327</v>
      </c>
      <c r="N55" s="5">
        <v>-110855030130</v>
      </c>
    </row>
    <row r="56" spans="2:14" ht="15.5" x14ac:dyDescent="0.35">
      <c r="C56" t="s">
        <v>78</v>
      </c>
      <c r="D56" s="5">
        <v>7089829613</v>
      </c>
      <c r="E56" s="5">
        <v>8449638355</v>
      </c>
      <c r="F56" s="5">
        <v>8860808931</v>
      </c>
      <c r="G56" s="5">
        <v>4572601674</v>
      </c>
      <c r="I56" s="5">
        <v>28075650204</v>
      </c>
      <c r="J56" s="5">
        <v>37701288959</v>
      </c>
      <c r="K56" s="5">
        <v>54388761650</v>
      </c>
      <c r="L56" s="5">
        <v>48706781453</v>
      </c>
      <c r="M56" s="5">
        <v>33998571234</v>
      </c>
      <c r="N56" s="5">
        <v>25265457851</v>
      </c>
    </row>
    <row r="57" spans="2:14" ht="15.5" x14ac:dyDescent="0.35">
      <c r="C57" t="s">
        <v>79</v>
      </c>
      <c r="D57" s="5">
        <v>-2901600387</v>
      </c>
      <c r="E57" s="5">
        <v>-3219771562</v>
      </c>
      <c r="F57" s="5">
        <v>-4286762885</v>
      </c>
      <c r="G57" s="5">
        <v>-2961601187</v>
      </c>
      <c r="I57" s="5">
        <v>-11677055149</v>
      </c>
      <c r="J57" s="5">
        <v>-4161312918</v>
      </c>
      <c r="K57" s="5">
        <v>-8628161333</v>
      </c>
      <c r="L57" s="5">
        <v>-5091952413</v>
      </c>
      <c r="M57" s="5">
        <v>-3756482519</v>
      </c>
      <c r="N57" s="5">
        <v>-2646915905</v>
      </c>
    </row>
    <row r="58" spans="2:14" ht="15.5" x14ac:dyDescent="0.35">
      <c r="C58" t="s">
        <v>243</v>
      </c>
      <c r="E58" s="5">
        <v>-570029458</v>
      </c>
      <c r="F58" s="5">
        <v>-435070142</v>
      </c>
      <c r="I58" s="5">
        <v>-435070142</v>
      </c>
      <c r="J58" s="5">
        <v>-1058670310</v>
      </c>
      <c r="K58" s="5">
        <v>-262648085</v>
      </c>
      <c r="L58" s="5">
        <v>-602267979</v>
      </c>
      <c r="M58" s="5">
        <v>35196668</v>
      </c>
      <c r="N58" s="5">
        <v>317109233</v>
      </c>
    </row>
    <row r="59" spans="2:14" ht="15.5" x14ac:dyDescent="0.35">
      <c r="C59" t="s">
        <v>27</v>
      </c>
      <c r="D59" s="5">
        <v>-2220164814</v>
      </c>
      <c r="E59" s="5">
        <v>-2160964250</v>
      </c>
      <c r="F59" s="5">
        <v>-2131720049</v>
      </c>
      <c r="G59" s="5">
        <v>-2198529351</v>
      </c>
      <c r="I59" s="5">
        <v>-8273246547</v>
      </c>
      <c r="J59" s="5">
        <v>-6953507756</v>
      </c>
      <c r="K59" s="5">
        <v>-2775967643</v>
      </c>
      <c r="L59" s="5">
        <v>-2289842792</v>
      </c>
      <c r="M59" s="5">
        <v>-2269435138</v>
      </c>
      <c r="N59" s="5">
        <v>-3521968065</v>
      </c>
    </row>
    <row r="60" spans="2:14" ht="15.5" x14ac:dyDescent="0.35">
      <c r="C60" t="s">
        <v>81</v>
      </c>
      <c r="D60" s="5">
        <v>-681435573</v>
      </c>
      <c r="E60" s="5">
        <v>-488777854</v>
      </c>
      <c r="F60" s="5">
        <v>-1719972694</v>
      </c>
      <c r="G60" s="5">
        <v>-763071836</v>
      </c>
      <c r="I60" s="5">
        <v>-2968738460</v>
      </c>
      <c r="J60" s="5">
        <v>3850865148</v>
      </c>
      <c r="K60" s="5">
        <v>-5589545605</v>
      </c>
      <c r="L60" s="5">
        <v>-2199841642</v>
      </c>
      <c r="M60" s="5">
        <v>-1522244049</v>
      </c>
      <c r="N60" s="5">
        <v>557942927</v>
      </c>
    </row>
    <row r="61" spans="2:14" ht="15.5" x14ac:dyDescent="0.35">
      <c r="C61" t="s">
        <v>82</v>
      </c>
      <c r="D61" s="5">
        <v>-2901600387</v>
      </c>
      <c r="E61" s="5">
        <v>-3219771562</v>
      </c>
      <c r="F61" s="5">
        <v>-4286762885</v>
      </c>
      <c r="G61" s="5">
        <v>-2961601187</v>
      </c>
      <c r="I61" s="5">
        <v>-11677055149</v>
      </c>
      <c r="J61" s="5">
        <v>-4161312918</v>
      </c>
      <c r="K61" s="5">
        <v>-8628161333</v>
      </c>
      <c r="L61" s="5">
        <v>-5091952413</v>
      </c>
      <c r="M61" s="5">
        <v>-3756482519</v>
      </c>
      <c r="N61" s="5">
        <v>-2646915905</v>
      </c>
    </row>
    <row r="62" spans="2:14" ht="15.5" x14ac:dyDescent="0.35">
      <c r="C62" t="s">
        <v>29</v>
      </c>
      <c r="D62" s="5">
        <v>4188229226</v>
      </c>
      <c r="E62" s="5">
        <v>5229866793</v>
      </c>
      <c r="F62" s="5">
        <v>4574046046</v>
      </c>
      <c r="G62" s="5">
        <v>1611000487</v>
      </c>
      <c r="I62" s="5">
        <v>16398595055</v>
      </c>
      <c r="J62" s="5">
        <v>33539976041</v>
      </c>
      <c r="K62" s="5">
        <v>45760600317</v>
      </c>
      <c r="L62" s="5">
        <v>43614829040</v>
      </c>
      <c r="M62" s="5">
        <v>30242088715</v>
      </c>
      <c r="N62" s="5">
        <v>22618541946</v>
      </c>
    </row>
    <row r="63" spans="2:14" ht="15.5" x14ac:dyDescent="0.35">
      <c r="C63" t="s">
        <v>28</v>
      </c>
      <c r="D63" s="5">
        <v>-2086567638</v>
      </c>
      <c r="E63" s="5">
        <v>-2220598751</v>
      </c>
      <c r="F63" s="5">
        <v>-3900964275</v>
      </c>
      <c r="G63" s="5">
        <v>-1578624106</v>
      </c>
      <c r="I63" s="5">
        <v>-10713024374</v>
      </c>
      <c r="J63" s="5">
        <v>-10007611703</v>
      </c>
      <c r="K63" s="5">
        <v>-17960354508</v>
      </c>
      <c r="L63" s="5">
        <v>-13404992651</v>
      </c>
      <c r="M63" s="5">
        <v>-8904364122</v>
      </c>
      <c r="N63" s="5">
        <v>-8818365015</v>
      </c>
    </row>
    <row r="64" spans="2:14" ht="15.5" x14ac:dyDescent="0.35">
      <c r="C64" t="s">
        <v>83</v>
      </c>
      <c r="D64" s="5">
        <v>-1930938251</v>
      </c>
      <c r="E64" s="5">
        <v>-2050292809</v>
      </c>
      <c r="F64" s="5">
        <v>-5617706968</v>
      </c>
      <c r="G64" s="5">
        <v>-1495136519</v>
      </c>
      <c r="I64" s="5">
        <v>-12262498827</v>
      </c>
      <c r="J64" s="5">
        <v>-11225106194</v>
      </c>
      <c r="K64" s="5">
        <v>-13851648042</v>
      </c>
      <c r="L64" s="5">
        <v>-13849404860</v>
      </c>
      <c r="M64" s="5">
        <v>-8381426143</v>
      </c>
      <c r="N64" s="5">
        <v>-7854416167</v>
      </c>
    </row>
    <row r="65" spans="2:14" ht="15.5" x14ac:dyDescent="0.35">
      <c r="C65" t="s">
        <v>84</v>
      </c>
      <c r="D65" s="5">
        <v>-155629387</v>
      </c>
      <c r="E65" s="5">
        <v>-170305942</v>
      </c>
      <c r="F65" s="5">
        <v>1716742693</v>
      </c>
      <c r="G65" s="5">
        <v>-83487587</v>
      </c>
      <c r="I65" s="5">
        <v>1549474453</v>
      </c>
      <c r="J65" s="5">
        <v>1217494491</v>
      </c>
      <c r="K65" s="5">
        <v>-4108706466</v>
      </c>
      <c r="L65" s="5">
        <v>444412209</v>
      </c>
      <c r="M65" s="5">
        <v>-522937979</v>
      </c>
      <c r="N65" s="5">
        <v>-963948848</v>
      </c>
    </row>
    <row r="66" spans="2:14" ht="15.5" x14ac:dyDescent="0.35">
      <c r="C66" t="s">
        <v>85</v>
      </c>
      <c r="D66" s="5">
        <v>-2086567638</v>
      </c>
      <c r="E66" s="5">
        <v>-2220598751</v>
      </c>
      <c r="F66" s="5">
        <v>-3900964275</v>
      </c>
      <c r="G66" s="5">
        <v>-1578624106</v>
      </c>
      <c r="I66" s="5">
        <v>-10713024374</v>
      </c>
      <c r="J66" s="5">
        <v>-10007611703</v>
      </c>
      <c r="K66" s="5">
        <v>-17960354508</v>
      </c>
      <c r="L66" s="5">
        <v>-13404992651</v>
      </c>
      <c r="M66" s="5">
        <v>-8904364122</v>
      </c>
      <c r="N66" s="5">
        <v>-8818365015</v>
      </c>
    </row>
    <row r="67" spans="2:14" ht="15.5" x14ac:dyDescent="0.35">
      <c r="C67" t="s">
        <v>87</v>
      </c>
      <c r="D67" s="5">
        <v>2101661588</v>
      </c>
      <c r="E67" s="5">
        <v>3009268042</v>
      </c>
      <c r="F67" s="5">
        <v>673081771</v>
      </c>
      <c r="G67" s="5">
        <v>32376381</v>
      </c>
      <c r="I67" s="5">
        <v>5685570681</v>
      </c>
      <c r="J67" s="5">
        <v>23532364338</v>
      </c>
      <c r="K67" s="5">
        <v>27800245809</v>
      </c>
      <c r="L67" s="5">
        <v>30209836389</v>
      </c>
      <c r="M67" s="5">
        <v>21337724593</v>
      </c>
      <c r="N67" s="5">
        <v>13800176931</v>
      </c>
    </row>
    <row r="68" spans="2:14" ht="15.5" x14ac:dyDescent="0.35">
      <c r="C68" t="s">
        <v>88</v>
      </c>
      <c r="F68" s="5">
        <v>-1944757151</v>
      </c>
      <c r="I68" s="5">
        <v>-1944757151</v>
      </c>
      <c r="J68" s="5">
        <v>449391825</v>
      </c>
      <c r="K68" s="5">
        <v>-1380895204</v>
      </c>
      <c r="L68" s="5">
        <v>350158259</v>
      </c>
      <c r="M68" s="5">
        <v>-24074819</v>
      </c>
      <c r="N68" s="5">
        <v>-457024539</v>
      </c>
    </row>
    <row r="69" spans="2:14" ht="15.5" x14ac:dyDescent="0.35">
      <c r="C69" t="s">
        <v>89</v>
      </c>
      <c r="D69" s="5">
        <v>2101661588</v>
      </c>
      <c r="E69" s="5">
        <v>3009268042</v>
      </c>
      <c r="F69" s="5">
        <v>-1271675380</v>
      </c>
      <c r="G69" s="5">
        <v>32376381</v>
      </c>
      <c r="I69" s="5">
        <v>3740813530</v>
      </c>
      <c r="J69" s="5">
        <v>23981756163</v>
      </c>
      <c r="K69" s="5">
        <v>26419350605</v>
      </c>
      <c r="L69" s="5">
        <v>30559994648</v>
      </c>
      <c r="M69" s="5">
        <v>21313649774</v>
      </c>
      <c r="N69" s="5">
        <v>13343152392</v>
      </c>
    </row>
    <row r="70" spans="2:14" ht="15.5" x14ac:dyDescent="0.35">
      <c r="C70" t="s">
        <v>90</v>
      </c>
      <c r="D70" s="5">
        <v>2101661588</v>
      </c>
      <c r="E70" s="5">
        <v>3009268042</v>
      </c>
      <c r="F70" s="5">
        <v>673081771</v>
      </c>
      <c r="G70" s="5">
        <v>32376381</v>
      </c>
      <c r="I70" s="5">
        <v>5685570681</v>
      </c>
      <c r="J70" s="5">
        <v>23532364338</v>
      </c>
      <c r="K70" s="5">
        <v>27800245809</v>
      </c>
      <c r="L70" s="5">
        <v>30209836389</v>
      </c>
      <c r="M70" s="5">
        <v>21337724593</v>
      </c>
      <c r="N70" s="5">
        <v>13800176931</v>
      </c>
    </row>
    <row r="71" spans="2:14" ht="15.5" x14ac:dyDescent="0.35">
      <c r="C71" t="s">
        <v>8</v>
      </c>
      <c r="D71" s="5">
        <v>2211412009</v>
      </c>
      <c r="E71" s="5">
        <v>3108109667</v>
      </c>
      <c r="F71" s="5">
        <v>-1444791755</v>
      </c>
      <c r="G71" s="5">
        <v>38684471</v>
      </c>
      <c r="I71" s="5">
        <v>3705238445</v>
      </c>
      <c r="J71" s="5">
        <v>23577251725</v>
      </c>
      <c r="K71" s="5">
        <v>26416980946</v>
      </c>
      <c r="L71" s="5">
        <v>30559021789</v>
      </c>
      <c r="M71" s="5">
        <v>21314177591</v>
      </c>
      <c r="N71" s="5">
        <v>13343109276</v>
      </c>
    </row>
    <row r="72" spans="2:14" ht="15.5" x14ac:dyDescent="0.35">
      <c r="C72" t="s">
        <v>91</v>
      </c>
      <c r="D72" s="5">
        <v>-109750421</v>
      </c>
      <c r="E72" s="5">
        <v>-98841625</v>
      </c>
      <c r="F72" s="5">
        <v>173116375</v>
      </c>
      <c r="G72" s="5">
        <v>-6308090</v>
      </c>
      <c r="I72" s="5">
        <v>35575085</v>
      </c>
      <c r="J72" s="5">
        <v>404504438</v>
      </c>
      <c r="K72" s="5">
        <v>2369659</v>
      </c>
      <c r="L72" s="5">
        <v>972859</v>
      </c>
      <c r="M72" s="5">
        <v>-527817</v>
      </c>
      <c r="N72" s="5">
        <v>43116</v>
      </c>
    </row>
    <row r="73" spans="2:14" ht="15.5" x14ac:dyDescent="0.35">
      <c r="C73" t="s">
        <v>92</v>
      </c>
      <c r="D73" s="5">
        <v>2101661588</v>
      </c>
      <c r="E73" s="5">
        <v>3009268042</v>
      </c>
      <c r="F73" s="5">
        <v>673081771</v>
      </c>
      <c r="G73" s="5">
        <v>32376381</v>
      </c>
      <c r="I73" s="5">
        <v>5685570681</v>
      </c>
      <c r="J73" s="5">
        <v>23532364338</v>
      </c>
      <c r="K73" s="5">
        <v>27800245809</v>
      </c>
      <c r="L73" s="5">
        <v>30209836389</v>
      </c>
      <c r="M73" s="5">
        <v>21337724593</v>
      </c>
      <c r="N73" s="5">
        <v>13800176931</v>
      </c>
    </row>
    <row r="74" spans="2:14" ht="15.5" x14ac:dyDescent="0.35">
      <c r="C74" t="s">
        <v>93</v>
      </c>
      <c r="D74" s="5">
        <v>2101661588</v>
      </c>
      <c r="E74" s="5">
        <v>3009268042</v>
      </c>
      <c r="F74" s="5">
        <v>-1271675380</v>
      </c>
      <c r="G74" s="5">
        <v>32376381</v>
      </c>
      <c r="I74" s="5">
        <v>3740813530</v>
      </c>
      <c r="J74" s="5">
        <v>23981756163</v>
      </c>
      <c r="K74" s="5">
        <v>26419350605</v>
      </c>
      <c r="L74" s="5">
        <v>30559994648</v>
      </c>
      <c r="M74" s="5">
        <v>21313649774</v>
      </c>
      <c r="N74" s="5">
        <v>13343152392</v>
      </c>
    </row>
    <row r="75" spans="2:14" ht="15.5" x14ac:dyDescent="0.35">
      <c r="C75" t="s">
        <v>94</v>
      </c>
      <c r="D75" s="5">
        <v>2101661588</v>
      </c>
      <c r="E75" s="5">
        <v>3009268042</v>
      </c>
      <c r="F75" s="5">
        <v>-1271675380</v>
      </c>
      <c r="G75" s="5">
        <v>32376381</v>
      </c>
      <c r="I75" s="5">
        <v>3740813530</v>
      </c>
      <c r="J75" s="5">
        <v>23981756163</v>
      </c>
      <c r="K75" s="5">
        <v>26419350605</v>
      </c>
      <c r="L75" s="5">
        <v>30559994648</v>
      </c>
      <c r="M75" s="5">
        <v>21313649774</v>
      </c>
      <c r="N75" s="5">
        <v>13343152392</v>
      </c>
    </row>
    <row r="77" spans="2:14" ht="15.5" x14ac:dyDescent="0.35">
      <c r="B77" t="s">
        <v>95</v>
      </c>
      <c r="C77" t="s">
        <v>96</v>
      </c>
    </row>
    <row r="78" spans="2:14" ht="15.5" x14ac:dyDescent="0.35">
      <c r="C78" t="s">
        <v>97</v>
      </c>
    </row>
    <row r="79" spans="2:14" ht="15.5" x14ac:dyDescent="0.35">
      <c r="C79" t="s">
        <v>20</v>
      </c>
      <c r="D79" s="5">
        <v>10656877309</v>
      </c>
      <c r="E79" s="5">
        <v>18383867777</v>
      </c>
      <c r="F79" s="5">
        <v>15328928430</v>
      </c>
      <c r="G79" s="5">
        <v>23516779319</v>
      </c>
      <c r="I79" s="5">
        <v>15328928430</v>
      </c>
      <c r="J79" s="5">
        <v>25683022300</v>
      </c>
      <c r="K79" s="5">
        <v>32888075481</v>
      </c>
      <c r="L79" s="5">
        <v>23354158968</v>
      </c>
      <c r="M79" s="5">
        <v>10885477945</v>
      </c>
      <c r="N79" s="5">
        <v>6959166382</v>
      </c>
    </row>
    <row r="80" spans="2:14" ht="15.5" x14ac:dyDescent="0.35">
      <c r="C80" t="s">
        <v>98</v>
      </c>
      <c r="D80" s="5">
        <v>83213003839</v>
      </c>
      <c r="E80" s="5">
        <v>74621438367</v>
      </c>
      <c r="F80" s="5">
        <v>92990873971</v>
      </c>
      <c r="G80" s="5">
        <v>79331976474</v>
      </c>
      <c r="I80" s="5">
        <v>92990873971</v>
      </c>
      <c r="J80" s="5">
        <v>77668770237</v>
      </c>
      <c r="K80" s="5">
        <v>71689957817</v>
      </c>
      <c r="L80" s="5">
        <v>49528128564</v>
      </c>
      <c r="M80" s="5">
        <v>50868768480</v>
      </c>
      <c r="N80" s="5">
        <v>52715846879</v>
      </c>
    </row>
    <row r="81" spans="3:14" ht="15.5" x14ac:dyDescent="0.35">
      <c r="C81" t="s">
        <v>101</v>
      </c>
      <c r="D81" s="5">
        <v>58613639</v>
      </c>
      <c r="E81" s="5">
        <v>79075115</v>
      </c>
      <c r="F81" s="5">
        <v>115519119</v>
      </c>
      <c r="G81" s="5">
        <v>128548800</v>
      </c>
      <c r="I81" s="5">
        <v>115519119</v>
      </c>
      <c r="J81" s="5">
        <v>439748801</v>
      </c>
      <c r="K81" s="5">
        <v>117748804</v>
      </c>
      <c r="L81" s="5">
        <v>1301749054</v>
      </c>
      <c r="M81" s="5">
        <v>1439134346</v>
      </c>
      <c r="N81" s="5">
        <v>7310937620</v>
      </c>
    </row>
    <row r="82" spans="3:14" ht="15.5" x14ac:dyDescent="0.35">
      <c r="C82" t="s">
        <v>247</v>
      </c>
      <c r="D82" s="5">
        <v>639000000</v>
      </c>
      <c r="J82" s="5">
        <v>70000000</v>
      </c>
      <c r="L82" s="5">
        <v>3632000</v>
      </c>
      <c r="M82" s="5">
        <v>3632000</v>
      </c>
      <c r="N82" s="5">
        <v>7132000</v>
      </c>
    </row>
    <row r="83" spans="3:14" ht="15.5" x14ac:dyDescent="0.35">
      <c r="C83" t="s">
        <v>99</v>
      </c>
      <c r="D83" s="5">
        <v>49458235</v>
      </c>
      <c r="E83" s="5">
        <v>49458235</v>
      </c>
      <c r="F83" s="5">
        <v>49458235</v>
      </c>
      <c r="G83" s="5">
        <v>49458235</v>
      </c>
      <c r="I83" s="5">
        <v>49458235</v>
      </c>
      <c r="J83" s="5">
        <v>49458235</v>
      </c>
      <c r="K83" s="5">
        <v>49458235</v>
      </c>
      <c r="N83" s="5">
        <v>7150000</v>
      </c>
    </row>
    <row r="84" spans="3:14" ht="15.5" x14ac:dyDescent="0.35">
      <c r="C84" t="s">
        <v>102</v>
      </c>
      <c r="D84" s="5">
        <v>58613639</v>
      </c>
      <c r="E84" s="5">
        <v>79075115</v>
      </c>
      <c r="F84" s="5">
        <v>115519119</v>
      </c>
      <c r="G84" s="5">
        <v>128548800</v>
      </c>
      <c r="I84" s="5">
        <v>115519119</v>
      </c>
      <c r="J84" s="5">
        <v>439748801</v>
      </c>
      <c r="K84" s="5">
        <v>117748804</v>
      </c>
      <c r="L84" s="5">
        <v>1301749054</v>
      </c>
      <c r="M84" s="5">
        <v>1439134346</v>
      </c>
      <c r="N84" s="5">
        <v>7310937620</v>
      </c>
    </row>
    <row r="85" spans="3:14" ht="15.5" x14ac:dyDescent="0.35">
      <c r="C85" t="s">
        <v>103</v>
      </c>
      <c r="D85" s="5">
        <v>1194947989</v>
      </c>
      <c r="E85" s="5">
        <v>1060247796</v>
      </c>
      <c r="F85" s="5">
        <v>1451134695</v>
      </c>
      <c r="G85" s="5">
        <v>1807297214</v>
      </c>
      <c r="I85" s="5">
        <v>1451134695</v>
      </c>
      <c r="J85" s="5">
        <v>3310216590</v>
      </c>
      <c r="K85" s="5">
        <v>1267701099</v>
      </c>
      <c r="L85" s="5">
        <v>673924288</v>
      </c>
      <c r="M85" s="5">
        <v>965957390</v>
      </c>
      <c r="N85" s="5">
        <v>860054189</v>
      </c>
    </row>
    <row r="86" spans="3:14" ht="15.5" x14ac:dyDescent="0.35">
      <c r="C86" t="s">
        <v>81</v>
      </c>
      <c r="D86" s="5">
        <v>-2007650919</v>
      </c>
      <c r="E86" s="5">
        <v>-2007650919</v>
      </c>
      <c r="F86" s="5">
        <v>-2007650919</v>
      </c>
      <c r="G86" s="5">
        <v>-66062371</v>
      </c>
      <c r="I86" s="5">
        <v>-2007650919</v>
      </c>
      <c r="J86" s="5">
        <v>-66062371</v>
      </c>
      <c r="K86" s="5">
        <v>-533544742</v>
      </c>
      <c r="L86" s="5">
        <v>849720121</v>
      </c>
      <c r="M86" s="5">
        <v>500534721</v>
      </c>
      <c r="N86" s="5">
        <v>524081723</v>
      </c>
    </row>
    <row r="87" spans="3:14" ht="15.5" x14ac:dyDescent="0.35">
      <c r="C87" t="s">
        <v>104</v>
      </c>
      <c r="D87" s="5">
        <v>156623291334</v>
      </c>
      <c r="E87" s="5">
        <v>151894764882</v>
      </c>
      <c r="F87" s="5">
        <v>142015935015</v>
      </c>
      <c r="G87" s="5">
        <v>136871109748</v>
      </c>
      <c r="I87" s="5">
        <v>142015935015</v>
      </c>
      <c r="J87" s="5">
        <v>132998688929</v>
      </c>
      <c r="K87" s="5">
        <v>129737094191</v>
      </c>
      <c r="L87" s="5">
        <v>85334012007</v>
      </c>
      <c r="M87" s="5">
        <v>72556002209</v>
      </c>
      <c r="N87" s="5">
        <v>70388973807</v>
      </c>
    </row>
    <row r="88" spans="3:14" ht="15.5" x14ac:dyDescent="0.35">
      <c r="C88" t="s">
        <v>105</v>
      </c>
    </row>
    <row r="89" spans="3:14" ht="15.5" x14ac:dyDescent="0.35">
      <c r="C89" t="s">
        <v>108</v>
      </c>
      <c r="D89" s="5">
        <v>11142197575</v>
      </c>
      <c r="E89" s="5">
        <v>11297826961</v>
      </c>
      <c r="F89" s="5">
        <v>11468132904</v>
      </c>
      <c r="G89" s="5">
        <v>9202868963</v>
      </c>
      <c r="I89" s="5">
        <v>11468132904</v>
      </c>
      <c r="J89" s="5">
        <v>9370137203</v>
      </c>
      <c r="K89" s="5">
        <v>8279394250</v>
      </c>
      <c r="L89" s="5">
        <v>11998617453</v>
      </c>
      <c r="M89" s="5">
        <v>11652967830</v>
      </c>
      <c r="N89" s="5">
        <v>12169115474</v>
      </c>
    </row>
    <row r="90" spans="3:14" ht="15.5" x14ac:dyDescent="0.35">
      <c r="C90" t="s">
        <v>106</v>
      </c>
      <c r="D90" s="5">
        <v>211970105177</v>
      </c>
      <c r="E90" s="5">
        <v>213532546995</v>
      </c>
      <c r="F90" s="5">
        <v>218554940537</v>
      </c>
      <c r="G90" s="5">
        <v>219509867067</v>
      </c>
      <c r="I90" s="5">
        <v>218554940537</v>
      </c>
      <c r="J90" s="5">
        <v>195980764766</v>
      </c>
      <c r="K90" s="5">
        <v>140333566904</v>
      </c>
      <c r="L90" s="5">
        <v>66142949607</v>
      </c>
      <c r="M90" s="5">
        <v>49470529918</v>
      </c>
      <c r="N90" s="5">
        <v>44348116261</v>
      </c>
    </row>
    <row r="91" spans="3:14" ht="15.5" x14ac:dyDescent="0.35">
      <c r="C91" t="s">
        <v>107</v>
      </c>
      <c r="D91" s="5">
        <v>2370186374</v>
      </c>
      <c r="E91" s="5">
        <v>2787192263</v>
      </c>
      <c r="F91" s="5">
        <v>3004198152</v>
      </c>
      <c r="G91" s="5">
        <v>3527817768</v>
      </c>
      <c r="I91" s="5">
        <v>3004198152</v>
      </c>
      <c r="J91" s="5">
        <v>2993534053</v>
      </c>
      <c r="K91" s="5">
        <v>43688274</v>
      </c>
      <c r="L91" s="5">
        <v>95253553</v>
      </c>
      <c r="M91" s="5">
        <v>165486791</v>
      </c>
      <c r="N91" s="5">
        <v>258365294</v>
      </c>
    </row>
    <row r="92" spans="3:14" ht="15.5" x14ac:dyDescent="0.35">
      <c r="C92" t="s">
        <v>248</v>
      </c>
      <c r="F92" s="5">
        <v>2467285458</v>
      </c>
      <c r="G92" s="5">
        <v>2902355600</v>
      </c>
      <c r="I92" s="5">
        <v>2467285458</v>
      </c>
      <c r="J92" s="5">
        <v>2902355600</v>
      </c>
      <c r="K92" s="5">
        <v>3961025910</v>
      </c>
      <c r="L92" s="5">
        <v>4250720795</v>
      </c>
      <c r="M92" s="5">
        <v>4911665879</v>
      </c>
      <c r="N92" s="5">
        <v>4876469211</v>
      </c>
    </row>
    <row r="93" spans="3:14" ht="15.5" x14ac:dyDescent="0.35">
      <c r="C93" t="s">
        <v>109</v>
      </c>
      <c r="D93" s="5">
        <v>229232196151</v>
      </c>
      <c r="E93" s="5">
        <v>232232739614</v>
      </c>
      <c r="F93" s="5">
        <v>239319076901</v>
      </c>
      <c r="G93" s="5">
        <v>239606998524</v>
      </c>
      <c r="I93" s="5">
        <v>239319076901</v>
      </c>
      <c r="J93" s="5">
        <v>227043863620</v>
      </c>
      <c r="K93" s="5">
        <v>176308216963</v>
      </c>
      <c r="L93" s="5">
        <v>84757025741</v>
      </c>
      <c r="M93" s="5">
        <v>71844644747</v>
      </c>
      <c r="N93" s="5">
        <v>66230825725</v>
      </c>
    </row>
    <row r="94" spans="3:14" ht="15.5" x14ac:dyDescent="0.35">
      <c r="C94" t="s">
        <v>110</v>
      </c>
      <c r="D94" s="5">
        <v>385855487485</v>
      </c>
      <c r="E94" s="5">
        <v>384127504496</v>
      </c>
      <c r="F94" s="5">
        <v>381335011916</v>
      </c>
      <c r="G94" s="5">
        <v>376478108272</v>
      </c>
      <c r="I94" s="5">
        <v>381335011916</v>
      </c>
      <c r="J94" s="5">
        <v>360042552549</v>
      </c>
      <c r="K94" s="5">
        <v>306045311154</v>
      </c>
      <c r="L94" s="5">
        <v>170091037748</v>
      </c>
      <c r="M94" s="5">
        <v>144400646956</v>
      </c>
      <c r="N94" s="5">
        <v>136619799532</v>
      </c>
    </row>
    <row r="95" spans="3:14" ht="15.5" x14ac:dyDescent="0.35">
      <c r="C95" t="s">
        <v>111</v>
      </c>
    </row>
    <row r="96" spans="3:14" ht="15.5" x14ac:dyDescent="0.35">
      <c r="C96" t="s">
        <v>112</v>
      </c>
    </row>
    <row r="97" spans="3:14" ht="15.5" x14ac:dyDescent="0.35">
      <c r="C97" t="s">
        <v>113</v>
      </c>
      <c r="D97" s="5">
        <v>75101861430</v>
      </c>
      <c r="E97" s="5">
        <v>64197942822</v>
      </c>
      <c r="F97" s="5">
        <v>64565856749</v>
      </c>
      <c r="G97" s="5">
        <v>50999471324</v>
      </c>
      <c r="I97" s="5">
        <v>64565856749</v>
      </c>
      <c r="J97" s="5">
        <v>53894721055</v>
      </c>
      <c r="K97" s="5">
        <v>30619301276</v>
      </c>
      <c r="L97" s="5">
        <v>23479078896</v>
      </c>
      <c r="M97" s="5">
        <v>28174687756</v>
      </c>
      <c r="N97" s="5">
        <v>33297246644</v>
      </c>
    </row>
    <row r="98" spans="3:14" ht="15.5" x14ac:dyDescent="0.35">
      <c r="C98" t="s">
        <v>114</v>
      </c>
      <c r="D98" s="5">
        <v>14982230679</v>
      </c>
      <c r="E98" s="5">
        <v>8266593120</v>
      </c>
      <c r="F98" s="5">
        <v>11470532711</v>
      </c>
      <c r="G98" s="5">
        <v>11822356562</v>
      </c>
      <c r="I98" s="5">
        <v>11470532711</v>
      </c>
      <c r="J98" s="5">
        <v>10767658792</v>
      </c>
      <c r="K98" s="5">
        <v>6659150429</v>
      </c>
      <c r="L98" s="5">
        <v>1448149611</v>
      </c>
      <c r="M98" s="5">
        <v>4197061121</v>
      </c>
      <c r="N98" s="5">
        <v>4027958766</v>
      </c>
    </row>
    <row r="99" spans="3:14" ht="15.5" x14ac:dyDescent="0.35">
      <c r="C99" t="s">
        <v>117</v>
      </c>
      <c r="D99" s="5">
        <v>5156682600</v>
      </c>
      <c r="E99" s="5">
        <v>4092490111</v>
      </c>
      <c r="F99" s="5">
        <v>5839719481</v>
      </c>
      <c r="G99" s="5">
        <v>2096521988</v>
      </c>
      <c r="I99" s="5">
        <v>5839719481</v>
      </c>
      <c r="J99" s="5">
        <v>2760401920</v>
      </c>
      <c r="K99" s="5">
        <v>3372642004</v>
      </c>
      <c r="L99" s="5">
        <v>867600376</v>
      </c>
      <c r="M99" s="5">
        <v>4191311197</v>
      </c>
      <c r="N99" s="5">
        <v>3112673123</v>
      </c>
    </row>
    <row r="100" spans="3:14" ht="15.5" x14ac:dyDescent="0.35">
      <c r="C100" t="s">
        <v>115</v>
      </c>
    </row>
    <row r="101" spans="3:14" ht="15.5" x14ac:dyDescent="0.35">
      <c r="C101" t="s">
        <v>252</v>
      </c>
      <c r="D101" s="5">
        <v>688458235</v>
      </c>
      <c r="E101" s="5">
        <v>49458235</v>
      </c>
      <c r="F101" s="5">
        <v>49458235</v>
      </c>
      <c r="G101" s="5">
        <v>49458235</v>
      </c>
      <c r="I101" s="5">
        <v>49458235</v>
      </c>
      <c r="J101" s="5">
        <v>119458235</v>
      </c>
      <c r="K101" s="5">
        <v>49458235</v>
      </c>
      <c r="L101" s="5">
        <v>3632000</v>
      </c>
      <c r="M101" s="5">
        <v>3632000</v>
      </c>
      <c r="N101" s="5">
        <v>14282000</v>
      </c>
    </row>
    <row r="102" spans="3:14" ht="15.5" x14ac:dyDescent="0.35">
      <c r="C102" t="s">
        <v>116</v>
      </c>
      <c r="D102" s="5">
        <v>4819393316</v>
      </c>
      <c r="E102" s="5">
        <v>9253152786</v>
      </c>
      <c r="F102" s="5">
        <v>11911902888</v>
      </c>
      <c r="G102" s="5">
        <v>6052224490</v>
      </c>
      <c r="I102" s="5">
        <v>11911902888</v>
      </c>
      <c r="J102" s="5">
        <v>5480175689</v>
      </c>
      <c r="K102" s="5">
        <v>9709801475</v>
      </c>
      <c r="L102" s="5">
        <v>12778031099</v>
      </c>
      <c r="M102" s="5">
        <v>5759101035</v>
      </c>
      <c r="N102" s="5">
        <v>6148138335</v>
      </c>
    </row>
    <row r="103" spans="3:14" ht="15.5" x14ac:dyDescent="0.35">
      <c r="C103" t="s">
        <v>322</v>
      </c>
    </row>
    <row r="104" spans="3:14" ht="15.5" x14ac:dyDescent="0.35">
      <c r="C104" t="s">
        <v>255</v>
      </c>
      <c r="D104" s="5">
        <v>31907645766</v>
      </c>
      <c r="E104" s="5">
        <v>39186729405</v>
      </c>
      <c r="F104" s="5">
        <v>39186729405</v>
      </c>
      <c r="G104" s="5">
        <v>54088848841</v>
      </c>
      <c r="I104" s="5">
        <v>39186729405</v>
      </c>
      <c r="J104" s="5">
        <v>38671695609</v>
      </c>
      <c r="K104" s="5">
        <v>34641848862</v>
      </c>
      <c r="L104" s="5">
        <v>9030181922</v>
      </c>
      <c r="M104" s="5">
        <v>2277617978</v>
      </c>
      <c r="N104" s="5">
        <v>5849440851</v>
      </c>
    </row>
    <row r="105" spans="3:14" ht="15.5" x14ac:dyDescent="0.35">
      <c r="C105" t="s">
        <v>323</v>
      </c>
      <c r="D105" s="5">
        <v>12352061876</v>
      </c>
      <c r="E105" s="5">
        <v>11804948882</v>
      </c>
      <c r="F105" s="5">
        <v>11624865663</v>
      </c>
      <c r="G105" s="5">
        <v>20077660664</v>
      </c>
      <c r="I105" s="5">
        <v>11624865663</v>
      </c>
      <c r="J105" s="5">
        <v>13104399364</v>
      </c>
      <c r="K105" s="5">
        <v>7439945610</v>
      </c>
      <c r="L105" s="5">
        <v>7213231840</v>
      </c>
      <c r="M105" s="5">
        <v>1737673096</v>
      </c>
      <c r="N105" s="5">
        <v>586988303</v>
      </c>
    </row>
    <row r="106" spans="3:14" ht="15.5" x14ac:dyDescent="0.35">
      <c r="C106" t="s">
        <v>325</v>
      </c>
      <c r="D106" s="5">
        <v>42925509319</v>
      </c>
      <c r="E106" s="5">
        <v>37006542165</v>
      </c>
      <c r="F106" s="5">
        <v>25782065769</v>
      </c>
      <c r="G106" s="5">
        <v>30976958656</v>
      </c>
      <c r="I106" s="5">
        <v>25782065769</v>
      </c>
      <c r="J106" s="5">
        <v>34765075026</v>
      </c>
      <c r="K106" s="5">
        <v>10803915202</v>
      </c>
      <c r="L106" s="5">
        <v>8341734417</v>
      </c>
      <c r="M106" s="5">
        <v>13877372919</v>
      </c>
      <c r="N106" s="5">
        <v>19904794420</v>
      </c>
    </row>
    <row r="107" spans="3:14" ht="15.5" x14ac:dyDescent="0.35">
      <c r="C107" t="s">
        <v>122</v>
      </c>
      <c r="D107" s="5">
        <v>78757783774</v>
      </c>
      <c r="E107" s="5">
        <v>89214020981</v>
      </c>
      <c r="F107" s="5">
        <v>89125882516</v>
      </c>
      <c r="G107" s="5">
        <v>96567688917</v>
      </c>
      <c r="I107" s="5">
        <v>89125882516</v>
      </c>
      <c r="J107" s="5">
        <v>75521012373</v>
      </c>
      <c r="K107" s="5">
        <v>62362246920</v>
      </c>
      <c r="L107" s="5">
        <v>32083148452</v>
      </c>
      <c r="M107" s="5">
        <v>21507143448</v>
      </c>
      <c r="N107" s="5">
        <v>27817386910</v>
      </c>
    </row>
    <row r="108" spans="3:14" ht="15.5" x14ac:dyDescent="0.35">
      <c r="C108" t="s">
        <v>123</v>
      </c>
      <c r="D108" s="5">
        <v>78757783774</v>
      </c>
      <c r="E108" s="5">
        <v>89214020981</v>
      </c>
      <c r="F108" s="5">
        <v>89125882516</v>
      </c>
      <c r="G108" s="5">
        <v>96567688917</v>
      </c>
      <c r="I108" s="5">
        <v>89125882516</v>
      </c>
      <c r="J108" s="5">
        <v>75521012373</v>
      </c>
      <c r="K108" s="5">
        <v>62362246920</v>
      </c>
      <c r="L108" s="5">
        <v>32083148452</v>
      </c>
      <c r="M108" s="5">
        <v>21507143448</v>
      </c>
      <c r="N108" s="5">
        <v>27817386910</v>
      </c>
    </row>
    <row r="109" spans="3:14" ht="15.5" x14ac:dyDescent="0.35">
      <c r="C109" t="s">
        <v>119</v>
      </c>
    </row>
    <row r="110" spans="3:14" ht="15.5" x14ac:dyDescent="0.35">
      <c r="C110" t="s">
        <v>121</v>
      </c>
      <c r="D110" s="5">
        <v>44259707642</v>
      </c>
      <c r="E110" s="5">
        <v>50991678287</v>
      </c>
      <c r="F110" s="5">
        <v>50811595068</v>
      </c>
      <c r="G110" s="5">
        <v>74189011869</v>
      </c>
      <c r="I110" s="5">
        <v>50811595068</v>
      </c>
      <c r="J110" s="5">
        <v>51798597337</v>
      </c>
      <c r="K110" s="5">
        <v>42081794472</v>
      </c>
      <c r="L110" s="5">
        <v>16243413762</v>
      </c>
      <c r="M110" s="5">
        <v>6190871071</v>
      </c>
      <c r="N110" s="5">
        <v>8885940953</v>
      </c>
    </row>
    <row r="111" spans="3:14" ht="15.5" x14ac:dyDescent="0.35">
      <c r="C111" t="s">
        <v>124</v>
      </c>
      <c r="D111" s="5">
        <v>153859645204</v>
      </c>
      <c r="E111" s="5">
        <v>153411963803</v>
      </c>
      <c r="F111" s="5">
        <v>153691739265</v>
      </c>
      <c r="G111" s="5">
        <v>147567160241</v>
      </c>
      <c r="I111" s="5">
        <v>153691739265</v>
      </c>
      <c r="J111" s="5">
        <v>129415733428</v>
      </c>
      <c r="K111" s="5">
        <v>92981548196</v>
      </c>
      <c r="L111" s="5">
        <v>55562227348</v>
      </c>
      <c r="M111" s="5">
        <v>49681831204</v>
      </c>
      <c r="N111" s="5">
        <v>61114633554</v>
      </c>
    </row>
    <row r="112" spans="3:14" ht="15.5" x14ac:dyDescent="0.35">
      <c r="C112" t="s">
        <v>125</v>
      </c>
    </row>
    <row r="113" spans="2:14" ht="15.5" x14ac:dyDescent="0.35">
      <c r="C113" t="s">
        <v>126</v>
      </c>
      <c r="D113" s="5">
        <v>144600000000</v>
      </c>
      <c r="E113" s="5">
        <v>144600000000</v>
      </c>
      <c r="F113" s="5">
        <v>144600000000</v>
      </c>
      <c r="G113" s="5">
        <v>144600000000</v>
      </c>
      <c r="I113" s="5">
        <v>144600000000</v>
      </c>
      <c r="J113" s="5">
        <v>144600000000</v>
      </c>
      <c r="K113" s="5">
        <v>144600000000</v>
      </c>
      <c r="L113" s="5">
        <v>81000000000</v>
      </c>
      <c r="M113" s="5">
        <v>1000000000</v>
      </c>
      <c r="N113" s="5">
        <v>1000000000</v>
      </c>
    </row>
    <row r="114" spans="2:14" ht="15.5" x14ac:dyDescent="0.35">
      <c r="C114" t="s">
        <v>127</v>
      </c>
      <c r="D114" s="5">
        <v>42115601953</v>
      </c>
      <c r="E114" s="5">
        <v>42115601953</v>
      </c>
      <c r="F114" s="5">
        <v>42115601953</v>
      </c>
      <c r="G114" s="5">
        <v>42115601953</v>
      </c>
      <c r="I114" s="5">
        <v>42115601953</v>
      </c>
      <c r="J114" s="5">
        <v>42115601953</v>
      </c>
      <c r="K114" s="5">
        <v>42115601953</v>
      </c>
    </row>
    <row r="115" spans="2:14" ht="15.5" x14ac:dyDescent="0.35">
      <c r="C115" t="s">
        <v>128</v>
      </c>
      <c r="D115" s="5">
        <v>48001499033</v>
      </c>
      <c r="E115" s="5">
        <v>46744447024</v>
      </c>
      <c r="F115" s="5">
        <v>43636337357</v>
      </c>
      <c r="G115" s="5">
        <v>43139540564</v>
      </c>
      <c r="I115" s="5">
        <v>43636337357</v>
      </c>
      <c r="J115" s="5">
        <v>44727870364</v>
      </c>
      <c r="K115" s="5">
        <v>28414301010</v>
      </c>
      <c r="L115" s="5">
        <v>34465707078</v>
      </c>
      <c r="M115" s="5">
        <v>95278093395</v>
      </c>
      <c r="N115" s="5">
        <v>76430518955</v>
      </c>
    </row>
    <row r="116" spans="2:14" ht="15.5" x14ac:dyDescent="0.35">
      <c r="C116" t="s">
        <v>257</v>
      </c>
      <c r="D116" s="5">
        <v>1250000000</v>
      </c>
      <c r="E116" s="5">
        <v>1150000000</v>
      </c>
      <c r="F116" s="5">
        <v>1150000000</v>
      </c>
      <c r="G116" s="5">
        <v>1150000000</v>
      </c>
      <c r="I116" s="5">
        <v>1150000000</v>
      </c>
      <c r="J116" s="5">
        <v>1000000000</v>
      </c>
      <c r="K116" s="5">
        <v>855000000</v>
      </c>
      <c r="L116" s="5">
        <v>800000000</v>
      </c>
    </row>
    <row r="117" spans="2:14" ht="15.5" x14ac:dyDescent="0.35">
      <c r="C117" t="s">
        <v>258</v>
      </c>
      <c r="D117" s="5">
        <v>46751499033</v>
      </c>
      <c r="E117" s="5">
        <v>45594447024</v>
      </c>
      <c r="F117" s="5">
        <v>42486337357</v>
      </c>
      <c r="G117" s="5">
        <v>41989540564</v>
      </c>
      <c r="I117" s="5">
        <v>42486337357</v>
      </c>
      <c r="J117" s="5">
        <v>43727870364</v>
      </c>
      <c r="K117" s="5">
        <v>27559301010</v>
      </c>
      <c r="L117" s="5">
        <v>33665707078</v>
      </c>
      <c r="M117" s="5">
        <v>95278093395</v>
      </c>
      <c r="N117" s="5">
        <v>76430518955</v>
      </c>
    </row>
    <row r="118" spans="2:14" ht="15.5" x14ac:dyDescent="0.35">
      <c r="C118" t="s">
        <v>259</v>
      </c>
      <c r="D118" s="5">
        <v>48001499033</v>
      </c>
      <c r="E118" s="5">
        <v>46744447024</v>
      </c>
      <c r="F118" s="5">
        <v>43636337357</v>
      </c>
      <c r="G118" s="5">
        <v>43139540564</v>
      </c>
      <c r="I118" s="5">
        <v>43636337357</v>
      </c>
      <c r="J118" s="5">
        <v>44727870364</v>
      </c>
      <c r="K118" s="5">
        <v>28414301010</v>
      </c>
      <c r="L118" s="5">
        <v>34465707078</v>
      </c>
      <c r="M118" s="5">
        <v>95278093395</v>
      </c>
      <c r="N118" s="5">
        <v>76430518955</v>
      </c>
    </row>
    <row r="119" spans="2:14" ht="15.5" x14ac:dyDescent="0.35">
      <c r="C119" t="s">
        <v>260</v>
      </c>
      <c r="D119" s="5">
        <v>-713607786</v>
      </c>
      <c r="E119" s="5">
        <v>-736857365</v>
      </c>
      <c r="F119" s="5">
        <v>-701015740</v>
      </c>
      <c r="G119" s="5">
        <v>-878132115</v>
      </c>
      <c r="I119" s="5">
        <v>-701015740</v>
      </c>
      <c r="J119" s="5">
        <v>-750590825</v>
      </c>
      <c r="K119" s="5">
        <v>-1532595263</v>
      </c>
      <c r="L119" s="5">
        <v>-1786616799</v>
      </c>
      <c r="M119" s="5">
        <v>-2059812364</v>
      </c>
      <c r="N119" s="5">
        <v>-2449434700</v>
      </c>
    </row>
    <row r="120" spans="2:14" ht="15.5" x14ac:dyDescent="0.35">
      <c r="C120" t="s">
        <v>10</v>
      </c>
      <c r="D120" s="5">
        <v>231995842281</v>
      </c>
      <c r="E120" s="5">
        <v>230715540693</v>
      </c>
      <c r="F120" s="5">
        <v>227643272651</v>
      </c>
      <c r="G120" s="5">
        <v>228910948031</v>
      </c>
      <c r="I120" s="5">
        <v>227643272651</v>
      </c>
      <c r="J120" s="5">
        <v>230626819121</v>
      </c>
      <c r="K120" s="5">
        <v>213063762958</v>
      </c>
      <c r="L120" s="5">
        <v>114528810400</v>
      </c>
      <c r="M120" s="5">
        <v>94718815752</v>
      </c>
      <c r="N120" s="5">
        <v>75505165978</v>
      </c>
    </row>
    <row r="121" spans="2:14" ht="15.5" x14ac:dyDescent="0.35">
      <c r="C121" t="s">
        <v>129</v>
      </c>
      <c r="D121" s="5">
        <v>385855487485</v>
      </c>
      <c r="E121" s="5">
        <v>384127504496</v>
      </c>
      <c r="F121" s="5">
        <v>381335011916</v>
      </c>
      <c r="G121" s="5">
        <v>376478108272</v>
      </c>
      <c r="I121" s="5">
        <v>381335011916</v>
      </c>
      <c r="J121" s="5">
        <v>360042552549</v>
      </c>
      <c r="K121" s="5">
        <v>306045311154</v>
      </c>
      <c r="L121" s="5">
        <v>170091037748</v>
      </c>
      <c r="M121" s="5">
        <v>144400646956</v>
      </c>
      <c r="N121" s="5">
        <v>136619799532</v>
      </c>
    </row>
    <row r="122" spans="2:14" ht="15.5" x14ac:dyDescent="0.35">
      <c r="C122" t="s">
        <v>130</v>
      </c>
      <c r="D122" s="5">
        <v>2892000000</v>
      </c>
      <c r="E122" s="5">
        <v>2892000000</v>
      </c>
      <c r="F122" s="5">
        <v>2892000000</v>
      </c>
      <c r="G122" s="5">
        <v>2892000000</v>
      </c>
      <c r="I122" s="5">
        <v>2892000000</v>
      </c>
      <c r="J122" s="5">
        <v>2892000000</v>
      </c>
      <c r="K122" s="5">
        <v>2892000000</v>
      </c>
      <c r="L122" s="5">
        <v>1620000000</v>
      </c>
      <c r="M122" s="5">
        <v>250</v>
      </c>
      <c r="N122" s="5">
        <v>250</v>
      </c>
    </row>
    <row r="124" spans="2:14" ht="15.5" x14ac:dyDescent="0.35">
      <c r="B124" t="s">
        <v>131</v>
      </c>
      <c r="C124" t="s">
        <v>132</v>
      </c>
      <c r="D124" s="5">
        <v>1384029796</v>
      </c>
      <c r="E124" s="5">
        <v>-6355357099</v>
      </c>
      <c r="F124" s="5">
        <v>19078965959</v>
      </c>
      <c r="G124" s="5">
        <v>-3351746134</v>
      </c>
      <c r="I124" s="5">
        <v>43693838363</v>
      </c>
      <c r="J124" s="5">
        <v>61390945774</v>
      </c>
      <c r="K124" s="5">
        <v>22400494370</v>
      </c>
      <c r="L124" s="5">
        <v>46150162867</v>
      </c>
      <c r="M124" s="5">
        <v>31907975242</v>
      </c>
      <c r="N124" s="5">
        <v>26712044044</v>
      </c>
    </row>
    <row r="125" spans="2:14" ht="15.5" x14ac:dyDescent="0.35">
      <c r="C125" t="s">
        <v>363</v>
      </c>
      <c r="D125" s="5">
        <v>114636172954</v>
      </c>
      <c r="E125" s="5">
        <v>129816228251</v>
      </c>
      <c r="F125" s="5">
        <v>141438511312</v>
      </c>
      <c r="G125" s="5">
        <v>108061690432</v>
      </c>
      <c r="I125" s="5">
        <v>491903082186</v>
      </c>
      <c r="J125" s="5">
        <v>442513734663</v>
      </c>
      <c r="K125" s="5">
        <v>422453072301</v>
      </c>
      <c r="L125" s="5">
        <v>364599564485</v>
      </c>
      <c r="M125" s="5">
        <v>320493433314</v>
      </c>
      <c r="N125" s="5">
        <v>270508267297</v>
      </c>
    </row>
    <row r="126" spans="2:14" ht="15.5" x14ac:dyDescent="0.35">
      <c r="C126" t="s">
        <v>135</v>
      </c>
      <c r="D126" s="5">
        <v>-31692133830</v>
      </c>
      <c r="E126" s="5">
        <v>-45666897548</v>
      </c>
      <c r="F126" s="5">
        <v>-30764551928</v>
      </c>
      <c r="G126" s="5">
        <v>-38373934140</v>
      </c>
      <c r="I126" s="5">
        <v>-141814358786</v>
      </c>
      <c r="J126" s="5">
        <v>-123740776584</v>
      </c>
      <c r="K126" s="5">
        <v>-98289152290</v>
      </c>
      <c r="L126" s="5">
        <v>-85179212905</v>
      </c>
      <c r="M126" s="5">
        <v>-78383381356</v>
      </c>
      <c r="N126" s="5">
        <v>-69349661989</v>
      </c>
    </row>
    <row r="127" spans="2:14" ht="15.5" x14ac:dyDescent="0.35">
      <c r="C127" t="s">
        <v>465</v>
      </c>
      <c r="D127" s="5">
        <v>-50930579844</v>
      </c>
      <c r="E127" s="5">
        <v>-42970898540</v>
      </c>
      <c r="F127" s="5">
        <v>-76116519518</v>
      </c>
      <c r="G127" s="5">
        <v>-52564899524</v>
      </c>
      <c r="I127" s="5">
        <v>-222022210736</v>
      </c>
      <c r="J127" s="5">
        <v>-186509815849</v>
      </c>
      <c r="K127" s="5">
        <v>-199865600880</v>
      </c>
      <c r="L127" s="5">
        <v>-176300702548</v>
      </c>
      <c r="M127" s="5">
        <v>-165108435859</v>
      </c>
      <c r="N127" s="5">
        <v>-138306485003</v>
      </c>
    </row>
    <row r="128" spans="2:14" ht="15.5" x14ac:dyDescent="0.35">
      <c r="C128" t="s">
        <v>326</v>
      </c>
      <c r="D128" s="5">
        <v>-24719356088</v>
      </c>
      <c r="E128" s="5">
        <v>-43007930068</v>
      </c>
      <c r="F128" s="5">
        <v>-9621442495</v>
      </c>
      <c r="G128" s="5">
        <v>-15772156627</v>
      </c>
      <c r="I128" s="5">
        <v>-65685933171</v>
      </c>
      <c r="J128" s="5">
        <v>-49666472600</v>
      </c>
      <c r="K128" s="5">
        <v>-84080155788</v>
      </c>
      <c r="L128" s="5">
        <v>-44671652374</v>
      </c>
      <c r="M128" s="5">
        <v>-33448484834</v>
      </c>
      <c r="N128" s="5">
        <v>-26908498338</v>
      </c>
    </row>
    <row r="129" spans="3:14" ht="15.5" x14ac:dyDescent="0.35">
      <c r="C129" t="s">
        <v>261</v>
      </c>
      <c r="D129" s="5">
        <v>14297781</v>
      </c>
      <c r="E129" s="5">
        <v>20415039</v>
      </c>
      <c r="F129" s="5">
        <v>54830961</v>
      </c>
      <c r="G129" s="5">
        <v>68908068</v>
      </c>
      <c r="I129" s="5">
        <v>330047089</v>
      </c>
      <c r="J129" s="5">
        <v>124525799</v>
      </c>
      <c r="K129" s="5">
        <v>183852349</v>
      </c>
      <c r="L129" s="5">
        <v>102388333</v>
      </c>
      <c r="M129" s="5">
        <v>81107572</v>
      </c>
      <c r="N129" s="5">
        <v>47656217</v>
      </c>
    </row>
    <row r="130" spans="3:14" ht="15.5" x14ac:dyDescent="0.35">
      <c r="C130" t="s">
        <v>137</v>
      </c>
      <c r="D130" s="5">
        <v>-3704206363</v>
      </c>
      <c r="E130" s="5">
        <v>-2385309983</v>
      </c>
      <c r="F130" s="5">
        <v>-3780142324</v>
      </c>
      <c r="G130" s="5">
        <v>-2572824992</v>
      </c>
      <c r="I130" s="5">
        <v>-10743541672</v>
      </c>
      <c r="J130" s="5">
        <v>-14376741899</v>
      </c>
      <c r="K130" s="5">
        <v>-15225553679</v>
      </c>
      <c r="L130" s="5">
        <v>-10110379332</v>
      </c>
      <c r="M130" s="5">
        <v>-9456828457</v>
      </c>
      <c r="N130" s="5">
        <v>-5757266075</v>
      </c>
    </row>
    <row r="131" spans="3:14" ht="15.5" x14ac:dyDescent="0.35">
      <c r="C131" t="s">
        <v>805</v>
      </c>
      <c r="D131" s="5">
        <v>-2220164814</v>
      </c>
      <c r="E131" s="5">
        <v>-2160964250</v>
      </c>
      <c r="F131" s="5">
        <v>-2131720049</v>
      </c>
      <c r="G131" s="5">
        <v>-2198529351</v>
      </c>
      <c r="I131" s="5">
        <v>-8273246547</v>
      </c>
      <c r="J131" s="5">
        <v>-6953507756</v>
      </c>
      <c r="K131" s="5">
        <v>-2775967643</v>
      </c>
      <c r="L131" s="5">
        <v>-2289842792</v>
      </c>
      <c r="M131" s="5">
        <v>-2269435138</v>
      </c>
      <c r="N131" s="5">
        <v>-3521968065</v>
      </c>
    </row>
    <row r="132" spans="3:14" ht="15.5" x14ac:dyDescent="0.35">
      <c r="C132" t="s">
        <v>139</v>
      </c>
      <c r="D132" s="5">
        <v>-3135978459</v>
      </c>
      <c r="E132" s="5">
        <v>10650387271</v>
      </c>
      <c r="F132" s="5">
        <v>-21931144723</v>
      </c>
      <c r="G132" s="5">
        <v>7087561692</v>
      </c>
      <c r="I132" s="5">
        <v>-17741469480</v>
      </c>
      <c r="J132" s="5">
        <v>8370409747</v>
      </c>
      <c r="K132" s="5">
        <v>95879822377</v>
      </c>
      <c r="L132" s="5">
        <v>-18898825995</v>
      </c>
      <c r="M132" s="5">
        <v>-17116422524</v>
      </c>
      <c r="N132" s="5">
        <v>-18163788529</v>
      </c>
    </row>
    <row r="133" spans="3:14" ht="15.5" x14ac:dyDescent="0.35">
      <c r="C133" t="s">
        <v>140</v>
      </c>
      <c r="D133" s="5">
        <v>-5975041805</v>
      </c>
      <c r="E133" s="5">
        <v>-1240090825</v>
      </c>
      <c r="F133" s="5">
        <v>-5335672125</v>
      </c>
      <c r="G133" s="5">
        <v>-6799862078</v>
      </c>
      <c r="I133" s="5">
        <v>-36306462753</v>
      </c>
      <c r="J133" s="5">
        <v>-76966408702</v>
      </c>
      <c r="K133" s="5">
        <v>-108746400234</v>
      </c>
      <c r="L133" s="5">
        <v>-14782655849</v>
      </c>
      <c r="M133" s="5">
        <v>-10865241155</v>
      </c>
      <c r="N133" s="5">
        <v>-4763690083</v>
      </c>
    </row>
    <row r="134" spans="3:14" ht="15.5" x14ac:dyDescent="0.35">
      <c r="C134" t="s">
        <v>143</v>
      </c>
      <c r="D134" s="5">
        <v>-7060408919</v>
      </c>
      <c r="E134" s="5">
        <v>-2232051091</v>
      </c>
      <c r="F134" s="5">
        <v>-3702774909</v>
      </c>
      <c r="G134" s="5">
        <v>-11871074550</v>
      </c>
      <c r="I134" s="5">
        <v>-33656032036</v>
      </c>
      <c r="J134" s="5">
        <v>-60067777412</v>
      </c>
      <c r="K134" s="5">
        <v>-85465002753</v>
      </c>
      <c r="L134" s="5">
        <v>-12574666479</v>
      </c>
      <c r="M134" s="5">
        <v>-5736685420</v>
      </c>
      <c r="N134" s="5">
        <v>-617674288</v>
      </c>
    </row>
    <row r="135" spans="3:14" ht="15.5" x14ac:dyDescent="0.35">
      <c r="C135" t="s">
        <v>498</v>
      </c>
      <c r="D135" s="5">
        <v>499640351</v>
      </c>
      <c r="F135" s="5">
        <v>990291693</v>
      </c>
      <c r="G135" s="5">
        <v>262314574</v>
      </c>
      <c r="I135" s="5">
        <v>1593347744</v>
      </c>
      <c r="J135" s="5">
        <v>577824958</v>
      </c>
      <c r="K135" s="5">
        <v>409144144</v>
      </c>
      <c r="L135" s="5">
        <v>99494962</v>
      </c>
      <c r="M135" s="5">
        <v>554438594</v>
      </c>
      <c r="N135" s="5">
        <v>460833599</v>
      </c>
    </row>
    <row r="136" spans="3:14" ht="15.5" x14ac:dyDescent="0.35">
      <c r="C136" t="s">
        <v>848</v>
      </c>
      <c r="E136" s="5">
        <v>1897256000</v>
      </c>
    </row>
    <row r="137" spans="3:14" ht="15.5" x14ac:dyDescent="0.35">
      <c r="C137" t="s">
        <v>1008</v>
      </c>
      <c r="N137" s="5">
        <v>185000000</v>
      </c>
    </row>
    <row r="138" spans="3:14" ht="15.5" x14ac:dyDescent="0.35">
      <c r="C138" t="s">
        <v>368</v>
      </c>
      <c r="D138" s="5">
        <v>585726763</v>
      </c>
      <c r="E138" s="5">
        <v>-905295734</v>
      </c>
      <c r="F138" s="5">
        <v>-2457840369</v>
      </c>
      <c r="G138" s="5">
        <v>4811895398</v>
      </c>
      <c r="I138" s="5">
        <v>-3496758661</v>
      </c>
      <c r="J138" s="5">
        <v>-15797071998</v>
      </c>
      <c r="K138" s="5">
        <v>-23690541625</v>
      </c>
      <c r="L138" s="5">
        <v>-2269484333</v>
      </c>
      <c r="M138" s="5">
        <v>-5643994329</v>
      </c>
      <c r="N138" s="5">
        <v>-4578759485</v>
      </c>
    </row>
    <row r="139" spans="3:14" ht="15.5" x14ac:dyDescent="0.35">
      <c r="C139" t="s">
        <v>144</v>
      </c>
      <c r="F139" s="5">
        <v>-165348540</v>
      </c>
      <c r="G139" s="5">
        <v>-2997500</v>
      </c>
      <c r="I139" s="5">
        <v>-747019800</v>
      </c>
      <c r="J139" s="5">
        <v>-1679384250</v>
      </c>
      <c r="L139" s="5">
        <v>-37999999</v>
      </c>
      <c r="M139" s="5">
        <v>-39000000</v>
      </c>
      <c r="N139" s="5">
        <v>-213089909</v>
      </c>
    </row>
    <row r="140" spans="3:14" ht="15.5" x14ac:dyDescent="0.35">
      <c r="C140" t="s">
        <v>148</v>
      </c>
      <c r="D140" s="5">
        <v>-3135978459</v>
      </c>
      <c r="E140" s="5">
        <v>10650387271</v>
      </c>
      <c r="F140" s="5">
        <v>-21931144723</v>
      </c>
      <c r="G140" s="5">
        <v>7087561692</v>
      </c>
      <c r="I140" s="5">
        <v>-17741469480</v>
      </c>
      <c r="J140" s="5">
        <v>8370409747</v>
      </c>
      <c r="K140" s="5">
        <v>95879822377</v>
      </c>
      <c r="L140" s="5">
        <v>-18898825995</v>
      </c>
      <c r="M140" s="5">
        <v>-17116422524</v>
      </c>
      <c r="N140" s="5">
        <v>-18163788529</v>
      </c>
    </row>
    <row r="141" spans="3:14" ht="15.5" x14ac:dyDescent="0.35">
      <c r="C141" t="s">
        <v>407</v>
      </c>
    </row>
    <row r="142" spans="3:14" ht="15.5" x14ac:dyDescent="0.35">
      <c r="C142" t="s">
        <v>953</v>
      </c>
      <c r="D142" s="5">
        <v>196000000</v>
      </c>
      <c r="E142" s="5">
        <v>4000000</v>
      </c>
      <c r="F142" s="5">
        <v>14000000</v>
      </c>
      <c r="G142" s="5">
        <v>-382500000</v>
      </c>
      <c r="I142" s="5">
        <v>14000000</v>
      </c>
      <c r="J142" s="5">
        <v>377500000</v>
      </c>
    </row>
    <row r="143" spans="3:14" ht="15.5" x14ac:dyDescent="0.35">
      <c r="C143" t="s">
        <v>1009</v>
      </c>
      <c r="F143" s="5">
        <v>-382500000</v>
      </c>
      <c r="G143" s="5">
        <v>382500000</v>
      </c>
    </row>
    <row r="144" spans="3:14" ht="15.5" x14ac:dyDescent="0.35">
      <c r="C144" t="s">
        <v>372</v>
      </c>
      <c r="D144" s="5">
        <v>3464172603</v>
      </c>
      <c r="E144" s="5">
        <v>-3464172603</v>
      </c>
    </row>
    <row r="145" spans="3:14" ht="15.5" x14ac:dyDescent="0.35">
      <c r="C145" t="s">
        <v>281</v>
      </c>
      <c r="G145" s="5">
        <v>70000000</v>
      </c>
    </row>
    <row r="146" spans="3:14" ht="15.5" x14ac:dyDescent="0.35">
      <c r="C146" t="s">
        <v>115</v>
      </c>
    </row>
    <row r="147" spans="3:14" ht="15.5" x14ac:dyDescent="0.35">
      <c r="C147" t="s">
        <v>247</v>
      </c>
      <c r="F147" s="5">
        <v>368500000</v>
      </c>
      <c r="I147" s="5">
        <v>368500000</v>
      </c>
    </row>
    <row r="148" spans="3:14" ht="15.5" x14ac:dyDescent="0.35">
      <c r="C148" t="s">
        <v>1010</v>
      </c>
      <c r="D148" s="5">
        <v>639000000</v>
      </c>
      <c r="G148" s="5">
        <v>-70000000</v>
      </c>
      <c r="I148" s="5">
        <v>-70000000</v>
      </c>
      <c r="J148" s="5">
        <v>70000000</v>
      </c>
    </row>
    <row r="149" spans="3:14" ht="15.5" x14ac:dyDescent="0.35">
      <c r="C149" t="s">
        <v>457</v>
      </c>
      <c r="D149" s="5">
        <v>2913162784</v>
      </c>
      <c r="E149" s="5">
        <v>-1715666681</v>
      </c>
      <c r="F149" s="5">
        <v>-700308474</v>
      </c>
      <c r="I149" s="5">
        <v>-700308474</v>
      </c>
    </row>
    <row r="150" spans="3:14" ht="15.5" x14ac:dyDescent="0.35">
      <c r="C150" t="s">
        <v>456</v>
      </c>
      <c r="D150" s="5">
        <v>4582492288</v>
      </c>
      <c r="E150" s="5">
        <v>16881921279</v>
      </c>
      <c r="F150" s="5">
        <v>-25339445814</v>
      </c>
      <c r="G150" s="5">
        <v>20981477814</v>
      </c>
    </row>
    <row r="151" spans="3:14" ht="15.5" x14ac:dyDescent="0.35">
      <c r="C151" t="s">
        <v>1011</v>
      </c>
      <c r="D151" s="5">
        <v>-4760735470</v>
      </c>
      <c r="E151" s="5">
        <v>1197496103</v>
      </c>
      <c r="F151" s="5">
        <v>15457086603</v>
      </c>
      <c r="I151" s="5">
        <v>15457086603</v>
      </c>
    </row>
    <row r="152" spans="3:14" ht="15.5" x14ac:dyDescent="0.35">
      <c r="C152" t="s">
        <v>595</v>
      </c>
    </row>
    <row r="153" spans="3:14" ht="15.5" x14ac:dyDescent="0.35">
      <c r="C153" t="s">
        <v>1012</v>
      </c>
      <c r="F153" s="5">
        <v>368500000</v>
      </c>
      <c r="I153" s="5">
        <v>368500000</v>
      </c>
    </row>
    <row r="154" spans="3:14" ht="15.5" x14ac:dyDescent="0.35">
      <c r="C154" t="s">
        <v>577</v>
      </c>
    </row>
    <row r="155" spans="3:14" ht="15.5" x14ac:dyDescent="0.35">
      <c r="C155" t="s">
        <v>470</v>
      </c>
      <c r="D155" s="5">
        <v>-7189702462</v>
      </c>
      <c r="F155" s="5">
        <v>15640191746</v>
      </c>
      <c r="G155" s="5">
        <v>3257025844</v>
      </c>
      <c r="I155" s="5">
        <v>15640191746</v>
      </c>
      <c r="J155" s="5">
        <v>37497660450</v>
      </c>
      <c r="K155" s="5">
        <v>34988129042</v>
      </c>
    </row>
    <row r="156" spans="3:14" ht="15.5" x14ac:dyDescent="0.35">
      <c r="C156" t="s">
        <v>471</v>
      </c>
      <c r="F156" s="5">
        <v>-16473031899</v>
      </c>
      <c r="G156" s="5">
        <v>-8627115600</v>
      </c>
      <c r="I156" s="5">
        <v>-25100147499</v>
      </c>
      <c r="J156" s="5">
        <v>-12740126590</v>
      </c>
      <c r="K156" s="5">
        <v>-6450401832</v>
      </c>
      <c r="L156" s="5">
        <v>-244346431</v>
      </c>
      <c r="M156" s="5">
        <v>-10879873863</v>
      </c>
      <c r="N156" s="5">
        <v>-16845191782</v>
      </c>
    </row>
    <row r="157" spans="3:14" ht="15.5" x14ac:dyDescent="0.35">
      <c r="C157" t="s">
        <v>578</v>
      </c>
      <c r="D157" s="5">
        <v>-7189702462</v>
      </c>
      <c r="F157" s="5">
        <v>-832840153</v>
      </c>
      <c r="G157" s="5">
        <v>-5370089756</v>
      </c>
      <c r="I157" s="5">
        <v>-9459955753</v>
      </c>
      <c r="J157" s="5">
        <v>24757533860</v>
      </c>
      <c r="K157" s="5">
        <v>28537727210</v>
      </c>
      <c r="L157" s="5">
        <v>-244346431</v>
      </c>
      <c r="M157" s="5">
        <v>-10879873863</v>
      </c>
      <c r="N157" s="5">
        <v>-16845191782</v>
      </c>
    </row>
    <row r="158" spans="3:14" ht="15.5" x14ac:dyDescent="0.35">
      <c r="C158" t="s">
        <v>338</v>
      </c>
      <c r="D158" s="5">
        <v>-954360000</v>
      </c>
      <c r="G158" s="5">
        <v>-6738360000</v>
      </c>
      <c r="I158" s="5">
        <v>-6738360000</v>
      </c>
      <c r="J158" s="5">
        <v>-6796200000</v>
      </c>
      <c r="L158" s="5">
        <v>-10750000000</v>
      </c>
      <c r="M158" s="5">
        <v>-2100000000</v>
      </c>
    </row>
    <row r="159" spans="3:14" ht="15.5" x14ac:dyDescent="0.35">
      <c r="C159" t="s">
        <v>1013</v>
      </c>
      <c r="K159" s="5">
        <v>75000000000</v>
      </c>
    </row>
    <row r="160" spans="3:14" ht="15.5" x14ac:dyDescent="0.35">
      <c r="C160" t="s">
        <v>1014</v>
      </c>
      <c r="K160" s="5">
        <v>-2884398047</v>
      </c>
    </row>
    <row r="161" spans="2:14" ht="15.5" x14ac:dyDescent="0.35">
      <c r="C161" t="s">
        <v>289</v>
      </c>
      <c r="D161" s="5">
        <v>-2012208201</v>
      </c>
      <c r="E161" s="5">
        <v>-2239390827</v>
      </c>
      <c r="F161" s="5">
        <v>-10501836885</v>
      </c>
      <c r="G161" s="5">
        <v>-1771666366</v>
      </c>
      <c r="I161" s="5">
        <v>-16552631856</v>
      </c>
      <c r="J161" s="5">
        <v>-9940164898</v>
      </c>
      <c r="K161" s="5">
        <v>-3251771852</v>
      </c>
      <c r="L161" s="5">
        <v>-5031326035</v>
      </c>
      <c r="M161" s="5">
        <v>-1227208400</v>
      </c>
    </row>
    <row r="162" spans="2:14" ht="15.5" x14ac:dyDescent="0.35">
      <c r="C162" t="s">
        <v>343</v>
      </c>
      <c r="D162" s="5">
        <v>-13800001</v>
      </c>
      <c r="E162" s="5">
        <v>-13800000</v>
      </c>
      <c r="F162" s="5">
        <v>-13800000</v>
      </c>
      <c r="G162" s="5">
        <v>-13800000</v>
      </c>
      <c r="I162" s="5">
        <v>-59800000</v>
      </c>
      <c r="J162" s="5">
        <v>-98259215</v>
      </c>
      <c r="K162" s="5">
        <v>-1521734934</v>
      </c>
      <c r="L162" s="5">
        <v>-2873153529</v>
      </c>
      <c r="M162" s="5">
        <v>-2909340261</v>
      </c>
      <c r="N162" s="5">
        <v>-1318596747</v>
      </c>
    </row>
    <row r="163" spans="2:14" ht="15.5" x14ac:dyDescent="0.35">
      <c r="C163" t="s">
        <v>507</v>
      </c>
      <c r="D163" s="5">
        <v>-7726990468</v>
      </c>
      <c r="E163" s="5">
        <v>3054939347</v>
      </c>
      <c r="F163" s="5">
        <v>-8187850889</v>
      </c>
      <c r="G163" s="5">
        <v>-3064046520</v>
      </c>
      <c r="I163" s="5">
        <v>-10354093870</v>
      </c>
      <c r="J163" s="5">
        <v>-7205053181</v>
      </c>
      <c r="K163" s="5">
        <v>9533916513</v>
      </c>
      <c r="L163" s="5">
        <v>12468681023</v>
      </c>
      <c r="M163" s="5">
        <v>3926311563</v>
      </c>
      <c r="N163" s="5">
        <v>3784565432</v>
      </c>
    </row>
    <row r="164" spans="2:14" ht="15.5" x14ac:dyDescent="0.35">
      <c r="C164" t="s">
        <v>509</v>
      </c>
      <c r="E164" s="5">
        <v>15328928430</v>
      </c>
      <c r="I164" s="5">
        <v>25683022300</v>
      </c>
      <c r="J164" s="5">
        <v>32888075481</v>
      </c>
      <c r="K164" s="5">
        <v>23354158968</v>
      </c>
      <c r="L164" s="5">
        <v>10885477945</v>
      </c>
      <c r="M164" s="5">
        <v>6959166382</v>
      </c>
      <c r="N164" s="5">
        <v>3174600950</v>
      </c>
    </row>
    <row r="165" spans="2:14" ht="15.5" x14ac:dyDescent="0.35">
      <c r="C165" t="s">
        <v>510</v>
      </c>
      <c r="D165" s="5">
        <v>-7726990468</v>
      </c>
      <c r="E165" s="5">
        <v>18383867777</v>
      </c>
      <c r="F165" s="5">
        <v>-8187850889</v>
      </c>
      <c r="G165" s="5">
        <v>-3064046520</v>
      </c>
      <c r="I165" s="5">
        <v>15328928430</v>
      </c>
      <c r="J165" s="5">
        <v>25683022300</v>
      </c>
      <c r="K165" s="5">
        <v>32888075481</v>
      </c>
      <c r="L165" s="5">
        <v>23354158968</v>
      </c>
      <c r="M165" s="5">
        <v>10885477945</v>
      </c>
      <c r="N165" s="5">
        <v>6959166382</v>
      </c>
    </row>
    <row r="167" spans="2:14" ht="15.5" x14ac:dyDescent="0.35">
      <c r="B167" t="s">
        <v>160</v>
      </c>
      <c r="C167" t="s">
        <v>12</v>
      </c>
      <c r="D167" s="5">
        <v>2890000000</v>
      </c>
      <c r="E167" s="5">
        <v>2890000000</v>
      </c>
      <c r="F167" s="5">
        <v>2890000000</v>
      </c>
      <c r="G167" s="5">
        <v>2890000000</v>
      </c>
      <c r="I167" s="5">
        <v>2890000000</v>
      </c>
      <c r="J167" s="5">
        <v>2890000000</v>
      </c>
      <c r="K167" s="5">
        <v>2890000000</v>
      </c>
      <c r="L167" s="5">
        <v>1620000000</v>
      </c>
      <c r="M167" s="5">
        <v>0</v>
      </c>
      <c r="N167" s="5">
        <v>0</v>
      </c>
    </row>
    <row r="168" spans="2:14" ht="15.5" x14ac:dyDescent="0.35">
      <c r="C168" t="s">
        <v>161</v>
      </c>
      <c r="D168" s="6">
        <v>0.76</v>
      </c>
      <c r="E168" s="6">
        <v>1.07</v>
      </c>
      <c r="F168" s="6">
        <v>0.17</v>
      </c>
      <c r="G168" s="6">
        <v>0.01</v>
      </c>
    </row>
    <row r="169" spans="2:14" ht="15.5" x14ac:dyDescent="0.35">
      <c r="C169" t="s">
        <v>162</v>
      </c>
      <c r="D169" s="5">
        <v>125</v>
      </c>
      <c r="E169" s="6">
        <v>98.13</v>
      </c>
      <c r="F169" s="6">
        <v>723.53</v>
      </c>
      <c r="G169" s="5">
        <v>10800</v>
      </c>
    </row>
    <row r="170" spans="2:14" ht="15.5" x14ac:dyDescent="0.35">
      <c r="C170" t="s">
        <v>61</v>
      </c>
      <c r="D170" s="6">
        <v>2.23</v>
      </c>
      <c r="E170" s="6">
        <v>2.66</v>
      </c>
      <c r="F170" s="6">
        <v>2.33</v>
      </c>
      <c r="G170" s="6">
        <v>2.54</v>
      </c>
    </row>
    <row r="171" spans="2:14" ht="15.5" x14ac:dyDescent="0.35">
      <c r="C171" t="s">
        <v>163</v>
      </c>
      <c r="D171" s="5">
        <v>16340000000</v>
      </c>
      <c r="E171" s="6">
        <v>16280000000.000002</v>
      </c>
      <c r="F171" s="5">
        <v>19460000000</v>
      </c>
      <c r="G171" s="5">
        <v>15700000000</v>
      </c>
    </row>
    <row r="172" spans="2:14" ht="15.5" x14ac:dyDescent="0.35">
      <c r="C172" t="s">
        <v>164</v>
      </c>
      <c r="D172" s="6">
        <v>5.6999999999999993E-3</v>
      </c>
      <c r="E172" s="6">
        <v>8.1000000000000013E-3</v>
      </c>
      <c r="F172" s="6">
        <v>1.2999999999999999E-3</v>
      </c>
      <c r="G172" s="6">
        <v>1E-4</v>
      </c>
    </row>
    <row r="173" spans="2:14" ht="15.5" x14ac:dyDescent="0.35">
      <c r="C173" t="s">
        <v>165</v>
      </c>
      <c r="D173" s="6">
        <v>9.4999999999999998E-3</v>
      </c>
      <c r="E173" s="6">
        <v>1.34E-2</v>
      </c>
      <c r="F173" s="6">
        <v>2.2000000000000001E-3</v>
      </c>
      <c r="G173" s="6">
        <v>2.0000000000000001E-4</v>
      </c>
    </row>
    <row r="174" spans="2:14" ht="15.5" x14ac:dyDescent="0.35">
      <c r="C174" t="s">
        <v>166</v>
      </c>
      <c r="D174" s="6">
        <v>2.2499999999999999E-2</v>
      </c>
      <c r="E174" s="6">
        <v>2.6499999999999999E-2</v>
      </c>
      <c r="F174" s="6">
        <v>2.76E-2</v>
      </c>
      <c r="G174" s="6">
        <v>1.4199999999999999E-2</v>
      </c>
    </row>
    <row r="175" spans="2:14" ht="15.5" x14ac:dyDescent="0.35">
      <c r="C175" t="s">
        <v>167</v>
      </c>
      <c r="D175" s="6">
        <v>3.19</v>
      </c>
      <c r="E175" s="6">
        <v>3.91</v>
      </c>
      <c r="F175" s="6">
        <v>4.16</v>
      </c>
      <c r="G175" s="6">
        <v>2.08</v>
      </c>
    </row>
    <row r="176" spans="2:14" ht="15.5" x14ac:dyDescent="0.35">
      <c r="C176" t="s">
        <v>168</v>
      </c>
      <c r="D176" s="5">
        <v>232000000000</v>
      </c>
      <c r="E176" s="5">
        <v>231000000000</v>
      </c>
      <c r="F176" s="5">
        <v>228000000000</v>
      </c>
      <c r="G176" s="5">
        <v>229000000000</v>
      </c>
    </row>
    <row r="177" spans="3:14" ht="15.5" x14ac:dyDescent="0.35">
      <c r="C177" t="s">
        <v>169</v>
      </c>
      <c r="D177" s="6">
        <v>1.18</v>
      </c>
      <c r="E177" s="6">
        <v>1.31</v>
      </c>
      <c r="F177" s="6">
        <v>1.56</v>
      </c>
      <c r="G177" s="6">
        <v>1.36</v>
      </c>
    </row>
    <row r="178" spans="3:14" ht="15.5" x14ac:dyDescent="0.35">
      <c r="C178" t="s">
        <v>170</v>
      </c>
      <c r="D178" s="6">
        <v>80.47</v>
      </c>
      <c r="E178" s="6">
        <v>80.03</v>
      </c>
      <c r="F178" s="6">
        <v>78.959999999999994</v>
      </c>
      <c r="G178" s="6">
        <v>79.459999999999994</v>
      </c>
    </row>
    <row r="179" spans="3:14" ht="15.5" x14ac:dyDescent="0.35">
      <c r="C179" t="s">
        <v>171</v>
      </c>
      <c r="D179" s="6">
        <v>1.19</v>
      </c>
      <c r="E179" s="6">
        <v>1.33</v>
      </c>
      <c r="F179" s="6">
        <v>1.58</v>
      </c>
      <c r="G179" s="6">
        <v>1.38</v>
      </c>
    </row>
    <row r="180" spans="3:14" ht="15.5" x14ac:dyDescent="0.35">
      <c r="C180" t="s">
        <v>172</v>
      </c>
      <c r="D180" s="6">
        <v>79.650000000000006</v>
      </c>
      <c r="E180" s="6">
        <v>79.069999999999993</v>
      </c>
      <c r="F180" s="6">
        <v>77.92</v>
      </c>
      <c r="G180" s="6">
        <v>78.239999999999995</v>
      </c>
    </row>
    <row r="181" spans="3:14" ht="15.5" x14ac:dyDescent="0.35">
      <c r="C181" t="s">
        <v>173</v>
      </c>
      <c r="D181" s="5">
        <v>43000000000</v>
      </c>
      <c r="E181" s="5">
        <v>37000000000</v>
      </c>
      <c r="F181" s="5">
        <v>26000000000</v>
      </c>
      <c r="G181" s="5">
        <v>31000000000</v>
      </c>
    </row>
    <row r="182" spans="3:14" ht="15.5" x14ac:dyDescent="0.35">
      <c r="C182" t="s">
        <v>174</v>
      </c>
      <c r="D182" s="5">
        <v>44000000000</v>
      </c>
      <c r="E182" s="5">
        <v>51000000000</v>
      </c>
      <c r="F182" s="5">
        <v>51000000000</v>
      </c>
      <c r="G182" s="5">
        <v>74000000000</v>
      </c>
    </row>
    <row r="183" spans="3:14" ht="15.5" x14ac:dyDescent="0.35">
      <c r="C183" t="s">
        <v>175</v>
      </c>
      <c r="D183" s="5">
        <v>233000000000</v>
      </c>
      <c r="E183" s="5">
        <v>231000000000</v>
      </c>
      <c r="F183" s="5">
        <v>228000000000</v>
      </c>
      <c r="G183" s="5">
        <v>230000000000</v>
      </c>
    </row>
    <row r="184" spans="3:14" ht="15.5" x14ac:dyDescent="0.35">
      <c r="C184" t="s">
        <v>24</v>
      </c>
      <c r="D184" s="5">
        <v>87000000000</v>
      </c>
      <c r="E184" s="5">
        <v>88000000000</v>
      </c>
      <c r="F184" s="5">
        <v>77000000000</v>
      </c>
      <c r="G184" s="5">
        <v>105000000000</v>
      </c>
    </row>
    <row r="185" spans="3:14" ht="15.5" x14ac:dyDescent="0.35">
      <c r="C185" t="s">
        <v>21</v>
      </c>
      <c r="D185" s="5">
        <v>77000000000</v>
      </c>
      <c r="E185" s="5">
        <v>70000000000</v>
      </c>
      <c r="F185" s="5">
        <v>61000000000</v>
      </c>
      <c r="G185" s="5">
        <v>82000000000</v>
      </c>
    </row>
    <row r="186" spans="3:14" ht="15.5" x14ac:dyDescent="0.35">
      <c r="C186" t="s">
        <v>176</v>
      </c>
      <c r="D186" s="5">
        <v>82000000000</v>
      </c>
      <c r="E186" s="5">
        <v>88000000000</v>
      </c>
      <c r="F186" s="5">
        <v>77000000000</v>
      </c>
      <c r="G186" s="5">
        <v>86000000000</v>
      </c>
    </row>
    <row r="187" spans="3:14" ht="15.5" x14ac:dyDescent="0.35">
      <c r="C187" t="s">
        <v>177</v>
      </c>
      <c r="D187" s="5">
        <v>1000000000</v>
      </c>
      <c r="E187" s="5">
        <v>-6000000000</v>
      </c>
      <c r="F187" s="5">
        <v>19000000000</v>
      </c>
      <c r="G187" s="5">
        <v>-3000000000</v>
      </c>
    </row>
    <row r="188" spans="3:14" ht="15.5" x14ac:dyDescent="0.35">
      <c r="C188" t="s">
        <v>178</v>
      </c>
      <c r="D188" s="5">
        <v>-6000000000</v>
      </c>
      <c r="E188" s="5">
        <v>-3000000000</v>
      </c>
      <c r="F188" s="5">
        <v>-6000000000</v>
      </c>
      <c r="G188" s="5">
        <v>-7000000000</v>
      </c>
    </row>
    <row r="189" spans="3:14" ht="15.5" x14ac:dyDescent="0.35">
      <c r="C189" t="s">
        <v>13</v>
      </c>
      <c r="D189" s="5">
        <v>-5000000000</v>
      </c>
      <c r="E189" s="5">
        <v>-9000000000</v>
      </c>
      <c r="F189" s="5">
        <v>13000000000</v>
      </c>
      <c r="G189" s="5">
        <v>-10000000000</v>
      </c>
    </row>
    <row r="190" spans="3:14" ht="15.5" x14ac:dyDescent="0.35">
      <c r="C190" t="s">
        <v>16</v>
      </c>
      <c r="D190" s="6">
        <v>-1.76</v>
      </c>
      <c r="E190" s="6">
        <v>-3.28</v>
      </c>
      <c r="F190" s="6">
        <v>4.41</v>
      </c>
      <c r="G190" s="6">
        <v>-3.6</v>
      </c>
    </row>
    <row r="191" spans="3:14" ht="15.5" x14ac:dyDescent="0.35">
      <c r="C191" t="s">
        <v>46</v>
      </c>
      <c r="I191" s="6">
        <v>1.95</v>
      </c>
      <c r="J191" s="6">
        <v>7.99</v>
      </c>
      <c r="K191" s="6">
        <v>9.5299999999999994</v>
      </c>
      <c r="L191" s="6">
        <v>18.48</v>
      </c>
      <c r="M191" s="6">
        <v>83790297.760000005</v>
      </c>
      <c r="N191" s="6">
        <v>56392102.159999996</v>
      </c>
    </row>
    <row r="192" spans="3:14" ht="15.5" x14ac:dyDescent="0.35">
      <c r="C192" t="s">
        <v>60</v>
      </c>
      <c r="I192" s="6">
        <v>63.08</v>
      </c>
      <c r="J192" s="6">
        <v>14.77</v>
      </c>
      <c r="K192" s="6">
        <v>13.54</v>
      </c>
      <c r="L192" s="5">
        <v>0</v>
      </c>
      <c r="M192" s="5">
        <v>0</v>
      </c>
      <c r="N192" s="5">
        <v>0</v>
      </c>
    </row>
    <row r="193" spans="3:14" ht="15.5" x14ac:dyDescent="0.35">
      <c r="C193" t="s">
        <v>63</v>
      </c>
      <c r="I193" s="6">
        <v>0.7</v>
      </c>
      <c r="J193" s="6">
        <v>0.76</v>
      </c>
      <c r="K193" s="6">
        <v>0.84</v>
      </c>
      <c r="L193" s="5">
        <v>0</v>
      </c>
      <c r="M193" s="5">
        <v>0</v>
      </c>
      <c r="N193" s="5">
        <v>0</v>
      </c>
    </row>
    <row r="194" spans="3:14" ht="15.5" x14ac:dyDescent="0.35">
      <c r="C194" t="s">
        <v>179</v>
      </c>
      <c r="I194" s="5">
        <v>67000000000</v>
      </c>
      <c r="J194" s="5">
        <v>69800000000</v>
      </c>
      <c r="K194" s="5">
        <v>75240000000</v>
      </c>
      <c r="L194" s="5">
        <v>63020000000</v>
      </c>
      <c r="M194" s="5">
        <v>45420000000</v>
      </c>
      <c r="N194" s="5">
        <v>36960000000</v>
      </c>
    </row>
    <row r="195" spans="3:14" ht="15.5" x14ac:dyDescent="0.35">
      <c r="C195" t="s">
        <v>180</v>
      </c>
      <c r="I195" s="6">
        <v>1.4800000000000001E-2</v>
      </c>
      <c r="J195" s="6">
        <v>6.4199999999999993E-2</v>
      </c>
      <c r="K195" s="6">
        <v>0.09</v>
      </c>
      <c r="L195" s="6">
        <v>0.17600000000000002</v>
      </c>
      <c r="M195" s="6">
        <v>0.14510000000000001</v>
      </c>
      <c r="N195" s="6">
        <v>0.1032</v>
      </c>
    </row>
    <row r="196" spans="3:14" ht="15.5" x14ac:dyDescent="0.35">
      <c r="C196" t="s">
        <v>181</v>
      </c>
      <c r="I196" s="6">
        <v>2.4700000000000003E-2</v>
      </c>
      <c r="J196" s="6">
        <v>9.9900000000000003E-2</v>
      </c>
      <c r="K196" s="6">
        <v>0.12839999999999999</v>
      </c>
      <c r="L196" s="6">
        <v>0.25739999999999996</v>
      </c>
      <c r="M196" s="6">
        <v>0.21640000000000001</v>
      </c>
      <c r="N196" s="6">
        <v>0.18079999999999999</v>
      </c>
    </row>
    <row r="197" spans="3:14" ht="15.5" x14ac:dyDescent="0.35">
      <c r="C197" t="s">
        <v>182</v>
      </c>
      <c r="I197" s="6">
        <v>9.01E-2</v>
      </c>
      <c r="J197" s="6">
        <v>0.12970000000000001</v>
      </c>
      <c r="K197" s="6">
        <v>0.25769999999999998</v>
      </c>
      <c r="L197" s="6">
        <v>0.37060000000000004</v>
      </c>
      <c r="M197" s="6">
        <v>0.30969999999999998</v>
      </c>
      <c r="N197" s="6">
        <v>0.48909999999999998</v>
      </c>
    </row>
    <row r="198" spans="3:14" ht="15.5" x14ac:dyDescent="0.35">
      <c r="C198" t="s">
        <v>183</v>
      </c>
      <c r="I198" s="6">
        <v>3.39</v>
      </c>
      <c r="J198" s="6">
        <v>5.42</v>
      </c>
      <c r="K198" s="6">
        <v>19.59</v>
      </c>
      <c r="L198" s="6">
        <v>21.27</v>
      </c>
      <c r="M198" s="6">
        <v>14.98</v>
      </c>
      <c r="N198" s="6">
        <v>7.17</v>
      </c>
    </row>
    <row r="199" spans="3:14" ht="15.5" x14ac:dyDescent="0.35">
      <c r="C199" t="s">
        <v>57</v>
      </c>
      <c r="I199" s="6">
        <v>1.56</v>
      </c>
      <c r="J199" s="6">
        <v>1.47</v>
      </c>
      <c r="K199" s="6">
        <v>1.74</v>
      </c>
      <c r="L199" s="5">
        <v>0</v>
      </c>
      <c r="M199" s="5">
        <v>0</v>
      </c>
      <c r="N199" s="5">
        <v>0</v>
      </c>
    </row>
    <row r="200" spans="3:14" ht="15.5" x14ac:dyDescent="0.35">
      <c r="C200" t="s">
        <v>54</v>
      </c>
      <c r="I200" s="6">
        <v>78.959999999999994</v>
      </c>
      <c r="J200" s="6">
        <v>80.010000000000005</v>
      </c>
      <c r="K200" s="6">
        <v>74.2</v>
      </c>
      <c r="L200" s="6">
        <v>71.8</v>
      </c>
      <c r="M200" s="6">
        <v>387114512.45999998</v>
      </c>
      <c r="N200" s="6">
        <v>311818402.70999998</v>
      </c>
    </row>
    <row r="201" spans="3:14" ht="15.5" x14ac:dyDescent="0.35">
      <c r="C201" t="s">
        <v>184</v>
      </c>
      <c r="I201" s="6">
        <v>1.58</v>
      </c>
      <c r="J201" s="6">
        <v>1.49</v>
      </c>
      <c r="K201" s="6">
        <v>1.74</v>
      </c>
      <c r="L201" s="5">
        <v>0</v>
      </c>
      <c r="M201" s="5">
        <v>0</v>
      </c>
      <c r="N201" s="5">
        <v>0</v>
      </c>
    </row>
    <row r="202" spans="3:14" ht="15.5" x14ac:dyDescent="0.35">
      <c r="C202" t="s">
        <v>185</v>
      </c>
      <c r="I202" s="6">
        <v>77.92</v>
      </c>
      <c r="J202" s="6">
        <v>78.97</v>
      </c>
      <c r="K202" s="6">
        <v>74.19</v>
      </c>
      <c r="L202" s="6">
        <v>71.739999999999995</v>
      </c>
      <c r="M202" s="6">
        <v>386452565.30000001</v>
      </c>
      <c r="N202" s="6">
        <v>310784941.54000002</v>
      </c>
    </row>
    <row r="203" spans="3:14" ht="15.5" x14ac:dyDescent="0.35">
      <c r="C203" t="s">
        <v>186</v>
      </c>
      <c r="I203" s="5">
        <v>26000000000</v>
      </c>
      <c r="J203" s="5">
        <v>35000000000</v>
      </c>
      <c r="K203" s="5">
        <v>11000000000</v>
      </c>
      <c r="L203" s="5">
        <v>7000000000</v>
      </c>
      <c r="M203" s="5">
        <v>12000000000</v>
      </c>
      <c r="N203" s="5">
        <v>18000000000</v>
      </c>
    </row>
    <row r="204" spans="3:14" ht="15.5" x14ac:dyDescent="0.35">
      <c r="C204" t="s">
        <v>187</v>
      </c>
      <c r="I204" s="5">
        <v>51000000000</v>
      </c>
      <c r="J204" s="5">
        <v>52000000000</v>
      </c>
      <c r="K204" s="5">
        <v>42000000000</v>
      </c>
      <c r="L204" s="5">
        <v>16000000000</v>
      </c>
      <c r="M204" s="5">
        <v>4000000000</v>
      </c>
      <c r="N204" s="5">
        <v>6000000000</v>
      </c>
    </row>
    <row r="205" spans="3:14" ht="15.5" x14ac:dyDescent="0.35">
      <c r="C205" t="s">
        <v>26</v>
      </c>
      <c r="I205" s="5">
        <v>77000000000</v>
      </c>
      <c r="J205" s="5">
        <v>86000000000</v>
      </c>
      <c r="K205" s="5">
        <v>53000000000</v>
      </c>
      <c r="L205" s="5">
        <v>23000000000</v>
      </c>
      <c r="M205" s="5">
        <v>16000000000</v>
      </c>
      <c r="N205" s="5">
        <v>25000000000</v>
      </c>
    </row>
    <row r="206" spans="3:14" ht="15.5" x14ac:dyDescent="0.35">
      <c r="C206" t="s">
        <v>23</v>
      </c>
      <c r="I206" s="5">
        <v>61000000000</v>
      </c>
      <c r="J206" s="5">
        <v>61000000000</v>
      </c>
      <c r="K206" s="5">
        <v>20000000000</v>
      </c>
      <c r="L206" s="5">
        <v>0</v>
      </c>
      <c r="M206" s="5">
        <v>5000000000</v>
      </c>
      <c r="N206" s="5">
        <v>18000000000</v>
      </c>
    </row>
    <row r="207" spans="3:14" ht="15.5" x14ac:dyDescent="0.35">
      <c r="C207" t="s">
        <v>188</v>
      </c>
      <c r="I207" s="5">
        <v>77000000000</v>
      </c>
      <c r="J207" s="5">
        <v>79000000000</v>
      </c>
      <c r="K207" s="5">
        <v>99000000000</v>
      </c>
      <c r="L207" s="5">
        <v>62000000000</v>
      </c>
      <c r="M207" s="5">
        <v>44000000000</v>
      </c>
      <c r="N207" s="5">
        <v>37000000000</v>
      </c>
    </row>
    <row r="208" spans="3:14" ht="15.5" x14ac:dyDescent="0.35">
      <c r="C208" t="s">
        <v>189</v>
      </c>
      <c r="I208" s="5">
        <v>44000000000</v>
      </c>
      <c r="J208" s="5">
        <v>61000000000</v>
      </c>
      <c r="K208" s="5">
        <v>22000000000</v>
      </c>
      <c r="L208" s="5">
        <v>46000000000</v>
      </c>
      <c r="M208" s="5">
        <v>32000000000</v>
      </c>
      <c r="N208" s="5">
        <v>27000000000</v>
      </c>
    </row>
    <row r="209" spans="2:14" ht="15.5" x14ac:dyDescent="0.35">
      <c r="C209" t="s">
        <v>190</v>
      </c>
      <c r="I209" s="5">
        <v>-38000000000</v>
      </c>
      <c r="J209" s="5">
        <v>-78000000000</v>
      </c>
      <c r="K209" s="5">
        <v>-109000000000</v>
      </c>
      <c r="L209" s="5">
        <v>-15000000000</v>
      </c>
      <c r="M209" s="5">
        <v>-11000000000</v>
      </c>
      <c r="N209" s="5">
        <v>-5000000000</v>
      </c>
    </row>
    <row r="210" spans="2:14" ht="15.5" x14ac:dyDescent="0.35">
      <c r="C210" t="s">
        <v>15</v>
      </c>
      <c r="I210" s="5">
        <v>6000000000</v>
      </c>
      <c r="J210" s="5">
        <v>-16000000000</v>
      </c>
      <c r="K210" s="5">
        <v>-87000000000</v>
      </c>
      <c r="L210" s="5">
        <v>31000000000</v>
      </c>
      <c r="M210" s="5">
        <v>20000000000</v>
      </c>
      <c r="N210" s="5">
        <v>21000000000</v>
      </c>
    </row>
    <row r="211" spans="2:14" ht="15.5" x14ac:dyDescent="0.35">
      <c r="C211" t="s">
        <v>17</v>
      </c>
      <c r="I211" s="5">
        <v>2</v>
      </c>
      <c r="J211" s="6">
        <v>-5.59</v>
      </c>
      <c r="K211" s="5">
        <v>-30</v>
      </c>
      <c r="L211" s="6">
        <v>19.3</v>
      </c>
      <c r="M211" s="6">
        <v>81953181.969999999</v>
      </c>
      <c r="N211" s="6">
        <v>85210081.450000003</v>
      </c>
    </row>
    <row r="213" spans="2:14" ht="15.5" x14ac:dyDescent="0.35">
      <c r="B213" t="s">
        <v>191</v>
      </c>
      <c r="C213" t="s">
        <v>192</v>
      </c>
      <c r="D213" s="5">
        <v>2000000000</v>
      </c>
      <c r="E213" s="5">
        <v>3000000000</v>
      </c>
      <c r="F213" s="5">
        <v>497000000</v>
      </c>
      <c r="G213" s="5">
        <v>39000000</v>
      </c>
      <c r="H213" s="5">
        <v>11000000000</v>
      </c>
      <c r="I213" s="5">
        <v>6000000000</v>
      </c>
      <c r="J213" s="5">
        <v>23000000000</v>
      </c>
      <c r="K213" s="5">
        <v>28000000000</v>
      </c>
      <c r="L213" s="5">
        <v>30000000000</v>
      </c>
      <c r="M213" s="5">
        <v>21000000000</v>
      </c>
      <c r="N213" s="5">
        <v>14000000000</v>
      </c>
    </row>
    <row r="214" spans="2:14" ht="15.5" x14ac:dyDescent="0.35">
      <c r="C214" t="s">
        <v>345</v>
      </c>
      <c r="H214" s="6">
        <v>0.33</v>
      </c>
      <c r="I214" s="6">
        <v>0.33</v>
      </c>
      <c r="J214" s="6">
        <v>2.33</v>
      </c>
      <c r="K214" s="6">
        <v>2.35</v>
      </c>
    </row>
    <row r="215" spans="2:14" ht="15.5" x14ac:dyDescent="0.35">
      <c r="C215" t="s">
        <v>65</v>
      </c>
      <c r="H215" s="6">
        <v>8.9700000000000002E-2</v>
      </c>
      <c r="I215" s="6">
        <v>0.16899999999999998</v>
      </c>
      <c r="J215" s="6">
        <v>0.29160000000000003</v>
      </c>
      <c r="K215" s="6">
        <v>0.24670000000000003</v>
      </c>
    </row>
    <row r="216" spans="2:14" ht="15.5" x14ac:dyDescent="0.35">
      <c r="C216" t="s">
        <v>346</v>
      </c>
      <c r="H216" s="6">
        <v>2.8999999999999998E-3</v>
      </c>
      <c r="I216" s="6">
        <v>3.3E-3</v>
      </c>
      <c r="J216" s="6">
        <v>2.1000000000000001E-2</v>
      </c>
      <c r="K216" s="6">
        <v>2.35E-2</v>
      </c>
    </row>
    <row r="217" spans="2:14" ht="15.5" x14ac:dyDescent="0.35">
      <c r="C217" t="s">
        <v>45</v>
      </c>
      <c r="D217" s="6">
        <v>0.76</v>
      </c>
      <c r="E217" s="6">
        <v>1.07</v>
      </c>
      <c r="F217" s="6">
        <v>0.17</v>
      </c>
      <c r="G217" s="6">
        <v>0.01</v>
      </c>
      <c r="H217" s="6">
        <v>3.68</v>
      </c>
      <c r="I217" s="6">
        <v>1.95</v>
      </c>
      <c r="J217" s="6">
        <v>7.99</v>
      </c>
      <c r="K217" s="6">
        <v>9.5299999999999994</v>
      </c>
      <c r="L217" s="6">
        <v>10.35</v>
      </c>
      <c r="M217" s="6">
        <v>7.24</v>
      </c>
      <c r="N217" s="6">
        <v>4.87</v>
      </c>
    </row>
    <row r="218" spans="2:14" ht="15.5" x14ac:dyDescent="0.35">
      <c r="C218" t="s">
        <v>67</v>
      </c>
      <c r="H218" s="6">
        <v>0.33</v>
      </c>
      <c r="I218" s="6">
        <v>0.33</v>
      </c>
      <c r="J218" s="6">
        <v>2.33</v>
      </c>
      <c r="K218" s="6">
        <v>2.35</v>
      </c>
    </row>
    <row r="219" spans="2:14" ht="15.5" x14ac:dyDescent="0.35">
      <c r="C219" t="s">
        <v>347</v>
      </c>
      <c r="H219" s="6">
        <v>8.9700000000000002E-2</v>
      </c>
      <c r="I219" s="6">
        <v>0.16899999999999998</v>
      </c>
      <c r="J219" s="6">
        <v>0.29160000000000003</v>
      </c>
      <c r="K219" s="6">
        <v>0.24670000000000003</v>
      </c>
    </row>
    <row r="220" spans="2:14" ht="15.5" x14ac:dyDescent="0.35">
      <c r="C220" t="s">
        <v>348</v>
      </c>
      <c r="H220" s="6">
        <v>2.8999999999999998E-3</v>
      </c>
      <c r="I220" s="6">
        <v>3.3E-3</v>
      </c>
      <c r="J220" s="6">
        <v>2.1000000000000001E-2</v>
      </c>
      <c r="K220" s="6">
        <v>2.35E-2</v>
      </c>
    </row>
    <row r="221" spans="2:14" ht="15.5" x14ac:dyDescent="0.35">
      <c r="C221" t="s">
        <v>193</v>
      </c>
      <c r="D221" s="5">
        <v>123000000000</v>
      </c>
      <c r="E221" s="5">
        <v>114000000000</v>
      </c>
      <c r="F221" s="5">
        <v>153000000000</v>
      </c>
      <c r="G221" s="5">
        <v>123000000000</v>
      </c>
      <c r="H221" s="5">
        <v>475000000000</v>
      </c>
      <c r="I221" s="5">
        <v>505000000000</v>
      </c>
      <c r="J221" s="5">
        <v>449000000000</v>
      </c>
      <c r="K221" s="5">
        <v>444000000000</v>
      </c>
      <c r="L221" s="5">
        <v>363000000000</v>
      </c>
      <c r="M221" s="5">
        <v>319000000000</v>
      </c>
      <c r="N221" s="5">
        <v>279000000000</v>
      </c>
    </row>
    <row r="222" spans="2:14" ht="15.5" x14ac:dyDescent="0.35">
      <c r="C222" t="s">
        <v>349</v>
      </c>
      <c r="H222" s="6">
        <v>0.33</v>
      </c>
      <c r="I222" s="6">
        <v>0.33</v>
      </c>
      <c r="J222" s="6">
        <v>2.33</v>
      </c>
      <c r="K222" s="6">
        <v>2.35</v>
      </c>
    </row>
    <row r="223" spans="2:14" ht="15.5" x14ac:dyDescent="0.35">
      <c r="C223" t="s">
        <v>350</v>
      </c>
      <c r="H223" s="6">
        <v>8.9700000000000002E-2</v>
      </c>
      <c r="I223" s="6">
        <v>0.16899999999999998</v>
      </c>
      <c r="J223" s="6">
        <v>0.29160000000000003</v>
      </c>
      <c r="K223" s="6">
        <v>0.24670000000000003</v>
      </c>
    </row>
    <row r="224" spans="2:14" ht="15.5" x14ac:dyDescent="0.35">
      <c r="C224" t="s">
        <v>351</v>
      </c>
      <c r="H224" s="6">
        <v>2.8999999999999998E-3</v>
      </c>
      <c r="I224" s="6">
        <v>3.3E-3</v>
      </c>
      <c r="J224" s="6">
        <v>2.1000000000000001E-2</v>
      </c>
      <c r="K224" s="6">
        <v>2.35E-2</v>
      </c>
    </row>
    <row r="225" spans="3:9" ht="15.5" x14ac:dyDescent="0.35">
      <c r="C225" t="s">
        <v>194</v>
      </c>
      <c r="I225" s="6">
        <v>31.26</v>
      </c>
    </row>
    <row r="226" spans="3:9" ht="15.5" x14ac:dyDescent="0.35">
      <c r="C226" t="s">
        <v>292</v>
      </c>
      <c r="I226" s="6">
        <v>56.8</v>
      </c>
    </row>
    <row r="227" spans="3:9" ht="15.5" x14ac:dyDescent="0.35">
      <c r="C227" t="s">
        <v>195</v>
      </c>
      <c r="I227" s="6">
        <v>6.95</v>
      </c>
    </row>
    <row r="228" spans="3:9" ht="15.5" x14ac:dyDescent="0.35">
      <c r="C228" t="s">
        <v>293</v>
      </c>
      <c r="I228" s="6">
        <v>1.7600000000000001E-2</v>
      </c>
    </row>
    <row r="229" spans="3:9" ht="15.5" x14ac:dyDescent="0.35">
      <c r="C229" t="s">
        <v>294</v>
      </c>
      <c r="I229" s="6">
        <v>0.65</v>
      </c>
    </row>
    <row r="230" spans="3:9" ht="15.5" x14ac:dyDescent="0.35">
      <c r="C230" t="s">
        <v>196</v>
      </c>
      <c r="I230" s="6">
        <v>1.43</v>
      </c>
    </row>
    <row r="231" spans="3:9" ht="15.5" x14ac:dyDescent="0.35">
      <c r="C231" t="s">
        <v>295</v>
      </c>
      <c r="I231" s="6">
        <v>30.92</v>
      </c>
    </row>
    <row r="232" spans="3:9" ht="15.5" x14ac:dyDescent="0.35">
      <c r="C232" t="s">
        <v>296</v>
      </c>
      <c r="I232" s="6">
        <v>-27.16</v>
      </c>
    </row>
    <row r="233" spans="3:9" ht="15.5" x14ac:dyDescent="0.35">
      <c r="C233" t="s">
        <v>297</v>
      </c>
      <c r="I233" s="6">
        <v>14.1</v>
      </c>
    </row>
    <row r="234" spans="3:9" ht="15.5" x14ac:dyDescent="0.35">
      <c r="C234" t="s">
        <v>298</v>
      </c>
      <c r="I234" s="6">
        <v>6.03</v>
      </c>
    </row>
    <row r="235" spans="3:9" ht="15.5" x14ac:dyDescent="0.35">
      <c r="C235" t="s">
        <v>299</v>
      </c>
      <c r="I235" s="6">
        <v>-0.75</v>
      </c>
    </row>
    <row r="236" spans="3:9" ht="15.5" x14ac:dyDescent="0.35">
      <c r="C236" t="s">
        <v>300</v>
      </c>
      <c r="I236" s="6">
        <v>-1.08</v>
      </c>
    </row>
    <row r="237" spans="3:9" ht="15.5" x14ac:dyDescent="0.35">
      <c r="C237" t="s">
        <v>301</v>
      </c>
      <c r="I237" s="6">
        <v>2.02</v>
      </c>
    </row>
    <row r="238" spans="3:9" ht="15.5" x14ac:dyDescent="0.35">
      <c r="C238" t="s">
        <v>197</v>
      </c>
      <c r="I238" s="6">
        <v>3.68</v>
      </c>
    </row>
    <row r="239" spans="3:9" ht="15.5" x14ac:dyDescent="0.35">
      <c r="C239" t="s">
        <v>302</v>
      </c>
      <c r="I239" s="6">
        <v>177.47</v>
      </c>
    </row>
    <row r="240" spans="3:9" ht="15.5" x14ac:dyDescent="0.35">
      <c r="C240" t="s">
        <v>198</v>
      </c>
      <c r="D240" s="6">
        <v>3.68</v>
      </c>
    </row>
    <row r="241" spans="3:9" ht="15.5" x14ac:dyDescent="0.35">
      <c r="C241" t="s">
        <v>199</v>
      </c>
      <c r="I241" s="6">
        <v>80.47</v>
      </c>
    </row>
    <row r="242" spans="3:9" ht="15.5" x14ac:dyDescent="0.35">
      <c r="C242" t="s">
        <v>303</v>
      </c>
      <c r="I242" s="6">
        <v>-4.2300000000000004</v>
      </c>
    </row>
    <row r="243" spans="3:9" ht="15.5" x14ac:dyDescent="0.35">
      <c r="C243" t="s">
        <v>200</v>
      </c>
      <c r="D243" s="6">
        <v>2.09</v>
      </c>
    </row>
    <row r="244" spans="3:9" ht="15.5" x14ac:dyDescent="0.35">
      <c r="C244" t="s">
        <v>201</v>
      </c>
      <c r="D244" s="6">
        <v>2.0699999999999998</v>
      </c>
    </row>
    <row r="245" spans="3:9" ht="15.5" x14ac:dyDescent="0.35">
      <c r="C245" t="s">
        <v>202</v>
      </c>
      <c r="D245" s="6">
        <v>0.37</v>
      </c>
    </row>
    <row r="246" spans="3:9" ht="15.5" x14ac:dyDescent="0.35">
      <c r="C246" t="s">
        <v>352</v>
      </c>
      <c r="D246" s="6">
        <v>0.19</v>
      </c>
    </row>
    <row r="247" spans="3:9" ht="15.5" x14ac:dyDescent="0.35">
      <c r="C247" t="s">
        <v>203</v>
      </c>
      <c r="D247" s="6">
        <v>0.66</v>
      </c>
    </row>
    <row r="248" spans="3:9" ht="15.5" x14ac:dyDescent="0.35">
      <c r="C248" t="s">
        <v>204</v>
      </c>
      <c r="D248" s="6">
        <v>0.23</v>
      </c>
    </row>
    <row r="249" spans="3:9" ht="15.5" x14ac:dyDescent="0.35">
      <c r="C249" t="s">
        <v>205</v>
      </c>
      <c r="D249" s="6">
        <v>1.66</v>
      </c>
    </row>
    <row r="250" spans="3:9" ht="15.5" x14ac:dyDescent="0.35">
      <c r="C250" t="s">
        <v>304</v>
      </c>
      <c r="I250" s="6">
        <v>3.33</v>
      </c>
    </row>
    <row r="251" spans="3:9" ht="15.5" x14ac:dyDescent="0.35">
      <c r="C251" t="s">
        <v>13</v>
      </c>
      <c r="D251" s="5">
        <v>-5000000000</v>
      </c>
    </row>
    <row r="252" spans="3:9" ht="15.5" x14ac:dyDescent="0.35">
      <c r="C252" t="s">
        <v>206</v>
      </c>
      <c r="I252" s="6">
        <v>3.88</v>
      </c>
    </row>
    <row r="253" spans="3:9" ht="15.5" x14ac:dyDescent="0.35">
      <c r="C253" t="s">
        <v>207</v>
      </c>
      <c r="I253" s="6">
        <v>1.52E-2</v>
      </c>
    </row>
    <row r="254" spans="3:9" ht="15.5" x14ac:dyDescent="0.35">
      <c r="C254" t="s">
        <v>208</v>
      </c>
      <c r="I254" s="6">
        <v>2.52E-2</v>
      </c>
    </row>
    <row r="255" spans="3:9" ht="15.5" x14ac:dyDescent="0.35">
      <c r="C255" t="s">
        <v>209</v>
      </c>
      <c r="I255" s="6">
        <v>9.1899999999999996E-2</v>
      </c>
    </row>
    <row r="256" spans="3:9" ht="15.5" x14ac:dyDescent="0.35">
      <c r="C256" t="s">
        <v>305</v>
      </c>
      <c r="I256" s="6">
        <v>3.39E-2</v>
      </c>
    </row>
    <row r="257" spans="3:9" ht="15.5" x14ac:dyDescent="0.35">
      <c r="C257" t="s">
        <v>210</v>
      </c>
      <c r="D257" s="6">
        <v>58.28</v>
      </c>
    </row>
    <row r="258" spans="3:9" ht="15.5" x14ac:dyDescent="0.35">
      <c r="C258" t="s">
        <v>211</v>
      </c>
      <c r="D258" s="6">
        <v>1.61</v>
      </c>
    </row>
    <row r="259" spans="3:9" ht="15.5" x14ac:dyDescent="0.35">
      <c r="C259" t="s">
        <v>212</v>
      </c>
      <c r="D259" s="6">
        <v>16.62</v>
      </c>
    </row>
    <row r="260" spans="3:9" ht="15.5" x14ac:dyDescent="0.35">
      <c r="C260" t="s">
        <v>213</v>
      </c>
      <c r="D260" s="6">
        <v>43.27</v>
      </c>
    </row>
    <row r="261" spans="3:9" ht="15.5" x14ac:dyDescent="0.35">
      <c r="C261" t="s">
        <v>214</v>
      </c>
      <c r="D261" s="6">
        <v>1.56</v>
      </c>
    </row>
    <row r="262" spans="3:9" ht="15.5" x14ac:dyDescent="0.35">
      <c r="C262" t="s">
        <v>306</v>
      </c>
      <c r="I262" s="6">
        <v>1.33</v>
      </c>
    </row>
    <row r="263" spans="3:9" ht="15.5" x14ac:dyDescent="0.35">
      <c r="C263" t="s">
        <v>307</v>
      </c>
      <c r="I263" s="6">
        <v>219.12</v>
      </c>
    </row>
    <row r="264" spans="3:9" ht="15.5" x14ac:dyDescent="0.35">
      <c r="C264" t="s">
        <v>41</v>
      </c>
      <c r="I264" s="5">
        <v>333000000000</v>
      </c>
    </row>
    <row r="265" spans="3:9" ht="15.5" x14ac:dyDescent="0.35">
      <c r="C265" t="s">
        <v>215</v>
      </c>
      <c r="I265" s="5">
        <v>408000000000</v>
      </c>
    </row>
    <row r="266" spans="3:9" ht="15.5" x14ac:dyDescent="0.35">
      <c r="C266" t="s">
        <v>216</v>
      </c>
      <c r="I266" s="5">
        <v>2890000000</v>
      </c>
    </row>
    <row r="267" spans="3:9" ht="15.5" x14ac:dyDescent="0.35">
      <c r="C267" t="s">
        <v>217</v>
      </c>
      <c r="I267" s="6">
        <v>0.2016</v>
      </c>
    </row>
    <row r="268" spans="3:9" ht="15.5" x14ac:dyDescent="0.35">
      <c r="C268" t="s">
        <v>218</v>
      </c>
      <c r="D268" s="6">
        <v>0.48350000000000004</v>
      </c>
    </row>
    <row r="269" spans="3:9" ht="15.5" x14ac:dyDescent="0.35">
      <c r="C269" t="s">
        <v>219</v>
      </c>
      <c r="D269" s="6">
        <v>5.7500000000000002E-2</v>
      </c>
    </row>
    <row r="270" spans="3:9" ht="15.5" x14ac:dyDescent="0.35">
      <c r="C270" t="s">
        <v>220</v>
      </c>
      <c r="D270" s="6">
        <v>1.7899999999999999E-2</v>
      </c>
    </row>
    <row r="271" spans="3:9" ht="15.5" x14ac:dyDescent="0.35">
      <c r="C271" t="s">
        <v>221</v>
      </c>
      <c r="D271" s="6">
        <v>5.21E-2</v>
      </c>
    </row>
    <row r="272" spans="3:9" ht="15.5" x14ac:dyDescent="0.35">
      <c r="C272" t="s">
        <v>222</v>
      </c>
      <c r="D272" s="6">
        <v>0.05</v>
      </c>
    </row>
    <row r="273" spans="3:9" ht="15.5" x14ac:dyDescent="0.35">
      <c r="C273" t="s">
        <v>223</v>
      </c>
      <c r="D273" s="6">
        <v>-9.7699999999999995E-2</v>
      </c>
    </row>
    <row r="274" spans="3:9" ht="15.5" x14ac:dyDescent="0.35">
      <c r="C274" t="s">
        <v>353</v>
      </c>
      <c r="I274" s="6">
        <v>0.33</v>
      </c>
    </row>
    <row r="275" spans="3:9" ht="15.5" x14ac:dyDescent="0.35">
      <c r="C275" t="s">
        <v>354</v>
      </c>
      <c r="I275" s="6">
        <v>0.33</v>
      </c>
    </row>
    <row r="276" spans="3:9" ht="15.5" x14ac:dyDescent="0.35">
      <c r="C276" t="s">
        <v>355</v>
      </c>
      <c r="I276" s="6">
        <v>8.9700000000000002E-2</v>
      </c>
    </row>
    <row r="277" spans="3:9" ht="15.5" x14ac:dyDescent="0.35">
      <c r="C277" t="s">
        <v>356</v>
      </c>
      <c r="I277" s="6">
        <v>2.8999999999999998E-3</v>
      </c>
    </row>
    <row r="278" spans="3:9" ht="15.5" x14ac:dyDescent="0.35">
      <c r="C278" t="s">
        <v>357</v>
      </c>
      <c r="I278" t="s">
        <v>1015</v>
      </c>
    </row>
    <row r="279" spans="3:9" ht="15.5" x14ac:dyDescent="0.35">
      <c r="C279" t="s">
        <v>224</v>
      </c>
      <c r="I279" s="5">
        <v>5</v>
      </c>
    </row>
    <row r="280" spans="3:9" ht="15.5" x14ac:dyDescent="0.35">
      <c r="C280" t="s">
        <v>225</v>
      </c>
      <c r="I280" s="6">
        <v>0.65</v>
      </c>
    </row>
    <row r="281" spans="3:9" ht="15.5" x14ac:dyDescent="0.35">
      <c r="C281" t="s">
        <v>226</v>
      </c>
      <c r="I281" s="6">
        <v>0.3</v>
      </c>
    </row>
    <row r="282" spans="3:9" ht="15.5" x14ac:dyDescent="0.35">
      <c r="C282" t="s">
        <v>308</v>
      </c>
      <c r="I282" s="6">
        <v>0.16</v>
      </c>
    </row>
    <row r="283" spans="3:9" ht="15.5" x14ac:dyDescent="0.35">
      <c r="C283" t="s">
        <v>227</v>
      </c>
      <c r="I283" s="6">
        <v>0.9</v>
      </c>
    </row>
    <row r="284" spans="3:9" ht="15.5" x14ac:dyDescent="0.35">
      <c r="C284" t="s">
        <v>228</v>
      </c>
      <c r="I284" s="6">
        <v>0.69</v>
      </c>
    </row>
    <row r="285" spans="3:9" ht="15.5" x14ac:dyDescent="0.35">
      <c r="C285" t="s">
        <v>229</v>
      </c>
      <c r="I285" s="6">
        <v>0.42</v>
      </c>
    </row>
    <row r="286" spans="3:9" ht="15.5" x14ac:dyDescent="0.35">
      <c r="C286" t="s">
        <v>230</v>
      </c>
      <c r="I286" s="6">
        <v>0.53</v>
      </c>
    </row>
    <row r="287" spans="3:9" ht="15.5" x14ac:dyDescent="0.35">
      <c r="C287" t="s">
        <v>309</v>
      </c>
      <c r="I287" s="5">
        <v>513000000000</v>
      </c>
    </row>
    <row r="288" spans="3:9" ht="15.5" x14ac:dyDescent="0.35">
      <c r="C288" t="s">
        <v>310</v>
      </c>
      <c r="I288" s="5">
        <v>266000000000</v>
      </c>
    </row>
    <row r="289" spans="3:9" ht="15.5" x14ac:dyDescent="0.35">
      <c r="C289" t="s">
        <v>311</v>
      </c>
      <c r="I289" s="5">
        <v>68000000000</v>
      </c>
    </row>
    <row r="290" spans="3:9" ht="15.5" x14ac:dyDescent="0.35">
      <c r="C290" t="s">
        <v>312</v>
      </c>
      <c r="I290" s="5">
        <v>6000000000</v>
      </c>
    </row>
    <row r="291" spans="3:9" ht="15.5" x14ac:dyDescent="0.35">
      <c r="C291" t="s">
        <v>231</v>
      </c>
      <c r="D291" s="5">
        <v>11000000000</v>
      </c>
    </row>
    <row r="292" spans="3:9" ht="15.5" x14ac:dyDescent="0.35">
      <c r="C292" t="s">
        <v>232</v>
      </c>
      <c r="D292" s="5">
        <v>386000000000</v>
      </c>
    </row>
    <row r="293" spans="3:9" ht="15.5" x14ac:dyDescent="0.35">
      <c r="C293" t="s">
        <v>233</v>
      </c>
      <c r="D293" s="5">
        <v>154000000000</v>
      </c>
    </row>
    <row r="294" spans="3:9" ht="15.5" x14ac:dyDescent="0.35">
      <c r="C294" t="s">
        <v>176</v>
      </c>
      <c r="D294" s="5">
        <v>82000000000</v>
      </c>
    </row>
    <row r="295" spans="3:9" ht="15.5" x14ac:dyDescent="0.35">
      <c r="C295" t="s">
        <v>175</v>
      </c>
      <c r="I295" s="5">
        <v>233000000000</v>
      </c>
    </row>
    <row r="296" spans="3:9" ht="15.5" x14ac:dyDescent="0.35">
      <c r="C296" t="s">
        <v>174</v>
      </c>
      <c r="D296" s="5">
        <v>44000000000</v>
      </c>
    </row>
    <row r="297" spans="3:9" ht="15.5" x14ac:dyDescent="0.35">
      <c r="C297" t="s">
        <v>173</v>
      </c>
      <c r="D297" s="5">
        <v>43000000000</v>
      </c>
    </row>
    <row r="298" spans="3:9" ht="15.5" x14ac:dyDescent="0.35">
      <c r="C298" t="s">
        <v>24</v>
      </c>
      <c r="D298" s="5">
        <v>87000000000</v>
      </c>
    </row>
    <row r="299" spans="3:9" ht="15.5" x14ac:dyDescent="0.35">
      <c r="C299" t="s">
        <v>21</v>
      </c>
      <c r="D299" s="5">
        <v>77000000000</v>
      </c>
    </row>
    <row r="300" spans="3:9" ht="15.5" x14ac:dyDescent="0.35">
      <c r="C300" t="s">
        <v>234</v>
      </c>
      <c r="I300" s="5">
        <v>232000000000</v>
      </c>
    </row>
    <row r="301" spans="3:9" ht="15.5" x14ac:dyDescent="0.35">
      <c r="C301" t="s">
        <v>313</v>
      </c>
      <c r="I301" s="5">
        <v>11000000000</v>
      </c>
    </row>
    <row r="302" spans="3:9" ht="15.5" x14ac:dyDescent="0.35">
      <c r="C302" t="s">
        <v>314</v>
      </c>
      <c r="I302" s="5">
        <v>-19000000000</v>
      </c>
    </row>
    <row r="303" spans="3:9" ht="15.5" x14ac:dyDescent="0.35">
      <c r="C303" t="s">
        <v>315</v>
      </c>
      <c r="I303" s="5">
        <v>-7000000000</v>
      </c>
    </row>
    <row r="304" spans="3:9" ht="15.5" x14ac:dyDescent="0.35">
      <c r="C304" t="s">
        <v>316</v>
      </c>
      <c r="I304" s="5">
        <v>-23000000000</v>
      </c>
    </row>
    <row r="305" spans="3:9" ht="15.5" x14ac:dyDescent="0.35">
      <c r="C305" t="s">
        <v>317</v>
      </c>
      <c r="I305" s="5">
        <v>-12000000000</v>
      </c>
    </row>
  </sheetData>
  <pageMargins left="0.7" right="0.7" top="0.75" bottom="0.75" header="0.3" footer="0.3"/>
  <ignoredErrors>
    <ignoredError sqref="A1:N306" numberStoredAsText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M29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1016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1017</v>
      </c>
      <c r="D2" s="2" vm="145">
        <f ca="1">IFERROR(_xlfn.STOCKHISTORY("XIDX:" &amp; $C$1, D3, , 0, 0, 1), "Libur")</f>
        <v>318</v>
      </c>
      <c r="E2" s="2" vm="146">
        <f ca="1">IFERROR(_xlfn.STOCKHISTORY("XIDX:" &amp; $C$1, E3, , 0, 0, 1), "Libur")</f>
        <v>286</v>
      </c>
      <c r="H2" s="2" vm="146">
        <f ca="1">IFERROR(INDEX(D2:G2,COUNT(D2:G2)),"")</f>
        <v>286</v>
      </c>
      <c r="I2" s="2" vm="147">
        <f ca="1">IFERROR(_xlfn.STOCKHISTORY("XIDX:" &amp; $C$1, I1, , 0, 0, 1), "Libur")</f>
        <v>84</v>
      </c>
      <c r="J2" s="2" vm="148">
        <f ca="1">IFERROR(_xlfn.STOCKHISTORY("XIDX:" &amp; $C$1, J1, , 0, 0, 1), "Libur")</f>
        <v>49</v>
      </c>
      <c r="K2" s="2" vm="97">
        <f ca="1">IFERROR(_xlfn.STOCKHISTORY("XIDX:" &amp; $C$1, K1, , 0, 0, 1), "Libur")</f>
        <v>48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3" ht="15.5" x14ac:dyDescent="0.35">
      <c r="B4" t="s">
        <v>5</v>
      </c>
      <c r="C4" t="s">
        <v>6</v>
      </c>
      <c r="D4" s="2">
        <f>IFERROR(INDEX(D51:D500,MATCH($C$4,$C$51:$C$500,0)),"")</f>
        <v>193405985673</v>
      </c>
      <c r="E4" s="2">
        <f>IFERROR(INDEX(E51:E500,MATCH($C$4,$C$51:$C$500,0)),"")</f>
        <v>298403418635</v>
      </c>
      <c r="H4" s="2">
        <f>IFERROR(SUM(D4:G4)*(4/MAX(1,COUNT(D4:G4))),"")</f>
        <v>983618808616</v>
      </c>
      <c r="I4" s="2">
        <f>IFERROR(INDEX(I51:I500,MATCH($C$4,$C$51:$C$500,0)),"")</f>
        <v>754442303011</v>
      </c>
      <c r="J4" s="2">
        <f>IFERROR(INDEX(J51:J500,MATCH($C$4,$C$51:$C$500,0)),"")</f>
        <v>705509560799</v>
      </c>
      <c r="K4" s="2">
        <f>IFERROR(INDEX(K51:K500,MATCH($C$4,$C$51:$C$500,0)),"")</f>
        <v>306181596395</v>
      </c>
      <c r="L4" s="2">
        <f>IFERROR(INDEX(L51:L500,MATCH($C$4,$C$51:$C$500,0)),"")</f>
        <v>325984796778</v>
      </c>
      <c r="M4" s="2">
        <f>IFERROR(INDEX(M51:M500,MATCH($C$4,$C$51:$C$500,0)),"")</f>
        <v>313937471104</v>
      </c>
    </row>
    <row r="5" spans="1:13" ht="15.5" x14ac:dyDescent="0.35">
      <c r="B5" t="s">
        <v>7</v>
      </c>
      <c r="C5" t="s">
        <v>8</v>
      </c>
      <c r="D5" s="2">
        <f>IFERROR(INDEX(D51:D500,MATCH($C$5,$C$51:$C$500,0)),"")</f>
        <v>1758807777</v>
      </c>
      <c r="E5" s="2">
        <f>IFERROR(INDEX(E51:E500,MATCH($C$5,$C$51:$C$500,0)),"")</f>
        <v>2038057754</v>
      </c>
      <c r="H5" s="2">
        <f>IFERROR(SUM(D5:G5)*(4/MAX(1,COUNT(D5:G5))),"")</f>
        <v>7593731062</v>
      </c>
      <c r="I5" s="2">
        <f>IFERROR(INDEX(I51:I500,MATCH($C$5,$C$51:$C$500,0)),"")</f>
        <v>3142552810</v>
      </c>
      <c r="J5" s="2">
        <f>IFERROR(INDEX(J51:J500,MATCH($C$5,$C$51:$C$500,0)),"")</f>
        <v>2750287440</v>
      </c>
      <c r="K5" s="2">
        <f>IFERROR(INDEX(K51:K500,MATCH($C$5,$C$51:$C$500,0)),"")</f>
        <v>4460457931</v>
      </c>
      <c r="L5" s="2">
        <f>IFERROR(INDEX(L51:L500,MATCH($C$5,$C$51:$C$500,0)),"")</f>
        <v>2805574480</v>
      </c>
      <c r="M5" s="2">
        <f>IFERROR(INDEX(M51:M500,MATCH($C$5,$C$51:$C$500,0)),"")</f>
        <v>2077907546</v>
      </c>
    </row>
    <row r="6" spans="1:13" ht="15.5" x14ac:dyDescent="0.35">
      <c r="B6" t="s">
        <v>9</v>
      </c>
      <c r="C6" t="s">
        <v>10</v>
      </c>
      <c r="D6" s="2">
        <f>IFERROR(INDEX(D51:D500,MATCH($C$6,$C$51:$C$500,0)),"")</f>
        <v>96010464501</v>
      </c>
      <c r="E6" s="2">
        <f>IFERROR(INDEX(E51:E500,MATCH($C$6,$C$51:$C$500,0)),"")</f>
        <v>92980137318</v>
      </c>
      <c r="H6" s="2">
        <f>IFERROR(INDEX(D6:G6,COUNT(D6:G6)),"")</f>
        <v>92980137318</v>
      </c>
      <c r="I6" s="2">
        <f>IFERROR(INDEX(I51:I500,MATCH($C$6,$C$51:$C$500,0)),"")</f>
        <v>89733571739</v>
      </c>
      <c r="J6" s="2">
        <f>IFERROR(INDEX(J51:J500,MATCH($C$6,$C$51:$C$500,0)),"")</f>
        <v>88269023019</v>
      </c>
      <c r="K6" s="2">
        <f>IFERROR(INDEX(K51:K500,MATCH($C$6,$C$51:$C$500,0)),"")</f>
        <v>70575289164</v>
      </c>
      <c r="L6" s="2">
        <f>IFERROR(INDEX(L51:L500,MATCH($C$6,$C$51:$C$500,0)),"")</f>
        <v>30934831233</v>
      </c>
      <c r="M6" s="2">
        <f>IFERROR(INDEX(M51:M500,MATCH($C$6,$C$51:$C$500,0)),"")</f>
        <v>9129256753</v>
      </c>
    </row>
    <row r="7" spans="1:13" ht="15.5" x14ac:dyDescent="0.35">
      <c r="B7" t="s">
        <v>11</v>
      </c>
      <c r="C7" t="s">
        <v>12</v>
      </c>
      <c r="D7" s="3">
        <f>IFERROR(INDEX(D51:D500,MATCH($C$7,$C$51:$C$500,0))/1000000000,"")</f>
        <v>1.55</v>
      </c>
      <c r="E7" s="3">
        <f>IFERROR(INDEX(E51:E500,MATCH($C$7,$C$51:$C$500,0))/1000000000,"")</f>
        <v>1.55</v>
      </c>
      <c r="H7" s="3">
        <f>IFERROR(INDEX(D7:G7,COUNT(D7:G7)),"")</f>
        <v>1.55</v>
      </c>
      <c r="I7" s="3">
        <f>IFERROR(INDEX(I51:I500,MATCH($C$7,$C$51:$C$500,0))/1000000000,"")</f>
        <v>1.55</v>
      </c>
      <c r="J7" s="3">
        <f>IFERROR(INDEX(J51:J500,MATCH($C$7,$C$51:$C$500,0))/1000000000,"")</f>
        <v>1.55</v>
      </c>
      <c r="K7" s="3">
        <f>IFERROR(INDEX(K51:K500,MATCH($C$7,$C$51:$C$500,0))/1000000000,"")</f>
        <v>1.54</v>
      </c>
      <c r="L7" s="3">
        <f>IFERROR(INDEX(L51:L500,MATCH($C$7,$C$51:$C$500,0))/1000000000,"")</f>
        <v>0</v>
      </c>
      <c r="M7" s="3">
        <f>IFERROR(INDEX(M51:M500,MATCH($C$7,$C$51:$C$500,0))/1000000000,"")</f>
        <v>0</v>
      </c>
    </row>
    <row r="8" spans="1:1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-5000000000</v>
      </c>
      <c r="E8" s="2">
        <f>IFERROR(INDEX(E51:E500,MATCH("Free cash flow (Quarter)",$C$51:$C$500,0)),"")</f>
        <v>19000000000</v>
      </c>
      <c r="H8" s="2">
        <f>IFERROR(INDEX(D8:G8,COUNT(D8:G8)),"")</f>
        <v>19000000000</v>
      </c>
      <c r="I8" s="2">
        <f>IFERROR(INDEX(I51:I500,MATCH($C$8,$C$51:$C$500,0)),"")</f>
        <v>-29000000000</v>
      </c>
      <c r="J8" s="2">
        <f>IFERROR(INDEX(J51:J500,MATCH($C$8,$C$51:$C$500,0)),"")</f>
        <v>-27000000000</v>
      </c>
      <c r="K8" s="2">
        <f>IFERROR(INDEX(K51:K500,MATCH($C$8,$C$51:$C$500,0)),"")</f>
        <v>-1000000000</v>
      </c>
      <c r="L8" s="2">
        <f>IFERROR(INDEX(L51:L500,MATCH($C$8,$C$51:$C$500,0)),"")</f>
        <v>4000000000</v>
      </c>
      <c r="M8" s="2">
        <f>IFERROR(INDEX(M51:M500,MATCH($C$8,$C$51:$C$500,0)),"")</f>
        <v>3000000000</v>
      </c>
    </row>
    <row r="9" spans="1:13" ht="15.5" x14ac:dyDescent="0.35">
      <c r="A9" t="s">
        <v>16</v>
      </c>
      <c r="C9" t="s">
        <v>17</v>
      </c>
      <c r="D9" s="3">
        <f>IFERROR(INDEX(D51:D500,MATCH("Free cash flow per share (Quarter)",$C$51:$C$500,0)),"")</f>
        <v>-3.12</v>
      </c>
      <c r="E9" s="3">
        <f>IFERROR(INDEX(E51:E500,MATCH("Free cash flow per share (Quarter)",$C$51:$C$500,0)),"")</f>
        <v>12.19</v>
      </c>
      <c r="H9" s="3">
        <f>IFERROR(INDEX(D9:G9,COUNT(D9:G9)),"")</f>
        <v>12.19</v>
      </c>
      <c r="I9" s="3">
        <f>IFERROR(INDEX(I51:I500,MATCH($C$9,$C$51:$C$500,0)),"")</f>
        <v>-18.84</v>
      </c>
      <c r="J9" s="3">
        <f>IFERROR(INDEX(J51:J500,MATCH($C$9,$C$51:$C$500,0)),"")</f>
        <v>-17.66</v>
      </c>
      <c r="K9" s="3">
        <f>IFERROR(INDEX(K51:K500,MATCH($C$9,$C$51:$C$500,0)),"")</f>
        <v>-0.33</v>
      </c>
      <c r="L9" s="3">
        <f>IFERROR(INDEX(L51:L500,MATCH($C$9,$C$51:$C$500,0)),"")</f>
        <v>170358.84</v>
      </c>
      <c r="M9" s="3">
        <f>IFERROR(INDEX(M51:M500,MATCH($C$9,$C$51:$C$500,0)),"")</f>
        <v>1125004.45</v>
      </c>
    </row>
    <row r="10" spans="1:13" ht="15.5" x14ac:dyDescent="0.35">
      <c r="C10" t="s">
        <v>18</v>
      </c>
      <c r="D10" s="3">
        <f ca="1">IFERROR(IF(D9=0,"",D2/D9),"")</f>
        <v>-101.92307692307692</v>
      </c>
      <c r="E10" s="3">
        <f ca="1">IFERROR(IF(E9=0,"",E2/E9),"")</f>
        <v>23.461853978671044</v>
      </c>
      <c r="I10" s="3">
        <f ca="1">IFERROR(IF(I9=0,"",I2/I9),"")</f>
        <v>-4.4585987261146496</v>
      </c>
      <c r="J10" s="3">
        <f ca="1">IFERROR(IF(J9=0,"",J2/J9),"")</f>
        <v>-2.7746319365798415</v>
      </c>
      <c r="K10" s="3">
        <f ca="1">IFERROR(IF(K9=0,"",K2/K9),"")</f>
        <v>-145.45454545454544</v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19</v>
      </c>
      <c r="C11" t="s">
        <v>20</v>
      </c>
      <c r="D11" s="2">
        <f>IFERROR(INDEX(D51:D500,MATCH($C$11,$C$51:$C$500,0)),"")</f>
        <v>19181009333</v>
      </c>
      <c r="E11" s="2">
        <f>IFERROR(INDEX(E51:E500,MATCH($C$11,$C$51:$C$500,0)),"")</f>
        <v>30035670693</v>
      </c>
      <c r="H11" s="2">
        <f>IFERROR(INDEX(D11:G11,COUNT(D11:G11)),"")</f>
        <v>30035670693</v>
      </c>
      <c r="I11" s="2">
        <f>IFERROR(INDEX(I51:I500,MATCH($C$11,$C$51:$C$500,0)),"")</f>
        <v>4727003179</v>
      </c>
      <c r="J11" s="2">
        <f>IFERROR(INDEX(J51:J500,MATCH($C$11,$C$51:$C$500,0)),"")</f>
        <v>18793351367</v>
      </c>
      <c r="K11" s="2">
        <f>IFERROR(INDEX(K51:K500,MATCH($C$11,$C$51:$C$500,0)),"")</f>
        <v>37320044072</v>
      </c>
      <c r="L11" s="2">
        <f>IFERROR(INDEX(L51:L500,MATCH($C$11,$C$51:$C$500,0)),"")</f>
        <v>26590652212</v>
      </c>
      <c r="M11" s="2">
        <f>IFERROR(INDEX(M51:M500,MATCH($C$11,$C$51:$C$500,0)),"")</f>
        <v>9626541413</v>
      </c>
    </row>
    <row r="12" spans="1:1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4000000000</v>
      </c>
      <c r="E12" s="2">
        <f>IFERROR(INDEX(E51:E500,MATCH("Net Debt (Quarter)",$C$51:$C$500,0)),"")</f>
        <v>3000000000</v>
      </c>
      <c r="H12" s="2">
        <f>IFERROR(INDEX(D12:G12,COUNT(D12:G12)),"")</f>
        <v>3000000000</v>
      </c>
      <c r="I12" s="2">
        <f>IFERROR(INDEX(I51:I500,MATCH($C$12,$C$51:$C$500,0)),"")</f>
        <v>22000000000</v>
      </c>
      <c r="J12" s="2">
        <f>IFERROR(INDEX(J51:J500,MATCH($C$12,$C$51:$C$500,0)),"")</f>
        <v>7000000000</v>
      </c>
      <c r="K12" s="2">
        <f>IFERROR(INDEX(K51:K500,MATCH($C$12,$C$51:$C$500,0)),"")</f>
        <v>-37000000000</v>
      </c>
      <c r="L12" s="2">
        <f>IFERROR(INDEX(L51:L500,MATCH($C$12,$C$51:$C$500,0)),"")</f>
        <v>-27000000000</v>
      </c>
      <c r="M12" s="2">
        <f>IFERROR(INDEX(M51:M500,MATCH($C$12,$C$51:$C$500,0)),"")</f>
        <v>-10000000000</v>
      </c>
    </row>
    <row r="13" spans="1:1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23000000000</v>
      </c>
      <c r="E13" s="2">
        <f>IFERROR(INDEX(E51:E500,MATCH("Total Debt (Quarter)",$C$51:$C$500,0)),"")</f>
        <v>33000000000</v>
      </c>
      <c r="H13" s="2">
        <f>IFERROR(INDEX(D13:G13,COUNT(D13:G13)),"")</f>
        <v>33000000000</v>
      </c>
      <c r="I13" s="2">
        <f>IFERROR(INDEX(I51:I500,MATCH($C$13,$C$51:$C$500,0)),"")</f>
        <v>27000000000</v>
      </c>
      <c r="J13" s="2">
        <f>IFERROR(INDEX(J51:J500,MATCH($C$13,$C$51:$C$500,0)),"")</f>
        <v>26000000000</v>
      </c>
      <c r="K13" s="2">
        <f>IFERROR(INDEX(K51:K500,MATCH($C$13,$C$51:$C$500,0)),"")</f>
        <v>0</v>
      </c>
      <c r="L13" s="2">
        <f>IFERROR(INDEX(L51:L500,MATCH($C$13,$C$51:$C$500,0)),"")</f>
        <v>0</v>
      </c>
      <c r="M13" s="2">
        <f>IFERROR(INDEX(M51:M500,MATCH($C$13,$C$51:$C$500,0)),"")</f>
        <v>0</v>
      </c>
    </row>
    <row r="14" spans="1:13" ht="15.5" x14ac:dyDescent="0.35">
      <c r="C14" t="s">
        <v>27</v>
      </c>
      <c r="D14" s="2">
        <f>IFERROR(INDEX(D51:D500,MATCH($C$14,$C$51:$C$500,0)),"")</f>
        <v>-636236990</v>
      </c>
      <c r="E14" s="2">
        <f>IFERROR(INDEX(E51:E500,MATCH($C$14,$C$51:$C$500,0)),"")</f>
        <v>-604719975</v>
      </c>
      <c r="H14" s="2">
        <f>IFERROR(SUM(D14:G14)*(4/MAX(1,COUNT(D14:G14))),"")</f>
        <v>-2481913930</v>
      </c>
      <c r="I14" s="2">
        <f>IFERROR(INDEX(I51:I500,MATCH($C$14,$C$51:$C$500,0)),"")</f>
        <v>-1249197596</v>
      </c>
      <c r="J14" s="2">
        <f>IFERROR(INDEX(J51:J500,MATCH($C$14,$C$51:$C$500,0)),"")</f>
        <v>-412027072</v>
      </c>
      <c r="K14" s="2">
        <f>IFERROR(INDEX(K51:K500,MATCH($C$14,$C$51:$C$500,0)),"")</f>
        <v>-160594621</v>
      </c>
      <c r="L14" s="2">
        <f>IFERROR(INDEX(L51:L500,MATCH($C$14,$C$51:$C$500,0)),"")</f>
        <v>-41717381</v>
      </c>
      <c r="M14" s="2">
        <f>IFERROR(INDEX(M51:M500,MATCH($C$14,$C$51:$C$500,0)),"")</f>
        <v>-115527139</v>
      </c>
    </row>
    <row r="15" spans="1:13" ht="15.5" x14ac:dyDescent="0.35">
      <c r="C15" t="s">
        <v>28</v>
      </c>
      <c r="D15" s="2">
        <f>IFERROR(INDEX(D51:D500,MATCH($C$15,$C$51:$C$500,0)),"")</f>
        <v>-867098484</v>
      </c>
      <c r="E15" s="2">
        <f>IFERROR(INDEX(E51:E500,MATCH($C$15,$C$51:$C$500,0)),"")</f>
        <v>-744155914</v>
      </c>
      <c r="H15" s="2">
        <f>IFERROR(SUM(D15:G15)*(4/MAX(1,COUNT(D15:G15))),"")</f>
        <v>-3222508796</v>
      </c>
      <c r="I15" s="2">
        <f>IFERROR(INDEX(I51:I500,MATCH($C$15,$C$51:$C$500,0)),"")</f>
        <v>-1840837212</v>
      </c>
      <c r="J15" s="2">
        <f>IFERROR(INDEX(J51:J500,MATCH($C$15,$C$51:$C$500,0)),"")</f>
        <v>-1804317323</v>
      </c>
      <c r="K15" s="2">
        <f>IFERROR(INDEX(K51:K500,MATCH($C$15,$C$51:$C$500,0)),"")</f>
        <v>-1415418657</v>
      </c>
      <c r="L15" s="2">
        <f>IFERROR(INDEX(L51:L500,MATCH($C$15,$C$51:$C$500,0)),"")</f>
        <v>-696288120</v>
      </c>
      <c r="M15" s="2">
        <f>IFERROR(INDEX(M51:M500,MATCH($C$15,$C$51:$C$500,0)),"")</f>
        <v>-592526220</v>
      </c>
    </row>
    <row r="16" spans="1:13" ht="15.5" x14ac:dyDescent="0.35">
      <c r="C16" t="s">
        <v>29</v>
      </c>
      <c r="D16" s="2">
        <f>IFERROR(INDEX(D51:D500,MATCH($C$16,$C$51:$C$500,0)),"")</f>
        <v>3614533917</v>
      </c>
      <c r="E16" s="2">
        <f>IFERROR(INDEX(E51:E500,MATCH($C$16,$C$51:$C$500,0)),"")</f>
        <v>3141720221</v>
      </c>
      <c r="H16" s="2">
        <f>IFERROR(SUM(D16:G16)*(4/MAX(1,COUNT(D16:G16))),"")</f>
        <v>13512508276</v>
      </c>
      <c r="I16" s="2">
        <f>IFERROR(INDEX(I51:I500,MATCH($C$16,$C$51:$C$500,0)),"")</f>
        <v>6197289729</v>
      </c>
      <c r="J16" s="2">
        <f>IFERROR(INDEX(J51:J500,MATCH($C$16,$C$51:$C$500,0)),"")</f>
        <v>6588027457</v>
      </c>
      <c r="K16" s="2">
        <f>IFERROR(INDEX(K51:K500,MATCH($C$16,$C$51:$C$500,0)),"")</f>
        <v>5859182248</v>
      </c>
      <c r="L16" s="2">
        <f>IFERROR(INDEX(L51:L500,MATCH($C$16,$C$51:$C$500,0)),"")</f>
        <v>2960825740</v>
      </c>
      <c r="M16" s="2">
        <f>IFERROR(INDEX(M51:M500,MATCH($C$16,$C$51:$C$500,0)),"")</f>
        <v>2670433766</v>
      </c>
    </row>
    <row r="17" spans="1:13" ht="15.5" x14ac:dyDescent="0.35">
      <c r="A17" t="s">
        <v>30</v>
      </c>
    </row>
    <row r="18" spans="1:1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</row>
    <row r="19" spans="1:13" ht="15.5" x14ac:dyDescent="0.35">
      <c r="A19" t="s">
        <v>38</v>
      </c>
      <c r="C19" t="s">
        <v>39</v>
      </c>
    </row>
    <row r="20" spans="1:13" ht="15.5" x14ac:dyDescent="0.35">
      <c r="A20" t="s">
        <v>40</v>
      </c>
      <c r="C20" t="s">
        <v>41</v>
      </c>
      <c r="D20" s="2">
        <f ca="1">IFERROR(D21*D2,"")</f>
        <v>492900000000</v>
      </c>
      <c r="E20" s="2">
        <f ca="1">IFERROR(E21*E2,"")</f>
        <v>443300000000</v>
      </c>
      <c r="H20" s="2">
        <f t="shared" ref="H20:M20" ca="1" si="0">IFERROR(H21*H2,"")</f>
        <v>443300000000</v>
      </c>
      <c r="I20" s="2">
        <f t="shared" ca="1" si="0"/>
        <v>130200000000</v>
      </c>
      <c r="J20" s="2">
        <f t="shared" ca="1" si="0"/>
        <v>75950000000</v>
      </c>
      <c r="K20" s="2">
        <f t="shared" ca="1" si="0"/>
        <v>73920000000</v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12</v>
      </c>
      <c r="D21" s="2">
        <f>IFERROR(INDEX(D51:D500,MATCH($C$7,$C$51:$C$500,0)),"")</f>
        <v>1550000000</v>
      </c>
      <c r="E21" s="2">
        <f>IFERROR(INDEX(E51:E500,MATCH($C$7,$C$51:$C$500,0)),"")</f>
        <v>1550000000</v>
      </c>
      <c r="H21" s="2">
        <f>IFERROR(INDEX(D21:G21,COUNT(D21:G21)),"")</f>
        <v>1550000000</v>
      </c>
      <c r="I21" s="2">
        <f>IFERROR(INDEX(I51:I500,MATCH($C$7,$C$51:$C$500,0)),"")</f>
        <v>1550000000</v>
      </c>
      <c r="J21" s="2">
        <f>IFERROR(INDEX(J51:J500,MATCH($C$7,$C$51:$C$500,0)),"")</f>
        <v>1550000000</v>
      </c>
      <c r="K21" s="2">
        <f>IFERROR(INDEX(K51:K500,MATCH($C$7,$C$51:$C$500,0)),"")</f>
        <v>1540000000</v>
      </c>
      <c r="L21" s="2">
        <f>IFERROR(INDEX(L51:L500,MATCH($C$7,$C$51:$C$500,0)),"")</f>
        <v>0</v>
      </c>
      <c r="M21" s="2">
        <f>IFERROR(INDEX(M51:M500,MATCH($C$7,$C$51:$C$500,0)),"")</f>
        <v>0</v>
      </c>
    </row>
    <row r="23" spans="1:13" ht="15.5" x14ac:dyDescent="0.35">
      <c r="B23" t="s">
        <v>42</v>
      </c>
      <c r="C23" t="s">
        <v>43</v>
      </c>
      <c r="D23" s="3">
        <f>IFERROR(D5/D6*100,"")</f>
        <v>1.8318917486142159</v>
      </c>
      <c r="E23" s="3">
        <f>IFERROR(E5/E6*100,"")</f>
        <v>2.1919280964596433</v>
      </c>
      <c r="H23" s="3">
        <f t="shared" ref="H23:M23" si="1">IFERROR(H5/H6*100,"")</f>
        <v>8.1670465123414395</v>
      </c>
      <c r="I23" s="3">
        <f t="shared" si="1"/>
        <v>3.5020926383499607</v>
      </c>
      <c r="J23" s="3">
        <f t="shared" si="1"/>
        <v>3.1158013830151918</v>
      </c>
      <c r="K23" s="3">
        <f t="shared" si="1"/>
        <v>6.3201412049973591</v>
      </c>
      <c r="L23" s="3">
        <f t="shared" si="1"/>
        <v>9.0693059188476486</v>
      </c>
      <c r="M23" s="3">
        <f t="shared" si="1"/>
        <v>22.760971700321285</v>
      </c>
    </row>
    <row r="24" spans="1:13" ht="15.5" x14ac:dyDescent="0.35">
      <c r="C24" t="s">
        <v>44</v>
      </c>
      <c r="D24" s="4">
        <f>IFERROR(_xlfn.RRI(5,I23,D23),"")</f>
        <v>-0.12155528303875596</v>
      </c>
      <c r="E24" s="4">
        <f>IFERROR(_xlfn.RRI(5,J23,E23),"")</f>
        <v>-6.7924038466039227E-2</v>
      </c>
      <c r="H24" s="4">
        <f t="shared" ref="H24:M24" si="2">IFERROR(_xlfn.RRI(5,M23,H23),"")</f>
        <v>-0.18534290159783773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45</v>
      </c>
      <c r="C25" t="s">
        <v>46</v>
      </c>
      <c r="D25" s="3">
        <f>IFERROR(INDEX(D51:D500,MATCH($A$25,$C$51:$C$500,0)),"")</f>
        <v>1.1200000000000001</v>
      </c>
      <c r="E25" s="3">
        <f>IFERROR(INDEX(E51:E500,MATCH($A$25,$C$51:$C$500,0)),"")</f>
        <v>1.26</v>
      </c>
      <c r="H25" s="3">
        <f>IFERROR(INDEX(D25:G25,COUNT(D25:G25)),"")</f>
        <v>1.26</v>
      </c>
      <c r="I25" s="3">
        <f>IFERROR(INDEX(I51:I500,MATCH($C$25,$C$51:$C$500,0)),"")</f>
        <v>1.97</v>
      </c>
      <c r="J25" s="3">
        <f>IFERROR(INDEX(J51:J500,MATCH($C$25,$C$51:$C$500,0)),"")</f>
        <v>1.66</v>
      </c>
      <c r="K25" s="3">
        <f>IFERROR(INDEX(K51:K500,MATCH($C$25,$C$51:$C$500,0)),"")</f>
        <v>2.88</v>
      </c>
      <c r="L25" s="3">
        <f>IFERROR(INDEX(L51:L500,MATCH($C$25,$C$51:$C$500,0)),"")</f>
        <v>102933.53</v>
      </c>
      <c r="M25" s="3">
        <f>IFERROR(INDEX(M51:M500,MATCH($C$25,$C$51:$C$500,0)),"")</f>
        <v>692635.85</v>
      </c>
    </row>
    <row r="26" spans="1:13" ht="15.5" x14ac:dyDescent="0.35">
      <c r="C26" t="s">
        <v>47</v>
      </c>
      <c r="D26" s="4">
        <f>IFERROR(_xlfn.RRI(5,I25,D25),"")</f>
        <v>-0.1067966169739808</v>
      </c>
      <c r="E26" s="4">
        <f>IFERROR(_xlfn.RRI(5,J25,E25),"")</f>
        <v>-5.3648463868106289E-2</v>
      </c>
      <c r="H26" s="4">
        <f t="shared" ref="H26:M26" si="3">IFERROR(_xlfn.RRI(5,M25,H25),"")</f>
        <v>-0.92888305114247727</v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48</v>
      </c>
      <c r="D27" s="3">
        <f>IFERROR(D4/D21,"")</f>
        <v>124.77805527290323</v>
      </c>
      <c r="E27" s="3">
        <f>IFERROR(E4/E21,"")</f>
        <v>192.51833460322581</v>
      </c>
      <c r="H27" s="3">
        <f t="shared" ref="H27:M27" si="4">IFERROR(H4/H21,"")</f>
        <v>634.59277975225802</v>
      </c>
      <c r="I27" s="3">
        <f t="shared" si="4"/>
        <v>486.73696968451611</v>
      </c>
      <c r="J27" s="3">
        <f t="shared" si="4"/>
        <v>455.16745858000002</v>
      </c>
      <c r="K27" s="3">
        <f t="shared" si="4"/>
        <v>198.81921843831168</v>
      </c>
      <c r="L27" s="3" t="str">
        <f t="shared" si="4"/>
        <v/>
      </c>
      <c r="M27" s="3" t="str">
        <f t="shared" si="4"/>
        <v/>
      </c>
    </row>
    <row r="28" spans="1:13" ht="15.5" x14ac:dyDescent="0.35">
      <c r="C28" t="s">
        <v>49</v>
      </c>
      <c r="D28" s="4">
        <f>IFERROR(_xlfn.RRI(5,I27,D27),"")</f>
        <v>-0.2383266231625617</v>
      </c>
      <c r="E28" s="4">
        <f>IFERROR(_xlfn.RRI(5,J27,E27),"")</f>
        <v>-0.15810064236923149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50</v>
      </c>
      <c r="H29" s="4">
        <f t="shared" ref="H29:M29" si="6">IFERROR(((H25-I25)/I25)*100%,"")</f>
        <v>-0.36040609137055835</v>
      </c>
      <c r="I29" s="4">
        <f t="shared" si="6"/>
        <v>0.18674698795180728</v>
      </c>
      <c r="J29" s="4">
        <f t="shared" si="6"/>
        <v>-0.4236111111111111</v>
      </c>
      <c r="K29" s="4">
        <f t="shared" si="6"/>
        <v>-0.99997202077884628</v>
      </c>
      <c r="L29" s="4">
        <f t="shared" si="6"/>
        <v>-0.85138867703714727</v>
      </c>
      <c r="M29" s="4" t="str">
        <f t="shared" si="6"/>
        <v/>
      </c>
    </row>
    <row r="30" spans="1:13" ht="15.5" x14ac:dyDescent="0.35">
      <c r="C30" t="s">
        <v>51</v>
      </c>
      <c r="H30" s="4">
        <f t="shared" ref="H30:M30" si="7">IFERROR(((H27-I27)/I27)*100%,"")</f>
        <v>0.30376942635686022</v>
      </c>
      <c r="I30" s="4">
        <f t="shared" si="7"/>
        <v>6.9358014307535243E-2</v>
      </c>
      <c r="J30" s="4">
        <f t="shared" si="7"/>
        <v>1.2893534244589457</v>
      </c>
      <c r="K30" s="4" t="str">
        <f t="shared" si="7"/>
        <v/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50</v>
      </c>
      <c r="E32" s="3">
        <f>IFERROR(INDEX(E51:E500,MATCH($A$32,$C$51:$C$500,0)),"")</f>
        <v>48.71</v>
      </c>
      <c r="H32" s="3">
        <f>IFERROR(INDEX(D32:G32,COUNT(D32:G32)),"")</f>
        <v>48.71</v>
      </c>
      <c r="I32" s="3">
        <f>IFERROR(INDEX(I51:I500,MATCH($C$32,$C$51:$C$500,0)),"")</f>
        <v>47.01</v>
      </c>
      <c r="J32" s="3">
        <f>IFERROR(INDEX(J51:J500,MATCH($C$32,$C$51:$C$500,0)),"")</f>
        <v>45.97</v>
      </c>
      <c r="K32" s="3">
        <f>IFERROR(INDEX(K51:K500,MATCH($C$32,$C$51:$C$500,0)),"")</f>
        <v>45.68</v>
      </c>
      <c r="L32" s="3">
        <f>IFERROR(INDEX(L51:L500,MATCH($C$32,$C$51:$C$500,0)),"")</f>
        <v>1406128.69</v>
      </c>
      <c r="M32" s="3">
        <f>IFERROR(INDEX(M51:M500,MATCH($C$32,$C$51:$C$500,0)),"")</f>
        <v>3043085.58</v>
      </c>
    </row>
    <row r="33" spans="1:13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5.72</v>
      </c>
      <c r="E33" s="3">
        <f>IFERROR(INDEX(E51:E500,MATCH($A$33,$C$51:$C$500,0)),"")</f>
        <v>6.57</v>
      </c>
      <c r="H33" s="3">
        <f>IFERROR(INDEX(D33:G33,COUNT(D33:G33)),"")</f>
        <v>6.57</v>
      </c>
      <c r="I33" s="3">
        <f>IFERROR(INDEX(I51:I500,MATCH($C$33,$C$51:$C$500,0)),"")</f>
        <v>1.79</v>
      </c>
      <c r="J33" s="3">
        <f>IFERROR(INDEX(J51:J500,MATCH($C$33,$C$51:$C$500,0)),"")</f>
        <v>1.07</v>
      </c>
      <c r="K33" s="3">
        <f>IFERROR(INDEX(K51:K500,MATCH($C$33,$C$51:$C$500,0)),"")</f>
        <v>1.05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250.88</v>
      </c>
      <c r="E34" s="3">
        <f>IFERROR(INDEX(E51:E500,MATCH($A$34,$C$51:$C$500,0)),"")</f>
        <v>250</v>
      </c>
      <c r="H34" s="3">
        <f>IFERROR(INDEX(D34:G34,COUNT(D34:G34)),"")</f>
        <v>250</v>
      </c>
      <c r="I34" s="3">
        <f>IFERROR(INDEX(I51:I500,MATCH($C$34,$C$51:$C$500,0)),"")</f>
        <v>42.64</v>
      </c>
      <c r="J34" s="3">
        <f>IFERROR(INDEX(J51:J500,MATCH($C$34,$C$51:$C$500,0)),"")</f>
        <v>29.52</v>
      </c>
      <c r="K34" s="3">
        <f>IFERROR(INDEX(K51:K500,MATCH($C$34,$C$51:$C$500,0)),"")</f>
        <v>16.670000000000002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2.29</v>
      </c>
      <c r="E35" s="3">
        <f>IFERROR(INDEX(E51:E500,MATCH($A$35,$C$51:$C$500,0)),"")</f>
        <v>1.66</v>
      </c>
      <c r="H35" s="3">
        <f>IFERROR(INDEX(D35:G35,COUNT(D35:G35)),"")</f>
        <v>1.66</v>
      </c>
      <c r="I35" s="3">
        <f>IFERROR(INDEX(I51:I500,MATCH($C$35,$C$51:$C$500,0)),"")</f>
        <v>0.17</v>
      </c>
      <c r="J35" s="3">
        <f>IFERROR(INDEX(J51:J500,MATCH($C$35,$C$51:$C$500,0)),"")</f>
        <v>0.11</v>
      </c>
      <c r="K35" s="3">
        <f>IFERROR(INDEX(K51:K500,MATCH($C$35,$C$51:$C$500,0)),"")</f>
        <v>0.24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64</v>
      </c>
      <c r="C36" t="s">
        <v>65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M36" si="8">IFERROR(INDEX(H51:H500,MATCH($C$36,$C$51:$C$500,0)),"")</f>
        <v>0.20980000000000001</v>
      </c>
      <c r="I36" s="4">
        <f t="shared" si="8"/>
        <v>0.51739999999999997</v>
      </c>
      <c r="J36" s="4">
        <f t="shared" si="8"/>
        <v>0.61419999999999997</v>
      </c>
      <c r="K36" s="4">
        <f t="shared" si="8"/>
        <v>0.52149999999999996</v>
      </c>
      <c r="L36" s="4">
        <f t="shared" si="8"/>
        <v>0</v>
      </c>
      <c r="M36" s="4">
        <f t="shared" si="8"/>
        <v>0</v>
      </c>
    </row>
    <row r="37" spans="1:13" ht="15.5" x14ac:dyDescent="0.35">
      <c r="B37" t="s">
        <v>66</v>
      </c>
      <c r="C37" t="s">
        <v>67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M37" si="9">IFERROR(INDEX(H51:H500,MATCH($C$37,$C$51:$C$500,0)),"")</f>
        <v>1</v>
      </c>
      <c r="I37" s="3">
        <f t="shared" si="9"/>
        <v>1</v>
      </c>
      <c r="J37" s="3">
        <f t="shared" si="9"/>
        <v>1</v>
      </c>
      <c r="K37" s="3">
        <f t="shared" si="9"/>
        <v>1.5</v>
      </c>
      <c r="L37" s="3">
        <f t="shared" si="9"/>
        <v>0</v>
      </c>
      <c r="M37" s="3">
        <f t="shared" si="9"/>
        <v>0</v>
      </c>
    </row>
    <row r="50" spans="2:13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</row>
    <row r="51" spans="2:13" ht="15.5" x14ac:dyDescent="0.35">
      <c r="B51" t="s">
        <v>73</v>
      </c>
      <c r="C51" t="s">
        <v>6</v>
      </c>
      <c r="D51" s="5">
        <v>193405985673</v>
      </c>
      <c r="E51" s="5">
        <v>298403418635</v>
      </c>
      <c r="F51" s="5">
        <v>221297480858</v>
      </c>
      <c r="G51" s="5">
        <v>191273831121</v>
      </c>
      <c r="I51" s="5">
        <v>754442303011</v>
      </c>
      <c r="J51" s="5">
        <v>705509560799</v>
      </c>
      <c r="K51" s="5">
        <v>306181596395</v>
      </c>
      <c r="L51" s="5">
        <v>325984796778</v>
      </c>
      <c r="M51" s="5">
        <v>313937471104</v>
      </c>
    </row>
    <row r="52" spans="2:13" ht="15.5" x14ac:dyDescent="0.35">
      <c r="C52" t="s">
        <v>74</v>
      </c>
      <c r="D52" s="5">
        <v>-176269255350</v>
      </c>
      <c r="E52" s="5">
        <v>-277798272617</v>
      </c>
      <c r="F52" s="5">
        <v>-205660139787</v>
      </c>
      <c r="G52" s="5">
        <v>-178069507313</v>
      </c>
      <c r="I52" s="5">
        <v>-698222222212</v>
      </c>
      <c r="J52" s="5">
        <v>-651430260057</v>
      </c>
      <c r="K52" s="5">
        <v>-277699145608</v>
      </c>
      <c r="L52" s="5">
        <v>-302766907997</v>
      </c>
      <c r="M52" s="5">
        <v>-289783282051</v>
      </c>
    </row>
    <row r="53" spans="2:13" ht="15.5" x14ac:dyDescent="0.35">
      <c r="C53" t="s">
        <v>75</v>
      </c>
      <c r="D53" s="5">
        <v>17136730323</v>
      </c>
      <c r="E53" s="5">
        <v>20605146018</v>
      </c>
      <c r="F53" s="5">
        <v>15637341071</v>
      </c>
      <c r="G53" s="5">
        <v>13204323808</v>
      </c>
      <c r="I53" s="5">
        <v>56220080799</v>
      </c>
      <c r="J53" s="5">
        <v>54079300742</v>
      </c>
      <c r="K53" s="5">
        <v>28482450787</v>
      </c>
      <c r="L53" s="5">
        <v>23217888781</v>
      </c>
      <c r="M53" s="5">
        <v>24154189053</v>
      </c>
    </row>
    <row r="54" spans="2:13" ht="15.5" x14ac:dyDescent="0.35">
      <c r="C54" t="s">
        <v>76</v>
      </c>
      <c r="D54" s="5">
        <v>-12995539545</v>
      </c>
      <c r="E54" s="5">
        <v>-16869104241</v>
      </c>
      <c r="F54" s="5">
        <v>-14439673612</v>
      </c>
      <c r="G54" s="5">
        <v>-11131308628</v>
      </c>
      <c r="I54" s="5">
        <v>-48889578564</v>
      </c>
      <c r="J54" s="5">
        <v>-47733362608</v>
      </c>
      <c r="K54" s="5">
        <v>-23179244716</v>
      </c>
      <c r="L54" s="5">
        <v>-20221833720</v>
      </c>
      <c r="M54" s="5">
        <v>-21412050244</v>
      </c>
    </row>
    <row r="55" spans="2:13" ht="15.5" x14ac:dyDescent="0.35">
      <c r="C55" t="s">
        <v>240</v>
      </c>
      <c r="D55" s="5">
        <v>-11374603762</v>
      </c>
      <c r="E55" s="5">
        <v>-4681332240</v>
      </c>
      <c r="F55" s="5">
        <v>2304893451</v>
      </c>
      <c r="G55" s="5">
        <v>2715648600</v>
      </c>
      <c r="I55" s="5">
        <v>-4119828372</v>
      </c>
      <c r="J55" s="5">
        <v>-4259458127</v>
      </c>
      <c r="K55" s="5">
        <v>-3768186609</v>
      </c>
      <c r="L55" s="5">
        <v>-2714919820</v>
      </c>
      <c r="M55" s="5">
        <v>-3997401612</v>
      </c>
    </row>
    <row r="56" spans="2:13" ht="15.5" x14ac:dyDescent="0.35">
      <c r="C56" t="s">
        <v>77</v>
      </c>
      <c r="D56" s="5">
        <v>-4199004646</v>
      </c>
      <c r="E56" s="5">
        <v>-13596297340</v>
      </c>
      <c r="F56" s="5">
        <v>-19137889169</v>
      </c>
      <c r="G56" s="5">
        <v>-15834934811</v>
      </c>
      <c r="I56" s="5">
        <v>-49314258441</v>
      </c>
      <c r="J56" s="5">
        <v>-44988164297</v>
      </c>
      <c r="K56" s="5">
        <v>-19350301228</v>
      </c>
      <c r="L56" s="5">
        <v>-17637422749</v>
      </c>
      <c r="M56" s="5">
        <v>-17414798632</v>
      </c>
    </row>
    <row r="57" spans="2:13" ht="15.5" x14ac:dyDescent="0.35">
      <c r="C57" t="s">
        <v>81</v>
      </c>
      <c r="D57" s="5">
        <v>988627656</v>
      </c>
      <c r="E57" s="5">
        <v>460245325</v>
      </c>
      <c r="F57" s="5">
        <v>153351674</v>
      </c>
      <c r="G57" s="5">
        <v>254754804</v>
      </c>
      <c r="I57" s="5">
        <v>1477319855</v>
      </c>
      <c r="J57" s="5">
        <v>2226984646</v>
      </c>
    </row>
    <row r="58" spans="2:13" ht="15.5" x14ac:dyDescent="0.35">
      <c r="C58" t="s">
        <v>78</v>
      </c>
      <c r="D58" s="5">
        <v>4141190778</v>
      </c>
      <c r="E58" s="5">
        <v>3736041777</v>
      </c>
      <c r="F58" s="5">
        <v>1197667459</v>
      </c>
      <c r="G58" s="5">
        <v>2073015180</v>
      </c>
      <c r="I58" s="5">
        <v>7330502235</v>
      </c>
      <c r="J58" s="5">
        <v>6345938134</v>
      </c>
      <c r="K58" s="5">
        <v>5303206071</v>
      </c>
      <c r="L58" s="5">
        <v>2996055061</v>
      </c>
      <c r="M58" s="5">
        <v>2742138809</v>
      </c>
    </row>
    <row r="59" spans="2:13" ht="15.5" x14ac:dyDescent="0.35">
      <c r="C59" t="s">
        <v>79</v>
      </c>
      <c r="D59" s="5">
        <v>-526656861</v>
      </c>
      <c r="E59" s="5">
        <v>-594321556</v>
      </c>
      <c r="F59" s="5">
        <v>-599356853</v>
      </c>
      <c r="G59" s="5">
        <v>-271912461</v>
      </c>
      <c r="I59" s="5">
        <v>-1133212506</v>
      </c>
      <c r="J59" s="5">
        <v>242089323</v>
      </c>
      <c r="K59" s="5">
        <v>555976177</v>
      </c>
      <c r="L59" s="5">
        <v>-35229321</v>
      </c>
      <c r="M59" s="5">
        <v>-71705043</v>
      </c>
    </row>
    <row r="60" spans="2:13" ht="15.5" x14ac:dyDescent="0.35">
      <c r="C60" t="s">
        <v>27</v>
      </c>
      <c r="D60" s="5">
        <v>-636236990</v>
      </c>
      <c r="E60" s="5">
        <v>-604719975</v>
      </c>
      <c r="F60" s="5">
        <v>-602167743</v>
      </c>
      <c r="G60" s="5">
        <v>-359166454</v>
      </c>
      <c r="I60" s="5">
        <v>-1249197596</v>
      </c>
      <c r="J60" s="5">
        <v>-412027072</v>
      </c>
      <c r="K60" s="5">
        <v>-160594621</v>
      </c>
      <c r="L60" s="5">
        <v>-41717381</v>
      </c>
      <c r="M60" s="5">
        <v>-115527139</v>
      </c>
    </row>
    <row r="61" spans="2:13" ht="15.5" x14ac:dyDescent="0.35">
      <c r="C61" t="s">
        <v>80</v>
      </c>
      <c r="D61" s="5">
        <v>109580129</v>
      </c>
      <c r="E61" s="5">
        <v>10398419</v>
      </c>
      <c r="F61" s="5">
        <v>2810890</v>
      </c>
      <c r="G61" s="5">
        <v>87253993</v>
      </c>
      <c r="I61" s="5">
        <v>115985090</v>
      </c>
      <c r="J61" s="5">
        <v>654116395</v>
      </c>
      <c r="K61" s="5">
        <v>716570798</v>
      </c>
      <c r="L61" s="5">
        <v>6488060</v>
      </c>
      <c r="M61" s="5">
        <v>43822096</v>
      </c>
    </row>
    <row r="62" spans="2:13" ht="15.5" x14ac:dyDescent="0.35">
      <c r="C62" t="s">
        <v>82</v>
      </c>
      <c r="D62" s="5">
        <v>-526656861</v>
      </c>
      <c r="E62" s="5">
        <v>-594321556</v>
      </c>
      <c r="F62" s="5">
        <v>-599356853</v>
      </c>
      <c r="G62" s="5">
        <v>-271912461</v>
      </c>
      <c r="I62" s="5">
        <v>-1133212506</v>
      </c>
      <c r="J62" s="5">
        <v>242089323</v>
      </c>
      <c r="K62" s="5">
        <v>555976177</v>
      </c>
      <c r="L62" s="5">
        <v>-35229321</v>
      </c>
      <c r="M62" s="5">
        <v>-71705043</v>
      </c>
    </row>
    <row r="63" spans="2:13" ht="15.5" x14ac:dyDescent="0.35">
      <c r="C63" t="s">
        <v>245</v>
      </c>
    </row>
    <row r="64" spans="2:13" ht="15.5" x14ac:dyDescent="0.35">
      <c r="C64" t="s">
        <v>29</v>
      </c>
      <c r="D64" s="5">
        <v>3614533917</v>
      </c>
      <c r="E64" s="5">
        <v>3141720221</v>
      </c>
      <c r="F64" s="5">
        <v>598310606</v>
      </c>
      <c r="G64" s="5">
        <v>1801102719</v>
      </c>
      <c r="I64" s="5">
        <v>6197289729</v>
      </c>
      <c r="J64" s="5">
        <v>6588027457</v>
      </c>
      <c r="K64" s="5">
        <v>5859182248</v>
      </c>
      <c r="L64" s="5">
        <v>2960825740</v>
      </c>
      <c r="M64" s="5">
        <v>2670433766</v>
      </c>
    </row>
    <row r="65" spans="2:13" ht="15.5" x14ac:dyDescent="0.35">
      <c r="C65" t="s">
        <v>28</v>
      </c>
      <c r="D65" s="5">
        <v>-867098484</v>
      </c>
      <c r="E65" s="5">
        <v>-744155914</v>
      </c>
      <c r="F65" s="5">
        <v>-492559981</v>
      </c>
      <c r="G65" s="5">
        <v>-540767288</v>
      </c>
      <c r="I65" s="5">
        <v>-1840837212</v>
      </c>
      <c r="J65" s="5">
        <v>-1804317323</v>
      </c>
      <c r="K65" s="5">
        <v>-1415418657</v>
      </c>
      <c r="L65" s="5">
        <v>-696288120</v>
      </c>
      <c r="M65" s="5">
        <v>-592526220</v>
      </c>
    </row>
    <row r="66" spans="2:13" ht="15.5" x14ac:dyDescent="0.35">
      <c r="C66" t="s">
        <v>86</v>
      </c>
      <c r="D66" s="5">
        <v>2747435433</v>
      </c>
      <c r="E66" s="5">
        <v>2397564307</v>
      </c>
      <c r="F66" s="5">
        <v>105750625</v>
      </c>
      <c r="G66" s="5">
        <v>1260335431</v>
      </c>
      <c r="I66" s="5">
        <v>4356452517</v>
      </c>
      <c r="J66" s="5">
        <v>4783710134</v>
      </c>
      <c r="K66" s="5">
        <v>4443763591</v>
      </c>
      <c r="L66" s="5">
        <v>2264537620</v>
      </c>
      <c r="M66" s="5">
        <v>2077907546</v>
      </c>
    </row>
    <row r="67" spans="2:13" ht="15.5" x14ac:dyDescent="0.35">
      <c r="C67" t="s">
        <v>87</v>
      </c>
      <c r="D67" s="5">
        <v>2747435433</v>
      </c>
      <c r="E67" s="5">
        <v>2397564307</v>
      </c>
      <c r="F67" s="5">
        <v>105750625</v>
      </c>
      <c r="G67" s="5">
        <v>1260335431</v>
      </c>
      <c r="I67" s="5">
        <v>4356452517</v>
      </c>
      <c r="J67" s="5">
        <v>4783710134</v>
      </c>
      <c r="K67" s="5">
        <v>4443763591</v>
      </c>
      <c r="L67" s="5">
        <v>2264537620</v>
      </c>
      <c r="M67" s="5">
        <v>2077907546</v>
      </c>
    </row>
    <row r="68" spans="2:13" ht="15.5" x14ac:dyDescent="0.35">
      <c r="C68" t="s">
        <v>88</v>
      </c>
      <c r="E68" s="5">
        <v>100738772</v>
      </c>
      <c r="F68" s="5">
        <v>263420148</v>
      </c>
      <c r="I68" s="5">
        <v>263420148</v>
      </c>
      <c r="J68" s="5">
        <v>193561952</v>
      </c>
      <c r="K68" s="5">
        <v>16694340</v>
      </c>
      <c r="L68" s="5">
        <v>541036860</v>
      </c>
    </row>
    <row r="69" spans="2:13" ht="15.5" x14ac:dyDescent="0.35">
      <c r="C69" t="s">
        <v>89</v>
      </c>
      <c r="D69" s="5">
        <v>2747435433</v>
      </c>
      <c r="E69" s="5">
        <v>2498303079</v>
      </c>
      <c r="F69" s="5">
        <v>369170773</v>
      </c>
      <c r="G69" s="5">
        <v>1260335431</v>
      </c>
      <c r="I69" s="5">
        <v>4619872665</v>
      </c>
      <c r="J69" s="5">
        <v>4977272086</v>
      </c>
      <c r="K69" s="5">
        <v>4460457931</v>
      </c>
      <c r="L69" s="5">
        <v>2805574480</v>
      </c>
      <c r="M69" s="5">
        <v>2077907546</v>
      </c>
    </row>
    <row r="70" spans="2:13" ht="15.5" x14ac:dyDescent="0.35">
      <c r="C70" t="s">
        <v>90</v>
      </c>
      <c r="D70" s="5">
        <v>2747435433</v>
      </c>
      <c r="E70" s="5">
        <v>2397564307</v>
      </c>
      <c r="F70" s="5">
        <v>105750625</v>
      </c>
      <c r="G70" s="5">
        <v>1260335431</v>
      </c>
      <c r="I70" s="5">
        <v>4356452517</v>
      </c>
      <c r="J70" s="5">
        <v>4783710134</v>
      </c>
      <c r="K70" s="5">
        <v>4443763591</v>
      </c>
      <c r="L70" s="5">
        <v>2264537620</v>
      </c>
      <c r="M70" s="5">
        <v>2077907546</v>
      </c>
    </row>
    <row r="71" spans="2:13" ht="15.5" x14ac:dyDescent="0.35">
      <c r="C71" t="s">
        <v>8</v>
      </c>
      <c r="D71" s="5">
        <v>1758807777</v>
      </c>
      <c r="E71" s="5">
        <v>2038057754</v>
      </c>
      <c r="F71" s="5">
        <v>215819099</v>
      </c>
      <c r="G71" s="5">
        <v>1005580627</v>
      </c>
      <c r="I71" s="5">
        <v>3142552810</v>
      </c>
      <c r="J71" s="5">
        <v>2750287440</v>
      </c>
      <c r="K71" s="5">
        <v>4460457931</v>
      </c>
      <c r="L71" s="5">
        <v>2805574480</v>
      </c>
      <c r="M71" s="5">
        <v>2077907546</v>
      </c>
    </row>
    <row r="72" spans="2:13" ht="15.5" x14ac:dyDescent="0.35">
      <c r="C72" t="s">
        <v>92</v>
      </c>
      <c r="D72" s="5">
        <v>2747435433</v>
      </c>
      <c r="E72" s="5">
        <v>2397564307</v>
      </c>
      <c r="F72" s="5">
        <v>105750625</v>
      </c>
      <c r="G72" s="5">
        <v>1260335431</v>
      </c>
      <c r="I72" s="5">
        <v>4356452517</v>
      </c>
      <c r="J72" s="5">
        <v>4783710134</v>
      </c>
      <c r="K72" s="5">
        <v>4443763591</v>
      </c>
      <c r="L72" s="5">
        <v>2264537620</v>
      </c>
      <c r="M72" s="5">
        <v>2077907546</v>
      </c>
    </row>
    <row r="73" spans="2:13" ht="15.5" x14ac:dyDescent="0.35">
      <c r="C73" t="s">
        <v>93</v>
      </c>
      <c r="D73" s="5">
        <v>2747435433</v>
      </c>
      <c r="E73" s="5">
        <v>2498303079</v>
      </c>
      <c r="F73" s="5">
        <v>369170773</v>
      </c>
      <c r="G73" s="5">
        <v>1260335431</v>
      </c>
      <c r="I73" s="5">
        <v>4619872665</v>
      </c>
      <c r="J73" s="5">
        <v>4977272086</v>
      </c>
      <c r="K73" s="5">
        <v>4460457931</v>
      </c>
      <c r="L73" s="5">
        <v>2805574480</v>
      </c>
      <c r="M73" s="5">
        <v>2077907546</v>
      </c>
    </row>
    <row r="74" spans="2:13" ht="15.5" x14ac:dyDescent="0.35">
      <c r="C74" t="s">
        <v>94</v>
      </c>
      <c r="D74" s="5">
        <v>2747435433</v>
      </c>
      <c r="E74" s="5">
        <v>2498303079</v>
      </c>
      <c r="F74" s="5">
        <v>369170773</v>
      </c>
      <c r="G74" s="5">
        <v>1260335431</v>
      </c>
      <c r="I74" s="5">
        <v>4619872665</v>
      </c>
      <c r="J74" s="5">
        <v>4977272086</v>
      </c>
      <c r="K74" s="5">
        <v>4460457931</v>
      </c>
      <c r="L74" s="5">
        <v>2805574480</v>
      </c>
      <c r="M74" s="5">
        <v>2077907546</v>
      </c>
    </row>
    <row r="76" spans="2:13" ht="15.5" x14ac:dyDescent="0.35">
      <c r="B76" t="s">
        <v>95</v>
      </c>
      <c r="C76" t="s">
        <v>96</v>
      </c>
    </row>
    <row r="77" spans="2:13" ht="15.5" x14ac:dyDescent="0.35">
      <c r="C77" t="s">
        <v>97</v>
      </c>
    </row>
    <row r="78" spans="2:13" ht="15.5" x14ac:dyDescent="0.35">
      <c r="C78" t="s">
        <v>20</v>
      </c>
      <c r="D78" s="5">
        <v>19181009333</v>
      </c>
      <c r="E78" s="5">
        <v>30035670693</v>
      </c>
      <c r="F78" s="5">
        <v>4727003179</v>
      </c>
      <c r="G78" s="5">
        <v>4296857927</v>
      </c>
      <c r="I78" s="5">
        <v>4727003179</v>
      </c>
      <c r="J78" s="5">
        <v>18793351367</v>
      </c>
      <c r="K78" s="5">
        <v>37320044072</v>
      </c>
      <c r="L78" s="5">
        <v>26590652212</v>
      </c>
      <c r="M78" s="5">
        <v>9626541413</v>
      </c>
    </row>
    <row r="79" spans="2:13" ht="15.5" x14ac:dyDescent="0.35">
      <c r="C79" t="s">
        <v>708</v>
      </c>
      <c r="K79" s="5">
        <v>3000000000</v>
      </c>
    </row>
    <row r="80" spans="2:13" ht="15.5" x14ac:dyDescent="0.35">
      <c r="C80" t="s">
        <v>98</v>
      </c>
      <c r="D80" s="5">
        <v>58655422477</v>
      </c>
      <c r="E80" s="5">
        <v>68747421092</v>
      </c>
      <c r="F80" s="5">
        <v>66541876991</v>
      </c>
      <c r="G80" s="5">
        <v>59291983751</v>
      </c>
      <c r="I80" s="5">
        <v>66541876991</v>
      </c>
      <c r="J80" s="5">
        <v>54996933432</v>
      </c>
      <c r="K80" s="5">
        <v>10884924170</v>
      </c>
      <c r="L80" s="5">
        <v>5082172297</v>
      </c>
      <c r="M80" s="5">
        <v>4815300060</v>
      </c>
    </row>
    <row r="81" spans="3:13" ht="15.5" x14ac:dyDescent="0.35">
      <c r="C81" t="s">
        <v>101</v>
      </c>
      <c r="D81" s="5">
        <v>19052527544</v>
      </c>
      <c r="E81" s="5">
        <v>18790990591</v>
      </c>
      <c r="F81" s="5">
        <v>11140444779</v>
      </c>
      <c r="G81" s="5">
        <v>6849224</v>
      </c>
      <c r="I81" s="5">
        <v>11140444779</v>
      </c>
      <c r="J81" s="5">
        <v>32208176274</v>
      </c>
      <c r="K81" s="5">
        <v>5821500</v>
      </c>
      <c r="L81" s="5">
        <v>4500000</v>
      </c>
      <c r="M81" s="5">
        <v>2000000</v>
      </c>
    </row>
    <row r="82" spans="3:13" ht="15.5" x14ac:dyDescent="0.35">
      <c r="C82" t="s">
        <v>247</v>
      </c>
      <c r="J82" s="5">
        <v>17000000000</v>
      </c>
    </row>
    <row r="83" spans="3:13" ht="15.5" x14ac:dyDescent="0.35">
      <c r="C83" t="s">
        <v>99</v>
      </c>
      <c r="D83" s="5">
        <v>19052527544</v>
      </c>
      <c r="E83" s="5">
        <v>18790990591</v>
      </c>
      <c r="F83" s="5">
        <v>11140444779</v>
      </c>
      <c r="G83" s="5">
        <v>6849224</v>
      </c>
      <c r="I83" s="5">
        <v>11140444779</v>
      </c>
      <c r="J83" s="5">
        <v>15208176274</v>
      </c>
      <c r="K83" s="5">
        <v>5821500</v>
      </c>
    </row>
    <row r="84" spans="3:13" ht="15.5" x14ac:dyDescent="0.35">
      <c r="C84" t="s">
        <v>102</v>
      </c>
      <c r="D84" s="5">
        <v>19052527544</v>
      </c>
      <c r="E84" s="5">
        <v>18790990591</v>
      </c>
      <c r="F84" s="5">
        <v>11140444779</v>
      </c>
      <c r="G84" s="5">
        <v>6849224</v>
      </c>
      <c r="I84" s="5">
        <v>11140444779</v>
      </c>
      <c r="J84" s="5">
        <v>32208176274</v>
      </c>
      <c r="K84" s="5">
        <v>5821500</v>
      </c>
      <c r="L84" s="5">
        <v>4500000</v>
      </c>
      <c r="M84" s="5">
        <v>2000000</v>
      </c>
    </row>
    <row r="85" spans="3:13" ht="15.5" x14ac:dyDescent="0.35">
      <c r="C85" t="s">
        <v>103</v>
      </c>
      <c r="D85" s="5">
        <v>41370816658</v>
      </c>
      <c r="E85" s="5">
        <v>62466771108</v>
      </c>
      <c r="F85" s="5">
        <v>53544256739</v>
      </c>
      <c r="G85" s="5">
        <v>54133439779</v>
      </c>
      <c r="I85" s="5">
        <v>53544256739</v>
      </c>
      <c r="J85" s="5">
        <v>38791100383</v>
      </c>
      <c r="K85" s="5">
        <v>6750407005</v>
      </c>
      <c r="L85" s="5">
        <v>9916554429</v>
      </c>
      <c r="M85" s="5">
        <v>8624391110</v>
      </c>
    </row>
    <row r="86" spans="3:13" ht="15.5" x14ac:dyDescent="0.35">
      <c r="C86" t="s">
        <v>81</v>
      </c>
      <c r="D86" s="5">
        <v>2854725882</v>
      </c>
      <c r="E86" s="5">
        <v>2854725882</v>
      </c>
      <c r="F86" s="5">
        <v>2653098333</v>
      </c>
      <c r="G86" s="5">
        <v>2181006222</v>
      </c>
      <c r="I86" s="5">
        <v>2653098333</v>
      </c>
      <c r="J86" s="5">
        <v>2181006222</v>
      </c>
      <c r="K86" s="5">
        <v>1435973000</v>
      </c>
      <c r="L86" s="5">
        <v>1102538000</v>
      </c>
      <c r="M86" s="5">
        <v>668965000</v>
      </c>
    </row>
    <row r="87" spans="3:13" ht="15.5" x14ac:dyDescent="0.35">
      <c r="C87" t="s">
        <v>104</v>
      </c>
      <c r="D87" s="5">
        <v>148933179367</v>
      </c>
      <c r="E87" s="5">
        <v>187828728622</v>
      </c>
      <c r="F87" s="5">
        <v>142979724713</v>
      </c>
      <c r="G87" s="5">
        <v>119717626409</v>
      </c>
      <c r="I87" s="5">
        <v>142979724713</v>
      </c>
      <c r="J87" s="5">
        <v>150161315182</v>
      </c>
      <c r="K87" s="5">
        <v>71692272117</v>
      </c>
      <c r="L87" s="5">
        <v>43612228591</v>
      </c>
      <c r="M87" s="5">
        <v>23220876325</v>
      </c>
    </row>
    <row r="88" spans="3:13" ht="15.5" x14ac:dyDescent="0.35">
      <c r="C88" t="s">
        <v>105</v>
      </c>
    </row>
    <row r="89" spans="3:13" ht="15.5" x14ac:dyDescent="0.35">
      <c r="C89" t="s">
        <v>108</v>
      </c>
      <c r="D89" s="5">
        <v>953182695</v>
      </c>
      <c r="E89" s="5">
        <v>953182695</v>
      </c>
      <c r="F89" s="5">
        <v>686154209</v>
      </c>
      <c r="G89" s="5">
        <v>659334451</v>
      </c>
      <c r="I89" s="5">
        <v>686154209</v>
      </c>
      <c r="J89" s="5">
        <v>659334451</v>
      </c>
      <c r="K89" s="5">
        <v>326391963</v>
      </c>
      <c r="L89" s="5">
        <v>242558360</v>
      </c>
      <c r="M89" s="5">
        <v>147172300</v>
      </c>
    </row>
    <row r="90" spans="3:13" ht="15.5" x14ac:dyDescent="0.35">
      <c r="C90" t="s">
        <v>106</v>
      </c>
      <c r="D90" s="5">
        <v>40907361500</v>
      </c>
      <c r="E90" s="5">
        <v>41498535455</v>
      </c>
      <c r="F90" s="5">
        <v>41993998684</v>
      </c>
      <c r="G90" s="5">
        <v>43389719190</v>
      </c>
      <c r="I90" s="5">
        <v>41993998684</v>
      </c>
      <c r="J90" s="5">
        <v>40681014638</v>
      </c>
      <c r="K90" s="5">
        <v>1465350077</v>
      </c>
      <c r="L90" s="5">
        <v>6353779044</v>
      </c>
      <c r="M90" s="5">
        <v>8686586616</v>
      </c>
    </row>
    <row r="91" spans="3:13" ht="15.5" x14ac:dyDescent="0.35">
      <c r="C91" t="s">
        <v>109</v>
      </c>
      <c r="D91" s="5">
        <v>41860544195</v>
      </c>
      <c r="E91" s="5">
        <v>42451718150</v>
      </c>
      <c r="F91" s="5">
        <v>42680152893</v>
      </c>
      <c r="G91" s="5">
        <v>44049053641</v>
      </c>
      <c r="I91" s="5">
        <v>42680152893</v>
      </c>
      <c r="J91" s="5">
        <v>41340349089</v>
      </c>
      <c r="K91" s="5">
        <v>1791742040</v>
      </c>
      <c r="L91" s="5">
        <v>6596337404</v>
      </c>
      <c r="M91" s="5">
        <v>8833758916</v>
      </c>
    </row>
    <row r="92" spans="3:13" ht="15.5" x14ac:dyDescent="0.35">
      <c r="C92" t="s">
        <v>110</v>
      </c>
      <c r="D92" s="5">
        <v>190793723562</v>
      </c>
      <c r="E92" s="5">
        <v>230280446772</v>
      </c>
      <c r="F92" s="5">
        <v>185659877606</v>
      </c>
      <c r="G92" s="5">
        <v>163766680050</v>
      </c>
      <c r="I92" s="5">
        <v>185659877606</v>
      </c>
      <c r="J92" s="5">
        <v>191501664271</v>
      </c>
      <c r="K92" s="5">
        <v>73484014157</v>
      </c>
      <c r="L92" s="5">
        <v>50208565995</v>
      </c>
      <c r="M92" s="5">
        <v>32054635241</v>
      </c>
    </row>
    <row r="93" spans="3:13" ht="15.5" x14ac:dyDescent="0.35">
      <c r="C93" t="s">
        <v>111</v>
      </c>
    </row>
    <row r="94" spans="3:13" ht="15.5" x14ac:dyDescent="0.35">
      <c r="C94" t="s">
        <v>112</v>
      </c>
    </row>
    <row r="95" spans="3:13" ht="15.5" x14ac:dyDescent="0.35">
      <c r="C95" t="s">
        <v>113</v>
      </c>
      <c r="D95" s="5">
        <v>91928533179</v>
      </c>
      <c r="E95" s="5">
        <v>134445583572</v>
      </c>
      <c r="F95" s="5">
        <v>93273207534</v>
      </c>
      <c r="G95" s="5">
        <v>72223298863</v>
      </c>
      <c r="I95" s="5">
        <v>93273207534</v>
      </c>
      <c r="J95" s="5">
        <v>101051635030</v>
      </c>
      <c r="K95" s="5">
        <v>1472751993</v>
      </c>
      <c r="L95" s="5">
        <v>18171196762</v>
      </c>
      <c r="M95" s="5">
        <v>22256413488</v>
      </c>
    </row>
    <row r="96" spans="3:13" ht="15.5" x14ac:dyDescent="0.35">
      <c r="C96" t="s">
        <v>114</v>
      </c>
      <c r="D96" s="5">
        <v>61888810133</v>
      </c>
      <c r="E96" s="5">
        <v>98721136437</v>
      </c>
      <c r="F96" s="5">
        <v>62466568396</v>
      </c>
      <c r="G96" s="5">
        <v>47960771967</v>
      </c>
      <c r="I96" s="5">
        <v>62466568396</v>
      </c>
      <c r="J96" s="5">
        <v>70268155446</v>
      </c>
      <c r="L96" s="5">
        <v>1198706433</v>
      </c>
      <c r="M96" s="5">
        <v>2787396783</v>
      </c>
    </row>
    <row r="97" spans="3:13" ht="15.5" x14ac:dyDescent="0.35">
      <c r="C97" t="s">
        <v>250</v>
      </c>
      <c r="D97" s="5">
        <v>23450227472</v>
      </c>
      <c r="E97" s="5">
        <v>32588132258</v>
      </c>
      <c r="F97" s="5">
        <v>26901989498</v>
      </c>
      <c r="G97" s="5">
        <v>22919199507</v>
      </c>
      <c r="I97" s="5">
        <v>26901989498</v>
      </c>
      <c r="J97" s="5">
        <v>26029000000</v>
      </c>
    </row>
    <row r="98" spans="3:13" ht="15.5" x14ac:dyDescent="0.35">
      <c r="C98" t="s">
        <v>115</v>
      </c>
      <c r="D98" s="5">
        <v>5168010066</v>
      </c>
      <c r="E98" s="5">
        <v>2129898444</v>
      </c>
      <c r="F98" s="5">
        <v>2332329969</v>
      </c>
      <c r="I98" s="5">
        <v>2332329969</v>
      </c>
      <c r="J98" s="5">
        <v>3614898757</v>
      </c>
      <c r="L98" s="5">
        <v>13000000000</v>
      </c>
      <c r="M98" s="5">
        <v>19000000000</v>
      </c>
    </row>
    <row r="99" spans="3:13" ht="15.5" x14ac:dyDescent="0.35">
      <c r="C99" t="s">
        <v>117</v>
      </c>
      <c r="D99" s="5">
        <v>5645759</v>
      </c>
      <c r="E99" s="5">
        <v>77794188</v>
      </c>
      <c r="F99" s="5">
        <v>217040048</v>
      </c>
      <c r="G99" s="5">
        <v>10490877</v>
      </c>
      <c r="I99" s="5">
        <v>217040048</v>
      </c>
      <c r="J99" s="5">
        <v>88000000</v>
      </c>
      <c r="K99" s="5">
        <v>83500000</v>
      </c>
      <c r="L99" s="5">
        <v>2964889841</v>
      </c>
      <c r="M99" s="5">
        <v>101881720</v>
      </c>
    </row>
    <row r="100" spans="3:13" ht="15.5" x14ac:dyDescent="0.35">
      <c r="C100" t="s">
        <v>116</v>
      </c>
      <c r="D100" s="5">
        <v>1371487793</v>
      </c>
      <c r="E100" s="5">
        <v>603168218</v>
      </c>
      <c r="F100" s="5">
        <v>1195546841</v>
      </c>
      <c r="G100" s="5">
        <v>1332836512</v>
      </c>
      <c r="I100" s="5">
        <v>1195546841</v>
      </c>
      <c r="J100" s="5">
        <v>1051580827</v>
      </c>
      <c r="K100" s="5">
        <v>1389251993</v>
      </c>
      <c r="L100" s="5">
        <v>1007600488</v>
      </c>
      <c r="M100" s="5">
        <v>367134985</v>
      </c>
    </row>
    <row r="101" spans="3:13" ht="15.5" x14ac:dyDescent="0.35">
      <c r="C101" t="s">
        <v>122</v>
      </c>
      <c r="D101" s="5">
        <v>2854725882</v>
      </c>
      <c r="E101" s="5">
        <v>2854725882</v>
      </c>
      <c r="F101" s="5">
        <v>2653098333</v>
      </c>
      <c r="G101" s="5">
        <v>2181006222</v>
      </c>
      <c r="I101" s="5">
        <v>2653098333</v>
      </c>
      <c r="J101" s="5">
        <v>2181006222</v>
      </c>
      <c r="K101" s="5">
        <v>1435973000</v>
      </c>
      <c r="L101" s="5">
        <v>1102538000</v>
      </c>
      <c r="M101" s="5">
        <v>668965000</v>
      </c>
    </row>
    <row r="102" spans="3:13" ht="15.5" x14ac:dyDescent="0.35">
      <c r="C102" t="s">
        <v>123</v>
      </c>
      <c r="D102" s="5">
        <v>2854725882</v>
      </c>
      <c r="E102" s="5">
        <v>2854725882</v>
      </c>
      <c r="F102" s="5">
        <v>2653098333</v>
      </c>
      <c r="G102" s="5">
        <v>2181006222</v>
      </c>
      <c r="I102" s="5">
        <v>2653098333</v>
      </c>
      <c r="J102" s="5">
        <v>2181006222</v>
      </c>
      <c r="K102" s="5">
        <v>1435973000</v>
      </c>
      <c r="L102" s="5">
        <v>1102538000</v>
      </c>
      <c r="M102" s="5">
        <v>668965000</v>
      </c>
    </row>
    <row r="103" spans="3:13" ht="15.5" x14ac:dyDescent="0.35">
      <c r="C103" t="s">
        <v>124</v>
      </c>
      <c r="D103" s="5">
        <v>94783259061</v>
      </c>
      <c r="E103" s="5">
        <v>137300309454</v>
      </c>
      <c r="F103" s="5">
        <v>95926305867</v>
      </c>
      <c r="G103" s="5">
        <v>74404305085</v>
      </c>
      <c r="I103" s="5">
        <v>95926305867</v>
      </c>
      <c r="J103" s="5">
        <v>103232641252</v>
      </c>
      <c r="K103" s="5">
        <v>2908724993</v>
      </c>
      <c r="L103" s="5">
        <v>19273734762</v>
      </c>
      <c r="M103" s="5">
        <v>22925378488</v>
      </c>
    </row>
    <row r="104" spans="3:13" ht="15.5" x14ac:dyDescent="0.35">
      <c r="C104" t="s">
        <v>125</v>
      </c>
    </row>
    <row r="105" spans="3:13" ht="15.5" x14ac:dyDescent="0.35">
      <c r="C105" t="s">
        <v>126</v>
      </c>
      <c r="D105" s="5">
        <v>38730309425</v>
      </c>
      <c r="E105" s="5">
        <v>38702020250</v>
      </c>
      <c r="F105" s="5">
        <v>38627194000</v>
      </c>
      <c r="G105" s="5">
        <v>38626991400</v>
      </c>
      <c r="I105" s="5">
        <v>38627194000</v>
      </c>
      <c r="J105" s="5">
        <v>38626524000</v>
      </c>
      <c r="K105" s="5">
        <v>38625000000</v>
      </c>
      <c r="L105" s="5">
        <v>22000000000</v>
      </c>
      <c r="M105" s="5">
        <v>3000000000</v>
      </c>
    </row>
    <row r="106" spans="3:13" ht="15.5" x14ac:dyDescent="0.35">
      <c r="C106" t="s">
        <v>127</v>
      </c>
      <c r="D106" s="5">
        <v>28402784825</v>
      </c>
      <c r="E106" s="5">
        <v>28148182250</v>
      </c>
      <c r="F106" s="5">
        <v>27474746000</v>
      </c>
      <c r="G106" s="5">
        <v>27472922600</v>
      </c>
      <c r="I106" s="5">
        <v>27474746000</v>
      </c>
      <c r="J106" s="5">
        <v>27468716000</v>
      </c>
      <c r="K106" s="5">
        <v>27455000000</v>
      </c>
    </row>
    <row r="107" spans="3:13" ht="15.5" x14ac:dyDescent="0.35">
      <c r="C107" t="s">
        <v>128</v>
      </c>
      <c r="D107" s="5">
        <v>10322409735</v>
      </c>
      <c r="E107" s="5">
        <v>8563601958</v>
      </c>
      <c r="F107" s="5">
        <v>6525544204</v>
      </c>
      <c r="G107" s="5">
        <v>6309725105</v>
      </c>
      <c r="I107" s="5">
        <v>6525544204</v>
      </c>
      <c r="J107" s="5">
        <v>4928069390</v>
      </c>
      <c r="K107" s="5">
        <v>4495289164</v>
      </c>
      <c r="L107" s="5">
        <v>8934831233</v>
      </c>
      <c r="M107" s="5">
        <v>6129256753</v>
      </c>
    </row>
    <row r="108" spans="3:13" ht="15.5" x14ac:dyDescent="0.35">
      <c r="C108" t="s">
        <v>257</v>
      </c>
      <c r="D108" s="5">
        <v>200000000</v>
      </c>
      <c r="E108" s="5">
        <v>150000000</v>
      </c>
      <c r="F108" s="5">
        <v>150000000</v>
      </c>
      <c r="G108" s="5">
        <v>100000000</v>
      </c>
      <c r="I108" s="5">
        <v>150000000</v>
      </c>
      <c r="J108" s="5">
        <v>100000000</v>
      </c>
      <c r="K108" s="5">
        <v>50000000</v>
      </c>
    </row>
    <row r="109" spans="3:13" ht="15.5" x14ac:dyDescent="0.35">
      <c r="C109" t="s">
        <v>258</v>
      </c>
      <c r="D109" s="5">
        <v>10122409735</v>
      </c>
      <c r="E109" s="5">
        <v>8413601958</v>
      </c>
      <c r="F109" s="5">
        <v>6375544204</v>
      </c>
      <c r="G109" s="5">
        <v>6209725105</v>
      </c>
      <c r="I109" s="5">
        <v>6375544204</v>
      </c>
      <c r="J109" s="5">
        <v>4828069390</v>
      </c>
      <c r="K109" s="5">
        <v>4445289164</v>
      </c>
    </row>
    <row r="110" spans="3:13" ht="15.5" x14ac:dyDescent="0.35">
      <c r="C110" t="s">
        <v>259</v>
      </c>
      <c r="D110" s="5">
        <v>10322409735</v>
      </c>
      <c r="E110" s="5">
        <v>8563601958</v>
      </c>
      <c r="F110" s="5">
        <v>6525544204</v>
      </c>
      <c r="G110" s="5">
        <v>6309725105</v>
      </c>
      <c r="I110" s="5">
        <v>6525544204</v>
      </c>
      <c r="J110" s="5">
        <v>4928069390</v>
      </c>
      <c r="K110" s="5">
        <v>4495289164</v>
      </c>
      <c r="L110" s="5">
        <v>8934831233</v>
      </c>
      <c r="M110" s="5">
        <v>6129256753</v>
      </c>
    </row>
    <row r="111" spans="3:13" ht="15.5" x14ac:dyDescent="0.35">
      <c r="C111" t="s">
        <v>260</v>
      </c>
      <c r="D111" s="5">
        <v>18554960516</v>
      </c>
      <c r="E111" s="5">
        <v>17566332860</v>
      </c>
      <c r="F111" s="5">
        <v>17106087535</v>
      </c>
      <c r="G111" s="5">
        <v>16952735860</v>
      </c>
      <c r="I111" s="5">
        <v>17106087535</v>
      </c>
      <c r="J111" s="5">
        <v>17245713629</v>
      </c>
    </row>
    <row r="112" spans="3:13" ht="15.5" x14ac:dyDescent="0.35">
      <c r="C112" t="s">
        <v>10</v>
      </c>
      <c r="D112" s="5">
        <v>96010464501</v>
      </c>
      <c r="E112" s="5">
        <v>92980137318</v>
      </c>
      <c r="F112" s="5">
        <v>89733571739</v>
      </c>
      <c r="G112" s="5">
        <v>89362374965</v>
      </c>
      <c r="I112" s="5">
        <v>89733571739</v>
      </c>
      <c r="J112" s="5">
        <v>88269023019</v>
      </c>
      <c r="K112" s="5">
        <v>70575289164</v>
      </c>
      <c r="L112" s="5">
        <v>30934831233</v>
      </c>
      <c r="M112" s="5">
        <v>9129256753</v>
      </c>
    </row>
    <row r="113" spans="2:13" ht="15.5" x14ac:dyDescent="0.35">
      <c r="C113" t="s">
        <v>129</v>
      </c>
      <c r="D113" s="5">
        <v>190793723562</v>
      </c>
      <c r="E113" s="5">
        <v>230280446772</v>
      </c>
      <c r="F113" s="5">
        <v>185659877606</v>
      </c>
      <c r="G113" s="5">
        <v>163766680050</v>
      </c>
      <c r="I113" s="5">
        <v>185659877606</v>
      </c>
      <c r="J113" s="5">
        <v>191501664271</v>
      </c>
      <c r="K113" s="5">
        <v>73484014157</v>
      </c>
      <c r="L113" s="5">
        <v>50208565995</v>
      </c>
      <c r="M113" s="5">
        <v>32054635241</v>
      </c>
    </row>
    <row r="114" spans="2:13" ht="15.5" x14ac:dyDescent="0.35">
      <c r="C114" t="s">
        <v>130</v>
      </c>
      <c r="D114" s="5">
        <v>1549212377</v>
      </c>
      <c r="E114" s="5">
        <v>1548080810</v>
      </c>
      <c r="F114" s="5">
        <v>1545087760</v>
      </c>
      <c r="G114" s="5">
        <v>1545079656</v>
      </c>
      <c r="I114" s="5">
        <v>1545087760</v>
      </c>
      <c r="J114" s="5">
        <v>1545060960</v>
      </c>
      <c r="K114" s="5">
        <v>1545000000</v>
      </c>
      <c r="L114" s="5">
        <v>22000</v>
      </c>
      <c r="M114" s="5">
        <v>3000</v>
      </c>
    </row>
    <row r="116" spans="2:13" ht="15.5" x14ac:dyDescent="0.35">
      <c r="B116" t="s">
        <v>131</v>
      </c>
      <c r="C116" t="s">
        <v>132</v>
      </c>
      <c r="D116" s="5">
        <v>-3703959420</v>
      </c>
      <c r="E116" s="5">
        <v>18887725734</v>
      </c>
      <c r="F116" s="5">
        <v>-23481996567</v>
      </c>
      <c r="G116" s="5">
        <v>24322018101</v>
      </c>
      <c r="I116" s="5">
        <v>-26477724236</v>
      </c>
      <c r="J116" s="5">
        <v>13570138782</v>
      </c>
      <c r="K116" s="5">
        <v>477888605</v>
      </c>
      <c r="L116" s="5">
        <v>4649464083</v>
      </c>
      <c r="M116" s="5">
        <v>5772716352</v>
      </c>
    </row>
    <row r="117" spans="2:13" ht="15.5" x14ac:dyDescent="0.35">
      <c r="C117" t="s">
        <v>133</v>
      </c>
      <c r="D117" s="5">
        <v>195517942130</v>
      </c>
      <c r="E117" s="5">
        <v>296363595779</v>
      </c>
      <c r="F117" s="5">
        <v>141195858856</v>
      </c>
      <c r="G117" s="5">
        <v>251491566895</v>
      </c>
      <c r="I117" s="5">
        <v>739057905773</v>
      </c>
      <c r="J117" s="5">
        <v>686149382658</v>
      </c>
      <c r="K117" s="5">
        <v>289128844522</v>
      </c>
      <c r="L117" s="5">
        <v>325717924541</v>
      </c>
      <c r="M117" s="5">
        <v>314846542375</v>
      </c>
    </row>
    <row r="118" spans="2:13" ht="15.5" x14ac:dyDescent="0.35">
      <c r="C118" t="s">
        <v>883</v>
      </c>
    </row>
    <row r="119" spans="2:13" ht="15.5" x14ac:dyDescent="0.35">
      <c r="C119" t="s">
        <v>437</v>
      </c>
    </row>
    <row r="120" spans="2:13" ht="15.5" x14ac:dyDescent="0.35">
      <c r="C120" t="s">
        <v>436</v>
      </c>
      <c r="D120" s="5">
        <v>-191159900084</v>
      </c>
      <c r="E120" s="5">
        <v>-250466218945</v>
      </c>
      <c r="F120" s="5">
        <v>-157020847527</v>
      </c>
      <c r="G120" s="5">
        <v>-214020787896</v>
      </c>
      <c r="I120" s="5">
        <v>-720964738170</v>
      </c>
      <c r="J120" s="5">
        <v>-628478474185</v>
      </c>
      <c r="K120" s="5">
        <v>-275731704617</v>
      </c>
      <c r="L120" s="5">
        <v>-305647761666</v>
      </c>
      <c r="M120" s="5">
        <v>-290566712663</v>
      </c>
    </row>
    <row r="121" spans="2:13" ht="15.5" x14ac:dyDescent="0.35">
      <c r="C121" t="s">
        <v>439</v>
      </c>
      <c r="D121" s="5">
        <v>-191159900084</v>
      </c>
      <c r="E121" s="5">
        <v>-250466218945</v>
      </c>
      <c r="F121" s="5">
        <v>-157020847527</v>
      </c>
      <c r="G121" s="5">
        <v>-214020787896</v>
      </c>
      <c r="I121" s="5">
        <v>-720964738170</v>
      </c>
      <c r="J121" s="5">
        <v>-628478474185</v>
      </c>
      <c r="K121" s="5">
        <v>-275731704617</v>
      </c>
      <c r="L121" s="5">
        <v>-305647761666</v>
      </c>
      <c r="M121" s="5">
        <v>-290566712663</v>
      </c>
    </row>
    <row r="122" spans="2:13" ht="15.5" x14ac:dyDescent="0.35">
      <c r="C122" t="s">
        <v>414</v>
      </c>
      <c r="D122" s="5">
        <v>-7642477563</v>
      </c>
      <c r="E122" s="5">
        <v>-25258065248</v>
      </c>
      <c r="F122" s="5">
        <v>-5862618039</v>
      </c>
      <c r="G122" s="5">
        <v>-12246645566</v>
      </c>
      <c r="I122" s="5">
        <v>-40518030451</v>
      </c>
      <c r="J122" s="5">
        <v>-42369846652</v>
      </c>
      <c r="K122" s="5">
        <v>-12515085233</v>
      </c>
      <c r="L122" s="5">
        <v>-14635609990</v>
      </c>
      <c r="M122" s="5">
        <v>-16988580752</v>
      </c>
    </row>
    <row r="123" spans="2:13" ht="15.5" x14ac:dyDescent="0.35">
      <c r="C123" t="s">
        <v>261</v>
      </c>
      <c r="D123" s="5">
        <v>109580129</v>
      </c>
      <c r="E123" s="5">
        <v>10398419</v>
      </c>
      <c r="F123" s="5">
        <v>2810891</v>
      </c>
      <c r="G123" s="5">
        <v>87253993</v>
      </c>
      <c r="I123" s="5">
        <v>115985091</v>
      </c>
      <c r="J123" s="5">
        <v>654116395</v>
      </c>
      <c r="K123" s="5">
        <v>716570798</v>
      </c>
      <c r="L123" s="5">
        <v>6488060</v>
      </c>
      <c r="M123" s="5">
        <v>43822096</v>
      </c>
    </row>
    <row r="124" spans="2:13" ht="15.5" x14ac:dyDescent="0.35">
      <c r="C124" t="s">
        <v>884</v>
      </c>
    </row>
    <row r="125" spans="2:13" ht="15.5" x14ac:dyDescent="0.35">
      <c r="C125" t="s">
        <v>441</v>
      </c>
      <c r="D125" s="5">
        <v>-636236990</v>
      </c>
      <c r="E125" s="5">
        <v>-604719975</v>
      </c>
      <c r="F125" s="5">
        <v>-602167743</v>
      </c>
      <c r="G125" s="5">
        <v>-359166455</v>
      </c>
      <c r="I125" s="5">
        <v>-1249197596</v>
      </c>
      <c r="J125" s="5">
        <v>-412027072</v>
      </c>
      <c r="K125" s="5">
        <v>-160594621</v>
      </c>
      <c r="L125" s="5">
        <v>-41717381</v>
      </c>
      <c r="M125" s="5">
        <v>-115527139</v>
      </c>
    </row>
    <row r="126" spans="2:13" ht="15.5" x14ac:dyDescent="0.35">
      <c r="C126" t="s">
        <v>885</v>
      </c>
      <c r="D126" s="5">
        <v>107132958</v>
      </c>
      <c r="E126" s="5">
        <v>-1157264296</v>
      </c>
      <c r="F126" s="5">
        <v>-1195033005</v>
      </c>
      <c r="G126" s="5">
        <v>-630202870</v>
      </c>
      <c r="I126" s="5">
        <v>-2919648883</v>
      </c>
      <c r="J126" s="5">
        <v>-1973012362</v>
      </c>
      <c r="K126" s="5">
        <v>-960142244</v>
      </c>
      <c r="L126" s="5">
        <v>-749859481</v>
      </c>
      <c r="M126" s="5">
        <v>-1446827565</v>
      </c>
    </row>
    <row r="127" spans="2:13" ht="15.5" x14ac:dyDescent="0.35">
      <c r="C127" t="s">
        <v>886</v>
      </c>
      <c r="D127" s="5">
        <v>-529104032</v>
      </c>
      <c r="E127" s="5">
        <v>-1761984271</v>
      </c>
      <c r="F127" s="5">
        <v>-1797200748</v>
      </c>
      <c r="G127" s="5">
        <v>-989369325</v>
      </c>
      <c r="I127" s="5">
        <v>-4168846479</v>
      </c>
      <c r="J127" s="5">
        <v>-2385039434</v>
      </c>
      <c r="K127" s="5">
        <v>-1120736865</v>
      </c>
      <c r="L127" s="5">
        <v>-791576862</v>
      </c>
      <c r="M127" s="5">
        <v>-1562354704</v>
      </c>
    </row>
    <row r="128" spans="2:13" ht="15.5" x14ac:dyDescent="0.35">
      <c r="C128" t="s">
        <v>139</v>
      </c>
      <c r="D128" s="5">
        <v>-6019332939</v>
      </c>
      <c r="E128" s="5">
        <v>6434405260</v>
      </c>
      <c r="F128" s="5">
        <v>3984815992</v>
      </c>
      <c r="G128" s="5">
        <v>-21524390493</v>
      </c>
      <c r="I128" s="5">
        <v>-2282334447</v>
      </c>
      <c r="J128" s="5">
        <v>23297732786</v>
      </c>
      <c r="K128" s="5">
        <v>22180000000</v>
      </c>
      <c r="L128" s="5">
        <v>13000000000</v>
      </c>
      <c r="M128" s="5">
        <v>-4025151730</v>
      </c>
    </row>
    <row r="129" spans="3:13" ht="15.5" x14ac:dyDescent="0.35">
      <c r="C129" t="s">
        <v>140</v>
      </c>
      <c r="D129" s="5">
        <v>-1131369000</v>
      </c>
      <c r="E129" s="5">
        <v>-13463481</v>
      </c>
      <c r="F129" s="5">
        <v>19927325828</v>
      </c>
      <c r="G129" s="5">
        <v>-4241395333</v>
      </c>
      <c r="I129" s="5">
        <v>14693710495</v>
      </c>
      <c r="J129" s="5">
        <v>-59858784942</v>
      </c>
      <c r="K129" s="5">
        <v>-11928496745</v>
      </c>
      <c r="L129" s="5">
        <v>-685353284</v>
      </c>
      <c r="M129" s="5">
        <v>-2397703000</v>
      </c>
    </row>
    <row r="130" spans="3:13" ht="15.5" x14ac:dyDescent="0.35">
      <c r="C130" t="s">
        <v>143</v>
      </c>
      <c r="D130" s="5">
        <v>-1131369000</v>
      </c>
      <c r="E130" s="5">
        <v>-13463481</v>
      </c>
      <c r="F130" s="5">
        <v>2594346098</v>
      </c>
      <c r="G130" s="5">
        <v>-4241395333</v>
      </c>
      <c r="I130" s="5">
        <v>-2639269235</v>
      </c>
      <c r="J130" s="5">
        <v>-40858784942</v>
      </c>
      <c r="K130" s="5">
        <v>-986854000</v>
      </c>
      <c r="L130" s="5">
        <v>-901569500</v>
      </c>
      <c r="M130" s="5">
        <v>-2397703000</v>
      </c>
    </row>
    <row r="131" spans="3:13" ht="15.5" x14ac:dyDescent="0.35">
      <c r="C131" t="s">
        <v>333</v>
      </c>
      <c r="F131" s="5">
        <v>332979730</v>
      </c>
      <c r="I131" s="5">
        <v>332979730</v>
      </c>
      <c r="K131" s="5">
        <v>3308357255</v>
      </c>
      <c r="L131" s="5">
        <v>216216216</v>
      </c>
    </row>
    <row r="132" spans="3:13" ht="15.5" x14ac:dyDescent="0.35">
      <c r="C132" t="s">
        <v>1018</v>
      </c>
      <c r="F132" s="5">
        <v>17000000000</v>
      </c>
      <c r="I132" s="5">
        <v>17000000000</v>
      </c>
    </row>
    <row r="133" spans="3:13" ht="15.5" x14ac:dyDescent="0.35">
      <c r="C133" t="s">
        <v>1019</v>
      </c>
    </row>
    <row r="134" spans="3:13" ht="15.5" x14ac:dyDescent="0.35">
      <c r="C134" t="s">
        <v>1020</v>
      </c>
      <c r="J134" s="5">
        <v>-5000000000</v>
      </c>
      <c r="K134" s="5">
        <v>-11250000000</v>
      </c>
    </row>
    <row r="135" spans="3:13" ht="15.5" x14ac:dyDescent="0.35">
      <c r="C135" t="s">
        <v>544</v>
      </c>
      <c r="J135" s="5">
        <v>-17000000000</v>
      </c>
    </row>
    <row r="136" spans="3:13" ht="15.5" x14ac:dyDescent="0.35">
      <c r="C136" t="s">
        <v>1021</v>
      </c>
      <c r="J136" s="5">
        <v>3000000000</v>
      </c>
    </row>
    <row r="137" spans="3:13" ht="15.5" x14ac:dyDescent="0.35">
      <c r="C137" t="s">
        <v>1022</v>
      </c>
      <c r="K137" s="5">
        <v>-3000000000</v>
      </c>
    </row>
    <row r="138" spans="3:13" ht="15.5" x14ac:dyDescent="0.35">
      <c r="C138" t="s">
        <v>148</v>
      </c>
      <c r="D138" s="5">
        <v>-6019332939</v>
      </c>
      <c r="E138" s="5">
        <v>6434405260</v>
      </c>
      <c r="F138" s="5">
        <v>3984815992</v>
      </c>
      <c r="G138" s="5">
        <v>-21524390493</v>
      </c>
      <c r="I138" s="5">
        <v>-2282334447</v>
      </c>
      <c r="J138" s="5">
        <v>23297732786</v>
      </c>
      <c r="K138" s="5">
        <v>22180000000</v>
      </c>
      <c r="L138" s="5">
        <v>13000000000</v>
      </c>
      <c r="M138" s="5">
        <v>-4025151730</v>
      </c>
    </row>
    <row r="139" spans="3:13" ht="15.5" x14ac:dyDescent="0.35">
      <c r="C139" t="s">
        <v>1023</v>
      </c>
    </row>
    <row r="140" spans="3:13" ht="15.5" x14ac:dyDescent="0.35">
      <c r="C140" t="s">
        <v>115</v>
      </c>
      <c r="K140" s="5">
        <v>-13000000000</v>
      </c>
      <c r="L140" s="5">
        <v>-19000000000</v>
      </c>
      <c r="M140" s="5">
        <v>-11025151730</v>
      </c>
    </row>
    <row r="141" spans="3:13" ht="15.5" x14ac:dyDescent="0.35">
      <c r="C141" t="s">
        <v>1024</v>
      </c>
      <c r="D141" s="5">
        <v>-85954720762</v>
      </c>
      <c r="E141" s="5">
        <v>109404948234</v>
      </c>
      <c r="F141" s="5">
        <v>40802150145</v>
      </c>
      <c r="G141" s="5">
        <v>-4524800493</v>
      </c>
      <c r="I141" s="5">
        <v>63721349652</v>
      </c>
      <c r="J141" s="5">
        <v>25600000000</v>
      </c>
    </row>
    <row r="142" spans="3:13" ht="15.5" x14ac:dyDescent="0.35">
      <c r="C142" t="s">
        <v>1025</v>
      </c>
      <c r="F142" s="5">
        <v>-62848360154</v>
      </c>
      <c r="I142" s="5">
        <v>-62848360154</v>
      </c>
    </row>
    <row r="143" spans="3:13" ht="15.5" x14ac:dyDescent="0.35">
      <c r="C143" t="s">
        <v>1026</v>
      </c>
      <c r="D143" s="5">
        <v>282891750</v>
      </c>
      <c r="E143" s="5">
        <v>748262500</v>
      </c>
      <c r="F143" s="5">
        <v>2026000</v>
      </c>
      <c r="G143" s="5">
        <v>410000</v>
      </c>
      <c r="I143" s="5">
        <v>6700000</v>
      </c>
      <c r="J143" s="5">
        <v>15240000</v>
      </c>
    </row>
    <row r="144" spans="3:13" ht="15.5" x14ac:dyDescent="0.35">
      <c r="C144" t="s">
        <v>1027</v>
      </c>
      <c r="D144" s="5">
        <v>2835680097</v>
      </c>
      <c r="G144" s="5">
        <v>-17000000000</v>
      </c>
    </row>
    <row r="145" spans="2:13" ht="15.5" x14ac:dyDescent="0.35">
      <c r="C145" t="s">
        <v>1028</v>
      </c>
      <c r="D145" s="5">
        <v>-82836148915</v>
      </c>
      <c r="E145" s="5">
        <v>110153210734</v>
      </c>
      <c r="F145" s="5">
        <v>-22044184009</v>
      </c>
      <c r="G145" s="5">
        <v>-21524390493</v>
      </c>
      <c r="I145" s="5">
        <v>879689498</v>
      </c>
      <c r="J145" s="5">
        <v>25615240000</v>
      </c>
      <c r="L145" s="5">
        <v>13000000000</v>
      </c>
      <c r="M145" s="5">
        <v>7000000000</v>
      </c>
    </row>
    <row r="146" spans="2:13" ht="15.5" x14ac:dyDescent="0.35">
      <c r="C146" t="s">
        <v>1029</v>
      </c>
    </row>
    <row r="147" spans="2:13" ht="15.5" x14ac:dyDescent="0.35">
      <c r="C147" t="s">
        <v>255</v>
      </c>
      <c r="D147" s="5">
        <v>76816815976</v>
      </c>
      <c r="E147" s="5">
        <v>-103718805474</v>
      </c>
      <c r="F147" s="5">
        <v>26029000000</v>
      </c>
    </row>
    <row r="148" spans="2:13" ht="15.5" x14ac:dyDescent="0.35">
      <c r="C148" t="s">
        <v>1030</v>
      </c>
      <c r="I148" s="5">
        <v>-1545077996</v>
      </c>
      <c r="J148" s="5">
        <v>-2317507214</v>
      </c>
    </row>
    <row r="149" spans="2:13" ht="15.5" x14ac:dyDescent="0.35">
      <c r="C149" t="s">
        <v>1031</v>
      </c>
      <c r="D149" s="5">
        <v>76816815976</v>
      </c>
      <c r="E149" s="5">
        <v>-103718805474</v>
      </c>
      <c r="F149" s="5">
        <v>26029000000</v>
      </c>
      <c r="I149" s="5">
        <v>-1545077996</v>
      </c>
      <c r="J149" s="5">
        <v>-2317507214</v>
      </c>
      <c r="K149" s="5">
        <v>-13000000000</v>
      </c>
      <c r="L149" s="5">
        <v>-19000000000</v>
      </c>
      <c r="M149" s="5">
        <v>-11025151730</v>
      </c>
    </row>
    <row r="150" spans="2:13" ht="15.5" x14ac:dyDescent="0.35">
      <c r="C150" t="s">
        <v>1032</v>
      </c>
      <c r="F150" s="5">
        <v>1683054051</v>
      </c>
      <c r="I150" s="5">
        <v>-1616945949</v>
      </c>
    </row>
    <row r="151" spans="2:13" ht="15.5" x14ac:dyDescent="0.35">
      <c r="C151" t="s">
        <v>1033</v>
      </c>
      <c r="F151" s="5">
        <v>-1683054050</v>
      </c>
    </row>
    <row r="152" spans="2:13" ht="15.5" x14ac:dyDescent="0.35">
      <c r="C152" t="s">
        <v>1034</v>
      </c>
      <c r="K152" s="5">
        <v>7725000000</v>
      </c>
      <c r="L152" s="5">
        <v>19000000000</v>
      </c>
    </row>
    <row r="153" spans="2:13" ht="15.5" x14ac:dyDescent="0.35">
      <c r="C153" t="s">
        <v>1035</v>
      </c>
      <c r="K153" s="5">
        <v>29355000000</v>
      </c>
    </row>
    <row r="154" spans="2:13" ht="15.5" x14ac:dyDescent="0.35">
      <c r="C154" t="s">
        <v>1036</v>
      </c>
      <c r="K154" s="5">
        <v>-1900000000</v>
      </c>
    </row>
    <row r="155" spans="2:13" ht="15.5" x14ac:dyDescent="0.35">
      <c r="C155" t="s">
        <v>157</v>
      </c>
      <c r="D155" s="5">
        <v>-10854661359</v>
      </c>
      <c r="E155" s="5">
        <v>25308667513</v>
      </c>
      <c r="F155" s="5">
        <v>430145253</v>
      </c>
      <c r="G155" s="5">
        <v>-1443767725</v>
      </c>
      <c r="I155" s="5">
        <v>-14066348188</v>
      </c>
      <c r="J155" s="5">
        <v>-22990913374</v>
      </c>
      <c r="K155" s="5">
        <v>10729391860</v>
      </c>
      <c r="L155" s="5">
        <v>16964110799</v>
      </c>
      <c r="M155" s="5">
        <v>-650138378</v>
      </c>
    </row>
    <row r="156" spans="2:13" ht="15.5" x14ac:dyDescent="0.35">
      <c r="C156" t="s">
        <v>158</v>
      </c>
      <c r="E156" s="5">
        <v>4727003179</v>
      </c>
      <c r="I156" s="5">
        <v>18793351367</v>
      </c>
      <c r="J156" s="5">
        <v>37320044072</v>
      </c>
      <c r="K156" s="5">
        <v>26590652212</v>
      </c>
      <c r="L156" s="5">
        <v>9626541413</v>
      </c>
      <c r="M156" s="5">
        <v>10276679791</v>
      </c>
    </row>
    <row r="157" spans="2:13" ht="15.5" x14ac:dyDescent="0.35">
      <c r="C157" t="s">
        <v>1037</v>
      </c>
      <c r="J157" s="5">
        <v>4464220669</v>
      </c>
    </row>
    <row r="158" spans="2:13" ht="15.5" x14ac:dyDescent="0.35">
      <c r="C158" t="s">
        <v>159</v>
      </c>
      <c r="D158" s="5">
        <v>-10854661359</v>
      </c>
      <c r="E158" s="5">
        <v>30035670692</v>
      </c>
      <c r="F158" s="5">
        <v>430145253</v>
      </c>
      <c r="G158" s="5">
        <v>-1443767725</v>
      </c>
      <c r="I158" s="5">
        <v>4727003179</v>
      </c>
      <c r="J158" s="5">
        <v>18793351367</v>
      </c>
      <c r="K158" s="5">
        <v>37320044072</v>
      </c>
      <c r="L158" s="5">
        <v>26590652212</v>
      </c>
      <c r="M158" s="5">
        <v>9626541413</v>
      </c>
    </row>
    <row r="160" spans="2:13" ht="15.5" x14ac:dyDescent="0.35">
      <c r="B160" t="s">
        <v>160</v>
      </c>
      <c r="C160" t="s">
        <v>12</v>
      </c>
      <c r="D160" s="5">
        <v>1550000000</v>
      </c>
      <c r="E160" s="5">
        <v>1550000000</v>
      </c>
      <c r="F160" s="5">
        <v>1550000000</v>
      </c>
      <c r="G160" s="5">
        <v>1550000000</v>
      </c>
      <c r="I160" s="5">
        <v>1550000000</v>
      </c>
      <c r="J160" s="5">
        <v>1550000000</v>
      </c>
      <c r="K160" s="5">
        <v>1540000000</v>
      </c>
      <c r="L160" s="5">
        <v>0</v>
      </c>
      <c r="M160" s="5">
        <v>0</v>
      </c>
    </row>
    <row r="161" spans="3:7" ht="15.5" x14ac:dyDescent="0.35">
      <c r="C161" t="s">
        <v>161</v>
      </c>
      <c r="D161" s="6">
        <v>1.1399999999999999</v>
      </c>
      <c r="E161" s="6">
        <v>1.28</v>
      </c>
      <c r="F161" s="6">
        <v>7.0000000000000007E-2</v>
      </c>
      <c r="G161" s="6">
        <v>0.65</v>
      </c>
    </row>
    <row r="162" spans="3:7" ht="15.5" x14ac:dyDescent="0.35">
      <c r="C162" t="s">
        <v>162</v>
      </c>
      <c r="D162" s="6">
        <v>250.88</v>
      </c>
      <c r="E162" s="5">
        <v>250</v>
      </c>
      <c r="F162" s="5">
        <v>1200</v>
      </c>
      <c r="G162" s="6">
        <v>101.54</v>
      </c>
    </row>
    <row r="163" spans="3:7" ht="15.5" x14ac:dyDescent="0.35">
      <c r="C163" t="s">
        <v>61</v>
      </c>
      <c r="D163" s="6">
        <v>2.29</v>
      </c>
      <c r="E163" s="6">
        <v>1.66</v>
      </c>
      <c r="F163" s="6">
        <v>0.59</v>
      </c>
      <c r="G163" s="6">
        <v>0.53</v>
      </c>
    </row>
    <row r="164" spans="3:7" ht="15.5" x14ac:dyDescent="0.35">
      <c r="C164" t="s">
        <v>163</v>
      </c>
    </row>
    <row r="165" spans="3:7" ht="15.5" x14ac:dyDescent="0.35">
      <c r="C165" t="s">
        <v>164</v>
      </c>
      <c r="D165" s="6">
        <v>9.1999999999999998E-3</v>
      </c>
      <c r="E165" s="6">
        <v>8.6E-3</v>
      </c>
      <c r="F165" s="6">
        <v>5.9999999999999995E-4</v>
      </c>
      <c r="G165" s="6">
        <v>6.0999999999999995E-3</v>
      </c>
    </row>
    <row r="166" spans="3:7" ht="15.5" x14ac:dyDescent="0.35">
      <c r="C166" t="s">
        <v>165</v>
      </c>
      <c r="D166" s="6">
        <v>2.2700000000000001E-2</v>
      </c>
      <c r="E166" s="6">
        <v>2.63E-2</v>
      </c>
      <c r="F166" s="6">
        <v>1.5E-3</v>
      </c>
      <c r="G166" s="6">
        <v>1.3899999999999999E-2</v>
      </c>
    </row>
    <row r="167" spans="3:7" ht="15.5" x14ac:dyDescent="0.35">
      <c r="C167" t="s">
        <v>166</v>
      </c>
      <c r="D167" s="6">
        <v>4.2500000000000003E-2</v>
      </c>
      <c r="E167" s="6">
        <v>3.9699999999999999E-2</v>
      </c>
      <c r="F167" s="6">
        <v>1.3000000000000001E-2</v>
      </c>
      <c r="G167" s="6">
        <v>2.2799999999999997E-2</v>
      </c>
    </row>
    <row r="168" spans="3:7" ht="15.5" x14ac:dyDescent="0.35">
      <c r="C168" t="s">
        <v>167</v>
      </c>
      <c r="D168" s="6">
        <v>6.51</v>
      </c>
      <c r="E168" s="6">
        <v>6.18</v>
      </c>
      <c r="F168" s="6">
        <v>1.99</v>
      </c>
      <c r="G168" s="6">
        <v>5.77</v>
      </c>
    </row>
    <row r="169" spans="3:7" ht="15.5" x14ac:dyDescent="0.35">
      <c r="C169" t="s">
        <v>168</v>
      </c>
      <c r="D169" s="5">
        <v>96000000000</v>
      </c>
      <c r="E169" s="5">
        <v>93000000000</v>
      </c>
      <c r="F169" s="5">
        <v>90000000000</v>
      </c>
      <c r="G169" s="5">
        <v>89000000000</v>
      </c>
    </row>
    <row r="170" spans="3:7" ht="15.5" x14ac:dyDescent="0.35">
      <c r="C170" t="s">
        <v>169</v>
      </c>
      <c r="D170" s="6">
        <v>5.72</v>
      </c>
      <c r="E170" s="6">
        <v>6.57</v>
      </c>
      <c r="F170" s="6">
        <v>1.79</v>
      </c>
      <c r="G170" s="6">
        <v>1.41</v>
      </c>
    </row>
    <row r="171" spans="3:7" ht="15.5" x14ac:dyDescent="0.35">
      <c r="C171" t="s">
        <v>170</v>
      </c>
      <c r="D171" s="5">
        <v>50</v>
      </c>
      <c r="E171" s="6">
        <v>48.71</v>
      </c>
      <c r="F171" s="6">
        <v>47.01</v>
      </c>
      <c r="G171" s="6">
        <v>46.86</v>
      </c>
    </row>
    <row r="172" spans="3:7" ht="15.5" x14ac:dyDescent="0.35">
      <c r="C172" t="s">
        <v>171</v>
      </c>
      <c r="D172" s="6">
        <v>5.72</v>
      </c>
      <c r="E172" s="6">
        <v>6.57</v>
      </c>
      <c r="F172" s="6">
        <v>1.79</v>
      </c>
      <c r="G172" s="6">
        <v>1.41</v>
      </c>
    </row>
    <row r="173" spans="3:7" ht="15.5" x14ac:dyDescent="0.35">
      <c r="C173" t="s">
        <v>172</v>
      </c>
      <c r="D173" s="5">
        <v>50</v>
      </c>
      <c r="E173" s="6">
        <v>48.71</v>
      </c>
      <c r="F173" s="6">
        <v>47.01</v>
      </c>
      <c r="G173" s="6">
        <v>46.86</v>
      </c>
    </row>
    <row r="174" spans="3:7" ht="15.5" x14ac:dyDescent="0.35">
      <c r="C174" t="s">
        <v>173</v>
      </c>
      <c r="D174" s="5">
        <v>23000000000</v>
      </c>
      <c r="E174" s="5">
        <v>33000000000</v>
      </c>
      <c r="F174" s="5">
        <v>27000000000</v>
      </c>
      <c r="G174" s="5">
        <v>23000000000</v>
      </c>
    </row>
    <row r="175" spans="3:7" ht="15.5" x14ac:dyDescent="0.35">
      <c r="C175" t="s">
        <v>174</v>
      </c>
    </row>
    <row r="176" spans="3:7" ht="15.5" x14ac:dyDescent="0.35">
      <c r="C176" t="s">
        <v>175</v>
      </c>
      <c r="D176" s="5">
        <v>77000000000</v>
      </c>
      <c r="E176" s="5">
        <v>75000000000</v>
      </c>
      <c r="F176" s="5">
        <v>73000000000</v>
      </c>
      <c r="G176" s="5">
        <v>72000000000</v>
      </c>
    </row>
    <row r="177" spans="3:13" ht="15.5" x14ac:dyDescent="0.35">
      <c r="C177" t="s">
        <v>24</v>
      </c>
      <c r="D177" s="5">
        <v>23000000000</v>
      </c>
      <c r="E177" s="5">
        <v>33000000000</v>
      </c>
      <c r="F177" s="5">
        <v>27000000000</v>
      </c>
      <c r="G177" s="5">
        <v>23000000000</v>
      </c>
    </row>
    <row r="178" spans="3:13" ht="15.5" x14ac:dyDescent="0.35">
      <c r="C178" t="s">
        <v>21</v>
      </c>
      <c r="D178" s="5">
        <v>4000000000</v>
      </c>
      <c r="E178" s="5">
        <v>3000000000</v>
      </c>
      <c r="F178" s="5">
        <v>22000000000</v>
      </c>
      <c r="G178" s="5">
        <v>19000000000</v>
      </c>
    </row>
    <row r="179" spans="3:13" ht="15.5" x14ac:dyDescent="0.35">
      <c r="C179" t="s">
        <v>176</v>
      </c>
      <c r="D179" s="5">
        <v>57000000000</v>
      </c>
      <c r="E179" s="5">
        <v>53000000000</v>
      </c>
      <c r="F179" s="5">
        <v>50000000000</v>
      </c>
      <c r="G179" s="5">
        <v>47000000000</v>
      </c>
    </row>
    <row r="180" spans="3:13" ht="15.5" x14ac:dyDescent="0.35">
      <c r="C180" t="s">
        <v>177</v>
      </c>
      <c r="D180" s="5">
        <v>-4000000000</v>
      </c>
      <c r="E180" s="5">
        <v>19000000000</v>
      </c>
      <c r="F180" s="5">
        <v>-23000000000</v>
      </c>
      <c r="G180" s="5">
        <v>24000000000</v>
      </c>
    </row>
    <row r="181" spans="3:13" ht="15.5" x14ac:dyDescent="0.35">
      <c r="C181" t="s">
        <v>178</v>
      </c>
      <c r="D181" s="5">
        <v>-1000000000</v>
      </c>
      <c r="E181" s="5">
        <v>0</v>
      </c>
      <c r="F181" s="5">
        <v>3000000000</v>
      </c>
      <c r="G181" s="5">
        <v>-4000000000</v>
      </c>
    </row>
    <row r="182" spans="3:13" ht="15.5" x14ac:dyDescent="0.35">
      <c r="C182" t="s">
        <v>13</v>
      </c>
      <c r="D182" s="5">
        <v>-5000000000</v>
      </c>
      <c r="E182" s="5">
        <v>19000000000</v>
      </c>
      <c r="F182" s="5">
        <v>-21000000000</v>
      </c>
      <c r="G182" s="5">
        <v>20000000000</v>
      </c>
    </row>
    <row r="183" spans="3:13" ht="15.5" x14ac:dyDescent="0.35">
      <c r="C183" t="s">
        <v>16</v>
      </c>
      <c r="D183" s="6">
        <v>-3.12</v>
      </c>
      <c r="E183" s="6">
        <v>12.19</v>
      </c>
      <c r="F183" s="6">
        <v>-13.52</v>
      </c>
      <c r="G183" s="5">
        <v>13</v>
      </c>
    </row>
    <row r="184" spans="3:13" ht="15.5" x14ac:dyDescent="0.35">
      <c r="C184" t="s">
        <v>46</v>
      </c>
      <c r="I184" s="6">
        <v>1.97</v>
      </c>
      <c r="J184" s="6">
        <v>1.66</v>
      </c>
      <c r="K184" s="6">
        <v>2.88</v>
      </c>
      <c r="L184" s="6">
        <v>102933.53</v>
      </c>
      <c r="M184" s="6">
        <v>692635.85</v>
      </c>
    </row>
    <row r="185" spans="3:13" ht="15.5" x14ac:dyDescent="0.35">
      <c r="C185" t="s">
        <v>60</v>
      </c>
      <c r="I185" s="6">
        <v>42.64</v>
      </c>
      <c r="J185" s="6">
        <v>29.52</v>
      </c>
      <c r="K185" s="6">
        <v>16.670000000000002</v>
      </c>
      <c r="L185" s="5">
        <v>0</v>
      </c>
      <c r="M185" s="5">
        <v>0</v>
      </c>
    </row>
    <row r="186" spans="3:13" ht="15.5" x14ac:dyDescent="0.35">
      <c r="C186" t="s">
        <v>63</v>
      </c>
      <c r="I186" s="6">
        <v>0.17</v>
      </c>
      <c r="J186" s="6">
        <v>0.11</v>
      </c>
      <c r="K186" s="6">
        <v>0.24</v>
      </c>
      <c r="L186" s="5">
        <v>0</v>
      </c>
      <c r="M186" s="5">
        <v>0</v>
      </c>
    </row>
    <row r="187" spans="3:13" ht="15.5" x14ac:dyDescent="0.35">
      <c r="C187" t="s">
        <v>179</v>
      </c>
    </row>
    <row r="188" spans="3:13" ht="15.5" x14ac:dyDescent="0.35">
      <c r="C188" t="s">
        <v>180</v>
      </c>
      <c r="I188" s="6">
        <v>1.6399999999999998E-2</v>
      </c>
      <c r="J188" s="6">
        <v>1.34E-2</v>
      </c>
      <c r="K188" s="6">
        <v>6.0499999999999998E-2</v>
      </c>
      <c r="L188" s="6">
        <v>4.5100000000000001E-2</v>
      </c>
      <c r="M188" s="6">
        <v>6.480000000000001E-2</v>
      </c>
    </row>
    <row r="189" spans="3:13" ht="15.5" x14ac:dyDescent="0.35">
      <c r="C189" t="s">
        <v>181</v>
      </c>
      <c r="I189" s="6">
        <v>4.1799999999999997E-2</v>
      </c>
      <c r="J189" s="6">
        <v>3.6000000000000004E-2</v>
      </c>
      <c r="K189" s="6">
        <v>6.3E-2</v>
      </c>
      <c r="L189" s="6">
        <v>7.3200000000000001E-2</v>
      </c>
      <c r="M189" s="6">
        <v>0.22760000000000002</v>
      </c>
    </row>
    <row r="190" spans="3:13" ht="15.5" x14ac:dyDescent="0.35">
      <c r="C190" t="s">
        <v>182</v>
      </c>
      <c r="I190" s="6">
        <v>8.0199999999999994E-2</v>
      </c>
      <c r="J190" s="6">
        <v>7.8100000000000003E-2</v>
      </c>
      <c r="K190" s="6">
        <v>0.10189999999999999</v>
      </c>
      <c r="L190" s="6">
        <v>0.14319999999999999</v>
      </c>
      <c r="M190" s="6">
        <v>0.55969999999999998</v>
      </c>
    </row>
    <row r="191" spans="3:13" ht="15.5" x14ac:dyDescent="0.35">
      <c r="C191" t="s">
        <v>183</v>
      </c>
      <c r="I191" s="6">
        <v>5.87</v>
      </c>
      <c r="J191" s="6">
        <v>15.4</v>
      </c>
      <c r="K191" s="6">
        <v>33.020000000000003</v>
      </c>
      <c r="L191" s="6">
        <v>71.819999999999993</v>
      </c>
      <c r="M191" s="6">
        <v>23.74</v>
      </c>
    </row>
    <row r="192" spans="3:13" ht="15.5" x14ac:dyDescent="0.35">
      <c r="C192" t="s">
        <v>57</v>
      </c>
      <c r="I192" s="6">
        <v>1.79</v>
      </c>
      <c r="J192" s="6">
        <v>1.07</v>
      </c>
      <c r="K192" s="6">
        <v>1.05</v>
      </c>
      <c r="L192" s="5">
        <v>0</v>
      </c>
      <c r="M192" s="5">
        <v>0</v>
      </c>
    </row>
    <row r="193" spans="2:13" ht="15.5" x14ac:dyDescent="0.35">
      <c r="C193" t="s">
        <v>54</v>
      </c>
      <c r="I193" s="6">
        <v>47.01</v>
      </c>
      <c r="J193" s="6">
        <v>45.97</v>
      </c>
      <c r="K193" s="6">
        <v>45.68</v>
      </c>
      <c r="L193" s="6">
        <v>1406128.69</v>
      </c>
      <c r="M193" s="6">
        <v>3043085.58</v>
      </c>
    </row>
    <row r="194" spans="2:13" ht="15.5" x14ac:dyDescent="0.35">
      <c r="C194" t="s">
        <v>184</v>
      </c>
      <c r="I194" s="6">
        <v>1.79</v>
      </c>
      <c r="J194" s="6">
        <v>1.07</v>
      </c>
      <c r="K194" s="6">
        <v>1.05</v>
      </c>
      <c r="L194" s="5">
        <v>0</v>
      </c>
      <c r="M194" s="5">
        <v>0</v>
      </c>
    </row>
    <row r="195" spans="2:13" ht="15.5" x14ac:dyDescent="0.35">
      <c r="C195" t="s">
        <v>185</v>
      </c>
      <c r="I195" s="6">
        <v>47.01</v>
      </c>
      <c r="J195" s="6">
        <v>45.97</v>
      </c>
      <c r="K195" s="6">
        <v>45.68</v>
      </c>
      <c r="L195" s="6">
        <v>1406128.69</v>
      </c>
      <c r="M195" s="6">
        <v>3043085.58</v>
      </c>
    </row>
    <row r="196" spans="2:13" ht="15.5" x14ac:dyDescent="0.35">
      <c r="C196" t="s">
        <v>186</v>
      </c>
      <c r="I196" s="5">
        <v>27000000000</v>
      </c>
      <c r="J196" s="5">
        <v>26000000000</v>
      </c>
    </row>
    <row r="197" spans="2:13" ht="15.5" x14ac:dyDescent="0.35">
      <c r="C197" t="s">
        <v>187</v>
      </c>
    </row>
    <row r="198" spans="2:13" ht="15.5" x14ac:dyDescent="0.35">
      <c r="C198" t="s">
        <v>26</v>
      </c>
      <c r="I198" s="5">
        <v>27000000000</v>
      </c>
      <c r="J198" s="5">
        <v>26000000000</v>
      </c>
    </row>
    <row r="199" spans="2:13" ht="15.5" x14ac:dyDescent="0.35">
      <c r="C199" t="s">
        <v>23</v>
      </c>
      <c r="I199" s="5">
        <v>22000000000</v>
      </c>
      <c r="J199" s="5">
        <v>7000000000</v>
      </c>
      <c r="K199" s="5">
        <v>-37000000000</v>
      </c>
      <c r="L199" s="5">
        <v>-27000000000</v>
      </c>
      <c r="M199" s="5">
        <v>-10000000000</v>
      </c>
    </row>
    <row r="200" spans="2:13" ht="15.5" x14ac:dyDescent="0.35">
      <c r="C200" t="s">
        <v>188</v>
      </c>
      <c r="I200" s="5">
        <v>50000000000</v>
      </c>
      <c r="J200" s="5">
        <v>49000000000</v>
      </c>
      <c r="K200" s="5">
        <v>70000000000</v>
      </c>
      <c r="L200" s="5">
        <v>25000000000</v>
      </c>
      <c r="M200" s="5">
        <v>1000000000</v>
      </c>
    </row>
    <row r="201" spans="2:13" ht="15.5" x14ac:dyDescent="0.35">
      <c r="C201" t="s">
        <v>189</v>
      </c>
      <c r="I201" s="5">
        <v>-26000000000</v>
      </c>
      <c r="J201" s="5">
        <v>14000000000</v>
      </c>
      <c r="K201" s="5">
        <v>0</v>
      </c>
      <c r="L201" s="5">
        <v>5000000000</v>
      </c>
      <c r="M201" s="5">
        <v>6000000000</v>
      </c>
    </row>
    <row r="202" spans="2:13" ht="15.5" x14ac:dyDescent="0.35">
      <c r="C202" t="s">
        <v>190</v>
      </c>
      <c r="I202" s="5">
        <v>-3000000000</v>
      </c>
      <c r="J202" s="5">
        <v>-41000000000</v>
      </c>
      <c r="K202" s="5">
        <v>-1000000000</v>
      </c>
      <c r="L202" s="5">
        <v>-1000000000</v>
      </c>
      <c r="M202" s="5">
        <v>-2000000000</v>
      </c>
    </row>
    <row r="203" spans="2:13" ht="15.5" x14ac:dyDescent="0.35">
      <c r="C203" t="s">
        <v>15</v>
      </c>
      <c r="I203" s="5">
        <v>-29000000000</v>
      </c>
      <c r="J203" s="5">
        <v>-27000000000</v>
      </c>
      <c r="K203" s="5">
        <v>-1000000000</v>
      </c>
      <c r="L203" s="5">
        <v>4000000000</v>
      </c>
      <c r="M203" s="5">
        <v>3000000000</v>
      </c>
    </row>
    <row r="204" spans="2:13" ht="15.5" x14ac:dyDescent="0.35">
      <c r="C204" t="s">
        <v>17</v>
      </c>
      <c r="I204" s="6">
        <v>-18.84</v>
      </c>
      <c r="J204" s="6">
        <v>-17.66</v>
      </c>
      <c r="K204" s="6">
        <v>-0.33</v>
      </c>
      <c r="L204" s="6">
        <v>170358.84</v>
      </c>
      <c r="M204" s="6">
        <v>1125004.45</v>
      </c>
    </row>
    <row r="206" spans="2:13" ht="15.5" x14ac:dyDescent="0.35">
      <c r="B206" t="s">
        <v>191</v>
      </c>
      <c r="C206" t="s">
        <v>192</v>
      </c>
      <c r="D206" s="5">
        <v>2000000000</v>
      </c>
      <c r="E206" s="5">
        <v>2000000000</v>
      </c>
      <c r="F206" s="5">
        <v>111000000</v>
      </c>
      <c r="G206" s="5">
        <v>1000000000</v>
      </c>
      <c r="H206" s="5">
        <v>7000000000</v>
      </c>
      <c r="I206" s="5">
        <v>3000000000</v>
      </c>
      <c r="J206" s="5">
        <v>3000000000</v>
      </c>
      <c r="K206" s="5">
        <v>4000000000</v>
      </c>
      <c r="L206" s="5">
        <v>2000000000</v>
      </c>
      <c r="M206" s="5">
        <v>2000000000</v>
      </c>
    </row>
    <row r="207" spans="2:13" ht="15.5" x14ac:dyDescent="0.35">
      <c r="C207" t="s">
        <v>345</v>
      </c>
      <c r="H207" s="5">
        <v>1</v>
      </c>
      <c r="I207" s="5">
        <v>1</v>
      </c>
      <c r="J207" s="5">
        <v>1</v>
      </c>
      <c r="K207" s="6">
        <v>1.5</v>
      </c>
    </row>
    <row r="208" spans="2:13" ht="15.5" x14ac:dyDescent="0.35">
      <c r="C208" t="s">
        <v>65</v>
      </c>
      <c r="H208" s="6">
        <v>0.20980000000000001</v>
      </c>
      <c r="I208" s="6">
        <v>0.51739999999999997</v>
      </c>
      <c r="J208" s="6">
        <v>0.61419999999999997</v>
      </c>
      <c r="K208" s="6">
        <v>0.52149999999999996</v>
      </c>
    </row>
    <row r="209" spans="3:13" ht="15.5" x14ac:dyDescent="0.35">
      <c r="C209" t="s">
        <v>346</v>
      </c>
      <c r="H209" s="6">
        <v>7.8000000000000005E-3</v>
      </c>
      <c r="I209" s="6">
        <v>1.9199999999999998E-2</v>
      </c>
      <c r="J209" s="6">
        <v>1.9199999999999998E-2</v>
      </c>
      <c r="K209" s="6">
        <v>3.3300000000000003E-2</v>
      </c>
    </row>
    <row r="210" spans="3:13" ht="15.5" x14ac:dyDescent="0.35">
      <c r="C210" t="s">
        <v>45</v>
      </c>
      <c r="D210" s="6">
        <v>1.1200000000000001</v>
      </c>
      <c r="E210" s="6">
        <v>1.26</v>
      </c>
      <c r="F210" s="6">
        <v>7.0000000000000007E-2</v>
      </c>
      <c r="G210" s="6">
        <v>0.64</v>
      </c>
      <c r="H210" s="6">
        <v>4.7699999999999996</v>
      </c>
      <c r="I210" s="6">
        <v>1.93</v>
      </c>
      <c r="J210" s="6">
        <v>1.63</v>
      </c>
      <c r="K210" s="6">
        <v>2.83</v>
      </c>
      <c r="L210" s="6">
        <v>1.44</v>
      </c>
      <c r="M210" s="6">
        <v>1.32</v>
      </c>
    </row>
    <row r="211" spans="3:13" ht="15.5" x14ac:dyDescent="0.35">
      <c r="C211" t="s">
        <v>67</v>
      </c>
      <c r="H211" s="5">
        <v>1</v>
      </c>
      <c r="I211" s="5">
        <v>1</v>
      </c>
      <c r="J211" s="5">
        <v>1</v>
      </c>
      <c r="K211" s="6">
        <v>1.5</v>
      </c>
    </row>
    <row r="212" spans="3:13" ht="15.5" x14ac:dyDescent="0.35">
      <c r="C212" t="s">
        <v>347</v>
      </c>
      <c r="H212" s="6">
        <v>0.20980000000000001</v>
      </c>
      <c r="I212" s="6">
        <v>0.51739999999999997</v>
      </c>
      <c r="J212" s="6">
        <v>0.61419999999999997</v>
      </c>
      <c r="K212" s="6">
        <v>0.52149999999999996</v>
      </c>
    </row>
    <row r="213" spans="3:13" ht="15.5" x14ac:dyDescent="0.35">
      <c r="C213" t="s">
        <v>348</v>
      </c>
      <c r="H213" s="6">
        <v>7.8000000000000005E-3</v>
      </c>
      <c r="I213" s="6">
        <v>1.9199999999999998E-2</v>
      </c>
      <c r="J213" s="6">
        <v>1.9199999999999998E-2</v>
      </c>
      <c r="K213" s="6">
        <v>3.3300000000000003E-2</v>
      </c>
    </row>
    <row r="214" spans="3:13" ht="15.5" x14ac:dyDescent="0.35">
      <c r="C214" t="s">
        <v>193</v>
      </c>
      <c r="D214" s="5">
        <v>193000000000</v>
      </c>
      <c r="E214" s="5">
        <v>298000000000</v>
      </c>
      <c r="F214" s="5">
        <v>221000000000</v>
      </c>
      <c r="G214" s="5">
        <v>191000000000</v>
      </c>
      <c r="H214" s="5">
        <v>984000000000</v>
      </c>
      <c r="I214" s="5">
        <v>754000000000</v>
      </c>
      <c r="J214" s="5">
        <v>706000000000</v>
      </c>
      <c r="K214" s="5">
        <v>306000000000</v>
      </c>
      <c r="L214" s="5">
        <v>326000000000</v>
      </c>
      <c r="M214" s="5">
        <v>314000000000</v>
      </c>
    </row>
    <row r="215" spans="3:13" ht="15.5" x14ac:dyDescent="0.35">
      <c r="C215" t="s">
        <v>349</v>
      </c>
      <c r="H215" s="5">
        <v>1</v>
      </c>
      <c r="I215" s="5">
        <v>1</v>
      </c>
      <c r="J215" s="5">
        <v>1</v>
      </c>
      <c r="K215" s="6">
        <v>1.5</v>
      </c>
    </row>
    <row r="216" spans="3:13" ht="15.5" x14ac:dyDescent="0.35">
      <c r="C216" t="s">
        <v>350</v>
      </c>
      <c r="H216" s="6">
        <v>0.20980000000000001</v>
      </c>
      <c r="I216" s="6">
        <v>0.51739999999999997</v>
      </c>
      <c r="J216" s="6">
        <v>0.61419999999999997</v>
      </c>
      <c r="K216" s="6">
        <v>0.52149999999999996</v>
      </c>
    </row>
    <row r="217" spans="3:13" ht="15.5" x14ac:dyDescent="0.35">
      <c r="C217" t="s">
        <v>351</v>
      </c>
      <c r="H217" s="6">
        <v>7.8000000000000005E-3</v>
      </c>
      <c r="I217" s="6">
        <v>1.9199999999999998E-2</v>
      </c>
      <c r="J217" s="6">
        <v>1.9199999999999998E-2</v>
      </c>
      <c r="K217" s="6">
        <v>3.3300000000000003E-2</v>
      </c>
    </row>
    <row r="218" spans="3:13" ht="15.5" x14ac:dyDescent="0.35">
      <c r="C218" t="s">
        <v>194</v>
      </c>
      <c r="I218" s="6">
        <v>27.07</v>
      </c>
    </row>
    <row r="219" spans="3:13" ht="15.5" x14ac:dyDescent="0.35">
      <c r="C219" t="s">
        <v>292</v>
      </c>
      <c r="I219" s="6">
        <v>41.7</v>
      </c>
    </row>
    <row r="220" spans="3:13" ht="15.5" x14ac:dyDescent="0.35">
      <c r="C220" t="s">
        <v>195</v>
      </c>
      <c r="I220" s="6">
        <v>6.95</v>
      </c>
    </row>
    <row r="221" spans="3:13" ht="15.5" x14ac:dyDescent="0.35">
      <c r="C221" t="s">
        <v>293</v>
      </c>
      <c r="I221" s="6">
        <v>2.4E-2</v>
      </c>
    </row>
    <row r="222" spans="3:13" ht="15.5" x14ac:dyDescent="0.35">
      <c r="C222" t="s">
        <v>294</v>
      </c>
      <c r="I222" s="6">
        <v>0.22</v>
      </c>
    </row>
    <row r="223" spans="3:13" ht="15.5" x14ac:dyDescent="0.35">
      <c r="C223" t="s">
        <v>196</v>
      </c>
      <c r="I223" s="6">
        <v>2.62</v>
      </c>
    </row>
    <row r="224" spans="3:13" ht="15.5" x14ac:dyDescent="0.35">
      <c r="C224" t="s">
        <v>295</v>
      </c>
      <c r="I224" s="6">
        <v>12.65</v>
      </c>
    </row>
    <row r="225" spans="3:9" ht="15.5" x14ac:dyDescent="0.35">
      <c r="C225" t="s">
        <v>296</v>
      </c>
      <c r="I225" s="6">
        <v>15.32</v>
      </c>
    </row>
    <row r="226" spans="3:9" ht="15.5" x14ac:dyDescent="0.35">
      <c r="C226" t="s">
        <v>297</v>
      </c>
      <c r="I226" s="6">
        <v>20.23</v>
      </c>
    </row>
    <row r="227" spans="3:9" ht="15.5" x14ac:dyDescent="0.35">
      <c r="C227" t="s">
        <v>299</v>
      </c>
      <c r="I227" s="6">
        <v>2.23</v>
      </c>
    </row>
    <row r="228" spans="3:9" ht="15.5" x14ac:dyDescent="0.35">
      <c r="C228" t="s">
        <v>300</v>
      </c>
      <c r="I228" s="6">
        <v>-0.43</v>
      </c>
    </row>
    <row r="229" spans="3:9" ht="15.5" x14ac:dyDescent="0.35">
      <c r="C229" t="s">
        <v>301</v>
      </c>
      <c r="I229" s="6">
        <v>3.09</v>
      </c>
    </row>
    <row r="230" spans="3:9" ht="15.5" x14ac:dyDescent="0.35">
      <c r="C230" t="s">
        <v>197</v>
      </c>
      <c r="I230" s="6">
        <v>4.7699999999999996</v>
      </c>
    </row>
    <row r="231" spans="3:9" ht="15.5" x14ac:dyDescent="0.35">
      <c r="C231" t="s">
        <v>302</v>
      </c>
      <c r="I231" s="6">
        <v>575.42999999999995</v>
      </c>
    </row>
    <row r="232" spans="3:9" ht="15.5" x14ac:dyDescent="0.35">
      <c r="C232" t="s">
        <v>198</v>
      </c>
      <c r="D232" s="6">
        <v>12.2</v>
      </c>
    </row>
    <row r="233" spans="3:9" ht="15.5" x14ac:dyDescent="0.35">
      <c r="C233" t="s">
        <v>199</v>
      </c>
      <c r="I233" s="6">
        <v>49.28</v>
      </c>
    </row>
    <row r="234" spans="3:9" ht="15.5" x14ac:dyDescent="0.35">
      <c r="C234" t="s">
        <v>303</v>
      </c>
      <c r="I234" s="6">
        <v>8.42</v>
      </c>
    </row>
    <row r="235" spans="3:9" ht="15.5" x14ac:dyDescent="0.35">
      <c r="C235" t="s">
        <v>200</v>
      </c>
      <c r="D235" s="6">
        <v>1.62</v>
      </c>
    </row>
    <row r="236" spans="3:9" ht="15.5" x14ac:dyDescent="0.35">
      <c r="C236" t="s">
        <v>201</v>
      </c>
      <c r="D236" s="6">
        <v>1.17</v>
      </c>
    </row>
    <row r="237" spans="3:9" ht="15.5" x14ac:dyDescent="0.35">
      <c r="C237" t="s">
        <v>202</v>
      </c>
      <c r="D237" s="6">
        <v>0.3</v>
      </c>
    </row>
    <row r="238" spans="3:9" ht="15.5" x14ac:dyDescent="0.35">
      <c r="C238" t="s">
        <v>203</v>
      </c>
      <c r="D238" s="6">
        <v>1.22</v>
      </c>
    </row>
    <row r="239" spans="3:9" ht="15.5" x14ac:dyDescent="0.35">
      <c r="C239" t="s">
        <v>204</v>
      </c>
      <c r="D239" s="6">
        <v>0.12</v>
      </c>
    </row>
    <row r="240" spans="3:9" ht="15.5" x14ac:dyDescent="0.35">
      <c r="C240" t="s">
        <v>205</v>
      </c>
      <c r="D240" s="6">
        <v>2.46</v>
      </c>
    </row>
    <row r="241" spans="3:9" ht="15.5" x14ac:dyDescent="0.35">
      <c r="C241" t="s">
        <v>304</v>
      </c>
      <c r="I241" s="6">
        <v>5.0599999999999996</v>
      </c>
    </row>
    <row r="242" spans="3:9" ht="15.5" x14ac:dyDescent="0.35">
      <c r="C242" t="s">
        <v>13</v>
      </c>
      <c r="D242" s="5">
        <v>-5000000000</v>
      </c>
    </row>
    <row r="243" spans="3:9" ht="15.5" x14ac:dyDescent="0.35">
      <c r="C243" t="s">
        <v>206</v>
      </c>
      <c r="I243" s="6">
        <v>3.39</v>
      </c>
    </row>
    <row r="244" spans="3:9" ht="15.5" x14ac:dyDescent="0.35">
      <c r="C244" t="s">
        <v>207</v>
      </c>
      <c r="I244" s="6">
        <v>2.5499999999999998E-2</v>
      </c>
    </row>
    <row r="245" spans="3:9" ht="15.5" x14ac:dyDescent="0.35">
      <c r="C245" t="s">
        <v>208</v>
      </c>
      <c r="I245" s="6">
        <v>6.2800000000000009E-2</v>
      </c>
    </row>
    <row r="246" spans="3:9" ht="15.5" x14ac:dyDescent="0.35">
      <c r="C246" t="s">
        <v>209</v>
      </c>
      <c r="I246" s="6">
        <v>0.11449999999999999</v>
      </c>
    </row>
    <row r="247" spans="3:9" ht="15.5" x14ac:dyDescent="0.35">
      <c r="C247" t="s">
        <v>305</v>
      </c>
      <c r="I247" s="6">
        <v>6.4699999999999994E-2</v>
      </c>
    </row>
    <row r="248" spans="3:9" ht="15.5" x14ac:dyDescent="0.35">
      <c r="C248" t="s">
        <v>210</v>
      </c>
      <c r="D248" s="6">
        <v>29.97</v>
      </c>
    </row>
    <row r="249" spans="3:9" ht="15.5" x14ac:dyDescent="0.35">
      <c r="C249" t="s">
        <v>211</v>
      </c>
      <c r="D249" s="6">
        <v>26.8</v>
      </c>
    </row>
    <row r="250" spans="3:9" ht="15.5" x14ac:dyDescent="0.35">
      <c r="C250" t="s">
        <v>212</v>
      </c>
      <c r="D250" s="6">
        <v>41.46</v>
      </c>
    </row>
    <row r="251" spans="3:9" ht="15.5" x14ac:dyDescent="0.35">
      <c r="C251" t="s">
        <v>213</v>
      </c>
      <c r="D251" s="6">
        <v>15.31</v>
      </c>
    </row>
    <row r="252" spans="3:9" ht="15.5" x14ac:dyDescent="0.35">
      <c r="C252" t="s">
        <v>214</v>
      </c>
      <c r="D252" s="6">
        <v>3.04</v>
      </c>
    </row>
    <row r="253" spans="3:9" ht="15.5" x14ac:dyDescent="0.35">
      <c r="C253" t="s">
        <v>306</v>
      </c>
      <c r="I253" s="6">
        <v>4.3</v>
      </c>
    </row>
    <row r="254" spans="3:9" ht="15.5" x14ac:dyDescent="0.35">
      <c r="C254" t="s">
        <v>307</v>
      </c>
      <c r="I254" s="6">
        <v>16.14</v>
      </c>
    </row>
    <row r="255" spans="3:9" ht="15.5" x14ac:dyDescent="0.35">
      <c r="C255" t="s">
        <v>41</v>
      </c>
      <c r="I255" s="5">
        <v>203000000000</v>
      </c>
    </row>
    <row r="256" spans="3:9" ht="15.5" x14ac:dyDescent="0.35">
      <c r="C256" t="s">
        <v>215</v>
      </c>
      <c r="I256" s="5">
        <v>226000000000</v>
      </c>
    </row>
    <row r="257" spans="3:9" ht="15.5" x14ac:dyDescent="0.35">
      <c r="C257" t="s">
        <v>216</v>
      </c>
      <c r="I257" s="5">
        <v>1570000000</v>
      </c>
    </row>
    <row r="258" spans="3:9" ht="15.5" x14ac:dyDescent="0.35">
      <c r="C258" t="s">
        <v>217</v>
      </c>
      <c r="I258" s="6">
        <v>0.21359999999999998</v>
      </c>
    </row>
    <row r="259" spans="3:9" ht="15.5" x14ac:dyDescent="0.35">
      <c r="C259" t="s">
        <v>218</v>
      </c>
      <c r="D259" s="6">
        <v>8.8599999999999998E-2</v>
      </c>
    </row>
    <row r="260" spans="3:9" ht="15.5" x14ac:dyDescent="0.35">
      <c r="C260" t="s">
        <v>219</v>
      </c>
      <c r="D260" s="6">
        <v>2.1400000000000002E-2</v>
      </c>
    </row>
    <row r="261" spans="3:9" ht="15.5" x14ac:dyDescent="0.35">
      <c r="C261" t="s">
        <v>220</v>
      </c>
      <c r="D261" s="6">
        <v>9.1000000000000004E-3</v>
      </c>
    </row>
    <row r="262" spans="3:9" ht="15.5" x14ac:dyDescent="0.35">
      <c r="C262" t="s">
        <v>221</v>
      </c>
      <c r="D262" s="6">
        <v>0.33090000000000003</v>
      </c>
    </row>
    <row r="263" spans="3:9" ht="15.5" x14ac:dyDescent="0.35">
      <c r="C263" t="s">
        <v>222</v>
      </c>
      <c r="D263" s="6">
        <v>0.29139999999999999</v>
      </c>
    </row>
    <row r="264" spans="3:9" ht="15.5" x14ac:dyDescent="0.35">
      <c r="C264" t="s">
        <v>223</v>
      </c>
      <c r="D264" s="6">
        <v>0.7853</v>
      </c>
    </row>
    <row r="265" spans="3:9" ht="15.5" x14ac:dyDescent="0.35">
      <c r="C265" t="s">
        <v>353</v>
      </c>
      <c r="I265" s="5">
        <v>1</v>
      </c>
    </row>
    <row r="266" spans="3:9" ht="15.5" x14ac:dyDescent="0.35">
      <c r="C266" t="s">
        <v>354</v>
      </c>
      <c r="I266" s="5">
        <v>1</v>
      </c>
    </row>
    <row r="267" spans="3:9" ht="15.5" x14ac:dyDescent="0.35">
      <c r="C267" t="s">
        <v>355</v>
      </c>
      <c r="I267" s="6">
        <v>0.20980000000000001</v>
      </c>
    </row>
    <row r="268" spans="3:9" ht="15.5" x14ac:dyDescent="0.35">
      <c r="C268" t="s">
        <v>356</v>
      </c>
      <c r="I268" s="6">
        <v>7.8000000000000005E-3</v>
      </c>
    </row>
    <row r="269" spans="3:9" ht="15.5" x14ac:dyDescent="0.35">
      <c r="C269" t="s">
        <v>357</v>
      </c>
      <c r="I269" t="s">
        <v>1038</v>
      </c>
    </row>
    <row r="270" spans="3:9" ht="15.5" x14ac:dyDescent="0.35">
      <c r="C270" t="s">
        <v>224</v>
      </c>
      <c r="I270" s="5">
        <v>6</v>
      </c>
    </row>
    <row r="271" spans="3:9" ht="15.5" x14ac:dyDescent="0.35">
      <c r="C271" t="s">
        <v>225</v>
      </c>
      <c r="I271" s="6">
        <v>0.63</v>
      </c>
    </row>
    <row r="272" spans="3:9" ht="15.5" x14ac:dyDescent="0.35">
      <c r="C272" t="s">
        <v>226</v>
      </c>
      <c r="I272" s="6">
        <v>0.21</v>
      </c>
    </row>
    <row r="273" spans="3:9" ht="15.5" x14ac:dyDescent="0.35">
      <c r="C273" t="s">
        <v>308</v>
      </c>
      <c r="I273" s="6">
        <v>0.22</v>
      </c>
    </row>
    <row r="274" spans="3:9" ht="15.5" x14ac:dyDescent="0.35">
      <c r="C274" t="s">
        <v>227</v>
      </c>
      <c r="I274" s="6">
        <v>0.61</v>
      </c>
    </row>
    <row r="275" spans="3:9" ht="15.5" x14ac:dyDescent="0.35">
      <c r="C275" t="s">
        <v>228</v>
      </c>
      <c r="I275" s="6">
        <v>0.9</v>
      </c>
    </row>
    <row r="276" spans="3:9" ht="15.5" x14ac:dyDescent="0.35">
      <c r="C276" t="s">
        <v>229</v>
      </c>
      <c r="I276" s="6">
        <v>0.25</v>
      </c>
    </row>
    <row r="277" spans="3:9" ht="15.5" x14ac:dyDescent="0.35">
      <c r="C277" t="s">
        <v>230</v>
      </c>
      <c r="I277" s="6">
        <v>0.08</v>
      </c>
    </row>
    <row r="278" spans="3:9" ht="15.5" x14ac:dyDescent="0.35">
      <c r="C278" t="s">
        <v>309</v>
      </c>
      <c r="I278" s="5">
        <v>904000000000</v>
      </c>
    </row>
    <row r="279" spans="3:9" ht="15.5" x14ac:dyDescent="0.35">
      <c r="C279" t="s">
        <v>310</v>
      </c>
      <c r="I279" s="5">
        <v>67000000000</v>
      </c>
    </row>
    <row r="280" spans="3:9" ht="15.5" x14ac:dyDescent="0.35">
      <c r="C280" t="s">
        <v>312</v>
      </c>
      <c r="I280" s="5">
        <v>5000000000</v>
      </c>
    </row>
    <row r="281" spans="3:9" ht="15.5" x14ac:dyDescent="0.35">
      <c r="C281" t="s">
        <v>231</v>
      </c>
      <c r="D281" s="5">
        <v>19000000000</v>
      </c>
    </row>
    <row r="282" spans="3:9" ht="15.5" x14ac:dyDescent="0.35">
      <c r="C282" t="s">
        <v>232</v>
      </c>
      <c r="D282" s="5">
        <v>191000000000</v>
      </c>
    </row>
    <row r="283" spans="3:9" ht="15.5" x14ac:dyDescent="0.35">
      <c r="C283" t="s">
        <v>233</v>
      </c>
      <c r="D283" s="5">
        <v>95000000000</v>
      </c>
    </row>
    <row r="284" spans="3:9" ht="15.5" x14ac:dyDescent="0.35">
      <c r="C284" t="s">
        <v>176</v>
      </c>
      <c r="D284" s="5">
        <v>57000000000</v>
      </c>
    </row>
    <row r="285" spans="3:9" ht="15.5" x14ac:dyDescent="0.35">
      <c r="C285" t="s">
        <v>175</v>
      </c>
      <c r="I285" s="5">
        <v>77000000000</v>
      </c>
    </row>
    <row r="286" spans="3:9" ht="15.5" x14ac:dyDescent="0.35">
      <c r="C286" t="s">
        <v>173</v>
      </c>
      <c r="D286" s="5">
        <v>23000000000</v>
      </c>
    </row>
    <row r="287" spans="3:9" ht="15.5" x14ac:dyDescent="0.35">
      <c r="C287" t="s">
        <v>24</v>
      </c>
      <c r="D287" s="5">
        <v>23000000000</v>
      </c>
    </row>
    <row r="288" spans="3:9" ht="15.5" x14ac:dyDescent="0.35">
      <c r="C288" t="s">
        <v>21</v>
      </c>
      <c r="D288" s="5">
        <v>4000000000</v>
      </c>
    </row>
    <row r="289" spans="3:9" ht="15.5" x14ac:dyDescent="0.35">
      <c r="C289" t="s">
        <v>234</v>
      </c>
      <c r="I289" s="5">
        <v>96000000000</v>
      </c>
    </row>
    <row r="290" spans="3:9" ht="15.5" x14ac:dyDescent="0.35">
      <c r="C290" t="s">
        <v>313</v>
      </c>
      <c r="I290" s="5">
        <v>16000000000</v>
      </c>
    </row>
    <row r="291" spans="3:9" ht="15.5" x14ac:dyDescent="0.35">
      <c r="C291" t="s">
        <v>314</v>
      </c>
      <c r="I291" s="5">
        <v>15000000000</v>
      </c>
    </row>
    <row r="292" spans="3:9" ht="15.5" x14ac:dyDescent="0.35">
      <c r="C292" t="s">
        <v>315</v>
      </c>
      <c r="I292" s="5">
        <v>-17000000000</v>
      </c>
    </row>
    <row r="293" spans="3:9" ht="15.5" x14ac:dyDescent="0.35">
      <c r="C293" t="s">
        <v>316</v>
      </c>
      <c r="I293" s="5">
        <v>-3000000000</v>
      </c>
    </row>
    <row r="294" spans="3:9" ht="15.5" x14ac:dyDescent="0.35">
      <c r="C294" t="s">
        <v>317</v>
      </c>
      <c r="I294" s="5">
        <v>13000000000</v>
      </c>
    </row>
  </sheetData>
  <pageMargins left="0.7" right="0.7" top="0.75" bottom="0.75" header="0.3" footer="0.3"/>
  <ignoredErrors>
    <ignoredError sqref="A1:M295" numberStoredAsText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M24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1039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1040</v>
      </c>
      <c r="D2" s="2" vm="149">
        <f ca="1">IFERROR(_xlfn.STOCKHISTORY("XIDX:" &amp; $C$1, D3, , 0, 0, 1), "Libur")</f>
        <v>29</v>
      </c>
      <c r="E2" s="2" vm="57">
        <f ca="1">IFERROR(_xlfn.STOCKHISTORY("XIDX:" &amp; $C$1, E3, , 0, 0, 1), "Libur")</f>
        <v>23</v>
      </c>
      <c r="H2" s="2" vm="57">
        <f ca="1">IFERROR(INDEX(D2:G2,COUNT(D2:G2)),"")</f>
        <v>23</v>
      </c>
      <c r="I2" s="2" vm="150">
        <f ca="1">IFERROR(_xlfn.STOCKHISTORY("XIDX:" &amp; $C$1, I1, , 0, 0, 1), "Libur")</f>
        <v>38</v>
      </c>
      <c r="J2" s="2" vm="151">
        <f ca="1">IFERROR(_xlfn.STOCKHISTORY("XIDX:" &amp; $C$1, J1, , 0, 0, 1), "Libur")</f>
        <v>15</v>
      </c>
      <c r="K2" s="2" vm="152">
        <f ca="1">IFERROR(_xlfn.STOCKHISTORY("XIDX:" &amp; $C$1, K1, , 0, 0, 1), "Libur")</f>
        <v>27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3" ht="15.5" x14ac:dyDescent="0.35">
      <c r="B4" t="s">
        <v>5</v>
      </c>
      <c r="C4" t="s">
        <v>6</v>
      </c>
      <c r="D4" s="2">
        <f>IFERROR(INDEX(D51:D500,MATCH($C$4,$C$51:$C$500,0)),"")</f>
        <v>5989349527</v>
      </c>
      <c r="E4" s="2">
        <f>IFERROR(INDEX(E51:E500,MATCH($C$4,$C$51:$C$500,0)),"")</f>
        <v>9781534508</v>
      </c>
      <c r="H4" s="2">
        <f>IFERROR(SUM(D4:G4)*(4/MAX(1,COUNT(D4:G4))),"")</f>
        <v>31541768070</v>
      </c>
      <c r="I4" s="2">
        <f>IFERROR(INDEX(I51:I500,MATCH($C$4,$C$51:$C$500,0)),"")</f>
        <v>15985626753</v>
      </c>
      <c r="J4" s="2">
        <f>IFERROR(INDEX(J51:J500,MATCH($C$4,$C$51:$C$500,0)),"")</f>
        <v>15119420877</v>
      </c>
      <c r="K4" s="2">
        <f>IFERROR(INDEX(K51:K500,MATCH($C$4,$C$51:$C$500,0)),"")</f>
        <v>7444494310</v>
      </c>
      <c r="L4" s="2">
        <f>IFERROR(INDEX(L51:L500,MATCH($C$4,$C$51:$C$500,0)),"")</f>
        <v>11041189690</v>
      </c>
      <c r="M4" s="2">
        <f>IFERROR(INDEX(M51:M500,MATCH($C$4,$C$51:$C$500,0)),"")</f>
        <v>4976317180</v>
      </c>
    </row>
    <row r="5" spans="1:13" ht="15.5" x14ac:dyDescent="0.35">
      <c r="B5" t="s">
        <v>7</v>
      </c>
      <c r="C5" t="s">
        <v>8</v>
      </c>
      <c r="D5" s="2">
        <f>IFERROR(INDEX(D51:D500,MATCH($C$5,$C$51:$C$500,0)),"")</f>
        <v>-2297899561</v>
      </c>
      <c r="E5" s="2">
        <f>IFERROR(INDEX(E51:E500,MATCH($C$5,$C$51:$C$500,0)),"")</f>
        <v>732348118</v>
      </c>
      <c r="H5" s="2">
        <f>IFERROR(SUM(D5:G5)*(4/MAX(1,COUNT(D5:G5))),"")</f>
        <v>-3131102886</v>
      </c>
      <c r="I5" s="2">
        <f>IFERROR(INDEX(I51:I500,MATCH($C$5,$C$51:$C$500,0)),"")</f>
        <v>-1168155411</v>
      </c>
      <c r="J5" s="2">
        <f>IFERROR(INDEX(J51:J500,MATCH($C$5,$C$51:$C$500,0)),"")</f>
        <v>574199556</v>
      </c>
      <c r="K5" s="2">
        <f>IFERROR(INDEX(K51:K500,MATCH($C$5,$C$51:$C$500,0)),"")</f>
        <v>-1259967554</v>
      </c>
      <c r="L5" s="2">
        <f>IFERROR(INDEX(L51:L500,MATCH($C$5,$C$51:$C$500,0)),"")</f>
        <v>1006704019</v>
      </c>
      <c r="M5" s="2">
        <f>IFERROR(INDEX(M51:M500,MATCH($C$5,$C$51:$C$500,0)),"")</f>
        <v>666498882</v>
      </c>
    </row>
    <row r="6" spans="1:13" ht="15.5" x14ac:dyDescent="0.35">
      <c r="B6" t="s">
        <v>9</v>
      </c>
      <c r="C6" t="s">
        <v>10</v>
      </c>
      <c r="D6" s="2">
        <f>IFERROR(INDEX(D51:D500,MATCH($C$6,$C$51:$C$500,0)),"")</f>
        <v>43987787125</v>
      </c>
      <c r="E6" s="2">
        <f>IFERROR(INDEX(E51:E500,MATCH($C$6,$C$51:$C$500,0)),"")</f>
        <v>46285686686</v>
      </c>
      <c r="H6" s="2">
        <f>IFERROR(INDEX(D6:G6,COUNT(D6:G6)),"")</f>
        <v>46285686686</v>
      </c>
      <c r="I6" s="2">
        <f>IFERROR(INDEX(I51:I500,MATCH($C$6,$C$51:$C$500,0)),"")</f>
        <v>46285686686</v>
      </c>
      <c r="J6" s="2">
        <f>IFERROR(INDEX(J51:J500,MATCH($C$6,$C$51:$C$500,0)),"")</f>
        <v>47453842097</v>
      </c>
      <c r="K6" s="2">
        <f>IFERROR(INDEX(K51:K500,MATCH($C$6,$C$51:$C$500,0)),"")</f>
        <v>46875840581</v>
      </c>
      <c r="L6" s="2">
        <f>IFERROR(INDEX(L51:L500,MATCH($C$6,$C$51:$C$500,0)),"")</f>
        <v>10115129675</v>
      </c>
      <c r="M6" s="2">
        <f>IFERROR(INDEX(M51:M500,MATCH($C$6,$C$51:$C$500,0)),"")</f>
        <v>4368425656</v>
      </c>
    </row>
    <row r="7" spans="1:13" ht="15.5" x14ac:dyDescent="0.35">
      <c r="B7" t="s">
        <v>11</v>
      </c>
      <c r="C7" t="s">
        <v>12</v>
      </c>
      <c r="D7" s="3">
        <f>IFERROR(INDEX(D51:D500,MATCH($C$7,$C$51:$C$500,0))/1000000000,"")</f>
        <v>1.6</v>
      </c>
      <c r="E7" s="3">
        <f>IFERROR(INDEX(E51:E500,MATCH($C$7,$C$51:$C$500,0))/1000000000,"")</f>
        <v>1.6</v>
      </c>
      <c r="H7" s="3">
        <f>IFERROR(INDEX(D7:G7,COUNT(D7:G7)),"")</f>
        <v>1.6</v>
      </c>
      <c r="I7" s="3">
        <f>IFERROR(INDEX(I51:I500,MATCH($C$7,$C$51:$C$500,0))/1000000000,"")</f>
        <v>1.6</v>
      </c>
      <c r="J7" s="3">
        <f>IFERROR(INDEX(J51:J500,MATCH($C$7,$C$51:$C$500,0))/1000000000,"")</f>
        <v>1.6</v>
      </c>
      <c r="K7" s="3">
        <f>IFERROR(INDEX(K51:K500,MATCH($C$7,$C$51:$C$500,0))/1000000000,"")</f>
        <v>1.6</v>
      </c>
      <c r="L7" s="3">
        <f>IFERROR(INDEX(L51:L500,MATCH($C$7,$C$51:$C$500,0))/1000000000,"")</f>
        <v>0</v>
      </c>
      <c r="M7" s="3">
        <f>IFERROR(INDEX(M51:M500,MATCH($C$7,$C$51:$C$500,0))/1000000000,"")</f>
        <v>0</v>
      </c>
    </row>
    <row r="8" spans="1:1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1000000000</v>
      </c>
      <c r="E8" s="2">
        <f>IFERROR(INDEX(E51:E500,MATCH("Free cash flow (Quarter)",$C$51:$C$500,0)),"")</f>
        <v>-5000000000</v>
      </c>
      <c r="H8" s="2">
        <f>IFERROR(INDEX(D8:G8,COUNT(D8:G8)),"")</f>
        <v>-5000000000</v>
      </c>
      <c r="I8" s="2">
        <f>IFERROR(INDEX(I51:I500,MATCH($C$8,$C$51:$C$500,0)),"")</f>
        <v>-3000000000</v>
      </c>
      <c r="J8" s="2">
        <f>IFERROR(INDEX(J51:J500,MATCH($C$8,$C$51:$C$500,0)),"")</f>
        <v>-17000000000</v>
      </c>
      <c r="K8" s="2">
        <f>IFERROR(INDEX(K51:K500,MATCH($C$8,$C$51:$C$500,0)),"")</f>
        <v>-9000000000</v>
      </c>
      <c r="L8" s="2">
        <f>IFERROR(INDEX(L51:L500,MATCH($C$8,$C$51:$C$500,0)),"")</f>
        <v>-5000000000</v>
      </c>
      <c r="M8" s="2">
        <f>IFERROR(INDEX(M51:M500,MATCH($C$8,$C$51:$C$500,0)),"")</f>
        <v>3000000000</v>
      </c>
    </row>
    <row r="9" spans="1:13" ht="15.5" x14ac:dyDescent="0.35">
      <c r="A9" t="s">
        <v>16</v>
      </c>
      <c r="C9" t="s">
        <v>17</v>
      </c>
      <c r="D9" s="3">
        <f>IFERROR(INDEX(D51:D500,MATCH("Free cash flow per share (Quarter)",$C$51:$C$500,0)),"")</f>
        <v>0.73</v>
      </c>
      <c r="E9" s="3">
        <f>IFERROR(INDEX(E51:E500,MATCH("Free cash flow per share (Quarter)",$C$51:$C$500,0)),"")</f>
        <v>-3.09</v>
      </c>
      <c r="H9" s="3">
        <f>IFERROR(INDEX(D9:G9,COUNT(D9:G9)),"")</f>
        <v>-3.09</v>
      </c>
      <c r="I9" s="3">
        <f>IFERROR(INDEX(I51:I500,MATCH($C$9,$C$51:$C$500,0)),"")</f>
        <v>-2.13</v>
      </c>
      <c r="J9" s="3">
        <f>IFERROR(INDEX(J51:J500,MATCH($C$9,$C$51:$C$500,0)),"")</f>
        <v>-10.74</v>
      </c>
      <c r="K9" s="3">
        <f>IFERROR(INDEX(K51:K500,MATCH($C$9,$C$51:$C$500,0)),"")</f>
        <v>-5.39</v>
      </c>
      <c r="L9" s="3">
        <f>IFERROR(INDEX(L51:L500,MATCH($C$9,$C$51:$C$500,0)),"")</f>
        <v>-876509.29</v>
      </c>
      <c r="M9" s="3">
        <f>IFERROR(INDEX(M51:M500,MATCH($C$9,$C$51:$C$500,0)),"")</f>
        <v>6302111.4000000004</v>
      </c>
    </row>
    <row r="10" spans="1:13" ht="15.5" x14ac:dyDescent="0.35">
      <c r="C10" t="s">
        <v>18</v>
      </c>
      <c r="D10" s="3">
        <f ca="1">IFERROR(IF(D9=0,"",D2/D9),"")</f>
        <v>39.726027397260275</v>
      </c>
      <c r="E10" s="3">
        <f ca="1">IFERROR(IF(E9=0,"",E2/E9),"")</f>
        <v>-7.4433656957928802</v>
      </c>
      <c r="I10" s="3">
        <f ca="1">IFERROR(IF(I9=0,"",I2/I9),"")</f>
        <v>-17.84037558685446</v>
      </c>
      <c r="J10" s="3">
        <f ca="1">IFERROR(IF(J9=0,"",J2/J9),"")</f>
        <v>-1.3966480446927374</v>
      </c>
      <c r="K10" s="3">
        <f ca="1">IFERROR(IF(K9=0,"",K2/K9),"")</f>
        <v>-5.0092764378478671</v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19</v>
      </c>
      <c r="C11" t="s">
        <v>20</v>
      </c>
      <c r="D11" s="2">
        <f>IFERROR(INDEX(D51:D500,MATCH($C$11,$C$51:$C$500,0)),"")</f>
        <v>755391466</v>
      </c>
      <c r="E11" s="2">
        <f>IFERROR(INDEX(E51:E500,MATCH($C$11,$C$51:$C$500,0)),"")</f>
        <v>630611991</v>
      </c>
      <c r="H11" s="2">
        <f>IFERROR(INDEX(D11:G11,COUNT(D11:G11)),"")</f>
        <v>630611991</v>
      </c>
      <c r="I11" s="2">
        <f>IFERROR(INDEX(I51:I500,MATCH($C$11,$C$51:$C$500,0)),"")</f>
        <v>630611991</v>
      </c>
      <c r="J11" s="2">
        <f>IFERROR(INDEX(J51:J500,MATCH($C$11,$C$51:$C$500,0)),"")</f>
        <v>7533278155</v>
      </c>
      <c r="K11" s="2">
        <f>IFERROR(INDEX(K51:K500,MATCH($C$11,$C$51:$C$500,0)),"")</f>
        <v>26923956206</v>
      </c>
      <c r="L11" s="2">
        <f>IFERROR(INDEX(L51:L500,MATCH($C$11,$C$51:$C$500,0)),"")</f>
        <v>1906820102</v>
      </c>
      <c r="M11" s="2">
        <f>IFERROR(INDEX(M51:M500,MATCH($C$11,$C$51:$C$500,0)),"")</f>
        <v>544043469</v>
      </c>
    </row>
    <row r="12" spans="1:1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>IFERROR(INDEX(I51:I500,MATCH($C$12,$C$51:$C$500,0)),"")</f>
        <v>0</v>
      </c>
      <c r="J12" s="2">
        <f>IFERROR(INDEX(J51:J500,MATCH($C$12,$C$51:$C$500,0)),"")</f>
        <v>-7000000000</v>
      </c>
      <c r="K12" s="2">
        <f>IFERROR(INDEX(K51:K500,MATCH($C$12,$C$51:$C$500,0)),"")</f>
        <v>-26000000000</v>
      </c>
      <c r="L12" s="2">
        <f>IFERROR(INDEX(L51:L500,MATCH($C$12,$C$51:$C$500,0)),"")</f>
        <v>1000000000</v>
      </c>
      <c r="M12" s="2">
        <f>IFERROR(INDEX(M51:M500,MATCH($C$12,$C$51:$C$500,0)),"")</f>
        <v>0</v>
      </c>
    </row>
    <row r="13" spans="1:1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1000000000</v>
      </c>
      <c r="E13" s="2">
        <f>IFERROR(INDEX(E51:E500,MATCH("Total Debt (Quarter)",$C$51:$C$500,0)),"")</f>
        <v>1000000000</v>
      </c>
      <c r="H13" s="2">
        <f>IFERROR(INDEX(D13:G13,COUNT(D13:G13)),"")</f>
        <v>1000000000</v>
      </c>
      <c r="I13" s="2">
        <f>IFERROR(INDEX(I51:I500,MATCH($C$13,$C$51:$C$500,0)),"")</f>
        <v>1000000000</v>
      </c>
      <c r="J13" s="2">
        <f>IFERROR(INDEX(J51:J500,MATCH($C$13,$C$51:$C$500,0)),"")</f>
        <v>0</v>
      </c>
      <c r="K13" s="2">
        <f>IFERROR(INDEX(K51:K500,MATCH($C$13,$C$51:$C$500,0)),"")</f>
        <v>1000000000</v>
      </c>
      <c r="L13" s="2">
        <f>IFERROR(INDEX(L51:L500,MATCH($C$13,$C$51:$C$500,0)),"")</f>
        <v>3000000000</v>
      </c>
      <c r="M13" s="2">
        <f>IFERROR(INDEX(M51:M500,MATCH($C$13,$C$51:$C$500,0)),"")</f>
        <v>1000000000</v>
      </c>
    </row>
    <row r="14" spans="1:13" ht="15.5" x14ac:dyDescent="0.35">
      <c r="C14" t="s">
        <v>27</v>
      </c>
      <c r="D14" s="2">
        <f>IFERROR(INDEX(D51:D500,MATCH($C$14,$C$51:$C$500,0)),"")</f>
        <v>-27846985</v>
      </c>
      <c r="E14" s="2">
        <f>IFERROR(INDEX(E51:E500,MATCH($C$14,$C$51:$C$500,0)),"")</f>
        <v>-10418614</v>
      </c>
      <c r="H14" s="2">
        <f>IFERROR(SUM(D14:G14)*(4/MAX(1,COUNT(D14:G14))),"")</f>
        <v>-76531198</v>
      </c>
      <c r="I14" s="2">
        <f>IFERROR(INDEX(I51:I500,MATCH($C$14,$C$51:$C$500,0)),"")</f>
        <v>-26546487</v>
      </c>
      <c r="J14" s="2">
        <f>IFERROR(INDEX(J51:J500,MATCH($C$14,$C$51:$C$500,0)),"")</f>
        <v>-131778133</v>
      </c>
      <c r="K14" s="2">
        <f>IFERROR(INDEX(K51:K500,MATCH($C$14,$C$51:$C$500,0)),"")</f>
        <v>-219609025</v>
      </c>
      <c r="L14" s="2">
        <f>IFERROR(INDEX(L51:L500,MATCH($C$14,$C$51:$C$500,0)),"")</f>
        <v>-471000553</v>
      </c>
      <c r="M14" s="2">
        <f>IFERROR(INDEX(M51:M500,MATCH($C$14,$C$51:$C$500,0)),"")</f>
        <v>-322012974</v>
      </c>
    </row>
    <row r="15" spans="1:13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871758</v>
      </c>
      <c r="H15" s="2">
        <f>IFERROR(SUM(D15:G15)*(4/MAX(1,COUNT(D15:G15))),"")</f>
        <v>1743516</v>
      </c>
      <c r="I15" s="2">
        <f>IFERROR(INDEX(I51:I500,MATCH($C$15,$C$51:$C$500,0)),"")</f>
        <v>871758</v>
      </c>
      <c r="J15" s="2">
        <f>IFERROR(INDEX(J51:J500,MATCH($C$15,$C$51:$C$500,0)),"")</f>
        <v>-537889100</v>
      </c>
      <c r="K15" s="2">
        <f>IFERROR(INDEX(K51:K500,MATCH($C$15,$C$51:$C$500,0)),"")</f>
        <v>353462150</v>
      </c>
      <c r="L15" s="2">
        <f>IFERROR(INDEX(L51:L500,MATCH($C$15,$C$51:$C$500,0)),"")</f>
        <v>-213322796</v>
      </c>
      <c r="M15" s="2">
        <f>IFERROR(INDEX(M51:M500,MATCH($C$15,$C$51:$C$500,0)),"")</f>
        <v>-89972391</v>
      </c>
    </row>
    <row r="16" spans="1:13" ht="15.5" x14ac:dyDescent="0.35">
      <c r="C16" t="s">
        <v>29</v>
      </c>
      <c r="D16" s="2">
        <f>IFERROR(INDEX(D51:D500,MATCH($C$16,$C$51:$C$500,0)),"")</f>
        <v>-2297899561</v>
      </c>
      <c r="E16" s="2">
        <f>IFERROR(INDEX(E51:E500,MATCH($C$16,$C$51:$C$500,0)),"")</f>
        <v>522574900</v>
      </c>
      <c r="H16" s="2">
        <f>IFERROR(SUM(D16:G16)*(4/MAX(1,COUNT(D16:G16))),"")</f>
        <v>-3550649322</v>
      </c>
      <c r="I16" s="2">
        <f>IFERROR(INDEX(I51:I500,MATCH($C$16,$C$51:$C$500,0)),"")</f>
        <v>-1377928629</v>
      </c>
      <c r="J16" s="2">
        <f>IFERROR(INDEX(J51:J500,MATCH($C$16,$C$51:$C$500,0)),"")</f>
        <v>1038166255</v>
      </c>
      <c r="K16" s="2">
        <f>IFERROR(INDEX(K51:K500,MATCH($C$16,$C$51:$C$500,0)),"")</f>
        <v>-1608272055</v>
      </c>
      <c r="L16" s="2">
        <f>IFERROR(INDEX(L51:L500,MATCH($C$16,$C$51:$C$500,0)),"")</f>
        <v>1224077930</v>
      </c>
      <c r="M16" s="2">
        <f>IFERROR(INDEX(M51:M500,MATCH($C$16,$C$51:$C$500,0)),"")</f>
        <v>759739960</v>
      </c>
    </row>
    <row r="17" spans="1:13" ht="15.5" x14ac:dyDescent="0.35">
      <c r="A17" t="s">
        <v>30</v>
      </c>
    </row>
    <row r="18" spans="1:1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</row>
    <row r="19" spans="1:13" ht="15.5" x14ac:dyDescent="0.35">
      <c r="A19" t="s">
        <v>38</v>
      </c>
      <c r="C19" t="s">
        <v>39</v>
      </c>
    </row>
    <row r="20" spans="1:13" ht="15.5" x14ac:dyDescent="0.35">
      <c r="A20" t="s">
        <v>40</v>
      </c>
      <c r="C20" t="s">
        <v>41</v>
      </c>
      <c r="D20" s="2">
        <f ca="1">IFERROR(D21*D2,"")</f>
        <v>46400000000</v>
      </c>
      <c r="E20" s="2">
        <f ca="1">IFERROR(E21*E2,"")</f>
        <v>36800000000</v>
      </c>
      <c r="H20" s="2">
        <f t="shared" ref="H20:M20" ca="1" si="0">IFERROR(H21*H2,"")</f>
        <v>36800000000</v>
      </c>
      <c r="I20" s="2">
        <f t="shared" ca="1" si="0"/>
        <v>60800000000</v>
      </c>
      <c r="J20" s="2">
        <f t="shared" ca="1" si="0"/>
        <v>24000000000</v>
      </c>
      <c r="K20" s="2">
        <f t="shared" ca="1" si="0"/>
        <v>43200000000</v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12</v>
      </c>
      <c r="D21" s="2">
        <f>IFERROR(INDEX(D51:D500,MATCH($C$7,$C$51:$C$500,0)),"")</f>
        <v>1600000000</v>
      </c>
      <c r="E21" s="2">
        <f>IFERROR(INDEX(E51:E500,MATCH($C$7,$C$51:$C$500,0)),"")</f>
        <v>1600000000</v>
      </c>
      <c r="H21" s="2">
        <f>IFERROR(INDEX(D21:G21,COUNT(D21:G21)),"")</f>
        <v>1600000000</v>
      </c>
      <c r="I21" s="2">
        <f>IFERROR(INDEX(I51:I500,MATCH($C$7,$C$51:$C$500,0)),"")</f>
        <v>1600000000</v>
      </c>
      <c r="J21" s="2">
        <f>IFERROR(INDEX(J51:J500,MATCH($C$7,$C$51:$C$500,0)),"")</f>
        <v>1600000000</v>
      </c>
      <c r="K21" s="2">
        <f>IFERROR(INDEX(K51:K500,MATCH($C$7,$C$51:$C$500,0)),"")</f>
        <v>1600000000</v>
      </c>
      <c r="L21" s="2">
        <f>IFERROR(INDEX(L51:L500,MATCH($C$7,$C$51:$C$500,0)),"")</f>
        <v>0</v>
      </c>
      <c r="M21" s="2">
        <f>IFERROR(INDEX(M51:M500,MATCH($C$7,$C$51:$C$500,0)),"")</f>
        <v>0</v>
      </c>
    </row>
    <row r="23" spans="1:13" ht="15.5" x14ac:dyDescent="0.35">
      <c r="B23" t="s">
        <v>42</v>
      </c>
      <c r="C23" t="s">
        <v>43</v>
      </c>
      <c r="D23" s="3">
        <f>IFERROR(D5/D6*100,"")</f>
        <v>-5.2239489894548772</v>
      </c>
      <c r="E23" s="3">
        <f>IFERROR(E5/E6*100,"")</f>
        <v>1.5822345317424293</v>
      </c>
      <c r="H23" s="3">
        <f t="shared" ref="H23:M23" si="1">IFERROR(H5/H6*100,"")</f>
        <v>-6.7647324911505793</v>
      </c>
      <c r="I23" s="3">
        <f t="shared" si="1"/>
        <v>-2.5237940595431012</v>
      </c>
      <c r="J23" s="3">
        <f t="shared" si="1"/>
        <v>1.2100169988897496</v>
      </c>
      <c r="K23" s="3">
        <f t="shared" si="1"/>
        <v>-2.6878825816953942</v>
      </c>
      <c r="L23" s="3">
        <f t="shared" si="1"/>
        <v>9.952457866043126</v>
      </c>
      <c r="M23" s="3">
        <f t="shared" si="1"/>
        <v>15.257187245124998</v>
      </c>
    </row>
    <row r="24" spans="1:13" ht="15.5" x14ac:dyDescent="0.35">
      <c r="C24" t="s">
        <v>44</v>
      </c>
      <c r="D24" s="4">
        <f>IFERROR(_xlfn.RRI(5,I23,D23),"")</f>
        <v>0.15661548584533147</v>
      </c>
      <c r="E24" s="4">
        <f>IFERROR(_xlfn.RRI(5,J23,E23),"")</f>
        <v>5.5105476933228648E-2</v>
      </c>
      <c r="H24" s="4" t="str">
        <f t="shared" ref="H24:M24" si="2">IFERROR(_xlfn.RRI(5,M23,H23),"")</f>
        <v/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45</v>
      </c>
      <c r="C25" t="s">
        <v>46</v>
      </c>
      <c r="D25" s="3">
        <f>IFERROR(INDEX(D51:D500,MATCH($A$25,$C$51:$C$500,0)),"")</f>
        <v>-1.44</v>
      </c>
      <c r="E25" s="3">
        <f>IFERROR(INDEX(E51:E500,MATCH($A$25,$C$51:$C$500,0)),"")</f>
        <v>0.33</v>
      </c>
      <c r="H25" s="3">
        <f>IFERROR(INDEX(D25:G25,COUNT(D25:G25)),"")</f>
        <v>0.33</v>
      </c>
      <c r="I25" s="3">
        <f>IFERROR(INDEX(I51:I500,MATCH($C$25,$C$51:$C$500,0)),"")</f>
        <v>-0.86</v>
      </c>
      <c r="J25" s="3">
        <f>IFERROR(INDEX(J51:J500,MATCH($C$25,$C$51:$C$500,0)),"")</f>
        <v>0.31</v>
      </c>
      <c r="K25" s="3">
        <f>IFERROR(INDEX(K51:K500,MATCH($C$25,$C$51:$C$500,0)),"")</f>
        <v>-0.78</v>
      </c>
      <c r="L25" s="3">
        <f>IFERROR(INDEX(L51:L500,MATCH($C$25,$C$51:$C$500,0)),"")</f>
        <v>168459.19</v>
      </c>
      <c r="M25" s="3">
        <f>IFERROR(INDEX(M51:M500,MATCH($C$25,$C$51:$C$500,0)),"")</f>
        <v>1313269.74</v>
      </c>
    </row>
    <row r="26" spans="1:13" ht="15.5" x14ac:dyDescent="0.35">
      <c r="C26" t="s">
        <v>47</v>
      </c>
      <c r="D26" s="4">
        <f>IFERROR(_xlfn.RRI(5,I25,D25),"")</f>
        <v>0.10859472602645348</v>
      </c>
      <c r="E26" s="4">
        <f>IFERROR(_xlfn.RRI(5,J25,E25),"")</f>
        <v>1.2582574157154358E-2</v>
      </c>
      <c r="H26" s="4">
        <f t="shared" ref="H26:M26" si="3">IFERROR(_xlfn.RRI(5,M25,H25),"")</f>
        <v>-0.95213346390820308</v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48</v>
      </c>
      <c r="D27" s="3">
        <f>IFERROR(D4/D21,"")</f>
        <v>3.7433434543750002</v>
      </c>
      <c r="E27" s="3">
        <f>IFERROR(E4/E21,"")</f>
        <v>6.1134590675</v>
      </c>
      <c r="H27" s="3">
        <f t="shared" ref="H27:M27" si="4">IFERROR(H4/H21,"")</f>
        <v>19.71360504375</v>
      </c>
      <c r="I27" s="3">
        <f t="shared" si="4"/>
        <v>9.9910167206249998</v>
      </c>
      <c r="J27" s="3">
        <f t="shared" si="4"/>
        <v>9.4496380481249993</v>
      </c>
      <c r="K27" s="3">
        <f t="shared" si="4"/>
        <v>4.6528089437500002</v>
      </c>
      <c r="L27" s="3" t="str">
        <f t="shared" si="4"/>
        <v/>
      </c>
      <c r="M27" s="3" t="str">
        <f t="shared" si="4"/>
        <v/>
      </c>
    </row>
    <row r="28" spans="1:13" ht="15.5" x14ac:dyDescent="0.35">
      <c r="C28" t="s">
        <v>49</v>
      </c>
      <c r="D28" s="4">
        <f>IFERROR(_xlfn.RRI(5,I27,D27),"")</f>
        <v>-0.17826838156937486</v>
      </c>
      <c r="E28" s="4">
        <f>IFERROR(_xlfn.RRI(5,J27,E27),"")</f>
        <v>-8.3411578289619093E-2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50</v>
      </c>
      <c r="H29" s="4">
        <f t="shared" ref="H29:M29" si="6">IFERROR(((H25-I25)/I25)*100%,"")</f>
        <v>-1.3837209302325582</v>
      </c>
      <c r="I29" s="4">
        <f t="shared" si="6"/>
        <v>-3.7741935483870965</v>
      </c>
      <c r="J29" s="4">
        <f t="shared" si="6"/>
        <v>-1.3974358974358976</v>
      </c>
      <c r="K29" s="4">
        <f t="shared" si="6"/>
        <v>-1.0000046302015342</v>
      </c>
      <c r="L29" s="4">
        <f t="shared" si="6"/>
        <v>-0.87172536999139272</v>
      </c>
      <c r="M29" s="4" t="str">
        <f t="shared" si="6"/>
        <v/>
      </c>
    </row>
    <row r="30" spans="1:13" ht="15.5" x14ac:dyDescent="0.35">
      <c r="C30" t="s">
        <v>51</v>
      </c>
      <c r="H30" s="4">
        <f t="shared" ref="H30:M30" si="7">IFERROR(((H27-I27)/I27)*100%,"")</f>
        <v>0.97313302489566778</v>
      </c>
      <c r="I30" s="4">
        <f t="shared" si="7"/>
        <v>5.7290942758111363E-2</v>
      </c>
      <c r="J30" s="4">
        <f t="shared" si="7"/>
        <v>1.0309533794243706</v>
      </c>
      <c r="K30" s="4" t="str">
        <f t="shared" si="7"/>
        <v/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27.49</v>
      </c>
      <c r="E32" s="3">
        <f>IFERROR(INDEX(E51:E500,MATCH($A$32,$C$51:$C$500,0)),"")</f>
        <v>28.93</v>
      </c>
      <c r="H32" s="3">
        <f>IFERROR(INDEX(D32:G32,COUNT(D32:G32)),"")</f>
        <v>28.93</v>
      </c>
      <c r="I32" s="3">
        <f>IFERROR(INDEX(I51:I500,MATCH($C$32,$C$51:$C$500,0)),"")</f>
        <v>28.93</v>
      </c>
      <c r="J32" s="3">
        <f>IFERROR(INDEX(J51:J500,MATCH($C$32,$C$51:$C$500,0)),"")</f>
        <v>29.66</v>
      </c>
      <c r="K32" s="3">
        <f>IFERROR(INDEX(K51:K500,MATCH($C$32,$C$51:$C$500,0)),"")</f>
        <v>29.3</v>
      </c>
      <c r="L32" s="3">
        <f>IFERROR(INDEX(L51:L500,MATCH($C$32,$C$51:$C$500,0)),"")</f>
        <v>1685854.95</v>
      </c>
      <c r="M32" s="3">
        <f>IFERROR(INDEX(M51:M500,MATCH($C$32,$C$51:$C$500,0)),"")</f>
        <v>8565540.5</v>
      </c>
    </row>
    <row r="33" spans="1:13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0.84</v>
      </c>
      <c r="E33" s="3">
        <f>IFERROR(INDEX(E51:E500,MATCH($A$33,$C$51:$C$500,0)),"")</f>
        <v>1.31</v>
      </c>
      <c r="H33" s="3">
        <f>IFERROR(INDEX(D33:G33,COUNT(D33:G33)),"")</f>
        <v>1.31</v>
      </c>
      <c r="I33" s="3">
        <f>IFERROR(INDEX(I51:I500,MATCH($C$33,$C$51:$C$500,0)),"")</f>
        <v>1.31</v>
      </c>
      <c r="J33" s="3">
        <f>IFERROR(INDEX(J51:J500,MATCH($C$33,$C$51:$C$500,0)),"")</f>
        <v>0.51</v>
      </c>
      <c r="K33" s="3">
        <f>IFERROR(INDEX(K51:K500,MATCH($C$33,$C$51:$C$500,0)),"")</f>
        <v>0.92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-15.97</v>
      </c>
      <c r="E34" s="3">
        <f>IFERROR(INDEX(E51:E500,MATCH($A$34,$C$51:$C$500,0)),"")</f>
        <v>115.15</v>
      </c>
      <c r="H34" s="3">
        <f>IFERROR(INDEX(D34:G34,COUNT(D34:G34)),"")</f>
        <v>115.15</v>
      </c>
      <c r="I34" s="3">
        <f>IFERROR(INDEX(I51:I500,MATCH($C$34,$C$51:$C$500,0)),"")</f>
        <v>-44.19</v>
      </c>
      <c r="J34" s="3">
        <f>IFERROR(INDEX(J51:J500,MATCH($C$34,$C$51:$C$500,0)),"")</f>
        <v>48.39</v>
      </c>
      <c r="K34" s="3">
        <f>IFERROR(INDEX(K51:K500,MATCH($C$34,$C$51:$C$500,0)),"")</f>
        <v>-34.619999999999997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6.14</v>
      </c>
      <c r="E35" s="3">
        <f>IFERROR(INDEX(E51:E500,MATCH($A$35,$C$51:$C$500,0)),"")</f>
        <v>6.22</v>
      </c>
      <c r="H35" s="3">
        <f>IFERROR(INDEX(D35:G35,COUNT(D35:G35)),"")</f>
        <v>6.22</v>
      </c>
      <c r="I35" s="3">
        <f>IFERROR(INDEX(I51:I500,MATCH($C$35,$C$51:$C$500,0)),"")</f>
        <v>3.8</v>
      </c>
      <c r="J35" s="3">
        <f>IFERROR(INDEX(J51:J500,MATCH($C$35,$C$51:$C$500,0)),"")</f>
        <v>1.59</v>
      </c>
      <c r="K35" s="3">
        <f>IFERROR(INDEX(K51:K500,MATCH($C$35,$C$51:$C$500,0)),"")</f>
        <v>5.8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64</v>
      </c>
      <c r="C36" t="s">
        <v>65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66</v>
      </c>
      <c r="C37" t="s">
        <v>67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68</v>
      </c>
      <c r="E50" t="s">
        <v>69</v>
      </c>
      <c r="F50" t="s">
        <v>70</v>
      </c>
      <c r="G50" t="s">
        <v>71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</row>
    <row r="51" spans="2:13" ht="15.5" x14ac:dyDescent="0.35">
      <c r="B51" t="s">
        <v>73</v>
      </c>
      <c r="C51" t="s">
        <v>6</v>
      </c>
      <c r="D51" s="5">
        <v>5989349527</v>
      </c>
      <c r="E51" s="5">
        <v>9781534508</v>
      </c>
      <c r="F51" s="5">
        <v>6204092245</v>
      </c>
      <c r="G51" s="5">
        <v>8963327440</v>
      </c>
      <c r="I51" s="5">
        <v>15985626753</v>
      </c>
      <c r="J51" s="5">
        <v>15119420877</v>
      </c>
      <c r="K51" s="5">
        <v>7444494310</v>
      </c>
      <c r="L51" s="5">
        <v>11041189690</v>
      </c>
      <c r="M51" s="5">
        <v>4976317180</v>
      </c>
    </row>
    <row r="52" spans="2:13" ht="15.5" x14ac:dyDescent="0.35">
      <c r="C52" t="s">
        <v>74</v>
      </c>
      <c r="D52" s="5">
        <v>-5768174239</v>
      </c>
      <c r="E52" s="5">
        <v>-6784891585</v>
      </c>
      <c r="F52" s="5">
        <v>-6381948199</v>
      </c>
      <c r="G52" s="5">
        <v>-5938997633</v>
      </c>
      <c r="I52" s="5">
        <v>-13166839784</v>
      </c>
      <c r="J52" s="5">
        <v>-9700324345</v>
      </c>
      <c r="K52" s="5">
        <v>-5441327207</v>
      </c>
      <c r="L52" s="5">
        <v>-6481847360</v>
      </c>
      <c r="M52" s="5">
        <v>-3032317115</v>
      </c>
    </row>
    <row r="53" spans="2:13" ht="15.5" x14ac:dyDescent="0.35">
      <c r="C53" t="s">
        <v>75</v>
      </c>
      <c r="D53" s="5">
        <v>221175288</v>
      </c>
      <c r="E53" s="5">
        <v>2996642923</v>
      </c>
      <c r="F53" s="5">
        <v>-177855954</v>
      </c>
      <c r="G53" s="5">
        <v>3024329807</v>
      </c>
      <c r="I53" s="5">
        <v>2818786969</v>
      </c>
      <c r="J53" s="5">
        <v>5419096532</v>
      </c>
      <c r="K53" s="5">
        <v>2003167103</v>
      </c>
      <c r="L53" s="5">
        <v>4559342330</v>
      </c>
      <c r="M53" s="5">
        <v>1944000065</v>
      </c>
    </row>
    <row r="54" spans="2:13" ht="15.5" x14ac:dyDescent="0.35">
      <c r="C54" t="s">
        <v>76</v>
      </c>
      <c r="D54" s="5">
        <v>-2490211161</v>
      </c>
      <c r="E54" s="5">
        <v>-2476913489</v>
      </c>
      <c r="F54" s="5">
        <v>-1772796166</v>
      </c>
      <c r="G54" s="5">
        <v>-1874962933</v>
      </c>
      <c r="I54" s="5">
        <v>-4249709655</v>
      </c>
      <c r="J54" s="5">
        <v>-3765234813</v>
      </c>
      <c r="K54" s="5">
        <v>-3301155750</v>
      </c>
      <c r="L54" s="5">
        <v>-3016388525</v>
      </c>
      <c r="M54" s="5">
        <v>-893829211</v>
      </c>
    </row>
    <row r="55" spans="2:13" ht="15.5" x14ac:dyDescent="0.35">
      <c r="C55" t="s">
        <v>77</v>
      </c>
      <c r="D55" s="5">
        <v>-2490211161</v>
      </c>
      <c r="E55" s="5">
        <v>-2476913489</v>
      </c>
      <c r="F55" s="5">
        <v>-1772796166</v>
      </c>
      <c r="G55" s="5">
        <v>-1874962933</v>
      </c>
      <c r="I55" s="5">
        <v>-4249709655</v>
      </c>
      <c r="J55" s="5">
        <v>-3765234813</v>
      </c>
      <c r="K55" s="5">
        <v>-3301155750</v>
      </c>
      <c r="L55" s="5">
        <v>-3016388525</v>
      </c>
      <c r="M55" s="5">
        <v>-893829211</v>
      </c>
    </row>
    <row r="56" spans="2:13" ht="15.5" x14ac:dyDescent="0.35">
      <c r="C56" t="s">
        <v>78</v>
      </c>
      <c r="D56" s="5">
        <v>-2269035873</v>
      </c>
      <c r="E56" s="5">
        <v>519729434</v>
      </c>
      <c r="F56" s="5">
        <v>-1950652120</v>
      </c>
      <c r="G56" s="5">
        <v>1149366874</v>
      </c>
      <c r="I56" s="5">
        <v>-1430922686</v>
      </c>
      <c r="J56" s="5">
        <v>1653861719</v>
      </c>
      <c r="K56" s="5">
        <v>-1297988647</v>
      </c>
      <c r="L56" s="5">
        <v>1542953805</v>
      </c>
      <c r="M56" s="5">
        <v>1050170854</v>
      </c>
    </row>
    <row r="57" spans="2:13" ht="15.5" x14ac:dyDescent="0.35">
      <c r="C57" t="s">
        <v>79</v>
      </c>
      <c r="D57" s="5">
        <v>-28863688</v>
      </c>
      <c r="E57" s="5">
        <v>2845466</v>
      </c>
      <c r="F57" s="5">
        <v>50148591</v>
      </c>
      <c r="G57" s="5">
        <v>-562427361</v>
      </c>
      <c r="I57" s="5">
        <v>52994057</v>
      </c>
      <c r="J57" s="5">
        <v>-615695464</v>
      </c>
      <c r="K57" s="5">
        <v>-310283408</v>
      </c>
      <c r="L57" s="5">
        <v>-318875875</v>
      </c>
      <c r="M57" s="5">
        <v>-290430894</v>
      </c>
    </row>
    <row r="58" spans="2:13" ht="15.5" x14ac:dyDescent="0.35">
      <c r="C58" t="s">
        <v>27</v>
      </c>
      <c r="D58" s="5">
        <v>-27846985</v>
      </c>
      <c r="E58" s="5">
        <v>-10418614</v>
      </c>
      <c r="F58" s="5">
        <v>-16127873</v>
      </c>
      <c r="G58" s="5">
        <v>-51999595</v>
      </c>
      <c r="I58" s="5">
        <v>-26546487</v>
      </c>
      <c r="J58" s="5">
        <v>-131778133</v>
      </c>
      <c r="K58" s="5">
        <v>-219609025</v>
      </c>
      <c r="L58" s="5">
        <v>-471000553</v>
      </c>
      <c r="M58" s="5">
        <v>-322012974</v>
      </c>
    </row>
    <row r="59" spans="2:13" ht="15.5" x14ac:dyDescent="0.35">
      <c r="C59" t="s">
        <v>81</v>
      </c>
      <c r="D59" s="5">
        <v>-1016703</v>
      </c>
      <c r="E59" s="5">
        <v>13264080</v>
      </c>
      <c r="F59" s="5">
        <v>66276464</v>
      </c>
      <c r="G59" s="5">
        <v>-510427766</v>
      </c>
      <c r="I59" s="5">
        <v>79540544</v>
      </c>
      <c r="J59" s="5">
        <v>-483917331</v>
      </c>
      <c r="K59" s="5">
        <v>-90674383</v>
      </c>
      <c r="L59" s="5">
        <v>152124678</v>
      </c>
      <c r="M59" s="5">
        <v>31582080</v>
      </c>
    </row>
    <row r="60" spans="2:13" ht="15.5" x14ac:dyDescent="0.35">
      <c r="C60" t="s">
        <v>82</v>
      </c>
      <c r="D60" s="5">
        <v>-28863688</v>
      </c>
      <c r="E60" s="5">
        <v>2845466</v>
      </c>
      <c r="F60" s="5">
        <v>50148591</v>
      </c>
      <c r="G60" s="5">
        <v>-562427361</v>
      </c>
      <c r="I60" s="5">
        <v>52994057</v>
      </c>
      <c r="J60" s="5">
        <v>-615695464</v>
      </c>
      <c r="K60" s="5">
        <v>-310283408</v>
      </c>
      <c r="L60" s="5">
        <v>-318875875</v>
      </c>
      <c r="M60" s="5">
        <v>-290430894</v>
      </c>
    </row>
    <row r="61" spans="2:13" ht="15.5" x14ac:dyDescent="0.35">
      <c r="C61" t="s">
        <v>29</v>
      </c>
      <c r="D61" s="5">
        <v>-2297899561</v>
      </c>
      <c r="E61" s="5">
        <v>522574900</v>
      </c>
      <c r="F61" s="5">
        <v>-1900503529</v>
      </c>
      <c r="G61" s="5">
        <v>586939513</v>
      </c>
      <c r="I61" s="5">
        <v>-1377928629</v>
      </c>
      <c r="J61" s="5">
        <v>1038166255</v>
      </c>
      <c r="K61" s="5">
        <v>-1608272055</v>
      </c>
      <c r="L61" s="5">
        <v>1224077930</v>
      </c>
      <c r="M61" s="5">
        <v>759739960</v>
      </c>
    </row>
    <row r="62" spans="2:13" ht="15.5" x14ac:dyDescent="0.35">
      <c r="C62" t="s">
        <v>28</v>
      </c>
      <c r="E62" s="5">
        <v>871758</v>
      </c>
      <c r="G62" s="5">
        <v>-410341245</v>
      </c>
      <c r="I62" s="5">
        <v>871758</v>
      </c>
      <c r="J62" s="5">
        <v>-537889100</v>
      </c>
      <c r="K62" s="5">
        <v>353462150</v>
      </c>
      <c r="L62" s="5">
        <v>-213322796</v>
      </c>
      <c r="M62" s="5">
        <v>-89972391</v>
      </c>
    </row>
    <row r="63" spans="2:13" ht="15.5" x14ac:dyDescent="0.35">
      <c r="C63" t="s">
        <v>87</v>
      </c>
      <c r="D63" s="5">
        <v>-2297899561</v>
      </c>
      <c r="E63" s="5">
        <v>523446658</v>
      </c>
      <c r="F63" s="5">
        <v>-1900503529</v>
      </c>
      <c r="G63" s="5">
        <v>176598268</v>
      </c>
      <c r="I63" s="5">
        <v>-1377056871</v>
      </c>
      <c r="J63" s="5">
        <v>500277155</v>
      </c>
      <c r="K63" s="5">
        <v>-1254809905</v>
      </c>
      <c r="L63" s="5">
        <v>1010755134</v>
      </c>
      <c r="M63" s="5">
        <v>669767569</v>
      </c>
    </row>
    <row r="64" spans="2:13" ht="15.5" x14ac:dyDescent="0.35">
      <c r="C64" t="s">
        <v>88</v>
      </c>
      <c r="E64" s="5">
        <v>208901460</v>
      </c>
      <c r="G64" s="5">
        <v>76501225</v>
      </c>
      <c r="I64" s="5">
        <v>208901460</v>
      </c>
      <c r="J64" s="5">
        <v>73922401</v>
      </c>
      <c r="K64" s="5">
        <v>-5157649</v>
      </c>
      <c r="L64" s="5">
        <v>-4051115</v>
      </c>
      <c r="M64" s="5">
        <v>-3268687</v>
      </c>
    </row>
    <row r="65" spans="2:13" ht="15.5" x14ac:dyDescent="0.35">
      <c r="C65" t="s">
        <v>89</v>
      </c>
      <c r="D65" s="5">
        <v>-2297899561</v>
      </c>
      <c r="E65" s="5">
        <v>732348118</v>
      </c>
      <c r="F65" s="5">
        <v>-1900503529</v>
      </c>
      <c r="G65" s="5">
        <v>253099493</v>
      </c>
      <c r="I65" s="5">
        <v>-1168155411</v>
      </c>
      <c r="J65" s="5">
        <v>574199556</v>
      </c>
      <c r="K65" s="5">
        <v>-1259967554</v>
      </c>
      <c r="L65" s="5">
        <v>1006704019</v>
      </c>
      <c r="M65" s="5">
        <v>666498882</v>
      </c>
    </row>
    <row r="66" spans="2:13" ht="15.5" x14ac:dyDescent="0.35">
      <c r="C66" t="s">
        <v>90</v>
      </c>
      <c r="D66" s="5">
        <v>-2297899561</v>
      </c>
      <c r="E66" s="5">
        <v>523446658</v>
      </c>
      <c r="F66" s="5">
        <v>-1900503529</v>
      </c>
      <c r="G66" s="5">
        <v>176598268</v>
      </c>
      <c r="I66" s="5">
        <v>-1377056871</v>
      </c>
      <c r="J66" s="5">
        <v>500277155</v>
      </c>
      <c r="K66" s="5">
        <v>-1254809905</v>
      </c>
      <c r="L66" s="5">
        <v>1010755134</v>
      </c>
      <c r="M66" s="5">
        <v>669767569</v>
      </c>
    </row>
    <row r="67" spans="2:13" ht="15.5" x14ac:dyDescent="0.35">
      <c r="C67" t="s">
        <v>8</v>
      </c>
      <c r="D67" s="5">
        <v>-2297899561</v>
      </c>
      <c r="E67" s="5">
        <v>732348118</v>
      </c>
      <c r="F67" s="5">
        <v>-1900503529</v>
      </c>
      <c r="G67" s="5">
        <v>253099493</v>
      </c>
      <c r="I67" s="5">
        <v>-1168155411</v>
      </c>
      <c r="J67" s="5">
        <v>574199556</v>
      </c>
      <c r="K67" s="5">
        <v>-1259967554</v>
      </c>
      <c r="L67" s="5">
        <v>1006704019</v>
      </c>
      <c r="M67" s="5">
        <v>666498882</v>
      </c>
    </row>
    <row r="68" spans="2:13" ht="15.5" x14ac:dyDescent="0.35">
      <c r="C68" t="s">
        <v>91</v>
      </c>
    </row>
    <row r="69" spans="2:13" ht="15.5" x14ac:dyDescent="0.35">
      <c r="C69" t="s">
        <v>92</v>
      </c>
      <c r="D69" s="5">
        <v>-2297899561</v>
      </c>
      <c r="E69" s="5">
        <v>523446658</v>
      </c>
      <c r="F69" s="5">
        <v>-1900503529</v>
      </c>
      <c r="G69" s="5">
        <v>176598268</v>
      </c>
      <c r="I69" s="5">
        <v>-1377056871</v>
      </c>
      <c r="J69" s="5">
        <v>500277155</v>
      </c>
      <c r="K69" s="5">
        <v>-1254809905</v>
      </c>
      <c r="L69" s="5">
        <v>1010755134</v>
      </c>
      <c r="M69" s="5">
        <v>669767569</v>
      </c>
    </row>
    <row r="70" spans="2:13" ht="15.5" x14ac:dyDescent="0.35">
      <c r="C70" t="s">
        <v>93</v>
      </c>
      <c r="D70" s="5">
        <v>-2297899561</v>
      </c>
      <c r="E70" s="5">
        <v>732348118</v>
      </c>
      <c r="F70" s="5">
        <v>-1900503529</v>
      </c>
      <c r="G70" s="5">
        <v>253099493</v>
      </c>
      <c r="I70" s="5">
        <v>-1168155411</v>
      </c>
      <c r="J70" s="5">
        <v>574199556</v>
      </c>
      <c r="K70" s="5">
        <v>-1259967554</v>
      </c>
      <c r="L70" s="5">
        <v>1006704019</v>
      </c>
      <c r="M70" s="5">
        <v>666498882</v>
      </c>
    </row>
    <row r="71" spans="2:13" ht="15.5" x14ac:dyDescent="0.35">
      <c r="C71" t="s">
        <v>94</v>
      </c>
      <c r="D71" s="5">
        <v>-2297899561</v>
      </c>
      <c r="E71" s="5">
        <v>732348118</v>
      </c>
      <c r="F71" s="5">
        <v>-1900503529</v>
      </c>
      <c r="G71" s="5">
        <v>253099493</v>
      </c>
      <c r="I71" s="5">
        <v>-1168155411</v>
      </c>
      <c r="J71" s="5">
        <v>574199556</v>
      </c>
      <c r="K71" s="5">
        <v>-1259967554</v>
      </c>
      <c r="L71" s="5">
        <v>1006704019</v>
      </c>
      <c r="M71" s="5">
        <v>666498882</v>
      </c>
    </row>
    <row r="73" spans="2:13" ht="15.5" x14ac:dyDescent="0.35">
      <c r="B73" t="s">
        <v>95</v>
      </c>
      <c r="C73" t="s">
        <v>96</v>
      </c>
    </row>
    <row r="74" spans="2:13" ht="15.5" x14ac:dyDescent="0.35">
      <c r="C74" t="s">
        <v>97</v>
      </c>
    </row>
    <row r="75" spans="2:13" ht="15.5" x14ac:dyDescent="0.35">
      <c r="C75" t="s">
        <v>20</v>
      </c>
      <c r="D75" s="5">
        <v>755391466</v>
      </c>
      <c r="E75" s="5">
        <v>630611991</v>
      </c>
      <c r="F75" s="5">
        <v>7428861622</v>
      </c>
      <c r="G75" s="5">
        <v>7533278155</v>
      </c>
      <c r="I75" s="5">
        <v>630611991</v>
      </c>
      <c r="J75" s="5">
        <v>7533278155</v>
      </c>
      <c r="K75" s="5">
        <v>26923956206</v>
      </c>
      <c r="L75" s="5">
        <v>1906820102</v>
      </c>
      <c r="M75" s="5">
        <v>544043469</v>
      </c>
    </row>
    <row r="76" spans="2:13" ht="15.5" x14ac:dyDescent="0.35">
      <c r="C76" t="s">
        <v>98</v>
      </c>
      <c r="D76" s="5">
        <v>8242042312</v>
      </c>
      <c r="E76" s="5">
        <v>8066168668</v>
      </c>
      <c r="F76" s="5">
        <v>7907287415</v>
      </c>
      <c r="G76" s="5">
        <v>8359569213</v>
      </c>
      <c r="I76" s="5">
        <v>8066168668</v>
      </c>
      <c r="J76" s="5">
        <v>8359569213</v>
      </c>
      <c r="K76" s="5">
        <v>3953236153</v>
      </c>
      <c r="L76" s="5">
        <v>4509934898</v>
      </c>
      <c r="M76" s="5">
        <v>1937697220</v>
      </c>
    </row>
    <row r="77" spans="2:13" ht="15.5" x14ac:dyDescent="0.35">
      <c r="C77" t="s">
        <v>99</v>
      </c>
      <c r="E77" s="5">
        <v>54617502</v>
      </c>
      <c r="F77" s="5">
        <v>-155844</v>
      </c>
      <c r="G77" s="5">
        <v>11355844</v>
      </c>
      <c r="I77" s="5">
        <v>54617502</v>
      </c>
      <c r="J77" s="5">
        <v>11355844</v>
      </c>
      <c r="K77" s="5">
        <v>37899998</v>
      </c>
      <c r="L77" s="5">
        <v>12810004</v>
      </c>
      <c r="M77" s="5">
        <v>214636001</v>
      </c>
    </row>
    <row r="78" spans="2:13" ht="15.5" x14ac:dyDescent="0.35">
      <c r="C78" t="s">
        <v>100</v>
      </c>
      <c r="D78" s="5">
        <v>8242042312</v>
      </c>
      <c r="E78" s="5">
        <v>8066168668</v>
      </c>
      <c r="F78" s="5">
        <v>7907287415</v>
      </c>
      <c r="G78" s="5">
        <v>8359569213</v>
      </c>
      <c r="I78" s="5">
        <v>8066168668</v>
      </c>
      <c r="J78" s="5">
        <v>8359569213</v>
      </c>
      <c r="K78" s="5">
        <v>3953236153</v>
      </c>
      <c r="L78" s="5">
        <v>4509934898</v>
      </c>
      <c r="M78" s="5">
        <v>1937697220</v>
      </c>
    </row>
    <row r="79" spans="2:13" ht="15.5" x14ac:dyDescent="0.35">
      <c r="C79" t="s">
        <v>101</v>
      </c>
      <c r="D79" s="5">
        <v>500000</v>
      </c>
      <c r="F79" s="5">
        <v>11796164</v>
      </c>
      <c r="G79" s="5">
        <v>11796164</v>
      </c>
      <c r="J79" s="5">
        <v>11796164</v>
      </c>
      <c r="K79" s="5">
        <v>107314911</v>
      </c>
      <c r="M79" s="5">
        <v>2158487777</v>
      </c>
    </row>
    <row r="80" spans="2:13" ht="15.5" x14ac:dyDescent="0.35">
      <c r="C80" t="s">
        <v>247</v>
      </c>
      <c r="K80" s="5">
        <v>83333333</v>
      </c>
      <c r="L80" s="5">
        <v>2821688043</v>
      </c>
      <c r="M80" s="5">
        <v>3285000000</v>
      </c>
    </row>
    <row r="81" spans="3:13" ht="15.5" x14ac:dyDescent="0.35">
      <c r="C81" t="s">
        <v>102</v>
      </c>
      <c r="D81" s="5">
        <v>500000</v>
      </c>
      <c r="F81" s="5">
        <v>11796164</v>
      </c>
      <c r="G81" s="5">
        <v>11796164</v>
      </c>
      <c r="J81" s="5">
        <v>11796164</v>
      </c>
      <c r="K81" s="5">
        <v>107314911</v>
      </c>
      <c r="M81" s="5">
        <v>2158487777</v>
      </c>
    </row>
    <row r="82" spans="3:13" ht="15.5" x14ac:dyDescent="0.35">
      <c r="C82" t="s">
        <v>81</v>
      </c>
      <c r="D82" s="5">
        <v>270346410</v>
      </c>
      <c r="E82" s="5">
        <v>270346410</v>
      </c>
      <c r="F82" s="5">
        <v>61444950</v>
      </c>
      <c r="G82" s="5">
        <v>61444950</v>
      </c>
      <c r="I82" s="5">
        <v>270346410</v>
      </c>
      <c r="J82" s="5">
        <v>61444950</v>
      </c>
      <c r="K82" s="5">
        <v>-12477451</v>
      </c>
      <c r="L82" s="5">
        <v>-7319802</v>
      </c>
      <c r="M82" s="5">
        <v>-3268687</v>
      </c>
    </row>
    <row r="83" spans="3:13" ht="15.5" x14ac:dyDescent="0.35">
      <c r="C83" t="s">
        <v>104</v>
      </c>
      <c r="D83" s="5">
        <v>13093116030</v>
      </c>
      <c r="E83" s="5">
        <v>12123971092</v>
      </c>
      <c r="F83" s="5">
        <v>15569165558</v>
      </c>
      <c r="G83" s="5">
        <v>16054339198</v>
      </c>
      <c r="I83" s="5">
        <v>12123971092</v>
      </c>
      <c r="J83" s="5">
        <v>16054339198</v>
      </c>
      <c r="K83" s="5">
        <v>31379464149</v>
      </c>
      <c r="L83" s="5">
        <v>7828181029</v>
      </c>
      <c r="M83" s="5">
        <v>4659423666</v>
      </c>
    </row>
    <row r="84" spans="3:13" ht="15.5" x14ac:dyDescent="0.35">
      <c r="C84" t="s">
        <v>105</v>
      </c>
    </row>
    <row r="85" spans="3:13" ht="15.5" x14ac:dyDescent="0.35">
      <c r="C85" t="s">
        <v>106</v>
      </c>
      <c r="D85" s="5">
        <v>32518546595</v>
      </c>
      <c r="E85" s="5">
        <v>35540978749</v>
      </c>
      <c r="F85" s="5">
        <v>30336606698</v>
      </c>
      <c r="G85" s="5">
        <v>30594614522</v>
      </c>
      <c r="I85" s="5">
        <v>35540978749</v>
      </c>
      <c r="J85" s="5">
        <v>30594614522</v>
      </c>
      <c r="K85" s="5">
        <v>14184516652</v>
      </c>
      <c r="L85" s="5">
        <v>8816216192</v>
      </c>
      <c r="M85" s="5">
        <v>5669136987</v>
      </c>
    </row>
    <row r="86" spans="3:13" ht="15.5" x14ac:dyDescent="0.35">
      <c r="C86" t="s">
        <v>108</v>
      </c>
      <c r="D86" s="5">
        <v>139200195</v>
      </c>
      <c r="E86" s="5">
        <v>139200195</v>
      </c>
      <c r="F86" s="5">
        <v>195435490</v>
      </c>
      <c r="G86" s="5">
        <v>195435490</v>
      </c>
      <c r="I86" s="5">
        <v>139200195</v>
      </c>
      <c r="J86" s="5">
        <v>195435490</v>
      </c>
      <c r="K86" s="5">
        <v>416413603</v>
      </c>
      <c r="L86" s="5">
        <v>61496732</v>
      </c>
      <c r="M86" s="5">
        <v>46599231</v>
      </c>
    </row>
    <row r="87" spans="3:13" ht="15.5" x14ac:dyDescent="0.35">
      <c r="C87" t="s">
        <v>109</v>
      </c>
      <c r="D87" s="5">
        <v>32657746790</v>
      </c>
      <c r="E87" s="5">
        <v>35965733716</v>
      </c>
      <c r="F87" s="5">
        <v>30817596960</v>
      </c>
      <c r="G87" s="5">
        <v>32747754785</v>
      </c>
      <c r="I87" s="5">
        <v>35965733716</v>
      </c>
      <c r="J87" s="5">
        <v>32747754785</v>
      </c>
      <c r="K87" s="5">
        <v>18927791941</v>
      </c>
      <c r="L87" s="5">
        <v>8877712924</v>
      </c>
      <c r="M87" s="5">
        <v>5715736218</v>
      </c>
    </row>
    <row r="88" spans="3:13" ht="15.5" x14ac:dyDescent="0.35">
      <c r="C88" t="s">
        <v>110</v>
      </c>
      <c r="D88" s="5">
        <v>45750862820</v>
      </c>
      <c r="E88" s="5">
        <v>48089704808</v>
      </c>
      <c r="F88" s="5">
        <v>46386762518</v>
      </c>
      <c r="G88" s="5">
        <v>48802093983</v>
      </c>
      <c r="I88" s="5">
        <v>48089704808</v>
      </c>
      <c r="J88" s="5">
        <v>48802093983</v>
      </c>
      <c r="K88" s="5">
        <v>50307256090</v>
      </c>
      <c r="L88" s="5">
        <v>16705893953</v>
      </c>
      <c r="M88" s="5">
        <v>10375159884</v>
      </c>
    </row>
    <row r="89" spans="3:13" ht="15.5" x14ac:dyDescent="0.35">
      <c r="C89" t="s">
        <v>111</v>
      </c>
    </row>
    <row r="90" spans="3:13" ht="15.5" x14ac:dyDescent="0.35">
      <c r="C90" t="s">
        <v>112</v>
      </c>
    </row>
    <row r="91" spans="3:13" ht="15.5" x14ac:dyDescent="0.35">
      <c r="C91" t="s">
        <v>113</v>
      </c>
      <c r="D91" s="5">
        <v>858106303</v>
      </c>
      <c r="E91" s="5">
        <v>715656902</v>
      </c>
      <c r="F91" s="5">
        <v>298318708</v>
      </c>
      <c r="G91" s="5">
        <v>775820776</v>
      </c>
      <c r="I91" s="5">
        <v>715656902</v>
      </c>
      <c r="J91" s="5">
        <v>775820776</v>
      </c>
      <c r="K91" s="5">
        <v>2412668978</v>
      </c>
      <c r="L91" s="5">
        <v>2230144115</v>
      </c>
      <c r="M91" s="5">
        <v>1048773088</v>
      </c>
    </row>
    <row r="92" spans="3:13" ht="15.5" x14ac:dyDescent="0.35">
      <c r="C92" t="s">
        <v>114</v>
      </c>
    </row>
    <row r="93" spans="3:13" ht="15.5" x14ac:dyDescent="0.35">
      <c r="C93" t="s">
        <v>251</v>
      </c>
      <c r="M93" s="5">
        <v>1232103580</v>
      </c>
    </row>
    <row r="94" spans="3:13" ht="15.5" x14ac:dyDescent="0.35">
      <c r="C94" t="s">
        <v>115</v>
      </c>
    </row>
    <row r="95" spans="3:13" ht="15.5" x14ac:dyDescent="0.35">
      <c r="C95" t="s">
        <v>252</v>
      </c>
      <c r="K95" s="5">
        <v>83333333</v>
      </c>
      <c r="L95" s="5">
        <v>2821688043</v>
      </c>
      <c r="M95" s="5">
        <v>3285000000</v>
      </c>
    </row>
    <row r="96" spans="3:13" ht="15.5" x14ac:dyDescent="0.35">
      <c r="C96" t="s">
        <v>117</v>
      </c>
      <c r="E96" s="5">
        <v>76500000</v>
      </c>
      <c r="G96" s="5">
        <v>83946781</v>
      </c>
      <c r="I96" s="5">
        <v>76500000</v>
      </c>
      <c r="J96" s="5">
        <v>83946781</v>
      </c>
      <c r="K96" s="5">
        <v>97778710</v>
      </c>
      <c r="L96" s="5">
        <v>325000000</v>
      </c>
    </row>
    <row r="97" spans="3:13" ht="15.5" x14ac:dyDescent="0.35">
      <c r="C97" t="s">
        <v>116</v>
      </c>
      <c r="D97" s="5">
        <v>310981743</v>
      </c>
      <c r="E97" s="5">
        <v>9789654</v>
      </c>
      <c r="F97" s="5">
        <v>173725678</v>
      </c>
      <c r="G97" s="5">
        <v>214967138</v>
      </c>
      <c r="I97" s="5">
        <v>9789654</v>
      </c>
      <c r="J97" s="5">
        <v>214967138</v>
      </c>
      <c r="K97" s="5">
        <v>31723669</v>
      </c>
      <c r="L97" s="5">
        <v>256357149</v>
      </c>
      <c r="M97" s="5">
        <v>66894077</v>
      </c>
    </row>
    <row r="98" spans="3:13" ht="15.5" x14ac:dyDescent="0.35">
      <c r="C98" t="s">
        <v>322</v>
      </c>
    </row>
    <row r="99" spans="3:13" ht="15.5" x14ac:dyDescent="0.35">
      <c r="C99" t="s">
        <v>324</v>
      </c>
      <c r="D99" s="5">
        <v>540356828</v>
      </c>
      <c r="E99" s="5">
        <v>723748656</v>
      </c>
      <c r="G99" s="5">
        <v>37325868</v>
      </c>
      <c r="I99" s="5">
        <v>723748656</v>
      </c>
      <c r="J99" s="5">
        <v>37325868</v>
      </c>
      <c r="K99" s="5">
        <v>388949017</v>
      </c>
      <c r="L99" s="5">
        <v>1297626189</v>
      </c>
      <c r="M99" s="5">
        <v>229042870</v>
      </c>
    </row>
    <row r="100" spans="3:13" ht="15.5" x14ac:dyDescent="0.35">
      <c r="C100" t="s">
        <v>325</v>
      </c>
      <c r="D100" s="5">
        <v>361867266</v>
      </c>
      <c r="E100" s="5">
        <v>389492452</v>
      </c>
      <c r="F100" s="5">
        <v>98195958</v>
      </c>
      <c r="G100" s="5">
        <v>351623147</v>
      </c>
      <c r="I100" s="5">
        <v>389492452</v>
      </c>
      <c r="J100" s="5">
        <v>351623147</v>
      </c>
      <c r="K100" s="5">
        <v>993682019</v>
      </c>
      <c r="L100" s="5">
        <v>1624536962</v>
      </c>
      <c r="M100" s="5">
        <v>767243010</v>
      </c>
    </row>
    <row r="101" spans="3:13" ht="15.5" x14ac:dyDescent="0.35">
      <c r="C101" t="s">
        <v>122</v>
      </c>
      <c r="D101" s="5">
        <v>904969392</v>
      </c>
      <c r="E101" s="5">
        <v>1088361220</v>
      </c>
      <c r="F101" s="5">
        <v>535105242</v>
      </c>
      <c r="G101" s="5">
        <v>572431110</v>
      </c>
      <c r="I101" s="5">
        <v>1088361220</v>
      </c>
      <c r="J101" s="5">
        <v>572431110</v>
      </c>
      <c r="K101" s="5">
        <v>1018746531</v>
      </c>
      <c r="L101" s="5">
        <v>4360620163</v>
      </c>
      <c r="M101" s="5">
        <v>4957961140</v>
      </c>
    </row>
    <row r="102" spans="3:13" ht="15.5" x14ac:dyDescent="0.35">
      <c r="C102" t="s">
        <v>123</v>
      </c>
      <c r="D102" s="5">
        <v>904969392</v>
      </c>
      <c r="E102" s="5">
        <v>1088361220</v>
      </c>
      <c r="F102" s="5">
        <v>535105242</v>
      </c>
      <c r="G102" s="5">
        <v>572431110</v>
      </c>
      <c r="I102" s="5">
        <v>1088361220</v>
      </c>
      <c r="J102" s="5">
        <v>572431110</v>
      </c>
      <c r="K102" s="5">
        <v>1018746531</v>
      </c>
      <c r="L102" s="5">
        <v>4360620163</v>
      </c>
      <c r="M102" s="5">
        <v>4957961140</v>
      </c>
    </row>
    <row r="103" spans="3:13" ht="15.5" x14ac:dyDescent="0.35">
      <c r="C103" t="s">
        <v>119</v>
      </c>
    </row>
    <row r="104" spans="3:13" ht="15.5" x14ac:dyDescent="0.35">
      <c r="C104" t="s">
        <v>121</v>
      </c>
      <c r="D104" s="5">
        <v>540356828</v>
      </c>
      <c r="E104" s="5">
        <v>723748656</v>
      </c>
      <c r="G104" s="5">
        <v>37325868</v>
      </c>
      <c r="I104" s="5">
        <v>723748656</v>
      </c>
      <c r="J104" s="5">
        <v>37325868</v>
      </c>
      <c r="K104" s="5">
        <v>388949017</v>
      </c>
      <c r="L104" s="5">
        <v>1297626189</v>
      </c>
      <c r="M104" s="5">
        <v>229042870</v>
      </c>
    </row>
    <row r="105" spans="3:13" ht="15.5" x14ac:dyDescent="0.35">
      <c r="C105" t="s">
        <v>124</v>
      </c>
      <c r="D105" s="5">
        <v>1763075695</v>
      </c>
      <c r="E105" s="5">
        <v>1804018122</v>
      </c>
      <c r="F105" s="5">
        <v>833423950</v>
      </c>
      <c r="G105" s="5">
        <v>1348251886</v>
      </c>
      <c r="I105" s="5">
        <v>1804018122</v>
      </c>
      <c r="J105" s="5">
        <v>1348251886</v>
      </c>
      <c r="K105" s="5">
        <v>3431415509</v>
      </c>
      <c r="L105" s="5">
        <v>6590764278</v>
      </c>
      <c r="M105" s="5">
        <v>6006734228</v>
      </c>
    </row>
    <row r="106" spans="3:13" ht="15.5" x14ac:dyDescent="0.35">
      <c r="C106" t="s">
        <v>125</v>
      </c>
    </row>
    <row r="107" spans="3:13" ht="15.5" x14ac:dyDescent="0.35">
      <c r="C107" t="s">
        <v>126</v>
      </c>
      <c r="D107" s="5">
        <v>8000158415</v>
      </c>
      <c r="E107" s="5">
        <v>8000158415</v>
      </c>
      <c r="F107" s="5">
        <v>8000158415</v>
      </c>
      <c r="G107" s="5">
        <v>8000158415</v>
      </c>
      <c r="I107" s="5">
        <v>8000158415</v>
      </c>
      <c r="J107" s="5">
        <v>8000158415</v>
      </c>
      <c r="K107" s="5">
        <v>8000000000</v>
      </c>
      <c r="L107" s="5">
        <v>6000000000</v>
      </c>
      <c r="M107" s="5">
        <v>510000000</v>
      </c>
    </row>
    <row r="108" spans="3:13" ht="15.5" x14ac:dyDescent="0.35">
      <c r="C108" t="s">
        <v>127</v>
      </c>
      <c r="D108" s="5">
        <v>36024322005</v>
      </c>
      <c r="E108" s="5">
        <v>36024322005</v>
      </c>
      <c r="F108" s="5">
        <v>36024322005</v>
      </c>
      <c r="G108" s="5">
        <v>36024322005</v>
      </c>
      <c r="I108" s="5">
        <v>36024322005</v>
      </c>
      <c r="J108" s="5">
        <v>36024322005</v>
      </c>
      <c r="K108" s="5">
        <v>36020678460</v>
      </c>
    </row>
    <row r="109" spans="3:13" ht="15.5" x14ac:dyDescent="0.35">
      <c r="C109" t="s">
        <v>128</v>
      </c>
      <c r="D109" s="5">
        <v>-307039705</v>
      </c>
      <c r="E109" s="5">
        <v>1990859856</v>
      </c>
      <c r="F109" s="5">
        <v>1467413198</v>
      </c>
      <c r="G109" s="5">
        <v>3367916727</v>
      </c>
      <c r="I109" s="5">
        <v>1990859856</v>
      </c>
      <c r="J109" s="5">
        <v>3367916727</v>
      </c>
      <c r="K109" s="5">
        <v>2867639572</v>
      </c>
      <c r="L109" s="5">
        <v>4122449477</v>
      </c>
      <c r="M109" s="5">
        <v>3861694343</v>
      </c>
    </row>
    <row r="110" spans="3:13" ht="15.5" x14ac:dyDescent="0.35">
      <c r="C110" t="s">
        <v>257</v>
      </c>
      <c r="D110" s="5">
        <v>50000000</v>
      </c>
      <c r="E110" s="5">
        <v>50000000</v>
      </c>
      <c r="F110" s="5">
        <v>50000000</v>
      </c>
      <c r="G110" s="5">
        <v>25000000</v>
      </c>
      <c r="I110" s="5">
        <v>50000000</v>
      </c>
      <c r="J110" s="5">
        <v>25000000</v>
      </c>
      <c r="K110" s="5">
        <v>25000000</v>
      </c>
      <c r="L110" s="5">
        <v>25000000</v>
      </c>
    </row>
    <row r="111" spans="3:13" ht="15.5" x14ac:dyDescent="0.35">
      <c r="C111" t="s">
        <v>258</v>
      </c>
      <c r="D111" s="5">
        <v>-357039705</v>
      </c>
      <c r="E111" s="5">
        <v>1940859856</v>
      </c>
      <c r="F111" s="5">
        <v>1417413198</v>
      </c>
      <c r="G111" s="5">
        <v>3342916727</v>
      </c>
      <c r="I111" s="5">
        <v>1940859856</v>
      </c>
      <c r="J111" s="5">
        <v>3342916727</v>
      </c>
      <c r="K111" s="5">
        <v>2842639572</v>
      </c>
      <c r="L111" s="5">
        <v>4097449477</v>
      </c>
      <c r="M111" s="5">
        <v>3861694343</v>
      </c>
    </row>
    <row r="112" spans="3:13" ht="15.5" x14ac:dyDescent="0.35">
      <c r="C112" t="s">
        <v>259</v>
      </c>
      <c r="D112" s="5">
        <v>-307039705</v>
      </c>
      <c r="E112" s="5">
        <v>1990859856</v>
      </c>
      <c r="F112" s="5">
        <v>1467413198</v>
      </c>
      <c r="G112" s="5">
        <v>3367916727</v>
      </c>
      <c r="I112" s="5">
        <v>1990859856</v>
      </c>
      <c r="J112" s="5">
        <v>3367916727</v>
      </c>
      <c r="K112" s="5">
        <v>2867639572</v>
      </c>
      <c r="L112" s="5">
        <v>4122449477</v>
      </c>
      <c r="M112" s="5">
        <v>3861694343</v>
      </c>
    </row>
    <row r="113" spans="2:13" ht="15.5" x14ac:dyDescent="0.35">
      <c r="C113" t="s">
        <v>10</v>
      </c>
      <c r="D113" s="5">
        <v>43987787125</v>
      </c>
      <c r="E113" s="5">
        <v>46285686686</v>
      </c>
      <c r="F113" s="5">
        <v>45553338568</v>
      </c>
      <c r="G113" s="5">
        <v>47453842097</v>
      </c>
      <c r="I113" s="5">
        <v>46285686686</v>
      </c>
      <c r="J113" s="5">
        <v>47453842097</v>
      </c>
      <c r="K113" s="5">
        <v>46875840581</v>
      </c>
      <c r="L113" s="5">
        <v>10115129675</v>
      </c>
      <c r="M113" s="5">
        <v>4368425656</v>
      </c>
    </row>
    <row r="114" spans="2:13" ht="15.5" x14ac:dyDescent="0.35">
      <c r="C114" t="s">
        <v>129</v>
      </c>
      <c r="D114" s="5">
        <v>45750862820</v>
      </c>
      <c r="E114" s="5">
        <v>48089704808</v>
      </c>
      <c r="F114" s="5">
        <v>46386762518</v>
      </c>
      <c r="G114" s="5">
        <v>48802093983</v>
      </c>
      <c r="I114" s="5">
        <v>48089704808</v>
      </c>
      <c r="J114" s="5">
        <v>48802093983</v>
      </c>
      <c r="K114" s="5">
        <v>50307256090</v>
      </c>
      <c r="L114" s="5">
        <v>16705893953</v>
      </c>
      <c r="M114" s="5">
        <v>10375159884</v>
      </c>
    </row>
    <row r="115" spans="2:13" ht="15.5" x14ac:dyDescent="0.35">
      <c r="C115" t="s">
        <v>130</v>
      </c>
      <c r="D115" s="5">
        <v>1600000000</v>
      </c>
      <c r="E115" s="5">
        <v>1600000000</v>
      </c>
      <c r="F115" s="5">
        <v>1600000000</v>
      </c>
      <c r="G115" s="5">
        <v>1600000000</v>
      </c>
      <c r="I115" s="5">
        <v>1600000000</v>
      </c>
      <c r="J115" s="5">
        <v>1600000000</v>
      </c>
      <c r="K115" s="5">
        <v>1600000000</v>
      </c>
      <c r="L115" s="5">
        <v>6000</v>
      </c>
      <c r="M115" s="5">
        <v>510</v>
      </c>
    </row>
    <row r="117" spans="2:13" ht="15.5" x14ac:dyDescent="0.35">
      <c r="B117" t="s">
        <v>131</v>
      </c>
      <c r="C117" t="s">
        <v>132</v>
      </c>
      <c r="D117" s="5">
        <v>1506093786</v>
      </c>
      <c r="E117" s="5">
        <v>465529622</v>
      </c>
      <c r="F117" s="5">
        <v>4082229085</v>
      </c>
      <c r="G117" s="5">
        <v>-670468023</v>
      </c>
      <c r="I117" s="5">
        <v>4547758707</v>
      </c>
      <c r="J117" s="5">
        <v>1123059307</v>
      </c>
      <c r="K117" s="5">
        <v>-2896550905</v>
      </c>
      <c r="L117" s="5">
        <v>-2646801738</v>
      </c>
      <c r="M117" s="5">
        <v>3214076813</v>
      </c>
    </row>
    <row r="118" spans="2:13" ht="15.5" x14ac:dyDescent="0.35">
      <c r="C118" t="s">
        <v>363</v>
      </c>
      <c r="D118" s="5">
        <v>5813475883</v>
      </c>
      <c r="E118" s="5">
        <v>11911557187</v>
      </c>
      <c r="F118" s="5">
        <v>4611296789</v>
      </c>
      <c r="G118" s="5">
        <v>6678225047</v>
      </c>
      <c r="I118" s="5">
        <v>16522853976</v>
      </c>
      <c r="J118" s="5">
        <v>10461266514</v>
      </c>
      <c r="K118" s="5">
        <v>7953114051</v>
      </c>
      <c r="L118" s="5">
        <v>8480392012</v>
      </c>
      <c r="M118" s="5">
        <v>6499639323</v>
      </c>
    </row>
    <row r="119" spans="2:13" ht="15.5" x14ac:dyDescent="0.35">
      <c r="C119" t="s">
        <v>440</v>
      </c>
    </row>
    <row r="120" spans="2:13" ht="15.5" x14ac:dyDescent="0.35">
      <c r="C120" t="s">
        <v>436</v>
      </c>
      <c r="D120" s="5">
        <v>-2300200216</v>
      </c>
      <c r="E120" s="5">
        <v>-8581950588</v>
      </c>
      <c r="F120" s="5">
        <v>1163104797</v>
      </c>
      <c r="G120" s="5">
        <v>-4278824004</v>
      </c>
      <c r="I120" s="5">
        <v>-7418845791</v>
      </c>
      <c r="J120" s="5">
        <v>-4450279699</v>
      </c>
      <c r="K120" s="5">
        <v>-7257053105</v>
      </c>
      <c r="L120" s="5">
        <v>-8609345065</v>
      </c>
      <c r="M120" s="5">
        <v>-1620680810</v>
      </c>
    </row>
    <row r="121" spans="2:13" ht="15.5" x14ac:dyDescent="0.35">
      <c r="C121" t="s">
        <v>437</v>
      </c>
      <c r="D121" s="5">
        <v>-2282356476</v>
      </c>
      <c r="E121" s="5">
        <v>-3036003623</v>
      </c>
      <c r="F121" s="5">
        <v>-1676044628</v>
      </c>
      <c r="G121" s="5">
        <v>-2482479509</v>
      </c>
      <c r="I121" s="5">
        <v>-4712048251</v>
      </c>
      <c r="J121" s="5">
        <v>-4220759413</v>
      </c>
      <c r="K121" s="5">
        <v>-2957938441</v>
      </c>
      <c r="L121" s="5">
        <v>-1900876050</v>
      </c>
      <c r="M121" s="5">
        <v>-1252771000</v>
      </c>
    </row>
    <row r="122" spans="2:13" ht="15.5" x14ac:dyDescent="0.35">
      <c r="C122" t="s">
        <v>261</v>
      </c>
      <c r="E122" s="5">
        <v>169652260</v>
      </c>
      <c r="G122" s="5">
        <v>119960915</v>
      </c>
      <c r="I122" s="5">
        <v>169652260</v>
      </c>
      <c r="J122" s="5">
        <v>119960915</v>
      </c>
      <c r="K122" s="5">
        <v>7648137</v>
      </c>
    </row>
    <row r="123" spans="2:13" ht="15.5" x14ac:dyDescent="0.35">
      <c r="C123" t="s">
        <v>27</v>
      </c>
      <c r="D123" s="5">
        <v>-27846985</v>
      </c>
      <c r="E123" s="5">
        <v>-10418614</v>
      </c>
      <c r="F123" s="5">
        <v>-16127873</v>
      </c>
      <c r="G123" s="5">
        <v>-75778305</v>
      </c>
      <c r="I123" s="5">
        <v>-26546487</v>
      </c>
      <c r="J123" s="5">
        <v>-155556843</v>
      </c>
      <c r="K123" s="5">
        <v>-298572073</v>
      </c>
      <c r="L123" s="5">
        <v>-471000553</v>
      </c>
      <c r="M123" s="5">
        <v>-322012974</v>
      </c>
    </row>
    <row r="124" spans="2:13" ht="15.5" x14ac:dyDescent="0.35">
      <c r="C124" t="s">
        <v>443</v>
      </c>
      <c r="D124" s="5">
        <v>-4610403677</v>
      </c>
      <c r="E124" s="5">
        <v>-11458720565</v>
      </c>
      <c r="F124" s="5">
        <v>-529067704</v>
      </c>
      <c r="G124" s="5">
        <v>-6717120903</v>
      </c>
      <c r="I124" s="5">
        <v>-11987788269</v>
      </c>
      <c r="J124" s="5">
        <v>-8706635040</v>
      </c>
      <c r="K124" s="5">
        <v>-10505915482</v>
      </c>
      <c r="L124" s="5">
        <v>-10981221668</v>
      </c>
      <c r="M124" s="5">
        <v>-3195464784</v>
      </c>
    </row>
    <row r="125" spans="2:13" ht="15.5" x14ac:dyDescent="0.35">
      <c r="C125" t="s">
        <v>1041</v>
      </c>
      <c r="E125" s="5">
        <v>12693000</v>
      </c>
      <c r="I125" s="5">
        <v>12693000</v>
      </c>
    </row>
    <row r="126" spans="2:13" ht="15.5" x14ac:dyDescent="0.35">
      <c r="C126" t="s">
        <v>137</v>
      </c>
      <c r="D126" s="5">
        <v>303021580</v>
      </c>
      <c r="G126" s="5">
        <v>-631572167</v>
      </c>
      <c r="J126" s="5">
        <v>-631572167</v>
      </c>
      <c r="K126" s="5">
        <v>-343749474</v>
      </c>
      <c r="L126" s="5">
        <v>-145972082</v>
      </c>
      <c r="M126" s="5">
        <v>-90097726</v>
      </c>
    </row>
    <row r="127" spans="2:13" ht="15.5" x14ac:dyDescent="0.35">
      <c r="C127" t="s">
        <v>139</v>
      </c>
      <c r="D127" s="5">
        <v>-211017014</v>
      </c>
      <c r="E127" s="5">
        <v>1156185582</v>
      </c>
      <c r="F127" s="5">
        <v>-1634888894</v>
      </c>
      <c r="G127" s="5">
        <v>-1292789934</v>
      </c>
      <c r="I127" s="5">
        <v>-478703312</v>
      </c>
      <c r="J127" s="5">
        <v>-2237423026</v>
      </c>
      <c r="K127" s="5">
        <v>34713576217</v>
      </c>
      <c r="L127" s="5">
        <v>6261832371</v>
      </c>
      <c r="M127" s="5">
        <v>-2938216376</v>
      </c>
    </row>
    <row r="128" spans="2:13" ht="15.5" x14ac:dyDescent="0.35">
      <c r="C128" t="s">
        <v>140</v>
      </c>
      <c r="D128" s="5">
        <v>-1170297297</v>
      </c>
      <c r="E128" s="5">
        <v>-8419964836</v>
      </c>
      <c r="F128" s="5">
        <v>-2551756723</v>
      </c>
      <c r="G128" s="5">
        <v>-2048988960</v>
      </c>
      <c r="I128" s="5">
        <v>-10971721559</v>
      </c>
      <c r="J128" s="5">
        <v>-18276314332</v>
      </c>
      <c r="K128" s="5">
        <v>-6799889208</v>
      </c>
      <c r="L128" s="5">
        <v>-2252254000</v>
      </c>
      <c r="M128" s="5">
        <v>180000000</v>
      </c>
    </row>
    <row r="129" spans="3:13" ht="15.5" x14ac:dyDescent="0.35">
      <c r="C129" t="s">
        <v>1042</v>
      </c>
      <c r="G129" s="5">
        <v>36000000</v>
      </c>
      <c r="J129" s="5">
        <v>36000000</v>
      </c>
    </row>
    <row r="130" spans="3:13" ht="15.5" x14ac:dyDescent="0.35">
      <c r="C130" t="s">
        <v>498</v>
      </c>
      <c r="L130" s="5">
        <v>360000000</v>
      </c>
      <c r="M130" s="5">
        <v>180000000</v>
      </c>
    </row>
    <row r="131" spans="3:13" ht="15.5" x14ac:dyDescent="0.35">
      <c r="C131" t="s">
        <v>1043</v>
      </c>
      <c r="D131" s="5">
        <v>-828000000</v>
      </c>
      <c r="E131" s="5">
        <v>-3008142000</v>
      </c>
      <c r="I131" s="5">
        <v>-3008142000</v>
      </c>
    </row>
    <row r="132" spans="3:13" ht="15.5" x14ac:dyDescent="0.35">
      <c r="C132" t="s">
        <v>143</v>
      </c>
      <c r="D132" s="5">
        <v>-342297297</v>
      </c>
      <c r="E132" s="5">
        <v>-5411822836</v>
      </c>
      <c r="F132" s="5">
        <v>-2551756723</v>
      </c>
      <c r="G132" s="5">
        <v>-412838959</v>
      </c>
      <c r="I132" s="5">
        <v>-7963579559</v>
      </c>
      <c r="J132" s="5">
        <v>-16640164331</v>
      </c>
      <c r="K132" s="5">
        <v>-5634303622</v>
      </c>
      <c r="L132" s="5">
        <v>-2612254000</v>
      </c>
    </row>
    <row r="133" spans="3:13" ht="15.5" x14ac:dyDescent="0.35">
      <c r="C133" t="s">
        <v>1044</v>
      </c>
      <c r="K133" s="5">
        <v>-1080000000</v>
      </c>
    </row>
    <row r="134" spans="3:13" ht="15.5" x14ac:dyDescent="0.35">
      <c r="C134" t="s">
        <v>368</v>
      </c>
      <c r="G134" s="5">
        <v>-1672150001</v>
      </c>
      <c r="J134" s="5">
        <v>-1672150001</v>
      </c>
      <c r="K134" s="5">
        <v>-85585586</v>
      </c>
    </row>
    <row r="135" spans="3:13" ht="15.5" x14ac:dyDescent="0.35">
      <c r="C135" t="s">
        <v>148</v>
      </c>
      <c r="D135" s="5">
        <v>-211017014</v>
      </c>
      <c r="E135" s="5">
        <v>1156185582</v>
      </c>
      <c r="F135" s="5">
        <v>-1634888894</v>
      </c>
      <c r="G135" s="5">
        <v>-1292789934</v>
      </c>
      <c r="I135" s="5">
        <v>-478703312</v>
      </c>
      <c r="J135" s="5">
        <v>-2237423026</v>
      </c>
      <c r="K135" s="5">
        <v>34713576217</v>
      </c>
      <c r="L135" s="5">
        <v>6261832371</v>
      </c>
      <c r="M135" s="5">
        <v>-2938216376</v>
      </c>
    </row>
    <row r="136" spans="3:13" ht="15.5" x14ac:dyDescent="0.35">
      <c r="C136" t="s">
        <v>587</v>
      </c>
      <c r="G136" s="5">
        <v>3801960</v>
      </c>
      <c r="J136" s="5">
        <v>3801960</v>
      </c>
      <c r="K136" s="5">
        <v>38020678460</v>
      </c>
      <c r="L136" s="5">
        <v>4740000000</v>
      </c>
    </row>
    <row r="137" spans="3:13" ht="15.5" x14ac:dyDescent="0.35">
      <c r="C137" t="s">
        <v>1045</v>
      </c>
      <c r="L137" s="5">
        <v>2158487777</v>
      </c>
      <c r="M137" s="5">
        <v>73997100</v>
      </c>
    </row>
    <row r="138" spans="3:13" ht="15.5" x14ac:dyDescent="0.35">
      <c r="C138" t="s">
        <v>1046</v>
      </c>
      <c r="M138" s="5">
        <v>-898246611</v>
      </c>
    </row>
    <row r="139" spans="3:13" ht="15.5" x14ac:dyDescent="0.35">
      <c r="C139" t="s">
        <v>1047</v>
      </c>
      <c r="E139" s="5">
        <v>-1366660</v>
      </c>
      <c r="F139" s="5">
        <v>1366660</v>
      </c>
      <c r="G139" s="5">
        <v>-2276885</v>
      </c>
    </row>
    <row r="140" spans="3:13" ht="15.5" x14ac:dyDescent="0.35">
      <c r="C140" t="s">
        <v>1048</v>
      </c>
      <c r="E140" s="5">
        <v>-59420</v>
      </c>
      <c r="F140" s="5">
        <v>59420</v>
      </c>
      <c r="G140" s="5">
        <v>-98995</v>
      </c>
    </row>
    <row r="141" spans="3:13" ht="15.5" x14ac:dyDescent="0.35">
      <c r="C141" t="s">
        <v>394</v>
      </c>
    </row>
    <row r="142" spans="3:13" ht="15.5" x14ac:dyDescent="0.35">
      <c r="C142" t="s">
        <v>385</v>
      </c>
      <c r="E142" s="5">
        <v>811747746</v>
      </c>
      <c r="F142" s="5">
        <v>-899122696</v>
      </c>
      <c r="G142" s="5">
        <v>-847776793</v>
      </c>
      <c r="I142" s="5">
        <v>-87374950</v>
      </c>
      <c r="J142" s="5">
        <v>-1247542965</v>
      </c>
      <c r="K142" s="5">
        <v>-1486770128</v>
      </c>
      <c r="L142" s="5">
        <v>-463311957</v>
      </c>
      <c r="M142" s="5">
        <v>-120000000</v>
      </c>
    </row>
    <row r="143" spans="3:13" ht="15.5" x14ac:dyDescent="0.35">
      <c r="C143" t="s">
        <v>343</v>
      </c>
    </row>
    <row r="144" spans="3:13" ht="15.5" x14ac:dyDescent="0.35">
      <c r="C144" t="s">
        <v>1049</v>
      </c>
      <c r="D144" s="5">
        <v>-211017014</v>
      </c>
      <c r="E144" s="5">
        <v>345863916</v>
      </c>
      <c r="F144" s="5">
        <v>-737192278</v>
      </c>
      <c r="G144" s="5">
        <v>-446439221</v>
      </c>
      <c r="I144" s="5">
        <v>-391328362</v>
      </c>
      <c r="J144" s="5">
        <v>-993682021</v>
      </c>
      <c r="K144" s="5">
        <v>-1820332115</v>
      </c>
      <c r="L144" s="5">
        <v>-173343449</v>
      </c>
      <c r="M144" s="5">
        <v>-1993966865</v>
      </c>
    </row>
    <row r="145" spans="2:13" ht="15.5" x14ac:dyDescent="0.35">
      <c r="C145" t="s">
        <v>507</v>
      </c>
      <c r="D145" s="5">
        <v>124779475</v>
      </c>
      <c r="E145" s="5">
        <v>-6798249632</v>
      </c>
      <c r="F145" s="5">
        <v>-104416532</v>
      </c>
      <c r="G145" s="5">
        <v>-4012246917</v>
      </c>
      <c r="I145" s="5">
        <v>-6902666164</v>
      </c>
      <c r="J145" s="5">
        <v>-19390678051</v>
      </c>
      <c r="K145" s="5">
        <v>25017136104</v>
      </c>
      <c r="L145" s="5">
        <v>1362776633</v>
      </c>
      <c r="M145" s="5">
        <v>455860437</v>
      </c>
    </row>
    <row r="146" spans="2:13" ht="15.5" x14ac:dyDescent="0.35">
      <c r="C146" t="s">
        <v>509</v>
      </c>
      <c r="D146" s="5">
        <v>630611991</v>
      </c>
      <c r="E146" s="5">
        <v>1</v>
      </c>
      <c r="F146" s="5">
        <v>7533278154</v>
      </c>
      <c r="I146" s="5">
        <v>7533278155</v>
      </c>
      <c r="J146" s="5">
        <v>26923956206</v>
      </c>
      <c r="K146" s="5">
        <v>1906820102</v>
      </c>
      <c r="L146" s="5">
        <v>544043469</v>
      </c>
      <c r="M146" s="5">
        <v>88183032</v>
      </c>
    </row>
    <row r="147" spans="2:13" ht="15.5" x14ac:dyDescent="0.35">
      <c r="C147" t="s">
        <v>510</v>
      </c>
      <c r="D147" s="5">
        <v>755391466</v>
      </c>
      <c r="E147" s="5">
        <v>-6798249631</v>
      </c>
      <c r="F147" s="5">
        <v>7428861622</v>
      </c>
      <c r="G147" s="5">
        <v>-4012246917</v>
      </c>
      <c r="I147" s="5">
        <v>630611991</v>
      </c>
      <c r="J147" s="5">
        <v>7533278155</v>
      </c>
      <c r="K147" s="5">
        <v>26923956206</v>
      </c>
      <c r="L147" s="5">
        <v>1906820102</v>
      </c>
      <c r="M147" s="5">
        <v>544043469</v>
      </c>
    </row>
    <row r="149" spans="2:13" ht="15.5" x14ac:dyDescent="0.35">
      <c r="B149" t="s">
        <v>160</v>
      </c>
      <c r="C149" t="s">
        <v>12</v>
      </c>
      <c r="D149" s="5">
        <v>1600000000</v>
      </c>
      <c r="E149" s="5">
        <v>1600000000</v>
      </c>
      <c r="F149" s="5">
        <v>1600000000</v>
      </c>
      <c r="G149" s="5">
        <v>1600000000</v>
      </c>
      <c r="I149" s="5">
        <v>1600000000</v>
      </c>
      <c r="J149" s="5">
        <v>1600000000</v>
      </c>
      <c r="K149" s="5">
        <v>1600000000</v>
      </c>
      <c r="L149" s="5">
        <v>0</v>
      </c>
      <c r="M149" s="5">
        <v>0</v>
      </c>
    </row>
    <row r="150" spans="2:13" ht="15.5" x14ac:dyDescent="0.35">
      <c r="C150" t="s">
        <v>161</v>
      </c>
      <c r="D150" s="6">
        <v>-1.44</v>
      </c>
      <c r="E150" s="6">
        <v>0.33</v>
      </c>
      <c r="F150" s="6">
        <v>-1.19</v>
      </c>
      <c r="G150" s="6">
        <v>0.11</v>
      </c>
    </row>
    <row r="151" spans="2:13" ht="15.5" x14ac:dyDescent="0.35">
      <c r="C151" t="s">
        <v>162</v>
      </c>
      <c r="D151" s="6">
        <v>-15.97</v>
      </c>
      <c r="E151" s="6">
        <v>115.15</v>
      </c>
      <c r="F151" s="6">
        <v>-15.13</v>
      </c>
      <c r="G151" s="6">
        <v>136.36000000000001</v>
      </c>
    </row>
    <row r="152" spans="2:13" ht="15.5" x14ac:dyDescent="0.35">
      <c r="C152" t="s">
        <v>61</v>
      </c>
      <c r="D152" s="6">
        <v>6.14</v>
      </c>
      <c r="E152" s="6">
        <v>6.22</v>
      </c>
      <c r="F152" s="6">
        <v>4.6399999999999997</v>
      </c>
      <c r="G152" s="6">
        <v>2.68</v>
      </c>
    </row>
    <row r="153" spans="2:13" ht="15.5" x14ac:dyDescent="0.35">
      <c r="C153" t="s">
        <v>163</v>
      </c>
    </row>
    <row r="154" spans="2:13" ht="15.5" x14ac:dyDescent="0.35">
      <c r="C154" t="s">
        <v>164</v>
      </c>
      <c r="D154" s="6">
        <v>-5.0199999999999995E-2</v>
      </c>
      <c r="E154" s="6">
        <v>1.09E-2</v>
      </c>
      <c r="F154" s="6">
        <v>-4.0999999999999995E-2</v>
      </c>
      <c r="G154" s="6">
        <v>3.5999999999999999E-3</v>
      </c>
    </row>
    <row r="155" spans="2:13" ht="15.5" x14ac:dyDescent="0.35">
      <c r="C155" t="s">
        <v>165</v>
      </c>
      <c r="D155" s="6">
        <v>-5.2199999999999996E-2</v>
      </c>
      <c r="E155" s="6">
        <v>1.1299999999999999E-2</v>
      </c>
      <c r="F155" s="6">
        <v>-4.1700000000000001E-2</v>
      </c>
      <c r="G155" s="6">
        <v>3.7000000000000002E-3</v>
      </c>
    </row>
    <row r="156" spans="2:13" ht="15.5" x14ac:dyDescent="0.35">
      <c r="C156" t="s">
        <v>166</v>
      </c>
      <c r="D156" s="6">
        <v>-0.1011</v>
      </c>
      <c r="E156" s="6">
        <v>2.1899999999999999E-2</v>
      </c>
      <c r="F156" s="6">
        <v>-8.4600000000000009E-2</v>
      </c>
      <c r="G156" s="6">
        <v>4.7899999999999998E-2</v>
      </c>
    </row>
    <row r="157" spans="2:13" ht="15.5" x14ac:dyDescent="0.35">
      <c r="C157" t="s">
        <v>167</v>
      </c>
      <c r="D157" s="6">
        <v>-81.48</v>
      </c>
      <c r="E157" s="6">
        <v>49.88</v>
      </c>
      <c r="F157" s="6">
        <v>-120.95</v>
      </c>
      <c r="G157" s="6">
        <v>22.1</v>
      </c>
    </row>
    <row r="158" spans="2:13" ht="15.5" x14ac:dyDescent="0.35">
      <c r="C158" t="s">
        <v>168</v>
      </c>
      <c r="D158" s="5">
        <v>44000000000</v>
      </c>
      <c r="E158" s="5">
        <v>46000000000</v>
      </c>
      <c r="F158" s="5">
        <v>46000000000</v>
      </c>
      <c r="G158" s="5">
        <v>47000000000</v>
      </c>
    </row>
    <row r="159" spans="2:13" ht="15.5" x14ac:dyDescent="0.35">
      <c r="C159" t="s">
        <v>169</v>
      </c>
      <c r="D159" s="6">
        <v>0.84</v>
      </c>
      <c r="E159" s="6">
        <v>1.31</v>
      </c>
      <c r="F159" s="6">
        <v>0.63</v>
      </c>
      <c r="G159" s="6">
        <v>0.51</v>
      </c>
    </row>
    <row r="160" spans="2:13" ht="15.5" x14ac:dyDescent="0.35">
      <c r="C160" t="s">
        <v>170</v>
      </c>
      <c r="D160" s="6">
        <v>27.49</v>
      </c>
      <c r="E160" s="6">
        <v>28.93</v>
      </c>
      <c r="F160" s="6">
        <v>28.47</v>
      </c>
      <c r="G160" s="6">
        <v>29.66</v>
      </c>
    </row>
    <row r="161" spans="3:13" ht="15.5" x14ac:dyDescent="0.35">
      <c r="C161" t="s">
        <v>171</v>
      </c>
      <c r="D161" s="6">
        <v>0.84</v>
      </c>
      <c r="E161" s="6">
        <v>1.31</v>
      </c>
      <c r="F161" s="6">
        <v>0.63</v>
      </c>
      <c r="G161" s="6">
        <v>0.51</v>
      </c>
    </row>
    <row r="162" spans="3:13" ht="15.5" x14ac:dyDescent="0.35">
      <c r="C162" t="s">
        <v>172</v>
      </c>
      <c r="D162" s="6">
        <v>27.49</v>
      </c>
      <c r="E162" s="6">
        <v>28.93</v>
      </c>
      <c r="F162" s="6">
        <v>28.47</v>
      </c>
      <c r="G162" s="6">
        <v>29.66</v>
      </c>
    </row>
    <row r="163" spans="3:13" ht="15.5" x14ac:dyDescent="0.35">
      <c r="C163" t="s">
        <v>173</v>
      </c>
      <c r="D163" s="5">
        <v>0</v>
      </c>
      <c r="E163" s="5">
        <v>0</v>
      </c>
      <c r="F163" s="5">
        <v>0</v>
      </c>
      <c r="G163" s="5">
        <v>0</v>
      </c>
    </row>
    <row r="164" spans="3:13" ht="15.5" x14ac:dyDescent="0.35">
      <c r="C164" t="s">
        <v>174</v>
      </c>
      <c r="D164" s="5">
        <v>1000000000</v>
      </c>
      <c r="E164" s="5">
        <v>1000000000</v>
      </c>
      <c r="G164" s="5">
        <v>0</v>
      </c>
    </row>
    <row r="165" spans="3:13" ht="15.5" x14ac:dyDescent="0.35">
      <c r="C165" t="s">
        <v>175</v>
      </c>
      <c r="D165" s="5">
        <v>44000000000</v>
      </c>
      <c r="E165" s="5">
        <v>46000000000</v>
      </c>
      <c r="F165" s="5">
        <v>46000000000</v>
      </c>
      <c r="G165" s="5">
        <v>47000000000</v>
      </c>
    </row>
    <row r="166" spans="3:13" ht="15.5" x14ac:dyDescent="0.35">
      <c r="C166" t="s">
        <v>24</v>
      </c>
      <c r="D166" s="5">
        <v>1000000000</v>
      </c>
      <c r="E166" s="5">
        <v>1000000000</v>
      </c>
      <c r="F166" s="5">
        <v>0</v>
      </c>
      <c r="G166" s="5">
        <v>0</v>
      </c>
    </row>
    <row r="167" spans="3:13" ht="15.5" x14ac:dyDescent="0.35">
      <c r="C167" t="s">
        <v>21</v>
      </c>
      <c r="D167" s="5">
        <v>0</v>
      </c>
      <c r="E167" s="5">
        <v>0</v>
      </c>
      <c r="F167" s="5">
        <v>-7000000000</v>
      </c>
      <c r="G167" s="5">
        <v>-7000000000</v>
      </c>
    </row>
    <row r="168" spans="3:13" ht="15.5" x14ac:dyDescent="0.35">
      <c r="C168" t="s">
        <v>176</v>
      </c>
      <c r="D168" s="5">
        <v>12000000000</v>
      </c>
      <c r="E168" s="5">
        <v>11000000000</v>
      </c>
      <c r="F168" s="5">
        <v>15000000000</v>
      </c>
      <c r="G168" s="5">
        <v>15000000000</v>
      </c>
    </row>
    <row r="169" spans="3:13" ht="15.5" x14ac:dyDescent="0.35">
      <c r="C169" t="s">
        <v>177</v>
      </c>
      <c r="D169" s="5">
        <v>2000000000</v>
      </c>
      <c r="E169" s="5">
        <v>0</v>
      </c>
      <c r="F169" s="5">
        <v>4000000000</v>
      </c>
      <c r="G169" s="5">
        <v>-1000000000</v>
      </c>
    </row>
    <row r="170" spans="3:13" ht="15.5" x14ac:dyDescent="0.35">
      <c r="C170" t="s">
        <v>178</v>
      </c>
      <c r="D170" s="5">
        <v>0</v>
      </c>
      <c r="E170" s="5">
        <v>-5000000000</v>
      </c>
      <c r="F170" s="5">
        <v>-3000000000</v>
      </c>
      <c r="G170" s="5">
        <v>-2000000000</v>
      </c>
    </row>
    <row r="171" spans="3:13" ht="15.5" x14ac:dyDescent="0.35">
      <c r="C171" t="s">
        <v>13</v>
      </c>
      <c r="D171" s="5">
        <v>1000000000</v>
      </c>
      <c r="E171" s="5">
        <v>-5000000000</v>
      </c>
      <c r="F171" s="5">
        <v>2000000000</v>
      </c>
      <c r="G171" s="5">
        <v>-3000000000</v>
      </c>
    </row>
    <row r="172" spans="3:13" ht="15.5" x14ac:dyDescent="0.35">
      <c r="C172" t="s">
        <v>16</v>
      </c>
      <c r="D172" s="6">
        <v>0.73</v>
      </c>
      <c r="E172" s="6">
        <v>-3.09</v>
      </c>
      <c r="F172" s="6">
        <v>0.96</v>
      </c>
      <c r="G172" s="6">
        <v>-1.72</v>
      </c>
    </row>
    <row r="173" spans="3:13" ht="15.5" x14ac:dyDescent="0.35">
      <c r="C173" t="s">
        <v>46</v>
      </c>
      <c r="I173" s="6">
        <v>-0.86</v>
      </c>
      <c r="J173" s="6">
        <v>0.31</v>
      </c>
      <c r="K173" s="6">
        <v>-0.78</v>
      </c>
      <c r="L173" s="6">
        <v>168459.19</v>
      </c>
      <c r="M173" s="6">
        <v>1313269.74</v>
      </c>
    </row>
    <row r="174" spans="3:13" ht="15.5" x14ac:dyDescent="0.35">
      <c r="C174" t="s">
        <v>60</v>
      </c>
      <c r="I174" s="6">
        <v>-44.19</v>
      </c>
      <c r="J174" s="6">
        <v>48.39</v>
      </c>
      <c r="K174" s="6">
        <v>-34.619999999999997</v>
      </c>
      <c r="L174" s="5">
        <v>0</v>
      </c>
      <c r="M174" s="5">
        <v>0</v>
      </c>
    </row>
    <row r="175" spans="3:13" ht="15.5" x14ac:dyDescent="0.35">
      <c r="C175" t="s">
        <v>63</v>
      </c>
      <c r="I175" s="6">
        <v>3.8</v>
      </c>
      <c r="J175" s="6">
        <v>1.59</v>
      </c>
      <c r="K175" s="6">
        <v>5.8</v>
      </c>
      <c r="L175" s="5">
        <v>0</v>
      </c>
      <c r="M175" s="5">
        <v>0</v>
      </c>
    </row>
    <row r="176" spans="3:13" ht="15.5" x14ac:dyDescent="0.35">
      <c r="C176" t="s">
        <v>179</v>
      </c>
    </row>
    <row r="177" spans="3:13" ht="15.5" x14ac:dyDescent="0.35">
      <c r="C177" t="s">
        <v>180</v>
      </c>
      <c r="I177" s="6">
        <v>-2.86E-2</v>
      </c>
      <c r="J177" s="6">
        <v>1.03E-2</v>
      </c>
      <c r="K177" s="6">
        <v>-2.4900000000000002E-2</v>
      </c>
      <c r="L177" s="6">
        <v>6.0499999999999998E-2</v>
      </c>
      <c r="M177" s="6">
        <v>6.4600000000000005E-2</v>
      </c>
    </row>
    <row r="178" spans="3:13" ht="15.5" x14ac:dyDescent="0.35">
      <c r="C178" t="s">
        <v>181</v>
      </c>
      <c r="I178" s="6">
        <v>-2.98E-2</v>
      </c>
      <c r="J178" s="6">
        <v>1.0500000000000001E-2</v>
      </c>
      <c r="K178" s="6">
        <v>-2.6800000000000001E-2</v>
      </c>
      <c r="L178" s="6">
        <v>9.9900000000000003E-2</v>
      </c>
      <c r="M178" s="6">
        <v>0.15329999999999999</v>
      </c>
    </row>
    <row r="179" spans="3:13" ht="15.5" x14ac:dyDescent="0.35">
      <c r="C179" t="s">
        <v>182</v>
      </c>
      <c r="I179" s="6">
        <v>-0.03</v>
      </c>
      <c r="J179" s="6">
        <v>3.4500000000000003E-2</v>
      </c>
      <c r="K179" s="6">
        <v>-4.1599999999999998E-2</v>
      </c>
      <c r="L179" s="6">
        <v>0.12960000000000002</v>
      </c>
      <c r="M179" s="6">
        <v>0.22519999999999998</v>
      </c>
    </row>
    <row r="180" spans="3:13" ht="15.5" x14ac:dyDescent="0.35">
      <c r="C180" t="s">
        <v>183</v>
      </c>
      <c r="I180" s="6">
        <v>-53.9</v>
      </c>
      <c r="J180" s="6">
        <v>12.55</v>
      </c>
      <c r="K180" s="6">
        <v>-5.91</v>
      </c>
      <c r="L180" s="6">
        <v>3.28</v>
      </c>
      <c r="M180" s="6">
        <v>3.26</v>
      </c>
    </row>
    <row r="181" spans="3:13" ht="15.5" x14ac:dyDescent="0.35">
      <c r="C181" t="s">
        <v>57</v>
      </c>
      <c r="I181" s="6">
        <v>1.31</v>
      </c>
      <c r="J181" s="6">
        <v>0.51</v>
      </c>
      <c r="K181" s="6">
        <v>0.92</v>
      </c>
      <c r="L181" s="5">
        <v>0</v>
      </c>
      <c r="M181" s="5">
        <v>0</v>
      </c>
    </row>
    <row r="182" spans="3:13" ht="15.5" x14ac:dyDescent="0.35">
      <c r="C182" t="s">
        <v>54</v>
      </c>
      <c r="I182" s="6">
        <v>28.93</v>
      </c>
      <c r="J182" s="6">
        <v>29.66</v>
      </c>
      <c r="K182" s="6">
        <v>29.3</v>
      </c>
      <c r="L182" s="6">
        <v>1685854.95</v>
      </c>
      <c r="M182" s="6">
        <v>8565540.5</v>
      </c>
    </row>
    <row r="183" spans="3:13" ht="15.5" x14ac:dyDescent="0.35">
      <c r="C183" t="s">
        <v>184</v>
      </c>
      <c r="I183" s="6">
        <v>1.31</v>
      </c>
      <c r="J183" s="6">
        <v>0.51</v>
      </c>
      <c r="K183" s="6">
        <v>0.92</v>
      </c>
      <c r="L183" s="5">
        <v>0</v>
      </c>
      <c r="M183" s="5">
        <v>0</v>
      </c>
    </row>
    <row r="184" spans="3:13" ht="15.5" x14ac:dyDescent="0.35">
      <c r="C184" t="s">
        <v>185</v>
      </c>
      <c r="I184" s="6">
        <v>28.93</v>
      </c>
      <c r="J184" s="6">
        <v>29.66</v>
      </c>
      <c r="K184" s="6">
        <v>29.3</v>
      </c>
      <c r="L184" s="6">
        <v>1685854.95</v>
      </c>
      <c r="M184" s="6">
        <v>8565540.5</v>
      </c>
    </row>
    <row r="185" spans="3:13" ht="15.5" x14ac:dyDescent="0.35">
      <c r="C185" t="s">
        <v>186</v>
      </c>
      <c r="I185" s="5">
        <v>0</v>
      </c>
      <c r="J185" s="5">
        <v>0</v>
      </c>
      <c r="K185" s="5">
        <v>1000000000</v>
      </c>
      <c r="L185" s="5">
        <v>2000000000</v>
      </c>
      <c r="M185" s="5">
        <v>1000000000</v>
      </c>
    </row>
    <row r="186" spans="3:13" ht="15.5" x14ac:dyDescent="0.35">
      <c r="C186" t="s">
        <v>187</v>
      </c>
      <c r="I186" s="5">
        <v>1000000000</v>
      </c>
      <c r="J186" s="5">
        <v>0</v>
      </c>
      <c r="K186" s="5">
        <v>0</v>
      </c>
      <c r="L186" s="5">
        <v>1000000000</v>
      </c>
      <c r="M186" s="5">
        <v>0</v>
      </c>
    </row>
    <row r="187" spans="3:13" ht="15.5" x14ac:dyDescent="0.35">
      <c r="C187" t="s">
        <v>26</v>
      </c>
      <c r="I187" s="5">
        <v>1000000000</v>
      </c>
      <c r="J187" s="5">
        <v>0</v>
      </c>
      <c r="K187" s="5">
        <v>1000000000</v>
      </c>
      <c r="L187" s="5">
        <v>3000000000</v>
      </c>
      <c r="M187" s="5">
        <v>1000000000</v>
      </c>
    </row>
    <row r="188" spans="3:13" ht="15.5" x14ac:dyDescent="0.35">
      <c r="C188" t="s">
        <v>23</v>
      </c>
      <c r="I188" s="5">
        <v>0</v>
      </c>
      <c r="J188" s="5">
        <v>-7000000000</v>
      </c>
      <c r="K188" s="5">
        <v>-26000000000</v>
      </c>
      <c r="L188" s="5">
        <v>1000000000</v>
      </c>
      <c r="M188" s="5">
        <v>0</v>
      </c>
    </row>
    <row r="189" spans="3:13" ht="15.5" x14ac:dyDescent="0.35">
      <c r="C189" t="s">
        <v>188</v>
      </c>
      <c r="I189" s="5">
        <v>11000000000</v>
      </c>
      <c r="J189" s="5">
        <v>15000000000</v>
      </c>
      <c r="K189" s="5">
        <v>29000000000</v>
      </c>
      <c r="L189" s="5">
        <v>6000000000</v>
      </c>
      <c r="M189" s="5">
        <v>4000000000</v>
      </c>
    </row>
    <row r="190" spans="3:13" ht="15.5" x14ac:dyDescent="0.35">
      <c r="C190" t="s">
        <v>189</v>
      </c>
      <c r="I190" s="5">
        <v>5000000000</v>
      </c>
      <c r="J190" s="5">
        <v>1000000000</v>
      </c>
      <c r="K190" s="5">
        <v>-3000000000</v>
      </c>
      <c r="L190" s="5">
        <v>-3000000000</v>
      </c>
      <c r="M190" s="5">
        <v>3000000000</v>
      </c>
    </row>
    <row r="191" spans="3:13" ht="15.5" x14ac:dyDescent="0.35">
      <c r="C191" t="s">
        <v>190</v>
      </c>
      <c r="I191" s="5">
        <v>-8000000000</v>
      </c>
      <c r="J191" s="5">
        <v>-18000000000</v>
      </c>
      <c r="K191" s="5">
        <v>-6000000000</v>
      </c>
      <c r="L191" s="5">
        <v>-3000000000</v>
      </c>
    </row>
    <row r="192" spans="3:13" ht="15.5" x14ac:dyDescent="0.35">
      <c r="C192" t="s">
        <v>15</v>
      </c>
      <c r="I192" s="5">
        <v>-3000000000</v>
      </c>
      <c r="J192" s="5">
        <v>-17000000000</v>
      </c>
      <c r="K192" s="5">
        <v>-9000000000</v>
      </c>
      <c r="L192" s="5">
        <v>-5000000000</v>
      </c>
      <c r="M192" s="5">
        <v>3000000000</v>
      </c>
    </row>
    <row r="193" spans="2:13" ht="15.5" x14ac:dyDescent="0.35">
      <c r="C193" t="s">
        <v>17</v>
      </c>
      <c r="I193" s="6">
        <v>-2.13</v>
      </c>
      <c r="J193" s="6">
        <v>-10.74</v>
      </c>
      <c r="K193" s="6">
        <v>-5.39</v>
      </c>
      <c r="L193" s="6">
        <v>-876509.29</v>
      </c>
      <c r="M193" s="6">
        <v>6302111.4000000004</v>
      </c>
    </row>
    <row r="195" spans="2:13" ht="15.5" x14ac:dyDescent="0.35">
      <c r="B195" t="s">
        <v>191</v>
      </c>
      <c r="C195" t="s">
        <v>192</v>
      </c>
      <c r="D195" s="5">
        <v>-2000000000</v>
      </c>
      <c r="E195" s="5">
        <v>523000000</v>
      </c>
      <c r="F195" s="5">
        <v>-2000000000</v>
      </c>
      <c r="G195" s="5">
        <v>177000000</v>
      </c>
      <c r="H195" s="5">
        <v>-5000000000</v>
      </c>
      <c r="I195" s="5">
        <v>-1000000000</v>
      </c>
      <c r="J195" s="5">
        <v>500000000</v>
      </c>
      <c r="K195" s="5">
        <v>-1000000000</v>
      </c>
      <c r="L195" s="5">
        <v>1000000000</v>
      </c>
      <c r="M195" s="5">
        <v>670000000</v>
      </c>
    </row>
    <row r="196" spans="2:13" ht="15.5" x14ac:dyDescent="0.35">
      <c r="C196" t="s">
        <v>45</v>
      </c>
      <c r="D196" s="6">
        <v>-1.44</v>
      </c>
      <c r="E196" s="6">
        <v>0.33</v>
      </c>
      <c r="F196" s="6">
        <v>-1.19</v>
      </c>
      <c r="G196" s="6">
        <v>0.11</v>
      </c>
      <c r="H196" s="6">
        <v>-2.87</v>
      </c>
      <c r="I196" s="6">
        <v>-0.86</v>
      </c>
      <c r="J196" s="6">
        <v>0.31</v>
      </c>
      <c r="K196" s="6">
        <v>-0.78</v>
      </c>
      <c r="L196" s="6">
        <v>0.63</v>
      </c>
      <c r="M196" s="6">
        <v>0.42</v>
      </c>
    </row>
    <row r="197" spans="2:13" ht="15.5" x14ac:dyDescent="0.35">
      <c r="C197" t="s">
        <v>193</v>
      </c>
      <c r="D197" s="5">
        <v>6000000000</v>
      </c>
      <c r="E197" s="5">
        <v>10000000000</v>
      </c>
      <c r="F197" s="5">
        <v>6000000000</v>
      </c>
      <c r="G197" s="5">
        <v>9000000000</v>
      </c>
      <c r="H197" s="5">
        <v>12000000000</v>
      </c>
      <c r="I197" s="5">
        <v>16000000000</v>
      </c>
      <c r="J197" s="5">
        <v>15000000000</v>
      </c>
      <c r="K197" s="5">
        <v>7000000000</v>
      </c>
      <c r="L197" s="5">
        <v>11000000000</v>
      </c>
      <c r="M197" s="5">
        <v>5000000000</v>
      </c>
    </row>
    <row r="198" spans="2:13" ht="15.5" x14ac:dyDescent="0.35">
      <c r="C198" t="s">
        <v>194</v>
      </c>
      <c r="I198" s="6">
        <v>-8.6999999999999993</v>
      </c>
    </row>
    <row r="199" spans="2:13" ht="15.5" x14ac:dyDescent="0.35">
      <c r="C199" t="s">
        <v>195</v>
      </c>
      <c r="I199" s="6">
        <v>6.95</v>
      </c>
    </row>
    <row r="200" spans="2:13" ht="15.5" x14ac:dyDescent="0.35">
      <c r="C200" t="s">
        <v>196</v>
      </c>
      <c r="I200" s="6">
        <v>0.91</v>
      </c>
    </row>
    <row r="201" spans="2:13" ht="15.5" x14ac:dyDescent="0.35">
      <c r="C201" t="s">
        <v>197</v>
      </c>
      <c r="I201" s="6">
        <v>-2.87</v>
      </c>
    </row>
    <row r="202" spans="2:13" ht="15.5" x14ac:dyDescent="0.35">
      <c r="C202" t="s">
        <v>198</v>
      </c>
      <c r="D202" s="6">
        <v>0.47</v>
      </c>
    </row>
    <row r="203" spans="2:13" ht="15.5" x14ac:dyDescent="0.35">
      <c r="C203" t="s">
        <v>199</v>
      </c>
      <c r="I203" s="6">
        <v>27.49</v>
      </c>
    </row>
    <row r="204" spans="2:13" ht="15.5" x14ac:dyDescent="0.35">
      <c r="C204" t="s">
        <v>200</v>
      </c>
      <c r="D204" s="6">
        <v>15.26</v>
      </c>
    </row>
    <row r="205" spans="2:13" ht="15.5" x14ac:dyDescent="0.35">
      <c r="C205" t="s">
        <v>201</v>
      </c>
      <c r="D205" s="6">
        <v>15.26</v>
      </c>
    </row>
    <row r="206" spans="2:13" ht="15.5" x14ac:dyDescent="0.35">
      <c r="C206" t="s">
        <v>202</v>
      </c>
      <c r="D206" s="6">
        <v>0.02</v>
      </c>
    </row>
    <row r="207" spans="2:13" ht="15.5" x14ac:dyDescent="0.35">
      <c r="C207" t="s">
        <v>352</v>
      </c>
      <c r="D207" s="6">
        <v>0.01</v>
      </c>
    </row>
    <row r="208" spans="2:13" ht="15.5" x14ac:dyDescent="0.35">
      <c r="C208" t="s">
        <v>203</v>
      </c>
      <c r="D208" s="6">
        <v>0.04</v>
      </c>
    </row>
    <row r="209" spans="3:9" ht="15.5" x14ac:dyDescent="0.35">
      <c r="C209" t="s">
        <v>204</v>
      </c>
      <c r="D209" s="6">
        <v>0.02</v>
      </c>
    </row>
    <row r="210" spans="3:9" ht="15.5" x14ac:dyDescent="0.35">
      <c r="C210" t="s">
        <v>205</v>
      </c>
      <c r="D210" s="6">
        <v>1.04</v>
      </c>
    </row>
    <row r="211" spans="3:9" ht="15.5" x14ac:dyDescent="0.35">
      <c r="C211" t="s">
        <v>13</v>
      </c>
      <c r="D211" s="5">
        <v>1000000000</v>
      </c>
    </row>
    <row r="212" spans="3:9" ht="15.5" x14ac:dyDescent="0.35">
      <c r="C212" t="s">
        <v>206</v>
      </c>
      <c r="I212" s="6">
        <v>27.93</v>
      </c>
    </row>
    <row r="213" spans="3:9" ht="15.5" x14ac:dyDescent="0.35">
      <c r="C213" t="s">
        <v>207</v>
      </c>
      <c r="I213" s="5">
        <v>0</v>
      </c>
    </row>
    <row r="214" spans="3:9" ht="15.5" x14ac:dyDescent="0.35">
      <c r="C214" t="s">
        <v>208</v>
      </c>
      <c r="I214" s="5">
        <v>0</v>
      </c>
    </row>
    <row r="215" spans="3:9" ht="15.5" x14ac:dyDescent="0.35">
      <c r="C215" t="s">
        <v>209</v>
      </c>
      <c r="I215" s="5">
        <v>0</v>
      </c>
    </row>
    <row r="216" spans="3:9" ht="15.5" x14ac:dyDescent="0.35">
      <c r="C216" t="s">
        <v>210</v>
      </c>
      <c r="D216" s="6">
        <v>62.61</v>
      </c>
    </row>
    <row r="217" spans="3:9" ht="15.5" x14ac:dyDescent="0.35">
      <c r="C217" t="s">
        <v>214</v>
      </c>
      <c r="D217" s="6">
        <v>1.45</v>
      </c>
    </row>
    <row r="218" spans="3:9" ht="15.5" x14ac:dyDescent="0.35">
      <c r="C218" t="s">
        <v>41</v>
      </c>
      <c r="I218" s="5">
        <v>40000000000</v>
      </c>
    </row>
    <row r="219" spans="3:9" ht="15.5" x14ac:dyDescent="0.35">
      <c r="C219" t="s">
        <v>215</v>
      </c>
      <c r="I219" s="5">
        <v>40000000000</v>
      </c>
    </row>
    <row r="220" spans="3:9" ht="15.5" x14ac:dyDescent="0.35">
      <c r="C220" t="s">
        <v>216</v>
      </c>
      <c r="I220" s="5">
        <v>1600000000</v>
      </c>
    </row>
    <row r="221" spans="3:9" ht="15.5" x14ac:dyDescent="0.35">
      <c r="C221" t="s">
        <v>217</v>
      </c>
      <c r="I221" s="6">
        <v>0.41899999999999998</v>
      </c>
    </row>
    <row r="222" spans="3:9" ht="15.5" x14ac:dyDescent="0.35">
      <c r="C222" t="s">
        <v>218</v>
      </c>
      <c r="D222" s="6">
        <v>3.6900000000000002E-2</v>
      </c>
    </row>
    <row r="223" spans="3:9" ht="15.5" x14ac:dyDescent="0.35">
      <c r="C223" t="s">
        <v>219</v>
      </c>
      <c r="D223" s="6">
        <v>-0.37880000000000003</v>
      </c>
    </row>
    <row r="224" spans="3:9" ht="15.5" x14ac:dyDescent="0.35">
      <c r="C224" t="s">
        <v>220</v>
      </c>
      <c r="D224" s="6">
        <v>-0.38369999999999999</v>
      </c>
    </row>
    <row r="225" spans="3:9" ht="15.5" x14ac:dyDescent="0.35">
      <c r="C225" t="s">
        <v>221</v>
      </c>
      <c r="D225" s="6">
        <v>-3.4599999999999999E-2</v>
      </c>
    </row>
    <row r="226" spans="3:9" ht="15.5" x14ac:dyDescent="0.35">
      <c r="C226" t="s">
        <v>222</v>
      </c>
      <c r="D226" s="6">
        <v>2.2436000000000003</v>
      </c>
    </row>
    <row r="227" spans="3:9" ht="15.5" x14ac:dyDescent="0.35">
      <c r="C227" t="s">
        <v>223</v>
      </c>
      <c r="D227" s="6">
        <v>-0.20910000000000001</v>
      </c>
    </row>
    <row r="228" spans="3:9" ht="15.5" x14ac:dyDescent="0.35">
      <c r="C228" t="s">
        <v>224</v>
      </c>
      <c r="I228" s="5">
        <v>1</v>
      </c>
    </row>
    <row r="229" spans="3:9" ht="15.5" x14ac:dyDescent="0.35">
      <c r="C229" t="s">
        <v>225</v>
      </c>
      <c r="I229" s="6">
        <v>0.23</v>
      </c>
    </row>
    <row r="230" spans="3:9" ht="15.5" x14ac:dyDescent="0.35">
      <c r="C230" t="s">
        <v>226</v>
      </c>
      <c r="I230" s="6">
        <v>0.02</v>
      </c>
    </row>
    <row r="231" spans="3:9" ht="15.5" x14ac:dyDescent="0.35">
      <c r="C231" t="s">
        <v>308</v>
      </c>
      <c r="I231" s="6">
        <v>0.22</v>
      </c>
    </row>
    <row r="232" spans="3:9" ht="15.5" x14ac:dyDescent="0.35">
      <c r="C232" t="s">
        <v>227</v>
      </c>
      <c r="I232" s="6">
        <v>0.35</v>
      </c>
    </row>
    <row r="233" spans="3:9" ht="15.5" x14ac:dyDescent="0.35">
      <c r="C233" t="s">
        <v>228</v>
      </c>
      <c r="I233" s="6">
        <v>0.36</v>
      </c>
    </row>
    <row r="234" spans="3:9" ht="15.5" x14ac:dyDescent="0.35">
      <c r="C234" t="s">
        <v>229</v>
      </c>
      <c r="I234" s="6">
        <v>0.6</v>
      </c>
    </row>
    <row r="235" spans="3:9" ht="15.5" x14ac:dyDescent="0.35">
      <c r="C235" t="s">
        <v>230</v>
      </c>
      <c r="I235" s="6">
        <v>0.32</v>
      </c>
    </row>
    <row r="236" spans="3:9" ht="15.5" x14ac:dyDescent="0.35">
      <c r="C236" t="s">
        <v>231</v>
      </c>
      <c r="D236" s="5">
        <v>1000000000</v>
      </c>
    </row>
    <row r="237" spans="3:9" ht="15.5" x14ac:dyDescent="0.35">
      <c r="C237" t="s">
        <v>232</v>
      </c>
      <c r="D237" s="5">
        <v>46000000000</v>
      </c>
    </row>
    <row r="238" spans="3:9" ht="15.5" x14ac:dyDescent="0.35">
      <c r="C238" t="s">
        <v>233</v>
      </c>
      <c r="D238" s="5">
        <v>2000000000</v>
      </c>
    </row>
    <row r="239" spans="3:9" ht="15.5" x14ac:dyDescent="0.35">
      <c r="C239" t="s">
        <v>176</v>
      </c>
      <c r="D239" s="5">
        <v>12000000000</v>
      </c>
    </row>
    <row r="240" spans="3:9" ht="15.5" x14ac:dyDescent="0.35">
      <c r="C240" t="s">
        <v>175</v>
      </c>
      <c r="I240" s="5">
        <v>44000000000</v>
      </c>
    </row>
    <row r="241" spans="3:9" ht="15.5" x14ac:dyDescent="0.35">
      <c r="C241" t="s">
        <v>174</v>
      </c>
      <c r="D241" s="5">
        <v>1000000000</v>
      </c>
    </row>
    <row r="242" spans="3:9" ht="15.5" x14ac:dyDescent="0.35">
      <c r="C242" t="s">
        <v>173</v>
      </c>
      <c r="D242" s="5">
        <v>0</v>
      </c>
    </row>
    <row r="243" spans="3:9" ht="15.5" x14ac:dyDescent="0.35">
      <c r="C243" t="s">
        <v>24</v>
      </c>
      <c r="D243" s="5">
        <v>1000000000</v>
      </c>
    </row>
    <row r="244" spans="3:9" ht="15.5" x14ac:dyDescent="0.35">
      <c r="C244" t="s">
        <v>21</v>
      </c>
      <c r="D244" s="5">
        <v>0</v>
      </c>
    </row>
    <row r="245" spans="3:9" ht="15.5" x14ac:dyDescent="0.35">
      <c r="C245" t="s">
        <v>234</v>
      </c>
      <c r="I245" s="5">
        <v>44000000000</v>
      </c>
    </row>
  </sheetData>
  <pageMargins left="0.7" right="0.7" top="0.75" bottom="0.75" header="0.3" footer="0.3"/>
  <ignoredErrors>
    <ignoredError sqref="A1:M246" numberStoredAsText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N26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1050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1051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t="str">
        <f t="shared" ref="I2:N2" ca="1" si="0">IFERROR(_xlfn.STOCKHISTORY("XIDX:" &amp; $C$1, I1, , 0, 0, 1), "Libur")</f>
        <v>Libur</v>
      </c>
      <c r="J2" s="2" vm="14">
        <f t="shared" ca="1" si="0"/>
        <v>50</v>
      </c>
      <c r="K2" s="2" vm="153">
        <f t="shared" ca="1" si="0"/>
        <v>91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126607084444</v>
      </c>
      <c r="E4" s="2">
        <f>IFERROR(INDEX(E51:E500,MATCH($C$4,$C$51:$C$500,0)),"")</f>
        <v>200740015643</v>
      </c>
      <c r="H4" s="2">
        <f>IFERROR(SUM(D4:G4)*(4/MAX(1,COUNT(D4:G4))),"")</f>
        <v>654694200174</v>
      </c>
      <c r="I4" s="2">
        <f t="shared" ref="I4:N4" si="1">IFERROR(INDEX(I51:I500,MATCH($C$4,$C$51:$C$500,0)),"")</f>
        <v>41981627864</v>
      </c>
      <c r="J4" s="2">
        <f t="shared" si="1"/>
        <v>71205891070</v>
      </c>
      <c r="K4" s="2">
        <f t="shared" si="1"/>
        <v>132543989557</v>
      </c>
      <c r="L4" s="2">
        <f t="shared" si="1"/>
        <v>128305264796</v>
      </c>
      <c r="M4" s="2">
        <f t="shared" si="1"/>
        <v>111215316633</v>
      </c>
      <c r="N4" s="2">
        <f t="shared" si="1"/>
        <v>84987068261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73704093</v>
      </c>
      <c r="E5" s="2">
        <f>IFERROR(INDEX(E51:E500,MATCH($C$5,$C$51:$C$500,0)),"")</f>
        <v>2430716545</v>
      </c>
      <c r="H5" s="2">
        <f>IFERROR(SUM(D5:G5)*(4/MAX(1,COUNT(D5:G5))),"")</f>
        <v>5008841276</v>
      </c>
      <c r="I5" s="2">
        <f t="shared" ref="I5:N5" si="2">IFERROR(INDEX(I51:I500,MATCH($C$5,$C$51:$C$500,0)),"")</f>
        <v>-21553812089</v>
      </c>
      <c r="J5" s="2">
        <f t="shared" si="2"/>
        <v>-82010734025</v>
      </c>
      <c r="K5" s="2">
        <f t="shared" si="2"/>
        <v>5791251871</v>
      </c>
      <c r="L5" s="2">
        <f t="shared" si="2"/>
        <v>12644646456</v>
      </c>
      <c r="M5" s="2">
        <f t="shared" si="2"/>
        <v>8638803742</v>
      </c>
      <c r="N5" s="2">
        <f t="shared" si="2"/>
        <v>4772365850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76353426504</v>
      </c>
      <c r="E6" s="2">
        <f>IFERROR(INDEX(E51:E500,MATCH($C$6,$C$51:$C$500,0)),"")</f>
        <v>76279722411</v>
      </c>
      <c r="H6" s="2">
        <f>IFERROR(INDEX(D6:G6,COUNT(D6:G6)),"")</f>
        <v>76279722411</v>
      </c>
      <c r="I6" s="2">
        <f t="shared" ref="I6:N6" si="3">IFERROR(INDEX(I51:I500,MATCH($C$6,$C$51:$C$500,0)),"")</f>
        <v>73849005866</v>
      </c>
      <c r="J6" s="2">
        <f t="shared" si="3"/>
        <v>95402817955</v>
      </c>
      <c r="K6" s="2">
        <f t="shared" si="3"/>
        <v>177243354104</v>
      </c>
      <c r="L6" s="2">
        <f t="shared" si="3"/>
        <v>59278024981</v>
      </c>
      <c r="M6" s="2">
        <f t="shared" si="3"/>
        <v>15300378525</v>
      </c>
      <c r="N6" s="2">
        <f t="shared" si="3"/>
        <v>6661574783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3.57</v>
      </c>
      <c r="E7" s="3">
        <f>IFERROR(INDEX(E51:E500,MATCH($C$7,$C$51:$C$500,0))/1000000000,"")</f>
        <v>3.57</v>
      </c>
      <c r="H7" s="3">
        <f>IFERROR(INDEX(D7:G7,COUNT(D7:G7)),"")</f>
        <v>3.57</v>
      </c>
      <c r="I7" s="3">
        <f t="shared" ref="I7:N7" si="4">IFERROR(INDEX(I51:I500,MATCH($C$7,$C$51:$C$500,0))/1000000000,"")</f>
        <v>3.57</v>
      </c>
      <c r="J7" s="3">
        <f t="shared" si="4"/>
        <v>3.57</v>
      </c>
      <c r="K7" s="3">
        <f t="shared" si="4"/>
        <v>3.57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1000000000</v>
      </c>
      <c r="E8" s="2">
        <f>IFERROR(INDEX(E51:E500,MATCH("Free cash flow (Quarter)",$C$51:$C$500,0)),"")</f>
        <v>-1000000000</v>
      </c>
      <c r="H8" s="2">
        <f>IFERROR(INDEX(D8:G8,COUNT(D8:G8)),"")</f>
        <v>-1000000000</v>
      </c>
      <c r="I8" s="2">
        <f t="shared" ref="I8:N8" si="5">IFERROR(INDEX(I51:I500,MATCH($C$8,$C$51:$C$500,0)),"")</f>
        <v>-48000000000</v>
      </c>
      <c r="J8" s="2">
        <f t="shared" si="5"/>
        <v>-24000000000</v>
      </c>
      <c r="K8" s="2">
        <f t="shared" si="5"/>
        <v>-55000000000</v>
      </c>
      <c r="L8" s="2">
        <f t="shared" si="5"/>
        <v>-10000000000</v>
      </c>
      <c r="M8" s="2">
        <f t="shared" si="5"/>
        <v>3000000000</v>
      </c>
      <c r="N8" s="2">
        <f t="shared" si="5"/>
        <v>-2000000000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0.3</v>
      </c>
      <c r="E9" s="3">
        <f>IFERROR(INDEX(E51:E500,MATCH("Free cash flow per share (Quarter)",$C$51:$C$500,0)),"")</f>
        <v>-0.22</v>
      </c>
      <c r="H9" s="3">
        <f>IFERROR(INDEX(D9:G9,COUNT(D9:G9)),"")</f>
        <v>-0.22</v>
      </c>
      <c r="I9" s="3">
        <f t="shared" ref="I9:N9" si="6">IFERROR(INDEX(I51:I500,MATCH($C$9,$C$51:$C$500,0)),"")</f>
        <v>-13.49</v>
      </c>
      <c r="J9" s="3">
        <f t="shared" si="6"/>
        <v>-6.72</v>
      </c>
      <c r="K9" s="3">
        <f t="shared" si="6"/>
        <v>-15.3</v>
      </c>
      <c r="L9" s="3">
        <f t="shared" si="6"/>
        <v>-247279.37</v>
      </c>
      <c r="M9" s="3">
        <f t="shared" si="6"/>
        <v>9556046.4600000009</v>
      </c>
      <c r="N9" s="3">
        <f t="shared" si="6"/>
        <v>-7675746.2300000004</v>
      </c>
    </row>
    <row r="10" spans="1:14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 t="str">
        <f t="shared" ref="I10:N10" ca="1" si="7">IFERROR(IF(I9=0,"",I2/I9),"")</f>
        <v/>
      </c>
      <c r="J10" s="3">
        <f t="shared" ca="1" si="7"/>
        <v>-7.4404761904761907</v>
      </c>
      <c r="K10" s="3">
        <f t="shared" ca="1" si="7"/>
        <v>-5.9477124183006529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477776125</v>
      </c>
      <c r="E11" s="2">
        <f>IFERROR(INDEX(E51:E500,MATCH($C$11,$C$51:$C$500,0)),"")</f>
        <v>139386935</v>
      </c>
      <c r="H11" s="2">
        <f>IFERROR(INDEX(D11:G11,COUNT(D11:G11)),"")</f>
        <v>139386935</v>
      </c>
      <c r="I11" s="2">
        <f t="shared" ref="I11:N11" si="8">IFERROR(INDEX(I51:I500,MATCH($C$11,$C$51:$C$500,0)),"")</f>
        <v>238370670</v>
      </c>
      <c r="J11" s="2">
        <f t="shared" si="8"/>
        <v>2229393281</v>
      </c>
      <c r="K11" s="2">
        <f t="shared" si="8"/>
        <v>34589982477</v>
      </c>
      <c r="L11" s="2">
        <f t="shared" si="8"/>
        <v>1516624220</v>
      </c>
      <c r="M11" s="2">
        <f t="shared" si="8"/>
        <v>11989903544</v>
      </c>
      <c r="N11" s="2">
        <f t="shared" si="8"/>
        <v>7762280394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5000000000</v>
      </c>
      <c r="E12" s="2">
        <f>IFERROR(INDEX(E51:E500,MATCH("Net Debt (Quarter)",$C$51:$C$500,0)),"")</f>
        <v>5000000000</v>
      </c>
      <c r="H12" s="2">
        <f>IFERROR(INDEX(D12:G12,COUNT(D12:G12)),"")</f>
        <v>5000000000</v>
      </c>
      <c r="I12" s="2">
        <f t="shared" ref="I12:N12" si="9">IFERROR(INDEX(I51:I500,MATCH($C$12,$C$51:$C$500,0)),"")</f>
        <v>5000000000</v>
      </c>
      <c r="J12" s="2">
        <f t="shared" si="9"/>
        <v>5000000000</v>
      </c>
      <c r="K12" s="2">
        <f t="shared" si="9"/>
        <v>-30000000000</v>
      </c>
      <c r="L12" s="2">
        <f t="shared" si="9"/>
        <v>-2000000000</v>
      </c>
      <c r="M12" s="2">
        <f t="shared" si="9"/>
        <v>-12000000000</v>
      </c>
      <c r="N12" s="2">
        <f t="shared" si="9"/>
        <v>-8000000000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5000000000</v>
      </c>
      <c r="E13" s="2">
        <f>IFERROR(INDEX(E51:E500,MATCH("Total Debt (Quarter)",$C$51:$C$500,0)),"")</f>
        <v>5000000000</v>
      </c>
      <c r="H13" s="2">
        <f>IFERROR(INDEX(D13:G13,COUNT(D13:G13)),"")</f>
        <v>5000000000</v>
      </c>
      <c r="I13" s="2">
        <f t="shared" ref="I13:N13" si="10">IFERROR(INDEX(I51:I500,MATCH($C$13,$C$51:$C$500,0)),"")</f>
        <v>5000000000</v>
      </c>
      <c r="J13" s="2">
        <f t="shared" si="10"/>
        <v>7000000000</v>
      </c>
      <c r="K13" s="2">
        <f t="shared" si="10"/>
        <v>5000000000</v>
      </c>
      <c r="L13" s="2">
        <f t="shared" si="10"/>
        <v>0</v>
      </c>
      <c r="M13" s="2">
        <f t="shared" si="10"/>
        <v>0</v>
      </c>
      <c r="N13" s="2">
        <f t="shared" si="10"/>
        <v>0</v>
      </c>
    </row>
    <row r="14" spans="1:14" ht="15.5" x14ac:dyDescent="0.35">
      <c r="C14" t="s">
        <v>27</v>
      </c>
      <c r="D14" s="2">
        <f>IFERROR(INDEX(D51:D500,MATCH($C$14,$C$51:$C$500,0)),"")</f>
        <v>-7869010</v>
      </c>
      <c r="E14" s="2">
        <f>IFERROR(INDEX(E51:E500,MATCH($C$14,$C$51:$C$500,0)),"")</f>
        <v>-6873941</v>
      </c>
      <c r="H14" s="2">
        <f>IFERROR(SUM(D14:G14)*(4/MAX(1,COUNT(D14:G14))),"")</f>
        <v>-29485902</v>
      </c>
      <c r="I14" s="2">
        <f t="shared" ref="I14:N14" si="11">IFERROR(INDEX(I51:I500,MATCH($C$14,$C$51:$C$500,0)),"")</f>
        <v>-63058047</v>
      </c>
      <c r="J14" s="2">
        <f t="shared" si="11"/>
        <v>-134548137</v>
      </c>
      <c r="K14" s="2">
        <f t="shared" si="11"/>
        <v>-40073468</v>
      </c>
      <c r="L14" s="2">
        <f t="shared" si="11"/>
        <v>-41667779</v>
      </c>
      <c r="M14" s="2">
        <f t="shared" si="11"/>
        <v>-28710424</v>
      </c>
      <c r="N14" s="2">
        <f t="shared" si="11"/>
        <v>-18530267</v>
      </c>
    </row>
    <row r="15" spans="1:14" ht="15.5" x14ac:dyDescent="0.35">
      <c r="C15" t="s">
        <v>28</v>
      </c>
      <c r="D15" s="2">
        <f>IFERROR(INDEX(D51:D500,MATCH($C$15,$C$51:$C$500,0)),"")</f>
        <v>-20788334</v>
      </c>
      <c r="E15" s="2">
        <f>IFERROR(INDEX(E51:E500,MATCH($C$15,$C$51:$C$500,0)),"")</f>
        <v>-685586718</v>
      </c>
      <c r="H15" s="2">
        <f>IFERROR(SUM(D15:G15)*(4/MAX(1,COUNT(D15:G15))),"")</f>
        <v>-1412750104</v>
      </c>
      <c r="I15" s="2">
        <f t="shared" ref="I15:N15" si="12">IFERROR(INDEX(I51:I500,MATCH($C$15,$C$51:$C$500,0)),"")</f>
        <v>1952367</v>
      </c>
      <c r="J15" s="2">
        <f t="shared" si="12"/>
        <v>36332560</v>
      </c>
      <c r="K15" s="2">
        <f t="shared" si="12"/>
        <v>-1758241669</v>
      </c>
      <c r="L15" s="2">
        <f t="shared" si="12"/>
        <v>-3439494804</v>
      </c>
      <c r="M15" s="2">
        <f t="shared" si="12"/>
        <v>-2168376294</v>
      </c>
      <c r="N15" s="2">
        <f t="shared" si="12"/>
        <v>-1511608660</v>
      </c>
    </row>
    <row r="16" spans="1:14" ht="15.5" x14ac:dyDescent="0.35">
      <c r="C16" t="s">
        <v>29</v>
      </c>
      <c r="D16" s="2">
        <f>IFERROR(INDEX(D51:D500,MATCH($C$16,$C$51:$C$500,0)),"")</f>
        <v>94492427</v>
      </c>
      <c r="E16" s="2">
        <f>IFERROR(INDEX(E51:E500,MATCH($C$16,$C$51:$C$500,0)),"")</f>
        <v>3116303263</v>
      </c>
      <c r="H16" s="2">
        <f>IFERROR(SUM(D16:G16)*(4/MAX(1,COUNT(D16:G16))),"")</f>
        <v>6421591380</v>
      </c>
      <c r="I16" s="2">
        <f t="shared" ref="I16:N16" si="13">IFERROR(INDEX(I51:I500,MATCH($C$16,$C$51:$C$500,0)),"")</f>
        <v>-21675915167</v>
      </c>
      <c r="J16" s="2">
        <f t="shared" si="13"/>
        <v>-82492333022</v>
      </c>
      <c r="K16" s="2">
        <f t="shared" si="13"/>
        <v>7631227083</v>
      </c>
      <c r="L16" s="2">
        <f t="shared" si="13"/>
        <v>16081970755</v>
      </c>
      <c r="M16" s="2">
        <f t="shared" si="13"/>
        <v>10805932566</v>
      </c>
      <c r="N16" s="2">
        <f t="shared" si="13"/>
        <v>6283974510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38</v>
      </c>
      <c r="C19" t="s">
        <v>39</v>
      </c>
    </row>
    <row r="20" spans="1:14" ht="15.5" x14ac:dyDescent="0.35">
      <c r="A20" t="s">
        <v>40</v>
      </c>
      <c r="C20" t="s">
        <v>41</v>
      </c>
      <c r="D20" s="2" t="str">
        <f ca="1">IFERROR(D21*D2,"")</f>
        <v/>
      </c>
      <c r="E20" s="2" t="str">
        <f ca="1">IFERROR(E21*E2,"")</f>
        <v/>
      </c>
      <c r="H20" s="2" t="str">
        <f t="shared" ref="H20:N20" ca="1" si="14">IFERROR(H21*H2,"")</f>
        <v/>
      </c>
      <c r="I20" s="2" t="str">
        <f t="shared" ca="1" si="14"/>
        <v/>
      </c>
      <c r="J20" s="2">
        <f t="shared" ca="1" si="14"/>
        <v>178500000000</v>
      </c>
      <c r="K20" s="2">
        <f t="shared" ca="1" si="14"/>
        <v>324870000000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3570000000</v>
      </c>
      <c r="E21" s="2">
        <f>IFERROR(INDEX(E51:E500,MATCH($C$7,$C$51:$C$500,0)),"")</f>
        <v>3570000000</v>
      </c>
      <c r="H21" s="2">
        <f>IFERROR(INDEX(D21:G21,COUNT(D21:G21)),"")</f>
        <v>3570000000</v>
      </c>
      <c r="I21" s="2">
        <f t="shared" ref="I21:N21" si="15">IFERROR(INDEX(I51:I500,MATCH($C$7,$C$51:$C$500,0)),"")</f>
        <v>3570000000</v>
      </c>
      <c r="J21" s="2">
        <f t="shared" si="15"/>
        <v>3570000000</v>
      </c>
      <c r="K21" s="2">
        <f t="shared" si="15"/>
        <v>3570000000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42</v>
      </c>
      <c r="C23" t="s">
        <v>43</v>
      </c>
      <c r="D23" s="3">
        <f>IFERROR(D5/D6*100,"")</f>
        <v>9.65301707790924E-2</v>
      </c>
      <c r="E23" s="3">
        <f>IFERROR(E5/E6*100,"")</f>
        <v>3.1865828403296286</v>
      </c>
      <c r="H23" s="3">
        <f t="shared" ref="H23:N23" si="16">IFERROR(H5/H6*100,"")</f>
        <v>6.5664125637637278</v>
      </c>
      <c r="I23" s="3">
        <f t="shared" si="16"/>
        <v>-29.186326662419365</v>
      </c>
      <c r="J23" s="3">
        <f t="shared" si="16"/>
        <v>-85.962590815381532</v>
      </c>
      <c r="K23" s="3">
        <f t="shared" si="16"/>
        <v>3.2674014212131772</v>
      </c>
      <c r="L23" s="3">
        <f t="shared" si="16"/>
        <v>21.331085946356858</v>
      </c>
      <c r="M23" s="3">
        <f t="shared" si="16"/>
        <v>56.461372690124342</v>
      </c>
      <c r="N23" s="3">
        <f t="shared" si="16"/>
        <v>71.640205288677905</v>
      </c>
    </row>
    <row r="24" spans="1:14" ht="15.5" x14ac:dyDescent="0.35">
      <c r="C24" t="s">
        <v>44</v>
      </c>
      <c r="D24" s="4" t="str">
        <f>IFERROR(_xlfn.RRI(5,I23,D23),"")</f>
        <v/>
      </c>
      <c r="E24" s="4" t="str">
        <f>IFERROR(_xlfn.RRI(5,J23,E23),"")</f>
        <v/>
      </c>
      <c r="H24" s="4">
        <f t="shared" ref="H24:N24" si="17">IFERROR(_xlfn.RRI(5,M23,H23),"")</f>
        <v>-0.34969761523549103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45</v>
      </c>
      <c r="C25" t="s">
        <v>46</v>
      </c>
      <c r="D25" s="3">
        <f>IFERROR(INDEX(D51:D500,MATCH($A$25,$C$51:$C$500,0)),"")</f>
        <v>0.02</v>
      </c>
      <c r="E25" s="3">
        <f>IFERROR(INDEX(E51:E500,MATCH($A$25,$C$51:$C$500,0)),"")</f>
        <v>0.68</v>
      </c>
      <c r="H25" s="3">
        <f>IFERROR(INDEX(D25:G25,COUNT(D25:G25)),"")</f>
        <v>0.68</v>
      </c>
      <c r="I25" s="3">
        <f t="shared" ref="I25:N25" si="18">IFERROR(INDEX(I51:I500,MATCH($C$25,$C$51:$C$500,0)),"")</f>
        <v>-6.07</v>
      </c>
      <c r="J25" s="3">
        <f t="shared" si="18"/>
        <v>-23.09</v>
      </c>
      <c r="K25" s="3">
        <f t="shared" si="18"/>
        <v>1.64</v>
      </c>
      <c r="L25" s="3">
        <f t="shared" si="18"/>
        <v>316061.90000000002</v>
      </c>
      <c r="M25" s="3">
        <f t="shared" si="18"/>
        <v>25938607.420000002</v>
      </c>
      <c r="N25" s="3">
        <f t="shared" si="18"/>
        <v>15907886.17</v>
      </c>
    </row>
    <row r="26" spans="1:14" ht="15.5" x14ac:dyDescent="0.35">
      <c r="C26" t="s">
        <v>47</v>
      </c>
      <c r="D26" s="4" t="str">
        <f>IFERROR(_xlfn.RRI(5,I25,D25),"")</f>
        <v/>
      </c>
      <c r="E26" s="4" t="str">
        <f>IFERROR(_xlfn.RRI(5,J25,E25),"")</f>
        <v/>
      </c>
      <c r="H26" s="4">
        <f t="shared" ref="H26:N26" si="19">IFERROR(_xlfn.RRI(5,M25,H25),"")</f>
        <v>-0.96954122369977191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48</v>
      </c>
      <c r="D27" s="3">
        <f>IFERROR(D4/D21,"")</f>
        <v>35.464169312044817</v>
      </c>
      <c r="E27" s="3">
        <f>IFERROR(E4/E21,"")</f>
        <v>56.22969625854342</v>
      </c>
      <c r="H27" s="3">
        <f t="shared" ref="H27:N27" si="20">IFERROR(H4/H21,"")</f>
        <v>183.38773114117646</v>
      </c>
      <c r="I27" s="3">
        <f t="shared" si="20"/>
        <v>11.759559625770308</v>
      </c>
      <c r="J27" s="3">
        <f t="shared" si="20"/>
        <v>19.945627750700279</v>
      </c>
      <c r="K27" s="3">
        <f t="shared" si="20"/>
        <v>37.127167943137252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49</v>
      </c>
      <c r="D28" s="4">
        <f>IFERROR(_xlfn.RRI(5,I27,D27),"")</f>
        <v>0.24703816954715685</v>
      </c>
      <c r="E28" s="4">
        <f>IFERROR(_xlfn.RRI(5,J27,E27),"")</f>
        <v>0.23033564259025718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50</v>
      </c>
      <c r="H29" s="4">
        <f t="shared" ref="H29:N29" si="22">IFERROR(((H25-I25)/I25)*100%,"")</f>
        <v>-1.1120263591433277</v>
      </c>
      <c r="I29" s="4">
        <f t="shared" si="22"/>
        <v>-0.73711563447379813</v>
      </c>
      <c r="J29" s="4">
        <f t="shared" si="22"/>
        <v>-15.079268292682928</v>
      </c>
      <c r="K29" s="4">
        <f t="shared" si="22"/>
        <v>-0.99999481114300703</v>
      </c>
      <c r="L29" s="4">
        <f t="shared" si="22"/>
        <v>-0.98781500121104038</v>
      </c>
      <c r="M29" s="4">
        <f t="shared" si="22"/>
        <v>0.6305502279062386</v>
      </c>
      <c r="N29" s="4" t="str">
        <f t="shared" si="22"/>
        <v/>
      </c>
    </row>
    <row r="30" spans="1:14" ht="15.5" x14ac:dyDescent="0.35">
      <c r="C30" t="s">
        <v>51</v>
      </c>
      <c r="H30" s="4">
        <f t="shared" ref="H30:N30" si="23">IFERROR(((H27-I27)/I27)*100%,"")</f>
        <v>14.594778799309307</v>
      </c>
      <c r="I30" s="4">
        <f t="shared" si="23"/>
        <v>-0.4104191769367882</v>
      </c>
      <c r="J30" s="4">
        <f t="shared" si="23"/>
        <v>-0.46277540529758837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21.38</v>
      </c>
      <c r="E32" s="3">
        <f>IFERROR(INDEX(E51:E500,MATCH($A$32,$C$51:$C$500,0)),"")</f>
        <v>21.36</v>
      </c>
      <c r="H32" s="3">
        <f>IFERROR(INDEX(D32:G32,COUNT(D32:G32)),"")</f>
        <v>21.36</v>
      </c>
      <c r="I32" s="3">
        <f t="shared" ref="I32:N32" si="24">IFERROR(INDEX(I51:I500,MATCH($C$32,$C$51:$C$500,0)),"")</f>
        <v>20.68</v>
      </c>
      <c r="J32" s="3">
        <f t="shared" si="24"/>
        <v>26.71</v>
      </c>
      <c r="K32" s="3">
        <f t="shared" si="24"/>
        <v>49.63</v>
      </c>
      <c r="L32" s="3">
        <f t="shared" si="24"/>
        <v>1481950.62</v>
      </c>
      <c r="M32" s="3">
        <f t="shared" si="24"/>
        <v>45947082.659999996</v>
      </c>
      <c r="N32" s="3">
        <f t="shared" si="24"/>
        <v>22205249.280000001</v>
      </c>
    </row>
    <row r="33" spans="1:14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6.41</v>
      </c>
      <c r="E33" s="3">
        <f>IFERROR(INDEX(E51:E500,MATCH($A$33,$C$51:$C$500,0)),"")</f>
        <v>6.41</v>
      </c>
      <c r="H33" s="3">
        <f>IFERROR(INDEX(D33:G33,COUNT(D33:G33)),"")</f>
        <v>6.41</v>
      </c>
      <c r="I33" s="3">
        <f t="shared" ref="I33:N33" si="25">IFERROR(INDEX(I51:I500,MATCH($C$33,$C$51:$C$500,0)),"")</f>
        <v>6.62</v>
      </c>
      <c r="J33" s="3">
        <f t="shared" si="25"/>
        <v>1.87</v>
      </c>
      <c r="K33" s="3">
        <f t="shared" si="25"/>
        <v>1.83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6850</v>
      </c>
      <c r="E34" s="3">
        <f>IFERROR(INDEX(E51:E500,MATCH($A$34,$C$51:$C$500,0)),"")</f>
        <v>201.47</v>
      </c>
      <c r="H34" s="3">
        <f>IFERROR(INDEX(D34:G34,COUNT(D34:G34)),"")</f>
        <v>201.47</v>
      </c>
      <c r="I34" s="3">
        <f t="shared" ref="I34:N34" si="26">IFERROR(INDEX(I51:I500,MATCH($C$34,$C$51:$C$500,0)),"")</f>
        <v>-22.57</v>
      </c>
      <c r="J34" s="3">
        <f t="shared" si="26"/>
        <v>-2.17</v>
      </c>
      <c r="K34" s="3">
        <f t="shared" si="26"/>
        <v>55.49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3.86</v>
      </c>
      <c r="E35" s="3">
        <f>IFERROR(INDEX(E51:E500,MATCH($A$35,$C$51:$C$500,0)),"")</f>
        <v>2.44</v>
      </c>
      <c r="H35" s="3">
        <f>IFERROR(INDEX(D35:G35,COUNT(D35:G35)),"")</f>
        <v>2.44</v>
      </c>
      <c r="I35" s="3">
        <f t="shared" ref="I35:N35" si="27">IFERROR(INDEX(I51:I500,MATCH($C$35,$C$51:$C$500,0)),"")</f>
        <v>11.65</v>
      </c>
      <c r="J35" s="3">
        <f t="shared" si="27"/>
        <v>2.5099999999999998</v>
      </c>
      <c r="K35" s="3">
        <f t="shared" si="27"/>
        <v>2.4500000000000002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64</v>
      </c>
      <c r="C36" t="s">
        <v>65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66</v>
      </c>
      <c r="C37" t="s">
        <v>67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73</v>
      </c>
      <c r="C51" t="s">
        <v>6</v>
      </c>
      <c r="D51" s="5">
        <v>126607084444</v>
      </c>
      <c r="E51" s="5">
        <v>200740015643</v>
      </c>
      <c r="F51" s="5">
        <v>39106365829</v>
      </c>
      <c r="G51" s="5">
        <v>1112274424</v>
      </c>
      <c r="I51" s="5">
        <v>41981627864</v>
      </c>
      <c r="J51" s="5">
        <v>71205891070</v>
      </c>
      <c r="K51" s="5">
        <v>132543989557</v>
      </c>
      <c r="L51" s="5">
        <v>128305264796</v>
      </c>
      <c r="M51" s="5">
        <v>111215316633</v>
      </c>
      <c r="N51" s="5">
        <v>84987068261</v>
      </c>
    </row>
    <row r="52" spans="2:14" ht="15.5" x14ac:dyDescent="0.35">
      <c r="C52" t="s">
        <v>74</v>
      </c>
      <c r="D52" s="5">
        <v>-123775966666</v>
      </c>
      <c r="E52" s="5">
        <v>-191340508049</v>
      </c>
      <c r="F52" s="5">
        <v>-38100711268</v>
      </c>
      <c r="G52" s="5">
        <v>4963473477</v>
      </c>
      <c r="I52" s="5">
        <v>-39060287610</v>
      </c>
      <c r="J52" s="5">
        <v>-42738570687</v>
      </c>
      <c r="K52" s="5">
        <v>-60922007509</v>
      </c>
      <c r="L52" s="5">
        <v>-50283790777</v>
      </c>
      <c r="M52" s="5">
        <v>-49645667413</v>
      </c>
      <c r="N52" s="5">
        <v>-39340491266</v>
      </c>
    </row>
    <row r="53" spans="2:14" ht="15.5" x14ac:dyDescent="0.35">
      <c r="C53" t="s">
        <v>75</v>
      </c>
      <c r="D53" s="5">
        <v>2831117778</v>
      </c>
      <c r="E53" s="5">
        <v>9399507594</v>
      </c>
      <c r="F53" s="5">
        <v>1005654561</v>
      </c>
      <c r="G53" s="5">
        <v>6075747901</v>
      </c>
      <c r="I53" s="5">
        <v>2921340254</v>
      </c>
      <c r="J53" s="5">
        <v>28467320383</v>
      </c>
      <c r="K53" s="5">
        <v>71621982048</v>
      </c>
      <c r="L53" s="5">
        <v>78021474019</v>
      </c>
      <c r="M53" s="5">
        <v>61569649220</v>
      </c>
      <c r="N53" s="5">
        <v>45646576995</v>
      </c>
    </row>
    <row r="54" spans="2:14" ht="15.5" x14ac:dyDescent="0.35">
      <c r="C54" t="s">
        <v>76</v>
      </c>
      <c r="D54" s="5">
        <v>-11567335</v>
      </c>
      <c r="E54" s="5">
        <v>-6086317053</v>
      </c>
      <c r="F54" s="5">
        <v>-3533979177</v>
      </c>
      <c r="G54" s="5">
        <v>-15652641767</v>
      </c>
      <c r="I54" s="5">
        <v>-23354369266</v>
      </c>
      <c r="J54" s="5">
        <v>-99265657837</v>
      </c>
      <c r="K54" s="5">
        <v>-63201042442</v>
      </c>
      <c r="L54" s="5">
        <v>-61850624317</v>
      </c>
      <c r="M54" s="5">
        <v>-50820468291</v>
      </c>
      <c r="N54" s="5">
        <v>-39407807045</v>
      </c>
    </row>
    <row r="55" spans="2:14" ht="15.5" x14ac:dyDescent="0.35">
      <c r="C55" t="s">
        <v>361</v>
      </c>
      <c r="D55" s="5">
        <v>-11567335</v>
      </c>
      <c r="E55" s="5">
        <v>-6086317053</v>
      </c>
      <c r="F55" s="5">
        <v>-3533979177</v>
      </c>
      <c r="G55" s="5">
        <v>-15652641767</v>
      </c>
      <c r="I55" s="5">
        <v>-23354369266</v>
      </c>
      <c r="J55" s="5">
        <v>-99265657837</v>
      </c>
      <c r="K55" s="5">
        <v>-63201042442</v>
      </c>
      <c r="L55" s="5">
        <v>-61850624317</v>
      </c>
      <c r="M55" s="5">
        <v>-50820468291</v>
      </c>
      <c r="N55" s="5">
        <v>-39407807045</v>
      </c>
    </row>
    <row r="56" spans="2:14" ht="15.5" x14ac:dyDescent="0.35">
      <c r="C56" t="s">
        <v>78</v>
      </c>
      <c r="D56" s="5">
        <v>2819550443</v>
      </c>
      <c r="E56" s="5">
        <v>3313190541</v>
      </c>
      <c r="F56" s="5">
        <v>-2528324616</v>
      </c>
      <c r="G56" s="5">
        <v>-9576893866</v>
      </c>
      <c r="I56" s="5">
        <v>-20433029012</v>
      </c>
      <c r="J56" s="5">
        <v>-70798337454</v>
      </c>
      <c r="K56" s="5">
        <v>8420939606</v>
      </c>
      <c r="L56" s="5">
        <v>16170849702</v>
      </c>
      <c r="M56" s="5">
        <v>10749180929</v>
      </c>
      <c r="N56" s="5">
        <v>6238769950</v>
      </c>
    </row>
    <row r="57" spans="2:14" ht="15.5" x14ac:dyDescent="0.35">
      <c r="C57" t="s">
        <v>79</v>
      </c>
      <c r="D57" s="5">
        <v>-2725058016</v>
      </c>
      <c r="E57" s="5">
        <v>-196887278</v>
      </c>
      <c r="F57" s="5">
        <v>-979301372</v>
      </c>
      <c r="G57" s="5">
        <v>-156290984</v>
      </c>
      <c r="I57" s="5">
        <v>-1242886155</v>
      </c>
      <c r="J57" s="5">
        <v>-11693995568</v>
      </c>
      <c r="K57" s="5">
        <v>-789712523</v>
      </c>
      <c r="L57" s="5">
        <v>-88878947</v>
      </c>
      <c r="M57" s="5">
        <v>56751637</v>
      </c>
      <c r="N57" s="5">
        <v>45204560</v>
      </c>
    </row>
    <row r="58" spans="2:14" ht="15.5" x14ac:dyDescent="0.35">
      <c r="C58" t="s">
        <v>80</v>
      </c>
      <c r="D58" s="5">
        <v>7685</v>
      </c>
      <c r="E58" s="5">
        <v>955231</v>
      </c>
      <c r="F58" s="5">
        <v>-4717339</v>
      </c>
      <c r="G58" s="5">
        <v>684416</v>
      </c>
      <c r="I58" s="5">
        <v>4235155</v>
      </c>
      <c r="J58" s="5">
        <v>36710110</v>
      </c>
      <c r="K58" s="5">
        <v>44311872</v>
      </c>
      <c r="L58" s="5">
        <v>66223834</v>
      </c>
      <c r="M58" s="5">
        <v>159533977</v>
      </c>
      <c r="N58" s="5">
        <v>83549658</v>
      </c>
    </row>
    <row r="59" spans="2:14" ht="15.5" x14ac:dyDescent="0.35">
      <c r="C59" t="s">
        <v>27</v>
      </c>
      <c r="D59" s="5">
        <v>-7869010</v>
      </c>
      <c r="E59" s="5">
        <v>-6873941</v>
      </c>
      <c r="F59" s="5">
        <v>-53849960</v>
      </c>
      <c r="G59" s="5">
        <v>-5422652</v>
      </c>
      <c r="I59" s="5">
        <v>-63058047</v>
      </c>
      <c r="J59" s="5">
        <v>-134548137</v>
      </c>
      <c r="K59" s="5">
        <v>-40073468</v>
      </c>
      <c r="L59" s="5">
        <v>-41667779</v>
      </c>
      <c r="M59" s="5">
        <v>-28710424</v>
      </c>
      <c r="N59" s="5">
        <v>-18530267</v>
      </c>
    </row>
    <row r="60" spans="2:14" ht="15.5" x14ac:dyDescent="0.35">
      <c r="C60" t="s">
        <v>81</v>
      </c>
    </row>
    <row r="61" spans="2:14" ht="15.5" x14ac:dyDescent="0.35">
      <c r="C61" t="s">
        <v>82</v>
      </c>
      <c r="D61" s="5">
        <v>-2725058016</v>
      </c>
      <c r="E61" s="5">
        <v>-196887278</v>
      </c>
      <c r="F61" s="5">
        <v>-979301372</v>
      </c>
      <c r="G61" s="5">
        <v>-156290984</v>
      </c>
      <c r="I61" s="5">
        <v>-1242886155</v>
      </c>
      <c r="J61" s="5">
        <v>-11693995568</v>
      </c>
      <c r="K61" s="5">
        <v>-789712523</v>
      </c>
      <c r="L61" s="5">
        <v>-88878947</v>
      </c>
      <c r="M61" s="5">
        <v>56751637</v>
      </c>
      <c r="N61" s="5">
        <v>45204560</v>
      </c>
    </row>
    <row r="62" spans="2:14" ht="15.5" x14ac:dyDescent="0.35">
      <c r="C62" t="s">
        <v>29</v>
      </c>
      <c r="D62" s="5">
        <v>94492427</v>
      </c>
      <c r="E62" s="5">
        <v>3116303263</v>
      </c>
      <c r="F62" s="5">
        <v>-3507625988</v>
      </c>
      <c r="G62" s="5">
        <v>-9733184850</v>
      </c>
      <c r="I62" s="5">
        <v>-21675915167</v>
      </c>
      <c r="J62" s="5">
        <v>-82492333022</v>
      </c>
      <c r="K62" s="5">
        <v>7631227083</v>
      </c>
      <c r="L62" s="5">
        <v>16081970755</v>
      </c>
      <c r="M62" s="5">
        <v>10805932566</v>
      </c>
      <c r="N62" s="5">
        <v>6283974510</v>
      </c>
    </row>
    <row r="63" spans="2:14" ht="15.5" x14ac:dyDescent="0.35">
      <c r="C63" t="s">
        <v>28</v>
      </c>
      <c r="D63" s="5">
        <v>-20788334</v>
      </c>
      <c r="E63" s="5">
        <v>-685586718</v>
      </c>
      <c r="F63" s="5">
        <v>1952367</v>
      </c>
      <c r="I63" s="5">
        <v>1952367</v>
      </c>
      <c r="J63" s="5">
        <v>36332560</v>
      </c>
      <c r="K63" s="5">
        <v>-1758241669</v>
      </c>
      <c r="L63" s="5">
        <v>-3439494804</v>
      </c>
      <c r="M63" s="5">
        <v>-2168376294</v>
      </c>
      <c r="N63" s="5">
        <v>-1511608660</v>
      </c>
    </row>
    <row r="64" spans="2:14" ht="15.5" x14ac:dyDescent="0.35">
      <c r="C64" t="s">
        <v>83</v>
      </c>
      <c r="D64" s="5">
        <v>-20788334</v>
      </c>
      <c r="E64" s="5">
        <v>-685586718</v>
      </c>
      <c r="F64" s="5">
        <v>1952367</v>
      </c>
      <c r="I64" s="5">
        <v>1952367</v>
      </c>
      <c r="J64" s="5">
        <v>36332560</v>
      </c>
      <c r="K64" s="5">
        <v>-2094946480</v>
      </c>
      <c r="L64" s="5">
        <v>-2987265519</v>
      </c>
      <c r="M64" s="5">
        <v>-2289160109</v>
      </c>
      <c r="N64" s="5">
        <v>-1127299314</v>
      </c>
    </row>
    <row r="65" spans="2:14" ht="15.5" x14ac:dyDescent="0.35">
      <c r="C65" t="s">
        <v>84</v>
      </c>
      <c r="K65" s="5">
        <v>336704811</v>
      </c>
      <c r="L65" s="5">
        <v>-452229285</v>
      </c>
      <c r="M65" s="5">
        <v>120783815</v>
      </c>
      <c r="N65" s="5">
        <v>-384309346</v>
      </c>
    </row>
    <row r="66" spans="2:14" ht="15.5" x14ac:dyDescent="0.35">
      <c r="C66" t="s">
        <v>85</v>
      </c>
      <c r="D66" s="5">
        <v>-20788334</v>
      </c>
      <c r="E66" s="5">
        <v>-685586718</v>
      </c>
      <c r="F66" s="5">
        <v>1952367</v>
      </c>
      <c r="I66" s="5">
        <v>1952367</v>
      </c>
      <c r="J66" s="5">
        <v>36332560</v>
      </c>
      <c r="K66" s="5">
        <v>-1758241669</v>
      </c>
      <c r="L66" s="5">
        <v>-3439494804</v>
      </c>
      <c r="M66" s="5">
        <v>-2168376294</v>
      </c>
      <c r="N66" s="5">
        <v>-1511608660</v>
      </c>
    </row>
    <row r="67" spans="2:14" ht="15.5" x14ac:dyDescent="0.35">
      <c r="C67" t="s">
        <v>87</v>
      </c>
      <c r="D67" s="5">
        <v>73704093</v>
      </c>
      <c r="E67" s="5">
        <v>2430716545</v>
      </c>
      <c r="F67" s="5">
        <v>-3505673621</v>
      </c>
      <c r="G67" s="5">
        <v>-9733184850</v>
      </c>
      <c r="I67" s="5">
        <v>-21673962800</v>
      </c>
      <c r="J67" s="5">
        <v>-82456000462</v>
      </c>
      <c r="K67" s="5">
        <v>5872985414</v>
      </c>
      <c r="L67" s="5">
        <v>12642475951</v>
      </c>
      <c r="M67" s="5">
        <v>8637556272</v>
      </c>
      <c r="N67" s="5">
        <v>4772365850</v>
      </c>
    </row>
    <row r="68" spans="2:14" ht="15.5" x14ac:dyDescent="0.35">
      <c r="C68" t="s">
        <v>88</v>
      </c>
      <c r="F68" s="5">
        <v>120150711</v>
      </c>
      <c r="I68" s="5">
        <v>120150711</v>
      </c>
      <c r="J68" s="5">
        <v>445266437</v>
      </c>
      <c r="K68" s="5">
        <v>-81733543</v>
      </c>
      <c r="L68" s="5">
        <v>2170505</v>
      </c>
      <c r="M68" s="5">
        <v>1247470</v>
      </c>
    </row>
    <row r="69" spans="2:14" ht="15.5" x14ac:dyDescent="0.35">
      <c r="C69" t="s">
        <v>320</v>
      </c>
      <c r="F69" s="5">
        <v>120150711</v>
      </c>
      <c r="I69" s="5">
        <v>120150711</v>
      </c>
      <c r="J69" s="5">
        <v>445266437</v>
      </c>
      <c r="K69" s="5">
        <v>-81733543</v>
      </c>
      <c r="L69" s="5">
        <v>2170505</v>
      </c>
      <c r="M69" s="5">
        <v>1247470</v>
      </c>
    </row>
    <row r="70" spans="2:14" ht="15.5" x14ac:dyDescent="0.35">
      <c r="C70" t="s">
        <v>89</v>
      </c>
      <c r="D70" s="5">
        <v>73704093</v>
      </c>
      <c r="E70" s="5">
        <v>2430716545</v>
      </c>
      <c r="F70" s="5">
        <v>-3385522910</v>
      </c>
      <c r="G70" s="5">
        <v>-9733184850</v>
      </c>
      <c r="I70" s="5">
        <v>-21553812089</v>
      </c>
      <c r="J70" s="5">
        <v>-82010734025</v>
      </c>
      <c r="K70" s="5">
        <v>5791251871</v>
      </c>
      <c r="L70" s="5">
        <v>12644646456</v>
      </c>
      <c r="M70" s="5">
        <v>8638803742</v>
      </c>
      <c r="N70" s="5">
        <v>4772365850</v>
      </c>
    </row>
    <row r="71" spans="2:14" ht="15.5" x14ac:dyDescent="0.35">
      <c r="C71" t="s">
        <v>90</v>
      </c>
      <c r="D71" s="5">
        <v>73704093</v>
      </c>
      <c r="E71" s="5">
        <v>2430716545</v>
      </c>
      <c r="F71" s="5">
        <v>-3505673621</v>
      </c>
      <c r="G71" s="5">
        <v>-9733184850</v>
      </c>
      <c r="I71" s="5">
        <v>-21673962800</v>
      </c>
      <c r="J71" s="5">
        <v>-82456000462</v>
      </c>
      <c r="K71" s="5">
        <v>5872985414</v>
      </c>
      <c r="L71" s="5">
        <v>12642475951</v>
      </c>
      <c r="M71" s="5">
        <v>8637556272</v>
      </c>
      <c r="N71" s="5">
        <v>4772365850</v>
      </c>
    </row>
    <row r="72" spans="2:14" ht="15.5" x14ac:dyDescent="0.35">
      <c r="C72" t="s">
        <v>8</v>
      </c>
      <c r="D72" s="5">
        <v>73704093</v>
      </c>
      <c r="E72" s="5">
        <v>2430716545</v>
      </c>
      <c r="F72" s="5">
        <v>-3385522910</v>
      </c>
      <c r="G72" s="5">
        <v>-9733184850</v>
      </c>
      <c r="I72" s="5">
        <v>-21553812089</v>
      </c>
      <c r="J72" s="5">
        <v>-82010734025</v>
      </c>
      <c r="K72" s="5">
        <v>5791251871</v>
      </c>
      <c r="L72" s="5">
        <v>12644646456</v>
      </c>
      <c r="M72" s="5">
        <v>8638803742</v>
      </c>
      <c r="N72" s="5">
        <v>4772365850</v>
      </c>
    </row>
    <row r="73" spans="2:14" ht="15.5" x14ac:dyDescent="0.35">
      <c r="C73" t="s">
        <v>92</v>
      </c>
      <c r="D73" s="5">
        <v>73704093</v>
      </c>
      <c r="E73" s="5">
        <v>2430716545</v>
      </c>
      <c r="F73" s="5">
        <v>-3505673621</v>
      </c>
      <c r="G73" s="5">
        <v>-9733184850</v>
      </c>
      <c r="I73" s="5">
        <v>-21673962800</v>
      </c>
      <c r="J73" s="5">
        <v>-82456000462</v>
      </c>
      <c r="K73" s="5">
        <v>5872985414</v>
      </c>
      <c r="L73" s="5">
        <v>12642475951</v>
      </c>
      <c r="M73" s="5">
        <v>8637556272</v>
      </c>
      <c r="N73" s="5">
        <v>4772365850</v>
      </c>
    </row>
    <row r="74" spans="2:14" ht="15.5" x14ac:dyDescent="0.35">
      <c r="C74" t="s">
        <v>93</v>
      </c>
      <c r="D74" s="5">
        <v>73704093</v>
      </c>
      <c r="E74" s="5">
        <v>2430716545</v>
      </c>
      <c r="F74" s="5">
        <v>-3385522910</v>
      </c>
      <c r="G74" s="5">
        <v>-9733184850</v>
      </c>
      <c r="I74" s="5">
        <v>-21553812089</v>
      </c>
      <c r="J74" s="5">
        <v>-82010734025</v>
      </c>
      <c r="K74" s="5">
        <v>5791251871</v>
      </c>
      <c r="L74" s="5">
        <v>12644646456</v>
      </c>
      <c r="M74" s="5">
        <v>8638803742</v>
      </c>
      <c r="N74" s="5">
        <v>4772365850</v>
      </c>
    </row>
    <row r="75" spans="2:14" ht="15.5" x14ac:dyDescent="0.35">
      <c r="C75" t="s">
        <v>94</v>
      </c>
      <c r="D75" s="5">
        <v>73704093</v>
      </c>
      <c r="E75" s="5">
        <v>2430716545</v>
      </c>
      <c r="F75" s="5">
        <v>-3385522910</v>
      </c>
      <c r="G75" s="5">
        <v>-9733184850</v>
      </c>
      <c r="I75" s="5">
        <v>-21553812089</v>
      </c>
      <c r="J75" s="5">
        <v>-82010734025</v>
      </c>
      <c r="K75" s="5">
        <v>5791251871</v>
      </c>
      <c r="L75" s="5">
        <v>12644646456</v>
      </c>
      <c r="M75" s="5">
        <v>8638803742</v>
      </c>
      <c r="N75" s="5">
        <v>4772365850</v>
      </c>
    </row>
    <row r="77" spans="2:14" ht="15.5" x14ac:dyDescent="0.35">
      <c r="B77" t="s">
        <v>95</v>
      </c>
      <c r="C77" t="s">
        <v>96</v>
      </c>
    </row>
    <row r="78" spans="2:14" ht="15.5" x14ac:dyDescent="0.35">
      <c r="C78" t="s">
        <v>97</v>
      </c>
    </row>
    <row r="79" spans="2:14" ht="15.5" x14ac:dyDescent="0.35">
      <c r="C79" t="s">
        <v>20</v>
      </c>
      <c r="D79" s="5">
        <v>477776125</v>
      </c>
      <c r="E79" s="5">
        <v>139386935</v>
      </c>
      <c r="F79" s="5">
        <v>238370670</v>
      </c>
      <c r="G79" s="5">
        <v>250290563</v>
      </c>
      <c r="I79" s="5">
        <v>238370670</v>
      </c>
      <c r="J79" s="5">
        <v>2229393281</v>
      </c>
      <c r="K79" s="5">
        <v>34589982477</v>
      </c>
      <c r="L79" s="5">
        <v>1516624220</v>
      </c>
      <c r="M79" s="5">
        <v>11989903544</v>
      </c>
      <c r="N79" s="5">
        <v>7762280394</v>
      </c>
    </row>
    <row r="80" spans="2:14" ht="15.5" x14ac:dyDescent="0.35">
      <c r="C80" t="s">
        <v>98</v>
      </c>
      <c r="D80" s="5">
        <v>94037607081</v>
      </c>
      <c r="E80" s="5">
        <v>198356086155</v>
      </c>
      <c r="F80" s="5">
        <v>19098552969</v>
      </c>
      <c r="I80" s="5">
        <v>19098552969</v>
      </c>
      <c r="J80" s="5">
        <v>677113651</v>
      </c>
      <c r="K80" s="5">
        <v>528900099</v>
      </c>
      <c r="L80" s="5">
        <v>563415558</v>
      </c>
      <c r="M80" s="5">
        <v>505856327</v>
      </c>
      <c r="N80" s="5">
        <v>384780356</v>
      </c>
    </row>
    <row r="81" spans="3:14" ht="15.5" x14ac:dyDescent="0.35">
      <c r="C81" t="s">
        <v>99</v>
      </c>
      <c r="G81" s="5">
        <v>4074239721</v>
      </c>
    </row>
    <row r="82" spans="3:14" ht="15.5" x14ac:dyDescent="0.35">
      <c r="C82" t="s">
        <v>247</v>
      </c>
    </row>
    <row r="83" spans="3:14" ht="15.5" x14ac:dyDescent="0.35">
      <c r="C83" t="s">
        <v>100</v>
      </c>
      <c r="D83" s="5">
        <v>94037607081</v>
      </c>
      <c r="E83" s="5">
        <v>198356086155</v>
      </c>
      <c r="F83" s="5">
        <v>19098552969</v>
      </c>
      <c r="I83" s="5">
        <v>19098552969</v>
      </c>
      <c r="J83" s="5">
        <v>677113651</v>
      </c>
      <c r="K83" s="5">
        <v>528900099</v>
      </c>
      <c r="L83" s="5">
        <v>563415558</v>
      </c>
      <c r="M83" s="5">
        <v>505856327</v>
      </c>
      <c r="N83" s="5">
        <v>384780356</v>
      </c>
    </row>
    <row r="84" spans="3:14" ht="15.5" x14ac:dyDescent="0.35">
      <c r="C84" t="s">
        <v>101</v>
      </c>
      <c r="D84" s="5">
        <v>136892208</v>
      </c>
      <c r="E84" s="5">
        <v>150075998</v>
      </c>
      <c r="F84" s="5">
        <v>136032208</v>
      </c>
      <c r="I84" s="5">
        <v>136032208</v>
      </c>
      <c r="J84" s="5">
        <v>3000000</v>
      </c>
      <c r="K84" s="5">
        <v>12327000</v>
      </c>
      <c r="L84" s="5">
        <v>4058319</v>
      </c>
      <c r="M84" s="5">
        <v>1144998</v>
      </c>
      <c r="N84" s="5">
        <v>2583322</v>
      </c>
    </row>
    <row r="85" spans="3:14" ht="15.5" x14ac:dyDescent="0.35">
      <c r="C85" t="s">
        <v>102</v>
      </c>
      <c r="D85" s="5">
        <v>136892208</v>
      </c>
      <c r="E85" s="5">
        <v>150075998</v>
      </c>
      <c r="F85" s="5">
        <v>136032208</v>
      </c>
      <c r="I85" s="5">
        <v>136032208</v>
      </c>
      <c r="J85" s="5">
        <v>3000000</v>
      </c>
      <c r="K85" s="5">
        <v>12327000</v>
      </c>
      <c r="L85" s="5">
        <v>4058319</v>
      </c>
      <c r="M85" s="5">
        <v>1144998</v>
      </c>
      <c r="N85" s="5">
        <v>2583322</v>
      </c>
    </row>
    <row r="86" spans="3:14" ht="15.5" x14ac:dyDescent="0.35">
      <c r="C86" t="s">
        <v>103</v>
      </c>
      <c r="D86" s="5">
        <v>20824930264</v>
      </c>
      <c r="E86" s="5">
        <v>16691946792</v>
      </c>
      <c r="F86" s="5">
        <v>42232493915</v>
      </c>
      <c r="G86" s="5">
        <v>1615188485</v>
      </c>
      <c r="I86" s="5">
        <v>42232493915</v>
      </c>
      <c r="J86" s="5">
        <v>1161467884</v>
      </c>
      <c r="K86" s="5">
        <v>25221272656</v>
      </c>
      <c r="L86" s="5">
        <v>3162711342</v>
      </c>
      <c r="M86" s="5">
        <v>2175419688</v>
      </c>
      <c r="N86" s="5">
        <v>2435540999</v>
      </c>
    </row>
    <row r="87" spans="3:14" ht="15.5" x14ac:dyDescent="0.35">
      <c r="C87" t="s">
        <v>81</v>
      </c>
      <c r="D87" s="5">
        <v>487101580</v>
      </c>
      <c r="E87" s="5">
        <v>487101580</v>
      </c>
      <c r="F87" s="5">
        <v>487101580</v>
      </c>
      <c r="G87" s="5">
        <v>366950869</v>
      </c>
      <c r="I87" s="5">
        <v>487101580</v>
      </c>
      <c r="J87" s="5">
        <v>366950869</v>
      </c>
      <c r="K87" s="5">
        <v>-78315568</v>
      </c>
      <c r="L87" s="5">
        <v>3417975</v>
      </c>
      <c r="M87" s="5">
        <v>1247470</v>
      </c>
    </row>
    <row r="88" spans="3:14" ht="15.5" x14ac:dyDescent="0.35">
      <c r="C88" t="s">
        <v>104</v>
      </c>
      <c r="D88" s="5">
        <v>118231093444</v>
      </c>
      <c r="E88" s="5">
        <v>215340015880</v>
      </c>
      <c r="F88" s="5">
        <v>61716317762</v>
      </c>
      <c r="G88" s="5">
        <v>1865479048</v>
      </c>
      <c r="I88" s="5">
        <v>61716317762</v>
      </c>
      <c r="J88" s="5">
        <v>8269110530</v>
      </c>
      <c r="K88" s="5">
        <v>81242561465</v>
      </c>
      <c r="L88" s="5">
        <v>8024220181</v>
      </c>
      <c r="M88" s="5">
        <v>15083362457</v>
      </c>
      <c r="N88" s="5">
        <v>10829002462</v>
      </c>
    </row>
    <row r="89" spans="3:14" ht="15.5" x14ac:dyDescent="0.35">
      <c r="C89" t="s">
        <v>105</v>
      </c>
    </row>
    <row r="90" spans="3:14" ht="15.5" x14ac:dyDescent="0.35">
      <c r="C90" t="s">
        <v>106</v>
      </c>
      <c r="D90" s="5">
        <v>57121189304</v>
      </c>
      <c r="E90" s="5">
        <v>59740720479</v>
      </c>
      <c r="F90" s="5">
        <v>62555608063</v>
      </c>
      <c r="G90" s="5">
        <v>62309138739</v>
      </c>
      <c r="I90" s="5">
        <v>62555608063</v>
      </c>
      <c r="J90" s="5">
        <v>71223783064</v>
      </c>
      <c r="K90" s="5">
        <v>78113697428</v>
      </c>
      <c r="L90" s="5">
        <v>53930463513</v>
      </c>
      <c r="M90" s="5">
        <v>27368089790</v>
      </c>
      <c r="N90" s="5">
        <v>20858275201</v>
      </c>
    </row>
    <row r="91" spans="3:14" ht="15.5" x14ac:dyDescent="0.35">
      <c r="C91" t="s">
        <v>107</v>
      </c>
      <c r="D91" s="5">
        <v>2226028613</v>
      </c>
      <c r="E91" s="5">
        <v>2457394844</v>
      </c>
      <c r="F91" s="5">
        <v>2692261074</v>
      </c>
      <c r="G91" s="5">
        <v>1895595759</v>
      </c>
      <c r="I91" s="5">
        <v>2692261074</v>
      </c>
      <c r="J91" s="5">
        <v>2549258071</v>
      </c>
      <c r="K91" s="5">
        <v>3304675382</v>
      </c>
      <c r="L91" s="5">
        <v>4018239279</v>
      </c>
      <c r="M91" s="5">
        <v>3740261991</v>
      </c>
      <c r="N91" s="5">
        <v>3767590578</v>
      </c>
    </row>
    <row r="92" spans="3:14" ht="15.5" x14ac:dyDescent="0.35">
      <c r="C92" t="s">
        <v>109</v>
      </c>
      <c r="D92" s="5">
        <v>59779652972</v>
      </c>
      <c r="E92" s="5">
        <v>62759732674</v>
      </c>
      <c r="F92" s="5">
        <v>65938668784</v>
      </c>
      <c r="G92" s="5">
        <v>107876669526</v>
      </c>
      <c r="I92" s="5">
        <v>65938668784</v>
      </c>
      <c r="J92" s="5">
        <v>124479413058</v>
      </c>
      <c r="K92" s="5">
        <v>119408099780</v>
      </c>
      <c r="L92" s="5">
        <v>68139024141</v>
      </c>
      <c r="M92" s="5">
        <v>36125756614</v>
      </c>
      <c r="N92" s="5">
        <v>27019331571</v>
      </c>
    </row>
    <row r="93" spans="3:14" ht="15.5" x14ac:dyDescent="0.35">
      <c r="C93" t="s">
        <v>110</v>
      </c>
      <c r="D93" s="5">
        <v>178010746416</v>
      </c>
      <c r="E93" s="5">
        <v>278099748554</v>
      </c>
      <c r="F93" s="5">
        <v>127654986546</v>
      </c>
      <c r="G93" s="5">
        <v>109742148574</v>
      </c>
      <c r="I93" s="5">
        <v>127654986546</v>
      </c>
      <c r="J93" s="5">
        <v>132748523588</v>
      </c>
      <c r="K93" s="5">
        <v>200650661245</v>
      </c>
      <c r="L93" s="5">
        <v>76163244322</v>
      </c>
      <c r="M93" s="5">
        <v>51209119071</v>
      </c>
      <c r="N93" s="5">
        <v>37848334033</v>
      </c>
    </row>
    <row r="94" spans="3:14" ht="15.5" x14ac:dyDescent="0.35">
      <c r="C94" t="s">
        <v>111</v>
      </c>
    </row>
    <row r="95" spans="3:14" ht="15.5" x14ac:dyDescent="0.35">
      <c r="C95" t="s">
        <v>112</v>
      </c>
    </row>
    <row r="96" spans="3:14" ht="15.5" x14ac:dyDescent="0.35">
      <c r="C96" t="s">
        <v>113</v>
      </c>
      <c r="D96" s="5">
        <v>100777713788</v>
      </c>
      <c r="E96" s="5">
        <v>200940420019</v>
      </c>
      <c r="F96" s="5">
        <v>52926374555</v>
      </c>
      <c r="G96" s="5">
        <v>31644661849</v>
      </c>
      <c r="I96" s="5">
        <v>52926374555</v>
      </c>
      <c r="J96" s="5">
        <v>36352870826</v>
      </c>
      <c r="K96" s="5">
        <v>22098021336</v>
      </c>
      <c r="L96" s="5">
        <v>15787598769</v>
      </c>
      <c r="M96" s="5">
        <v>35609287937</v>
      </c>
      <c r="N96" s="5">
        <v>30780889989</v>
      </c>
    </row>
    <row r="97" spans="3:14" ht="15.5" x14ac:dyDescent="0.35">
      <c r="C97" t="s">
        <v>255</v>
      </c>
      <c r="D97" s="5">
        <v>5000000000</v>
      </c>
      <c r="E97" s="5">
        <v>5000000000</v>
      </c>
      <c r="F97" s="5">
        <v>5000000000</v>
      </c>
      <c r="G97" s="5">
        <v>5000000000</v>
      </c>
      <c r="I97" s="5">
        <v>5000000000</v>
      </c>
      <c r="J97" s="5">
        <v>7000000000</v>
      </c>
      <c r="K97" s="5">
        <v>5000000000</v>
      </c>
    </row>
    <row r="98" spans="3:14" ht="15.5" x14ac:dyDescent="0.35">
      <c r="C98" t="s">
        <v>114</v>
      </c>
      <c r="D98" s="5">
        <v>72795766069</v>
      </c>
      <c r="E98" s="5">
        <v>174593575701</v>
      </c>
      <c r="F98" s="5">
        <v>27926918553</v>
      </c>
      <c r="G98" s="5">
        <v>7478784697</v>
      </c>
      <c r="I98" s="5">
        <v>27926918553</v>
      </c>
      <c r="J98" s="5">
        <v>12388824504</v>
      </c>
      <c r="K98" s="5">
        <v>4832270594</v>
      </c>
      <c r="L98" s="5">
        <v>3267025689</v>
      </c>
      <c r="M98" s="5">
        <v>1459641631</v>
      </c>
      <c r="N98" s="5">
        <v>2160506692</v>
      </c>
    </row>
    <row r="99" spans="3:14" ht="15.5" x14ac:dyDescent="0.35">
      <c r="C99" t="s">
        <v>251</v>
      </c>
      <c r="D99" s="5">
        <v>72795766069</v>
      </c>
      <c r="E99" s="5">
        <v>174593575701</v>
      </c>
      <c r="F99" s="5">
        <v>27926918553</v>
      </c>
      <c r="G99" s="5">
        <v>7478784697</v>
      </c>
      <c r="I99" s="5">
        <v>27926918553</v>
      </c>
      <c r="J99" s="5">
        <v>12388824504</v>
      </c>
      <c r="K99" s="5">
        <v>4832270594</v>
      </c>
      <c r="L99" s="5">
        <v>3267025689</v>
      </c>
      <c r="M99" s="5">
        <v>1459641631</v>
      </c>
      <c r="N99" s="5">
        <v>2160506692</v>
      </c>
    </row>
    <row r="100" spans="3:14" ht="15.5" x14ac:dyDescent="0.35">
      <c r="C100" t="s">
        <v>115</v>
      </c>
      <c r="D100" s="5">
        <v>12298510144</v>
      </c>
      <c r="E100" s="5">
        <v>11241163037</v>
      </c>
      <c r="F100" s="5">
        <v>10460875493</v>
      </c>
      <c r="I100" s="5">
        <v>10460875493</v>
      </c>
      <c r="M100" s="5">
        <v>27524835835</v>
      </c>
      <c r="N100" s="5">
        <v>22854122433</v>
      </c>
    </row>
    <row r="101" spans="3:14" ht="15.5" x14ac:dyDescent="0.35">
      <c r="C101" t="s">
        <v>252</v>
      </c>
      <c r="D101" s="5">
        <v>12298510144</v>
      </c>
      <c r="E101" s="5">
        <v>11241163037</v>
      </c>
      <c r="F101" s="5">
        <v>10460875493</v>
      </c>
      <c r="G101" s="5">
        <v>4074239721</v>
      </c>
      <c r="I101" s="5">
        <v>10460875493</v>
      </c>
      <c r="M101" s="5">
        <v>27524835835</v>
      </c>
      <c r="N101" s="5">
        <v>22854122433</v>
      </c>
    </row>
    <row r="102" spans="3:14" ht="15.5" x14ac:dyDescent="0.35">
      <c r="C102" t="s">
        <v>117</v>
      </c>
      <c r="D102" s="5">
        <v>558464883</v>
      </c>
      <c r="E102" s="5">
        <v>4095788</v>
      </c>
      <c r="F102" s="5">
        <v>3264441</v>
      </c>
      <c r="G102" s="5">
        <v>3161946048</v>
      </c>
      <c r="I102" s="5">
        <v>3264441</v>
      </c>
      <c r="J102" s="5">
        <v>3206984867</v>
      </c>
      <c r="K102" s="5">
        <v>154571043</v>
      </c>
      <c r="L102" s="5">
        <v>1214316810</v>
      </c>
      <c r="M102" s="5">
        <v>545181342</v>
      </c>
      <c r="N102" s="5">
        <v>821699111</v>
      </c>
    </row>
    <row r="103" spans="3:14" ht="15.5" x14ac:dyDescent="0.35">
      <c r="C103" t="s">
        <v>116</v>
      </c>
      <c r="D103" s="5">
        <v>9692537637</v>
      </c>
      <c r="E103" s="5">
        <v>9410785846</v>
      </c>
      <c r="F103" s="5">
        <v>8844516421</v>
      </c>
      <c r="G103" s="5">
        <v>11169822659</v>
      </c>
      <c r="I103" s="5">
        <v>8844516421</v>
      </c>
      <c r="J103" s="5">
        <v>11252411455</v>
      </c>
      <c r="K103" s="5">
        <v>11944449703</v>
      </c>
      <c r="L103" s="5">
        <v>9486184520</v>
      </c>
      <c r="M103" s="5">
        <v>5839629129</v>
      </c>
      <c r="N103" s="5">
        <v>2942095086</v>
      </c>
    </row>
    <row r="104" spans="3:14" ht="15.5" x14ac:dyDescent="0.35">
      <c r="C104" t="s">
        <v>122</v>
      </c>
      <c r="D104" s="5">
        <v>879606124</v>
      </c>
      <c r="E104" s="5">
        <v>879606124</v>
      </c>
      <c r="F104" s="5">
        <v>879606125</v>
      </c>
      <c r="G104" s="5">
        <v>862957949</v>
      </c>
      <c r="I104" s="5">
        <v>879606125</v>
      </c>
      <c r="J104" s="5">
        <v>992834807</v>
      </c>
      <c r="K104" s="5">
        <v>1309285805</v>
      </c>
      <c r="L104" s="5">
        <v>1097620572</v>
      </c>
      <c r="M104" s="5">
        <v>299452609</v>
      </c>
      <c r="N104" s="5">
        <v>405869261</v>
      </c>
    </row>
    <row r="105" spans="3:14" ht="15.5" x14ac:dyDescent="0.35">
      <c r="C105" t="s">
        <v>123</v>
      </c>
      <c r="D105" s="5">
        <v>879606124</v>
      </c>
      <c r="E105" s="5">
        <v>879606124</v>
      </c>
      <c r="F105" s="5">
        <v>879606125</v>
      </c>
      <c r="G105" s="5">
        <v>862957949</v>
      </c>
      <c r="I105" s="5">
        <v>879606125</v>
      </c>
      <c r="J105" s="5">
        <v>992834807</v>
      </c>
      <c r="K105" s="5">
        <v>1309285805</v>
      </c>
      <c r="L105" s="5">
        <v>1097620572</v>
      </c>
      <c r="M105" s="5">
        <v>299452609</v>
      </c>
      <c r="N105" s="5">
        <v>405869261</v>
      </c>
    </row>
    <row r="106" spans="3:14" ht="15.5" x14ac:dyDescent="0.35">
      <c r="C106" t="s">
        <v>256</v>
      </c>
      <c r="D106" s="5">
        <v>254507487</v>
      </c>
      <c r="E106" s="5">
        <v>254507487</v>
      </c>
      <c r="F106" s="5">
        <v>254507487</v>
      </c>
      <c r="G106" s="5">
        <v>156918643</v>
      </c>
      <c r="I106" s="5">
        <v>254507487</v>
      </c>
      <c r="J106" s="5">
        <v>278126377</v>
      </c>
      <c r="K106" s="5">
        <v>394752884</v>
      </c>
      <c r="L106" s="5">
        <v>716718860</v>
      </c>
      <c r="M106" s="5">
        <v>263877381</v>
      </c>
      <c r="N106" s="5">
        <v>384309346</v>
      </c>
    </row>
    <row r="107" spans="3:14" ht="15.5" x14ac:dyDescent="0.35">
      <c r="C107" t="s">
        <v>124</v>
      </c>
      <c r="D107" s="5">
        <v>101657319912</v>
      </c>
      <c r="E107" s="5">
        <v>201820026143</v>
      </c>
      <c r="F107" s="5">
        <v>53805980680</v>
      </c>
      <c r="G107" s="5">
        <v>32507619798</v>
      </c>
      <c r="I107" s="5">
        <v>53805980680</v>
      </c>
      <c r="J107" s="5">
        <v>37345705633</v>
      </c>
      <c r="K107" s="5">
        <v>23407307141</v>
      </c>
      <c r="L107" s="5">
        <v>16885219341</v>
      </c>
      <c r="M107" s="5">
        <v>35908740546</v>
      </c>
      <c r="N107" s="5">
        <v>31186759250</v>
      </c>
    </row>
    <row r="108" spans="3:14" ht="15.5" x14ac:dyDescent="0.35">
      <c r="C108" t="s">
        <v>125</v>
      </c>
    </row>
    <row r="109" spans="3:14" ht="15.5" x14ac:dyDescent="0.35">
      <c r="C109" t="s">
        <v>126</v>
      </c>
      <c r="D109" s="5">
        <v>57143229040</v>
      </c>
      <c r="E109" s="5">
        <v>57143229040</v>
      </c>
      <c r="F109" s="5">
        <v>57143229040</v>
      </c>
      <c r="G109" s="5">
        <v>57143229040</v>
      </c>
      <c r="I109" s="5">
        <v>57143229040</v>
      </c>
      <c r="J109" s="5">
        <v>57143229040</v>
      </c>
      <c r="K109" s="5">
        <v>57142864000</v>
      </c>
      <c r="L109" s="5">
        <v>40000000000</v>
      </c>
      <c r="M109" s="5">
        <v>300000000</v>
      </c>
      <c r="N109" s="5">
        <v>300000000</v>
      </c>
    </row>
    <row r="110" spans="3:14" ht="15.5" x14ac:dyDescent="0.35">
      <c r="C110" t="s">
        <v>127</v>
      </c>
      <c r="D110" s="5">
        <v>95034316092</v>
      </c>
      <c r="E110" s="5">
        <v>95034316092</v>
      </c>
      <c r="F110" s="5">
        <v>95034316092</v>
      </c>
      <c r="G110" s="5">
        <v>95034316092</v>
      </c>
      <c r="I110" s="5">
        <v>95034316092</v>
      </c>
      <c r="J110" s="5">
        <v>95034316092</v>
      </c>
      <c r="K110" s="5">
        <v>95031213252</v>
      </c>
    </row>
    <row r="111" spans="3:14" ht="15.5" x14ac:dyDescent="0.35">
      <c r="C111" t="s">
        <v>128</v>
      </c>
      <c r="D111" s="5">
        <v>-76311220208</v>
      </c>
      <c r="E111" s="5">
        <v>-76384924301</v>
      </c>
      <c r="F111" s="5">
        <v>-78815640846</v>
      </c>
      <c r="G111" s="5">
        <v>-75309967225</v>
      </c>
      <c r="I111" s="5">
        <v>-78815640846</v>
      </c>
      <c r="J111" s="5">
        <v>-57141678046</v>
      </c>
      <c r="K111" s="5">
        <v>25147592420</v>
      </c>
      <c r="L111" s="5">
        <v>19274607006</v>
      </c>
      <c r="M111" s="5">
        <v>14999131055</v>
      </c>
      <c r="N111" s="5">
        <v>6361574783</v>
      </c>
    </row>
    <row r="112" spans="3:14" ht="15.5" x14ac:dyDescent="0.35">
      <c r="C112" t="s">
        <v>257</v>
      </c>
      <c r="D112" s="5">
        <v>316330000</v>
      </c>
      <c r="E112" s="5">
        <v>316330000</v>
      </c>
      <c r="F112" s="5">
        <v>316330000</v>
      </c>
      <c r="G112" s="5">
        <v>316330000</v>
      </c>
      <c r="I112" s="5">
        <v>316330000</v>
      </c>
      <c r="J112" s="5">
        <v>316330000</v>
      </c>
      <c r="K112" s="5">
        <v>316330000</v>
      </c>
      <c r="L112" s="5">
        <v>316330000</v>
      </c>
    </row>
    <row r="113" spans="2:14" ht="15.5" x14ac:dyDescent="0.35">
      <c r="C113" t="s">
        <v>258</v>
      </c>
      <c r="D113" s="5">
        <v>-76627550208</v>
      </c>
      <c r="E113" s="5">
        <v>-76701254301</v>
      </c>
      <c r="F113" s="5">
        <v>-79131970846</v>
      </c>
      <c r="G113" s="5">
        <v>-75626297225</v>
      </c>
      <c r="I113" s="5">
        <v>-79131970846</v>
      </c>
      <c r="J113" s="5">
        <v>-57458008046</v>
      </c>
      <c r="K113" s="5">
        <v>24831262420</v>
      </c>
      <c r="L113" s="5">
        <v>18958277006</v>
      </c>
      <c r="M113" s="5">
        <v>14999131055</v>
      </c>
      <c r="N113" s="5">
        <v>6361574783</v>
      </c>
    </row>
    <row r="114" spans="2:14" ht="15.5" x14ac:dyDescent="0.35">
      <c r="C114" t="s">
        <v>259</v>
      </c>
      <c r="D114" s="5">
        <v>-76311220208</v>
      </c>
      <c r="E114" s="5">
        <v>-76384924301</v>
      </c>
      <c r="F114" s="5">
        <v>-78815640846</v>
      </c>
      <c r="G114" s="5">
        <v>-75309967225</v>
      </c>
      <c r="I114" s="5">
        <v>-78815640846</v>
      </c>
      <c r="J114" s="5">
        <v>-57141678046</v>
      </c>
      <c r="K114" s="5">
        <v>25147592420</v>
      </c>
      <c r="L114" s="5">
        <v>19274607006</v>
      </c>
      <c r="M114" s="5">
        <v>14999131055</v>
      </c>
      <c r="N114" s="5">
        <v>6361574783</v>
      </c>
    </row>
    <row r="115" spans="2:14" ht="15.5" x14ac:dyDescent="0.35">
      <c r="C115" t="s">
        <v>10</v>
      </c>
      <c r="D115" s="5">
        <v>76353426504</v>
      </c>
      <c r="E115" s="5">
        <v>76279722411</v>
      </c>
      <c r="F115" s="5">
        <v>73849005866</v>
      </c>
      <c r="G115" s="5">
        <v>77234528776</v>
      </c>
      <c r="I115" s="5">
        <v>73849005866</v>
      </c>
      <c r="J115" s="5">
        <v>95402817955</v>
      </c>
      <c r="K115" s="5">
        <v>177243354104</v>
      </c>
      <c r="L115" s="5">
        <v>59278024981</v>
      </c>
      <c r="M115" s="5">
        <v>15300378525</v>
      </c>
      <c r="N115" s="5">
        <v>6661574783</v>
      </c>
    </row>
    <row r="116" spans="2:14" ht="15.5" x14ac:dyDescent="0.35">
      <c r="C116" t="s">
        <v>129</v>
      </c>
      <c r="D116" s="5">
        <v>178010746416</v>
      </c>
      <c r="E116" s="5">
        <v>278099748554</v>
      </c>
      <c r="F116" s="5">
        <v>127654986546</v>
      </c>
      <c r="G116" s="5">
        <v>109742148574</v>
      </c>
      <c r="I116" s="5">
        <v>127654986546</v>
      </c>
      <c r="J116" s="5">
        <v>132748523588</v>
      </c>
      <c r="K116" s="5">
        <v>200650661245</v>
      </c>
      <c r="L116" s="5">
        <v>76163244322</v>
      </c>
      <c r="M116" s="5">
        <v>51209119071</v>
      </c>
      <c r="N116" s="5">
        <v>37848334033</v>
      </c>
    </row>
    <row r="117" spans="2:14" ht="15.5" x14ac:dyDescent="0.35">
      <c r="C117" t="s">
        <v>130</v>
      </c>
      <c r="D117" s="5">
        <v>3571451815</v>
      </c>
      <c r="E117" s="5">
        <v>3571451815</v>
      </c>
      <c r="F117" s="5">
        <v>3571451815</v>
      </c>
      <c r="G117" s="5">
        <v>3571451815</v>
      </c>
      <c r="I117" s="5">
        <v>3571451815</v>
      </c>
      <c r="J117" s="5">
        <v>3571451815</v>
      </c>
      <c r="K117" s="5">
        <v>3571429000</v>
      </c>
      <c r="L117" s="5">
        <v>40000</v>
      </c>
      <c r="M117" s="5">
        <v>333</v>
      </c>
      <c r="N117" s="5">
        <v>300</v>
      </c>
    </row>
    <row r="119" spans="2:14" ht="15.5" x14ac:dyDescent="0.35">
      <c r="B119" t="s">
        <v>131</v>
      </c>
      <c r="C119" t="s">
        <v>132</v>
      </c>
      <c r="D119" s="5">
        <v>1305431597</v>
      </c>
      <c r="E119" s="5">
        <v>-1010410846</v>
      </c>
      <c r="F119" s="5">
        <v>-46433265280</v>
      </c>
      <c r="G119" s="5">
        <v>-607005674</v>
      </c>
      <c r="I119" s="5">
        <v>-48023704130</v>
      </c>
      <c r="J119" s="5">
        <v>-27397900529</v>
      </c>
      <c r="K119" s="5">
        <v>-21518482721</v>
      </c>
      <c r="L119" s="5">
        <v>22595369041</v>
      </c>
      <c r="M119" s="5">
        <v>13394377800</v>
      </c>
      <c r="N119" s="5">
        <v>7177026192</v>
      </c>
    </row>
    <row r="120" spans="2:14" ht="15.5" x14ac:dyDescent="0.35">
      <c r="C120" t="s">
        <v>133</v>
      </c>
      <c r="D120" s="5">
        <v>230938747308</v>
      </c>
      <c r="E120" s="5">
        <v>21468438667</v>
      </c>
      <c r="F120" s="5">
        <v>19871780652</v>
      </c>
      <c r="G120" s="5">
        <v>1164186470</v>
      </c>
      <c r="I120" s="5">
        <v>23427156338</v>
      </c>
      <c r="J120" s="5">
        <v>71067004518</v>
      </c>
      <c r="K120" s="5">
        <v>132578505016</v>
      </c>
      <c r="L120" s="5">
        <v>128007705565</v>
      </c>
      <c r="M120" s="5">
        <v>109331773995</v>
      </c>
      <c r="N120" s="5">
        <v>83559821238</v>
      </c>
    </row>
    <row r="121" spans="2:14" ht="15.5" x14ac:dyDescent="0.35">
      <c r="C121" t="s">
        <v>134</v>
      </c>
      <c r="D121" s="5">
        <v>-226598258017</v>
      </c>
      <c r="E121" s="5">
        <v>-19133303778</v>
      </c>
      <c r="F121" s="5">
        <v>-51883247070</v>
      </c>
      <c r="G121" s="5">
        <v>-1713453716</v>
      </c>
      <c r="I121" s="5">
        <v>-54132344099</v>
      </c>
      <c r="J121" s="5">
        <v>-11122212005</v>
      </c>
      <c r="K121" s="5">
        <v>-81415323918</v>
      </c>
      <c r="L121" s="5">
        <v>-49463698373</v>
      </c>
      <c r="M121" s="5">
        <v>-50086411163</v>
      </c>
      <c r="N121" s="5">
        <v>-42144725389</v>
      </c>
    </row>
    <row r="122" spans="2:14" ht="15.5" x14ac:dyDescent="0.35">
      <c r="C122" t="s">
        <v>365</v>
      </c>
      <c r="D122" s="5">
        <v>-1647962210</v>
      </c>
      <c r="E122" s="5">
        <v>-1741553404</v>
      </c>
      <c r="F122" s="5">
        <v>-2415258600</v>
      </c>
      <c r="G122" s="5">
        <v>3534758309</v>
      </c>
      <c r="I122" s="5">
        <v>-5868661925</v>
      </c>
      <c r="J122" s="5">
        <v>-25196276667</v>
      </c>
      <c r="K122" s="5">
        <v>-19926927648</v>
      </c>
      <c r="L122" s="5">
        <v>-22931579597</v>
      </c>
      <c r="M122" s="5">
        <v>-18811275729</v>
      </c>
      <c r="N122" s="5">
        <v>-14833922441</v>
      </c>
    </row>
    <row r="123" spans="2:14" ht="15.5" x14ac:dyDescent="0.35">
      <c r="C123" t="s">
        <v>265</v>
      </c>
    </row>
    <row r="124" spans="2:14" ht="15.5" x14ac:dyDescent="0.35">
      <c r="C124" t="s">
        <v>1052</v>
      </c>
      <c r="D124" s="5">
        <v>-350214503</v>
      </c>
      <c r="E124" s="5">
        <v>955231</v>
      </c>
      <c r="F124" s="5">
        <v>-4717339</v>
      </c>
      <c r="G124" s="5">
        <v>684416</v>
      </c>
      <c r="I124" s="5">
        <v>4235155</v>
      </c>
      <c r="J124" s="5">
        <v>36710110</v>
      </c>
      <c r="K124" s="5">
        <v>44311872</v>
      </c>
      <c r="L124" s="5">
        <v>66223834</v>
      </c>
      <c r="M124" s="5">
        <v>159533977</v>
      </c>
      <c r="N124" s="5">
        <v>83549658</v>
      </c>
    </row>
    <row r="125" spans="2:14" ht="15.5" x14ac:dyDescent="0.35">
      <c r="C125" t="s">
        <v>1053</v>
      </c>
      <c r="D125" s="5">
        <v>-1036880981</v>
      </c>
      <c r="E125" s="5">
        <v>-1604947562</v>
      </c>
      <c r="F125" s="5">
        <v>-12001822923</v>
      </c>
      <c r="G125" s="5">
        <v>-3593181153</v>
      </c>
      <c r="I125" s="5">
        <v>-11454089599</v>
      </c>
      <c r="J125" s="5">
        <v>-62183126485</v>
      </c>
      <c r="K125" s="5">
        <v>-52799048043</v>
      </c>
      <c r="L125" s="5">
        <v>-33083282388</v>
      </c>
      <c r="M125" s="5">
        <v>-27199243280</v>
      </c>
      <c r="N125" s="5">
        <v>-19487696874</v>
      </c>
    </row>
    <row r="126" spans="2:14" ht="15.5" x14ac:dyDescent="0.35">
      <c r="C126" t="s">
        <v>139</v>
      </c>
      <c r="D126" s="5">
        <v>-258364592</v>
      </c>
      <c r="F126" s="5">
        <v>-69069077</v>
      </c>
      <c r="I126" s="5">
        <v>-3813850353</v>
      </c>
      <c r="J126" s="5">
        <v>4341387884</v>
      </c>
      <c r="K126" s="5">
        <v>117067869544</v>
      </c>
      <c r="L126" s="5">
        <v>3935395565</v>
      </c>
      <c r="M126" s="5">
        <v>4416250601</v>
      </c>
      <c r="N126" s="5">
        <v>10322715903</v>
      </c>
    </row>
    <row r="127" spans="2:14" ht="15.5" x14ac:dyDescent="0.35">
      <c r="C127" t="s">
        <v>140</v>
      </c>
      <c r="D127" s="5">
        <v>-708677814</v>
      </c>
      <c r="E127" s="5">
        <v>911427110</v>
      </c>
      <c r="F127" s="5">
        <v>46490414464</v>
      </c>
      <c r="G127" s="5">
        <v>484297507</v>
      </c>
      <c r="I127" s="5">
        <v>49846531872</v>
      </c>
      <c r="J127" s="5">
        <v>-9304076552</v>
      </c>
      <c r="K127" s="5">
        <v>-62476028565</v>
      </c>
      <c r="L127" s="5">
        <v>-37004043930</v>
      </c>
      <c r="M127" s="5">
        <v>-13583005253</v>
      </c>
      <c r="N127" s="5">
        <v>-12363328080</v>
      </c>
    </row>
    <row r="128" spans="2:14" ht="15.5" x14ac:dyDescent="0.35">
      <c r="C128" t="s">
        <v>445</v>
      </c>
      <c r="F128" s="5">
        <v>42925796383</v>
      </c>
      <c r="G128" s="5">
        <v>264643800</v>
      </c>
      <c r="I128" s="5">
        <v>49968368983</v>
      </c>
      <c r="J128" s="5">
        <v>-20884288240</v>
      </c>
      <c r="K128" s="5">
        <v>-29084080743</v>
      </c>
    </row>
    <row r="129" spans="3:14" ht="15.5" x14ac:dyDescent="0.35">
      <c r="C129" t="s">
        <v>1054</v>
      </c>
      <c r="D129" s="5">
        <v>-435678581</v>
      </c>
      <c r="E129" s="5">
        <v>546568859</v>
      </c>
    </row>
    <row r="130" spans="3:14" ht="15.5" x14ac:dyDescent="0.35">
      <c r="C130" t="s">
        <v>1055</v>
      </c>
      <c r="D130" s="5">
        <v>94549293</v>
      </c>
      <c r="E130" s="5">
        <v>809725</v>
      </c>
    </row>
    <row r="131" spans="3:14" ht="15.5" x14ac:dyDescent="0.35">
      <c r="C131" t="s">
        <v>143</v>
      </c>
      <c r="F131" s="5">
        <v>4305944399</v>
      </c>
      <c r="G131" s="5">
        <v>-81068000</v>
      </c>
      <c r="I131" s="5">
        <v>-26037401</v>
      </c>
      <c r="J131" s="5">
        <v>2657151090</v>
      </c>
      <c r="K131" s="5">
        <v>-33048274086</v>
      </c>
      <c r="L131" s="5">
        <v>-31489609670</v>
      </c>
      <c r="M131" s="5">
        <v>-9659472825</v>
      </c>
      <c r="N131" s="5">
        <v>-5457699041</v>
      </c>
    </row>
    <row r="132" spans="3:14" ht="15.5" x14ac:dyDescent="0.35">
      <c r="C132" t="s">
        <v>1044</v>
      </c>
      <c r="D132" s="5">
        <v>-129182296</v>
      </c>
      <c r="E132" s="5">
        <v>129182296</v>
      </c>
      <c r="F132" s="5">
        <v>55338997</v>
      </c>
      <c r="G132" s="5">
        <v>-27991949</v>
      </c>
      <c r="I132" s="5">
        <v>47203293</v>
      </c>
      <c r="J132" s="5">
        <v>8167643287</v>
      </c>
      <c r="K132" s="5">
        <v>-260873736</v>
      </c>
      <c r="L132" s="5">
        <v>-4517500034</v>
      </c>
      <c r="M132" s="5">
        <v>-3370790923</v>
      </c>
      <c r="N132" s="5">
        <v>-2883578018</v>
      </c>
    </row>
    <row r="133" spans="3:14" ht="15.5" x14ac:dyDescent="0.35">
      <c r="C133" t="s">
        <v>1056</v>
      </c>
      <c r="F133" s="5">
        <v>-653662312</v>
      </c>
      <c r="G133" s="5">
        <v>653662312</v>
      </c>
    </row>
    <row r="134" spans="3:14" ht="15.5" x14ac:dyDescent="0.35">
      <c r="C134" t="s">
        <v>144</v>
      </c>
      <c r="D134" s="5">
        <v>-238366230</v>
      </c>
      <c r="E134" s="5">
        <v>234866230</v>
      </c>
      <c r="F134" s="5">
        <v>-143003003</v>
      </c>
      <c r="G134" s="5">
        <v>-324948656</v>
      </c>
      <c r="I134" s="5">
        <v>-143003003</v>
      </c>
      <c r="J134" s="5">
        <v>755417311</v>
      </c>
      <c r="K134" s="5">
        <v>-82800000</v>
      </c>
      <c r="L134" s="5">
        <v>-996934226</v>
      </c>
      <c r="M134" s="5">
        <v>-552741505</v>
      </c>
      <c r="N134" s="5">
        <v>-4022051021</v>
      </c>
    </row>
    <row r="135" spans="3:14" ht="15.5" x14ac:dyDescent="0.35">
      <c r="C135" t="s">
        <v>148</v>
      </c>
      <c r="D135" s="5">
        <v>-258364592</v>
      </c>
      <c r="F135" s="5">
        <v>-69069077</v>
      </c>
      <c r="I135" s="5">
        <v>-3813850353</v>
      </c>
      <c r="J135" s="5">
        <v>4341387884</v>
      </c>
      <c r="K135" s="5">
        <v>117067869544</v>
      </c>
      <c r="L135" s="5">
        <v>3935395565</v>
      </c>
      <c r="M135" s="5">
        <v>4416250601</v>
      </c>
      <c r="N135" s="5">
        <v>10322715903</v>
      </c>
    </row>
    <row r="136" spans="3:14" ht="15.5" x14ac:dyDescent="0.35">
      <c r="C136" t="s">
        <v>1057</v>
      </c>
      <c r="K136" s="5">
        <v>100714326000</v>
      </c>
    </row>
    <row r="137" spans="3:14" ht="15.5" x14ac:dyDescent="0.35">
      <c r="C137" t="s">
        <v>337</v>
      </c>
      <c r="K137" s="5">
        <v>-3245482248</v>
      </c>
    </row>
    <row r="138" spans="3:14" ht="15.5" x14ac:dyDescent="0.35">
      <c r="C138" t="s">
        <v>1058</v>
      </c>
      <c r="J138" s="5">
        <v>3467880</v>
      </c>
      <c r="K138" s="5">
        <v>17142864000</v>
      </c>
      <c r="L138" s="5">
        <v>31333000000</v>
      </c>
    </row>
    <row r="139" spans="3:14" ht="15.5" x14ac:dyDescent="0.35">
      <c r="C139" t="s">
        <v>149</v>
      </c>
      <c r="F139" s="5">
        <v>-3767400000</v>
      </c>
      <c r="I139" s="5">
        <v>-3767400000</v>
      </c>
      <c r="J139" s="5">
        <v>3767400000</v>
      </c>
      <c r="K139" s="5">
        <v>5000000000</v>
      </c>
    </row>
    <row r="140" spans="3:14" ht="15.5" x14ac:dyDescent="0.35">
      <c r="C140" t="s">
        <v>153</v>
      </c>
      <c r="F140" s="5">
        <v>3767400000</v>
      </c>
    </row>
    <row r="141" spans="3:14" ht="15.5" x14ac:dyDescent="0.35">
      <c r="C141" t="s">
        <v>391</v>
      </c>
      <c r="D141" s="5">
        <v>-258364592</v>
      </c>
      <c r="F141" s="5">
        <v>-69069077</v>
      </c>
      <c r="I141" s="5">
        <v>-46450353</v>
      </c>
      <c r="J141" s="5">
        <v>570520004</v>
      </c>
      <c r="K141" s="5">
        <v>-2543838208</v>
      </c>
    </row>
    <row r="142" spans="3:14" ht="15.5" x14ac:dyDescent="0.35">
      <c r="C142" t="s">
        <v>995</v>
      </c>
      <c r="L142" s="5">
        <v>1500000000</v>
      </c>
      <c r="M142" s="5">
        <v>8822220783</v>
      </c>
      <c r="N142" s="5">
        <v>15291589497</v>
      </c>
    </row>
    <row r="143" spans="3:14" ht="15.5" x14ac:dyDescent="0.35">
      <c r="C143" t="s">
        <v>607</v>
      </c>
      <c r="L143" s="5">
        <v>-28897604435</v>
      </c>
      <c r="M143" s="5">
        <v>-4405970182</v>
      </c>
      <c r="N143" s="5">
        <v>-4968873594</v>
      </c>
    </row>
    <row r="144" spans="3:14" ht="15.5" x14ac:dyDescent="0.35">
      <c r="C144" t="s">
        <v>157</v>
      </c>
      <c r="D144" s="5">
        <v>338389191</v>
      </c>
      <c r="E144" s="5">
        <v>-98983736</v>
      </c>
      <c r="F144" s="5">
        <v>-11919893</v>
      </c>
      <c r="G144" s="5">
        <v>-122708167</v>
      </c>
      <c r="I144" s="5">
        <v>-1991022611</v>
      </c>
      <c r="J144" s="5">
        <v>-32360589197</v>
      </c>
      <c r="K144" s="5">
        <v>33073358258</v>
      </c>
      <c r="L144" s="5">
        <v>-10473279324</v>
      </c>
      <c r="M144" s="5">
        <v>4227623148</v>
      </c>
      <c r="N144" s="5">
        <v>5136414015</v>
      </c>
    </row>
    <row r="145" spans="2:14" ht="15.5" x14ac:dyDescent="0.35">
      <c r="C145" t="s">
        <v>158</v>
      </c>
      <c r="E145" s="5">
        <v>238370670</v>
      </c>
      <c r="I145" s="5">
        <v>2229393281</v>
      </c>
      <c r="J145" s="5">
        <v>34589982477</v>
      </c>
      <c r="K145" s="5">
        <v>1516624220</v>
      </c>
      <c r="L145" s="5">
        <v>11989903544</v>
      </c>
      <c r="M145" s="5">
        <v>7762280394</v>
      </c>
      <c r="N145" s="5">
        <v>2625866379</v>
      </c>
    </row>
    <row r="146" spans="2:14" ht="15.5" x14ac:dyDescent="0.35">
      <c r="C146" t="s">
        <v>159</v>
      </c>
      <c r="D146" s="5">
        <v>338389191</v>
      </c>
      <c r="E146" s="5">
        <v>139386934</v>
      </c>
      <c r="F146" s="5">
        <v>-11919893</v>
      </c>
      <c r="G146" s="5">
        <v>-122708167</v>
      </c>
      <c r="I146" s="5">
        <v>238370670</v>
      </c>
      <c r="J146" s="5">
        <v>2229393280</v>
      </c>
      <c r="K146" s="5">
        <v>34589982478</v>
      </c>
      <c r="L146" s="5">
        <v>1516624220</v>
      </c>
      <c r="M146" s="5">
        <v>11989903542</v>
      </c>
      <c r="N146" s="5">
        <v>7762280394</v>
      </c>
    </row>
    <row r="148" spans="2:14" ht="15.5" x14ac:dyDescent="0.35">
      <c r="B148" t="s">
        <v>160</v>
      </c>
      <c r="C148" t="s">
        <v>12</v>
      </c>
      <c r="D148" s="5">
        <v>3570000000</v>
      </c>
      <c r="E148" s="5">
        <v>3570000000</v>
      </c>
      <c r="F148" s="5">
        <v>3570000000</v>
      </c>
      <c r="G148" s="5">
        <v>3570000000</v>
      </c>
      <c r="I148" s="5">
        <v>3570000000</v>
      </c>
      <c r="J148" s="5">
        <v>3570000000</v>
      </c>
      <c r="K148" s="5">
        <v>3570000000</v>
      </c>
      <c r="L148" s="5">
        <v>0</v>
      </c>
      <c r="M148" s="5">
        <v>0</v>
      </c>
      <c r="N148" s="5">
        <v>0</v>
      </c>
    </row>
    <row r="149" spans="2:14" ht="15.5" x14ac:dyDescent="0.35">
      <c r="C149" t="s">
        <v>161</v>
      </c>
      <c r="D149" s="6">
        <v>0.02</v>
      </c>
      <c r="E149" s="6">
        <v>0.68</v>
      </c>
      <c r="F149" s="6">
        <v>-0.98</v>
      </c>
      <c r="G149" s="6">
        <v>-2.73</v>
      </c>
    </row>
    <row r="150" spans="2:14" ht="15.5" x14ac:dyDescent="0.35">
      <c r="C150" t="s">
        <v>162</v>
      </c>
      <c r="D150" s="5">
        <v>6850</v>
      </c>
      <c r="E150" s="6">
        <v>201.47</v>
      </c>
      <c r="F150" s="6">
        <v>-139.80000000000001</v>
      </c>
      <c r="G150" s="6">
        <v>-50.18</v>
      </c>
    </row>
    <row r="151" spans="2:14" ht="15.5" x14ac:dyDescent="0.35">
      <c r="C151" t="s">
        <v>61</v>
      </c>
      <c r="D151" s="6">
        <v>3.86</v>
      </c>
      <c r="E151" s="6">
        <v>2.44</v>
      </c>
      <c r="F151" s="6">
        <v>12.51</v>
      </c>
      <c r="G151" s="6">
        <v>439.9</v>
      </c>
    </row>
    <row r="152" spans="2:14" ht="15.5" x14ac:dyDescent="0.35">
      <c r="C152" t="s">
        <v>163</v>
      </c>
      <c r="D152" s="5">
        <v>5800000000</v>
      </c>
      <c r="E152" s="5">
        <v>6380000000</v>
      </c>
      <c r="F152" s="5">
        <v>-2930000000</v>
      </c>
      <c r="G152" s="5">
        <v>-1610000000</v>
      </c>
    </row>
    <row r="153" spans="2:14" ht="15.5" x14ac:dyDescent="0.35">
      <c r="C153" t="s">
        <v>164</v>
      </c>
      <c r="D153" s="6">
        <v>4.0000000000000002E-4</v>
      </c>
      <c r="E153" s="6">
        <v>8.6999999999999994E-3</v>
      </c>
      <c r="F153" s="6">
        <v>-2.75E-2</v>
      </c>
      <c r="G153" s="6">
        <v>-8.8699999999999987E-2</v>
      </c>
    </row>
    <row r="154" spans="2:14" ht="15.5" x14ac:dyDescent="0.35">
      <c r="C154" t="s">
        <v>165</v>
      </c>
      <c r="D154" s="6">
        <v>1E-3</v>
      </c>
      <c r="E154" s="6">
        <v>3.1899999999999998E-2</v>
      </c>
      <c r="F154" s="6">
        <v>-4.7500000000000001E-2</v>
      </c>
      <c r="G154" s="6">
        <v>-0.126</v>
      </c>
    </row>
    <row r="155" spans="2:14" ht="15.5" x14ac:dyDescent="0.35">
      <c r="C155" t="s">
        <v>166</v>
      </c>
      <c r="D155" s="6">
        <v>3.6499999999999998E-2</v>
      </c>
      <c r="E155" s="6">
        <v>4.36E-2</v>
      </c>
      <c r="F155" s="6">
        <v>-3.3099999999999997E-2</v>
      </c>
      <c r="G155" s="6">
        <v>-0.11539999999999999</v>
      </c>
    </row>
    <row r="156" spans="2:14" ht="15.5" x14ac:dyDescent="0.35">
      <c r="C156" t="s">
        <v>167</v>
      </c>
      <c r="D156" s="6">
        <v>358.31</v>
      </c>
      <c r="E156" s="6">
        <v>481.99</v>
      </c>
      <c r="F156" s="6">
        <v>-46.95</v>
      </c>
      <c r="G156" s="6">
        <v>-1766.09</v>
      </c>
    </row>
    <row r="157" spans="2:14" ht="15.5" x14ac:dyDescent="0.35">
      <c r="C157" t="s">
        <v>168</v>
      </c>
      <c r="D157" s="5">
        <v>76000000000</v>
      </c>
      <c r="E157" s="5">
        <v>76000000000</v>
      </c>
      <c r="F157" s="5">
        <v>74000000000</v>
      </c>
      <c r="G157" s="5">
        <v>77000000000</v>
      </c>
    </row>
    <row r="158" spans="2:14" ht="15.5" x14ac:dyDescent="0.35">
      <c r="C158" t="s">
        <v>169</v>
      </c>
      <c r="D158" s="6">
        <v>6.41</v>
      </c>
      <c r="E158" s="6">
        <v>6.41</v>
      </c>
      <c r="F158" s="6">
        <v>6.62</v>
      </c>
      <c r="G158" s="6">
        <v>6.33</v>
      </c>
    </row>
    <row r="159" spans="2:14" ht="15.5" x14ac:dyDescent="0.35">
      <c r="C159" t="s">
        <v>170</v>
      </c>
      <c r="D159" s="6">
        <v>21.38</v>
      </c>
      <c r="E159" s="6">
        <v>21.36</v>
      </c>
      <c r="F159" s="6">
        <v>20.68</v>
      </c>
      <c r="G159" s="6">
        <v>21.63</v>
      </c>
    </row>
    <row r="160" spans="2:14" ht="15.5" x14ac:dyDescent="0.35">
      <c r="C160" t="s">
        <v>171</v>
      </c>
      <c r="D160" s="6">
        <v>6.6</v>
      </c>
      <c r="E160" s="6">
        <v>6.63</v>
      </c>
      <c r="F160" s="6">
        <v>6.88</v>
      </c>
      <c r="G160" s="6">
        <v>6.5</v>
      </c>
    </row>
    <row r="161" spans="3:14" ht="15.5" x14ac:dyDescent="0.35">
      <c r="C161" t="s">
        <v>172</v>
      </c>
      <c r="D161" s="6">
        <v>20.76</v>
      </c>
      <c r="E161" s="6">
        <v>20.67</v>
      </c>
      <c r="F161" s="6">
        <v>19.920000000000002</v>
      </c>
      <c r="G161" s="6">
        <v>21.09</v>
      </c>
    </row>
    <row r="162" spans="3:14" ht="15.5" x14ac:dyDescent="0.35">
      <c r="C162" t="s">
        <v>173</v>
      </c>
      <c r="D162" s="5">
        <v>5000000000</v>
      </c>
      <c r="E162" s="5">
        <v>5000000000</v>
      </c>
      <c r="F162" s="5">
        <v>5000000000</v>
      </c>
      <c r="G162" s="5">
        <v>5000000000</v>
      </c>
    </row>
    <row r="163" spans="3:14" ht="15.5" x14ac:dyDescent="0.35">
      <c r="C163" t="s">
        <v>174</v>
      </c>
    </row>
    <row r="164" spans="3:14" ht="15.5" x14ac:dyDescent="0.35">
      <c r="C164" t="s">
        <v>175</v>
      </c>
      <c r="D164" s="5">
        <v>76000000000</v>
      </c>
      <c r="E164" s="5">
        <v>76000000000</v>
      </c>
      <c r="F164" s="5">
        <v>74000000000</v>
      </c>
      <c r="G164" s="5">
        <v>77000000000</v>
      </c>
    </row>
    <row r="165" spans="3:14" ht="15.5" x14ac:dyDescent="0.35">
      <c r="C165" t="s">
        <v>24</v>
      </c>
      <c r="D165" s="5">
        <v>5000000000</v>
      </c>
      <c r="E165" s="5">
        <v>5000000000</v>
      </c>
      <c r="F165" s="5">
        <v>5000000000</v>
      </c>
      <c r="G165" s="5">
        <v>5000000000</v>
      </c>
    </row>
    <row r="166" spans="3:14" ht="15.5" x14ac:dyDescent="0.35">
      <c r="C166" t="s">
        <v>21</v>
      </c>
      <c r="D166" s="5">
        <v>5000000000</v>
      </c>
      <c r="E166" s="5">
        <v>5000000000</v>
      </c>
      <c r="F166" s="5">
        <v>5000000000</v>
      </c>
      <c r="G166" s="5">
        <v>5000000000</v>
      </c>
    </row>
    <row r="167" spans="3:14" ht="15.5" x14ac:dyDescent="0.35">
      <c r="C167" t="s">
        <v>176</v>
      </c>
      <c r="D167" s="5">
        <v>17000000000</v>
      </c>
      <c r="E167" s="5">
        <v>14000000000</v>
      </c>
      <c r="F167" s="5">
        <v>9000000000</v>
      </c>
      <c r="G167" s="5">
        <v>-30000000000</v>
      </c>
    </row>
    <row r="168" spans="3:14" ht="15.5" x14ac:dyDescent="0.35">
      <c r="C168" t="s">
        <v>177</v>
      </c>
      <c r="D168" s="5">
        <v>1000000000</v>
      </c>
      <c r="E168" s="5">
        <v>-1000000000</v>
      </c>
      <c r="F168" s="5">
        <v>-46000000000</v>
      </c>
      <c r="G168" s="5">
        <v>-1000000000</v>
      </c>
    </row>
    <row r="169" spans="3:14" ht="15.5" x14ac:dyDescent="0.35">
      <c r="C169" t="s">
        <v>178</v>
      </c>
      <c r="D169" s="5">
        <v>0</v>
      </c>
      <c r="E169" s="5">
        <v>0</v>
      </c>
      <c r="F169" s="5">
        <v>4000000000</v>
      </c>
      <c r="G169" s="5">
        <v>0</v>
      </c>
    </row>
    <row r="170" spans="3:14" ht="15.5" x14ac:dyDescent="0.35">
      <c r="C170" t="s">
        <v>13</v>
      </c>
      <c r="D170" s="5">
        <v>1000000000</v>
      </c>
      <c r="E170" s="5">
        <v>-1000000000</v>
      </c>
      <c r="F170" s="5">
        <v>-42000000000</v>
      </c>
      <c r="G170" s="5">
        <v>-1000000000</v>
      </c>
    </row>
    <row r="171" spans="3:14" ht="15.5" x14ac:dyDescent="0.35">
      <c r="C171" t="s">
        <v>16</v>
      </c>
      <c r="D171" s="6">
        <v>0.3</v>
      </c>
      <c r="E171" s="6">
        <v>-0.22</v>
      </c>
      <c r="F171" s="6">
        <v>-11.84</v>
      </c>
      <c r="G171" s="6">
        <v>-0.28000000000000003</v>
      </c>
    </row>
    <row r="172" spans="3:14" ht="15.5" x14ac:dyDescent="0.35">
      <c r="C172" t="s">
        <v>46</v>
      </c>
      <c r="I172" s="6">
        <v>-6.07</v>
      </c>
      <c r="J172" s="6">
        <v>-23.09</v>
      </c>
      <c r="K172" s="6">
        <v>1.64</v>
      </c>
      <c r="L172" s="6">
        <v>316061.90000000002</v>
      </c>
      <c r="M172" s="6">
        <v>25938607.420000002</v>
      </c>
      <c r="N172" s="6">
        <v>15907886.17</v>
      </c>
    </row>
    <row r="173" spans="3:14" ht="15.5" x14ac:dyDescent="0.35">
      <c r="C173" t="s">
        <v>60</v>
      </c>
      <c r="I173" s="6">
        <v>-22.57</v>
      </c>
      <c r="J173" s="6">
        <v>-2.17</v>
      </c>
      <c r="K173" s="6">
        <v>55.49</v>
      </c>
      <c r="L173" s="5">
        <v>0</v>
      </c>
      <c r="M173" s="5">
        <v>0</v>
      </c>
      <c r="N173" s="5">
        <v>0</v>
      </c>
    </row>
    <row r="174" spans="3:14" ht="15.5" x14ac:dyDescent="0.35">
      <c r="C174" t="s">
        <v>63</v>
      </c>
      <c r="I174" s="6">
        <v>11.65</v>
      </c>
      <c r="J174" s="6">
        <v>2.5099999999999998</v>
      </c>
      <c r="K174" s="6">
        <v>2.4500000000000002</v>
      </c>
      <c r="L174" s="5">
        <v>0</v>
      </c>
      <c r="M174" s="5">
        <v>0</v>
      </c>
      <c r="N174" s="5">
        <v>0</v>
      </c>
    </row>
    <row r="175" spans="3:14" ht="15.5" x14ac:dyDescent="0.35">
      <c r="C175" t="s">
        <v>179</v>
      </c>
      <c r="I175" s="5">
        <v>-7000000000</v>
      </c>
      <c r="J175" s="5">
        <v>-57470000000</v>
      </c>
      <c r="K175" s="5">
        <v>20520000000</v>
      </c>
      <c r="L175" s="5">
        <v>22980000000</v>
      </c>
      <c r="M175" s="5">
        <v>15350000000</v>
      </c>
      <c r="N175" s="5">
        <v>9670000000</v>
      </c>
    </row>
    <row r="176" spans="3:14" ht="15.5" x14ac:dyDescent="0.35">
      <c r="C176" t="s">
        <v>180</v>
      </c>
      <c r="I176" s="6">
        <v>-0.16980000000000001</v>
      </c>
      <c r="J176" s="6">
        <v>-0.62109999999999999</v>
      </c>
      <c r="K176" s="6">
        <v>2.9300000000000003E-2</v>
      </c>
      <c r="L176" s="6">
        <v>0.16600000000000001</v>
      </c>
      <c r="M176" s="6">
        <v>0.16870000000000002</v>
      </c>
      <c r="N176" s="6">
        <v>0.12609999999999999</v>
      </c>
    </row>
    <row r="177" spans="3:14" ht="15.5" x14ac:dyDescent="0.35">
      <c r="C177" t="s">
        <v>181</v>
      </c>
      <c r="I177" s="6">
        <v>-0.29350000000000004</v>
      </c>
      <c r="J177" s="6">
        <v>-0.86430000000000007</v>
      </c>
      <c r="K177" s="6">
        <v>3.3099999999999997E-2</v>
      </c>
      <c r="L177" s="6">
        <v>0.21329999999999999</v>
      </c>
      <c r="M177" s="6">
        <v>0.5645</v>
      </c>
      <c r="N177" s="6">
        <v>0.71640000000000004</v>
      </c>
    </row>
    <row r="178" spans="3:14" ht="15.5" x14ac:dyDescent="0.35">
      <c r="C178" t="s">
        <v>182</v>
      </c>
      <c r="I178" s="6">
        <v>-0.23879999999999998</v>
      </c>
      <c r="J178" s="6">
        <v>-0.51500000000000001</v>
      </c>
      <c r="K178" s="6">
        <v>7.0499999999999993E-2</v>
      </c>
      <c r="L178" s="6">
        <v>0.42570000000000002</v>
      </c>
      <c r="M178" s="6">
        <v>0.94840000000000002</v>
      </c>
      <c r="N178" s="6">
        <v>1.7655000000000001</v>
      </c>
    </row>
    <row r="179" spans="3:14" ht="15.5" x14ac:dyDescent="0.35">
      <c r="C179" t="s">
        <v>183</v>
      </c>
      <c r="I179" s="6">
        <v>-324.04000000000002</v>
      </c>
      <c r="J179" s="6">
        <v>-526.19000000000005</v>
      </c>
      <c r="K179" s="6">
        <v>210.14</v>
      </c>
      <c r="L179" s="6">
        <v>388.09</v>
      </c>
      <c r="M179" s="6">
        <v>374.4</v>
      </c>
      <c r="N179" s="6">
        <v>336.68</v>
      </c>
    </row>
    <row r="180" spans="3:14" ht="15.5" x14ac:dyDescent="0.35">
      <c r="C180" t="s">
        <v>57</v>
      </c>
      <c r="I180" s="6">
        <v>6.62</v>
      </c>
      <c r="J180" s="6">
        <v>1.87</v>
      </c>
      <c r="K180" s="6">
        <v>1.83</v>
      </c>
      <c r="L180" s="5">
        <v>0</v>
      </c>
      <c r="M180" s="5">
        <v>0</v>
      </c>
      <c r="N180" s="5">
        <v>0</v>
      </c>
    </row>
    <row r="181" spans="3:14" ht="15.5" x14ac:dyDescent="0.35">
      <c r="C181" t="s">
        <v>54</v>
      </c>
      <c r="I181" s="6">
        <v>20.68</v>
      </c>
      <c r="J181" s="6">
        <v>26.71</v>
      </c>
      <c r="K181" s="6">
        <v>49.63</v>
      </c>
      <c r="L181" s="6">
        <v>1481950.62</v>
      </c>
      <c r="M181" s="6">
        <v>45947082.659999996</v>
      </c>
      <c r="N181" s="6">
        <v>22205249.280000001</v>
      </c>
    </row>
    <row r="182" spans="3:14" ht="15.5" x14ac:dyDescent="0.35">
      <c r="C182" t="s">
        <v>184</v>
      </c>
      <c r="I182" s="6">
        <v>6.88</v>
      </c>
      <c r="J182" s="6">
        <v>1.92</v>
      </c>
      <c r="K182" s="6">
        <v>1.87</v>
      </c>
      <c r="L182" s="5">
        <v>0</v>
      </c>
      <c r="M182" s="5">
        <v>0</v>
      </c>
      <c r="N182" s="5">
        <v>0</v>
      </c>
    </row>
    <row r="183" spans="3:14" ht="15.5" x14ac:dyDescent="0.35">
      <c r="C183" t="s">
        <v>185</v>
      </c>
      <c r="I183" s="6">
        <v>19.920000000000002</v>
      </c>
      <c r="J183" s="5">
        <v>26</v>
      </c>
      <c r="K183" s="6">
        <v>48.7</v>
      </c>
      <c r="L183" s="6">
        <v>1381494.64</v>
      </c>
      <c r="M183" s="6">
        <v>34715064.670000002</v>
      </c>
      <c r="N183" s="6">
        <v>9646614.0199999996</v>
      </c>
    </row>
    <row r="184" spans="3:14" ht="15.5" x14ac:dyDescent="0.35">
      <c r="C184" t="s">
        <v>186</v>
      </c>
      <c r="I184" s="5">
        <v>5000000000</v>
      </c>
      <c r="J184" s="5">
        <v>7000000000</v>
      </c>
      <c r="K184" s="5">
        <v>5000000000</v>
      </c>
    </row>
    <row r="185" spans="3:14" ht="15.5" x14ac:dyDescent="0.35">
      <c r="C185" t="s">
        <v>187</v>
      </c>
    </row>
    <row r="186" spans="3:14" ht="15.5" x14ac:dyDescent="0.35">
      <c r="C186" t="s">
        <v>26</v>
      </c>
      <c r="I186" s="5">
        <v>5000000000</v>
      </c>
      <c r="J186" s="5">
        <v>7000000000</v>
      </c>
      <c r="K186" s="5">
        <v>5000000000</v>
      </c>
    </row>
    <row r="187" spans="3:14" ht="15.5" x14ac:dyDescent="0.35">
      <c r="C187" t="s">
        <v>23</v>
      </c>
      <c r="I187" s="5">
        <v>5000000000</v>
      </c>
      <c r="J187" s="5">
        <v>5000000000</v>
      </c>
      <c r="K187" s="5">
        <v>-30000000000</v>
      </c>
      <c r="L187" s="5">
        <v>-2000000000</v>
      </c>
      <c r="M187" s="5">
        <v>-12000000000</v>
      </c>
      <c r="N187" s="5">
        <v>-8000000000</v>
      </c>
    </row>
    <row r="188" spans="3:14" ht="15.5" x14ac:dyDescent="0.35">
      <c r="C188" t="s">
        <v>188</v>
      </c>
      <c r="I188" s="5">
        <v>9000000000</v>
      </c>
      <c r="J188" s="5">
        <v>-28000000000</v>
      </c>
      <c r="K188" s="5">
        <v>59000000000</v>
      </c>
      <c r="L188" s="5">
        <v>-8000000000</v>
      </c>
      <c r="M188" s="5">
        <v>-21000000000</v>
      </c>
      <c r="N188" s="5">
        <v>-20000000000</v>
      </c>
    </row>
    <row r="189" spans="3:14" ht="15.5" x14ac:dyDescent="0.35">
      <c r="C189" t="s">
        <v>189</v>
      </c>
      <c r="I189" s="5">
        <v>-48000000000</v>
      </c>
      <c r="J189" s="5">
        <v>-27000000000</v>
      </c>
      <c r="K189" s="5">
        <v>-22000000000</v>
      </c>
      <c r="L189" s="5">
        <v>23000000000</v>
      </c>
      <c r="M189" s="5">
        <v>13000000000</v>
      </c>
      <c r="N189" s="5">
        <v>7000000000</v>
      </c>
    </row>
    <row r="190" spans="3:14" ht="15.5" x14ac:dyDescent="0.35">
      <c r="C190" t="s">
        <v>190</v>
      </c>
      <c r="I190" s="5">
        <v>0</v>
      </c>
      <c r="J190" s="5">
        <v>3000000000</v>
      </c>
      <c r="K190" s="5">
        <v>-33000000000</v>
      </c>
      <c r="L190" s="5">
        <v>-32000000000</v>
      </c>
      <c r="M190" s="5">
        <v>-10000000000</v>
      </c>
      <c r="N190" s="5">
        <v>-9000000000</v>
      </c>
    </row>
    <row r="191" spans="3:14" ht="15.5" x14ac:dyDescent="0.35">
      <c r="C191" t="s">
        <v>15</v>
      </c>
      <c r="I191" s="5">
        <v>-48000000000</v>
      </c>
      <c r="J191" s="5">
        <v>-24000000000</v>
      </c>
      <c r="K191" s="5">
        <v>-55000000000</v>
      </c>
      <c r="L191" s="5">
        <v>-10000000000</v>
      </c>
      <c r="M191" s="5">
        <v>3000000000</v>
      </c>
      <c r="N191" s="5">
        <v>-2000000000</v>
      </c>
    </row>
    <row r="192" spans="3:14" ht="15.5" x14ac:dyDescent="0.35">
      <c r="C192" t="s">
        <v>17</v>
      </c>
      <c r="I192" s="6">
        <v>-13.49</v>
      </c>
      <c r="J192" s="6">
        <v>-6.72</v>
      </c>
      <c r="K192" s="6">
        <v>-15.3</v>
      </c>
      <c r="L192" s="6">
        <v>-247279.37</v>
      </c>
      <c r="M192" s="6">
        <v>9556046.4600000009</v>
      </c>
      <c r="N192" s="6">
        <v>-7675746.2300000004</v>
      </c>
    </row>
    <row r="194" spans="2:14" ht="15.5" x14ac:dyDescent="0.35">
      <c r="B194" t="s">
        <v>191</v>
      </c>
      <c r="C194" t="s">
        <v>192</v>
      </c>
      <c r="D194" s="5">
        <v>74000000</v>
      </c>
      <c r="E194" s="5">
        <v>2000000000</v>
      </c>
      <c r="F194" s="5">
        <v>-4000000000</v>
      </c>
      <c r="G194" s="5">
        <v>-10000000000</v>
      </c>
      <c r="H194" s="5">
        <v>5000000000</v>
      </c>
      <c r="I194" s="5">
        <v>-22000000000</v>
      </c>
      <c r="J194" s="5">
        <v>-82000000000</v>
      </c>
      <c r="K194" s="5">
        <v>6000000000</v>
      </c>
      <c r="L194" s="5">
        <v>13000000000</v>
      </c>
      <c r="M194" s="5">
        <v>9000000000</v>
      </c>
      <c r="N194" s="5">
        <v>5000000000</v>
      </c>
    </row>
    <row r="195" spans="2:14" ht="15.5" x14ac:dyDescent="0.35">
      <c r="C195" t="s">
        <v>45</v>
      </c>
      <c r="D195" s="6">
        <v>0.02</v>
      </c>
      <c r="E195" s="6">
        <v>0.68</v>
      </c>
      <c r="F195" s="6">
        <v>-0.98</v>
      </c>
      <c r="G195" s="6">
        <v>-2.73</v>
      </c>
      <c r="H195" s="6">
        <v>1.4</v>
      </c>
      <c r="I195" s="6">
        <v>-6.07</v>
      </c>
      <c r="J195" s="6">
        <v>-23.09</v>
      </c>
      <c r="K195" s="6">
        <v>1.64</v>
      </c>
      <c r="L195" s="6">
        <v>3.54</v>
      </c>
      <c r="M195" s="6">
        <v>2.42</v>
      </c>
      <c r="N195" s="6">
        <v>1.34</v>
      </c>
    </row>
    <row r="196" spans="2:14" ht="15.5" x14ac:dyDescent="0.35">
      <c r="C196" t="s">
        <v>193</v>
      </c>
      <c r="D196" s="5">
        <v>127000000000</v>
      </c>
      <c r="E196" s="5">
        <v>201000000000</v>
      </c>
      <c r="F196" s="5">
        <v>39000000000</v>
      </c>
      <c r="G196" s="5">
        <v>1000000000</v>
      </c>
      <c r="H196" s="5">
        <v>655000000000</v>
      </c>
      <c r="I196" s="5">
        <v>42000000000</v>
      </c>
      <c r="J196" s="5">
        <v>71000000000</v>
      </c>
      <c r="K196" s="5">
        <v>133000000000</v>
      </c>
      <c r="L196" s="5">
        <v>128000000000</v>
      </c>
      <c r="M196" s="5">
        <v>111000000000</v>
      </c>
      <c r="N196" s="5">
        <v>85000000000</v>
      </c>
    </row>
    <row r="197" spans="2:14" ht="15.5" x14ac:dyDescent="0.35">
      <c r="C197" t="s">
        <v>194</v>
      </c>
      <c r="I197" s="6">
        <v>64.17</v>
      </c>
    </row>
    <row r="198" spans="2:14" ht="15.5" x14ac:dyDescent="0.35">
      <c r="C198" t="s">
        <v>292</v>
      </c>
      <c r="I198" s="6">
        <v>-29.94</v>
      </c>
    </row>
    <row r="199" spans="2:14" ht="15.5" x14ac:dyDescent="0.35">
      <c r="C199" t="s">
        <v>195</v>
      </c>
      <c r="I199" s="6">
        <v>6.95</v>
      </c>
    </row>
    <row r="200" spans="2:14" ht="15.5" x14ac:dyDescent="0.35">
      <c r="C200" t="s">
        <v>293</v>
      </c>
      <c r="I200" s="6">
        <v>-3.3399999999999999E-2</v>
      </c>
    </row>
    <row r="201" spans="2:14" ht="15.5" x14ac:dyDescent="0.35">
      <c r="C201" t="s">
        <v>294</v>
      </c>
      <c r="I201" s="6">
        <v>0.87</v>
      </c>
    </row>
    <row r="202" spans="2:14" ht="15.5" x14ac:dyDescent="0.35">
      <c r="C202" t="s">
        <v>196</v>
      </c>
      <c r="I202" s="6">
        <v>4.21</v>
      </c>
    </row>
    <row r="203" spans="2:14" ht="15.5" x14ac:dyDescent="0.35">
      <c r="C203" t="s">
        <v>295</v>
      </c>
      <c r="I203" s="6">
        <v>-6.88</v>
      </c>
    </row>
    <row r="204" spans="2:14" ht="15.5" x14ac:dyDescent="0.35">
      <c r="C204" t="s">
        <v>296</v>
      </c>
      <c r="I204" s="6">
        <v>-7.48</v>
      </c>
    </row>
    <row r="205" spans="2:14" ht="15.5" x14ac:dyDescent="0.35">
      <c r="C205" t="s">
        <v>297</v>
      </c>
      <c r="I205" s="6">
        <v>-54.58</v>
      </c>
    </row>
    <row r="206" spans="2:14" ht="15.5" x14ac:dyDescent="0.35">
      <c r="C206" t="s">
        <v>298</v>
      </c>
      <c r="I206" s="6">
        <v>42.65</v>
      </c>
    </row>
    <row r="207" spans="2:14" ht="15.5" x14ac:dyDescent="0.35">
      <c r="C207" t="s">
        <v>299</v>
      </c>
      <c r="I207" s="6">
        <v>-0.41</v>
      </c>
    </row>
    <row r="208" spans="2:14" ht="15.5" x14ac:dyDescent="0.35">
      <c r="C208" t="s">
        <v>301</v>
      </c>
      <c r="I208" s="6">
        <v>-3.01</v>
      </c>
    </row>
    <row r="209" spans="3:9" ht="15.5" x14ac:dyDescent="0.35">
      <c r="C209" t="s">
        <v>197</v>
      </c>
      <c r="I209" s="6">
        <v>1.4</v>
      </c>
    </row>
    <row r="210" spans="3:9" ht="15.5" x14ac:dyDescent="0.35">
      <c r="C210" t="s">
        <v>302</v>
      </c>
      <c r="I210" s="6">
        <v>102.92</v>
      </c>
    </row>
    <row r="211" spans="3:9" ht="15.5" x14ac:dyDescent="0.35">
      <c r="C211" t="s">
        <v>198</v>
      </c>
      <c r="D211" s="6">
        <v>0.13</v>
      </c>
    </row>
    <row r="212" spans="3:9" ht="15.5" x14ac:dyDescent="0.35">
      <c r="C212" t="s">
        <v>199</v>
      </c>
      <c r="I212" s="6">
        <v>21.38</v>
      </c>
    </row>
    <row r="213" spans="3:9" ht="15.5" x14ac:dyDescent="0.35">
      <c r="C213" t="s">
        <v>303</v>
      </c>
      <c r="I213" s="6">
        <v>-12.04</v>
      </c>
    </row>
    <row r="214" spans="3:9" ht="15.5" x14ac:dyDescent="0.35">
      <c r="C214" t="s">
        <v>200</v>
      </c>
      <c r="D214" s="6">
        <v>1.17</v>
      </c>
    </row>
    <row r="215" spans="3:9" ht="15.5" x14ac:dyDescent="0.35">
      <c r="C215" t="s">
        <v>201</v>
      </c>
      <c r="D215" s="6">
        <v>0.97</v>
      </c>
    </row>
    <row r="216" spans="3:9" ht="15.5" x14ac:dyDescent="0.35">
      <c r="C216" t="s">
        <v>202</v>
      </c>
      <c r="D216" s="6">
        <v>7.0000000000000007E-2</v>
      </c>
    </row>
    <row r="217" spans="3:9" ht="15.5" x14ac:dyDescent="0.35">
      <c r="C217" t="s">
        <v>203</v>
      </c>
      <c r="D217" s="6">
        <v>1.33</v>
      </c>
    </row>
    <row r="218" spans="3:9" ht="15.5" x14ac:dyDescent="0.35">
      <c r="C218" t="s">
        <v>204</v>
      </c>
      <c r="D218" s="6">
        <v>0.03</v>
      </c>
    </row>
    <row r="219" spans="3:9" ht="15.5" x14ac:dyDescent="0.35">
      <c r="C219" t="s">
        <v>205</v>
      </c>
      <c r="D219" s="6">
        <v>2.33</v>
      </c>
    </row>
    <row r="220" spans="3:9" ht="15.5" x14ac:dyDescent="0.35">
      <c r="C220" t="s">
        <v>304</v>
      </c>
      <c r="I220" s="6">
        <v>-80.69</v>
      </c>
    </row>
    <row r="221" spans="3:9" ht="15.5" x14ac:dyDescent="0.35">
      <c r="C221" t="s">
        <v>13</v>
      </c>
      <c r="D221" s="5">
        <v>1000000000</v>
      </c>
    </row>
    <row r="222" spans="3:9" ht="15.5" x14ac:dyDescent="0.35">
      <c r="C222" t="s">
        <v>206</v>
      </c>
      <c r="I222" s="6">
        <v>-0.19</v>
      </c>
    </row>
    <row r="223" spans="3:9" ht="15.5" x14ac:dyDescent="0.35">
      <c r="C223" t="s">
        <v>207</v>
      </c>
      <c r="I223" s="6">
        <v>-6.0299999999999999E-2</v>
      </c>
    </row>
    <row r="224" spans="3:9" ht="15.5" x14ac:dyDescent="0.35">
      <c r="C224" t="s">
        <v>208</v>
      </c>
      <c r="I224" s="6">
        <v>-0.1406</v>
      </c>
    </row>
    <row r="225" spans="3:9" ht="15.5" x14ac:dyDescent="0.35">
      <c r="C225" t="s">
        <v>209</v>
      </c>
      <c r="I225" s="6">
        <v>-7.7399999999999997E-2</v>
      </c>
    </row>
    <row r="226" spans="3:9" ht="15.5" x14ac:dyDescent="0.35">
      <c r="C226" t="s">
        <v>305</v>
      </c>
      <c r="I226" s="6">
        <v>-6.83E-2</v>
      </c>
    </row>
    <row r="227" spans="3:9" ht="15.5" x14ac:dyDescent="0.35">
      <c r="C227" t="s">
        <v>210</v>
      </c>
      <c r="D227" s="6">
        <v>105.08</v>
      </c>
    </row>
    <row r="228" spans="3:9" ht="15.5" x14ac:dyDescent="0.35">
      <c r="C228" t="s">
        <v>211</v>
      </c>
      <c r="D228" s="6">
        <v>13.79</v>
      </c>
    </row>
    <row r="229" spans="3:9" ht="15.5" x14ac:dyDescent="0.35">
      <c r="C229" t="s">
        <v>212</v>
      </c>
      <c r="D229" s="6">
        <v>90.94</v>
      </c>
    </row>
    <row r="230" spans="3:9" ht="15.5" x14ac:dyDescent="0.35">
      <c r="C230" t="s">
        <v>213</v>
      </c>
      <c r="D230" s="6">
        <v>27.93</v>
      </c>
    </row>
    <row r="231" spans="3:9" ht="15.5" x14ac:dyDescent="0.35">
      <c r="C231" t="s">
        <v>214</v>
      </c>
      <c r="D231" s="6">
        <v>0.87</v>
      </c>
    </row>
    <row r="232" spans="3:9" ht="15.5" x14ac:dyDescent="0.35">
      <c r="C232" t="s">
        <v>306</v>
      </c>
      <c r="I232" s="6">
        <v>1.61</v>
      </c>
    </row>
    <row r="233" spans="3:9" ht="15.5" x14ac:dyDescent="0.35">
      <c r="C233" t="s">
        <v>307</v>
      </c>
      <c r="I233" s="6">
        <v>18.57</v>
      </c>
    </row>
    <row r="234" spans="3:9" ht="15.5" x14ac:dyDescent="0.35">
      <c r="C234" t="s">
        <v>41</v>
      </c>
      <c r="I234" s="5">
        <v>321000000000</v>
      </c>
    </row>
    <row r="235" spans="3:9" ht="15.5" x14ac:dyDescent="0.35">
      <c r="C235" t="s">
        <v>215</v>
      </c>
      <c r="I235" s="5">
        <v>326000000000</v>
      </c>
    </row>
    <row r="236" spans="3:9" ht="15.5" x14ac:dyDescent="0.35">
      <c r="C236" t="s">
        <v>216</v>
      </c>
      <c r="I236" s="5">
        <v>3570000000</v>
      </c>
    </row>
    <row r="237" spans="3:9" ht="15.5" x14ac:dyDescent="0.35">
      <c r="C237" t="s">
        <v>217</v>
      </c>
      <c r="I237" s="6">
        <v>0.19989999999999999</v>
      </c>
    </row>
    <row r="238" spans="3:9" ht="15.5" x14ac:dyDescent="0.35">
      <c r="C238" t="s">
        <v>218</v>
      </c>
      <c r="D238" s="6">
        <v>2.2400000000000003E-2</v>
      </c>
    </row>
    <row r="239" spans="3:9" ht="15.5" x14ac:dyDescent="0.35">
      <c r="C239" t="s">
        <v>219</v>
      </c>
      <c r="D239" s="6">
        <v>2.23E-2</v>
      </c>
    </row>
    <row r="240" spans="3:9" ht="15.5" x14ac:dyDescent="0.35">
      <c r="C240" t="s">
        <v>220</v>
      </c>
      <c r="D240" s="6">
        <v>5.9999999999999995E-4</v>
      </c>
    </row>
    <row r="241" spans="3:9" ht="15.5" x14ac:dyDescent="0.35">
      <c r="C241" t="s">
        <v>221</v>
      </c>
      <c r="D241" s="6">
        <v>121.14229999999999</v>
      </c>
    </row>
    <row r="242" spans="3:9" ht="15.5" x14ac:dyDescent="0.35">
      <c r="C242" t="s">
        <v>222</v>
      </c>
      <c r="D242" s="6">
        <v>1.6159999999999999</v>
      </c>
    </row>
    <row r="243" spans="3:9" ht="15.5" x14ac:dyDescent="0.35">
      <c r="C243" t="s">
        <v>223</v>
      </c>
      <c r="D243" s="6">
        <v>1.0170999999999999</v>
      </c>
    </row>
    <row r="244" spans="3:9" ht="15.5" x14ac:dyDescent="0.35">
      <c r="C244" t="s">
        <v>224</v>
      </c>
      <c r="I244" s="5">
        <v>6</v>
      </c>
    </row>
    <row r="245" spans="3:9" ht="15.5" x14ac:dyDescent="0.35">
      <c r="C245" t="s">
        <v>225</v>
      </c>
      <c r="I245" s="6">
        <v>0.17</v>
      </c>
    </row>
    <row r="246" spans="3:9" ht="15.5" x14ac:dyDescent="0.35">
      <c r="C246" t="s">
        <v>226</v>
      </c>
      <c r="I246" s="6">
        <v>0.28000000000000003</v>
      </c>
    </row>
    <row r="247" spans="3:9" ht="15.5" x14ac:dyDescent="0.35">
      <c r="C247" t="s">
        <v>227</v>
      </c>
      <c r="I247" s="6">
        <v>0.56999999999999995</v>
      </c>
    </row>
    <row r="248" spans="3:9" ht="15.5" x14ac:dyDescent="0.35">
      <c r="C248" t="s">
        <v>228</v>
      </c>
      <c r="I248" s="6">
        <v>0.61</v>
      </c>
    </row>
    <row r="249" spans="3:9" ht="15.5" x14ac:dyDescent="0.35">
      <c r="C249" t="s">
        <v>229</v>
      </c>
      <c r="I249" s="6">
        <v>0.15</v>
      </c>
    </row>
    <row r="250" spans="3:9" ht="15.5" x14ac:dyDescent="0.35">
      <c r="C250" t="s">
        <v>230</v>
      </c>
      <c r="I250" s="6">
        <v>0.63</v>
      </c>
    </row>
    <row r="251" spans="3:9" ht="15.5" x14ac:dyDescent="0.35">
      <c r="C251" t="s">
        <v>309</v>
      </c>
      <c r="I251" s="5">
        <v>368000000000</v>
      </c>
    </row>
    <row r="252" spans="3:9" ht="15.5" x14ac:dyDescent="0.35">
      <c r="C252" t="s">
        <v>310</v>
      </c>
      <c r="I252" s="5">
        <v>19000000000</v>
      </c>
    </row>
    <row r="253" spans="3:9" ht="15.5" x14ac:dyDescent="0.35">
      <c r="C253" t="s">
        <v>311</v>
      </c>
      <c r="I253" s="5">
        <v>8000000000</v>
      </c>
    </row>
    <row r="254" spans="3:9" ht="15.5" x14ac:dyDescent="0.35">
      <c r="C254" t="s">
        <v>312</v>
      </c>
      <c r="I254" s="5">
        <v>-11000000000</v>
      </c>
    </row>
    <row r="255" spans="3:9" ht="15.5" x14ac:dyDescent="0.35">
      <c r="C255" t="s">
        <v>231</v>
      </c>
      <c r="D255" s="5">
        <v>0</v>
      </c>
    </row>
    <row r="256" spans="3:9" ht="15.5" x14ac:dyDescent="0.35">
      <c r="C256" t="s">
        <v>232</v>
      </c>
      <c r="D256" s="5">
        <v>178000000000</v>
      </c>
    </row>
    <row r="257" spans="3:9" ht="15.5" x14ac:dyDescent="0.35">
      <c r="C257" t="s">
        <v>233</v>
      </c>
      <c r="D257" s="5">
        <v>102000000000</v>
      </c>
    </row>
    <row r="258" spans="3:9" ht="15.5" x14ac:dyDescent="0.35">
      <c r="C258" t="s">
        <v>176</v>
      </c>
      <c r="D258" s="5">
        <v>17000000000</v>
      </c>
    </row>
    <row r="259" spans="3:9" ht="15.5" x14ac:dyDescent="0.35">
      <c r="C259" t="s">
        <v>175</v>
      </c>
      <c r="I259" s="5">
        <v>76000000000</v>
      </c>
    </row>
    <row r="260" spans="3:9" ht="15.5" x14ac:dyDescent="0.35">
      <c r="C260" t="s">
        <v>173</v>
      </c>
      <c r="D260" s="5">
        <v>5000000000</v>
      </c>
    </row>
    <row r="261" spans="3:9" ht="15.5" x14ac:dyDescent="0.35">
      <c r="C261" t="s">
        <v>24</v>
      </c>
      <c r="D261" s="5">
        <v>5000000000</v>
      </c>
    </row>
    <row r="262" spans="3:9" ht="15.5" x14ac:dyDescent="0.35">
      <c r="C262" t="s">
        <v>21</v>
      </c>
      <c r="D262" s="5">
        <v>5000000000</v>
      </c>
    </row>
    <row r="263" spans="3:9" ht="15.5" x14ac:dyDescent="0.35">
      <c r="C263" t="s">
        <v>234</v>
      </c>
      <c r="I263" s="5">
        <v>76000000000</v>
      </c>
    </row>
    <row r="264" spans="3:9" ht="15.5" x14ac:dyDescent="0.35">
      <c r="C264" t="s">
        <v>313</v>
      </c>
      <c r="I264" s="5">
        <v>-47000000000</v>
      </c>
    </row>
    <row r="265" spans="3:9" ht="15.5" x14ac:dyDescent="0.35">
      <c r="C265" t="s">
        <v>314</v>
      </c>
      <c r="I265" s="5">
        <v>47000000000</v>
      </c>
    </row>
    <row r="266" spans="3:9" ht="15.5" x14ac:dyDescent="0.35">
      <c r="C266" t="s">
        <v>315</v>
      </c>
      <c r="I266" s="5">
        <v>0</v>
      </c>
    </row>
    <row r="267" spans="3:9" ht="15.5" x14ac:dyDescent="0.35">
      <c r="C267" t="s">
        <v>316</v>
      </c>
      <c r="I267" s="5">
        <v>4000000000</v>
      </c>
    </row>
    <row r="268" spans="3:9" ht="15.5" x14ac:dyDescent="0.35">
      <c r="C268" t="s">
        <v>317</v>
      </c>
      <c r="I268" s="5">
        <v>-43000000000</v>
      </c>
    </row>
  </sheetData>
  <pageMargins left="0.7" right="0.7" top="0.75" bottom="0.75" header="0.3" footer="0.3"/>
  <ignoredErrors>
    <ignoredError sqref="A1:N269" numberStoredAsText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N32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1059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1060</v>
      </c>
      <c r="D2" s="2" vm="154">
        <f ca="1">IFERROR(_xlfn.STOCKHISTORY("XIDX:" &amp; $C$1, D3, , 0, 0, 1), "Libur")</f>
        <v>260</v>
      </c>
      <c r="E2" s="2" vm="155">
        <f ca="1">IFERROR(_xlfn.STOCKHISTORY("XIDX:" &amp; $C$1, E3, , 0, 0, 1), "Libur")</f>
        <v>181</v>
      </c>
      <c r="H2" s="2" vm="155">
        <f ca="1">IFERROR(INDEX(D2:G2,COUNT(D2:G2)),"")</f>
        <v>181</v>
      </c>
      <c r="I2" s="2" vm="156">
        <f t="shared" ref="I2:N2" ca="1" si="0">IFERROR(_xlfn.STOCKHISTORY("XIDX:" &amp; $C$1, I1, , 0, 0, 1), "Libur")</f>
        <v>466.71600000000001</v>
      </c>
      <c r="J2" s="2" vm="157">
        <f t="shared" ca="1" si="0"/>
        <v>35.617800000000003</v>
      </c>
      <c r="K2" s="2" vm="158">
        <f t="shared" ca="1" si="0"/>
        <v>50.970300000000002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542849855575</v>
      </c>
      <c r="E4" s="2">
        <f>IFERROR(INDEX(E51:E500,MATCH($C$4,$C$51:$C$500,0)),"")</f>
        <v>383603471565</v>
      </c>
      <c r="H4" s="2">
        <f>IFERROR(SUM(D4:G4)*(4/MAX(1,COUNT(D4:G4))),"")</f>
        <v>1852906654280</v>
      </c>
      <c r="I4" s="2">
        <f t="shared" ref="I4:N4" si="1">IFERROR(INDEX(I51:I500,MATCH($C$4,$C$51:$C$500,0)),"")</f>
        <v>91819511247</v>
      </c>
      <c r="J4" s="2">
        <f t="shared" si="1"/>
        <v>30437200682</v>
      </c>
      <c r="K4" s="2">
        <f t="shared" si="1"/>
        <v>28889381869</v>
      </c>
      <c r="L4" s="2">
        <f t="shared" si="1"/>
        <v>19947940168</v>
      </c>
      <c r="M4" s="2">
        <f t="shared" si="1"/>
        <v>19890895880</v>
      </c>
      <c r="N4" s="2">
        <f t="shared" si="1"/>
        <v>13451511236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20317636680</v>
      </c>
      <c r="E5" s="2">
        <f>IFERROR(INDEX(E51:E500,MATCH($C$5,$C$51:$C$500,0)),"")</f>
        <v>13658452028</v>
      </c>
      <c r="H5" s="2">
        <f>IFERROR(SUM(D5:G5)*(4/MAX(1,COUNT(D5:G5))),"")</f>
        <v>67952177416</v>
      </c>
      <c r="I5" s="2">
        <f t="shared" ref="I5:N5" si="2">IFERROR(INDEX(I51:I500,MATCH($C$5,$C$51:$C$500,0)),"")</f>
        <v>24505211648</v>
      </c>
      <c r="J5" s="2">
        <f t="shared" si="2"/>
        <v>1326560866</v>
      </c>
      <c r="K5" s="2">
        <f t="shared" si="2"/>
        <v>826398901</v>
      </c>
      <c r="L5" s="2">
        <f t="shared" si="2"/>
        <v>1377308936</v>
      </c>
      <c r="M5" s="2">
        <f t="shared" si="2"/>
        <v>1652619735</v>
      </c>
      <c r="N5" s="2">
        <f t="shared" si="2"/>
        <v>957998994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3808927328480</v>
      </c>
      <c r="E6" s="2">
        <f>IFERROR(INDEX(E51:E500,MATCH($C$6,$C$51:$C$500,0)),"")</f>
        <v>3732955579367</v>
      </c>
      <c r="H6" s="2">
        <f>IFERROR(INDEX(D6:G6,COUNT(D6:G6)),"")</f>
        <v>3732955579367</v>
      </c>
      <c r="I6" s="2">
        <f t="shared" ref="I6:N6" si="3">IFERROR(INDEX(I51:I500,MATCH($C$6,$C$51:$C$500,0)),"")</f>
        <v>429211626608</v>
      </c>
      <c r="J6" s="2">
        <f t="shared" si="3"/>
        <v>215871680142</v>
      </c>
      <c r="K6" s="2">
        <f t="shared" si="3"/>
        <v>214538957266</v>
      </c>
      <c r="L6" s="2">
        <f t="shared" si="3"/>
        <v>65203052275</v>
      </c>
      <c r="M6" s="2">
        <f t="shared" si="3"/>
        <v>4335665968</v>
      </c>
      <c r="N6" s="2">
        <f t="shared" si="3"/>
        <v>2683046233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22.37</v>
      </c>
      <c r="E7" s="3">
        <f>IFERROR(INDEX(E51:E500,MATCH($C$7,$C$51:$C$500,0))/1000000000,"")</f>
        <v>22.37</v>
      </c>
      <c r="H7" s="3">
        <f>IFERROR(INDEX(D7:G7,COUNT(D7:G7)),"")</f>
        <v>22.37</v>
      </c>
      <c r="I7" s="3">
        <f t="shared" ref="I7:N7" si="4">IFERROR(INDEX(I51:I500,MATCH($C$7,$C$51:$C$500,0))/1000000000,"")</f>
        <v>9.58</v>
      </c>
      <c r="J7" s="3">
        <f t="shared" si="4"/>
        <v>7.5</v>
      </c>
      <c r="K7" s="3">
        <f t="shared" si="4"/>
        <v>7.5</v>
      </c>
      <c r="L7" s="3">
        <f t="shared" si="4"/>
        <v>6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-92000000000</v>
      </c>
      <c r="E8" s="2">
        <f>IFERROR(INDEX(E51:E500,MATCH("Free cash flow (Quarter)",$C$51:$C$500,0)),"")</f>
        <v>-129000000000</v>
      </c>
      <c r="H8" s="2">
        <f>IFERROR(INDEX(D8:G8,COUNT(D8:G8)),"")</f>
        <v>-129000000000</v>
      </c>
      <c r="I8" s="2">
        <f t="shared" ref="I8:N8" si="5">IFERROR(INDEX(I51:I500,MATCH($C$8,$C$51:$C$500,0)),"")</f>
        <v>307000000000</v>
      </c>
      <c r="J8" s="2">
        <f t="shared" si="5"/>
        <v>-4000000000</v>
      </c>
      <c r="K8" s="2">
        <f t="shared" si="5"/>
        <v>-30000000000</v>
      </c>
      <c r="L8" s="2">
        <f t="shared" si="5"/>
        <v>0</v>
      </c>
      <c r="M8" s="2">
        <f t="shared" si="5"/>
        <v>1000000000</v>
      </c>
      <c r="N8" s="2">
        <f t="shared" si="5"/>
        <v>1000000000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-4.09</v>
      </c>
      <c r="E9" s="3">
        <f>IFERROR(INDEX(E51:E500,MATCH("Free cash flow per share (Quarter)",$C$51:$C$500,0)),"")</f>
        <v>-5.76</v>
      </c>
      <c r="H9" s="3">
        <f>IFERROR(INDEX(D9:G9,COUNT(D9:G9)),"")</f>
        <v>-5.76</v>
      </c>
      <c r="I9" s="3">
        <f t="shared" ref="I9:N9" si="6">IFERROR(INDEX(I51:I500,MATCH($C$9,$C$51:$C$500,0)),"")</f>
        <v>32.03</v>
      </c>
      <c r="J9" s="3">
        <f t="shared" si="6"/>
        <v>-0.54</v>
      </c>
      <c r="K9" s="3">
        <f t="shared" si="6"/>
        <v>-4.04</v>
      </c>
      <c r="L9" s="3">
        <f t="shared" si="6"/>
        <v>7.0000000000000007E-2</v>
      </c>
      <c r="M9" s="3">
        <f t="shared" si="6"/>
        <v>244984.1</v>
      </c>
      <c r="N9" s="3">
        <f t="shared" si="6"/>
        <v>263821.98</v>
      </c>
    </row>
    <row r="10" spans="1:14" ht="15.5" x14ac:dyDescent="0.35">
      <c r="C10" t="s">
        <v>18</v>
      </c>
      <c r="D10" s="3">
        <f ca="1">IFERROR(IF(D9=0,"",D2/D9),"")</f>
        <v>-63.569682151589241</v>
      </c>
      <c r="E10" s="3">
        <f ca="1">IFERROR(IF(E9=0,"",E2/E9),"")</f>
        <v>-31.423611111111111</v>
      </c>
      <c r="I10" s="3">
        <f t="shared" ref="I10:N10" ca="1" si="7">IFERROR(IF(I9=0,"",I2/I9),"")</f>
        <v>14.571214486418983</v>
      </c>
      <c r="J10" s="3">
        <f t="shared" ca="1" si="7"/>
        <v>-65.958888888888893</v>
      </c>
      <c r="K10" s="3">
        <f t="shared" ca="1" si="7"/>
        <v>-12.616410891089108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4336912848074</v>
      </c>
      <c r="E11" s="2">
        <f>IFERROR(INDEX(E51:E500,MATCH($C$11,$C$51:$C$500,0)),"")</f>
        <v>4490291870699</v>
      </c>
      <c r="H11" s="2">
        <f>IFERROR(INDEX(D11:G11,COUNT(D11:G11)),"")</f>
        <v>4490291870699</v>
      </c>
      <c r="I11" s="2">
        <f t="shared" ref="I11:N11" si="8">IFERROR(INDEX(I51:I500,MATCH($C$11,$C$51:$C$500,0)),"")</f>
        <v>404440595923</v>
      </c>
      <c r="J11" s="2">
        <f t="shared" si="8"/>
        <v>61911440465</v>
      </c>
      <c r="K11" s="2">
        <f t="shared" si="8"/>
        <v>61802426896</v>
      </c>
      <c r="L11" s="2">
        <f t="shared" si="8"/>
        <v>2016838415</v>
      </c>
      <c r="M11" s="2">
        <f t="shared" si="8"/>
        <v>428857724</v>
      </c>
      <c r="N11" s="2">
        <f t="shared" si="8"/>
        <v>408007738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-2558000000000</v>
      </c>
      <c r="E12" s="2">
        <f>IFERROR(INDEX(E51:E500,MATCH("Net Debt (Quarter)",$C$51:$C$500,0)),"")</f>
        <v>-2959000000000</v>
      </c>
      <c r="H12" s="2">
        <f>IFERROR(INDEX(D12:G12,COUNT(D12:G12)),"")</f>
        <v>-2959000000000</v>
      </c>
      <c r="I12" s="2">
        <f t="shared" ref="I12:N12" si="9">IFERROR(INDEX(I51:I500,MATCH($C$12,$C$51:$C$500,0)),"")</f>
        <v>-395000000000</v>
      </c>
      <c r="J12" s="2">
        <f t="shared" si="9"/>
        <v>-61000000000</v>
      </c>
      <c r="K12" s="2">
        <f t="shared" si="9"/>
        <v>-62000000000</v>
      </c>
      <c r="L12" s="2">
        <f t="shared" si="9"/>
        <v>-2000000000</v>
      </c>
      <c r="M12" s="2">
        <f t="shared" si="9"/>
        <v>0</v>
      </c>
      <c r="N12" s="2">
        <f t="shared" si="9"/>
        <v>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1779000000000</v>
      </c>
      <c r="E13" s="2">
        <f>IFERROR(INDEX(E51:E500,MATCH("Total Debt (Quarter)",$C$51:$C$500,0)),"")</f>
        <v>1531000000000</v>
      </c>
      <c r="H13" s="2">
        <f>IFERROR(INDEX(D13:G13,COUNT(D13:G13)),"")</f>
        <v>1531000000000</v>
      </c>
      <c r="I13" s="2">
        <f t="shared" ref="I13:N13" si="10">IFERROR(INDEX(I51:I500,MATCH($C$13,$C$51:$C$500,0)),"")</f>
        <v>9000000000</v>
      </c>
      <c r="J13" s="2">
        <f t="shared" si="10"/>
        <v>1000000000</v>
      </c>
      <c r="K13" s="2">
        <f t="shared" si="10"/>
        <v>0</v>
      </c>
      <c r="L13" s="2">
        <f t="shared" si="10"/>
        <v>0</v>
      </c>
      <c r="M13" s="2">
        <f t="shared" si="10"/>
        <v>1000000000</v>
      </c>
      <c r="N13" s="2">
        <f t="shared" si="10"/>
        <v>0</v>
      </c>
    </row>
    <row r="14" spans="1:14" ht="15.5" x14ac:dyDescent="0.35">
      <c r="C14" t="s">
        <v>27</v>
      </c>
      <c r="D14" s="2">
        <f>IFERROR(INDEX(D51:D500,MATCH($C$14,$C$51:$C$500,0)),"")</f>
        <v>-31555036901</v>
      </c>
      <c r="E14" s="2">
        <f>IFERROR(INDEX(E51:E500,MATCH($C$14,$C$51:$C$500,0)),"")</f>
        <v>-18504309180</v>
      </c>
      <c r="H14" s="2">
        <f>IFERROR(SUM(D14:G14)*(4/MAX(1,COUNT(D14:G14))),"")</f>
        <v>-100118692162</v>
      </c>
      <c r="I14" s="2">
        <f t="shared" ref="I14:N14" si="11">IFERROR(INDEX(I51:I500,MATCH($C$14,$C$51:$C$500,0)),"")</f>
        <v>-550164084</v>
      </c>
      <c r="J14" s="2">
        <f t="shared" si="11"/>
        <v>-111698031</v>
      </c>
      <c r="K14" s="2">
        <f t="shared" si="11"/>
        <v>-131305772</v>
      </c>
      <c r="L14" s="2">
        <f t="shared" si="11"/>
        <v>-123017751</v>
      </c>
      <c r="M14" s="2">
        <f t="shared" si="11"/>
        <v>-68512274</v>
      </c>
      <c r="N14" s="2">
        <f t="shared" si="11"/>
        <v>-21194938</v>
      </c>
    </row>
    <row r="15" spans="1:14" ht="15.5" x14ac:dyDescent="0.35">
      <c r="C15" t="s">
        <v>28</v>
      </c>
      <c r="D15" s="2">
        <f>IFERROR(INDEX(D51:D500,MATCH($C$15,$C$51:$C$500,0)),"")</f>
        <v>-3130198215</v>
      </c>
      <c r="E15" s="2">
        <f>IFERROR(INDEX(E51:E500,MATCH($C$15,$C$51:$C$500,0)),"")</f>
        <v>-2803487157</v>
      </c>
      <c r="H15" s="2">
        <f>IFERROR(SUM(D15:G15)*(4/MAX(1,COUNT(D15:G15))),"")</f>
        <v>-11867370744</v>
      </c>
      <c r="I15" s="2">
        <f t="shared" ref="I15:N15" si="12">IFERROR(INDEX(I51:I500,MATCH($C$15,$C$51:$C$500,0)),"")</f>
        <v>-6951371805</v>
      </c>
      <c r="J15" s="2">
        <f t="shared" si="12"/>
        <v>-367678990</v>
      </c>
      <c r="K15" s="2">
        <f t="shared" si="12"/>
        <v>-434437379</v>
      </c>
      <c r="L15" s="2">
        <f t="shared" si="12"/>
        <v>-410959714</v>
      </c>
      <c r="M15" s="2">
        <f t="shared" si="12"/>
        <v>-465317784</v>
      </c>
      <c r="N15" s="2">
        <f t="shared" si="12"/>
        <v>-219390512</v>
      </c>
    </row>
    <row r="16" spans="1:14" ht="15.5" x14ac:dyDescent="0.35">
      <c r="C16" t="s">
        <v>29</v>
      </c>
      <c r="D16" s="2">
        <f>IFERROR(INDEX(D51:D500,MATCH($C$16,$C$51:$C$500,0)),"")</f>
        <v>22551550122</v>
      </c>
      <c r="E16" s="2">
        <f>IFERROR(INDEX(E51:E500,MATCH($C$16,$C$51:$C$500,0)),"")</f>
        <v>17592569533</v>
      </c>
      <c r="H16" s="2">
        <f>IFERROR(SUM(D16:G16)*(4/MAX(1,COUNT(D16:G16))),"")</f>
        <v>80288239310</v>
      </c>
      <c r="I16" s="2">
        <f t="shared" ref="I16:N16" si="13">IFERROR(INDEX(I51:I500,MATCH($C$16,$C$51:$C$500,0)),"")</f>
        <v>31440433028</v>
      </c>
      <c r="J16" s="2">
        <f t="shared" si="13"/>
        <v>1696037943</v>
      </c>
      <c r="K16" s="2">
        <f t="shared" si="13"/>
        <v>1310129398</v>
      </c>
      <c r="L16" s="2">
        <f t="shared" si="13"/>
        <v>1784717727</v>
      </c>
      <c r="M16" s="2">
        <f t="shared" si="13"/>
        <v>2110899243</v>
      </c>
      <c r="N16" s="2">
        <f t="shared" si="13"/>
        <v>1177527228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38</v>
      </c>
      <c r="C19" t="s">
        <v>39</v>
      </c>
    </row>
    <row r="20" spans="1:14" ht="15.5" x14ac:dyDescent="0.35">
      <c r="A20" t="s">
        <v>40</v>
      </c>
      <c r="C20" t="s">
        <v>41</v>
      </c>
      <c r="D20" s="2">
        <f ca="1">IFERROR(D21*D2,"")</f>
        <v>5816200000000</v>
      </c>
      <c r="E20" s="2">
        <f ca="1">IFERROR(E21*E2,"")</f>
        <v>4048970000000</v>
      </c>
      <c r="H20" s="2">
        <f t="shared" ref="H20:N20" ca="1" si="14">IFERROR(H21*H2,"")</f>
        <v>4048970000000</v>
      </c>
      <c r="I20" s="2">
        <f t="shared" ca="1" si="14"/>
        <v>4471139280000</v>
      </c>
      <c r="J20" s="2">
        <f t="shared" ca="1" si="14"/>
        <v>267133500000.00003</v>
      </c>
      <c r="K20" s="2">
        <f t="shared" ca="1" si="14"/>
        <v>382277250000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22370000000</v>
      </c>
      <c r="E21" s="2">
        <f>IFERROR(INDEX(E51:E500,MATCH($C$7,$C$51:$C$500,0)),"")</f>
        <v>22370000000</v>
      </c>
      <c r="H21" s="2">
        <f>IFERROR(INDEX(D21:G21,COUNT(D21:G21)),"")</f>
        <v>22370000000</v>
      </c>
      <c r="I21" s="2">
        <f t="shared" ref="I21:N21" si="15">IFERROR(INDEX(I51:I500,MATCH($C$7,$C$51:$C$500,0)),"")</f>
        <v>9580000000</v>
      </c>
      <c r="J21" s="2">
        <f t="shared" si="15"/>
        <v>7500000000</v>
      </c>
      <c r="K21" s="2">
        <f t="shared" si="15"/>
        <v>7500000000</v>
      </c>
      <c r="L21" s="2">
        <f t="shared" si="15"/>
        <v>6000000000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42</v>
      </c>
      <c r="C23" t="s">
        <v>43</v>
      </c>
      <c r="D23" s="3">
        <f>IFERROR(D5/D6*100,"")</f>
        <v>0.53342148399843603</v>
      </c>
      <c r="E23" s="3">
        <f>IFERROR(E5/E6*100,"")</f>
        <v>0.36588841569649949</v>
      </c>
      <c r="H23" s="3">
        <f t="shared" ref="H23:N23" si="16">IFERROR(H5/H6*100,"")</f>
        <v>1.8203317979884104</v>
      </c>
      <c r="I23" s="3">
        <f t="shared" si="16"/>
        <v>5.7093541108523302</v>
      </c>
      <c r="J23" s="3">
        <f t="shared" si="16"/>
        <v>0.61451361527708992</v>
      </c>
      <c r="K23" s="3">
        <f t="shared" si="16"/>
        <v>0.3851975937290375</v>
      </c>
      <c r="L23" s="3">
        <f t="shared" si="16"/>
        <v>2.1123381313363523</v>
      </c>
      <c r="M23" s="3">
        <f t="shared" si="16"/>
        <v>38.116860182435531</v>
      </c>
      <c r="N23" s="3">
        <f t="shared" si="16"/>
        <v>35.705646150153385</v>
      </c>
    </row>
    <row r="24" spans="1:14" ht="15.5" x14ac:dyDescent="0.35">
      <c r="C24" t="s">
        <v>44</v>
      </c>
      <c r="D24" s="4">
        <f>IFERROR(_xlfn.RRI(5,I23,D23),"")</f>
        <v>-0.37756113137844194</v>
      </c>
      <c r="E24" s="4">
        <f>IFERROR(_xlfn.RRI(5,J23,E23),"")</f>
        <v>-9.8504776489714896E-2</v>
      </c>
      <c r="H24" s="4">
        <f t="shared" ref="H24:N24" si="17">IFERROR(_xlfn.RRI(5,M23,H23),"")</f>
        <v>-0.45573966169058799</v>
      </c>
      <c r="I24" s="4">
        <f t="shared" si="17"/>
        <v>-0.30694130470458225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45</v>
      </c>
      <c r="C25" t="s">
        <v>46</v>
      </c>
      <c r="D25" s="3">
        <f>IFERROR(INDEX(D51:D500,MATCH($A$25,$C$51:$C$500,0)),"")</f>
        <v>0.89</v>
      </c>
      <c r="E25" s="3">
        <f>IFERROR(INDEX(E51:E500,MATCH($A$25,$C$51:$C$500,0)),"")</f>
        <v>0.61</v>
      </c>
      <c r="H25" s="3">
        <f>IFERROR(INDEX(D25:G25,COUNT(D25:G25)),"")</f>
        <v>0.61</v>
      </c>
      <c r="I25" s="3">
        <f t="shared" ref="I25:N25" si="18">IFERROR(INDEX(I51:I500,MATCH($C$25,$C$51:$C$500,0)),"")</f>
        <v>2.56</v>
      </c>
      <c r="J25" s="3">
        <f t="shared" si="18"/>
        <v>0.18</v>
      </c>
      <c r="K25" s="3">
        <f t="shared" si="18"/>
        <v>0.12</v>
      </c>
      <c r="L25" s="3">
        <f t="shared" si="18"/>
        <v>0.23</v>
      </c>
      <c r="M25" s="3">
        <f t="shared" si="18"/>
        <v>322663.03000000003</v>
      </c>
      <c r="N25" s="3">
        <f t="shared" si="18"/>
        <v>187869.94</v>
      </c>
    </row>
    <row r="26" spans="1:14" ht="15.5" x14ac:dyDescent="0.35">
      <c r="C26" t="s">
        <v>47</v>
      </c>
      <c r="D26" s="4">
        <f>IFERROR(_xlfn.RRI(5,I25,D25),"")</f>
        <v>-0.19047547913295981</v>
      </c>
      <c r="E26" s="4">
        <f>IFERROR(_xlfn.RRI(5,J25,E25),"")</f>
        <v>0.27647250902529952</v>
      </c>
      <c r="H26" s="4">
        <f t="shared" ref="H26:N26" si="19">IFERROR(_xlfn.RRI(5,M25,H25),"")</f>
        <v>-0.92833351151175025</v>
      </c>
      <c r="I26" s="4">
        <f t="shared" si="19"/>
        <v>-0.89361594656947063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48</v>
      </c>
      <c r="D27" s="3">
        <f>IFERROR(D4/D21,"")</f>
        <v>24.266868823200713</v>
      </c>
      <c r="E27" s="3">
        <f>IFERROR(E4/E21,"")</f>
        <v>17.148121214349576</v>
      </c>
      <c r="H27" s="3">
        <f t="shared" ref="H27:N27" si="20">IFERROR(H4/H21,"")</f>
        <v>82.829980075100579</v>
      </c>
      <c r="I27" s="3">
        <f t="shared" si="20"/>
        <v>9.5845001301670152</v>
      </c>
      <c r="J27" s="3">
        <f t="shared" si="20"/>
        <v>4.0582934242666671</v>
      </c>
      <c r="K27" s="3">
        <f t="shared" si="20"/>
        <v>3.8519175825333334</v>
      </c>
      <c r="L27" s="3">
        <f t="shared" si="20"/>
        <v>3.3246566946666665</v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49</v>
      </c>
      <c r="D28" s="4">
        <f>IFERROR(_xlfn.RRI(5,I27,D27),"")</f>
        <v>0.20417291616265176</v>
      </c>
      <c r="E28" s="4">
        <f>IFERROR(_xlfn.RRI(5,J27,E27),"")</f>
        <v>0.33405771904355031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50</v>
      </c>
      <c r="H29" s="4">
        <f t="shared" ref="H29:N29" si="22">IFERROR(((H25-I25)/I25)*100%,"")</f>
        <v>-0.76171875</v>
      </c>
      <c r="I29" s="4">
        <f t="shared" si="22"/>
        <v>13.222222222222221</v>
      </c>
      <c r="J29" s="4">
        <f t="shared" si="22"/>
        <v>0.5</v>
      </c>
      <c r="K29" s="4">
        <f t="shared" si="22"/>
        <v>-0.47826086956521741</v>
      </c>
      <c r="L29" s="4">
        <f t="shared" si="22"/>
        <v>-0.99999928718204878</v>
      </c>
      <c r="M29" s="4">
        <f t="shared" si="22"/>
        <v>0.71748088065605398</v>
      </c>
      <c r="N29" s="4" t="str">
        <f t="shared" si="22"/>
        <v/>
      </c>
    </row>
    <row r="30" spans="1:14" ht="15.5" x14ac:dyDescent="0.35">
      <c r="C30" t="s">
        <v>51</v>
      </c>
      <c r="H30" s="4">
        <f t="shared" ref="H30:N30" si="23">IFERROR(((H27-I27)/I27)*100%,"")</f>
        <v>7.6420761594436142</v>
      </c>
      <c r="I30" s="4">
        <f t="shared" si="23"/>
        <v>1.3617070349956109</v>
      </c>
      <c r="J30" s="4">
        <f t="shared" si="23"/>
        <v>5.3577429244372407E-2</v>
      </c>
      <c r="K30" s="4">
        <f t="shared" si="23"/>
        <v>0.15859107760283522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163.44</v>
      </c>
      <c r="E32" s="3">
        <f>IFERROR(INDEX(E51:E500,MATCH($A$32,$C$51:$C$500,0)),"")</f>
        <v>162.57</v>
      </c>
      <c r="H32" s="3">
        <f>IFERROR(INDEX(D32:G32,COUNT(D32:G32)),"")</f>
        <v>162.57</v>
      </c>
      <c r="I32" s="3">
        <f t="shared" ref="I32:N32" si="24">IFERROR(INDEX(I51:I500,MATCH($C$32,$C$51:$C$500,0)),"")</f>
        <v>44.8</v>
      </c>
      <c r="J32" s="3">
        <f t="shared" si="24"/>
        <v>28.78</v>
      </c>
      <c r="K32" s="3">
        <f t="shared" si="24"/>
        <v>28.61</v>
      </c>
      <c r="L32" s="3">
        <f t="shared" si="24"/>
        <v>10.87</v>
      </c>
      <c r="M32" s="3">
        <f t="shared" si="24"/>
        <v>850130.58</v>
      </c>
      <c r="N32" s="3">
        <f t="shared" si="24"/>
        <v>526087.5</v>
      </c>
    </row>
    <row r="33" spans="1:14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1.1100000000000001</v>
      </c>
      <c r="E33" s="3">
        <f>IFERROR(INDEX(E51:E500,MATCH($A$33,$C$51:$C$500,0)),"")</f>
        <v>1.54</v>
      </c>
      <c r="H33" s="3">
        <f>IFERROR(INDEX(D33:G33,COUNT(D33:G33)),"")</f>
        <v>1.54</v>
      </c>
      <c r="I33" s="3">
        <f t="shared" ref="I33:N33" si="25">IFERROR(INDEX(I51:I500,MATCH($C$33,$C$51:$C$500,0)),"")</f>
        <v>16.96</v>
      </c>
      <c r="J33" s="3">
        <f t="shared" si="25"/>
        <v>2.02</v>
      </c>
      <c r="K33" s="3">
        <f t="shared" si="25"/>
        <v>2.9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203.37</v>
      </c>
      <c r="E34" s="3">
        <f>IFERROR(INDEX(E51:E500,MATCH($A$34,$C$51:$C$500,0)),"")</f>
        <v>409.84</v>
      </c>
      <c r="H34" s="3">
        <f>IFERROR(INDEX(D34:G34,COUNT(D34:G34)),"")</f>
        <v>409.84</v>
      </c>
      <c r="I34" s="3">
        <f t="shared" ref="I34:N34" si="26">IFERROR(INDEX(I51:I500,MATCH($C$34,$C$51:$C$500,0)),"")</f>
        <v>296.88</v>
      </c>
      <c r="J34" s="3">
        <f t="shared" si="26"/>
        <v>322.22000000000003</v>
      </c>
      <c r="K34" s="3">
        <f t="shared" si="26"/>
        <v>691.67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7.46</v>
      </c>
      <c r="E35" s="3">
        <f>IFERROR(INDEX(E51:E500,MATCH($A$35,$C$51:$C$500,0)),"")</f>
        <v>14.58</v>
      </c>
      <c r="H35" s="3">
        <f>IFERROR(INDEX(D35:G35,COUNT(D35:G35)),"")</f>
        <v>14.58</v>
      </c>
      <c r="I35" s="3">
        <f t="shared" ref="I35:N35" si="27">IFERROR(INDEX(I51:I500,MATCH($C$35,$C$51:$C$500,0)),"")</f>
        <v>79.3</v>
      </c>
      <c r="J35" s="3">
        <f t="shared" si="27"/>
        <v>14.29</v>
      </c>
      <c r="K35" s="3">
        <f t="shared" si="27"/>
        <v>21.55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64</v>
      </c>
      <c r="C36" t="s">
        <v>65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N36" si="28">IFERROR(INDEX(H51:H500,MATCH($C$36,$C$51:$C$500,0)),"")</f>
        <v>1.3300000000000001E-2</v>
      </c>
      <c r="I36" s="4">
        <f t="shared" si="28"/>
        <v>3.6600000000000001E-2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66</v>
      </c>
      <c r="C37" t="s">
        <v>67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N37" si="29">IFERROR(INDEX(H51:H500,MATCH($C$37,$C$51:$C$500,0)),"")</f>
        <v>0.04</v>
      </c>
      <c r="I37" s="3">
        <f t="shared" si="29"/>
        <v>0.04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73</v>
      </c>
      <c r="C51" t="s">
        <v>6</v>
      </c>
      <c r="D51" s="5">
        <v>542849855575</v>
      </c>
      <c r="E51" s="5">
        <v>383603471565</v>
      </c>
      <c r="F51" s="5">
        <v>23214959341</v>
      </c>
      <c r="G51" s="5">
        <v>23602196146</v>
      </c>
      <c r="I51" s="5">
        <v>91819511247</v>
      </c>
      <c r="J51" s="5">
        <v>30437200682</v>
      </c>
      <c r="K51" s="5">
        <v>28889381869</v>
      </c>
      <c r="L51" s="5">
        <v>19947940168</v>
      </c>
      <c r="M51" s="5">
        <v>19890895880</v>
      </c>
      <c r="N51" s="5">
        <v>13451511236</v>
      </c>
    </row>
    <row r="52" spans="2:14" ht="15.5" x14ac:dyDescent="0.35">
      <c r="C52" t="s">
        <v>74</v>
      </c>
      <c r="D52" s="5">
        <v>-466732483814</v>
      </c>
      <c r="E52" s="5">
        <v>-337614209870</v>
      </c>
      <c r="F52" s="5">
        <v>-11745428095</v>
      </c>
      <c r="G52" s="5">
        <v>-7965536892</v>
      </c>
      <c r="I52" s="5">
        <v>-47929588178</v>
      </c>
      <c r="J52" s="5">
        <v>-19563574082</v>
      </c>
      <c r="K52" s="5">
        <v>-20619611538</v>
      </c>
      <c r="L52" s="5">
        <v>-14369598685</v>
      </c>
      <c r="M52" s="5">
        <v>-14238823609</v>
      </c>
      <c r="N52" s="5">
        <v>-9921654662</v>
      </c>
    </row>
    <row r="53" spans="2:14" ht="15.5" x14ac:dyDescent="0.35">
      <c r="C53" t="s">
        <v>75</v>
      </c>
      <c r="D53" s="5">
        <v>76117371761</v>
      </c>
      <c r="E53" s="5">
        <v>45989261695</v>
      </c>
      <c r="F53" s="5">
        <v>11469531246</v>
      </c>
      <c r="G53" s="5">
        <v>15636659254</v>
      </c>
      <c r="I53" s="5">
        <v>43889923069</v>
      </c>
      <c r="J53" s="5">
        <v>10873626600</v>
      </c>
      <c r="K53" s="5">
        <v>8269770331</v>
      </c>
      <c r="L53" s="5">
        <v>5578341483</v>
      </c>
      <c r="M53" s="5">
        <v>5652072271</v>
      </c>
      <c r="N53" s="5">
        <v>3529856574</v>
      </c>
    </row>
    <row r="54" spans="2:14" ht="15.5" x14ac:dyDescent="0.35">
      <c r="C54" t="s">
        <v>76</v>
      </c>
      <c r="D54" s="5">
        <v>-31831627623</v>
      </c>
      <c r="E54" s="5">
        <v>-17094513934</v>
      </c>
      <c r="F54" s="5">
        <v>-5757121138</v>
      </c>
      <c r="G54" s="5">
        <v>-244495519</v>
      </c>
      <c r="I54" s="5">
        <v>-12909564160</v>
      </c>
      <c r="J54" s="5">
        <v>-9763972051</v>
      </c>
      <c r="K54" s="5">
        <v>-6963621869</v>
      </c>
      <c r="L54" s="5">
        <v>-3689540112</v>
      </c>
      <c r="M54" s="5">
        <v>-3472507135</v>
      </c>
      <c r="N54" s="5">
        <v>-2331605634</v>
      </c>
    </row>
    <row r="55" spans="2:14" ht="15.5" x14ac:dyDescent="0.35">
      <c r="C55" t="s">
        <v>77</v>
      </c>
      <c r="D55" s="5">
        <v>-30912059138</v>
      </c>
      <c r="E55" s="5">
        <v>-16053587577</v>
      </c>
      <c r="F55" s="5">
        <v>-4793575567</v>
      </c>
      <c r="G55" s="5">
        <v>-84599784</v>
      </c>
      <c r="I55" s="5">
        <v>-11297008036</v>
      </c>
      <c r="J55" s="5">
        <v>-8655840317</v>
      </c>
      <c r="K55" s="5">
        <v>-6963621869</v>
      </c>
      <c r="L55" s="5">
        <v>-3689540112</v>
      </c>
      <c r="M55" s="5">
        <v>-3472507135</v>
      </c>
      <c r="N55" s="5">
        <v>-2331605634</v>
      </c>
    </row>
    <row r="56" spans="2:14" ht="15.5" x14ac:dyDescent="0.35">
      <c r="C56" t="s">
        <v>240</v>
      </c>
      <c r="D56" s="5">
        <v>-648645065</v>
      </c>
      <c r="E56" s="5">
        <v>-1040926357</v>
      </c>
      <c r="F56" s="5">
        <v>-963545571</v>
      </c>
      <c r="G56" s="5">
        <v>-159895735</v>
      </c>
      <c r="I56" s="5">
        <v>-1612556124</v>
      </c>
      <c r="J56" s="5">
        <v>-1108131734</v>
      </c>
    </row>
    <row r="57" spans="2:14" ht="15.5" x14ac:dyDescent="0.35">
      <c r="C57" t="s">
        <v>245</v>
      </c>
    </row>
    <row r="58" spans="2:14" ht="15.5" x14ac:dyDescent="0.35">
      <c r="C58" t="s">
        <v>81</v>
      </c>
      <c r="D58" s="5">
        <v>-380488997</v>
      </c>
      <c r="E58" s="5">
        <v>1130630348</v>
      </c>
      <c r="F58" s="5">
        <v>-351632</v>
      </c>
      <c r="G58" s="5">
        <v>-5614995</v>
      </c>
      <c r="I58" s="5">
        <v>-523457</v>
      </c>
      <c r="J58" s="5">
        <v>36</v>
      </c>
      <c r="K58" s="5">
        <v>-734</v>
      </c>
      <c r="L58" s="5">
        <v>5181</v>
      </c>
    </row>
    <row r="59" spans="2:14" ht="15.5" x14ac:dyDescent="0.35">
      <c r="C59" t="s">
        <v>78</v>
      </c>
      <c r="D59" s="5">
        <v>44285744138</v>
      </c>
      <c r="E59" s="5">
        <v>28894747761</v>
      </c>
      <c r="F59" s="5">
        <v>5712410108</v>
      </c>
      <c r="G59" s="5">
        <v>15392163735</v>
      </c>
      <c r="I59" s="5">
        <v>30980358909</v>
      </c>
      <c r="J59" s="5">
        <v>1109654549</v>
      </c>
      <c r="K59" s="5">
        <v>1306148462</v>
      </c>
      <c r="L59" s="5">
        <v>1888801371</v>
      </c>
      <c r="M59" s="5">
        <v>2179565136</v>
      </c>
      <c r="N59" s="5">
        <v>1198250940</v>
      </c>
    </row>
    <row r="60" spans="2:14" ht="15.5" x14ac:dyDescent="0.35">
      <c r="C60" t="s">
        <v>79</v>
      </c>
      <c r="D60" s="5">
        <v>-21734194016</v>
      </c>
      <c r="E60" s="5">
        <v>-11302178228</v>
      </c>
      <c r="F60" s="5">
        <v>568310477</v>
      </c>
      <c r="G60" s="5">
        <v>-315472383</v>
      </c>
      <c r="I60" s="5">
        <v>460074119</v>
      </c>
      <c r="J60" s="5">
        <v>586383394</v>
      </c>
      <c r="K60" s="5">
        <v>3980936</v>
      </c>
      <c r="L60" s="5">
        <v>-104083644</v>
      </c>
      <c r="M60" s="5">
        <v>-68665893</v>
      </c>
      <c r="N60" s="5">
        <v>-20723712</v>
      </c>
    </row>
    <row r="61" spans="2:14" ht="15.5" x14ac:dyDescent="0.35">
      <c r="C61" t="s">
        <v>80</v>
      </c>
      <c r="D61" s="5">
        <v>11361682239</v>
      </c>
      <c r="E61" s="5">
        <v>7478874243</v>
      </c>
      <c r="F61" s="5">
        <v>1225786659</v>
      </c>
      <c r="G61" s="5">
        <v>194691235</v>
      </c>
      <c r="I61" s="5">
        <v>1667940738</v>
      </c>
      <c r="J61" s="5">
        <v>497441237</v>
      </c>
      <c r="K61" s="5">
        <v>94958990</v>
      </c>
      <c r="L61" s="5">
        <v>337735</v>
      </c>
      <c r="M61" s="5">
        <v>1236981</v>
      </c>
      <c r="N61" s="5">
        <v>2209526</v>
      </c>
    </row>
    <row r="62" spans="2:14" ht="15.5" x14ac:dyDescent="0.35">
      <c r="C62" t="s">
        <v>27</v>
      </c>
      <c r="D62" s="5">
        <v>-31555036901</v>
      </c>
      <c r="E62" s="5">
        <v>-18504309180</v>
      </c>
      <c r="F62" s="5">
        <v>2214151</v>
      </c>
      <c r="G62" s="5">
        <v>-487961405</v>
      </c>
      <c r="I62" s="5">
        <v>-550164084</v>
      </c>
      <c r="J62" s="5">
        <v>-111698031</v>
      </c>
      <c r="K62" s="5">
        <v>-131305772</v>
      </c>
      <c r="L62" s="5">
        <v>-123017751</v>
      </c>
      <c r="M62" s="5">
        <v>-68512274</v>
      </c>
      <c r="N62" s="5">
        <v>-21194938</v>
      </c>
    </row>
    <row r="63" spans="2:14" ht="15.5" x14ac:dyDescent="0.35">
      <c r="C63" t="s">
        <v>82</v>
      </c>
      <c r="D63" s="5">
        <v>-21734194016</v>
      </c>
      <c r="E63" s="5">
        <v>-11302178228</v>
      </c>
      <c r="F63" s="5">
        <v>568310477</v>
      </c>
      <c r="G63" s="5">
        <v>-315472383</v>
      </c>
      <c r="I63" s="5">
        <v>460074119</v>
      </c>
      <c r="J63" s="5">
        <v>586383394</v>
      </c>
      <c r="K63" s="5">
        <v>3980936</v>
      </c>
      <c r="L63" s="5">
        <v>-104083644</v>
      </c>
      <c r="M63" s="5">
        <v>-68665893</v>
      </c>
      <c r="N63" s="5">
        <v>-20723712</v>
      </c>
    </row>
    <row r="64" spans="2:14" ht="15.5" x14ac:dyDescent="0.35">
      <c r="C64" t="s">
        <v>29</v>
      </c>
      <c r="D64" s="5">
        <v>22551550122</v>
      </c>
      <c r="E64" s="5">
        <v>17592569533</v>
      </c>
      <c r="F64" s="5">
        <v>6280720585</v>
      </c>
      <c r="G64" s="5">
        <v>15076691352</v>
      </c>
      <c r="I64" s="5">
        <v>31440433028</v>
      </c>
      <c r="J64" s="5">
        <v>1696037943</v>
      </c>
      <c r="K64" s="5">
        <v>1310129398</v>
      </c>
      <c r="L64" s="5">
        <v>1784717727</v>
      </c>
      <c r="M64" s="5">
        <v>2110899243</v>
      </c>
      <c r="N64" s="5">
        <v>1177527228</v>
      </c>
    </row>
    <row r="65" spans="2:14" ht="15.5" x14ac:dyDescent="0.35">
      <c r="C65" t="s">
        <v>28</v>
      </c>
      <c r="D65" s="5">
        <v>-3130198215</v>
      </c>
      <c r="E65" s="5">
        <v>-2803487157</v>
      </c>
      <c r="F65" s="5">
        <v>-1166377396</v>
      </c>
      <c r="G65" s="5">
        <v>-3359610996</v>
      </c>
      <c r="I65" s="5">
        <v>-6951371805</v>
      </c>
      <c r="J65" s="5">
        <v>-367678990</v>
      </c>
      <c r="K65" s="5">
        <v>-434437379</v>
      </c>
      <c r="L65" s="5">
        <v>-410959714</v>
      </c>
      <c r="M65" s="5">
        <v>-465317784</v>
      </c>
      <c r="N65" s="5">
        <v>-219390512</v>
      </c>
    </row>
    <row r="66" spans="2:14" ht="15.5" x14ac:dyDescent="0.35">
      <c r="C66" t="s">
        <v>83</v>
      </c>
      <c r="D66" s="5">
        <v>-8517894877</v>
      </c>
      <c r="E66" s="5">
        <v>-2856140173</v>
      </c>
      <c r="F66" s="5">
        <v>-1231488409</v>
      </c>
      <c r="G66" s="5">
        <v>-3332619472</v>
      </c>
      <c r="I66" s="5">
        <v>-6972138318</v>
      </c>
      <c r="J66" s="5">
        <v>-385810167</v>
      </c>
      <c r="K66" s="5">
        <v>-605630152</v>
      </c>
      <c r="L66" s="5">
        <v>-411942403</v>
      </c>
      <c r="M66" s="5">
        <v>-482245491</v>
      </c>
      <c r="N66" s="5">
        <v>-249680095</v>
      </c>
    </row>
    <row r="67" spans="2:14" ht="15.5" x14ac:dyDescent="0.35">
      <c r="C67" t="s">
        <v>84</v>
      </c>
      <c r="D67" s="5">
        <v>5387696662</v>
      </c>
      <c r="E67" s="5">
        <v>52653016</v>
      </c>
      <c r="F67" s="5">
        <v>65111013</v>
      </c>
      <c r="G67" s="5">
        <v>-26991524</v>
      </c>
      <c r="I67" s="5">
        <v>20766513</v>
      </c>
      <c r="J67" s="5">
        <v>18131177</v>
      </c>
      <c r="K67" s="5">
        <v>171192773</v>
      </c>
      <c r="L67" s="5">
        <v>982689</v>
      </c>
      <c r="M67" s="5">
        <v>16927707</v>
      </c>
      <c r="N67" s="5">
        <v>30289583</v>
      </c>
    </row>
    <row r="68" spans="2:14" ht="15.5" x14ac:dyDescent="0.35">
      <c r="C68" t="s">
        <v>85</v>
      </c>
      <c r="D68" s="5">
        <v>-3130198215</v>
      </c>
      <c r="E68" s="5">
        <v>-2803487157</v>
      </c>
      <c r="F68" s="5">
        <v>-1166377396</v>
      </c>
      <c r="G68" s="5">
        <v>-3359610996</v>
      </c>
      <c r="I68" s="5">
        <v>-6951371805</v>
      </c>
      <c r="J68" s="5">
        <v>-367678990</v>
      </c>
      <c r="K68" s="5">
        <v>-434437379</v>
      </c>
      <c r="L68" s="5">
        <v>-410959714</v>
      </c>
      <c r="M68" s="5">
        <v>-465317784</v>
      </c>
      <c r="N68" s="5">
        <v>-219390512</v>
      </c>
    </row>
    <row r="69" spans="2:14" ht="15.5" x14ac:dyDescent="0.35">
      <c r="C69" t="s">
        <v>86</v>
      </c>
      <c r="D69" s="5">
        <v>19421351907</v>
      </c>
      <c r="E69" s="5">
        <v>14789082376</v>
      </c>
      <c r="F69" s="5">
        <v>5114343189</v>
      </c>
      <c r="G69" s="5">
        <v>11717080356</v>
      </c>
      <c r="I69" s="5">
        <v>24489061223</v>
      </c>
      <c r="J69" s="5">
        <v>1328358953</v>
      </c>
      <c r="K69" s="5">
        <v>875692019</v>
      </c>
      <c r="L69" s="5">
        <v>1373758013</v>
      </c>
      <c r="M69" s="5">
        <v>1645581459</v>
      </c>
      <c r="N69" s="5">
        <v>958136716</v>
      </c>
    </row>
    <row r="70" spans="2:14" ht="15.5" x14ac:dyDescent="0.35">
      <c r="C70" t="s">
        <v>87</v>
      </c>
      <c r="D70" s="5">
        <v>19421351907</v>
      </c>
      <c r="E70" s="5">
        <v>14789082376</v>
      </c>
      <c r="F70" s="5">
        <v>5114343189</v>
      </c>
      <c r="G70" s="5">
        <v>11717080356</v>
      </c>
      <c r="I70" s="5">
        <v>24489061223</v>
      </c>
      <c r="J70" s="5">
        <v>1328358953</v>
      </c>
      <c r="K70" s="5">
        <v>875692019</v>
      </c>
      <c r="L70" s="5">
        <v>1373758013</v>
      </c>
      <c r="M70" s="5">
        <v>1645581459</v>
      </c>
      <c r="N70" s="5">
        <v>958136716</v>
      </c>
    </row>
    <row r="71" spans="2:14" ht="15.5" x14ac:dyDescent="0.35">
      <c r="C71" t="s">
        <v>88</v>
      </c>
      <c r="D71" s="5">
        <v>515795776</v>
      </c>
      <c r="F71" s="5">
        <v>-2738769</v>
      </c>
      <c r="G71" s="5">
        <v>10552253</v>
      </c>
      <c r="I71" s="5">
        <v>15626968</v>
      </c>
      <c r="J71" s="5">
        <v>-1798051</v>
      </c>
      <c r="K71" s="5">
        <v>-49293852</v>
      </c>
      <c r="L71" s="5">
        <v>3556104</v>
      </c>
      <c r="M71" s="5">
        <v>7038276</v>
      </c>
      <c r="N71" s="5">
        <v>-137722</v>
      </c>
    </row>
    <row r="72" spans="2:14" ht="15.5" x14ac:dyDescent="0.35">
      <c r="C72" t="s">
        <v>320</v>
      </c>
      <c r="D72" s="5">
        <v>515795776</v>
      </c>
      <c r="F72" s="5">
        <v>-2738769</v>
      </c>
      <c r="G72" s="5">
        <v>10552253</v>
      </c>
      <c r="I72" s="5">
        <v>15626968</v>
      </c>
      <c r="J72" s="5">
        <v>-1798051</v>
      </c>
      <c r="K72" s="5">
        <v>-49293852</v>
      </c>
      <c r="L72" s="5">
        <v>3556104</v>
      </c>
      <c r="M72" s="5">
        <v>7038276</v>
      </c>
      <c r="N72" s="5">
        <v>-137722</v>
      </c>
    </row>
    <row r="73" spans="2:14" ht="15.5" x14ac:dyDescent="0.35">
      <c r="C73" t="s">
        <v>89</v>
      </c>
      <c r="D73" s="5">
        <v>19937147683</v>
      </c>
      <c r="E73" s="5">
        <v>14789082376</v>
      </c>
      <c r="F73" s="5">
        <v>5111604420</v>
      </c>
      <c r="G73" s="5">
        <v>11727632609</v>
      </c>
      <c r="I73" s="5">
        <v>24504688191</v>
      </c>
      <c r="J73" s="5">
        <v>1326560902</v>
      </c>
      <c r="K73" s="5">
        <v>826398167</v>
      </c>
      <c r="L73" s="5">
        <v>1377314117</v>
      </c>
      <c r="M73" s="5">
        <v>1652619735</v>
      </c>
      <c r="N73" s="5">
        <v>957998994</v>
      </c>
    </row>
    <row r="74" spans="2:14" ht="15.5" x14ac:dyDescent="0.35">
      <c r="C74" t="s">
        <v>90</v>
      </c>
      <c r="D74" s="5">
        <v>19421351907</v>
      </c>
      <c r="E74" s="5">
        <v>14789082376</v>
      </c>
      <c r="F74" s="5">
        <v>5114343189</v>
      </c>
      <c r="G74" s="5">
        <v>11717080356</v>
      </c>
      <c r="I74" s="5">
        <v>24489061223</v>
      </c>
      <c r="J74" s="5">
        <v>1328358953</v>
      </c>
      <c r="K74" s="5">
        <v>875692019</v>
      </c>
      <c r="L74" s="5">
        <v>1373758013</v>
      </c>
      <c r="M74" s="5">
        <v>1645581459</v>
      </c>
      <c r="N74" s="5">
        <v>958136716</v>
      </c>
    </row>
    <row r="75" spans="2:14" ht="15.5" x14ac:dyDescent="0.35">
      <c r="C75" t="s">
        <v>8</v>
      </c>
      <c r="D75" s="5">
        <v>20317636680</v>
      </c>
      <c r="E75" s="5">
        <v>13658452028</v>
      </c>
      <c r="F75" s="5">
        <v>5111956052</v>
      </c>
      <c r="G75" s="5">
        <v>11733247604</v>
      </c>
      <c r="I75" s="5">
        <v>24505211648</v>
      </c>
      <c r="J75" s="5">
        <v>1326560866</v>
      </c>
      <c r="K75" s="5">
        <v>826398901</v>
      </c>
      <c r="L75" s="5">
        <v>1377308936</v>
      </c>
      <c r="M75" s="5">
        <v>1652619735</v>
      </c>
      <c r="N75" s="5">
        <v>957998994</v>
      </c>
    </row>
    <row r="76" spans="2:14" ht="15.5" x14ac:dyDescent="0.35">
      <c r="C76" t="s">
        <v>92</v>
      </c>
      <c r="D76" s="5">
        <v>19421351907</v>
      </c>
      <c r="E76" s="5">
        <v>14789082376</v>
      </c>
      <c r="F76" s="5">
        <v>5114343189</v>
      </c>
      <c r="G76" s="5">
        <v>11717080356</v>
      </c>
      <c r="I76" s="5">
        <v>24489061223</v>
      </c>
      <c r="J76" s="5">
        <v>1328358953</v>
      </c>
      <c r="K76" s="5">
        <v>875692019</v>
      </c>
      <c r="L76" s="5">
        <v>1373758013</v>
      </c>
      <c r="M76" s="5">
        <v>1645581459</v>
      </c>
      <c r="N76" s="5">
        <v>958136716</v>
      </c>
    </row>
    <row r="77" spans="2:14" ht="15.5" x14ac:dyDescent="0.35">
      <c r="C77" t="s">
        <v>93</v>
      </c>
      <c r="D77" s="5">
        <v>19937147683</v>
      </c>
      <c r="E77" s="5">
        <v>14789082376</v>
      </c>
      <c r="F77" s="5">
        <v>5111604420</v>
      </c>
      <c r="G77" s="5">
        <v>11727632609</v>
      </c>
      <c r="I77" s="5">
        <v>24504688191</v>
      </c>
      <c r="J77" s="5">
        <v>1326560902</v>
      </c>
      <c r="K77" s="5">
        <v>826398167</v>
      </c>
      <c r="L77" s="5">
        <v>1377314117</v>
      </c>
      <c r="M77" s="5">
        <v>1652619735</v>
      </c>
      <c r="N77" s="5">
        <v>957998994</v>
      </c>
    </row>
    <row r="78" spans="2:14" ht="15.5" x14ac:dyDescent="0.35">
      <c r="C78" t="s">
        <v>94</v>
      </c>
      <c r="D78" s="5">
        <v>19937147683</v>
      </c>
      <c r="E78" s="5">
        <v>14789082376</v>
      </c>
      <c r="F78" s="5">
        <v>5111604420</v>
      </c>
      <c r="G78" s="5">
        <v>11727632609</v>
      </c>
      <c r="I78" s="5">
        <v>24504688191</v>
      </c>
      <c r="J78" s="5">
        <v>1326560902</v>
      </c>
      <c r="K78" s="5">
        <v>826398167</v>
      </c>
      <c r="L78" s="5">
        <v>1377314117</v>
      </c>
      <c r="M78" s="5">
        <v>1652619735</v>
      </c>
      <c r="N78" s="5">
        <v>957998994</v>
      </c>
    </row>
    <row r="80" spans="2:14" ht="15.5" x14ac:dyDescent="0.35">
      <c r="B80" t="s">
        <v>95</v>
      </c>
      <c r="C80" t="s">
        <v>96</v>
      </c>
    </row>
    <row r="81" spans="3:14" ht="15.5" x14ac:dyDescent="0.35">
      <c r="C81" t="s">
        <v>97</v>
      </c>
    </row>
    <row r="82" spans="3:14" ht="15.5" x14ac:dyDescent="0.35">
      <c r="C82" t="s">
        <v>20</v>
      </c>
      <c r="D82" s="5">
        <v>4336912848074</v>
      </c>
      <c r="E82" s="5">
        <v>4490291870699</v>
      </c>
      <c r="F82" s="5">
        <v>404440595923</v>
      </c>
      <c r="G82" s="5">
        <v>160151487684</v>
      </c>
      <c r="I82" s="5">
        <v>404440595923</v>
      </c>
      <c r="J82" s="5">
        <v>61911440465</v>
      </c>
      <c r="K82" s="5">
        <v>61802426896</v>
      </c>
      <c r="L82" s="5">
        <v>2016838415</v>
      </c>
      <c r="M82" s="5">
        <v>428857724</v>
      </c>
      <c r="N82" s="5">
        <v>408007738</v>
      </c>
    </row>
    <row r="83" spans="3:14" ht="15.5" x14ac:dyDescent="0.35">
      <c r="C83" t="s">
        <v>98</v>
      </c>
      <c r="D83" s="5">
        <v>289944326487</v>
      </c>
      <c r="E83" s="5">
        <v>273544327542</v>
      </c>
      <c r="F83" s="5">
        <v>8520499265</v>
      </c>
      <c r="G83" s="5">
        <v>26698600281</v>
      </c>
      <c r="I83" s="5">
        <v>8520499265</v>
      </c>
      <c r="J83" s="5">
        <v>4824019494</v>
      </c>
      <c r="K83" s="5">
        <v>3660631541</v>
      </c>
      <c r="L83" s="5">
        <v>3695386583</v>
      </c>
      <c r="M83" s="5">
        <v>1862584996</v>
      </c>
      <c r="N83" s="5">
        <v>1837268351</v>
      </c>
    </row>
    <row r="84" spans="3:14" ht="15.5" x14ac:dyDescent="0.35">
      <c r="C84" t="s">
        <v>99</v>
      </c>
      <c r="D84" s="5">
        <v>31303380559</v>
      </c>
      <c r="F84" s="5">
        <v>73396692</v>
      </c>
      <c r="I84" s="5">
        <v>73396692</v>
      </c>
      <c r="J84" s="5">
        <v>121400000</v>
      </c>
      <c r="K84" s="5">
        <v>151000000</v>
      </c>
      <c r="L84" s="5">
        <v>44026829</v>
      </c>
    </row>
    <row r="85" spans="3:14" ht="15.5" x14ac:dyDescent="0.35">
      <c r="C85" t="s">
        <v>100</v>
      </c>
      <c r="D85" s="5">
        <v>289944326487</v>
      </c>
      <c r="E85" s="5">
        <v>273544327542</v>
      </c>
      <c r="F85" s="5">
        <v>8520499265</v>
      </c>
      <c r="G85" s="5">
        <v>26698600281</v>
      </c>
      <c r="I85" s="5">
        <v>8520499265</v>
      </c>
      <c r="J85" s="5">
        <v>4824019494</v>
      </c>
      <c r="K85" s="5">
        <v>3660631541</v>
      </c>
      <c r="L85" s="5">
        <v>3695386583</v>
      </c>
      <c r="M85" s="5">
        <v>1862584996</v>
      </c>
      <c r="N85" s="5">
        <v>1837268351</v>
      </c>
    </row>
    <row r="86" spans="3:14" ht="15.5" x14ac:dyDescent="0.35">
      <c r="C86" t="s">
        <v>101</v>
      </c>
      <c r="D86" s="5">
        <v>11856784127</v>
      </c>
      <c r="E86" s="5">
        <v>19735055734</v>
      </c>
      <c r="F86" s="5">
        <v>2503477</v>
      </c>
      <c r="I86" s="5">
        <v>2503477</v>
      </c>
      <c r="J86" s="5">
        <v>1630000</v>
      </c>
      <c r="K86" s="5">
        <v>116621907</v>
      </c>
      <c r="L86" s="5">
        <v>143997220</v>
      </c>
      <c r="M86" s="5">
        <v>2849073753</v>
      </c>
      <c r="N86" s="5">
        <v>1895941115</v>
      </c>
    </row>
    <row r="87" spans="3:14" ht="15.5" x14ac:dyDescent="0.35">
      <c r="C87" t="s">
        <v>247</v>
      </c>
      <c r="E87" s="5">
        <v>268834857</v>
      </c>
      <c r="F87" s="5">
        <v>367749676</v>
      </c>
      <c r="G87" s="5">
        <v>77648980</v>
      </c>
      <c r="I87" s="5">
        <v>367749676</v>
      </c>
      <c r="J87" s="5">
        <v>184433640</v>
      </c>
      <c r="K87" s="5">
        <v>170997140</v>
      </c>
      <c r="L87" s="5">
        <v>51500000</v>
      </c>
    </row>
    <row r="88" spans="3:14" ht="15.5" x14ac:dyDescent="0.35">
      <c r="C88" t="s">
        <v>102</v>
      </c>
      <c r="D88" s="5">
        <v>11856784127</v>
      </c>
      <c r="E88" s="5">
        <v>19735055734</v>
      </c>
      <c r="F88" s="5">
        <v>2503477</v>
      </c>
      <c r="I88" s="5">
        <v>2503477</v>
      </c>
      <c r="J88" s="5">
        <v>1630000</v>
      </c>
      <c r="K88" s="5">
        <v>116621907</v>
      </c>
      <c r="L88" s="5">
        <v>143997220</v>
      </c>
      <c r="M88" s="5">
        <v>2849073753</v>
      </c>
      <c r="N88" s="5">
        <v>1895941115</v>
      </c>
    </row>
    <row r="89" spans="3:14" ht="15.5" x14ac:dyDescent="0.35">
      <c r="C89" t="s">
        <v>81</v>
      </c>
      <c r="D89" s="5">
        <v>282836402</v>
      </c>
      <c r="E89" s="5">
        <v>-22064078</v>
      </c>
      <c r="F89" s="5">
        <v>-22064078</v>
      </c>
      <c r="G89" s="5">
        <v>-19325261</v>
      </c>
      <c r="I89" s="5">
        <v>-22064078</v>
      </c>
      <c r="J89" s="5">
        <v>-37690975</v>
      </c>
      <c r="K89" s="5">
        <v>-35892921</v>
      </c>
      <c r="L89" s="5">
        <v>13400913</v>
      </c>
      <c r="M89" s="5">
        <v>9844541</v>
      </c>
      <c r="N89" s="5">
        <v>2806265</v>
      </c>
    </row>
    <row r="90" spans="3:14" ht="15.5" x14ac:dyDescent="0.35">
      <c r="C90" t="s">
        <v>104</v>
      </c>
      <c r="D90" s="5">
        <v>4720207854212</v>
      </c>
      <c r="E90" s="5">
        <v>4853931957881</v>
      </c>
      <c r="F90" s="5">
        <v>478221061779</v>
      </c>
      <c r="G90" s="5">
        <v>188094165453</v>
      </c>
      <c r="I90" s="5">
        <v>478221061779</v>
      </c>
      <c r="J90" s="5">
        <v>66980456860</v>
      </c>
      <c r="K90" s="5">
        <v>65764792556</v>
      </c>
      <c r="L90" s="5">
        <v>8616319239</v>
      </c>
      <c r="M90" s="5">
        <v>5182578521</v>
      </c>
      <c r="N90" s="5">
        <v>4193371132</v>
      </c>
    </row>
    <row r="91" spans="3:14" ht="15.5" x14ac:dyDescent="0.35">
      <c r="C91" t="s">
        <v>105</v>
      </c>
    </row>
    <row r="92" spans="3:14" ht="15.5" x14ac:dyDescent="0.35">
      <c r="C92" t="s">
        <v>108</v>
      </c>
      <c r="E92" s="5">
        <v>3739443820</v>
      </c>
      <c r="F92" s="5">
        <v>274236101</v>
      </c>
      <c r="G92" s="5">
        <v>209741375</v>
      </c>
      <c r="I92" s="5">
        <v>274236101</v>
      </c>
      <c r="J92" s="5">
        <v>257877193</v>
      </c>
      <c r="K92" s="5">
        <v>239241779</v>
      </c>
      <c r="L92" s="5">
        <v>54145612</v>
      </c>
      <c r="M92" s="5">
        <v>45270980</v>
      </c>
      <c r="N92" s="5">
        <v>30328428</v>
      </c>
    </row>
    <row r="93" spans="3:14" ht="15.5" x14ac:dyDescent="0.35">
      <c r="C93" t="s">
        <v>106</v>
      </c>
      <c r="D93" s="5">
        <v>817362426620</v>
      </c>
      <c r="E93" s="5">
        <v>453373031750</v>
      </c>
      <c r="F93" s="5">
        <v>163236579480</v>
      </c>
      <c r="G93" s="5">
        <v>151783775644</v>
      </c>
      <c r="I93" s="5">
        <v>163236579480</v>
      </c>
      <c r="J93" s="5">
        <v>132496368609</v>
      </c>
      <c r="K93" s="5">
        <v>79867743720</v>
      </c>
      <c r="L93" s="5">
        <v>51124878132</v>
      </c>
      <c r="M93" s="5">
        <v>2846801058</v>
      </c>
      <c r="N93" s="5">
        <v>1367251326</v>
      </c>
    </row>
    <row r="94" spans="3:14" ht="15.5" x14ac:dyDescent="0.35">
      <c r="C94" t="s">
        <v>107</v>
      </c>
      <c r="D94" s="5">
        <v>554178592</v>
      </c>
      <c r="E94" s="5">
        <v>1389060126</v>
      </c>
    </row>
    <row r="95" spans="3:14" ht="15.5" x14ac:dyDescent="0.35">
      <c r="C95" t="s">
        <v>248</v>
      </c>
      <c r="D95" s="5">
        <v>1189638725</v>
      </c>
      <c r="E95" s="5">
        <v>5872121817</v>
      </c>
    </row>
    <row r="96" spans="3:14" ht="15.5" x14ac:dyDescent="0.35">
      <c r="C96" t="s">
        <v>249</v>
      </c>
      <c r="D96" s="5">
        <v>82968435904</v>
      </c>
      <c r="E96" s="5">
        <v>149814591550</v>
      </c>
      <c r="F96" s="5">
        <v>684922226</v>
      </c>
      <c r="G96" s="5">
        <v>4602768386</v>
      </c>
      <c r="I96" s="5">
        <v>684922226</v>
      </c>
      <c r="J96" s="5">
        <v>553048947</v>
      </c>
      <c r="K96" s="5">
        <v>553048947</v>
      </c>
      <c r="L96" s="5">
        <v>553048947</v>
      </c>
    </row>
    <row r="97" spans="3:14" ht="15.5" x14ac:dyDescent="0.35">
      <c r="C97" t="s">
        <v>109</v>
      </c>
      <c r="D97" s="5">
        <v>1390803560697</v>
      </c>
      <c r="E97" s="5">
        <v>836619461893</v>
      </c>
      <c r="F97" s="5">
        <v>282150146476</v>
      </c>
      <c r="G97" s="5">
        <v>266499104854</v>
      </c>
      <c r="I97" s="5">
        <v>282150146476</v>
      </c>
      <c r="J97" s="5">
        <v>162874228243</v>
      </c>
      <c r="K97" s="5">
        <v>158153181200</v>
      </c>
      <c r="L97" s="5">
        <v>64367529170</v>
      </c>
      <c r="M97" s="5">
        <v>3293184911</v>
      </c>
      <c r="N97" s="5">
        <v>1765196792</v>
      </c>
    </row>
    <row r="98" spans="3:14" ht="15.5" x14ac:dyDescent="0.35">
      <c r="C98" t="s">
        <v>110</v>
      </c>
      <c r="D98" s="5">
        <v>6111011414909</v>
      </c>
      <c r="E98" s="5">
        <v>5690551419774</v>
      </c>
      <c r="F98" s="5">
        <v>760371208255</v>
      </c>
      <c r="G98" s="5">
        <v>454593270307</v>
      </c>
      <c r="I98" s="5">
        <v>760371208255</v>
      </c>
      <c r="J98" s="5">
        <v>229854685103</v>
      </c>
      <c r="K98" s="5">
        <v>223917973756</v>
      </c>
      <c r="L98" s="5">
        <v>72983848409</v>
      </c>
      <c r="M98" s="5">
        <v>8475763432</v>
      </c>
      <c r="N98" s="5">
        <v>5958567924</v>
      </c>
    </row>
    <row r="99" spans="3:14" ht="15.5" x14ac:dyDescent="0.35">
      <c r="C99" t="s">
        <v>111</v>
      </c>
    </row>
    <row r="100" spans="3:14" ht="15.5" x14ac:dyDescent="0.35">
      <c r="C100" t="s">
        <v>112</v>
      </c>
    </row>
    <row r="101" spans="3:14" ht="15.5" x14ac:dyDescent="0.35">
      <c r="C101" t="s">
        <v>113</v>
      </c>
      <c r="D101" s="5">
        <v>1664779061414</v>
      </c>
      <c r="E101" s="5">
        <v>1312187171070</v>
      </c>
      <c r="F101" s="5">
        <v>322527200724</v>
      </c>
      <c r="G101" s="5">
        <v>83897072854</v>
      </c>
      <c r="I101" s="5">
        <v>322527200724</v>
      </c>
      <c r="J101" s="5">
        <v>12593365343</v>
      </c>
      <c r="K101" s="5">
        <v>7490677601</v>
      </c>
      <c r="L101" s="5">
        <v>7541304561</v>
      </c>
      <c r="M101" s="5">
        <v>3553811906</v>
      </c>
      <c r="N101" s="5">
        <v>2798082116</v>
      </c>
    </row>
    <row r="102" spans="3:14" ht="15.5" x14ac:dyDescent="0.35">
      <c r="C102" t="s">
        <v>114</v>
      </c>
    </row>
    <row r="103" spans="3:14" ht="15.5" x14ac:dyDescent="0.35">
      <c r="C103" t="s">
        <v>251</v>
      </c>
      <c r="D103" s="5">
        <v>117451683828</v>
      </c>
      <c r="E103" s="5">
        <v>47691303114</v>
      </c>
      <c r="F103" s="5">
        <v>9617976740</v>
      </c>
      <c r="G103" s="5">
        <v>23140483503</v>
      </c>
      <c r="I103" s="5">
        <v>9617976740</v>
      </c>
      <c r="J103" s="5">
        <v>11444724311</v>
      </c>
      <c r="K103" s="5">
        <v>6221278715</v>
      </c>
      <c r="L103" s="5">
        <v>4564395467</v>
      </c>
      <c r="M103" s="5">
        <v>2723378464</v>
      </c>
      <c r="N103" s="5">
        <v>2385716552</v>
      </c>
    </row>
    <row r="104" spans="3:14" ht="15.5" x14ac:dyDescent="0.35">
      <c r="C104" t="s">
        <v>250</v>
      </c>
      <c r="D104" s="5">
        <v>774660266944</v>
      </c>
      <c r="E104" s="5">
        <v>522396904477</v>
      </c>
    </row>
    <row r="105" spans="3:14" ht="15.5" x14ac:dyDescent="0.35">
      <c r="C105" t="s">
        <v>115</v>
      </c>
      <c r="E105" s="5">
        <v>33462968816</v>
      </c>
    </row>
    <row r="106" spans="3:14" ht="15.5" x14ac:dyDescent="0.35">
      <c r="C106" t="s">
        <v>252</v>
      </c>
      <c r="D106" s="5">
        <v>31303380559</v>
      </c>
      <c r="E106" s="5">
        <v>268834857</v>
      </c>
      <c r="F106" s="5">
        <v>441146368</v>
      </c>
      <c r="G106" s="5">
        <v>77648980</v>
      </c>
      <c r="I106" s="5">
        <v>441146368</v>
      </c>
      <c r="J106" s="5">
        <v>305833640</v>
      </c>
      <c r="K106" s="5">
        <v>321997140</v>
      </c>
      <c r="L106" s="5">
        <v>95526829</v>
      </c>
    </row>
    <row r="107" spans="3:14" ht="15.5" x14ac:dyDescent="0.35">
      <c r="C107" t="s">
        <v>116</v>
      </c>
      <c r="D107" s="5">
        <v>20405132361</v>
      </c>
      <c r="E107" s="5">
        <v>18391449319</v>
      </c>
      <c r="F107" s="5">
        <v>10344729175</v>
      </c>
      <c r="G107" s="5">
        <v>8688610042</v>
      </c>
      <c r="I107" s="5">
        <v>10344729175</v>
      </c>
      <c r="J107" s="5">
        <v>184823523</v>
      </c>
      <c r="K107" s="5">
        <v>366734575</v>
      </c>
      <c r="L107" s="5">
        <v>340375782</v>
      </c>
      <c r="M107" s="5">
        <v>418246896</v>
      </c>
      <c r="N107" s="5">
        <v>156497603</v>
      </c>
    </row>
    <row r="108" spans="3:14" ht="15.5" x14ac:dyDescent="0.35">
      <c r="C108" t="s">
        <v>117</v>
      </c>
      <c r="D108" s="5">
        <v>24363681129</v>
      </c>
      <c r="E108" s="5">
        <v>27224199415</v>
      </c>
      <c r="F108" s="5">
        <v>1688603089</v>
      </c>
      <c r="G108" s="5">
        <v>1014639195</v>
      </c>
      <c r="I108" s="5">
        <v>1688603089</v>
      </c>
      <c r="J108" s="5">
        <v>289123090</v>
      </c>
      <c r="K108" s="5">
        <v>197100000</v>
      </c>
      <c r="L108" s="5">
        <v>2113229488</v>
      </c>
    </row>
    <row r="109" spans="3:14" ht="15.5" x14ac:dyDescent="0.35">
      <c r="C109" t="s">
        <v>322</v>
      </c>
    </row>
    <row r="110" spans="3:14" ht="15.5" x14ac:dyDescent="0.35">
      <c r="C110" t="s">
        <v>120</v>
      </c>
      <c r="D110" s="5">
        <v>8059697280</v>
      </c>
      <c r="E110" s="5">
        <v>7622698537</v>
      </c>
      <c r="F110" s="5">
        <v>7178571431</v>
      </c>
      <c r="G110" s="5">
        <v>7714285716</v>
      </c>
      <c r="I110" s="5">
        <v>7178571431</v>
      </c>
    </row>
    <row r="111" spans="3:14" ht="15.5" x14ac:dyDescent="0.35">
      <c r="C111" t="s">
        <v>516</v>
      </c>
      <c r="D111" s="5">
        <v>295252233969</v>
      </c>
      <c r="E111" s="5">
        <v>298500000000</v>
      </c>
    </row>
    <row r="112" spans="3:14" ht="15.5" x14ac:dyDescent="0.35">
      <c r="C112" t="s">
        <v>636</v>
      </c>
      <c r="D112" s="5">
        <v>291742160591</v>
      </c>
      <c r="E112" s="5">
        <v>295000000000</v>
      </c>
    </row>
    <row r="113" spans="3:14" ht="15.5" x14ac:dyDescent="0.35">
      <c r="C113" t="s">
        <v>323</v>
      </c>
      <c r="D113" s="5">
        <v>2053606877</v>
      </c>
      <c r="E113" s="5">
        <v>622609954</v>
      </c>
      <c r="F113" s="5">
        <v>621208530</v>
      </c>
      <c r="G113" s="5">
        <v>778246444</v>
      </c>
      <c r="I113" s="5">
        <v>621208530</v>
      </c>
      <c r="J113" s="5">
        <v>986823767</v>
      </c>
      <c r="L113" s="5">
        <v>151007114</v>
      </c>
      <c r="M113" s="5">
        <v>399656697</v>
      </c>
      <c r="N113" s="5">
        <v>251043784</v>
      </c>
    </row>
    <row r="114" spans="3:14" ht="15.5" x14ac:dyDescent="0.35">
      <c r="C114" t="s">
        <v>325</v>
      </c>
      <c r="D114" s="5">
        <v>408280872843</v>
      </c>
      <c r="E114" s="5">
        <v>407287969678</v>
      </c>
      <c r="F114" s="5">
        <v>1848167840</v>
      </c>
      <c r="G114" s="5">
        <v>1557329035</v>
      </c>
      <c r="I114" s="5">
        <v>1848167840</v>
      </c>
      <c r="J114" s="5">
        <v>368860779</v>
      </c>
      <c r="K114" s="5">
        <v>383567171</v>
      </c>
      <c r="L114" s="5">
        <v>427776995</v>
      </c>
      <c r="M114" s="5">
        <v>412186546</v>
      </c>
      <c r="N114" s="5">
        <v>255867961</v>
      </c>
    </row>
    <row r="115" spans="3:14" ht="15.5" x14ac:dyDescent="0.35">
      <c r="C115" t="s">
        <v>122</v>
      </c>
      <c r="D115" s="5">
        <v>637305025015</v>
      </c>
      <c r="E115" s="5">
        <v>645408669337</v>
      </c>
      <c r="F115" s="5">
        <v>8632380923</v>
      </c>
      <c r="G115" s="5">
        <v>9174921049</v>
      </c>
      <c r="I115" s="5">
        <v>8632380923</v>
      </c>
      <c r="J115" s="5">
        <v>1389639618</v>
      </c>
      <c r="K115" s="5">
        <v>1888338889</v>
      </c>
      <c r="L115" s="5">
        <v>239491573</v>
      </c>
      <c r="M115" s="5">
        <v>586285558</v>
      </c>
      <c r="N115" s="5">
        <v>477439575</v>
      </c>
    </row>
    <row r="116" spans="3:14" ht="15.5" x14ac:dyDescent="0.35">
      <c r="C116" t="s">
        <v>123</v>
      </c>
      <c r="D116" s="5">
        <v>637305025015</v>
      </c>
      <c r="E116" s="5">
        <v>645408669337</v>
      </c>
      <c r="F116" s="5">
        <v>8632380923</v>
      </c>
      <c r="G116" s="5">
        <v>9174921049</v>
      </c>
      <c r="I116" s="5">
        <v>8632380923</v>
      </c>
      <c r="J116" s="5">
        <v>1389639618</v>
      </c>
      <c r="K116" s="5">
        <v>1888338889</v>
      </c>
      <c r="L116" s="5">
        <v>239491573</v>
      </c>
      <c r="M116" s="5">
        <v>586285558</v>
      </c>
      <c r="N116" s="5">
        <v>477439575</v>
      </c>
    </row>
    <row r="117" spans="3:14" ht="15.5" x14ac:dyDescent="0.35">
      <c r="C117" t="s">
        <v>119</v>
      </c>
    </row>
    <row r="118" spans="3:14" ht="15.5" x14ac:dyDescent="0.35">
      <c r="C118" t="s">
        <v>121</v>
      </c>
      <c r="D118" s="5">
        <v>597545347936</v>
      </c>
      <c r="E118" s="5">
        <v>635354710011</v>
      </c>
      <c r="F118" s="5">
        <v>7961095357</v>
      </c>
      <c r="G118" s="5">
        <v>8683810490</v>
      </c>
      <c r="I118" s="5">
        <v>7961095357</v>
      </c>
      <c r="J118" s="5">
        <v>1014624264</v>
      </c>
      <c r="K118" s="5">
        <v>1637040628</v>
      </c>
      <c r="L118" s="5">
        <v>151007114</v>
      </c>
      <c r="M118" s="5">
        <v>549745396</v>
      </c>
      <c r="N118" s="5">
        <v>453023081</v>
      </c>
    </row>
    <row r="119" spans="3:14" ht="15.5" x14ac:dyDescent="0.35">
      <c r="C119" t="s">
        <v>256</v>
      </c>
      <c r="D119" s="5">
        <v>29373560991</v>
      </c>
    </row>
    <row r="120" spans="3:14" ht="15.5" x14ac:dyDescent="0.35">
      <c r="C120" t="s">
        <v>124</v>
      </c>
      <c r="D120" s="5">
        <v>2302084086429</v>
      </c>
      <c r="E120" s="5">
        <v>1957595840407</v>
      </c>
      <c r="F120" s="5">
        <v>331159581647</v>
      </c>
      <c r="G120" s="5">
        <v>93071993903</v>
      </c>
      <c r="I120" s="5">
        <v>331159581647</v>
      </c>
      <c r="J120" s="5">
        <v>13983004961</v>
      </c>
      <c r="K120" s="5">
        <v>9379016490</v>
      </c>
      <c r="L120" s="5">
        <v>7780796134</v>
      </c>
      <c r="M120" s="5">
        <v>4140097464</v>
      </c>
      <c r="N120" s="5">
        <v>3275521691</v>
      </c>
    </row>
    <row r="121" spans="3:14" ht="15.5" x14ac:dyDescent="0.35">
      <c r="C121" t="s">
        <v>125</v>
      </c>
    </row>
    <row r="122" spans="3:14" ht="15.5" x14ac:dyDescent="0.35">
      <c r="C122" t="s">
        <v>126</v>
      </c>
      <c r="D122" s="5">
        <v>223741110880</v>
      </c>
      <c r="E122" s="5">
        <v>223741110880</v>
      </c>
      <c r="F122" s="5">
        <v>95810752960</v>
      </c>
      <c r="G122" s="5">
        <v>88945525190</v>
      </c>
      <c r="I122" s="5">
        <v>95810752960</v>
      </c>
      <c r="J122" s="5">
        <v>75000677140</v>
      </c>
      <c r="K122" s="5">
        <v>75000000000</v>
      </c>
      <c r="L122" s="5">
        <v>60000000000</v>
      </c>
      <c r="M122" s="5">
        <v>510000000</v>
      </c>
      <c r="N122" s="5">
        <v>510000000</v>
      </c>
    </row>
    <row r="123" spans="3:14" ht="15.5" x14ac:dyDescent="0.35">
      <c r="C123" t="s">
        <v>127</v>
      </c>
      <c r="D123" s="5">
        <v>3368711812907</v>
      </c>
      <c r="E123" s="5">
        <v>3368696812907</v>
      </c>
      <c r="F123" s="5">
        <v>302180211112</v>
      </c>
      <c r="G123" s="5">
        <v>246468260863</v>
      </c>
      <c r="I123" s="5">
        <v>302180211112</v>
      </c>
      <c r="J123" s="5">
        <v>133514991658</v>
      </c>
      <c r="K123" s="5">
        <v>133509506824</v>
      </c>
    </row>
    <row r="124" spans="3:14" ht="15.5" x14ac:dyDescent="0.35">
      <c r="C124" t="s">
        <v>128</v>
      </c>
      <c r="D124" s="5">
        <v>63999845998</v>
      </c>
      <c r="E124" s="5">
        <v>44881578196</v>
      </c>
      <c r="F124" s="5">
        <v>31223126168</v>
      </c>
      <c r="G124" s="5">
        <v>26108431299</v>
      </c>
      <c r="I124" s="5">
        <v>31223126168</v>
      </c>
      <c r="J124" s="5">
        <v>7393625646</v>
      </c>
      <c r="K124" s="5">
        <v>6065266726</v>
      </c>
      <c r="L124" s="5">
        <v>5189573991</v>
      </c>
      <c r="M124" s="5">
        <v>3815821427</v>
      </c>
      <c r="N124" s="5">
        <v>2170239968</v>
      </c>
    </row>
    <row r="125" spans="3:14" ht="15.5" x14ac:dyDescent="0.35">
      <c r="C125" t="s">
        <v>257</v>
      </c>
      <c r="D125" s="5">
        <v>4400000000</v>
      </c>
      <c r="E125" s="5">
        <v>3600000000</v>
      </c>
      <c r="F125" s="5">
        <v>3600000000</v>
      </c>
      <c r="G125" s="5">
        <v>3600000000</v>
      </c>
      <c r="I125" s="5">
        <v>3600000000</v>
      </c>
      <c r="J125" s="5">
        <v>3300000000</v>
      </c>
      <c r="K125" s="5">
        <v>3000000000</v>
      </c>
      <c r="L125" s="5">
        <v>3000000000</v>
      </c>
    </row>
    <row r="126" spans="3:14" ht="15.5" x14ac:dyDescent="0.35">
      <c r="C126" t="s">
        <v>258</v>
      </c>
      <c r="D126" s="5">
        <v>59599845998</v>
      </c>
      <c r="E126" s="5">
        <v>41281578196</v>
      </c>
      <c r="F126" s="5">
        <v>27623126168</v>
      </c>
      <c r="G126" s="5">
        <v>22508431299</v>
      </c>
      <c r="I126" s="5">
        <v>27623126168</v>
      </c>
      <c r="J126" s="5">
        <v>4093625646</v>
      </c>
      <c r="K126" s="5">
        <v>3065266726</v>
      </c>
      <c r="L126" s="5">
        <v>2189573991</v>
      </c>
      <c r="M126" s="5">
        <v>3815821427</v>
      </c>
      <c r="N126" s="5">
        <v>2170239968</v>
      </c>
    </row>
    <row r="127" spans="3:14" ht="15.5" x14ac:dyDescent="0.35">
      <c r="C127" t="s">
        <v>259</v>
      </c>
      <c r="D127" s="5">
        <v>63999845998</v>
      </c>
      <c r="E127" s="5">
        <v>44881578196</v>
      </c>
      <c r="F127" s="5">
        <v>31223126168</v>
      </c>
      <c r="G127" s="5">
        <v>26108431299</v>
      </c>
      <c r="I127" s="5">
        <v>31223126168</v>
      </c>
      <c r="J127" s="5">
        <v>7393625646</v>
      </c>
      <c r="K127" s="5">
        <v>6065266726</v>
      </c>
      <c r="L127" s="5">
        <v>5189573991</v>
      </c>
      <c r="M127" s="5">
        <v>3815821427</v>
      </c>
      <c r="N127" s="5">
        <v>2170239968</v>
      </c>
    </row>
    <row r="128" spans="3:14" ht="15.5" x14ac:dyDescent="0.35">
      <c r="C128" t="s">
        <v>260</v>
      </c>
      <c r="D128" s="5">
        <v>152191722293</v>
      </c>
      <c r="E128" s="5">
        <v>95658141462</v>
      </c>
      <c r="F128" s="5">
        <v>19600446</v>
      </c>
      <c r="G128" s="5">
        <v>18384313</v>
      </c>
      <c r="I128" s="5">
        <v>19600446</v>
      </c>
      <c r="J128" s="5">
        <v>76673</v>
      </c>
      <c r="K128" s="5">
        <v>76637</v>
      </c>
      <c r="L128" s="5">
        <v>77371</v>
      </c>
    </row>
    <row r="129" spans="2:14" ht="15.5" x14ac:dyDescent="0.35">
      <c r="C129" t="s">
        <v>10</v>
      </c>
      <c r="D129" s="5">
        <v>3808927328480</v>
      </c>
      <c r="E129" s="5">
        <v>3732955579367</v>
      </c>
      <c r="F129" s="5">
        <v>429211626608</v>
      </c>
      <c r="G129" s="5">
        <v>361521276404</v>
      </c>
      <c r="I129" s="5">
        <v>429211626608</v>
      </c>
      <c r="J129" s="5">
        <v>215871680142</v>
      </c>
      <c r="K129" s="5">
        <v>214538957266</v>
      </c>
      <c r="L129" s="5">
        <v>65203052275</v>
      </c>
      <c r="M129" s="5">
        <v>4335665968</v>
      </c>
      <c r="N129" s="5">
        <v>2683046233</v>
      </c>
    </row>
    <row r="130" spans="2:14" ht="15.5" x14ac:dyDescent="0.35">
      <c r="C130" t="s">
        <v>129</v>
      </c>
      <c r="D130" s="5">
        <v>6111011414909</v>
      </c>
      <c r="E130" s="5">
        <v>5690551419774</v>
      </c>
      <c r="F130" s="5">
        <v>760371208255</v>
      </c>
      <c r="G130" s="5">
        <v>454593270307</v>
      </c>
      <c r="I130" s="5">
        <v>760371208255</v>
      </c>
      <c r="J130" s="5">
        <v>229854685103</v>
      </c>
      <c r="K130" s="5">
        <v>223917973756</v>
      </c>
      <c r="L130" s="5">
        <v>72983848409</v>
      </c>
      <c r="M130" s="5">
        <v>8475763432</v>
      </c>
      <c r="N130" s="5">
        <v>5958567924</v>
      </c>
    </row>
    <row r="131" spans="2:14" ht="15.5" x14ac:dyDescent="0.35">
      <c r="C131" t="s">
        <v>130</v>
      </c>
      <c r="D131" s="5">
        <v>22374111088</v>
      </c>
      <c r="E131" s="5">
        <v>22374111088</v>
      </c>
      <c r="F131" s="5">
        <v>9581075296</v>
      </c>
      <c r="G131" s="5">
        <v>8894552519</v>
      </c>
      <c r="I131" s="5">
        <v>9581075296</v>
      </c>
      <c r="J131" s="5">
        <v>7500067714</v>
      </c>
      <c r="K131" s="5">
        <v>7500000000</v>
      </c>
      <c r="L131" s="5">
        <v>6000000000</v>
      </c>
      <c r="M131" s="5">
        <v>5100</v>
      </c>
      <c r="N131" s="5">
        <v>5100</v>
      </c>
    </row>
    <row r="133" spans="2:14" ht="15.5" x14ac:dyDescent="0.35">
      <c r="B133" t="s">
        <v>131</v>
      </c>
      <c r="C133" t="s">
        <v>132</v>
      </c>
      <c r="D133" s="5">
        <v>19327837072</v>
      </c>
      <c r="E133" s="5">
        <v>1117195280</v>
      </c>
      <c r="F133" s="5">
        <v>274379764381</v>
      </c>
      <c r="G133" s="5">
        <v>76790761151</v>
      </c>
      <c r="I133" s="5">
        <v>351595712288</v>
      </c>
      <c r="J133" s="5">
        <v>6106898077</v>
      </c>
      <c r="K133" s="5">
        <v>-27072580740</v>
      </c>
      <c r="L133" s="5">
        <v>1056097373</v>
      </c>
      <c r="M133" s="5">
        <v>2698350465</v>
      </c>
      <c r="N133" s="5">
        <v>1987796326</v>
      </c>
    </row>
    <row r="134" spans="2:14" ht="15.5" x14ac:dyDescent="0.35">
      <c r="C134" t="s">
        <v>133</v>
      </c>
      <c r="D134" s="5">
        <v>488660957513</v>
      </c>
      <c r="E134" s="5">
        <v>345805462447</v>
      </c>
      <c r="F134" s="5">
        <v>290166908349</v>
      </c>
      <c r="G134" s="5">
        <v>71515381000</v>
      </c>
      <c r="I134" s="5">
        <v>387284581345</v>
      </c>
      <c r="J134" s="5">
        <v>29179447880</v>
      </c>
      <c r="K134" s="5">
        <v>28859808819</v>
      </c>
      <c r="L134" s="5">
        <v>18567912884</v>
      </c>
      <c r="M134" s="5">
        <v>19787069751</v>
      </c>
      <c r="N134" s="5">
        <v>12486101989</v>
      </c>
    </row>
    <row r="135" spans="2:14" ht="15.5" x14ac:dyDescent="0.35">
      <c r="C135" t="s">
        <v>465</v>
      </c>
      <c r="D135" s="5">
        <v>-393437058711</v>
      </c>
      <c r="E135" s="5">
        <v>-337361685665</v>
      </c>
      <c r="F135" s="5">
        <v>-15039610193</v>
      </c>
      <c r="G135" s="5">
        <v>5835340499</v>
      </c>
      <c r="I135" s="5">
        <v>-27353692886</v>
      </c>
      <c r="J135" s="5">
        <v>-14308302233</v>
      </c>
      <c r="K135" s="5">
        <v>-19922296240</v>
      </c>
      <c r="L135" s="5">
        <v>-13096868895</v>
      </c>
      <c r="M135" s="5">
        <v>-13717517235</v>
      </c>
      <c r="N135" s="5">
        <v>-8096193806</v>
      </c>
    </row>
    <row r="136" spans="2:14" ht="15.5" x14ac:dyDescent="0.35">
      <c r="C136" t="s">
        <v>365</v>
      </c>
      <c r="D136" s="5">
        <v>-13173501703</v>
      </c>
      <c r="E136" s="5">
        <v>-14529811749</v>
      </c>
      <c r="F136" s="5">
        <v>-2530254684</v>
      </c>
      <c r="G136" s="5">
        <v>-310412967</v>
      </c>
      <c r="I136" s="5">
        <v>-6719955925</v>
      </c>
      <c r="J136" s="5">
        <v>-6024158092</v>
      </c>
      <c r="K136" s="5">
        <v>-3618223717</v>
      </c>
      <c r="L136" s="5">
        <v>-2396737845</v>
      </c>
      <c r="M136" s="5">
        <v>-1456210796</v>
      </c>
      <c r="N136" s="5">
        <v>-765530633</v>
      </c>
    </row>
    <row r="137" spans="2:14" ht="15.5" x14ac:dyDescent="0.35">
      <c r="C137" t="s">
        <v>414</v>
      </c>
      <c r="D137" s="5">
        <v>-4494528724</v>
      </c>
      <c r="E137" s="5">
        <v>4494528724</v>
      </c>
      <c r="F137" s="5">
        <v>1836098346</v>
      </c>
      <c r="G137" s="5">
        <v>-1836098346</v>
      </c>
      <c r="K137" s="5">
        <v>-31771330895</v>
      </c>
      <c r="L137" s="5">
        <v>-944650079</v>
      </c>
      <c r="M137" s="5">
        <v>-1518195759</v>
      </c>
      <c r="N137" s="5">
        <v>-1423760575</v>
      </c>
    </row>
    <row r="138" spans="2:14" ht="15.5" x14ac:dyDescent="0.35">
      <c r="C138" t="s">
        <v>1061</v>
      </c>
    </row>
    <row r="139" spans="2:14" ht="15.5" x14ac:dyDescent="0.35">
      <c r="C139" t="s">
        <v>137</v>
      </c>
      <c r="D139" s="5">
        <v>-3631319280</v>
      </c>
      <c r="E139" s="5">
        <v>-4091672193</v>
      </c>
      <c r="F139" s="5">
        <v>734416011</v>
      </c>
      <c r="G139" s="5">
        <v>-1251446398</v>
      </c>
      <c r="I139" s="5">
        <v>-748197997</v>
      </c>
      <c r="J139" s="5">
        <v>-564090078</v>
      </c>
      <c r="K139" s="5">
        <v>-559428786</v>
      </c>
      <c r="L139" s="5">
        <v>-364775047</v>
      </c>
      <c r="M139" s="5">
        <v>-328129603</v>
      </c>
      <c r="N139" s="5">
        <v>-192096937</v>
      </c>
    </row>
    <row r="140" spans="2:14" ht="15.5" x14ac:dyDescent="0.35">
      <c r="C140" t="s">
        <v>265</v>
      </c>
      <c r="D140" s="5">
        <v>-31528330872</v>
      </c>
      <c r="E140" s="5">
        <v>-678500527</v>
      </c>
      <c r="F140" s="5">
        <v>-518480555</v>
      </c>
      <c r="G140" s="5">
        <v>61448648</v>
      </c>
      <c r="I140" s="5">
        <v>-518480555</v>
      </c>
      <c r="J140" s="5">
        <v>-104367358</v>
      </c>
      <c r="K140" s="5">
        <v>-87224334</v>
      </c>
      <c r="L140" s="5">
        <v>-97030678</v>
      </c>
      <c r="M140" s="5">
        <v>-44903525</v>
      </c>
      <c r="N140" s="5">
        <v>-15853489</v>
      </c>
    </row>
    <row r="141" spans="2:14" ht="15.5" x14ac:dyDescent="0.35">
      <c r="C141" t="s">
        <v>261</v>
      </c>
      <c r="D141" s="5">
        <v>11361682239</v>
      </c>
      <c r="E141" s="5">
        <v>7478874243</v>
      </c>
      <c r="F141" s="5">
        <v>1240054263</v>
      </c>
      <c r="G141" s="5">
        <v>180423631</v>
      </c>
      <c r="I141" s="5">
        <v>1667940738</v>
      </c>
      <c r="J141" s="5">
        <v>497441237</v>
      </c>
      <c r="K141" s="5">
        <v>94958990</v>
      </c>
      <c r="L141" s="5">
        <v>337735</v>
      </c>
      <c r="M141" s="5">
        <v>1236981</v>
      </c>
      <c r="N141" s="5">
        <v>2209526</v>
      </c>
    </row>
    <row r="142" spans="2:14" ht="15.5" x14ac:dyDescent="0.35">
      <c r="C142" t="s">
        <v>392</v>
      </c>
      <c r="K142" s="5">
        <v>-40594738</v>
      </c>
      <c r="L142" s="5">
        <v>-25987074</v>
      </c>
      <c r="M142" s="5">
        <v>-23608749</v>
      </c>
      <c r="N142" s="5">
        <v>-5341449</v>
      </c>
    </row>
    <row r="143" spans="2:14" ht="15.5" x14ac:dyDescent="0.35">
      <c r="C143" t="s">
        <v>617</v>
      </c>
      <c r="D143" s="5">
        <v>-34430063390</v>
      </c>
      <c r="F143" s="5">
        <v>-1509367156</v>
      </c>
      <c r="G143" s="5">
        <v>2596125084</v>
      </c>
      <c r="I143" s="5">
        <v>-2016482432</v>
      </c>
      <c r="J143" s="5">
        <v>-2569073279</v>
      </c>
      <c r="K143" s="5">
        <v>-28249839</v>
      </c>
      <c r="L143" s="5">
        <v>-586103628</v>
      </c>
      <c r="M143" s="5">
        <v>-1390600</v>
      </c>
      <c r="N143" s="5">
        <v>-1738300</v>
      </c>
    </row>
    <row r="144" spans="2:14" ht="15.5" x14ac:dyDescent="0.35">
      <c r="C144" t="s">
        <v>139</v>
      </c>
      <c r="D144" s="5">
        <v>207070441676</v>
      </c>
      <c r="E144" s="5">
        <v>4553925927779</v>
      </c>
      <c r="F144" s="5">
        <v>59795608549</v>
      </c>
      <c r="G144" s="5">
        <v>66401864935</v>
      </c>
      <c r="I144" s="5">
        <v>194466179197</v>
      </c>
      <c r="J144" s="5">
        <v>-372476766</v>
      </c>
      <c r="K144" s="5">
        <v>148730911646</v>
      </c>
      <c r="L144" s="5">
        <v>61890606064</v>
      </c>
      <c r="M144" s="5">
        <v>-1228568925</v>
      </c>
      <c r="N144" s="5">
        <v>-1286683485</v>
      </c>
    </row>
    <row r="145" spans="3:14" ht="15.5" x14ac:dyDescent="0.35">
      <c r="C145" t="s">
        <v>140</v>
      </c>
      <c r="D145" s="5">
        <v>-409853269898</v>
      </c>
      <c r="E145" s="5">
        <v>-439115879758</v>
      </c>
      <c r="F145" s="5">
        <v>-89886264691</v>
      </c>
      <c r="G145" s="5">
        <v>-78990135256</v>
      </c>
      <c r="I145" s="5">
        <v>-203532736027</v>
      </c>
      <c r="J145" s="5">
        <v>-5625407742</v>
      </c>
      <c r="K145" s="5">
        <v>-61872742425</v>
      </c>
      <c r="L145" s="5">
        <v>-61432191820</v>
      </c>
      <c r="M145" s="5">
        <v>-1448931554</v>
      </c>
      <c r="N145" s="5">
        <v>-642304243</v>
      </c>
    </row>
    <row r="146" spans="3:14" ht="15.5" x14ac:dyDescent="0.35">
      <c r="C146" t="s">
        <v>331</v>
      </c>
      <c r="K146" s="5">
        <v>-58674489517</v>
      </c>
      <c r="L146" s="5">
        <v>-60499900000</v>
      </c>
    </row>
    <row r="147" spans="3:14" ht="15.5" x14ac:dyDescent="0.35">
      <c r="C147" t="s">
        <v>1062</v>
      </c>
      <c r="E147" s="5">
        <v>61000000000</v>
      </c>
    </row>
    <row r="148" spans="3:14" ht="15.5" x14ac:dyDescent="0.35">
      <c r="C148" t="s">
        <v>1063</v>
      </c>
      <c r="F148" s="5">
        <v>-61000000000</v>
      </c>
      <c r="I148" s="5">
        <v>-61000000000</v>
      </c>
    </row>
    <row r="149" spans="3:14" ht="15.5" x14ac:dyDescent="0.35">
      <c r="C149" t="s">
        <v>1064</v>
      </c>
      <c r="D149" s="5">
        <v>-131410600000</v>
      </c>
      <c r="E149" s="5">
        <v>-66724225975</v>
      </c>
      <c r="F149" s="5">
        <v>-48510000000</v>
      </c>
      <c r="I149" s="5">
        <v>-48510000000</v>
      </c>
    </row>
    <row r="150" spans="3:14" ht="15.5" x14ac:dyDescent="0.35">
      <c r="C150" t="s">
        <v>143</v>
      </c>
      <c r="D150" s="5">
        <v>-110925943841</v>
      </c>
      <c r="E150" s="5">
        <v>-130019493888</v>
      </c>
      <c r="F150" s="5">
        <v>-16178188519</v>
      </c>
      <c r="G150" s="5">
        <v>-20399419452</v>
      </c>
      <c r="I150" s="5">
        <v>-44747632051</v>
      </c>
      <c r="J150" s="5">
        <v>-10129912247</v>
      </c>
      <c r="K150" s="5">
        <v>-3198252908</v>
      </c>
      <c r="L150" s="5">
        <v>-657319320</v>
      </c>
      <c r="M150" s="5">
        <v>-1448931554</v>
      </c>
      <c r="N150" s="5">
        <v>-642304243</v>
      </c>
    </row>
    <row r="151" spans="3:14" ht="15.5" x14ac:dyDescent="0.35">
      <c r="C151" t="s">
        <v>1065</v>
      </c>
      <c r="D151" s="5">
        <v>-110000000000</v>
      </c>
    </row>
    <row r="152" spans="3:14" ht="15.5" x14ac:dyDescent="0.35">
      <c r="C152" t="s">
        <v>1066</v>
      </c>
      <c r="D152" s="5">
        <v>-4359000000</v>
      </c>
    </row>
    <row r="153" spans="3:14" ht="15.5" x14ac:dyDescent="0.35">
      <c r="C153" t="s">
        <v>483</v>
      </c>
      <c r="D153" s="5">
        <v>-25000000</v>
      </c>
    </row>
    <row r="154" spans="3:14" ht="15.5" x14ac:dyDescent="0.35">
      <c r="C154" t="s">
        <v>1067</v>
      </c>
      <c r="D154" s="5">
        <v>4350000000</v>
      </c>
      <c r="E154" s="5">
        <v>-4350000000</v>
      </c>
    </row>
    <row r="155" spans="3:14" ht="15.5" x14ac:dyDescent="0.35">
      <c r="C155" t="s">
        <v>1068</v>
      </c>
      <c r="F155" s="5">
        <v>-27500000000</v>
      </c>
      <c r="I155" s="5">
        <v>-27500000000</v>
      </c>
    </row>
    <row r="156" spans="3:14" ht="15.5" x14ac:dyDescent="0.35">
      <c r="C156" t="s">
        <v>333</v>
      </c>
      <c r="J156" s="5">
        <v>4504504505</v>
      </c>
    </row>
    <row r="157" spans="3:14" ht="15.5" x14ac:dyDescent="0.35">
      <c r="C157" t="s">
        <v>1069</v>
      </c>
      <c r="F157" s="5">
        <v>45261330000</v>
      </c>
      <c r="G157" s="5">
        <v>-45261330000</v>
      </c>
    </row>
    <row r="158" spans="3:14" ht="15.5" x14ac:dyDescent="0.35">
      <c r="C158" t="s">
        <v>381</v>
      </c>
      <c r="D158" s="5">
        <v>-770944438</v>
      </c>
    </row>
    <row r="159" spans="3:14" ht="15.5" x14ac:dyDescent="0.35">
      <c r="C159" t="s">
        <v>1070</v>
      </c>
      <c r="D159" s="5">
        <v>-37128292784</v>
      </c>
      <c r="E159" s="5">
        <v>-65299440776</v>
      </c>
      <c r="F159" s="5">
        <v>18087714594</v>
      </c>
      <c r="G159" s="5">
        <v>-13585957035</v>
      </c>
      <c r="I159" s="5">
        <v>-21984554441</v>
      </c>
    </row>
    <row r="160" spans="3:14" ht="15.5" x14ac:dyDescent="0.35">
      <c r="C160" t="s">
        <v>401</v>
      </c>
      <c r="D160" s="5">
        <v>-19583488835</v>
      </c>
      <c r="E160" s="5">
        <v>-233722719119</v>
      </c>
      <c r="F160" s="5">
        <v>-47120766</v>
      </c>
      <c r="G160" s="5">
        <v>256571231</v>
      </c>
      <c r="I160" s="5">
        <v>209450465</v>
      </c>
      <c r="L160" s="5">
        <v>-274972500</v>
      </c>
    </row>
    <row r="161" spans="3:14" ht="15.5" x14ac:dyDescent="0.35">
      <c r="C161" t="s">
        <v>148</v>
      </c>
      <c r="D161" s="5">
        <v>207070441676</v>
      </c>
      <c r="E161" s="5">
        <v>4553925927779</v>
      </c>
      <c r="F161" s="5">
        <v>59795608549</v>
      </c>
      <c r="G161" s="5">
        <v>66401864935</v>
      </c>
      <c r="I161" s="5">
        <v>194466179197</v>
      </c>
      <c r="J161" s="5">
        <v>-372476766</v>
      </c>
      <c r="K161" s="5">
        <v>148730911646</v>
      </c>
      <c r="L161" s="5">
        <v>61890606064</v>
      </c>
      <c r="M161" s="5">
        <v>-1228568925</v>
      </c>
      <c r="N161" s="5">
        <v>-1286683485</v>
      </c>
    </row>
    <row r="162" spans="3:14" ht="15.5" x14ac:dyDescent="0.35">
      <c r="C162" t="s">
        <v>874</v>
      </c>
    </row>
    <row r="163" spans="3:14" ht="15.5" x14ac:dyDescent="0.35">
      <c r="C163" t="s">
        <v>547</v>
      </c>
      <c r="D163" s="5">
        <v>3196399572903</v>
      </c>
      <c r="F163" s="5">
        <v>-126898117255</v>
      </c>
      <c r="G163" s="5">
        <v>65984073625</v>
      </c>
      <c r="K163" s="5">
        <v>15000000000</v>
      </c>
      <c r="L163" s="5">
        <v>59490000000</v>
      </c>
    </row>
    <row r="164" spans="3:14" ht="15.5" x14ac:dyDescent="0.35">
      <c r="C164" t="s">
        <v>456</v>
      </c>
      <c r="D164" s="5">
        <v>628160148553</v>
      </c>
    </row>
    <row r="165" spans="3:14" ht="15.5" x14ac:dyDescent="0.35">
      <c r="C165" t="s">
        <v>372</v>
      </c>
      <c r="D165" s="5">
        <v>-2138497567</v>
      </c>
      <c r="E165" s="5">
        <v>-321428571</v>
      </c>
      <c r="F165" s="5">
        <v>-321428571</v>
      </c>
      <c r="G165" s="5">
        <v>-214285714</v>
      </c>
      <c r="I165" s="5">
        <v>-535714285</v>
      </c>
    </row>
    <row r="166" spans="3:14" ht="15.5" x14ac:dyDescent="0.35">
      <c r="C166" t="s">
        <v>1071</v>
      </c>
      <c r="E166" s="5">
        <v>3300000000</v>
      </c>
      <c r="G166" s="5">
        <v>20000000</v>
      </c>
      <c r="I166" s="5">
        <v>20000000</v>
      </c>
    </row>
    <row r="167" spans="3:14" ht="15.5" x14ac:dyDescent="0.35">
      <c r="C167" t="s">
        <v>281</v>
      </c>
      <c r="D167" s="5">
        <v>-50500000000</v>
      </c>
    </row>
    <row r="168" spans="3:14" ht="15.5" x14ac:dyDescent="0.35">
      <c r="C168" t="s">
        <v>338</v>
      </c>
      <c r="D168" s="5">
        <v>-894468398</v>
      </c>
      <c r="G168" s="5">
        <v>-660084229</v>
      </c>
      <c r="I168" s="5">
        <v>-660084229</v>
      </c>
    </row>
    <row r="169" spans="3:14" ht="15.5" x14ac:dyDescent="0.35">
      <c r="C169" t="s">
        <v>1072</v>
      </c>
      <c r="D169" s="5">
        <v>-3194446959715</v>
      </c>
      <c r="E169" s="5">
        <v>3194446959715</v>
      </c>
      <c r="F169" s="5">
        <v>189475295274</v>
      </c>
      <c r="I169" s="5">
        <v>189475295274</v>
      </c>
      <c r="J169" s="5">
        <v>6161974</v>
      </c>
    </row>
    <row r="170" spans="3:14" ht="15.5" x14ac:dyDescent="0.35">
      <c r="C170" t="s">
        <v>491</v>
      </c>
    </row>
    <row r="171" spans="3:14" ht="15.5" x14ac:dyDescent="0.35">
      <c r="C171" t="s">
        <v>503</v>
      </c>
      <c r="L171" s="5">
        <v>2815640313</v>
      </c>
      <c r="M171" s="5">
        <v>1791102673</v>
      </c>
      <c r="N171" s="5">
        <v>457531269</v>
      </c>
    </row>
    <row r="172" spans="3:14" ht="15.5" x14ac:dyDescent="0.35">
      <c r="C172" t="s">
        <v>544</v>
      </c>
      <c r="M172" s="5">
        <v>-2698037871</v>
      </c>
      <c r="N172" s="5">
        <v>-1553617693</v>
      </c>
    </row>
    <row r="173" spans="3:14" ht="15.5" x14ac:dyDescent="0.35">
      <c r="C173" t="s">
        <v>1073</v>
      </c>
      <c r="L173" s="5">
        <v>100000</v>
      </c>
    </row>
    <row r="174" spans="3:14" ht="15.5" x14ac:dyDescent="0.35">
      <c r="C174" t="s">
        <v>1074</v>
      </c>
      <c r="E174" s="5">
        <v>500000000000</v>
      </c>
    </row>
    <row r="175" spans="3:14" ht="15.5" x14ac:dyDescent="0.35">
      <c r="C175" t="s">
        <v>1075</v>
      </c>
      <c r="E175" s="5">
        <v>500000000000</v>
      </c>
    </row>
    <row r="176" spans="3:14" ht="15.5" x14ac:dyDescent="0.35">
      <c r="C176" t="s">
        <v>1076</v>
      </c>
      <c r="D176" s="5">
        <v>-11889378605</v>
      </c>
    </row>
    <row r="177" spans="2:14" ht="15.5" x14ac:dyDescent="0.35">
      <c r="C177" t="s">
        <v>289</v>
      </c>
      <c r="D177" s="5">
        <v>-474457843</v>
      </c>
      <c r="E177" s="5">
        <v>-75718569</v>
      </c>
      <c r="F177" s="5">
        <v>-110779501</v>
      </c>
      <c r="G177" s="5">
        <v>-79186447</v>
      </c>
      <c r="I177" s="5">
        <v>-355556165</v>
      </c>
      <c r="J177" s="5">
        <v>-339038740</v>
      </c>
      <c r="K177" s="5">
        <v>-224989916</v>
      </c>
      <c r="L177" s="5">
        <v>-277121322</v>
      </c>
      <c r="M177" s="5">
        <v>-199242476</v>
      </c>
      <c r="N177" s="5">
        <v>-89938510</v>
      </c>
    </row>
    <row r="178" spans="2:14" ht="15.5" x14ac:dyDescent="0.35">
      <c r="C178" t="s">
        <v>407</v>
      </c>
      <c r="F178" s="5">
        <v>-2352961398</v>
      </c>
      <c r="I178" s="5">
        <v>-2352961398</v>
      </c>
      <c r="K178" s="5">
        <v>-2406693176</v>
      </c>
    </row>
    <row r="179" spans="2:14" ht="15.5" x14ac:dyDescent="0.35">
      <c r="C179" t="s">
        <v>408</v>
      </c>
      <c r="D179" s="5">
        <v>-569402448</v>
      </c>
      <c r="F179" s="5">
        <v>3600000</v>
      </c>
      <c r="G179" s="5">
        <v>-128400000</v>
      </c>
      <c r="I179" s="5">
        <v>-124800000</v>
      </c>
      <c r="J179" s="5">
        <v>-39600000</v>
      </c>
      <c r="K179" s="5">
        <v>-137405262</v>
      </c>
      <c r="L179" s="5">
        <v>-138012927</v>
      </c>
      <c r="M179" s="5">
        <v>-122391251</v>
      </c>
      <c r="N179" s="5">
        <v>-100658551</v>
      </c>
    </row>
    <row r="180" spans="2:14" ht="15.5" x14ac:dyDescent="0.35">
      <c r="C180" t="s">
        <v>1077</v>
      </c>
      <c r="D180" s="5">
        <v>-183454991150</v>
      </c>
      <c r="E180" s="5">
        <v>4115927243301</v>
      </c>
      <c r="F180" s="5">
        <v>244289108239</v>
      </c>
      <c r="G180" s="5">
        <v>64202490830</v>
      </c>
      <c r="I180" s="5">
        <v>342529155458</v>
      </c>
      <c r="J180" s="5">
        <v>109013569</v>
      </c>
      <c r="K180" s="5">
        <v>59785588481</v>
      </c>
      <c r="L180" s="5">
        <v>1514511617</v>
      </c>
      <c r="M180" s="5">
        <v>20849986</v>
      </c>
      <c r="N180" s="5">
        <v>58808598</v>
      </c>
    </row>
    <row r="181" spans="2:14" ht="15.5" x14ac:dyDescent="0.35">
      <c r="C181" t="s">
        <v>291</v>
      </c>
      <c r="L181" s="5">
        <v>73469074</v>
      </c>
    </row>
    <row r="182" spans="2:14" ht="15.5" x14ac:dyDescent="0.35">
      <c r="C182" t="s">
        <v>158</v>
      </c>
      <c r="E182" s="5">
        <v>404440595923</v>
      </c>
      <c r="I182" s="5">
        <v>61911440465</v>
      </c>
      <c r="J182" s="5">
        <v>61802426896</v>
      </c>
      <c r="K182" s="5">
        <v>2016838415</v>
      </c>
      <c r="L182" s="5">
        <v>428857724</v>
      </c>
      <c r="M182" s="5">
        <v>408007738</v>
      </c>
      <c r="N182" s="5">
        <v>349199140</v>
      </c>
    </row>
    <row r="183" spans="2:14" ht="15.5" x14ac:dyDescent="0.35">
      <c r="C183" t="s">
        <v>629</v>
      </c>
      <c r="D183" s="5">
        <v>-183454991150</v>
      </c>
      <c r="E183" s="5">
        <v>4520367839224</v>
      </c>
      <c r="F183" s="5">
        <v>244289108239</v>
      </c>
      <c r="G183" s="5">
        <v>64202490830</v>
      </c>
      <c r="I183" s="5">
        <v>404440595923</v>
      </c>
      <c r="J183" s="5">
        <v>61911440465</v>
      </c>
      <c r="K183" s="5">
        <v>61802426896</v>
      </c>
      <c r="L183" s="5">
        <v>2016838415</v>
      </c>
      <c r="M183" s="5">
        <v>428857724</v>
      </c>
      <c r="N183" s="5">
        <v>408007738</v>
      </c>
    </row>
    <row r="185" spans="2:14" ht="15.5" x14ac:dyDescent="0.35">
      <c r="B185" t="s">
        <v>160</v>
      </c>
      <c r="C185" t="s">
        <v>12</v>
      </c>
      <c r="D185" s="5">
        <v>22370000000</v>
      </c>
      <c r="E185" s="5">
        <v>22370000000</v>
      </c>
      <c r="F185" s="5">
        <v>9580000000</v>
      </c>
      <c r="G185" s="5">
        <v>8890000000</v>
      </c>
      <c r="I185" s="5">
        <v>9580000000</v>
      </c>
      <c r="J185" s="5">
        <v>7500000000</v>
      </c>
      <c r="K185" s="5">
        <v>7500000000</v>
      </c>
      <c r="L185" s="5">
        <v>6000000000</v>
      </c>
      <c r="M185" s="5">
        <v>0</v>
      </c>
      <c r="N185" s="5">
        <v>0</v>
      </c>
    </row>
    <row r="186" spans="2:14" ht="15.5" x14ac:dyDescent="0.35">
      <c r="C186" t="s">
        <v>161</v>
      </c>
      <c r="D186" s="6">
        <v>0.89</v>
      </c>
      <c r="E186" s="6">
        <v>0.61</v>
      </c>
      <c r="F186" s="6">
        <v>0.53</v>
      </c>
      <c r="G186" s="6">
        <v>1.32</v>
      </c>
    </row>
    <row r="187" spans="2:14" ht="15.5" x14ac:dyDescent="0.35">
      <c r="C187" t="s">
        <v>162</v>
      </c>
      <c r="D187" s="6">
        <v>203.37</v>
      </c>
      <c r="E187" s="6">
        <v>409.84</v>
      </c>
      <c r="F187" s="6">
        <v>1433.96</v>
      </c>
      <c r="G187" s="6">
        <v>222.73</v>
      </c>
    </row>
    <row r="188" spans="2:14" ht="15.5" x14ac:dyDescent="0.35">
      <c r="C188" t="s">
        <v>61</v>
      </c>
      <c r="D188" s="6">
        <v>7.46</v>
      </c>
      <c r="E188" s="6">
        <v>14.58</v>
      </c>
      <c r="F188" s="6">
        <v>313.66000000000003</v>
      </c>
      <c r="G188" s="6">
        <v>110.79</v>
      </c>
    </row>
    <row r="189" spans="2:14" ht="15.5" x14ac:dyDescent="0.35">
      <c r="C189" t="s">
        <v>163</v>
      </c>
      <c r="E189" s="5">
        <v>35230000000</v>
      </c>
      <c r="F189" s="5">
        <v>10120000000</v>
      </c>
      <c r="G189" s="5">
        <v>18180000000</v>
      </c>
    </row>
    <row r="190" spans="2:14" ht="15.5" x14ac:dyDescent="0.35">
      <c r="C190" t="s">
        <v>164</v>
      </c>
      <c r="D190" s="6">
        <v>3.3E-3</v>
      </c>
      <c r="E190" s="6">
        <v>2.3999999999999998E-3</v>
      </c>
      <c r="F190" s="6">
        <v>6.7000000000000002E-3</v>
      </c>
      <c r="G190" s="6">
        <v>2.58E-2</v>
      </c>
    </row>
    <row r="191" spans="2:14" ht="15.5" x14ac:dyDescent="0.35">
      <c r="C191" t="s">
        <v>165</v>
      </c>
      <c r="D191" s="6">
        <v>5.5000000000000005E-3</v>
      </c>
      <c r="E191" s="6">
        <v>3.8E-3</v>
      </c>
      <c r="F191" s="6">
        <v>1.1899999999999999E-2</v>
      </c>
      <c r="G191" s="6">
        <v>3.2400000000000005E-2</v>
      </c>
    </row>
    <row r="192" spans="2:14" ht="15.5" x14ac:dyDescent="0.35">
      <c r="C192" t="s">
        <v>166</v>
      </c>
      <c r="D192" s="6">
        <v>0.01</v>
      </c>
      <c r="E192" s="6">
        <v>1.2E-2</v>
      </c>
      <c r="F192" s="6">
        <v>1.41E-2</v>
      </c>
      <c r="G192" s="6">
        <v>4.6399999999999997E-2</v>
      </c>
    </row>
    <row r="193" spans="3:7" ht="15.5" x14ac:dyDescent="0.35">
      <c r="C193" t="s">
        <v>167</v>
      </c>
      <c r="D193" s="6">
        <v>1.4</v>
      </c>
      <c r="E193" s="6">
        <v>1.56</v>
      </c>
      <c r="F193" s="6">
        <v>2579.96</v>
      </c>
      <c r="G193" s="6">
        <v>31.54</v>
      </c>
    </row>
    <row r="194" spans="3:7" ht="15.5" x14ac:dyDescent="0.35">
      <c r="C194" t="s">
        <v>168</v>
      </c>
      <c r="D194" s="5">
        <v>3809000000000</v>
      </c>
      <c r="E194" s="5">
        <v>3733000000000</v>
      </c>
      <c r="F194" s="5">
        <v>429000000000</v>
      </c>
      <c r="G194" s="5">
        <v>362000000000</v>
      </c>
    </row>
    <row r="195" spans="3:7" ht="15.5" x14ac:dyDescent="0.35">
      <c r="C195" t="s">
        <v>169</v>
      </c>
      <c r="D195" s="6">
        <v>1.1100000000000001</v>
      </c>
      <c r="E195" s="6">
        <v>1.54</v>
      </c>
      <c r="F195" s="6">
        <v>16.96</v>
      </c>
      <c r="G195" s="6">
        <v>7.23</v>
      </c>
    </row>
    <row r="196" spans="3:7" ht="15.5" x14ac:dyDescent="0.35">
      <c r="C196" t="s">
        <v>170</v>
      </c>
      <c r="D196" s="6">
        <v>163.44</v>
      </c>
      <c r="E196" s="6">
        <v>162.57</v>
      </c>
      <c r="F196" s="6">
        <v>44.8</v>
      </c>
      <c r="G196" s="6">
        <v>40.64</v>
      </c>
    </row>
    <row r="197" spans="3:7" ht="15.5" x14ac:dyDescent="0.35">
      <c r="C197" t="s">
        <v>171</v>
      </c>
      <c r="D197" s="6">
        <v>1.1299999999999999</v>
      </c>
      <c r="E197" s="6">
        <v>1.6</v>
      </c>
      <c r="F197" s="6">
        <v>16.989999999999998</v>
      </c>
      <c r="G197" s="6">
        <v>7.33</v>
      </c>
    </row>
    <row r="198" spans="3:7" ht="15.5" x14ac:dyDescent="0.35">
      <c r="C198" t="s">
        <v>172</v>
      </c>
      <c r="D198" s="6">
        <v>159.69999999999999</v>
      </c>
      <c r="E198" s="6">
        <v>155.81</v>
      </c>
      <c r="F198" s="6">
        <v>44.72</v>
      </c>
      <c r="G198" s="6">
        <v>40.130000000000003</v>
      </c>
    </row>
    <row r="199" spans="3:7" ht="15.5" x14ac:dyDescent="0.35">
      <c r="C199" t="s">
        <v>173</v>
      </c>
      <c r="D199" s="5">
        <v>1182000000000</v>
      </c>
      <c r="E199" s="5">
        <v>930000000000</v>
      </c>
      <c r="F199" s="5">
        <v>2000000000</v>
      </c>
      <c r="G199" s="5">
        <v>1000000000</v>
      </c>
    </row>
    <row r="200" spans="3:7" ht="15.5" x14ac:dyDescent="0.35">
      <c r="C200" t="s">
        <v>174</v>
      </c>
      <c r="D200" s="5">
        <v>597000000000</v>
      </c>
      <c r="E200" s="5">
        <v>602000000000</v>
      </c>
      <c r="F200" s="5">
        <v>8000000000</v>
      </c>
      <c r="G200" s="5">
        <v>8000000000</v>
      </c>
    </row>
    <row r="201" spans="3:7" ht="15.5" x14ac:dyDescent="0.35">
      <c r="C201" t="s">
        <v>175</v>
      </c>
      <c r="D201" s="5">
        <v>3657000000000</v>
      </c>
      <c r="E201" s="5">
        <v>3637000000000</v>
      </c>
      <c r="F201" s="5">
        <v>429000000000</v>
      </c>
      <c r="G201" s="5">
        <v>362000000000</v>
      </c>
    </row>
    <row r="202" spans="3:7" ht="15.5" x14ac:dyDescent="0.35">
      <c r="C202" t="s">
        <v>24</v>
      </c>
      <c r="D202" s="5">
        <v>1779000000000</v>
      </c>
      <c r="E202" s="5">
        <v>1531000000000</v>
      </c>
      <c r="F202" s="5">
        <v>9000000000</v>
      </c>
      <c r="G202" s="5">
        <v>10000000000</v>
      </c>
    </row>
    <row r="203" spans="3:7" ht="15.5" x14ac:dyDescent="0.35">
      <c r="C203" t="s">
        <v>21</v>
      </c>
      <c r="D203" s="5">
        <v>-2558000000000</v>
      </c>
      <c r="E203" s="5">
        <v>-2959000000000</v>
      </c>
      <c r="F203" s="5">
        <v>-395000000000</v>
      </c>
      <c r="G203" s="5">
        <v>-150000000000</v>
      </c>
    </row>
    <row r="204" spans="3:7" ht="15.5" x14ac:dyDescent="0.35">
      <c r="C204" t="s">
        <v>176</v>
      </c>
      <c r="D204" s="5">
        <v>3055000000000</v>
      </c>
      <c r="E204" s="5">
        <v>3542000000000</v>
      </c>
      <c r="F204" s="5">
        <v>156000000000</v>
      </c>
      <c r="G204" s="5">
        <v>104000000000</v>
      </c>
    </row>
    <row r="205" spans="3:7" ht="15.5" x14ac:dyDescent="0.35">
      <c r="C205" t="s">
        <v>177</v>
      </c>
      <c r="D205" s="5">
        <v>19000000000</v>
      </c>
      <c r="E205" s="5">
        <v>1000000000</v>
      </c>
      <c r="F205" s="5">
        <v>274000000000</v>
      </c>
      <c r="G205" s="5">
        <v>77000000000</v>
      </c>
    </row>
    <row r="206" spans="3:7" ht="15.5" x14ac:dyDescent="0.35">
      <c r="C206" t="s">
        <v>178</v>
      </c>
      <c r="D206" s="5">
        <v>-111000000000</v>
      </c>
      <c r="E206" s="5">
        <v>-130000000000</v>
      </c>
      <c r="F206" s="5">
        <v>-16000000000</v>
      </c>
      <c r="G206" s="5">
        <v>-20000000000</v>
      </c>
    </row>
    <row r="207" spans="3:7" ht="15.5" x14ac:dyDescent="0.35">
      <c r="C207" t="s">
        <v>13</v>
      </c>
      <c r="D207" s="5">
        <v>-92000000000</v>
      </c>
      <c r="E207" s="5">
        <v>-129000000000</v>
      </c>
      <c r="F207" s="5">
        <v>258000000000</v>
      </c>
      <c r="G207" s="5">
        <v>56000000000</v>
      </c>
    </row>
    <row r="208" spans="3:7" ht="15.5" x14ac:dyDescent="0.35">
      <c r="C208" t="s">
        <v>16</v>
      </c>
      <c r="D208" s="6">
        <v>-4.09</v>
      </c>
      <c r="E208" s="6">
        <v>-5.76</v>
      </c>
      <c r="F208" s="6">
        <v>26.95</v>
      </c>
      <c r="G208" s="6">
        <v>6.34</v>
      </c>
    </row>
    <row r="209" spans="3:14" ht="15.5" x14ac:dyDescent="0.35">
      <c r="C209" t="s">
        <v>46</v>
      </c>
      <c r="I209" s="6">
        <v>2.56</v>
      </c>
      <c r="J209" s="6">
        <v>0.18</v>
      </c>
      <c r="K209" s="6">
        <v>0.12</v>
      </c>
      <c r="L209" s="6">
        <v>0.23</v>
      </c>
      <c r="M209" s="6">
        <v>322663.03000000003</v>
      </c>
      <c r="N209" s="6">
        <v>187869.94</v>
      </c>
    </row>
    <row r="210" spans="3:14" ht="15.5" x14ac:dyDescent="0.35">
      <c r="C210" t="s">
        <v>60</v>
      </c>
      <c r="I210" s="6">
        <v>296.88</v>
      </c>
      <c r="J210" s="6">
        <v>322.22000000000003</v>
      </c>
      <c r="K210" s="6">
        <v>691.67</v>
      </c>
      <c r="L210" s="5">
        <v>0</v>
      </c>
      <c r="M210" s="5">
        <v>0</v>
      </c>
      <c r="N210" s="5">
        <v>0</v>
      </c>
    </row>
    <row r="211" spans="3:14" ht="15.5" x14ac:dyDescent="0.35">
      <c r="C211" t="s">
        <v>63</v>
      </c>
      <c r="I211" s="6">
        <v>79.3</v>
      </c>
      <c r="J211" s="6">
        <v>14.29</v>
      </c>
      <c r="K211" s="6">
        <v>21.55</v>
      </c>
      <c r="L211" s="5">
        <v>0</v>
      </c>
      <c r="M211" s="5">
        <v>0</v>
      </c>
      <c r="N211" s="5">
        <v>0</v>
      </c>
    </row>
    <row r="212" spans="3:14" ht="15.5" x14ac:dyDescent="0.35">
      <c r="C212" t="s">
        <v>179</v>
      </c>
      <c r="I212" s="5">
        <v>45460000000</v>
      </c>
      <c r="J212" s="5">
        <v>3690000000</v>
      </c>
      <c r="K212" s="5">
        <v>2420000000</v>
      </c>
      <c r="L212" s="5">
        <v>2730000000</v>
      </c>
      <c r="M212" s="5">
        <v>2700000000</v>
      </c>
      <c r="N212" s="5">
        <v>1420000000</v>
      </c>
    </row>
    <row r="213" spans="3:14" ht="15.5" x14ac:dyDescent="0.35">
      <c r="C213" t="s">
        <v>180</v>
      </c>
      <c r="I213" s="6">
        <v>3.2199999999999999E-2</v>
      </c>
      <c r="J213" s="6">
        <v>5.7999999999999996E-3</v>
      </c>
      <c r="K213" s="6">
        <v>3.9000000000000003E-3</v>
      </c>
      <c r="L213" s="6">
        <v>1.8799999999999997E-2</v>
      </c>
      <c r="M213" s="6">
        <v>0.19420000000000001</v>
      </c>
      <c r="N213" s="6">
        <v>0.16079999999999997</v>
      </c>
    </row>
    <row r="214" spans="3:14" ht="15.5" x14ac:dyDescent="0.35">
      <c r="C214" t="s">
        <v>181</v>
      </c>
      <c r="I214" s="6">
        <v>5.7099999999999998E-2</v>
      </c>
      <c r="J214" s="6">
        <v>6.1999999999999998E-3</v>
      </c>
      <c r="K214" s="6">
        <v>4.0999999999999995E-3</v>
      </c>
      <c r="L214" s="6">
        <v>2.1099999999999997E-2</v>
      </c>
      <c r="M214" s="6">
        <v>0.3795</v>
      </c>
      <c r="N214" s="6">
        <v>0.35710000000000003</v>
      </c>
    </row>
    <row r="215" spans="3:14" ht="15.5" x14ac:dyDescent="0.35">
      <c r="C215" t="s">
        <v>182</v>
      </c>
      <c r="I215" s="6">
        <v>9.4600000000000004E-2</v>
      </c>
      <c r="J215" s="6">
        <v>5.1000000000000004E-3</v>
      </c>
      <c r="K215" s="6">
        <v>9.300000000000001E-3</v>
      </c>
      <c r="L215" s="6">
        <v>5.3699999999999998E-2</v>
      </c>
      <c r="M215" s="6">
        <v>0.5393</v>
      </c>
      <c r="N215" s="6">
        <v>0.75829999999999997</v>
      </c>
    </row>
    <row r="216" spans="3:14" ht="15.5" x14ac:dyDescent="0.35">
      <c r="C216" t="s">
        <v>183</v>
      </c>
      <c r="I216" s="6">
        <v>56.31</v>
      </c>
      <c r="J216" s="6">
        <v>9.93</v>
      </c>
      <c r="K216" s="6">
        <v>9.9499999999999993</v>
      </c>
      <c r="L216" s="6">
        <v>15.35</v>
      </c>
      <c r="M216" s="6">
        <v>31.81</v>
      </c>
      <c r="N216" s="6">
        <v>56.53</v>
      </c>
    </row>
    <row r="217" spans="3:14" ht="15.5" x14ac:dyDescent="0.35">
      <c r="C217" t="s">
        <v>57</v>
      </c>
      <c r="I217" s="6">
        <v>16.96</v>
      </c>
      <c r="J217" s="6">
        <v>2.02</v>
      </c>
      <c r="K217" s="6">
        <v>2.9</v>
      </c>
      <c r="L217" s="5">
        <v>0</v>
      </c>
      <c r="M217" s="5">
        <v>0</v>
      </c>
      <c r="N217" s="5">
        <v>0</v>
      </c>
    </row>
    <row r="218" spans="3:14" ht="15.5" x14ac:dyDescent="0.35">
      <c r="C218" t="s">
        <v>54</v>
      </c>
      <c r="I218" s="6">
        <v>44.8</v>
      </c>
      <c r="J218" s="6">
        <v>28.78</v>
      </c>
      <c r="K218" s="6">
        <v>28.61</v>
      </c>
      <c r="L218" s="6">
        <v>10.87</v>
      </c>
      <c r="M218" s="6">
        <v>850130.58</v>
      </c>
      <c r="N218" s="6">
        <v>526087.5</v>
      </c>
    </row>
    <row r="219" spans="3:14" ht="15.5" x14ac:dyDescent="0.35">
      <c r="C219" t="s">
        <v>184</v>
      </c>
      <c r="I219" s="6">
        <v>16.989999999999998</v>
      </c>
      <c r="J219" s="6">
        <v>2.02</v>
      </c>
      <c r="K219" s="6">
        <v>2.91</v>
      </c>
      <c r="L219" s="5">
        <v>0</v>
      </c>
      <c r="M219" s="5">
        <v>0</v>
      </c>
      <c r="N219" s="5">
        <v>0</v>
      </c>
    </row>
    <row r="220" spans="3:14" ht="15.5" x14ac:dyDescent="0.35">
      <c r="C220" t="s">
        <v>185</v>
      </c>
      <c r="I220" s="6">
        <v>44.72</v>
      </c>
      <c r="J220" s="6">
        <v>28.71</v>
      </c>
      <c r="K220" s="6">
        <v>28.53</v>
      </c>
      <c r="L220" s="6">
        <v>10.77</v>
      </c>
      <c r="M220" s="6">
        <v>850130.58</v>
      </c>
      <c r="N220" s="6">
        <v>526087.5</v>
      </c>
    </row>
    <row r="221" spans="3:14" ht="15.5" x14ac:dyDescent="0.35">
      <c r="C221" t="s">
        <v>186</v>
      </c>
      <c r="I221" s="5">
        <v>2000000000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</row>
    <row r="222" spans="3:14" ht="15.5" x14ac:dyDescent="0.35">
      <c r="C222" t="s">
        <v>187</v>
      </c>
      <c r="I222" s="5">
        <v>8000000000</v>
      </c>
      <c r="J222" s="5">
        <v>1000000000</v>
      </c>
      <c r="L222" s="5">
        <v>0</v>
      </c>
      <c r="M222" s="5">
        <v>0</v>
      </c>
      <c r="N222" s="5">
        <v>0</v>
      </c>
    </row>
    <row r="223" spans="3:14" ht="15.5" x14ac:dyDescent="0.35">
      <c r="C223" t="s">
        <v>26</v>
      </c>
      <c r="I223" s="5">
        <v>9000000000</v>
      </c>
      <c r="J223" s="5">
        <v>1000000000</v>
      </c>
      <c r="K223" s="5">
        <v>0</v>
      </c>
      <c r="L223" s="5">
        <v>0</v>
      </c>
      <c r="M223" s="5">
        <v>1000000000</v>
      </c>
      <c r="N223" s="5">
        <v>0</v>
      </c>
    </row>
    <row r="224" spans="3:14" ht="15.5" x14ac:dyDescent="0.35">
      <c r="C224" t="s">
        <v>23</v>
      </c>
      <c r="I224" s="5">
        <v>-395000000000</v>
      </c>
      <c r="J224" s="5">
        <v>-61000000000</v>
      </c>
      <c r="K224" s="5">
        <v>-62000000000</v>
      </c>
      <c r="L224" s="5">
        <v>-2000000000</v>
      </c>
      <c r="M224" s="5">
        <v>0</v>
      </c>
      <c r="N224" s="5">
        <v>0</v>
      </c>
    </row>
    <row r="225" spans="2:14" ht="15.5" x14ac:dyDescent="0.35">
      <c r="C225" t="s">
        <v>188</v>
      </c>
      <c r="I225" s="5">
        <v>156000000000</v>
      </c>
      <c r="J225" s="5">
        <v>54000000000</v>
      </c>
      <c r="K225" s="5">
        <v>58000000000</v>
      </c>
      <c r="L225" s="5">
        <v>1000000000</v>
      </c>
      <c r="M225" s="5">
        <v>2000000000</v>
      </c>
      <c r="N225" s="5">
        <v>1000000000</v>
      </c>
    </row>
    <row r="226" spans="2:14" ht="15.5" x14ac:dyDescent="0.35">
      <c r="C226" t="s">
        <v>189</v>
      </c>
      <c r="I226" s="5">
        <v>352000000000</v>
      </c>
      <c r="J226" s="5">
        <v>6000000000</v>
      </c>
      <c r="K226" s="5">
        <v>-27000000000</v>
      </c>
      <c r="L226" s="5">
        <v>1000000000</v>
      </c>
      <c r="M226" s="5">
        <v>3000000000</v>
      </c>
      <c r="N226" s="5">
        <v>2000000000</v>
      </c>
    </row>
    <row r="227" spans="2:14" ht="15.5" x14ac:dyDescent="0.35">
      <c r="C227" t="s">
        <v>190</v>
      </c>
      <c r="I227" s="5">
        <v>-45000000000</v>
      </c>
      <c r="J227" s="5">
        <v>-10000000000</v>
      </c>
      <c r="K227" s="5">
        <v>-3000000000</v>
      </c>
      <c r="L227" s="5">
        <v>-1000000000</v>
      </c>
      <c r="M227" s="5">
        <v>-1000000000</v>
      </c>
      <c r="N227" s="5">
        <v>-1000000000</v>
      </c>
    </row>
    <row r="228" spans="2:14" ht="15.5" x14ac:dyDescent="0.35">
      <c r="C228" t="s">
        <v>15</v>
      </c>
      <c r="I228" s="5">
        <v>307000000000</v>
      </c>
      <c r="J228" s="5">
        <v>-4000000000</v>
      </c>
      <c r="K228" s="5">
        <v>-30000000000</v>
      </c>
      <c r="L228" s="5">
        <v>0</v>
      </c>
      <c r="M228" s="5">
        <v>1000000000</v>
      </c>
      <c r="N228" s="5">
        <v>1000000000</v>
      </c>
    </row>
    <row r="229" spans="2:14" ht="15.5" x14ac:dyDescent="0.35">
      <c r="C229" t="s">
        <v>17</v>
      </c>
      <c r="I229" s="6">
        <v>32.03</v>
      </c>
      <c r="J229" s="6">
        <v>-0.54</v>
      </c>
      <c r="K229" s="6">
        <v>-4.04</v>
      </c>
      <c r="L229" s="6">
        <v>7.0000000000000007E-2</v>
      </c>
      <c r="M229" s="6">
        <v>244984.1</v>
      </c>
      <c r="N229" s="6">
        <v>263821.98</v>
      </c>
    </row>
    <row r="231" spans="2:14" ht="15.5" x14ac:dyDescent="0.35">
      <c r="B231" t="s">
        <v>191</v>
      </c>
      <c r="C231" t="s">
        <v>192</v>
      </c>
      <c r="D231" s="5">
        <v>20000000000</v>
      </c>
      <c r="E231" s="5">
        <v>14000000000</v>
      </c>
      <c r="F231" s="5">
        <v>5000000000</v>
      </c>
      <c r="G231" s="5">
        <v>12000000000</v>
      </c>
      <c r="H231" s="5">
        <v>67000000000</v>
      </c>
      <c r="I231" s="5">
        <v>24000000000</v>
      </c>
      <c r="J231" s="5">
        <v>1000000000</v>
      </c>
      <c r="K231" s="5">
        <v>876000000</v>
      </c>
      <c r="L231" s="5">
        <v>1000000000</v>
      </c>
      <c r="M231" s="5">
        <v>2000000000</v>
      </c>
      <c r="N231" s="5">
        <v>958000000</v>
      </c>
    </row>
    <row r="232" spans="2:14" ht="15.5" x14ac:dyDescent="0.35">
      <c r="C232" t="s">
        <v>345</v>
      </c>
      <c r="H232" s="6">
        <v>0.04</v>
      </c>
      <c r="I232" s="6">
        <v>0.04</v>
      </c>
    </row>
    <row r="233" spans="2:14" ht="15.5" x14ac:dyDescent="0.35">
      <c r="C233" t="s">
        <v>65</v>
      </c>
      <c r="H233" s="6">
        <v>1.3300000000000001E-2</v>
      </c>
      <c r="I233" s="6">
        <v>3.6600000000000001E-2</v>
      </c>
    </row>
    <row r="234" spans="2:14" ht="15.5" x14ac:dyDescent="0.35">
      <c r="C234" t="s">
        <v>346</v>
      </c>
      <c r="H234" s="6">
        <v>2.0000000000000001E-4</v>
      </c>
      <c r="I234" s="6">
        <v>2.0000000000000001E-4</v>
      </c>
    </row>
    <row r="235" spans="2:14" ht="15.5" x14ac:dyDescent="0.35">
      <c r="C235" t="s">
        <v>45</v>
      </c>
      <c r="D235" s="6">
        <v>0.89</v>
      </c>
      <c r="E235" s="6">
        <v>0.61</v>
      </c>
      <c r="F235" s="6">
        <v>0.23</v>
      </c>
      <c r="G235" s="6">
        <v>0.52</v>
      </c>
      <c r="H235" s="6">
        <v>3.01</v>
      </c>
      <c r="I235" s="6">
        <v>1.0900000000000001</v>
      </c>
      <c r="J235" s="6">
        <v>0.06</v>
      </c>
      <c r="K235" s="6">
        <v>0.04</v>
      </c>
      <c r="L235" s="6">
        <v>0.06</v>
      </c>
      <c r="M235" s="6">
        <v>7.0000000000000007E-2</v>
      </c>
      <c r="N235" s="6">
        <v>0.04</v>
      </c>
    </row>
    <row r="236" spans="2:14" ht="15.5" x14ac:dyDescent="0.35">
      <c r="C236" t="s">
        <v>67</v>
      </c>
      <c r="H236" s="6">
        <v>0.04</v>
      </c>
      <c r="I236" s="6">
        <v>0.04</v>
      </c>
    </row>
    <row r="237" spans="2:14" ht="15.5" x14ac:dyDescent="0.35">
      <c r="C237" t="s">
        <v>347</v>
      </c>
      <c r="H237" s="6">
        <v>1.3300000000000001E-2</v>
      </c>
      <c r="I237" s="6">
        <v>3.6600000000000001E-2</v>
      </c>
    </row>
    <row r="238" spans="2:14" ht="15.5" x14ac:dyDescent="0.35">
      <c r="C238" t="s">
        <v>348</v>
      </c>
      <c r="H238" s="6">
        <v>2.0000000000000001E-4</v>
      </c>
      <c r="I238" s="6">
        <v>2.0000000000000001E-4</v>
      </c>
    </row>
    <row r="239" spans="2:14" ht="15.5" x14ac:dyDescent="0.35">
      <c r="C239" t="s">
        <v>193</v>
      </c>
      <c r="D239" s="5">
        <v>543000000000</v>
      </c>
      <c r="E239" s="5">
        <v>384000000000</v>
      </c>
      <c r="F239" s="5">
        <v>23000000000</v>
      </c>
      <c r="G239" s="5">
        <v>24000000000</v>
      </c>
      <c r="H239" s="5">
        <v>1853000000000</v>
      </c>
      <c r="I239" s="5">
        <v>92000000000</v>
      </c>
      <c r="J239" s="5">
        <v>30000000000</v>
      </c>
      <c r="K239" s="5">
        <v>29000000000</v>
      </c>
      <c r="L239" s="5">
        <v>20000000000</v>
      </c>
      <c r="M239" s="5">
        <v>20000000000</v>
      </c>
      <c r="N239" s="5">
        <v>13000000000</v>
      </c>
    </row>
    <row r="240" spans="2:14" ht="15.5" x14ac:dyDescent="0.35">
      <c r="C240" t="s">
        <v>349</v>
      </c>
      <c r="H240" s="6">
        <v>0.04</v>
      </c>
      <c r="I240" s="6">
        <v>0.04</v>
      </c>
    </row>
    <row r="241" spans="3:9" ht="15.5" x14ac:dyDescent="0.35">
      <c r="C241" t="s">
        <v>350</v>
      </c>
      <c r="H241" s="6">
        <v>1.3300000000000001E-2</v>
      </c>
      <c r="I241" s="6">
        <v>3.6600000000000001E-2</v>
      </c>
    </row>
    <row r="242" spans="3:9" ht="15.5" x14ac:dyDescent="0.35">
      <c r="C242" t="s">
        <v>351</v>
      </c>
      <c r="H242" s="6">
        <v>2.0000000000000001E-4</v>
      </c>
      <c r="I242" s="6">
        <v>2.0000000000000001E-4</v>
      </c>
    </row>
    <row r="243" spans="3:9" ht="15.5" x14ac:dyDescent="0.35">
      <c r="C243" t="s">
        <v>194</v>
      </c>
      <c r="I243" s="6">
        <v>63.47</v>
      </c>
    </row>
    <row r="244" spans="3:9" ht="15.5" x14ac:dyDescent="0.35">
      <c r="C244" t="s">
        <v>292</v>
      </c>
      <c r="I244" s="6">
        <v>84.62</v>
      </c>
    </row>
    <row r="245" spans="3:9" ht="15.5" x14ac:dyDescent="0.35">
      <c r="C245" t="s">
        <v>536</v>
      </c>
      <c r="I245" s="6">
        <v>20.81</v>
      </c>
    </row>
    <row r="246" spans="3:9" ht="15.5" x14ac:dyDescent="0.35">
      <c r="C246" t="s">
        <v>195</v>
      </c>
      <c r="I246" s="6">
        <v>6.95</v>
      </c>
    </row>
    <row r="247" spans="3:9" ht="15.5" x14ac:dyDescent="0.35">
      <c r="C247" t="s">
        <v>293</v>
      </c>
      <c r="I247" s="6">
        <v>1.18E-2</v>
      </c>
    </row>
    <row r="248" spans="3:9" ht="15.5" x14ac:dyDescent="0.35">
      <c r="C248" t="s">
        <v>294</v>
      </c>
      <c r="I248" s="6">
        <v>4.3899999999999997</v>
      </c>
    </row>
    <row r="249" spans="3:9" ht="15.5" x14ac:dyDescent="0.35">
      <c r="C249" t="s">
        <v>196</v>
      </c>
      <c r="I249" s="6">
        <v>1.17</v>
      </c>
    </row>
    <row r="250" spans="3:9" ht="15.5" x14ac:dyDescent="0.35">
      <c r="C250" t="s">
        <v>295</v>
      </c>
      <c r="I250" s="6">
        <v>11.5</v>
      </c>
    </row>
    <row r="251" spans="3:9" ht="15.5" x14ac:dyDescent="0.35">
      <c r="C251" t="s">
        <v>296</v>
      </c>
      <c r="I251" s="6">
        <v>45.43</v>
      </c>
    </row>
    <row r="252" spans="3:9" ht="15.5" x14ac:dyDescent="0.35">
      <c r="C252" t="s">
        <v>297</v>
      </c>
      <c r="I252" s="6">
        <v>19.82</v>
      </c>
    </row>
    <row r="253" spans="3:9" ht="15.5" x14ac:dyDescent="0.35">
      <c r="C253" t="s">
        <v>298</v>
      </c>
      <c r="I253" s="6">
        <v>24.86</v>
      </c>
    </row>
    <row r="254" spans="3:9" ht="15.5" x14ac:dyDescent="0.35">
      <c r="C254" t="s">
        <v>299</v>
      </c>
      <c r="I254" s="6">
        <v>0.06</v>
      </c>
    </row>
    <row r="255" spans="3:9" ht="15.5" x14ac:dyDescent="0.35">
      <c r="C255" t="s">
        <v>300</v>
      </c>
      <c r="I255" s="6">
        <v>0.69</v>
      </c>
    </row>
    <row r="256" spans="3:9" ht="15.5" x14ac:dyDescent="0.35">
      <c r="C256" t="s">
        <v>537</v>
      </c>
      <c r="I256" s="6">
        <v>-23.54</v>
      </c>
    </row>
    <row r="257" spans="3:9" ht="15.5" x14ac:dyDescent="0.35">
      <c r="C257" t="s">
        <v>301</v>
      </c>
      <c r="I257" s="6">
        <v>2.2599999999999998</v>
      </c>
    </row>
    <row r="258" spans="3:9" ht="15.5" x14ac:dyDescent="0.35">
      <c r="C258" t="s">
        <v>197</v>
      </c>
      <c r="I258" s="6">
        <v>3.01</v>
      </c>
    </row>
    <row r="259" spans="3:9" ht="15.5" x14ac:dyDescent="0.35">
      <c r="C259" t="s">
        <v>302</v>
      </c>
      <c r="I259" s="6">
        <v>43.49</v>
      </c>
    </row>
    <row r="260" spans="3:9" ht="15.5" x14ac:dyDescent="0.35">
      <c r="C260" t="s">
        <v>198</v>
      </c>
      <c r="D260" s="6">
        <v>193.8</v>
      </c>
    </row>
    <row r="261" spans="3:9" ht="15.5" x14ac:dyDescent="0.35">
      <c r="C261" t="s">
        <v>199</v>
      </c>
      <c r="I261" s="6">
        <v>163.4</v>
      </c>
    </row>
    <row r="262" spans="3:9" ht="15.5" x14ac:dyDescent="0.35">
      <c r="C262" t="s">
        <v>303</v>
      </c>
      <c r="I262" s="6">
        <v>4.2</v>
      </c>
    </row>
    <row r="263" spans="3:9" ht="15.5" x14ac:dyDescent="0.35">
      <c r="C263" t="s">
        <v>200</v>
      </c>
      <c r="D263" s="6">
        <v>2.84</v>
      </c>
    </row>
    <row r="264" spans="3:9" ht="15.5" x14ac:dyDescent="0.35">
      <c r="C264" t="s">
        <v>201</v>
      </c>
      <c r="D264" s="6">
        <v>2.84</v>
      </c>
    </row>
    <row r="265" spans="3:9" ht="15.5" x14ac:dyDescent="0.35">
      <c r="C265" t="s">
        <v>202</v>
      </c>
      <c r="D265" s="6">
        <v>0.49</v>
      </c>
    </row>
    <row r="266" spans="3:9" ht="15.5" x14ac:dyDescent="0.35">
      <c r="C266" t="s">
        <v>352</v>
      </c>
      <c r="D266" s="6">
        <v>0.16</v>
      </c>
    </row>
    <row r="267" spans="3:9" ht="15.5" x14ac:dyDescent="0.35">
      <c r="C267" t="s">
        <v>203</v>
      </c>
      <c r="D267" s="6">
        <v>0.63</v>
      </c>
    </row>
    <row r="268" spans="3:9" ht="15.5" x14ac:dyDescent="0.35">
      <c r="C268" t="s">
        <v>204</v>
      </c>
      <c r="D268" s="6">
        <v>0.28999999999999998</v>
      </c>
    </row>
    <row r="269" spans="3:9" ht="15.5" x14ac:dyDescent="0.35">
      <c r="C269" t="s">
        <v>205</v>
      </c>
      <c r="D269" s="6">
        <v>1.67</v>
      </c>
    </row>
    <row r="270" spans="3:9" ht="15.5" x14ac:dyDescent="0.35">
      <c r="C270" t="s">
        <v>304</v>
      </c>
      <c r="I270" s="6">
        <v>1.87</v>
      </c>
    </row>
    <row r="271" spans="3:9" ht="15.5" x14ac:dyDescent="0.35">
      <c r="C271" t="s">
        <v>13</v>
      </c>
      <c r="D271" s="5">
        <v>-92000000000</v>
      </c>
    </row>
    <row r="272" spans="3:9" ht="15.5" x14ac:dyDescent="0.35">
      <c r="C272" t="s">
        <v>206</v>
      </c>
      <c r="I272" s="6">
        <v>5.09</v>
      </c>
    </row>
    <row r="273" spans="3:9" ht="15.5" x14ac:dyDescent="0.35">
      <c r="C273" t="s">
        <v>207</v>
      </c>
      <c r="I273" s="6">
        <v>8.3000000000000001E-3</v>
      </c>
    </row>
    <row r="274" spans="3:9" ht="15.5" x14ac:dyDescent="0.35">
      <c r="C274" t="s">
        <v>208</v>
      </c>
      <c r="I274" s="6">
        <v>1.38E-2</v>
      </c>
    </row>
    <row r="275" spans="3:9" ht="15.5" x14ac:dyDescent="0.35">
      <c r="C275" t="s">
        <v>209</v>
      </c>
      <c r="I275" s="6">
        <v>2.1400000000000002E-2</v>
      </c>
    </row>
    <row r="276" spans="3:9" ht="15.5" x14ac:dyDescent="0.35">
      <c r="C276" t="s">
        <v>305</v>
      </c>
      <c r="I276" s="6">
        <v>1.44E-2</v>
      </c>
    </row>
    <row r="277" spans="3:9" ht="15.5" x14ac:dyDescent="0.35">
      <c r="C277" t="s">
        <v>210</v>
      </c>
      <c r="D277" s="6">
        <v>47.23</v>
      </c>
    </row>
    <row r="278" spans="3:9" ht="15.5" x14ac:dyDescent="0.35">
      <c r="C278" t="s">
        <v>212</v>
      </c>
      <c r="D278" s="6">
        <v>16.100000000000001</v>
      </c>
    </row>
    <row r="279" spans="3:9" ht="15.5" x14ac:dyDescent="0.35">
      <c r="C279" t="s">
        <v>214</v>
      </c>
      <c r="D279" s="6">
        <v>1.93</v>
      </c>
    </row>
    <row r="280" spans="3:9" ht="15.5" x14ac:dyDescent="0.35">
      <c r="C280" t="s">
        <v>306</v>
      </c>
      <c r="I280" s="6">
        <v>0.16</v>
      </c>
    </row>
    <row r="281" spans="3:9" ht="15.5" x14ac:dyDescent="0.35">
      <c r="C281" t="s">
        <v>41</v>
      </c>
      <c r="I281" s="5">
        <v>4274000000000</v>
      </c>
    </row>
    <row r="282" spans="3:9" ht="15.5" x14ac:dyDescent="0.35">
      <c r="C282" t="s">
        <v>215</v>
      </c>
      <c r="I282" s="5">
        <v>1869000000000</v>
      </c>
    </row>
    <row r="283" spans="3:9" ht="15.5" x14ac:dyDescent="0.35">
      <c r="C283" t="s">
        <v>216</v>
      </c>
      <c r="I283" s="5">
        <v>22380000000</v>
      </c>
    </row>
    <row r="284" spans="3:9" ht="15.5" x14ac:dyDescent="0.35">
      <c r="C284" t="s">
        <v>217</v>
      </c>
      <c r="I284" s="6">
        <v>0.39500000000000002</v>
      </c>
    </row>
    <row r="285" spans="3:9" ht="15.5" x14ac:dyDescent="0.35">
      <c r="C285" t="s">
        <v>218</v>
      </c>
      <c r="D285" s="6">
        <v>0.14019999999999999</v>
      </c>
    </row>
    <row r="286" spans="3:9" ht="15.5" x14ac:dyDescent="0.35">
      <c r="C286" t="s">
        <v>219</v>
      </c>
      <c r="D286" s="6">
        <v>8.1600000000000006E-2</v>
      </c>
    </row>
    <row r="287" spans="3:9" ht="15.5" x14ac:dyDescent="0.35">
      <c r="C287" t="s">
        <v>220</v>
      </c>
      <c r="D287" s="6">
        <v>3.6900000000000002E-2</v>
      </c>
    </row>
    <row r="288" spans="3:9" ht="15.5" x14ac:dyDescent="0.35">
      <c r="C288" t="s">
        <v>221</v>
      </c>
      <c r="D288" s="6">
        <v>15.5001</v>
      </c>
    </row>
    <row r="289" spans="3:9" ht="15.5" x14ac:dyDescent="0.35">
      <c r="C289" t="s">
        <v>222</v>
      </c>
      <c r="D289" s="6">
        <v>5.5557000000000007</v>
      </c>
    </row>
    <row r="290" spans="3:9" ht="15.5" x14ac:dyDescent="0.35">
      <c r="C290" t="s">
        <v>223</v>
      </c>
      <c r="D290" s="6">
        <v>2.2707999999999999</v>
      </c>
    </row>
    <row r="291" spans="3:9" ht="15.5" x14ac:dyDescent="0.35">
      <c r="C291" t="s">
        <v>353</v>
      </c>
      <c r="I291" s="6">
        <v>0.04</v>
      </c>
    </row>
    <row r="292" spans="3:9" ht="15.5" x14ac:dyDescent="0.35">
      <c r="C292" t="s">
        <v>354</v>
      </c>
      <c r="I292" s="6">
        <v>0.04</v>
      </c>
    </row>
    <row r="293" spans="3:9" ht="15.5" x14ac:dyDescent="0.35">
      <c r="C293" t="s">
        <v>355</v>
      </c>
      <c r="I293" s="6">
        <v>1.3300000000000001E-2</v>
      </c>
    </row>
    <row r="294" spans="3:9" ht="15.5" x14ac:dyDescent="0.35">
      <c r="C294" t="s">
        <v>356</v>
      </c>
      <c r="I294" s="6">
        <v>2.0000000000000001E-4</v>
      </c>
    </row>
    <row r="295" spans="3:9" ht="15.5" x14ac:dyDescent="0.35">
      <c r="C295" t="s">
        <v>357</v>
      </c>
      <c r="I295" t="s">
        <v>1078</v>
      </c>
    </row>
    <row r="296" spans="3:9" ht="15.5" x14ac:dyDescent="0.35">
      <c r="C296" t="s">
        <v>224</v>
      </c>
      <c r="I296" s="5">
        <v>4</v>
      </c>
    </row>
    <row r="297" spans="3:9" ht="15.5" x14ac:dyDescent="0.35">
      <c r="C297" t="s">
        <v>225</v>
      </c>
      <c r="I297" s="6">
        <v>0.26</v>
      </c>
    </row>
    <row r="298" spans="3:9" ht="15.5" x14ac:dyDescent="0.35">
      <c r="C298" t="s">
        <v>226</v>
      </c>
      <c r="I298" s="6">
        <v>0.75</v>
      </c>
    </row>
    <row r="299" spans="3:9" ht="15.5" x14ac:dyDescent="0.35">
      <c r="C299" t="s">
        <v>308</v>
      </c>
      <c r="I299" s="6">
        <v>0.12</v>
      </c>
    </row>
    <row r="300" spans="3:9" ht="15.5" x14ac:dyDescent="0.35">
      <c r="C300" t="s">
        <v>227</v>
      </c>
      <c r="I300" s="6">
        <v>0.34</v>
      </c>
    </row>
    <row r="301" spans="3:9" ht="15.5" x14ac:dyDescent="0.35">
      <c r="C301" t="s">
        <v>228</v>
      </c>
      <c r="I301" s="6">
        <v>0.24</v>
      </c>
    </row>
    <row r="302" spans="3:9" ht="15.5" x14ac:dyDescent="0.35">
      <c r="C302" t="s">
        <v>229</v>
      </c>
      <c r="I302" s="6">
        <v>0.51</v>
      </c>
    </row>
    <row r="303" spans="3:9" ht="15.5" x14ac:dyDescent="0.35">
      <c r="C303" t="s">
        <v>230</v>
      </c>
      <c r="I303" s="6">
        <v>0.1</v>
      </c>
    </row>
    <row r="304" spans="3:9" ht="15.5" x14ac:dyDescent="0.35">
      <c r="C304" t="s">
        <v>309</v>
      </c>
      <c r="I304" s="5">
        <v>973000000000</v>
      </c>
    </row>
    <row r="305" spans="3:9" ht="15.5" x14ac:dyDescent="0.35">
      <c r="C305" t="s">
        <v>310</v>
      </c>
      <c r="I305" s="5">
        <v>149000000000</v>
      </c>
    </row>
    <row r="306" spans="3:9" ht="15.5" x14ac:dyDescent="0.35">
      <c r="C306" t="s">
        <v>311</v>
      </c>
      <c r="I306" s="5">
        <v>75000000000</v>
      </c>
    </row>
    <row r="307" spans="3:9" ht="15.5" x14ac:dyDescent="0.35">
      <c r="C307" t="s">
        <v>312</v>
      </c>
      <c r="I307" s="5">
        <v>51000000000</v>
      </c>
    </row>
    <row r="308" spans="3:9" ht="15.5" x14ac:dyDescent="0.35">
      <c r="C308" t="s">
        <v>231</v>
      </c>
      <c r="D308" s="5">
        <v>4337000000000</v>
      </c>
    </row>
    <row r="309" spans="3:9" ht="15.5" x14ac:dyDescent="0.35">
      <c r="C309" t="s">
        <v>232</v>
      </c>
      <c r="D309" s="5">
        <v>6111000000000</v>
      </c>
    </row>
    <row r="310" spans="3:9" ht="15.5" x14ac:dyDescent="0.35">
      <c r="C310" t="s">
        <v>233</v>
      </c>
      <c r="D310" s="5">
        <v>2302000000000</v>
      </c>
    </row>
    <row r="311" spans="3:9" ht="15.5" x14ac:dyDescent="0.35">
      <c r="C311" t="s">
        <v>176</v>
      </c>
      <c r="D311" s="5">
        <v>3055000000000</v>
      </c>
    </row>
    <row r="312" spans="3:9" ht="15.5" x14ac:dyDescent="0.35">
      <c r="C312" t="s">
        <v>175</v>
      </c>
      <c r="I312" s="5">
        <v>3657000000000</v>
      </c>
    </row>
    <row r="313" spans="3:9" ht="15.5" x14ac:dyDescent="0.35">
      <c r="C313" t="s">
        <v>174</v>
      </c>
      <c r="D313" s="5">
        <v>597000000000</v>
      </c>
    </row>
    <row r="314" spans="3:9" ht="15.5" x14ac:dyDescent="0.35">
      <c r="C314" t="s">
        <v>173</v>
      </c>
      <c r="D314" s="5">
        <v>1182000000000</v>
      </c>
    </row>
    <row r="315" spans="3:9" ht="15.5" x14ac:dyDescent="0.35">
      <c r="C315" t="s">
        <v>24</v>
      </c>
      <c r="D315" s="5">
        <v>1779000000000</v>
      </c>
    </row>
    <row r="316" spans="3:9" ht="15.5" x14ac:dyDescent="0.35">
      <c r="C316" t="s">
        <v>21</v>
      </c>
      <c r="D316" s="5">
        <v>-2558000000000</v>
      </c>
    </row>
    <row r="317" spans="3:9" ht="15.5" x14ac:dyDescent="0.35">
      <c r="C317" t="s">
        <v>234</v>
      </c>
      <c r="I317" s="5">
        <v>3809000000000</v>
      </c>
    </row>
    <row r="318" spans="3:9" ht="15.5" x14ac:dyDescent="0.35">
      <c r="C318" t="s">
        <v>313</v>
      </c>
      <c r="I318" s="5">
        <v>372000000000</v>
      </c>
    </row>
    <row r="319" spans="3:9" ht="15.5" x14ac:dyDescent="0.35">
      <c r="C319" t="s">
        <v>314</v>
      </c>
      <c r="I319" s="5">
        <v>-1018000000000</v>
      </c>
    </row>
    <row r="320" spans="3:9" ht="15.5" x14ac:dyDescent="0.35">
      <c r="C320" t="s">
        <v>315</v>
      </c>
      <c r="I320" s="5">
        <v>4887000000000</v>
      </c>
    </row>
    <row r="321" spans="3:9" ht="15.5" x14ac:dyDescent="0.35">
      <c r="C321" t="s">
        <v>316</v>
      </c>
      <c r="I321" s="5">
        <v>-278000000000</v>
      </c>
    </row>
    <row r="322" spans="3:9" ht="15.5" x14ac:dyDescent="0.35">
      <c r="C322" t="s">
        <v>317</v>
      </c>
      <c r="I322" s="5">
        <v>94000000000</v>
      </c>
    </row>
  </sheetData>
  <pageMargins left="0.7" right="0.7" top="0.75" bottom="0.75" header="0.3" footer="0.3"/>
  <ignoredErrors>
    <ignoredError sqref="A1:N323" numberStoredAsText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N29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1079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1080</v>
      </c>
      <c r="D2" s="2" vm="98">
        <f ca="1">IFERROR(_xlfn.STOCKHISTORY("XIDX:" &amp; $C$1, D3, , 0, 0, 1), "Libur")</f>
        <v>151</v>
      </c>
      <c r="E2" s="2" vm="114">
        <f ca="1">IFERROR(_xlfn.STOCKHISTORY("XIDX:" &amp; $C$1, E3, , 0, 0, 1), "Libur")</f>
        <v>130</v>
      </c>
      <c r="H2" s="2" vm="114">
        <f ca="1">IFERROR(INDEX(D2:G2,COUNT(D2:G2)),"")</f>
        <v>130</v>
      </c>
      <c r="I2" s="2" vm="159">
        <f t="shared" ref="I2:N2" ca="1" si="0">IFERROR(_xlfn.STOCKHISTORY("XIDX:" &amp; $C$1, I1, , 0, 0, 1), "Libur")</f>
        <v>172</v>
      </c>
      <c r="J2" s="2" vm="160">
        <f t="shared" ca="1" si="0"/>
        <v>171</v>
      </c>
      <c r="K2" s="2" vm="161">
        <f t="shared" ca="1" si="0"/>
        <v>193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927177221000</v>
      </c>
      <c r="E4" s="2">
        <f>IFERROR(INDEX(E51:E500,MATCH($C$4,$C$51:$C$500,0)),"")</f>
        <v>724485868000</v>
      </c>
      <c r="H4" s="2">
        <f>IFERROR(SUM(D4:G4)*(4/MAX(1,COUNT(D4:G4))),"")</f>
        <v>3303326178000</v>
      </c>
      <c r="I4" s="2">
        <f t="shared" ref="I4:N4" si="1">IFERROR(INDEX(I51:I500,MATCH($C$4,$C$51:$C$500,0)),"")</f>
        <v>2922315185000</v>
      </c>
      <c r="J4" s="2">
        <f t="shared" si="1"/>
        <v>2544017774000</v>
      </c>
      <c r="K4" s="2">
        <f t="shared" si="1"/>
        <v>1977730166096</v>
      </c>
      <c r="L4" s="2">
        <f t="shared" si="1"/>
        <v>1641926920000</v>
      </c>
      <c r="M4" s="2">
        <f t="shared" si="1"/>
        <v>1319398179000</v>
      </c>
      <c r="N4" s="2">
        <f t="shared" si="1"/>
        <v>997534725000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55308265000</v>
      </c>
      <c r="E5" s="2">
        <f>IFERROR(INDEX(E51:E500,MATCH($C$5,$C$51:$C$500,0)),"")</f>
        <v>87141065000</v>
      </c>
      <c r="H5" s="2">
        <f>IFERROR(SUM(D5:G5)*(4/MAX(1,COUNT(D5:G5))),"")</f>
        <v>284898660000</v>
      </c>
      <c r="I5" s="2">
        <f t="shared" ref="I5:N5" si="2">IFERROR(INDEX(I51:I500,MATCH($C$5,$C$51:$C$500,0)),"")</f>
        <v>243165767000</v>
      </c>
      <c r="J5" s="2">
        <f t="shared" si="2"/>
        <v>297034590000</v>
      </c>
      <c r="K5" s="2">
        <f t="shared" si="2"/>
        <v>271201825234</v>
      </c>
      <c r="L5" s="2">
        <f t="shared" si="2"/>
        <v>502108016000</v>
      </c>
      <c r="M5" s="2">
        <f t="shared" si="2"/>
        <v>311274614000</v>
      </c>
      <c r="N5" s="2">
        <f t="shared" si="2"/>
        <v>133204881000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1845896501000</v>
      </c>
      <c r="E6" s="2">
        <f>IFERROR(INDEX(E51:E500,MATCH($C$6,$C$51:$C$500,0)),"")</f>
        <v>1987492288000</v>
      </c>
      <c r="H6" s="2">
        <f>IFERROR(INDEX(D6:G6,COUNT(D6:G6)),"")</f>
        <v>1987492288000</v>
      </c>
      <c r="I6" s="2">
        <f t="shared" ref="I6:N6" si="3">IFERROR(INDEX(I51:I500,MATCH($C$6,$C$51:$C$500,0)),"")</f>
        <v>1902858597000</v>
      </c>
      <c r="J6" s="2">
        <f t="shared" si="3"/>
        <v>1875176388000</v>
      </c>
      <c r="K6" s="2">
        <f t="shared" si="3"/>
        <v>1807510539031</v>
      </c>
      <c r="L6" s="2">
        <f t="shared" si="3"/>
        <v>1137019713000</v>
      </c>
      <c r="M6" s="2">
        <f t="shared" si="3"/>
        <v>734911697000</v>
      </c>
      <c r="N6" s="2">
        <f t="shared" si="3"/>
        <v>503637083000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16.670000000000002</v>
      </c>
      <c r="E7" s="3">
        <f>IFERROR(INDEX(E51:E500,MATCH($C$7,$C$51:$C$500,0))/1000000000,"")</f>
        <v>16.670000000000002</v>
      </c>
      <c r="H7" s="3">
        <f>IFERROR(INDEX(D7:G7,COUNT(D7:G7)),"")</f>
        <v>16.670000000000002</v>
      </c>
      <c r="I7" s="3">
        <f t="shared" ref="I7:N7" si="4">IFERROR(INDEX(I51:I500,MATCH($C$7,$C$51:$C$500,0))/1000000000,"")</f>
        <v>16.670000000000002</v>
      </c>
      <c r="J7" s="3">
        <f t="shared" si="4"/>
        <v>16.670000000000002</v>
      </c>
      <c r="K7" s="3">
        <f t="shared" si="4"/>
        <v>16.670000000000002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-82000000000</v>
      </c>
      <c r="E8" s="2">
        <f>IFERROR(INDEX(E51:E500,MATCH("Free cash flow (Quarter)",$C$51:$C$500,0)),"")</f>
        <v>107000000000</v>
      </c>
      <c r="H8" s="2">
        <f>IFERROR(INDEX(D8:G8,COUNT(D8:G8)),"")</f>
        <v>107000000000</v>
      </c>
      <c r="I8" s="2">
        <f t="shared" ref="I8:N8" si="5">IFERROR(INDEX(I51:I500,MATCH($C$8,$C$51:$C$500,0)),"")</f>
        <v>735000000000</v>
      </c>
      <c r="J8" s="2">
        <f t="shared" si="5"/>
        <v>257000000000</v>
      </c>
      <c r="K8" s="2">
        <f t="shared" si="5"/>
        <v>116000000000</v>
      </c>
      <c r="L8" s="2">
        <f t="shared" si="5"/>
        <v>359000000000</v>
      </c>
      <c r="M8" s="2">
        <f t="shared" si="5"/>
        <v>341000000000</v>
      </c>
      <c r="N8" s="2">
        <f t="shared" si="5"/>
        <v>233000000000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-4.92</v>
      </c>
      <c r="E9" s="3">
        <f>IFERROR(INDEX(E51:E500,MATCH("Free cash flow per share (Quarter)",$C$51:$C$500,0)),"")</f>
        <v>6.4</v>
      </c>
      <c r="H9" s="3">
        <f>IFERROR(INDEX(D9:G9,COUNT(D9:G9)),"")</f>
        <v>6.4</v>
      </c>
      <c r="I9" s="3">
        <f t="shared" ref="I9:N9" si="6">IFERROR(INDEX(I51:I500,MATCH($C$9,$C$51:$C$500,0)),"")</f>
        <v>44.09</v>
      </c>
      <c r="J9" s="3">
        <f t="shared" si="6"/>
        <v>15.39</v>
      </c>
      <c r="K9" s="3">
        <f t="shared" si="6"/>
        <v>6.94</v>
      </c>
      <c r="L9" s="3">
        <f t="shared" si="6"/>
        <v>1195488140</v>
      </c>
      <c r="M9" s="3">
        <f t="shared" si="6"/>
        <v>1138103690</v>
      </c>
      <c r="N9" s="3">
        <f t="shared" si="6"/>
        <v>777422206.66999996</v>
      </c>
    </row>
    <row r="10" spans="1:14" ht="15.5" x14ac:dyDescent="0.35">
      <c r="C10" t="s">
        <v>18</v>
      </c>
      <c r="D10" s="3">
        <f ca="1">IFERROR(IF(D9=0,"",D2/D9),"")</f>
        <v>-30.691056910569106</v>
      </c>
      <c r="E10" s="3">
        <f ca="1">IFERROR(IF(E9=0,"",E2/E9),"")</f>
        <v>20.3125</v>
      </c>
      <c r="I10" s="3">
        <f t="shared" ref="I10:N10" ca="1" si="7">IFERROR(IF(I9=0,"",I2/I9),"")</f>
        <v>3.9011113631208887</v>
      </c>
      <c r="J10" s="3">
        <f t="shared" ca="1" si="7"/>
        <v>11.111111111111111</v>
      </c>
      <c r="K10" s="3">
        <f t="shared" ca="1" si="7"/>
        <v>27.809798270893371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270881380000</v>
      </c>
      <c r="E11" s="2">
        <f>IFERROR(INDEX(E51:E500,MATCH($C$11,$C$51:$C$500,0)),"")</f>
        <v>628759969000</v>
      </c>
      <c r="H11" s="2">
        <f>IFERROR(INDEX(D11:G11,COUNT(D11:G11)),"")</f>
        <v>628759969000</v>
      </c>
      <c r="I11" s="2">
        <f t="shared" ref="I11:N11" si="8">IFERROR(INDEX(I51:I500,MATCH($C$11,$C$51:$C$500,0)),"")</f>
        <v>566227496000</v>
      </c>
      <c r="J11" s="2">
        <f t="shared" si="8"/>
        <v>372594770000</v>
      </c>
      <c r="K11" s="2">
        <f t="shared" si="8"/>
        <v>537610744136</v>
      </c>
      <c r="L11" s="2">
        <f t="shared" si="8"/>
        <v>235966530000</v>
      </c>
      <c r="M11" s="2">
        <f t="shared" si="8"/>
        <v>136156518000</v>
      </c>
      <c r="N11" s="2">
        <f t="shared" si="8"/>
        <v>87914853000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-241000000000</v>
      </c>
      <c r="E12" s="2">
        <f>IFERROR(INDEX(E51:E500,MATCH("Net Debt (Quarter)",$C$51:$C$500,0)),"")</f>
        <v>-599000000000</v>
      </c>
      <c r="H12" s="2">
        <f>IFERROR(INDEX(D12:G12,COUNT(D12:G12)),"")</f>
        <v>-599000000000</v>
      </c>
      <c r="I12" s="2">
        <f t="shared" ref="I12:N12" si="9">IFERROR(INDEX(I51:I500,MATCH($C$12,$C$51:$C$500,0)),"")</f>
        <v>-566000000000</v>
      </c>
      <c r="J12" s="2">
        <f t="shared" si="9"/>
        <v>-372000000000</v>
      </c>
      <c r="K12" s="2">
        <f t="shared" si="9"/>
        <v>-538000000000</v>
      </c>
      <c r="L12" s="2">
        <f t="shared" si="9"/>
        <v>-235000000000</v>
      </c>
      <c r="M12" s="2">
        <f t="shared" si="9"/>
        <v>-135000000000</v>
      </c>
      <c r="N12" s="2">
        <f t="shared" si="9"/>
        <v>-87000000000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30000000000</v>
      </c>
      <c r="E13" s="2">
        <f>IFERROR(INDEX(E51:E500,MATCH("Total Debt (Quarter)",$C$51:$C$500,0)),"")</f>
        <v>30000000000</v>
      </c>
      <c r="H13" s="2">
        <f>IFERROR(INDEX(D13:G13,COUNT(D13:G13)),"")</f>
        <v>30000000000</v>
      </c>
      <c r="I13" s="2">
        <f t="shared" ref="I13:N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1000000000</v>
      </c>
      <c r="M13" s="2">
        <f t="shared" si="10"/>
        <v>1000000000</v>
      </c>
      <c r="N13" s="2">
        <f t="shared" si="10"/>
        <v>1000000000</v>
      </c>
    </row>
    <row r="14" spans="1:14" ht="15.5" x14ac:dyDescent="0.35">
      <c r="C14" t="s">
        <v>27</v>
      </c>
      <c r="D14" s="2">
        <f>IFERROR(INDEX(D51:D500,MATCH($C$14,$C$51:$C$500,0)),"")</f>
        <v>-13502674000</v>
      </c>
      <c r="E14" s="2">
        <f>IFERROR(INDEX(E51:E500,MATCH($C$14,$C$51:$C$500,0)),"")</f>
        <v>-13751657000</v>
      </c>
      <c r="H14" s="2">
        <f>IFERROR(SUM(D14:G14)*(4/MAX(1,COUNT(D14:G14))),"")</f>
        <v>-54508662000</v>
      </c>
      <c r="I14" s="2">
        <f t="shared" ref="I14:N14" si="11">IFERROR(INDEX(I51:I500,MATCH($C$14,$C$51:$C$500,0)),"")</f>
        <v>-44181567000</v>
      </c>
      <c r="J14" s="2">
        <f t="shared" si="11"/>
        <v>-34265509000</v>
      </c>
      <c r="K14" s="2">
        <f t="shared" si="11"/>
        <v>-30319390378</v>
      </c>
      <c r="L14" s="2">
        <f t="shared" si="11"/>
        <v>-13549391000</v>
      </c>
      <c r="M14" s="2">
        <f t="shared" si="11"/>
        <v>-12486820000</v>
      </c>
      <c r="N14" s="2">
        <f t="shared" si="11"/>
        <v>-18082825000</v>
      </c>
    </row>
    <row r="15" spans="1:14" ht="15.5" x14ac:dyDescent="0.35">
      <c r="C15" t="s">
        <v>28</v>
      </c>
      <c r="D15" s="2">
        <f>IFERROR(INDEX(D51:D500,MATCH($C$15,$C$51:$C$500,0)),"")</f>
        <v>-15998088000</v>
      </c>
      <c r="E15" s="2">
        <f>IFERROR(INDEX(E51:E500,MATCH($C$15,$C$51:$C$500,0)),"")</f>
        <v>-20987669000</v>
      </c>
      <c r="H15" s="2">
        <f>IFERROR(SUM(D15:G15)*(4/MAX(1,COUNT(D15:G15))),"")</f>
        <v>-73971514000</v>
      </c>
      <c r="I15" s="2">
        <f t="shared" ref="I15:N15" si="12">IFERROR(INDEX(I51:I500,MATCH($C$15,$C$51:$C$500,0)),"")</f>
        <v>-100295367000</v>
      </c>
      <c r="J15" s="2">
        <f t="shared" si="12"/>
        <v>-82979441000</v>
      </c>
      <c r="K15" s="2">
        <f t="shared" si="12"/>
        <v>-85754877084</v>
      </c>
      <c r="L15" s="2">
        <f t="shared" si="12"/>
        <v>-75825861000</v>
      </c>
      <c r="M15" s="2">
        <f t="shared" si="12"/>
        <v>-55410849000</v>
      </c>
      <c r="N15" s="2">
        <f t="shared" si="12"/>
        <v>-42343887000</v>
      </c>
    </row>
    <row r="16" spans="1:14" ht="15.5" x14ac:dyDescent="0.35">
      <c r="C16" t="s">
        <v>29</v>
      </c>
      <c r="D16" s="2">
        <f>IFERROR(INDEX(D51:D500,MATCH($C$16,$C$51:$C$500,0)),"")</f>
        <v>70982271000</v>
      </c>
      <c r="E16" s="2">
        <f>IFERROR(INDEX(E51:E500,MATCH($C$16,$C$51:$C$500,0)),"")</f>
        <v>105461690000</v>
      </c>
      <c r="H16" s="2">
        <f>IFERROR(SUM(D16:G16)*(4/MAX(1,COUNT(D16:G16))),"")</f>
        <v>352887922000</v>
      </c>
      <c r="I16" s="2">
        <f t="shared" ref="I16:N16" si="13">IFERROR(INDEX(I51:I500,MATCH($C$16,$C$51:$C$500,0)),"")</f>
        <v>335870040000</v>
      </c>
      <c r="J16" s="2">
        <f t="shared" si="13"/>
        <v>375839865000</v>
      </c>
      <c r="K16" s="2">
        <f t="shared" si="13"/>
        <v>351935755662</v>
      </c>
      <c r="L16" s="2">
        <f t="shared" si="13"/>
        <v>577446643000</v>
      </c>
      <c r="M16" s="2">
        <f t="shared" si="13"/>
        <v>367190209000</v>
      </c>
      <c r="N16" s="2">
        <f t="shared" si="13"/>
        <v>178127922000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38</v>
      </c>
      <c r="C19" t="s">
        <v>39</v>
      </c>
    </row>
    <row r="20" spans="1:14" ht="15.5" x14ac:dyDescent="0.35">
      <c r="A20" t="s">
        <v>40</v>
      </c>
      <c r="C20" t="s">
        <v>41</v>
      </c>
      <c r="D20" s="2">
        <f ca="1">IFERROR(D21*D2,"")</f>
        <v>2517170000000.0005</v>
      </c>
      <c r="E20" s="2">
        <f ca="1">IFERROR(E21*E2,"")</f>
        <v>2167100000000.0002</v>
      </c>
      <c r="H20" s="2">
        <f t="shared" ref="H20:N20" ca="1" si="14">IFERROR(H21*H2,"")</f>
        <v>2167100000000.0002</v>
      </c>
      <c r="I20" s="2">
        <f t="shared" ca="1" si="14"/>
        <v>2867240000000.0005</v>
      </c>
      <c r="J20" s="2">
        <f t="shared" ca="1" si="14"/>
        <v>2850570000000.0005</v>
      </c>
      <c r="K20" s="2">
        <f t="shared" ca="1" si="14"/>
        <v>3217310000000.0005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16670000000.000002</v>
      </c>
      <c r="E21" s="2">
        <f>IFERROR(INDEX(E51:E500,MATCH($C$7,$C$51:$C$500,0)),"")</f>
        <v>16670000000.000002</v>
      </c>
      <c r="H21" s="2">
        <f>IFERROR(INDEX(D21:G21,COUNT(D21:G21)),"")</f>
        <v>16670000000.000002</v>
      </c>
      <c r="I21" s="2">
        <f t="shared" ref="I21:N21" si="15">IFERROR(INDEX(I51:I500,MATCH($C$7,$C$51:$C$500,0)),"")</f>
        <v>16670000000.000002</v>
      </c>
      <c r="J21" s="2">
        <f t="shared" si="15"/>
        <v>16670000000.000002</v>
      </c>
      <c r="K21" s="2">
        <f t="shared" si="15"/>
        <v>16670000000.000002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42</v>
      </c>
      <c r="C23" t="s">
        <v>43</v>
      </c>
      <c r="D23" s="3">
        <f>IFERROR(D5/D6*100,"")</f>
        <v>2.9962820217730073</v>
      </c>
      <c r="E23" s="3">
        <f>IFERROR(E5/E6*100,"")</f>
        <v>4.3844731134876236</v>
      </c>
      <c r="H23" s="3">
        <f t="shared" ref="H23:N23" si="16">IFERROR(H5/H6*100,"")</f>
        <v>14.334579395359142</v>
      </c>
      <c r="I23" s="3">
        <f t="shared" si="16"/>
        <v>12.77897198369701</v>
      </c>
      <c r="J23" s="3">
        <f t="shared" si="16"/>
        <v>15.840354640813661</v>
      </c>
      <c r="K23" s="3">
        <f t="shared" si="16"/>
        <v>15.004162873616789</v>
      </c>
      <c r="L23" s="3">
        <f t="shared" si="16"/>
        <v>44.160009739426563</v>
      </c>
      <c r="M23" s="3">
        <f t="shared" si="16"/>
        <v>42.355376199706889</v>
      </c>
      <c r="N23" s="3">
        <f t="shared" si="16"/>
        <v>26.448584803673004</v>
      </c>
    </row>
    <row r="24" spans="1:14" ht="15.5" x14ac:dyDescent="0.35">
      <c r="C24" t="s">
        <v>44</v>
      </c>
      <c r="D24" s="4">
        <f>IFERROR(_xlfn.RRI(5,I23,D23),"")</f>
        <v>-0.25180060258812442</v>
      </c>
      <c r="E24" s="4">
        <f>IFERROR(_xlfn.RRI(5,J23,E23),"")</f>
        <v>-0.22655310176543386</v>
      </c>
      <c r="H24" s="4">
        <f t="shared" ref="H24:N24" si="17">IFERROR(_xlfn.RRI(5,M23,H23),"")</f>
        <v>-0.1948157295919879</v>
      </c>
      <c r="I24" s="4">
        <f t="shared" si="17"/>
        <v>-0.13539310258953507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45</v>
      </c>
      <c r="C25" t="s">
        <v>46</v>
      </c>
      <c r="D25" s="3">
        <f>IFERROR(INDEX(D51:D500,MATCH($A$25,$C$51:$C$500,0)),"")</f>
        <v>3.31</v>
      </c>
      <c r="E25" s="3">
        <f>IFERROR(INDEX(E51:E500,MATCH($A$25,$C$51:$C$500,0)),"")</f>
        <v>5.22</v>
      </c>
      <c r="H25" s="3">
        <f>IFERROR(INDEX(D25:G25,COUNT(D25:G25)),"")</f>
        <v>5.22</v>
      </c>
      <c r="I25" s="3">
        <f t="shared" ref="I25:N25" si="18">IFERROR(INDEX(I51:I500,MATCH($C$25,$C$51:$C$500,0)),"")</f>
        <v>14.55</v>
      </c>
      <c r="J25" s="3">
        <f t="shared" si="18"/>
        <v>17.8</v>
      </c>
      <c r="K25" s="3">
        <f t="shared" si="18"/>
        <v>16.079999999999998</v>
      </c>
      <c r="L25" s="3">
        <f t="shared" si="18"/>
        <v>1672069273.3299999</v>
      </c>
      <c r="M25" s="3">
        <f t="shared" si="18"/>
        <v>1039264533.33</v>
      </c>
      <c r="N25" s="3">
        <f t="shared" si="18"/>
        <v>452613450</v>
      </c>
    </row>
    <row r="26" spans="1:14" ht="15.5" x14ac:dyDescent="0.35">
      <c r="C26" t="s">
        <v>47</v>
      </c>
      <c r="D26" s="4">
        <f>IFERROR(_xlfn.RRI(5,I25,D25),"")</f>
        <v>-0.25630818777423681</v>
      </c>
      <c r="E26" s="4">
        <f>IFERROR(_xlfn.RRI(5,J25,E25),"")</f>
        <v>-0.21756170122357854</v>
      </c>
      <c r="H26" s="4">
        <f t="shared" ref="H26:N26" si="19">IFERROR(_xlfn.RRI(5,M25,H25),"")</f>
        <v>-0.978112866882618</v>
      </c>
      <c r="I26" s="4">
        <f t="shared" si="19"/>
        <v>-0.96827313887687438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48</v>
      </c>
      <c r="D27" s="3">
        <f>IFERROR(D4/D21,"")</f>
        <v>55.619509358128369</v>
      </c>
      <c r="E27" s="3">
        <f>IFERROR(E4/E21,"")</f>
        <v>43.460459988002391</v>
      </c>
      <c r="H27" s="3">
        <f t="shared" ref="H27:N27" si="20">IFERROR(H4/H21,"")</f>
        <v>198.15993869226153</v>
      </c>
      <c r="I27" s="3">
        <f t="shared" si="20"/>
        <v>175.30385032993399</v>
      </c>
      <c r="J27" s="3">
        <f t="shared" si="20"/>
        <v>152.61054433113375</v>
      </c>
      <c r="K27" s="3">
        <f t="shared" si="20"/>
        <v>118.64008194937011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49</v>
      </c>
      <c r="D28" s="4">
        <f>IFERROR(_xlfn.RRI(5,I27,D27),"")</f>
        <v>-0.20514641070302975</v>
      </c>
      <c r="E28" s="4">
        <f>IFERROR(_xlfn.RRI(5,J27,E27),"")</f>
        <v>-0.22213907550563461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50</v>
      </c>
      <c r="H29" s="4">
        <f t="shared" ref="H29:N29" si="22">IFERROR(((H25-I25)/I25)*100%,"")</f>
        <v>-0.64123711340206191</v>
      </c>
      <c r="I29" s="4">
        <f t="shared" si="22"/>
        <v>-0.18258426966292135</v>
      </c>
      <c r="J29" s="4">
        <f t="shared" si="22"/>
        <v>0.1069651741293534</v>
      </c>
      <c r="K29" s="4">
        <f t="shared" si="22"/>
        <v>-0.99999999038317355</v>
      </c>
      <c r="L29" s="4">
        <f t="shared" si="22"/>
        <v>0.60889669540860192</v>
      </c>
      <c r="M29" s="4">
        <f t="shared" si="22"/>
        <v>1.29614151618782</v>
      </c>
      <c r="N29" s="4" t="str">
        <f t="shared" si="22"/>
        <v/>
      </c>
    </row>
    <row r="30" spans="1:14" ht="15.5" x14ac:dyDescent="0.35">
      <c r="C30" t="s">
        <v>51</v>
      </c>
      <c r="H30" s="4">
        <f t="shared" ref="H30:N30" si="23">IFERROR(((H27-I27)/I27)*100%,"")</f>
        <v>0.13037984230985686</v>
      </c>
      <c r="I30" s="4">
        <f t="shared" si="23"/>
        <v>0.14870077358193806</v>
      </c>
      <c r="J30" s="4">
        <f t="shared" si="23"/>
        <v>0.28633208797226389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110.05</v>
      </c>
      <c r="E32" s="3">
        <f>IFERROR(INDEX(E51:E500,MATCH($A$32,$C$51:$C$500,0)),"")</f>
        <v>118.54</v>
      </c>
      <c r="H32" s="3">
        <f>IFERROR(INDEX(D32:G32,COUNT(D32:G32)),"")</f>
        <v>118.54</v>
      </c>
      <c r="I32" s="3">
        <f t="shared" ref="I32:N32" si="24">IFERROR(INDEX(I51:I500,MATCH($C$32,$C$51:$C$500,0)),"")</f>
        <v>113.31</v>
      </c>
      <c r="J32" s="3">
        <f t="shared" si="24"/>
        <v>111.77</v>
      </c>
      <c r="K32" s="3">
        <f t="shared" si="24"/>
        <v>107.48</v>
      </c>
      <c r="L32" s="3">
        <f t="shared" si="24"/>
        <v>3790065710</v>
      </c>
      <c r="M32" s="3">
        <f t="shared" si="24"/>
        <v>2449705656.6700001</v>
      </c>
      <c r="N32" s="3">
        <f t="shared" si="24"/>
        <v>1678790276.6700001</v>
      </c>
    </row>
    <row r="33" spans="1:14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1.18</v>
      </c>
      <c r="E33" s="3">
        <f>IFERROR(INDEX(E51:E500,MATCH($A$33,$C$51:$C$500,0)),"")</f>
        <v>1.24</v>
      </c>
      <c r="H33" s="3">
        <f>IFERROR(INDEX(D33:G33,COUNT(D33:G33)),"")</f>
        <v>1.24</v>
      </c>
      <c r="I33" s="3">
        <f t="shared" ref="I33:N33" si="25">IFERROR(INDEX(I51:I500,MATCH($C$33,$C$51:$C$500,0)),"")</f>
        <v>1.52</v>
      </c>
      <c r="J33" s="3">
        <f t="shared" si="25"/>
        <v>1.53</v>
      </c>
      <c r="K33" s="3">
        <f t="shared" si="25"/>
        <v>1.8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39.270000000000003</v>
      </c>
      <c r="E34" s="3">
        <f>IFERROR(INDEX(E51:E500,MATCH($A$34,$C$51:$C$500,0)),"")</f>
        <v>28.16</v>
      </c>
      <c r="H34" s="3">
        <f>IFERROR(INDEX(D34:G34,COUNT(D34:G34)),"")</f>
        <v>28.16</v>
      </c>
      <c r="I34" s="3">
        <f t="shared" ref="I34:N34" si="26">IFERROR(INDEX(I51:I500,MATCH($C$34,$C$51:$C$500,0)),"")</f>
        <v>11.82</v>
      </c>
      <c r="J34" s="3">
        <f t="shared" si="26"/>
        <v>9.61</v>
      </c>
      <c r="K34" s="3">
        <f t="shared" si="26"/>
        <v>12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2.34</v>
      </c>
      <c r="E35" s="3">
        <f>IFERROR(INDEX(E51:E500,MATCH($A$35,$C$51:$C$500,0)),"")</f>
        <v>3.38</v>
      </c>
      <c r="H35" s="3">
        <f>IFERROR(INDEX(D35:G35,COUNT(D35:G35)),"")</f>
        <v>3.38</v>
      </c>
      <c r="I35" s="3">
        <f t="shared" ref="I35:N35" si="27">IFERROR(INDEX(I51:I500,MATCH($C$35,$C$51:$C$500,0)),"")</f>
        <v>0.98</v>
      </c>
      <c r="J35" s="3">
        <f t="shared" si="27"/>
        <v>1.1200000000000001</v>
      </c>
      <c r="K35" s="3">
        <f t="shared" si="27"/>
        <v>1.63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64</v>
      </c>
      <c r="C36" t="s">
        <v>65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N36" si="28">IFERROR(INDEX(H51:H500,MATCH($C$36,$C$51:$C$500,0)),"")</f>
        <v>0.7036</v>
      </c>
      <c r="I36" s="4">
        <f t="shared" si="28"/>
        <v>0.82459999999999989</v>
      </c>
      <c r="J36" s="4">
        <f t="shared" si="28"/>
        <v>0.67400000000000004</v>
      </c>
      <c r="K36" s="4">
        <f t="shared" si="28"/>
        <v>0.74639999999999995</v>
      </c>
      <c r="L36" s="4">
        <f t="shared" si="28"/>
        <v>0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66</v>
      </c>
      <c r="C37" t="s">
        <v>67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N37" si="29">IFERROR(INDEX(H51:H500,MATCH($C$37,$C$51:$C$500,0)),"")</f>
        <v>12</v>
      </c>
      <c r="I37" s="3">
        <f t="shared" si="29"/>
        <v>12</v>
      </c>
      <c r="J37" s="3">
        <f t="shared" si="29"/>
        <v>12</v>
      </c>
      <c r="K37" s="3">
        <f t="shared" si="29"/>
        <v>12</v>
      </c>
      <c r="L37" s="3">
        <f t="shared" si="29"/>
        <v>0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73</v>
      </c>
      <c r="C51" t="s">
        <v>6</v>
      </c>
      <c r="D51" s="5">
        <v>927177221000</v>
      </c>
      <c r="E51" s="5">
        <v>724485868000</v>
      </c>
      <c r="F51" s="5">
        <v>897805781000</v>
      </c>
      <c r="G51" s="5">
        <v>793137961000</v>
      </c>
      <c r="I51" s="5">
        <v>2922315185000</v>
      </c>
      <c r="J51" s="5">
        <v>2544017774000</v>
      </c>
      <c r="K51" s="5">
        <v>1977730166096</v>
      </c>
      <c r="L51" s="5">
        <v>1641926920000</v>
      </c>
      <c r="M51" s="5">
        <v>1319398179000</v>
      </c>
      <c r="N51" s="5">
        <v>997534725000</v>
      </c>
    </row>
    <row r="52" spans="2:14" ht="15.5" x14ac:dyDescent="0.35">
      <c r="C52" t="s">
        <v>74</v>
      </c>
      <c r="D52" s="5">
        <v>-773973410000</v>
      </c>
      <c r="E52" s="5">
        <v>-604287474000</v>
      </c>
      <c r="F52" s="5">
        <v>-659719865000</v>
      </c>
      <c r="G52" s="5">
        <v>-603273123000</v>
      </c>
      <c r="I52" s="5">
        <v>-2333501655000</v>
      </c>
      <c r="J52" s="5">
        <v>-2036233065000</v>
      </c>
      <c r="K52" s="5">
        <v>-1479179892540</v>
      </c>
      <c r="L52" s="5">
        <v>-1223562927000</v>
      </c>
      <c r="M52" s="5">
        <v>-1000530375000</v>
      </c>
      <c r="N52" s="5">
        <v>-744009404000</v>
      </c>
    </row>
    <row r="53" spans="2:14" ht="15.5" x14ac:dyDescent="0.35">
      <c r="C53" t="s">
        <v>75</v>
      </c>
      <c r="D53" s="5">
        <v>153203811000</v>
      </c>
      <c r="E53" s="5">
        <v>120198394000</v>
      </c>
      <c r="F53" s="5">
        <v>238085916000</v>
      </c>
      <c r="G53" s="5">
        <v>189864838000</v>
      </c>
      <c r="I53" s="5">
        <v>588813530000</v>
      </c>
      <c r="J53" s="5">
        <v>507784709000</v>
      </c>
      <c r="K53" s="5">
        <v>498550273556</v>
      </c>
      <c r="L53" s="5">
        <v>418363993000</v>
      </c>
      <c r="M53" s="5">
        <v>318867804000</v>
      </c>
      <c r="N53" s="5">
        <v>253525321000</v>
      </c>
    </row>
    <row r="54" spans="2:14" ht="15.5" x14ac:dyDescent="0.35">
      <c r="C54" t="s">
        <v>76</v>
      </c>
      <c r="D54" s="5">
        <v>-56207647000</v>
      </c>
      <c r="E54" s="5">
        <v>-27849699000</v>
      </c>
      <c r="F54" s="5">
        <v>-24257988000</v>
      </c>
      <c r="G54" s="5">
        <v>-134267503000</v>
      </c>
      <c r="I54" s="5">
        <v>-224147257000</v>
      </c>
      <c r="J54" s="5">
        <v>-112423592000</v>
      </c>
      <c r="K54" s="5">
        <v>-128242678327</v>
      </c>
      <c r="L54" s="5">
        <v>170424551000</v>
      </c>
      <c r="M54" s="5">
        <v>59125313000</v>
      </c>
      <c r="N54" s="5">
        <v>-58523600000</v>
      </c>
    </row>
    <row r="55" spans="2:14" ht="15.5" x14ac:dyDescent="0.35">
      <c r="C55" t="s">
        <v>77</v>
      </c>
      <c r="D55" s="5">
        <v>-71692768000</v>
      </c>
      <c r="E55" s="5">
        <v>-28203842000</v>
      </c>
      <c r="F55" s="5">
        <v>-25956854000</v>
      </c>
      <c r="G55" s="5">
        <v>-22386218000</v>
      </c>
      <c r="I55" s="5">
        <v>-139066967000</v>
      </c>
      <c r="J55" s="5">
        <v>-128192166000</v>
      </c>
      <c r="K55" s="5">
        <v>-106412901986</v>
      </c>
      <c r="L55" s="5">
        <v>-84612234000</v>
      </c>
      <c r="M55" s="5">
        <v>-74146118000</v>
      </c>
      <c r="N55" s="5">
        <v>-65610683000</v>
      </c>
    </row>
    <row r="56" spans="2:14" ht="15.5" x14ac:dyDescent="0.35">
      <c r="C56" t="s">
        <v>243</v>
      </c>
    </row>
    <row r="57" spans="2:14" ht="15.5" x14ac:dyDescent="0.35">
      <c r="C57" t="s">
        <v>81</v>
      </c>
      <c r="D57" s="5">
        <v>-164412000</v>
      </c>
      <c r="E57" s="5">
        <v>-2507374000</v>
      </c>
      <c r="F57" s="5">
        <v>-2002960000</v>
      </c>
      <c r="G57" s="5">
        <v>-1434199000</v>
      </c>
      <c r="I57" s="5">
        <v>-6952414000</v>
      </c>
      <c r="J57" s="5">
        <v>-3856643000</v>
      </c>
      <c r="K57" s="5">
        <v>-1765008353</v>
      </c>
    </row>
    <row r="58" spans="2:14" ht="15.5" x14ac:dyDescent="0.35">
      <c r="C58" t="s">
        <v>78</v>
      </c>
      <c r="D58" s="5">
        <v>96996164000</v>
      </c>
      <c r="E58" s="5">
        <v>92348695000</v>
      </c>
      <c r="F58" s="5">
        <v>213827928000</v>
      </c>
      <c r="G58" s="5">
        <v>55597335000</v>
      </c>
      <c r="I58" s="5">
        <v>364666273000</v>
      </c>
      <c r="J58" s="5">
        <v>395361117000</v>
      </c>
      <c r="K58" s="5">
        <v>370307595229</v>
      </c>
      <c r="L58" s="5">
        <v>588788544000</v>
      </c>
      <c r="M58" s="5">
        <v>377993117000</v>
      </c>
      <c r="N58" s="5">
        <v>195001721000</v>
      </c>
    </row>
    <row r="59" spans="2:14" ht="15.5" x14ac:dyDescent="0.35">
      <c r="C59" t="s">
        <v>79</v>
      </c>
      <c r="D59" s="5">
        <v>-26013893000</v>
      </c>
      <c r="E59" s="5">
        <v>13112995000</v>
      </c>
      <c r="F59" s="5">
        <v>-7971739000</v>
      </c>
      <c r="G59" s="5">
        <v>46925076000</v>
      </c>
      <c r="I59" s="5">
        <v>-28796233000</v>
      </c>
      <c r="J59" s="5">
        <v>-19521252000</v>
      </c>
      <c r="K59" s="5">
        <v>-18371839567</v>
      </c>
      <c r="L59" s="5">
        <v>-11341901000</v>
      </c>
      <c r="M59" s="5">
        <v>-10802908000</v>
      </c>
      <c r="N59" s="5">
        <v>-16873799000</v>
      </c>
    </row>
    <row r="60" spans="2:14" ht="15.5" x14ac:dyDescent="0.35">
      <c r="C60" t="s">
        <v>27</v>
      </c>
      <c r="D60" s="5">
        <v>-13502674000</v>
      </c>
      <c r="E60" s="5">
        <v>-13751657000</v>
      </c>
      <c r="F60" s="5">
        <v>-11918496000</v>
      </c>
      <c r="G60" s="5">
        <v>-10732991000</v>
      </c>
      <c r="I60" s="5">
        <v>-44181567000</v>
      </c>
      <c r="J60" s="5">
        <v>-34265509000</v>
      </c>
      <c r="K60" s="5">
        <v>-30319390378</v>
      </c>
      <c r="L60" s="5">
        <v>-13549391000</v>
      </c>
      <c r="M60" s="5">
        <v>-12486820000</v>
      </c>
      <c r="N60" s="5">
        <v>-18082825000</v>
      </c>
    </row>
    <row r="61" spans="2:14" ht="15.5" x14ac:dyDescent="0.35">
      <c r="C61" t="s">
        <v>80</v>
      </c>
      <c r="D61" s="5">
        <v>4628956000</v>
      </c>
      <c r="E61" s="5">
        <v>5253127000</v>
      </c>
      <c r="F61" s="5">
        <v>3946757000</v>
      </c>
      <c r="G61" s="5">
        <v>2511417000</v>
      </c>
      <c r="I61" s="5">
        <v>15385334000</v>
      </c>
      <c r="J61" s="5">
        <v>14744257000</v>
      </c>
      <c r="K61" s="5">
        <v>11947550811</v>
      </c>
      <c r="L61" s="5">
        <v>2207490000</v>
      </c>
      <c r="M61" s="5">
        <v>1683912000</v>
      </c>
      <c r="N61" s="5">
        <v>1209026000</v>
      </c>
    </row>
    <row r="62" spans="2:14" ht="15.5" x14ac:dyDescent="0.35">
      <c r="C62" t="s">
        <v>82</v>
      </c>
      <c r="D62" s="5">
        <v>-26013893000</v>
      </c>
      <c r="E62" s="5">
        <v>13112995000</v>
      </c>
      <c r="F62" s="5">
        <v>-7971739000</v>
      </c>
      <c r="G62" s="5">
        <v>46925076000</v>
      </c>
      <c r="I62" s="5">
        <v>-28796233000</v>
      </c>
      <c r="J62" s="5">
        <v>-19521252000</v>
      </c>
      <c r="K62" s="5">
        <v>-18371839567</v>
      </c>
      <c r="L62" s="5">
        <v>-11341901000</v>
      </c>
      <c r="M62" s="5">
        <v>-10802908000</v>
      </c>
      <c r="N62" s="5">
        <v>-16873799000</v>
      </c>
    </row>
    <row r="63" spans="2:14" ht="15.5" x14ac:dyDescent="0.35">
      <c r="C63" t="s">
        <v>29</v>
      </c>
      <c r="D63" s="5">
        <v>70982271000</v>
      </c>
      <c r="E63" s="5">
        <v>105461690000</v>
      </c>
      <c r="F63" s="5">
        <v>205856189000</v>
      </c>
      <c r="G63" s="5">
        <v>102522411000</v>
      </c>
      <c r="I63" s="5">
        <v>335870040000</v>
      </c>
      <c r="J63" s="5">
        <v>375839865000</v>
      </c>
      <c r="K63" s="5">
        <v>351935755662</v>
      </c>
      <c r="L63" s="5">
        <v>577446643000</v>
      </c>
      <c r="M63" s="5">
        <v>367190209000</v>
      </c>
      <c r="N63" s="5">
        <v>178127922000</v>
      </c>
    </row>
    <row r="64" spans="2:14" ht="15.5" x14ac:dyDescent="0.35">
      <c r="C64" t="s">
        <v>28</v>
      </c>
      <c r="D64" s="5">
        <v>-15998088000</v>
      </c>
      <c r="E64" s="5">
        <v>-20987669000</v>
      </c>
      <c r="F64" s="5">
        <v>-45636866000</v>
      </c>
      <c r="G64" s="5">
        <v>-36549346000</v>
      </c>
      <c r="I64" s="5">
        <v>-100295367000</v>
      </c>
      <c r="J64" s="5">
        <v>-82979441000</v>
      </c>
      <c r="K64" s="5">
        <v>-85754877084</v>
      </c>
      <c r="L64" s="5">
        <v>-75825861000</v>
      </c>
      <c r="M64" s="5">
        <v>-55410849000</v>
      </c>
      <c r="N64" s="5">
        <v>-42343887000</v>
      </c>
    </row>
    <row r="65" spans="2:14" ht="15.5" x14ac:dyDescent="0.35">
      <c r="C65" t="s">
        <v>87</v>
      </c>
      <c r="D65" s="5">
        <v>54984183000</v>
      </c>
      <c r="E65" s="5">
        <v>84474021000</v>
      </c>
      <c r="F65" s="5">
        <v>160219323000</v>
      </c>
      <c r="G65" s="5">
        <v>65973065000</v>
      </c>
      <c r="I65" s="5">
        <v>235574673000</v>
      </c>
      <c r="J65" s="5">
        <v>292860424000</v>
      </c>
      <c r="K65" s="5">
        <v>266180878578</v>
      </c>
      <c r="L65" s="5">
        <v>501620782000</v>
      </c>
      <c r="M65" s="5">
        <v>311779360000</v>
      </c>
      <c r="N65" s="5">
        <v>135784035000</v>
      </c>
    </row>
    <row r="66" spans="2:14" ht="15.5" x14ac:dyDescent="0.35">
      <c r="C66" t="s">
        <v>88</v>
      </c>
      <c r="D66" s="5">
        <v>159670000</v>
      </c>
      <c r="E66" s="5">
        <v>159670000</v>
      </c>
      <c r="F66" s="5">
        <v>400537000</v>
      </c>
      <c r="G66" s="5">
        <v>79381000</v>
      </c>
      <c r="I66" s="5">
        <v>638680000</v>
      </c>
      <c r="J66" s="5">
        <v>317523000</v>
      </c>
      <c r="K66" s="5">
        <v>3255938303</v>
      </c>
      <c r="L66" s="5">
        <v>487234000</v>
      </c>
      <c r="M66" s="5">
        <v>-504746000</v>
      </c>
      <c r="N66" s="5">
        <v>-2579154000</v>
      </c>
    </row>
    <row r="67" spans="2:14" ht="15.5" x14ac:dyDescent="0.35">
      <c r="C67" t="s">
        <v>89</v>
      </c>
      <c r="D67" s="5">
        <v>55143853000</v>
      </c>
      <c r="E67" s="5">
        <v>84633691000</v>
      </c>
      <c r="F67" s="5">
        <v>160619860000</v>
      </c>
      <c r="G67" s="5">
        <v>66052446000</v>
      </c>
      <c r="I67" s="5">
        <v>236213353000</v>
      </c>
      <c r="J67" s="5">
        <v>293177947000</v>
      </c>
      <c r="K67" s="5">
        <v>269436816881</v>
      </c>
      <c r="L67" s="5">
        <v>502108016000</v>
      </c>
      <c r="M67" s="5">
        <v>311274614000</v>
      </c>
      <c r="N67" s="5">
        <v>133204881000</v>
      </c>
    </row>
    <row r="68" spans="2:14" ht="15.5" x14ac:dyDescent="0.35">
      <c r="C68" t="s">
        <v>90</v>
      </c>
      <c r="D68" s="5">
        <v>54984183000</v>
      </c>
      <c r="E68" s="5">
        <v>84474021000</v>
      </c>
      <c r="F68" s="5">
        <v>160219323000</v>
      </c>
      <c r="G68" s="5">
        <v>65973065000</v>
      </c>
      <c r="I68" s="5">
        <v>235574673000</v>
      </c>
      <c r="J68" s="5">
        <v>292860424000</v>
      </c>
      <c r="K68" s="5">
        <v>266180878578</v>
      </c>
      <c r="L68" s="5">
        <v>501620782000</v>
      </c>
      <c r="M68" s="5">
        <v>311779360000</v>
      </c>
      <c r="N68" s="5">
        <v>135784035000</v>
      </c>
    </row>
    <row r="69" spans="2:14" ht="15.5" x14ac:dyDescent="0.35">
      <c r="C69" t="s">
        <v>8</v>
      </c>
      <c r="D69" s="5">
        <v>55308265000</v>
      </c>
      <c r="E69" s="5">
        <v>87141065000</v>
      </c>
      <c r="F69" s="5">
        <v>162622820000</v>
      </c>
      <c r="G69" s="5">
        <v>67486645000</v>
      </c>
      <c r="I69" s="5">
        <v>243165767000</v>
      </c>
      <c r="J69" s="5">
        <v>297034590000</v>
      </c>
      <c r="K69" s="5">
        <v>271201825234</v>
      </c>
      <c r="L69" s="5">
        <v>502108016000</v>
      </c>
      <c r="M69" s="5">
        <v>311274614000</v>
      </c>
      <c r="N69" s="5">
        <v>133204881000</v>
      </c>
    </row>
    <row r="70" spans="2:14" ht="15.5" x14ac:dyDescent="0.35">
      <c r="C70" t="s">
        <v>92</v>
      </c>
      <c r="D70" s="5">
        <v>54984183000</v>
      </c>
      <c r="E70" s="5">
        <v>84474021000</v>
      </c>
      <c r="F70" s="5">
        <v>160219323000</v>
      </c>
      <c r="G70" s="5">
        <v>65973065000</v>
      </c>
      <c r="I70" s="5">
        <v>235574673000</v>
      </c>
      <c r="J70" s="5">
        <v>292860424000</v>
      </c>
      <c r="K70" s="5">
        <v>266180878578</v>
      </c>
      <c r="L70" s="5">
        <v>501620782000</v>
      </c>
      <c r="M70" s="5">
        <v>311779360000</v>
      </c>
      <c r="N70" s="5">
        <v>135784035000</v>
      </c>
    </row>
    <row r="71" spans="2:14" ht="15.5" x14ac:dyDescent="0.35">
      <c r="C71" t="s">
        <v>93</v>
      </c>
      <c r="D71" s="5">
        <v>55143853000</v>
      </c>
      <c r="E71" s="5">
        <v>84633691000</v>
      </c>
      <c r="F71" s="5">
        <v>160619860000</v>
      </c>
      <c r="G71" s="5">
        <v>66052446000</v>
      </c>
      <c r="I71" s="5">
        <v>236213353000</v>
      </c>
      <c r="J71" s="5">
        <v>293177947000</v>
      </c>
      <c r="K71" s="5">
        <v>269436816881</v>
      </c>
      <c r="L71" s="5">
        <v>502108016000</v>
      </c>
      <c r="M71" s="5">
        <v>311274614000</v>
      </c>
      <c r="N71" s="5">
        <v>133204881000</v>
      </c>
    </row>
    <row r="72" spans="2:14" ht="15.5" x14ac:dyDescent="0.35">
      <c r="C72" t="s">
        <v>94</v>
      </c>
      <c r="D72" s="5">
        <v>55143853000</v>
      </c>
      <c r="E72" s="5">
        <v>84633691000</v>
      </c>
      <c r="F72" s="5">
        <v>160619860000</v>
      </c>
      <c r="G72" s="5">
        <v>66052446000</v>
      </c>
      <c r="I72" s="5">
        <v>236213353000</v>
      </c>
      <c r="J72" s="5">
        <v>293177947000</v>
      </c>
      <c r="K72" s="5">
        <v>269436816881</v>
      </c>
      <c r="L72" s="5">
        <v>502108016000</v>
      </c>
      <c r="M72" s="5">
        <v>311274614000</v>
      </c>
      <c r="N72" s="5">
        <v>133204881000</v>
      </c>
    </row>
    <row r="74" spans="2:14" ht="15.5" x14ac:dyDescent="0.35">
      <c r="B74" t="s">
        <v>95</v>
      </c>
      <c r="C74" t="s">
        <v>96</v>
      </c>
    </row>
    <row r="75" spans="2:14" ht="15.5" x14ac:dyDescent="0.35">
      <c r="C75" t="s">
        <v>97</v>
      </c>
    </row>
    <row r="76" spans="2:14" ht="15.5" x14ac:dyDescent="0.35">
      <c r="C76" t="s">
        <v>20</v>
      </c>
      <c r="D76" s="5">
        <v>270881380000</v>
      </c>
      <c r="E76" s="5">
        <v>628759969000</v>
      </c>
      <c r="F76" s="5">
        <v>566227496000</v>
      </c>
      <c r="G76" s="5">
        <v>430258112000</v>
      </c>
      <c r="I76" s="5">
        <v>566227496000</v>
      </c>
      <c r="J76" s="5">
        <v>372594770000</v>
      </c>
      <c r="K76" s="5">
        <v>537610744136</v>
      </c>
      <c r="L76" s="5">
        <v>235966530000</v>
      </c>
      <c r="M76" s="5">
        <v>136156518000</v>
      </c>
      <c r="N76" s="5">
        <v>87914853000</v>
      </c>
    </row>
    <row r="77" spans="2:14" ht="15.5" x14ac:dyDescent="0.35">
      <c r="C77" t="s">
        <v>98</v>
      </c>
      <c r="D77" s="5">
        <v>706990672000</v>
      </c>
      <c r="E77" s="5">
        <v>408612237000</v>
      </c>
      <c r="F77" s="5">
        <v>450855984000</v>
      </c>
      <c r="G77" s="5">
        <v>452699564000</v>
      </c>
      <c r="I77" s="5">
        <v>450855984000</v>
      </c>
      <c r="J77" s="5">
        <v>426557448000</v>
      </c>
      <c r="K77" s="5">
        <v>325908183938</v>
      </c>
      <c r="L77" s="5">
        <v>191521623000</v>
      </c>
      <c r="M77" s="5">
        <v>126867181000</v>
      </c>
      <c r="N77" s="5">
        <v>131789866000</v>
      </c>
    </row>
    <row r="78" spans="2:14" ht="15.5" x14ac:dyDescent="0.35">
      <c r="C78" t="s">
        <v>247</v>
      </c>
      <c r="D78" s="5">
        <v>78902000</v>
      </c>
      <c r="E78" s="5">
        <v>1598148000</v>
      </c>
      <c r="F78" s="5">
        <v>1702357000</v>
      </c>
      <c r="G78" s="5">
        <v>185000000</v>
      </c>
      <c r="I78" s="5">
        <v>1702357000</v>
      </c>
      <c r="J78" s="5">
        <v>214277000</v>
      </c>
      <c r="K78" s="5">
        <v>461897597</v>
      </c>
      <c r="L78" s="5">
        <v>1193767000</v>
      </c>
      <c r="M78" s="5">
        <v>1378065000</v>
      </c>
      <c r="N78" s="5">
        <v>185000000</v>
      </c>
    </row>
    <row r="79" spans="2:14" ht="15.5" x14ac:dyDescent="0.35">
      <c r="C79" t="s">
        <v>99</v>
      </c>
      <c r="D79" s="5">
        <v>16787380000</v>
      </c>
      <c r="E79" s="5">
        <v>13279727000</v>
      </c>
      <c r="F79" s="5">
        <v>14877584000</v>
      </c>
      <c r="G79" s="5">
        <v>7644165000</v>
      </c>
      <c r="I79" s="5">
        <v>14877584000</v>
      </c>
      <c r="J79" s="5">
        <v>11236264000</v>
      </c>
      <c r="K79" s="5">
        <v>8165312083</v>
      </c>
      <c r="L79" s="5">
        <v>22720801000</v>
      </c>
      <c r="M79" s="5">
        <v>10138434000</v>
      </c>
      <c r="N79" s="5">
        <v>19935922000</v>
      </c>
    </row>
    <row r="80" spans="2:14" ht="15.5" x14ac:dyDescent="0.35">
      <c r="C80" t="s">
        <v>100</v>
      </c>
      <c r="D80" s="5">
        <v>706990672000</v>
      </c>
      <c r="E80" s="5">
        <v>408612237000</v>
      </c>
      <c r="F80" s="5">
        <v>450855984000</v>
      </c>
      <c r="G80" s="5">
        <v>452699564000</v>
      </c>
      <c r="I80" s="5">
        <v>450855984000</v>
      </c>
      <c r="J80" s="5">
        <v>426557448000</v>
      </c>
      <c r="K80" s="5">
        <v>325908183938</v>
      </c>
      <c r="L80" s="5">
        <v>191521623000</v>
      </c>
      <c r="M80" s="5">
        <v>126867181000</v>
      </c>
      <c r="N80" s="5">
        <v>131789866000</v>
      </c>
    </row>
    <row r="81" spans="3:14" ht="15.5" x14ac:dyDescent="0.35">
      <c r="C81" t="s">
        <v>101</v>
      </c>
      <c r="D81" s="5">
        <v>3028518000</v>
      </c>
      <c r="E81" s="5">
        <v>5167322000</v>
      </c>
      <c r="F81" s="5">
        <v>7494712000</v>
      </c>
      <c r="G81" s="5">
        <v>9111438000</v>
      </c>
      <c r="I81" s="5">
        <v>7494712000</v>
      </c>
      <c r="J81" s="5">
        <v>802536000</v>
      </c>
      <c r="K81" s="5">
        <v>10490576042</v>
      </c>
      <c r="L81" s="5">
        <v>370801000</v>
      </c>
      <c r="M81" s="5">
        <v>1965945000</v>
      </c>
      <c r="N81" s="5">
        <v>271857000</v>
      </c>
    </row>
    <row r="82" spans="3:14" ht="15.5" x14ac:dyDescent="0.35">
      <c r="C82" t="s">
        <v>102</v>
      </c>
      <c r="D82" s="5">
        <v>3028518000</v>
      </c>
      <c r="E82" s="5">
        <v>5167322000</v>
      </c>
      <c r="F82" s="5">
        <v>7494712000</v>
      </c>
      <c r="G82" s="5">
        <v>9111438000</v>
      </c>
      <c r="I82" s="5">
        <v>7494712000</v>
      </c>
      <c r="J82" s="5">
        <v>802536000</v>
      </c>
      <c r="K82" s="5">
        <v>10490576042</v>
      </c>
      <c r="L82" s="5">
        <v>370801000</v>
      </c>
      <c r="M82" s="5">
        <v>1965945000</v>
      </c>
      <c r="N82" s="5">
        <v>271857000</v>
      </c>
    </row>
    <row r="83" spans="3:14" ht="15.5" x14ac:dyDescent="0.35">
      <c r="C83" t="s">
        <v>103</v>
      </c>
      <c r="D83" s="5">
        <v>68717145000</v>
      </c>
      <c r="E83" s="5">
        <v>75603868000</v>
      </c>
      <c r="F83" s="5">
        <v>80203065000</v>
      </c>
      <c r="G83" s="5">
        <v>73820753000</v>
      </c>
      <c r="I83" s="5">
        <v>80203065000</v>
      </c>
      <c r="J83" s="5">
        <v>86579720000</v>
      </c>
      <c r="K83" s="5">
        <v>70389925518</v>
      </c>
      <c r="L83" s="5">
        <v>68010262000</v>
      </c>
      <c r="M83" s="5">
        <v>47705010000</v>
      </c>
      <c r="N83" s="5">
        <v>31074835000</v>
      </c>
    </row>
    <row r="84" spans="3:14" ht="15.5" x14ac:dyDescent="0.35">
      <c r="C84" t="s">
        <v>81</v>
      </c>
      <c r="D84" s="5">
        <v>-51483275000</v>
      </c>
      <c r="E84" s="5">
        <v>-51642945000</v>
      </c>
      <c r="F84" s="5">
        <v>-51802615000</v>
      </c>
      <c r="G84" s="5">
        <v>-52203152000</v>
      </c>
      <c r="I84" s="5">
        <v>-51802615000</v>
      </c>
      <c r="J84" s="5">
        <v>-31649791000</v>
      </c>
      <c r="K84" s="5">
        <v>-6447215958</v>
      </c>
      <c r="L84" s="5">
        <v>-9703155000</v>
      </c>
      <c r="M84" s="5">
        <v>-10190389000</v>
      </c>
      <c r="N84" s="5">
        <v>-9685643000</v>
      </c>
    </row>
    <row r="85" spans="3:14" ht="15.5" x14ac:dyDescent="0.35">
      <c r="C85" t="s">
        <v>104</v>
      </c>
      <c r="D85" s="5">
        <v>1055809971000</v>
      </c>
      <c r="E85" s="5">
        <v>1122844922000</v>
      </c>
      <c r="F85" s="5">
        <v>1109890515000</v>
      </c>
      <c r="G85" s="5">
        <v>972601241000</v>
      </c>
      <c r="I85" s="5">
        <v>1109890515000</v>
      </c>
      <c r="J85" s="5">
        <v>891092700000</v>
      </c>
      <c r="K85" s="5">
        <v>948768597241</v>
      </c>
      <c r="L85" s="5">
        <v>500644287000</v>
      </c>
      <c r="M85" s="5">
        <v>317521446000</v>
      </c>
      <c r="N85" s="5">
        <v>254760237000</v>
      </c>
    </row>
    <row r="86" spans="3:14" ht="15.5" x14ac:dyDescent="0.35">
      <c r="C86" t="s">
        <v>105</v>
      </c>
    </row>
    <row r="87" spans="3:14" ht="15.5" x14ac:dyDescent="0.35">
      <c r="C87" t="s">
        <v>248</v>
      </c>
      <c r="D87" s="5">
        <v>15799394000</v>
      </c>
      <c r="E87" s="5">
        <v>15790814000</v>
      </c>
      <c r="F87" s="5">
        <v>15751905000</v>
      </c>
      <c r="I87" s="5">
        <v>15751905000</v>
      </c>
    </row>
    <row r="88" spans="3:14" ht="15.5" x14ac:dyDescent="0.35">
      <c r="C88" t="s">
        <v>106</v>
      </c>
      <c r="D88" s="5">
        <v>768887743000</v>
      </c>
      <c r="E88" s="5">
        <v>795962889000</v>
      </c>
      <c r="F88" s="5">
        <v>739091580000</v>
      </c>
      <c r="G88" s="5">
        <v>697963580000</v>
      </c>
      <c r="I88" s="5">
        <v>739091580000</v>
      </c>
      <c r="J88" s="5">
        <v>818857785000</v>
      </c>
      <c r="K88" s="5">
        <v>626205079014</v>
      </c>
      <c r="L88" s="5">
        <v>324849193000</v>
      </c>
      <c r="M88" s="5">
        <v>262568523000</v>
      </c>
      <c r="N88" s="5">
        <v>103329637000</v>
      </c>
    </row>
    <row r="89" spans="3:14" ht="15.5" x14ac:dyDescent="0.35">
      <c r="C89" t="s">
        <v>434</v>
      </c>
      <c r="D89" s="5">
        <v>66667000</v>
      </c>
      <c r="E89" s="5">
        <v>86667000</v>
      </c>
      <c r="F89" s="5">
        <v>106667000</v>
      </c>
      <c r="G89" s="5">
        <v>126667000</v>
      </c>
      <c r="I89" s="5">
        <v>106667000</v>
      </c>
      <c r="J89" s="5">
        <v>186667000</v>
      </c>
      <c r="K89" s="5">
        <v>266666667</v>
      </c>
      <c r="L89" s="5">
        <v>346667000</v>
      </c>
      <c r="M89" s="5">
        <v>426667000</v>
      </c>
      <c r="N89" s="5">
        <v>506667000</v>
      </c>
    </row>
    <row r="90" spans="3:14" ht="15.5" x14ac:dyDescent="0.35">
      <c r="C90" t="s">
        <v>107</v>
      </c>
      <c r="D90" s="5">
        <v>149742000</v>
      </c>
      <c r="E90" s="5">
        <v>180040000</v>
      </c>
      <c r="F90" s="5">
        <v>222927000</v>
      </c>
      <c r="G90" s="5">
        <v>265815000</v>
      </c>
      <c r="I90" s="5">
        <v>222927000</v>
      </c>
      <c r="J90" s="5">
        <v>394477000</v>
      </c>
      <c r="K90" s="5">
        <v>301190172</v>
      </c>
      <c r="L90" s="5">
        <v>489642000</v>
      </c>
      <c r="M90" s="5">
        <v>233367000</v>
      </c>
      <c r="N90" s="5">
        <v>372531000</v>
      </c>
    </row>
    <row r="91" spans="3:14" ht="15.5" x14ac:dyDescent="0.35">
      <c r="C91" t="s">
        <v>108</v>
      </c>
      <c r="D91" s="5">
        <v>3191390000</v>
      </c>
      <c r="E91" s="5">
        <v>2211365000</v>
      </c>
      <c r="F91" s="5">
        <v>4801327000</v>
      </c>
      <c r="G91" s="5">
        <v>8427127000</v>
      </c>
      <c r="I91" s="5">
        <v>4801327000</v>
      </c>
      <c r="J91" s="5">
        <v>8320600000</v>
      </c>
      <c r="K91" s="5">
        <v>8734126338</v>
      </c>
      <c r="L91" s="5">
        <v>6382370000</v>
      </c>
    </row>
    <row r="92" spans="3:14" ht="15.5" x14ac:dyDescent="0.35">
      <c r="C92" t="s">
        <v>109</v>
      </c>
      <c r="D92" s="5">
        <v>1784668388000</v>
      </c>
      <c r="E92" s="5">
        <v>1891777449000</v>
      </c>
      <c r="F92" s="5">
        <v>1886364224000</v>
      </c>
      <c r="G92" s="5">
        <v>1719537746000</v>
      </c>
      <c r="I92" s="5">
        <v>1886364224000</v>
      </c>
      <c r="J92" s="5">
        <v>1812310636000</v>
      </c>
      <c r="K92" s="5">
        <v>1605166555640</v>
      </c>
      <c r="L92" s="5">
        <v>1105897553000</v>
      </c>
      <c r="M92" s="5">
        <v>753200281000</v>
      </c>
      <c r="N92" s="5">
        <v>531406736000</v>
      </c>
    </row>
    <row r="93" spans="3:14" ht="15.5" x14ac:dyDescent="0.35">
      <c r="C93" t="s">
        <v>110</v>
      </c>
      <c r="D93" s="5">
        <v>2840478359000</v>
      </c>
      <c r="E93" s="5">
        <v>3014622371000</v>
      </c>
      <c r="F93" s="5">
        <v>2996254739000</v>
      </c>
      <c r="G93" s="5">
        <v>2692138987000</v>
      </c>
      <c r="I93" s="5">
        <v>2996254739000</v>
      </c>
      <c r="J93" s="5">
        <v>2703403336000</v>
      </c>
      <c r="K93" s="5">
        <v>2553935152881</v>
      </c>
      <c r="L93" s="5">
        <v>1606541840000</v>
      </c>
      <c r="M93" s="5">
        <v>1070721727000</v>
      </c>
      <c r="N93" s="5">
        <v>786166973000</v>
      </c>
    </row>
    <row r="94" spans="3:14" ht="15.5" x14ac:dyDescent="0.35">
      <c r="C94" t="s">
        <v>111</v>
      </c>
    </row>
    <row r="95" spans="3:14" ht="15.5" x14ac:dyDescent="0.35">
      <c r="C95" t="s">
        <v>112</v>
      </c>
    </row>
    <row r="96" spans="3:14" ht="15.5" x14ac:dyDescent="0.35">
      <c r="C96" t="s">
        <v>113</v>
      </c>
      <c r="D96" s="5">
        <v>633153272000</v>
      </c>
      <c r="E96" s="5">
        <v>645514989000</v>
      </c>
      <c r="F96" s="5">
        <v>707194230000</v>
      </c>
      <c r="G96" s="5">
        <v>667310562000</v>
      </c>
      <c r="I96" s="5">
        <v>707194230000</v>
      </c>
      <c r="J96" s="5">
        <v>612469261000</v>
      </c>
      <c r="K96" s="5">
        <v>490541101139</v>
      </c>
      <c r="L96" s="5">
        <v>364851948000</v>
      </c>
      <c r="M96" s="5">
        <v>220535196000</v>
      </c>
      <c r="N96" s="5">
        <v>201664337000</v>
      </c>
    </row>
    <row r="97" spans="3:14" ht="15.5" x14ac:dyDescent="0.35">
      <c r="C97" t="s">
        <v>114</v>
      </c>
    </row>
    <row r="98" spans="3:14" ht="15.5" x14ac:dyDescent="0.35">
      <c r="C98" t="s">
        <v>251</v>
      </c>
      <c r="D98" s="5">
        <v>316319635000</v>
      </c>
      <c r="E98" s="5">
        <v>332845301000</v>
      </c>
      <c r="F98" s="5">
        <v>390785876000</v>
      </c>
      <c r="G98" s="5">
        <v>379367509000</v>
      </c>
      <c r="I98" s="5">
        <v>390785876000</v>
      </c>
      <c r="J98" s="5">
        <v>378830431000</v>
      </c>
      <c r="K98" s="5">
        <v>286360686113</v>
      </c>
      <c r="L98" s="5">
        <v>215491531000</v>
      </c>
      <c r="M98" s="5">
        <v>124305758000</v>
      </c>
      <c r="N98" s="5">
        <v>86084394000</v>
      </c>
    </row>
    <row r="99" spans="3:14" ht="15.5" x14ac:dyDescent="0.35">
      <c r="C99" t="s">
        <v>115</v>
      </c>
    </row>
    <row r="100" spans="3:14" ht="15.5" x14ac:dyDescent="0.35">
      <c r="C100" t="s">
        <v>252</v>
      </c>
      <c r="D100" s="5">
        <v>16866282000</v>
      </c>
      <c r="E100" s="5">
        <v>14877875000</v>
      </c>
      <c r="F100" s="5">
        <v>16579941000</v>
      </c>
      <c r="G100" s="5">
        <v>7829165000</v>
      </c>
      <c r="I100" s="5">
        <v>16579941000</v>
      </c>
      <c r="J100" s="5">
        <v>11450541000</v>
      </c>
      <c r="K100" s="5">
        <v>8627209680</v>
      </c>
      <c r="L100" s="5">
        <v>23914568000</v>
      </c>
      <c r="M100" s="5">
        <v>11516499000</v>
      </c>
      <c r="N100" s="5">
        <v>20120922000</v>
      </c>
    </row>
    <row r="101" spans="3:14" ht="15.5" x14ac:dyDescent="0.35">
      <c r="C101" t="s">
        <v>116</v>
      </c>
      <c r="D101" s="5">
        <v>26517228000</v>
      </c>
      <c r="E101" s="5">
        <v>27695724000</v>
      </c>
      <c r="F101" s="5">
        <v>15096233000</v>
      </c>
      <c r="G101" s="5">
        <v>28156598000</v>
      </c>
      <c r="I101" s="5">
        <v>15096233000</v>
      </c>
      <c r="J101" s="5">
        <v>10177771000</v>
      </c>
      <c r="K101" s="5">
        <v>16605745019</v>
      </c>
      <c r="L101" s="5">
        <v>32653339000</v>
      </c>
      <c r="M101" s="5">
        <v>17086957000</v>
      </c>
      <c r="N101" s="5">
        <v>3036625000</v>
      </c>
    </row>
    <row r="102" spans="3:14" ht="15.5" x14ac:dyDescent="0.35">
      <c r="C102" t="s">
        <v>117</v>
      </c>
      <c r="D102" s="5">
        <v>886971000</v>
      </c>
      <c r="E102" s="5">
        <v>1143544000</v>
      </c>
      <c r="F102" s="5">
        <v>1158521000</v>
      </c>
      <c r="G102" s="5">
        <v>1275874000</v>
      </c>
      <c r="I102" s="5">
        <v>1158521000</v>
      </c>
      <c r="J102" s="5">
        <v>879981000</v>
      </c>
      <c r="K102" s="5">
        <v>1386258706</v>
      </c>
      <c r="L102" s="5">
        <v>1295923000</v>
      </c>
      <c r="M102" s="5">
        <v>961062000</v>
      </c>
      <c r="N102" s="5">
        <v>1040410000</v>
      </c>
    </row>
    <row r="103" spans="3:14" ht="15.5" x14ac:dyDescent="0.35">
      <c r="C103" t="s">
        <v>543</v>
      </c>
      <c r="M103" s="5">
        <v>10000000000</v>
      </c>
    </row>
    <row r="104" spans="3:14" ht="15.5" x14ac:dyDescent="0.35">
      <c r="C104" t="s">
        <v>322</v>
      </c>
    </row>
    <row r="105" spans="3:14" ht="15.5" x14ac:dyDescent="0.35">
      <c r="C105" t="s">
        <v>255</v>
      </c>
      <c r="D105" s="5">
        <v>35833333000</v>
      </c>
      <c r="E105" s="5">
        <v>38333333000</v>
      </c>
    </row>
    <row r="106" spans="3:14" ht="15.5" x14ac:dyDescent="0.35">
      <c r="C106" t="s">
        <v>323</v>
      </c>
      <c r="E106" s="5">
        <v>16095000</v>
      </c>
      <c r="F106" s="5">
        <v>63941000</v>
      </c>
      <c r="G106" s="5">
        <v>111132000</v>
      </c>
      <c r="I106" s="5">
        <v>63941000</v>
      </c>
      <c r="J106" s="5">
        <v>248863000</v>
      </c>
    </row>
    <row r="107" spans="3:14" ht="15.5" x14ac:dyDescent="0.35">
      <c r="C107" t="s">
        <v>1081</v>
      </c>
      <c r="D107" s="5">
        <v>7178890000</v>
      </c>
      <c r="E107" s="5">
        <v>8423891000</v>
      </c>
      <c r="G107" s="5">
        <v>9603310000</v>
      </c>
      <c r="M107" s="5">
        <v>528016000</v>
      </c>
      <c r="N107" s="5">
        <v>1242388000</v>
      </c>
    </row>
    <row r="108" spans="3:14" ht="15.5" x14ac:dyDescent="0.35">
      <c r="C108" t="s">
        <v>325</v>
      </c>
      <c r="D108" s="5">
        <v>301634744000</v>
      </c>
      <c r="E108" s="5">
        <v>324891855000</v>
      </c>
      <c r="F108" s="5">
        <v>332549276000</v>
      </c>
      <c r="G108" s="5">
        <v>230225156000</v>
      </c>
      <c r="I108" s="5">
        <v>332549276000</v>
      </c>
      <c r="J108" s="5">
        <v>170758227000</v>
      </c>
      <c r="K108" s="5">
        <v>218144743392</v>
      </c>
      <c r="L108" s="5">
        <v>63080623000</v>
      </c>
      <c r="M108" s="5">
        <v>71438160000</v>
      </c>
      <c r="N108" s="5">
        <v>40992053000</v>
      </c>
    </row>
    <row r="109" spans="3:14" ht="15.5" x14ac:dyDescent="0.35">
      <c r="C109" t="s">
        <v>122</v>
      </c>
      <c r="D109" s="5">
        <v>361428586000</v>
      </c>
      <c r="E109" s="5">
        <v>381615094000</v>
      </c>
      <c r="F109" s="5">
        <v>386201912000</v>
      </c>
      <c r="G109" s="5">
        <v>282589688000</v>
      </c>
      <c r="I109" s="5">
        <v>386201912000</v>
      </c>
      <c r="J109" s="5">
        <v>215757687000</v>
      </c>
      <c r="K109" s="5">
        <v>255883512711</v>
      </c>
      <c r="L109" s="5">
        <v>104670179000</v>
      </c>
      <c r="M109" s="5">
        <v>115274834000</v>
      </c>
      <c r="N109" s="5">
        <v>80865553000</v>
      </c>
    </row>
    <row r="110" spans="3:14" ht="15.5" x14ac:dyDescent="0.35">
      <c r="C110" t="s">
        <v>123</v>
      </c>
      <c r="D110" s="5">
        <v>361428586000</v>
      </c>
      <c r="E110" s="5">
        <v>381615094000</v>
      </c>
      <c r="F110" s="5">
        <v>386201912000</v>
      </c>
      <c r="G110" s="5">
        <v>282589688000</v>
      </c>
      <c r="I110" s="5">
        <v>386201912000</v>
      </c>
      <c r="J110" s="5">
        <v>215757687000</v>
      </c>
      <c r="K110" s="5">
        <v>255883512711</v>
      </c>
      <c r="L110" s="5">
        <v>104670179000</v>
      </c>
      <c r="M110" s="5">
        <v>115274834000</v>
      </c>
      <c r="N110" s="5">
        <v>80865553000</v>
      </c>
    </row>
    <row r="111" spans="3:14" ht="15.5" x14ac:dyDescent="0.35">
      <c r="C111" t="s">
        <v>256</v>
      </c>
      <c r="M111" s="5">
        <v>2619730000</v>
      </c>
      <c r="N111" s="5">
        <v>8644932000</v>
      </c>
    </row>
    <row r="112" spans="3:14" ht="15.5" x14ac:dyDescent="0.35">
      <c r="C112" t="s">
        <v>124</v>
      </c>
      <c r="D112" s="5">
        <v>994581858000</v>
      </c>
      <c r="E112" s="5">
        <v>1027130083000</v>
      </c>
      <c r="F112" s="5">
        <v>1093396142000</v>
      </c>
      <c r="G112" s="5">
        <v>949900250000</v>
      </c>
      <c r="I112" s="5">
        <v>1093396142000</v>
      </c>
      <c r="J112" s="5">
        <v>828226948000</v>
      </c>
      <c r="K112" s="5">
        <v>746424613850</v>
      </c>
      <c r="L112" s="5">
        <v>469522127000</v>
      </c>
      <c r="M112" s="5">
        <v>335810030000</v>
      </c>
      <c r="N112" s="5">
        <v>282529890000</v>
      </c>
    </row>
    <row r="113" spans="2:14" ht="15.5" x14ac:dyDescent="0.35">
      <c r="C113" t="s">
        <v>125</v>
      </c>
    </row>
    <row r="114" spans="2:14" ht="15.5" x14ac:dyDescent="0.35">
      <c r="C114" t="s">
        <v>126</v>
      </c>
      <c r="D114" s="5">
        <v>999960000000</v>
      </c>
      <c r="E114" s="5">
        <v>999960000000</v>
      </c>
      <c r="F114" s="5">
        <v>999960000000</v>
      </c>
      <c r="G114" s="5">
        <v>999960000000</v>
      </c>
      <c r="I114" s="5">
        <v>999960000000</v>
      </c>
      <c r="J114" s="5">
        <v>999960000000</v>
      </c>
      <c r="K114" s="5">
        <v>999960000000</v>
      </c>
      <c r="L114" s="5">
        <v>300000000</v>
      </c>
      <c r="M114" s="5">
        <v>300000000</v>
      </c>
      <c r="N114" s="5">
        <v>300000000</v>
      </c>
    </row>
    <row r="115" spans="2:14" ht="15.5" x14ac:dyDescent="0.35">
      <c r="C115" t="s">
        <v>127</v>
      </c>
      <c r="D115" s="5">
        <v>233094009000</v>
      </c>
      <c r="E115" s="5">
        <v>233094009000</v>
      </c>
      <c r="F115" s="5">
        <v>233094009000</v>
      </c>
      <c r="G115" s="5">
        <v>233094009000</v>
      </c>
      <c r="I115" s="5">
        <v>233094009000</v>
      </c>
      <c r="J115" s="5">
        <v>233094009000</v>
      </c>
      <c r="K115" s="5">
        <v>233094008789</v>
      </c>
    </row>
    <row r="116" spans="2:14" ht="15.5" x14ac:dyDescent="0.35">
      <c r="C116" t="s">
        <v>128</v>
      </c>
      <c r="D116" s="5">
        <v>652571618000</v>
      </c>
      <c r="E116" s="5">
        <v>794162663000</v>
      </c>
      <c r="F116" s="5">
        <v>707181268000</v>
      </c>
      <c r="G116" s="5">
        <v>544958985000</v>
      </c>
      <c r="I116" s="5">
        <v>707181268000</v>
      </c>
      <c r="J116" s="5">
        <v>661393821000</v>
      </c>
      <c r="K116" s="5">
        <v>564668754553</v>
      </c>
      <c r="L116" s="5">
        <v>1146422868000</v>
      </c>
      <c r="M116" s="5">
        <v>744802086000</v>
      </c>
      <c r="N116" s="5">
        <v>513022726000</v>
      </c>
    </row>
    <row r="117" spans="2:14" ht="15.5" x14ac:dyDescent="0.35">
      <c r="C117" t="s">
        <v>257</v>
      </c>
      <c r="D117" s="5">
        <v>6549937000</v>
      </c>
      <c r="E117" s="5">
        <v>5337302000</v>
      </c>
      <c r="F117" s="5">
        <v>5337302000</v>
      </c>
      <c r="G117" s="5">
        <v>5337302000</v>
      </c>
      <c r="I117" s="5">
        <v>5337302000</v>
      </c>
      <c r="J117" s="5">
        <v>3853717000</v>
      </c>
      <c r="K117" s="5">
        <v>2508103909</v>
      </c>
    </row>
    <row r="118" spans="2:14" ht="15.5" x14ac:dyDescent="0.35">
      <c r="C118" t="s">
        <v>258</v>
      </c>
      <c r="D118" s="5">
        <v>646021681000</v>
      </c>
      <c r="E118" s="5">
        <v>788825361000</v>
      </c>
      <c r="F118" s="5">
        <v>701843966000</v>
      </c>
      <c r="G118" s="5">
        <v>539621683000</v>
      </c>
      <c r="I118" s="5">
        <v>701843966000</v>
      </c>
      <c r="J118" s="5">
        <v>657540104000</v>
      </c>
      <c r="K118" s="5">
        <v>562160650644</v>
      </c>
    </row>
    <row r="119" spans="2:14" ht="15.5" x14ac:dyDescent="0.35">
      <c r="C119" t="s">
        <v>259</v>
      </c>
      <c r="D119" s="5">
        <v>652571618000</v>
      </c>
      <c r="E119" s="5">
        <v>794162663000</v>
      </c>
      <c r="F119" s="5">
        <v>707181268000</v>
      </c>
      <c r="G119" s="5">
        <v>544958985000</v>
      </c>
      <c r="I119" s="5">
        <v>707181268000</v>
      </c>
      <c r="J119" s="5">
        <v>661393821000</v>
      </c>
      <c r="K119" s="5">
        <v>564668754553</v>
      </c>
      <c r="L119" s="5">
        <v>1146422868000</v>
      </c>
      <c r="M119" s="5">
        <v>744802086000</v>
      </c>
      <c r="N119" s="5">
        <v>513022726000</v>
      </c>
    </row>
    <row r="120" spans="2:14" ht="15.5" x14ac:dyDescent="0.35">
      <c r="C120" t="s">
        <v>260</v>
      </c>
      <c r="D120" s="5">
        <v>11754149000</v>
      </c>
      <c r="E120" s="5">
        <v>11918561000</v>
      </c>
      <c r="F120" s="5">
        <v>14425935000</v>
      </c>
      <c r="G120" s="5">
        <v>16428895000</v>
      </c>
      <c r="I120" s="5">
        <v>14425935000</v>
      </c>
      <c r="J120" s="5">
        <v>12378349000</v>
      </c>
      <c r="K120" s="5">
        <v>16234991647</v>
      </c>
    </row>
    <row r="121" spans="2:14" ht="15.5" x14ac:dyDescent="0.35">
      <c r="C121" t="s">
        <v>10</v>
      </c>
      <c r="D121" s="5">
        <v>1845896501000</v>
      </c>
      <c r="E121" s="5">
        <v>1987492288000</v>
      </c>
      <c r="F121" s="5">
        <v>1902858597000</v>
      </c>
      <c r="G121" s="5">
        <v>1742238737000</v>
      </c>
      <c r="I121" s="5">
        <v>1902858597000</v>
      </c>
      <c r="J121" s="5">
        <v>1875176388000</v>
      </c>
      <c r="K121" s="5">
        <v>1807510539031</v>
      </c>
      <c r="L121" s="5">
        <v>1137019713000</v>
      </c>
      <c r="M121" s="5">
        <v>734911697000</v>
      </c>
      <c r="N121" s="5">
        <v>503637083000</v>
      </c>
    </row>
    <row r="122" spans="2:14" ht="15.5" x14ac:dyDescent="0.35">
      <c r="C122" t="s">
        <v>129</v>
      </c>
      <c r="D122" s="5">
        <v>2840478359000</v>
      </c>
      <c r="E122" s="5">
        <v>3014622371000</v>
      </c>
      <c r="F122" s="5">
        <v>2996254739000</v>
      </c>
      <c r="G122" s="5">
        <v>2692138987000</v>
      </c>
      <c r="I122" s="5">
        <v>2996254739000</v>
      </c>
      <c r="J122" s="5">
        <v>2703403336000</v>
      </c>
      <c r="K122" s="5">
        <v>2553935152881</v>
      </c>
      <c r="L122" s="5">
        <v>1606541840000</v>
      </c>
      <c r="M122" s="5">
        <v>1070721727000</v>
      </c>
      <c r="N122" s="5">
        <v>786166973000</v>
      </c>
    </row>
    <row r="123" spans="2:14" ht="15.5" x14ac:dyDescent="0.35">
      <c r="C123" t="s">
        <v>130</v>
      </c>
      <c r="D123" s="5">
        <v>16666000000</v>
      </c>
      <c r="E123" s="5">
        <v>16666000000</v>
      </c>
      <c r="F123" s="5">
        <v>16666000000</v>
      </c>
      <c r="G123" s="5">
        <v>16666000000</v>
      </c>
      <c r="I123" s="5">
        <v>16666000000</v>
      </c>
      <c r="J123" s="5">
        <v>16666000000</v>
      </c>
      <c r="K123" s="5">
        <v>16666000000</v>
      </c>
      <c r="L123" s="5">
        <v>300</v>
      </c>
      <c r="M123" s="5">
        <v>300</v>
      </c>
      <c r="N123" s="5">
        <v>300</v>
      </c>
    </row>
    <row r="125" spans="2:14" ht="15.5" x14ac:dyDescent="0.35">
      <c r="B125" t="s">
        <v>131</v>
      </c>
      <c r="C125" t="s">
        <v>132</v>
      </c>
      <c r="D125" s="5">
        <v>-92172662000</v>
      </c>
      <c r="E125" s="5">
        <v>182924354000</v>
      </c>
      <c r="F125" s="5">
        <v>295974563000</v>
      </c>
      <c r="G125" s="5">
        <v>286140710000</v>
      </c>
      <c r="I125" s="5">
        <v>829781520000</v>
      </c>
      <c r="J125" s="5">
        <v>548501420000</v>
      </c>
      <c r="K125" s="5">
        <v>395426815051</v>
      </c>
      <c r="L125" s="5">
        <v>470742227000</v>
      </c>
      <c r="M125" s="5">
        <v>368485158000</v>
      </c>
      <c r="N125" s="5">
        <v>256928960000</v>
      </c>
    </row>
    <row r="126" spans="2:14" ht="15.5" x14ac:dyDescent="0.35">
      <c r="C126" t="s">
        <v>133</v>
      </c>
      <c r="D126" s="5">
        <v>628798784000</v>
      </c>
      <c r="E126" s="5">
        <v>766729616000</v>
      </c>
      <c r="F126" s="5">
        <v>899649361000</v>
      </c>
      <c r="G126" s="5">
        <v>687223938000</v>
      </c>
      <c r="I126" s="5">
        <v>2898016648000</v>
      </c>
      <c r="J126" s="5">
        <v>2443368511000</v>
      </c>
      <c r="K126" s="5">
        <v>1843343604986</v>
      </c>
      <c r="L126" s="5">
        <v>1577272478000</v>
      </c>
      <c r="M126" s="5">
        <v>1324320864000</v>
      </c>
      <c r="N126" s="5">
        <v>951582204000</v>
      </c>
    </row>
    <row r="127" spans="2:14" ht="15.5" x14ac:dyDescent="0.35">
      <c r="C127" t="s">
        <v>134</v>
      </c>
      <c r="D127" s="5">
        <v>-451479673000</v>
      </c>
      <c r="E127" s="5">
        <v>-418391364000</v>
      </c>
      <c r="F127" s="5">
        <v>-425068209000</v>
      </c>
      <c r="G127" s="5">
        <v>-252461212000</v>
      </c>
      <c r="I127" s="5">
        <v>-1370456105000</v>
      </c>
      <c r="J127" s="5">
        <v>-1271911862000</v>
      </c>
      <c r="K127" s="5">
        <v>-936142515504</v>
      </c>
      <c r="L127" s="5">
        <v>-749822158000</v>
      </c>
      <c r="M127" s="5">
        <v>-612171660000</v>
      </c>
      <c r="N127" s="5">
        <v>-425293176000</v>
      </c>
    </row>
    <row r="128" spans="2:14" ht="15.5" x14ac:dyDescent="0.35">
      <c r="C128" t="s">
        <v>365</v>
      </c>
      <c r="D128" s="5">
        <v>-252427093000</v>
      </c>
      <c r="E128" s="5">
        <v>-146971156000</v>
      </c>
      <c r="F128" s="5">
        <v>-136938786000</v>
      </c>
      <c r="G128" s="5">
        <v>-111361472000</v>
      </c>
      <c r="I128" s="5">
        <v>-599772288000</v>
      </c>
      <c r="J128" s="5">
        <v>-519205419000</v>
      </c>
      <c r="K128" s="5">
        <v>-403325022632</v>
      </c>
      <c r="L128" s="5">
        <v>-281958101000</v>
      </c>
      <c r="M128" s="5">
        <v>-296082841000</v>
      </c>
      <c r="N128" s="5">
        <v>-227666002000</v>
      </c>
    </row>
    <row r="129" spans="3:14" ht="15.5" x14ac:dyDescent="0.35">
      <c r="C129" t="s">
        <v>137</v>
      </c>
      <c r="D129" s="5">
        <v>-17064680000</v>
      </c>
      <c r="E129" s="5">
        <v>-18442742000</v>
      </c>
      <c r="F129" s="5">
        <v>-41667803000</v>
      </c>
      <c r="G129" s="5">
        <v>-37260544000</v>
      </c>
      <c r="I129" s="5">
        <v>-98006735000</v>
      </c>
      <c r="J129" s="5">
        <v>-103749810000</v>
      </c>
      <c r="K129" s="5">
        <v>-108449251799</v>
      </c>
      <c r="L129" s="5">
        <v>-74749992000</v>
      </c>
      <c r="M129" s="5">
        <v>-47581205000</v>
      </c>
      <c r="N129" s="5">
        <v>-41694066000</v>
      </c>
    </row>
    <row r="130" spans="3:14" ht="15.5" x14ac:dyDescent="0.35">
      <c r="C130" t="s">
        <v>139</v>
      </c>
      <c r="D130" s="5">
        <v>-292246927000</v>
      </c>
      <c r="E130" s="5">
        <v>-40441563000</v>
      </c>
      <c r="F130" s="5">
        <v>-116384876000</v>
      </c>
      <c r="G130" s="5">
        <v>-69818551000</v>
      </c>
      <c r="I130" s="5">
        <v>-565813446000</v>
      </c>
      <c r="J130" s="5">
        <v>-463818450000</v>
      </c>
      <c r="K130" s="5">
        <v>151741417174</v>
      </c>
      <c r="L130" s="5">
        <v>-175615091000</v>
      </c>
      <c r="M130" s="5">
        <v>-192325146000</v>
      </c>
      <c r="N130" s="5">
        <v>-208413269000</v>
      </c>
    </row>
    <row r="131" spans="3:14" ht="15.5" x14ac:dyDescent="0.35">
      <c r="C131" t="s">
        <v>140</v>
      </c>
      <c r="D131" s="5">
        <v>26541000000</v>
      </c>
      <c r="E131" s="5">
        <v>-79950318000</v>
      </c>
      <c r="F131" s="5">
        <v>-43620303000</v>
      </c>
      <c r="G131" s="5">
        <v>-57251888000</v>
      </c>
      <c r="I131" s="5">
        <v>-70335348000</v>
      </c>
      <c r="J131" s="5">
        <v>-249698944000</v>
      </c>
      <c r="K131" s="5">
        <v>-245524017892</v>
      </c>
      <c r="L131" s="5">
        <v>-195317124000</v>
      </c>
      <c r="M131" s="5">
        <v>-127918347000</v>
      </c>
      <c r="N131" s="5">
        <v>-25576856000</v>
      </c>
    </row>
    <row r="132" spans="3:14" ht="15.5" x14ac:dyDescent="0.35">
      <c r="C132" t="s">
        <v>1082</v>
      </c>
      <c r="F132" s="5">
        <v>-15750000000</v>
      </c>
      <c r="I132" s="5">
        <v>-15750000000</v>
      </c>
      <c r="K132" s="5">
        <v>-11178572000</v>
      </c>
      <c r="L132" s="5">
        <v>-159336652000</v>
      </c>
      <c r="M132" s="5">
        <v>-111440376000</v>
      </c>
    </row>
    <row r="133" spans="3:14" ht="15.5" x14ac:dyDescent="0.35">
      <c r="C133" t="s">
        <v>143</v>
      </c>
      <c r="D133" s="5">
        <v>10245622000</v>
      </c>
      <c r="E133" s="5">
        <v>-76290702000</v>
      </c>
      <c r="F133" s="5">
        <v>-36069484000</v>
      </c>
      <c r="G133" s="5">
        <v>-57875995000</v>
      </c>
      <c r="I133" s="5">
        <v>-94903624000</v>
      </c>
      <c r="J133" s="5">
        <v>-291992641000</v>
      </c>
      <c r="K133" s="5">
        <v>-279697510099</v>
      </c>
      <c r="L133" s="5">
        <v>-112095785000</v>
      </c>
      <c r="M133" s="5">
        <v>-27054051000</v>
      </c>
      <c r="N133" s="5">
        <v>-23702298000</v>
      </c>
    </row>
    <row r="134" spans="3:14" ht="15.5" x14ac:dyDescent="0.35">
      <c r="C134" t="s">
        <v>1083</v>
      </c>
      <c r="D134" s="5">
        <v>15121735000</v>
      </c>
      <c r="F134" s="5">
        <v>5961801000</v>
      </c>
      <c r="G134" s="5">
        <v>196995000</v>
      </c>
      <c r="I134" s="5">
        <v>20690683000</v>
      </c>
      <c r="J134" s="5">
        <v>40242150000</v>
      </c>
      <c r="K134" s="5">
        <v>67000292000</v>
      </c>
      <c r="L134" s="5">
        <v>54084205000</v>
      </c>
      <c r="M134" s="5">
        <v>12217013000</v>
      </c>
      <c r="N134" s="5">
        <v>72660000</v>
      </c>
    </row>
    <row r="135" spans="3:14" ht="15.5" x14ac:dyDescent="0.35">
      <c r="C135" t="s">
        <v>574</v>
      </c>
      <c r="D135" s="5">
        <v>146925000</v>
      </c>
      <c r="F135" s="5">
        <v>-9641867000</v>
      </c>
      <c r="G135" s="5">
        <v>9641867000</v>
      </c>
      <c r="L135" s="5">
        <v>45353168000</v>
      </c>
      <c r="M135" s="5">
        <v>823733000</v>
      </c>
    </row>
    <row r="136" spans="3:14" ht="15.5" x14ac:dyDescent="0.35">
      <c r="C136" t="s">
        <v>394</v>
      </c>
      <c r="D136" s="5">
        <v>-5313886000</v>
      </c>
      <c r="E136" s="5">
        <v>-8924249000</v>
      </c>
      <c r="F136" s="5">
        <v>-1725268000</v>
      </c>
      <c r="G136" s="5">
        <v>-4455943000</v>
      </c>
      <c r="I136" s="5">
        <v>-14848101000</v>
      </c>
      <c r="J136" s="5">
        <v>-14877233000</v>
      </c>
      <c r="K136" s="5">
        <v>-52992175000</v>
      </c>
      <c r="L136" s="5">
        <v>-25420081000</v>
      </c>
      <c r="M136" s="5">
        <v>-4248578000</v>
      </c>
      <c r="N136" s="5">
        <v>-5395898000</v>
      </c>
    </row>
    <row r="137" spans="3:14" ht="15.5" x14ac:dyDescent="0.35">
      <c r="C137" t="s">
        <v>1084</v>
      </c>
      <c r="I137" s="5">
        <v>9000000000</v>
      </c>
      <c r="K137" s="5">
        <v>18000000000</v>
      </c>
    </row>
    <row r="138" spans="3:14" ht="15.5" x14ac:dyDescent="0.35">
      <c r="C138" t="s">
        <v>261</v>
      </c>
      <c r="D138" s="5">
        <v>4486437000</v>
      </c>
      <c r="E138" s="5">
        <v>5264633000</v>
      </c>
      <c r="F138" s="5">
        <v>3941005000</v>
      </c>
      <c r="G138" s="5">
        <v>2512512000</v>
      </c>
      <c r="I138" s="5">
        <v>15812184000</v>
      </c>
      <c r="J138" s="5">
        <v>14744257000</v>
      </c>
      <c r="K138" s="5">
        <v>11947550811</v>
      </c>
      <c r="L138" s="5">
        <v>2207490000</v>
      </c>
      <c r="M138" s="5">
        <v>1683912000</v>
      </c>
      <c r="N138" s="5">
        <v>1209026000</v>
      </c>
    </row>
    <row r="139" spans="3:14" ht="15.5" x14ac:dyDescent="0.35">
      <c r="C139" t="s">
        <v>1085</v>
      </c>
      <c r="J139" s="5">
        <v>-270422000</v>
      </c>
      <c r="L139" s="5">
        <v>-415775000</v>
      </c>
      <c r="N139" s="5">
        <v>-204862000</v>
      </c>
    </row>
    <row r="140" spans="3:14" ht="15.5" x14ac:dyDescent="0.35">
      <c r="C140" t="s">
        <v>333</v>
      </c>
      <c r="D140" s="5">
        <v>1854167000</v>
      </c>
      <c r="F140" s="5">
        <v>9663510000</v>
      </c>
      <c r="G140" s="5">
        <v>-7271324000</v>
      </c>
      <c r="I140" s="5">
        <v>9663510000</v>
      </c>
      <c r="J140" s="5">
        <v>2454945000</v>
      </c>
      <c r="K140" s="5">
        <v>1396396396</v>
      </c>
      <c r="L140" s="5">
        <v>306306000</v>
      </c>
      <c r="M140" s="5">
        <v>100000000</v>
      </c>
      <c r="N140" s="5">
        <v>905693000</v>
      </c>
    </row>
    <row r="141" spans="3:14" ht="15.5" x14ac:dyDescent="0.35">
      <c r="C141" t="s">
        <v>848</v>
      </c>
      <c r="N141" s="5">
        <v>1538823000</v>
      </c>
    </row>
    <row r="142" spans="3:14" ht="15.5" x14ac:dyDescent="0.35">
      <c r="C142" t="s">
        <v>148</v>
      </c>
      <c r="D142" s="5">
        <v>-292246927000</v>
      </c>
      <c r="E142" s="5">
        <v>-40441563000</v>
      </c>
      <c r="F142" s="5">
        <v>-116384876000</v>
      </c>
      <c r="G142" s="5">
        <v>-69818551000</v>
      </c>
      <c r="I142" s="5">
        <v>-565813446000</v>
      </c>
      <c r="J142" s="5">
        <v>-463818450000</v>
      </c>
      <c r="K142" s="5">
        <v>151741417174</v>
      </c>
      <c r="L142" s="5">
        <v>-175615091000</v>
      </c>
      <c r="M142" s="5">
        <v>-192325146000</v>
      </c>
      <c r="N142" s="5">
        <v>-208413269000</v>
      </c>
    </row>
    <row r="143" spans="3:14" ht="15.5" x14ac:dyDescent="0.35">
      <c r="C143" t="s">
        <v>280</v>
      </c>
      <c r="K143" s="5">
        <v>491588000000</v>
      </c>
    </row>
    <row r="144" spans="3:14" ht="15.5" x14ac:dyDescent="0.35">
      <c r="C144" t="s">
        <v>1086</v>
      </c>
      <c r="K144" s="5">
        <v>-8533991211</v>
      </c>
    </row>
    <row r="145" spans="3:14" ht="15.5" x14ac:dyDescent="0.35">
      <c r="C145" t="s">
        <v>287</v>
      </c>
      <c r="D145" s="5">
        <v>-196739640000</v>
      </c>
      <c r="I145" s="5">
        <v>-196739640000</v>
      </c>
      <c r="J145" s="5">
        <v>-199992000000</v>
      </c>
      <c r="K145" s="5">
        <v>-100000000000</v>
      </c>
      <c r="L145" s="5">
        <v>-100000000000</v>
      </c>
      <c r="M145" s="5">
        <v>-80000000000</v>
      </c>
      <c r="N145" s="5">
        <v>-50000000000</v>
      </c>
    </row>
    <row r="146" spans="3:14" ht="15.5" x14ac:dyDescent="0.35">
      <c r="C146" t="s">
        <v>343</v>
      </c>
      <c r="D146" s="5">
        <v>-78390960000</v>
      </c>
      <c r="E146" s="5">
        <v>-88123631000</v>
      </c>
      <c r="F146" s="5">
        <v>-90492315000</v>
      </c>
      <c r="G146" s="5">
        <v>-72937769000</v>
      </c>
      <c r="I146" s="5">
        <v>-304144505000</v>
      </c>
      <c r="J146" s="5">
        <v>-203584392000</v>
      </c>
      <c r="K146" s="5">
        <v>-175929517757</v>
      </c>
      <c r="L146" s="5">
        <v>-76213191000</v>
      </c>
      <c r="M146" s="5">
        <v>-108834288000</v>
      </c>
      <c r="N146" s="5">
        <v>-138479643000</v>
      </c>
    </row>
    <row r="147" spans="3:14" ht="15.5" x14ac:dyDescent="0.35">
      <c r="C147" t="s">
        <v>1087</v>
      </c>
      <c r="L147" s="5">
        <v>25000000000</v>
      </c>
      <c r="M147" s="5">
        <v>10000000000</v>
      </c>
    </row>
    <row r="148" spans="3:14" ht="15.5" x14ac:dyDescent="0.35">
      <c r="C148" t="s">
        <v>366</v>
      </c>
      <c r="D148" s="5">
        <v>-13441251000</v>
      </c>
      <c r="E148" s="5">
        <v>-13716762000</v>
      </c>
      <c r="F148" s="5">
        <v>-11852601000</v>
      </c>
      <c r="G148" s="5">
        <v>-10832035000</v>
      </c>
      <c r="I148" s="5">
        <v>-43962796000</v>
      </c>
      <c r="J148" s="5">
        <v>-34489637000</v>
      </c>
      <c r="K148" s="5">
        <v>-29855057897</v>
      </c>
      <c r="L148" s="5">
        <v>-13687528000</v>
      </c>
      <c r="M148" s="5">
        <v>-12532392000</v>
      </c>
      <c r="N148" s="5">
        <v>-18418238000</v>
      </c>
    </row>
    <row r="149" spans="3:14" ht="15.5" x14ac:dyDescent="0.35">
      <c r="C149" t="s">
        <v>765</v>
      </c>
      <c r="I149" s="5">
        <v>-20791504000</v>
      </c>
      <c r="J149" s="5">
        <v>-25520098000</v>
      </c>
    </row>
    <row r="150" spans="3:14" ht="15.5" x14ac:dyDescent="0.35">
      <c r="C150" t="s">
        <v>149</v>
      </c>
      <c r="E150" s="5">
        <v>50000000000</v>
      </c>
    </row>
    <row r="151" spans="3:14" ht="15.5" x14ac:dyDescent="0.35">
      <c r="C151" t="s">
        <v>153</v>
      </c>
      <c r="D151" s="5">
        <v>-2500000000</v>
      </c>
      <c r="E151" s="5">
        <v>-1666667000</v>
      </c>
    </row>
    <row r="152" spans="3:14" ht="15.5" x14ac:dyDescent="0.35">
      <c r="C152" t="s">
        <v>760</v>
      </c>
      <c r="K152" s="5">
        <v>-25000000000</v>
      </c>
      <c r="L152" s="5">
        <v>-10000000000</v>
      </c>
    </row>
    <row r="153" spans="3:14" ht="15.5" x14ac:dyDescent="0.35">
      <c r="C153" t="s">
        <v>1088</v>
      </c>
      <c r="D153" s="5">
        <v>-1129168000</v>
      </c>
      <c r="E153" s="5">
        <v>-737608000</v>
      </c>
      <c r="F153" s="5">
        <v>348519000</v>
      </c>
      <c r="G153" s="5">
        <v>-348519000</v>
      </c>
      <c r="K153" s="5">
        <v>-528015961</v>
      </c>
      <c r="L153" s="5">
        <v>-714372000</v>
      </c>
      <c r="M153" s="5">
        <v>-630901000</v>
      </c>
      <c r="N153" s="5">
        <v>-193471000</v>
      </c>
    </row>
    <row r="154" spans="3:14" ht="15.5" x14ac:dyDescent="0.35">
      <c r="C154" t="s">
        <v>289</v>
      </c>
      <c r="D154" s="5">
        <v>-45907000</v>
      </c>
      <c r="E154" s="5">
        <v>-45279000</v>
      </c>
      <c r="F154" s="5">
        <v>-44659000</v>
      </c>
      <c r="G154" s="5">
        <v>-44048000</v>
      </c>
      <c r="I154" s="5">
        <v>-175001000</v>
      </c>
      <c r="J154" s="5">
        <v>-232323000</v>
      </c>
    </row>
    <row r="155" spans="3:14" ht="15.5" x14ac:dyDescent="0.35">
      <c r="C155" t="s">
        <v>1089</v>
      </c>
      <c r="M155" s="5">
        <v>-327565000</v>
      </c>
      <c r="N155" s="5">
        <v>-3388677000</v>
      </c>
    </row>
    <row r="156" spans="3:14" ht="15.5" x14ac:dyDescent="0.35">
      <c r="C156" t="s">
        <v>1090</v>
      </c>
      <c r="D156" s="5">
        <v>-1000</v>
      </c>
      <c r="E156" s="5">
        <v>13848384000</v>
      </c>
      <c r="F156" s="5">
        <v>-14343820000</v>
      </c>
      <c r="G156" s="5">
        <v>14343820000</v>
      </c>
      <c r="N156" s="5">
        <v>2066760000</v>
      </c>
    </row>
    <row r="157" spans="3:14" ht="15.5" x14ac:dyDescent="0.35">
      <c r="C157" t="s">
        <v>157</v>
      </c>
      <c r="D157" s="5">
        <v>-357878589000</v>
      </c>
      <c r="E157" s="5">
        <v>62532473000</v>
      </c>
      <c r="F157" s="5">
        <v>135969384000</v>
      </c>
      <c r="G157" s="5">
        <v>159070271000</v>
      </c>
      <c r="I157" s="5">
        <v>193632726000</v>
      </c>
      <c r="J157" s="5">
        <v>-165015974000</v>
      </c>
      <c r="K157" s="5">
        <v>301644214333</v>
      </c>
      <c r="L157" s="5">
        <v>99810012000</v>
      </c>
      <c r="M157" s="5">
        <v>48241665000</v>
      </c>
      <c r="N157" s="5">
        <v>22938835000</v>
      </c>
    </row>
    <row r="158" spans="3:14" ht="15.5" x14ac:dyDescent="0.35">
      <c r="C158" t="s">
        <v>158</v>
      </c>
      <c r="E158" s="5">
        <v>566227496000</v>
      </c>
      <c r="I158" s="5">
        <v>372594770000</v>
      </c>
      <c r="J158" s="5">
        <v>537610744000</v>
      </c>
      <c r="K158" s="5">
        <v>235966529803</v>
      </c>
      <c r="L158" s="5">
        <v>136156518000</v>
      </c>
      <c r="M158" s="5">
        <v>87914853000</v>
      </c>
      <c r="N158" s="5">
        <v>64976018000</v>
      </c>
    </row>
    <row r="159" spans="3:14" ht="15.5" x14ac:dyDescent="0.35">
      <c r="C159" t="s">
        <v>159</v>
      </c>
      <c r="D159" s="5">
        <v>-357878589000</v>
      </c>
      <c r="E159" s="5">
        <v>628759969000</v>
      </c>
      <c r="F159" s="5">
        <v>135969384000</v>
      </c>
      <c r="G159" s="5">
        <v>159070271000</v>
      </c>
      <c r="I159" s="5">
        <v>566227496000</v>
      </c>
      <c r="J159" s="5">
        <v>372594770000</v>
      </c>
      <c r="K159" s="5">
        <v>537610744136</v>
      </c>
      <c r="L159" s="5">
        <v>235966530000</v>
      </c>
      <c r="M159" s="5">
        <v>136156518000</v>
      </c>
      <c r="N159" s="5">
        <v>87914853000</v>
      </c>
    </row>
    <row r="161" spans="2:14" ht="15.5" x14ac:dyDescent="0.35">
      <c r="B161" t="s">
        <v>160</v>
      </c>
      <c r="C161" t="s">
        <v>12</v>
      </c>
      <c r="D161" s="6">
        <v>16670000000.000002</v>
      </c>
      <c r="E161" s="6">
        <v>16670000000.000002</v>
      </c>
      <c r="F161" s="6">
        <v>16670000000.000002</v>
      </c>
      <c r="G161" s="6">
        <v>16670000000.000002</v>
      </c>
      <c r="I161" s="6">
        <v>16670000000.000002</v>
      </c>
      <c r="J161" s="6">
        <v>16670000000.000002</v>
      </c>
      <c r="K161" s="6">
        <v>16670000000.000002</v>
      </c>
      <c r="L161" s="5">
        <v>0</v>
      </c>
      <c r="M161" s="5">
        <v>0</v>
      </c>
      <c r="N161" s="5">
        <v>0</v>
      </c>
    </row>
    <row r="162" spans="2:14" ht="15.5" x14ac:dyDescent="0.35">
      <c r="C162" t="s">
        <v>161</v>
      </c>
      <c r="D162" s="6">
        <v>3.31</v>
      </c>
      <c r="E162" s="6">
        <v>5.22</v>
      </c>
      <c r="F162" s="6">
        <v>9.73</v>
      </c>
      <c r="G162" s="6">
        <v>4.04</v>
      </c>
    </row>
    <row r="163" spans="2:14" ht="15.5" x14ac:dyDescent="0.35">
      <c r="C163" t="s">
        <v>162</v>
      </c>
      <c r="D163" s="6">
        <v>39.270000000000003</v>
      </c>
      <c r="E163" s="6">
        <v>28.16</v>
      </c>
      <c r="F163" s="6">
        <v>17.68</v>
      </c>
      <c r="G163" s="6">
        <v>37.380000000000003</v>
      </c>
    </row>
    <row r="164" spans="2:14" ht="15.5" x14ac:dyDescent="0.35">
      <c r="C164" t="s">
        <v>61</v>
      </c>
      <c r="D164" s="6">
        <v>2.34</v>
      </c>
      <c r="E164" s="6">
        <v>3.38</v>
      </c>
      <c r="F164" s="6">
        <v>3.19</v>
      </c>
      <c r="G164" s="6">
        <v>3.17</v>
      </c>
    </row>
    <row r="165" spans="2:14" ht="15.5" x14ac:dyDescent="0.35">
      <c r="C165" t="s">
        <v>163</v>
      </c>
      <c r="D165" s="5">
        <v>202470000000</v>
      </c>
      <c r="E165" s="5">
        <v>199480000000</v>
      </c>
      <c r="F165" s="5">
        <v>316970000000</v>
      </c>
      <c r="G165" s="5">
        <v>147120000000</v>
      </c>
    </row>
    <row r="166" spans="2:14" ht="15.5" x14ac:dyDescent="0.35">
      <c r="C166" t="s">
        <v>164</v>
      </c>
      <c r="D166" s="6">
        <v>1.9400000000000001E-2</v>
      </c>
      <c r="E166" s="6">
        <v>2.8900000000000002E-2</v>
      </c>
      <c r="F166" s="6">
        <v>5.4100000000000002E-2</v>
      </c>
      <c r="G166" s="6">
        <v>2.5000000000000001E-2</v>
      </c>
    </row>
    <row r="167" spans="2:14" ht="15.5" x14ac:dyDescent="0.35">
      <c r="C167" t="s">
        <v>165</v>
      </c>
      <c r="D167" s="6">
        <v>3.0099999999999998E-2</v>
      </c>
      <c r="E167" s="6">
        <v>4.4000000000000004E-2</v>
      </c>
      <c r="F167" s="6">
        <v>8.5900000000000004E-2</v>
      </c>
      <c r="G167" s="6">
        <v>3.9100000000000003E-2</v>
      </c>
    </row>
    <row r="168" spans="2:14" ht="15.5" x14ac:dyDescent="0.35">
      <c r="C168" t="s">
        <v>166</v>
      </c>
      <c r="D168" s="6">
        <v>4.24E-2</v>
      </c>
      <c r="E168" s="6">
        <v>3.9699999999999999E-2</v>
      </c>
      <c r="F168" s="6">
        <v>9.9100000000000008E-2</v>
      </c>
      <c r="G168" s="6">
        <v>2.7999999999999997E-2</v>
      </c>
    </row>
    <row r="169" spans="2:14" ht="15.5" x14ac:dyDescent="0.35">
      <c r="C169" t="s">
        <v>167</v>
      </c>
      <c r="D169" s="6">
        <v>7.18</v>
      </c>
      <c r="E169" s="6">
        <v>6.72</v>
      </c>
      <c r="F169" s="6">
        <v>17.940000000000001</v>
      </c>
      <c r="G169" s="6">
        <v>5.18</v>
      </c>
    </row>
    <row r="170" spans="2:14" ht="15.5" x14ac:dyDescent="0.35">
      <c r="C170" t="s">
        <v>168</v>
      </c>
      <c r="D170" s="5">
        <v>1846000000000</v>
      </c>
      <c r="E170" s="5">
        <v>1987000000000</v>
      </c>
      <c r="F170" s="5">
        <v>1903000000000</v>
      </c>
      <c r="G170" s="5">
        <v>1742000000000</v>
      </c>
    </row>
    <row r="171" spans="2:14" ht="15.5" x14ac:dyDescent="0.35">
      <c r="C171" t="s">
        <v>169</v>
      </c>
      <c r="D171" s="6">
        <v>1.18</v>
      </c>
      <c r="E171" s="6">
        <v>1.24</v>
      </c>
      <c r="F171" s="6">
        <v>1.52</v>
      </c>
      <c r="G171" s="6">
        <v>1.46</v>
      </c>
    </row>
    <row r="172" spans="2:14" ht="15.5" x14ac:dyDescent="0.35">
      <c r="C172" t="s">
        <v>170</v>
      </c>
      <c r="D172" s="6">
        <v>110.05</v>
      </c>
      <c r="E172" s="6">
        <v>118.54</v>
      </c>
      <c r="F172" s="6">
        <v>113.31</v>
      </c>
      <c r="G172" s="6">
        <v>103.55</v>
      </c>
    </row>
    <row r="173" spans="2:14" ht="15.5" x14ac:dyDescent="0.35">
      <c r="C173" t="s">
        <v>171</v>
      </c>
      <c r="D173" s="6">
        <v>1.18</v>
      </c>
      <c r="E173" s="6">
        <v>1.24</v>
      </c>
      <c r="F173" s="6">
        <v>1.52</v>
      </c>
      <c r="G173" s="6">
        <v>1.46</v>
      </c>
    </row>
    <row r="174" spans="2:14" ht="15.5" x14ac:dyDescent="0.35">
      <c r="C174" t="s">
        <v>172</v>
      </c>
      <c r="D174" s="6">
        <v>110.04</v>
      </c>
      <c r="E174" s="6">
        <v>118.53</v>
      </c>
      <c r="F174" s="6">
        <v>113.3</v>
      </c>
      <c r="G174" s="6">
        <v>103.54</v>
      </c>
    </row>
    <row r="175" spans="2:14" ht="15.5" x14ac:dyDescent="0.35">
      <c r="C175" t="s">
        <v>173</v>
      </c>
      <c r="D175" s="5">
        <v>15000000000</v>
      </c>
      <c r="E175" s="5">
        <v>15000000000</v>
      </c>
      <c r="F175" s="5">
        <v>0</v>
      </c>
      <c r="G175" s="5">
        <v>5000000000</v>
      </c>
    </row>
    <row r="176" spans="2:14" ht="15.5" x14ac:dyDescent="0.35">
      <c r="C176" t="s">
        <v>174</v>
      </c>
      <c r="D176" s="5">
        <v>15000000000</v>
      </c>
      <c r="E176" s="5">
        <v>15000000000</v>
      </c>
      <c r="F176" s="5">
        <v>0</v>
      </c>
      <c r="G176" s="5">
        <v>5000000000</v>
      </c>
    </row>
    <row r="177" spans="3:14" ht="15.5" x14ac:dyDescent="0.35">
      <c r="C177" t="s">
        <v>175</v>
      </c>
      <c r="D177" s="5">
        <v>1834000000000</v>
      </c>
      <c r="E177" s="5">
        <v>1976000000000</v>
      </c>
      <c r="F177" s="5">
        <v>1888000000000</v>
      </c>
      <c r="G177" s="5">
        <v>1726000000000</v>
      </c>
    </row>
    <row r="178" spans="3:14" ht="15.5" x14ac:dyDescent="0.35">
      <c r="C178" t="s">
        <v>24</v>
      </c>
      <c r="D178" s="5">
        <v>30000000000</v>
      </c>
      <c r="E178" s="5">
        <v>30000000000</v>
      </c>
      <c r="F178" s="5">
        <v>0</v>
      </c>
      <c r="G178" s="5">
        <v>9000000000</v>
      </c>
    </row>
    <row r="179" spans="3:14" ht="15.5" x14ac:dyDescent="0.35">
      <c r="C179" t="s">
        <v>21</v>
      </c>
      <c r="D179" s="5">
        <v>-241000000000</v>
      </c>
      <c r="E179" s="5">
        <v>-599000000000</v>
      </c>
      <c r="F179" s="5">
        <v>-566000000000</v>
      </c>
      <c r="G179" s="5">
        <v>-421000000000</v>
      </c>
    </row>
    <row r="180" spans="3:14" ht="15.5" x14ac:dyDescent="0.35">
      <c r="C180" t="s">
        <v>176</v>
      </c>
      <c r="D180" s="5">
        <v>423000000000</v>
      </c>
      <c r="E180" s="5">
        <v>477000000000</v>
      </c>
      <c r="F180" s="5">
        <v>403000000000</v>
      </c>
      <c r="G180" s="5">
        <v>305000000000</v>
      </c>
    </row>
    <row r="181" spans="3:14" ht="15.5" x14ac:dyDescent="0.35">
      <c r="C181" t="s">
        <v>177</v>
      </c>
      <c r="D181" s="5">
        <v>-92000000000</v>
      </c>
      <c r="E181" s="5">
        <v>183000000000</v>
      </c>
      <c r="F181" s="5">
        <v>296000000000</v>
      </c>
      <c r="G181" s="5">
        <v>286000000000</v>
      </c>
    </row>
    <row r="182" spans="3:14" ht="15.5" x14ac:dyDescent="0.35">
      <c r="C182" t="s">
        <v>178</v>
      </c>
      <c r="D182" s="5">
        <v>10000000000</v>
      </c>
      <c r="E182" s="5">
        <v>-76000000000</v>
      </c>
      <c r="F182" s="5">
        <v>-36000000000</v>
      </c>
      <c r="G182" s="5">
        <v>-58000000000</v>
      </c>
    </row>
    <row r="183" spans="3:14" ht="15.5" x14ac:dyDescent="0.35">
      <c r="C183" t="s">
        <v>13</v>
      </c>
      <c r="D183" s="5">
        <v>-82000000000</v>
      </c>
      <c r="E183" s="5">
        <v>107000000000</v>
      </c>
      <c r="F183" s="5">
        <v>260000000000</v>
      </c>
      <c r="G183" s="5">
        <v>228000000000</v>
      </c>
    </row>
    <row r="184" spans="3:14" ht="15.5" x14ac:dyDescent="0.35">
      <c r="C184" t="s">
        <v>16</v>
      </c>
      <c r="D184" s="6">
        <v>-4.92</v>
      </c>
      <c r="E184" s="6">
        <v>6.4</v>
      </c>
      <c r="F184" s="6">
        <v>15.59</v>
      </c>
      <c r="G184" s="6">
        <v>13.7</v>
      </c>
    </row>
    <row r="185" spans="3:14" ht="15.5" x14ac:dyDescent="0.35">
      <c r="C185" t="s">
        <v>46</v>
      </c>
      <c r="I185" s="6">
        <v>14.55</v>
      </c>
      <c r="J185" s="6">
        <v>17.8</v>
      </c>
      <c r="K185" s="6">
        <v>16.079999999999998</v>
      </c>
      <c r="L185" s="6">
        <v>1672069273.3299999</v>
      </c>
      <c r="M185" s="6">
        <v>1039264533.33</v>
      </c>
      <c r="N185" s="5">
        <v>452613450</v>
      </c>
    </row>
    <row r="186" spans="3:14" ht="15.5" x14ac:dyDescent="0.35">
      <c r="C186" t="s">
        <v>60</v>
      </c>
      <c r="I186" s="6">
        <v>11.82</v>
      </c>
      <c r="J186" s="6">
        <v>9.61</v>
      </c>
      <c r="K186" s="5">
        <v>12</v>
      </c>
      <c r="L186" s="5">
        <v>0</v>
      </c>
      <c r="M186" s="5">
        <v>0</v>
      </c>
      <c r="N186" s="5">
        <v>0</v>
      </c>
    </row>
    <row r="187" spans="3:14" ht="15.5" x14ac:dyDescent="0.35">
      <c r="C187" t="s">
        <v>63</v>
      </c>
      <c r="I187" s="6">
        <v>0.98</v>
      </c>
      <c r="J187" s="6">
        <v>1.1200000000000001</v>
      </c>
      <c r="K187" s="6">
        <v>1.63</v>
      </c>
      <c r="L187" s="5">
        <v>0</v>
      </c>
      <c r="M187" s="5">
        <v>0</v>
      </c>
      <c r="N187" s="5">
        <v>0</v>
      </c>
    </row>
    <row r="188" spans="3:14" ht="15.5" x14ac:dyDescent="0.35">
      <c r="C188" t="s">
        <v>179</v>
      </c>
      <c r="I188" s="5">
        <v>733630000000</v>
      </c>
      <c r="J188" s="5">
        <v>676040000000</v>
      </c>
      <c r="K188" s="5">
        <v>561360000000</v>
      </c>
      <c r="L188" s="5">
        <v>728960000000</v>
      </c>
      <c r="M188" s="5">
        <v>526640000000</v>
      </c>
      <c r="N188" s="5">
        <v>324550000000</v>
      </c>
    </row>
    <row r="189" spans="3:14" ht="15.5" x14ac:dyDescent="0.35">
      <c r="C189" t="s">
        <v>180</v>
      </c>
      <c r="I189" s="6">
        <v>8.09E-2</v>
      </c>
      <c r="J189" s="6">
        <v>0.10980000000000001</v>
      </c>
      <c r="K189" s="6">
        <v>0.10490000000000001</v>
      </c>
      <c r="L189" s="6">
        <v>0.31219999999999998</v>
      </c>
      <c r="M189" s="6">
        <v>0.29120000000000001</v>
      </c>
      <c r="N189" s="6">
        <v>0.17269999999999999</v>
      </c>
    </row>
    <row r="190" spans="3:14" ht="15.5" x14ac:dyDescent="0.35">
      <c r="C190" t="s">
        <v>181</v>
      </c>
      <c r="I190" s="6">
        <v>0.12839999999999999</v>
      </c>
      <c r="J190" s="6">
        <v>0.1593</v>
      </c>
      <c r="K190" s="6">
        <v>0.14960000000000001</v>
      </c>
      <c r="L190" s="6">
        <v>0.44119999999999998</v>
      </c>
      <c r="M190" s="6">
        <v>0.42420000000000002</v>
      </c>
      <c r="N190" s="6">
        <v>0.26960000000000001</v>
      </c>
    </row>
    <row r="191" spans="3:14" ht="15.5" x14ac:dyDescent="0.35">
      <c r="C191" t="s">
        <v>182</v>
      </c>
      <c r="I191" s="6">
        <v>0.16649999999999998</v>
      </c>
      <c r="J191" s="6">
        <v>0.19030000000000002</v>
      </c>
      <c r="K191" s="6">
        <v>0.22409999999999999</v>
      </c>
      <c r="L191" s="6">
        <v>0.56289999999999996</v>
      </c>
      <c r="M191" s="6">
        <v>0.52689999999999992</v>
      </c>
      <c r="N191" s="6">
        <v>0.66720000000000002</v>
      </c>
    </row>
    <row r="192" spans="3:14" ht="15.5" x14ac:dyDescent="0.35">
      <c r="C192" t="s">
        <v>183</v>
      </c>
      <c r="I192" s="6">
        <v>8.25</v>
      </c>
      <c r="J192" s="6">
        <v>11.54</v>
      </c>
      <c r="K192" s="6">
        <v>12.21</v>
      </c>
      <c r="L192" s="6">
        <v>43.45</v>
      </c>
      <c r="M192" s="6">
        <v>30.27</v>
      </c>
      <c r="N192" s="6">
        <v>10.78</v>
      </c>
    </row>
    <row r="193" spans="2:14" ht="15.5" x14ac:dyDescent="0.35">
      <c r="C193" t="s">
        <v>57</v>
      </c>
      <c r="I193" s="6">
        <v>1.52</v>
      </c>
      <c r="J193" s="6">
        <v>1.53</v>
      </c>
      <c r="K193" s="6">
        <v>1.8</v>
      </c>
      <c r="L193" s="5">
        <v>0</v>
      </c>
      <c r="M193" s="5">
        <v>0</v>
      </c>
      <c r="N193" s="5">
        <v>0</v>
      </c>
    </row>
    <row r="194" spans="2:14" ht="15.5" x14ac:dyDescent="0.35">
      <c r="C194" t="s">
        <v>54</v>
      </c>
      <c r="I194" s="6">
        <v>113.31</v>
      </c>
      <c r="J194" s="6">
        <v>111.77</v>
      </c>
      <c r="K194" s="6">
        <v>107.48</v>
      </c>
      <c r="L194" s="5">
        <v>3790065710</v>
      </c>
      <c r="M194" s="6">
        <v>2449705656.6700001</v>
      </c>
      <c r="N194" s="6">
        <v>1678790276.6700001</v>
      </c>
    </row>
    <row r="195" spans="2:14" ht="15.5" x14ac:dyDescent="0.35">
      <c r="C195" t="s">
        <v>184</v>
      </c>
      <c r="I195" s="6">
        <v>1.52</v>
      </c>
      <c r="J195" s="6">
        <v>1.53</v>
      </c>
      <c r="K195" s="6">
        <v>1.8</v>
      </c>
      <c r="L195" s="5">
        <v>0</v>
      </c>
      <c r="M195" s="5">
        <v>0</v>
      </c>
      <c r="N195" s="5">
        <v>0</v>
      </c>
    </row>
    <row r="196" spans="2:14" ht="15.5" x14ac:dyDescent="0.35">
      <c r="C196" t="s">
        <v>185</v>
      </c>
      <c r="I196" s="6">
        <v>113.3</v>
      </c>
      <c r="J196" s="6">
        <v>111.75</v>
      </c>
      <c r="K196" s="6">
        <v>107.46</v>
      </c>
      <c r="L196" s="5">
        <v>3788433570</v>
      </c>
      <c r="M196" s="6">
        <v>2448927766.6700001</v>
      </c>
      <c r="N196" s="6">
        <v>1677548506.6700001</v>
      </c>
    </row>
    <row r="197" spans="2:14" ht="15.5" x14ac:dyDescent="0.35">
      <c r="C197" t="s">
        <v>186</v>
      </c>
      <c r="I197" s="5">
        <v>0</v>
      </c>
      <c r="J197" s="5">
        <v>0</v>
      </c>
      <c r="L197" s="5">
        <v>1000000000</v>
      </c>
      <c r="M197" s="5">
        <v>1000000000</v>
      </c>
      <c r="N197" s="5">
        <v>1000000000</v>
      </c>
    </row>
    <row r="198" spans="2:14" ht="15.5" x14ac:dyDescent="0.35">
      <c r="C198" t="s">
        <v>187</v>
      </c>
      <c r="I198" s="5">
        <v>0</v>
      </c>
      <c r="J198" s="5">
        <v>0</v>
      </c>
      <c r="L198" s="5">
        <v>1000000000</v>
      </c>
      <c r="M198" s="5">
        <v>1000000000</v>
      </c>
      <c r="N198" s="5">
        <v>1000000000</v>
      </c>
    </row>
    <row r="199" spans="2:14" ht="15.5" x14ac:dyDescent="0.35">
      <c r="C199" t="s">
        <v>26</v>
      </c>
      <c r="I199" s="5">
        <v>0</v>
      </c>
      <c r="J199" s="5">
        <v>0</v>
      </c>
      <c r="L199" s="5">
        <v>1000000000</v>
      </c>
      <c r="M199" s="5">
        <v>1000000000</v>
      </c>
      <c r="N199" s="5">
        <v>1000000000</v>
      </c>
    </row>
    <row r="200" spans="2:14" ht="15.5" x14ac:dyDescent="0.35">
      <c r="C200" t="s">
        <v>23</v>
      </c>
      <c r="I200" s="5">
        <v>-566000000000</v>
      </c>
      <c r="J200" s="5">
        <v>-372000000000</v>
      </c>
      <c r="K200" s="5">
        <v>-538000000000</v>
      </c>
      <c r="L200" s="5">
        <v>-235000000000</v>
      </c>
      <c r="M200" s="5">
        <v>-135000000000</v>
      </c>
      <c r="N200" s="5">
        <v>-87000000000</v>
      </c>
    </row>
    <row r="201" spans="2:14" ht="15.5" x14ac:dyDescent="0.35">
      <c r="C201" t="s">
        <v>188</v>
      </c>
      <c r="I201" s="5">
        <v>403000000000</v>
      </c>
      <c r="J201" s="5">
        <v>279000000000</v>
      </c>
      <c r="K201" s="5">
        <v>458000000000</v>
      </c>
      <c r="L201" s="5">
        <v>136000000000</v>
      </c>
      <c r="M201" s="5">
        <v>97000000000</v>
      </c>
      <c r="N201" s="5">
        <v>53000000000</v>
      </c>
    </row>
    <row r="202" spans="2:14" ht="15.5" x14ac:dyDescent="0.35">
      <c r="C202" t="s">
        <v>189</v>
      </c>
      <c r="I202" s="5">
        <v>830000000000</v>
      </c>
      <c r="J202" s="5">
        <v>549000000000</v>
      </c>
      <c r="K202" s="5">
        <v>395000000000</v>
      </c>
      <c r="L202" s="5">
        <v>471000000000</v>
      </c>
      <c r="M202" s="5">
        <v>368000000000</v>
      </c>
      <c r="N202" s="5">
        <v>257000000000</v>
      </c>
    </row>
    <row r="203" spans="2:14" ht="15.5" x14ac:dyDescent="0.35">
      <c r="C203" t="s">
        <v>190</v>
      </c>
      <c r="I203" s="5">
        <v>-95000000000</v>
      </c>
      <c r="J203" s="5">
        <v>-292000000000</v>
      </c>
      <c r="K203" s="5">
        <v>-280000000000</v>
      </c>
      <c r="L203" s="5">
        <v>-112000000000</v>
      </c>
      <c r="M203" s="5">
        <v>-27000000000</v>
      </c>
      <c r="N203" s="5">
        <v>-24000000000</v>
      </c>
    </row>
    <row r="204" spans="2:14" ht="15.5" x14ac:dyDescent="0.35">
      <c r="C204" t="s">
        <v>15</v>
      </c>
      <c r="I204" s="5">
        <v>735000000000</v>
      </c>
      <c r="J204" s="5">
        <v>257000000000</v>
      </c>
      <c r="K204" s="5">
        <v>116000000000</v>
      </c>
      <c r="L204" s="5">
        <v>359000000000</v>
      </c>
      <c r="M204" s="5">
        <v>341000000000</v>
      </c>
      <c r="N204" s="5">
        <v>233000000000</v>
      </c>
    </row>
    <row r="205" spans="2:14" ht="15.5" x14ac:dyDescent="0.35">
      <c r="C205" t="s">
        <v>17</v>
      </c>
      <c r="I205" s="6">
        <v>44.09</v>
      </c>
      <c r="J205" s="6">
        <v>15.39</v>
      </c>
      <c r="K205" s="6">
        <v>6.94</v>
      </c>
      <c r="L205" s="5">
        <v>1195488140</v>
      </c>
      <c r="M205" s="5">
        <v>1138103690</v>
      </c>
      <c r="N205" s="6">
        <v>777422206.66999996</v>
      </c>
    </row>
    <row r="207" spans="2:14" ht="15.5" x14ac:dyDescent="0.35">
      <c r="B207" t="s">
        <v>191</v>
      </c>
      <c r="C207" t="s">
        <v>192</v>
      </c>
      <c r="D207" s="5">
        <v>55000000000</v>
      </c>
      <c r="E207" s="5">
        <v>87000000000</v>
      </c>
      <c r="F207" s="5">
        <v>162000000000</v>
      </c>
      <c r="G207" s="5">
        <v>67000000000</v>
      </c>
      <c r="H207" s="5">
        <v>284000000000</v>
      </c>
      <c r="I207" s="5">
        <v>243000000000</v>
      </c>
      <c r="J207" s="5">
        <v>297000000000</v>
      </c>
      <c r="K207" s="5">
        <v>268000000000</v>
      </c>
      <c r="L207" s="5">
        <v>502000000000</v>
      </c>
      <c r="M207" s="5">
        <v>312000000000</v>
      </c>
      <c r="N207" s="5">
        <v>136000000000</v>
      </c>
    </row>
    <row r="208" spans="2:14" ht="15.5" x14ac:dyDescent="0.35">
      <c r="C208" t="s">
        <v>345</v>
      </c>
      <c r="H208" s="5">
        <v>12</v>
      </c>
      <c r="I208" s="5">
        <v>12</v>
      </c>
      <c r="J208" s="5">
        <v>12</v>
      </c>
      <c r="K208" s="5">
        <v>12</v>
      </c>
    </row>
    <row r="209" spans="3:14" ht="15.5" x14ac:dyDescent="0.35">
      <c r="C209" t="s">
        <v>65</v>
      </c>
      <c r="H209" s="6">
        <v>0.7036</v>
      </c>
      <c r="I209" s="6">
        <v>0.82459999999999989</v>
      </c>
      <c r="J209" s="6">
        <v>0.67400000000000004</v>
      </c>
      <c r="K209" s="6">
        <v>0.74639999999999995</v>
      </c>
    </row>
    <row r="210" spans="3:14" ht="15.5" x14ac:dyDescent="0.35">
      <c r="C210" t="s">
        <v>346</v>
      </c>
      <c r="H210" s="6">
        <v>8.8900000000000007E-2</v>
      </c>
      <c r="I210" s="6">
        <v>8.3299999999999999E-2</v>
      </c>
      <c r="J210" s="6">
        <v>6.9800000000000001E-2</v>
      </c>
      <c r="K210" s="6">
        <v>5.6100000000000004E-2</v>
      </c>
    </row>
    <row r="211" spans="3:14" ht="15.5" x14ac:dyDescent="0.35">
      <c r="C211" t="s">
        <v>45</v>
      </c>
      <c r="D211" s="6">
        <v>3.31</v>
      </c>
      <c r="E211" s="6">
        <v>5.22</v>
      </c>
      <c r="F211" s="6">
        <v>9.73</v>
      </c>
      <c r="G211" s="6">
        <v>4.04</v>
      </c>
      <c r="H211" s="6">
        <v>17.059999999999999</v>
      </c>
      <c r="I211" s="6">
        <v>14.55</v>
      </c>
      <c r="J211" s="6">
        <v>17.8</v>
      </c>
      <c r="K211" s="6">
        <v>16.079999999999998</v>
      </c>
      <c r="L211" s="6">
        <v>30.1</v>
      </c>
      <c r="M211" s="6">
        <v>18.71</v>
      </c>
      <c r="N211" s="6">
        <v>8.15</v>
      </c>
    </row>
    <row r="212" spans="3:14" ht="15.5" x14ac:dyDescent="0.35">
      <c r="C212" t="s">
        <v>67</v>
      </c>
      <c r="H212" s="5">
        <v>12</v>
      </c>
      <c r="I212" s="5">
        <v>12</v>
      </c>
      <c r="J212" s="5">
        <v>12</v>
      </c>
      <c r="K212" s="5">
        <v>12</v>
      </c>
    </row>
    <row r="213" spans="3:14" ht="15.5" x14ac:dyDescent="0.35">
      <c r="C213" t="s">
        <v>347</v>
      </c>
      <c r="H213" s="6">
        <v>0.7036</v>
      </c>
      <c r="I213" s="6">
        <v>0.82459999999999989</v>
      </c>
      <c r="J213" s="6">
        <v>0.67400000000000004</v>
      </c>
      <c r="K213" s="6">
        <v>0.74639999999999995</v>
      </c>
    </row>
    <row r="214" spans="3:14" ht="15.5" x14ac:dyDescent="0.35">
      <c r="C214" t="s">
        <v>348</v>
      </c>
      <c r="H214" s="6">
        <v>8.8900000000000007E-2</v>
      </c>
      <c r="I214" s="6">
        <v>8.3299999999999999E-2</v>
      </c>
      <c r="J214" s="6">
        <v>6.9800000000000001E-2</v>
      </c>
      <c r="K214" s="6">
        <v>5.6100000000000004E-2</v>
      </c>
    </row>
    <row r="215" spans="3:14" ht="15.5" x14ac:dyDescent="0.35">
      <c r="C215" t="s">
        <v>193</v>
      </c>
      <c r="D215" s="5">
        <v>927000000000</v>
      </c>
      <c r="E215" s="5">
        <v>724000000000</v>
      </c>
      <c r="F215" s="5">
        <v>898000000000</v>
      </c>
      <c r="G215" s="5">
        <v>793000000000</v>
      </c>
      <c r="H215" s="5">
        <v>3303000000000</v>
      </c>
      <c r="I215" s="5">
        <v>2922000000000</v>
      </c>
      <c r="J215" s="5">
        <v>2544000000000</v>
      </c>
      <c r="K215" s="5">
        <v>1978000000000</v>
      </c>
      <c r="L215" s="5">
        <v>1642000000000</v>
      </c>
      <c r="M215" s="5">
        <v>1319000000000</v>
      </c>
      <c r="N215" s="5">
        <v>998000000000</v>
      </c>
    </row>
    <row r="216" spans="3:14" ht="15.5" x14ac:dyDescent="0.35">
      <c r="C216" t="s">
        <v>349</v>
      </c>
      <c r="H216" s="5">
        <v>12</v>
      </c>
      <c r="I216" s="5">
        <v>12</v>
      </c>
      <c r="J216" s="5">
        <v>12</v>
      </c>
      <c r="K216" s="5">
        <v>12</v>
      </c>
    </row>
    <row r="217" spans="3:14" ht="15.5" x14ac:dyDescent="0.35">
      <c r="C217" t="s">
        <v>350</v>
      </c>
      <c r="H217" s="6">
        <v>0.7036</v>
      </c>
      <c r="I217" s="6">
        <v>0.82459999999999989</v>
      </c>
      <c r="J217" s="6">
        <v>0.67400000000000004</v>
      </c>
      <c r="K217" s="6">
        <v>0.74639999999999995</v>
      </c>
    </row>
    <row r="218" spans="3:14" ht="15.5" x14ac:dyDescent="0.35">
      <c r="C218" t="s">
        <v>351</v>
      </c>
      <c r="H218" s="6">
        <v>8.8900000000000007E-2</v>
      </c>
      <c r="I218" s="6">
        <v>8.3299999999999999E-2</v>
      </c>
      <c r="J218" s="6">
        <v>6.9800000000000001E-2</v>
      </c>
      <c r="K218" s="6">
        <v>5.6100000000000004E-2</v>
      </c>
    </row>
    <row r="219" spans="3:14" ht="15.5" x14ac:dyDescent="0.35">
      <c r="C219" t="s">
        <v>194</v>
      </c>
      <c r="I219" s="6">
        <v>7.91</v>
      </c>
    </row>
    <row r="220" spans="3:14" ht="15.5" x14ac:dyDescent="0.35">
      <c r="C220" t="s">
        <v>292</v>
      </c>
      <c r="I220" s="6">
        <v>6.05</v>
      </c>
    </row>
    <row r="221" spans="3:14" ht="15.5" x14ac:dyDescent="0.35">
      <c r="C221" t="s">
        <v>195</v>
      </c>
      <c r="I221" s="6">
        <v>6.95</v>
      </c>
    </row>
    <row r="222" spans="3:14" ht="15.5" x14ac:dyDescent="0.35">
      <c r="C222" t="s">
        <v>293</v>
      </c>
      <c r="I222" s="6">
        <v>0.16519999999999999</v>
      </c>
    </row>
    <row r="223" spans="3:14" ht="15.5" x14ac:dyDescent="0.35">
      <c r="C223" t="s">
        <v>294</v>
      </c>
      <c r="I223" s="6">
        <v>0.67</v>
      </c>
    </row>
    <row r="224" spans="3:14" ht="15.5" x14ac:dyDescent="0.35">
      <c r="C224" t="s">
        <v>196</v>
      </c>
      <c r="I224" s="6">
        <v>1.23</v>
      </c>
    </row>
    <row r="225" spans="3:9" ht="15.5" x14ac:dyDescent="0.35">
      <c r="C225" t="s">
        <v>295</v>
      </c>
      <c r="I225" s="6">
        <v>3.34</v>
      </c>
    </row>
    <row r="226" spans="3:9" ht="15.5" x14ac:dyDescent="0.35">
      <c r="C226" t="s">
        <v>296</v>
      </c>
      <c r="I226" s="6">
        <v>4.3899999999999997</v>
      </c>
    </row>
    <row r="227" spans="3:9" ht="15.5" x14ac:dyDescent="0.35">
      <c r="C227" t="s">
        <v>297</v>
      </c>
      <c r="I227" s="6">
        <v>4.4000000000000004</v>
      </c>
    </row>
    <row r="228" spans="3:9" ht="15.5" x14ac:dyDescent="0.35">
      <c r="C228" t="s">
        <v>298</v>
      </c>
      <c r="I228" s="6">
        <v>2.33</v>
      </c>
    </row>
    <row r="229" spans="3:9" ht="15.5" x14ac:dyDescent="0.35">
      <c r="C229" t="s">
        <v>299</v>
      </c>
      <c r="I229" s="6">
        <v>-0.33</v>
      </c>
    </row>
    <row r="230" spans="3:9" ht="15.5" x14ac:dyDescent="0.35">
      <c r="C230" t="s">
        <v>300</v>
      </c>
      <c r="I230" s="6">
        <v>-0.06</v>
      </c>
    </row>
    <row r="231" spans="3:9" ht="15.5" x14ac:dyDescent="0.35">
      <c r="C231" t="s">
        <v>301</v>
      </c>
      <c r="I231" s="6">
        <v>22.31</v>
      </c>
    </row>
    <row r="232" spans="3:9" ht="15.5" x14ac:dyDescent="0.35">
      <c r="C232" t="s">
        <v>197</v>
      </c>
      <c r="I232" s="6">
        <v>17.059999999999999</v>
      </c>
    </row>
    <row r="233" spans="3:9" ht="15.5" x14ac:dyDescent="0.35">
      <c r="C233" t="s">
        <v>302</v>
      </c>
      <c r="I233" s="6">
        <v>200.56</v>
      </c>
    </row>
    <row r="234" spans="3:9" ht="15.5" x14ac:dyDescent="0.35">
      <c r="C234" t="s">
        <v>198</v>
      </c>
      <c r="D234" s="6">
        <v>16.25</v>
      </c>
    </row>
    <row r="235" spans="3:9" ht="15.5" x14ac:dyDescent="0.35">
      <c r="C235" t="s">
        <v>199</v>
      </c>
      <c r="I235" s="6">
        <v>110.05</v>
      </c>
    </row>
    <row r="236" spans="3:9" ht="15.5" x14ac:dyDescent="0.35">
      <c r="C236" t="s">
        <v>303</v>
      </c>
      <c r="I236" s="6">
        <v>30.77</v>
      </c>
    </row>
    <row r="237" spans="3:9" ht="15.5" x14ac:dyDescent="0.35">
      <c r="C237" t="s">
        <v>200</v>
      </c>
      <c r="D237" s="6">
        <v>1.67</v>
      </c>
    </row>
    <row r="238" spans="3:9" ht="15.5" x14ac:dyDescent="0.35">
      <c r="C238" t="s">
        <v>201</v>
      </c>
      <c r="D238" s="6">
        <v>1.56</v>
      </c>
    </row>
    <row r="239" spans="3:9" ht="15.5" x14ac:dyDescent="0.35">
      <c r="C239" t="s">
        <v>202</v>
      </c>
      <c r="D239" s="6">
        <v>0.02</v>
      </c>
    </row>
    <row r="240" spans="3:9" ht="15.5" x14ac:dyDescent="0.35">
      <c r="C240" t="s">
        <v>352</v>
      </c>
      <c r="D240" s="6">
        <v>0.01</v>
      </c>
    </row>
    <row r="241" spans="3:9" ht="15.5" x14ac:dyDescent="0.35">
      <c r="C241" t="s">
        <v>203</v>
      </c>
      <c r="D241" s="6">
        <v>0.54</v>
      </c>
    </row>
    <row r="242" spans="3:9" ht="15.5" x14ac:dyDescent="0.35">
      <c r="C242" t="s">
        <v>204</v>
      </c>
      <c r="D242" s="6">
        <v>0.01</v>
      </c>
    </row>
    <row r="243" spans="3:9" ht="15.5" x14ac:dyDescent="0.35">
      <c r="C243" t="s">
        <v>205</v>
      </c>
      <c r="D243" s="6">
        <v>1.55</v>
      </c>
    </row>
    <row r="244" spans="3:9" ht="15.5" x14ac:dyDescent="0.35">
      <c r="C244" t="s">
        <v>304</v>
      </c>
      <c r="I244" s="6">
        <v>9.19</v>
      </c>
    </row>
    <row r="245" spans="3:9" ht="15.5" x14ac:dyDescent="0.35">
      <c r="C245" t="s">
        <v>13</v>
      </c>
      <c r="D245" s="5">
        <v>-82000000000</v>
      </c>
    </row>
    <row r="246" spans="3:9" ht="15.5" x14ac:dyDescent="0.35">
      <c r="C246" t="s">
        <v>206</v>
      </c>
      <c r="I246" s="6">
        <v>4.75</v>
      </c>
    </row>
    <row r="247" spans="3:9" ht="15.5" x14ac:dyDescent="0.35">
      <c r="C247" t="s">
        <v>207</v>
      </c>
      <c r="I247" s="6">
        <v>0.13089999999999999</v>
      </c>
    </row>
    <row r="248" spans="3:9" ht="15.5" x14ac:dyDescent="0.35">
      <c r="C248" t="s">
        <v>208</v>
      </c>
      <c r="I248" s="6">
        <v>0.20269999999999999</v>
      </c>
    </row>
    <row r="249" spans="3:9" ht="15.5" x14ac:dyDescent="0.35">
      <c r="C249" t="s">
        <v>209</v>
      </c>
      <c r="I249" s="6">
        <v>0.20050000000000001</v>
      </c>
    </row>
    <row r="250" spans="3:9" ht="15.5" x14ac:dyDescent="0.35">
      <c r="C250" t="s">
        <v>305</v>
      </c>
      <c r="I250" s="6">
        <v>0.17780000000000001</v>
      </c>
    </row>
    <row r="251" spans="3:9" ht="15.5" x14ac:dyDescent="0.35">
      <c r="C251" t="s">
        <v>210</v>
      </c>
      <c r="D251" s="6">
        <v>54.75</v>
      </c>
    </row>
    <row r="252" spans="3:9" ht="15.5" x14ac:dyDescent="0.35">
      <c r="C252" t="s">
        <v>211</v>
      </c>
      <c r="D252" s="6">
        <v>8.48</v>
      </c>
    </row>
    <row r="253" spans="3:9" ht="15.5" x14ac:dyDescent="0.35">
      <c r="C253" t="s">
        <v>212</v>
      </c>
      <c r="D253" s="6">
        <v>38.159999999999997</v>
      </c>
    </row>
    <row r="254" spans="3:9" ht="15.5" x14ac:dyDescent="0.35">
      <c r="C254" t="s">
        <v>213</v>
      </c>
      <c r="D254" s="6">
        <v>25.07</v>
      </c>
    </row>
    <row r="255" spans="3:9" ht="15.5" x14ac:dyDescent="0.35">
      <c r="C255" t="s">
        <v>214</v>
      </c>
      <c r="D255" s="6">
        <v>1.66</v>
      </c>
    </row>
    <row r="256" spans="3:9" ht="15.5" x14ac:dyDescent="0.35">
      <c r="C256" t="s">
        <v>306</v>
      </c>
      <c r="I256" s="6">
        <v>1.1399999999999999</v>
      </c>
    </row>
    <row r="257" spans="3:9" ht="15.5" x14ac:dyDescent="0.35">
      <c r="C257" t="s">
        <v>307</v>
      </c>
      <c r="I257" s="6">
        <v>36.6</v>
      </c>
    </row>
    <row r="258" spans="3:9" ht="15.5" x14ac:dyDescent="0.35">
      <c r="C258" t="s">
        <v>41</v>
      </c>
      <c r="I258" s="5">
        <v>2250000000000</v>
      </c>
    </row>
    <row r="259" spans="3:9" ht="15.5" x14ac:dyDescent="0.35">
      <c r="C259" t="s">
        <v>215</v>
      </c>
      <c r="I259" s="5">
        <v>2021000000000</v>
      </c>
    </row>
    <row r="260" spans="3:9" ht="15.5" x14ac:dyDescent="0.35">
      <c r="C260" t="s">
        <v>216</v>
      </c>
      <c r="I260" s="6">
        <v>16670000000.000002</v>
      </c>
    </row>
    <row r="261" spans="3:9" ht="15.5" x14ac:dyDescent="0.35">
      <c r="C261" t="s">
        <v>217</v>
      </c>
      <c r="I261" s="6">
        <v>0.20440000000000003</v>
      </c>
    </row>
    <row r="262" spans="3:9" ht="15.5" x14ac:dyDescent="0.35">
      <c r="C262" t="s">
        <v>218</v>
      </c>
      <c r="D262" s="6">
        <v>0.16519999999999999</v>
      </c>
    </row>
    <row r="263" spans="3:9" ht="15.5" x14ac:dyDescent="0.35">
      <c r="C263" t="s">
        <v>219</v>
      </c>
      <c r="D263" s="6">
        <v>0.10460000000000001</v>
      </c>
    </row>
    <row r="264" spans="3:9" ht="15.5" x14ac:dyDescent="0.35">
      <c r="C264" t="s">
        <v>220</v>
      </c>
      <c r="D264" s="6">
        <v>5.9500000000000004E-2</v>
      </c>
    </row>
    <row r="265" spans="3:9" ht="15.5" x14ac:dyDescent="0.35">
      <c r="C265" t="s">
        <v>221</v>
      </c>
      <c r="D265" s="6">
        <v>0.5706</v>
      </c>
    </row>
    <row r="266" spans="3:9" ht="15.5" x14ac:dyDescent="0.35">
      <c r="C266" t="s">
        <v>222</v>
      </c>
      <c r="D266" s="6">
        <v>1.3809</v>
      </c>
    </row>
    <row r="267" spans="3:9" ht="15.5" x14ac:dyDescent="0.35">
      <c r="C267" t="s">
        <v>223</v>
      </c>
      <c r="D267" s="6">
        <v>28.570900000000002</v>
      </c>
    </row>
    <row r="268" spans="3:9" ht="15.5" x14ac:dyDescent="0.35">
      <c r="C268" t="s">
        <v>353</v>
      </c>
      <c r="I268" s="5">
        <v>12</v>
      </c>
    </row>
    <row r="269" spans="3:9" ht="15.5" x14ac:dyDescent="0.35">
      <c r="C269" t="s">
        <v>354</v>
      </c>
      <c r="I269" s="5">
        <v>12</v>
      </c>
    </row>
    <row r="270" spans="3:9" ht="15.5" x14ac:dyDescent="0.35">
      <c r="C270" t="s">
        <v>355</v>
      </c>
      <c r="I270" s="6">
        <v>0.7036</v>
      </c>
    </row>
    <row r="271" spans="3:9" ht="15.5" x14ac:dyDescent="0.35">
      <c r="C271" t="s">
        <v>356</v>
      </c>
      <c r="I271" s="6">
        <v>8.8900000000000007E-2</v>
      </c>
    </row>
    <row r="272" spans="3:9" ht="15.5" x14ac:dyDescent="0.35">
      <c r="C272" t="s">
        <v>357</v>
      </c>
      <c r="I272" t="s">
        <v>1091</v>
      </c>
    </row>
    <row r="273" spans="3:9" ht="15.5" x14ac:dyDescent="0.35">
      <c r="C273" t="s">
        <v>224</v>
      </c>
      <c r="I273" s="5">
        <v>8</v>
      </c>
    </row>
    <row r="274" spans="3:9" ht="15.5" x14ac:dyDescent="0.35">
      <c r="C274" t="s">
        <v>225</v>
      </c>
      <c r="I274" s="6">
        <v>0.54</v>
      </c>
    </row>
    <row r="275" spans="3:9" ht="15.5" x14ac:dyDescent="0.35">
      <c r="C275" t="s">
        <v>226</v>
      </c>
      <c r="I275" s="6">
        <v>0.65</v>
      </c>
    </row>
    <row r="276" spans="3:9" ht="15.5" x14ac:dyDescent="0.35">
      <c r="C276" t="s">
        <v>308</v>
      </c>
      <c r="I276" s="6">
        <v>0.85</v>
      </c>
    </row>
    <row r="277" spans="3:9" ht="15.5" x14ac:dyDescent="0.35">
      <c r="C277" t="s">
        <v>227</v>
      </c>
      <c r="I277" s="6">
        <v>0.93</v>
      </c>
    </row>
    <row r="278" spans="3:9" ht="15.5" x14ac:dyDescent="0.35">
      <c r="C278" t="s">
        <v>228</v>
      </c>
      <c r="I278" s="6">
        <v>0.67</v>
      </c>
    </row>
    <row r="279" spans="3:9" ht="15.5" x14ac:dyDescent="0.35">
      <c r="C279" t="s">
        <v>229</v>
      </c>
      <c r="I279" s="6">
        <v>0.49</v>
      </c>
    </row>
    <row r="280" spans="3:9" ht="15.5" x14ac:dyDescent="0.35">
      <c r="C280" t="s">
        <v>230</v>
      </c>
      <c r="I280" s="6">
        <v>0.59</v>
      </c>
    </row>
    <row r="281" spans="3:9" ht="15.5" x14ac:dyDescent="0.35">
      <c r="C281" t="s">
        <v>309</v>
      </c>
      <c r="I281" s="5">
        <v>3343000000000</v>
      </c>
    </row>
    <row r="282" spans="3:9" ht="15.5" x14ac:dyDescent="0.35">
      <c r="C282" t="s">
        <v>310</v>
      </c>
      <c r="I282" s="5">
        <v>701000000000</v>
      </c>
    </row>
    <row r="283" spans="3:9" ht="15.5" x14ac:dyDescent="0.35">
      <c r="C283" t="s">
        <v>311</v>
      </c>
      <c r="I283" s="5">
        <v>866000000000</v>
      </c>
    </row>
    <row r="284" spans="3:9" ht="15.5" x14ac:dyDescent="0.35">
      <c r="C284" t="s">
        <v>312</v>
      </c>
      <c r="I284" s="5">
        <v>372000000000</v>
      </c>
    </row>
    <row r="285" spans="3:9" ht="15.5" x14ac:dyDescent="0.35">
      <c r="C285" t="s">
        <v>231</v>
      </c>
      <c r="D285" s="5">
        <v>271000000000</v>
      </c>
    </row>
    <row r="286" spans="3:9" ht="15.5" x14ac:dyDescent="0.35">
      <c r="C286" t="s">
        <v>232</v>
      </c>
      <c r="D286" s="5">
        <v>2840000000000</v>
      </c>
    </row>
    <row r="287" spans="3:9" ht="15.5" x14ac:dyDescent="0.35">
      <c r="C287" t="s">
        <v>233</v>
      </c>
      <c r="D287" s="5">
        <v>995000000000</v>
      </c>
    </row>
    <row r="288" spans="3:9" ht="15.5" x14ac:dyDescent="0.35">
      <c r="C288" t="s">
        <v>176</v>
      </c>
      <c r="D288" s="5">
        <v>423000000000</v>
      </c>
    </row>
    <row r="289" spans="3:9" ht="15.5" x14ac:dyDescent="0.35">
      <c r="C289" t="s">
        <v>175</v>
      </c>
      <c r="I289" s="5">
        <v>1834000000000</v>
      </c>
    </row>
    <row r="290" spans="3:9" ht="15.5" x14ac:dyDescent="0.35">
      <c r="C290" t="s">
        <v>174</v>
      </c>
      <c r="D290" s="5">
        <v>15000000000</v>
      </c>
    </row>
    <row r="291" spans="3:9" ht="15.5" x14ac:dyDescent="0.35">
      <c r="C291" t="s">
        <v>173</v>
      </c>
      <c r="D291" s="5">
        <v>15000000000</v>
      </c>
    </row>
    <row r="292" spans="3:9" ht="15.5" x14ac:dyDescent="0.35">
      <c r="C292" t="s">
        <v>24</v>
      </c>
      <c r="D292" s="5">
        <v>30000000000</v>
      </c>
    </row>
    <row r="293" spans="3:9" ht="15.5" x14ac:dyDescent="0.35">
      <c r="C293" t="s">
        <v>21</v>
      </c>
      <c r="D293" s="5">
        <v>-241000000000</v>
      </c>
    </row>
    <row r="294" spans="3:9" ht="15.5" x14ac:dyDescent="0.35">
      <c r="C294" t="s">
        <v>234</v>
      </c>
      <c r="I294" s="5">
        <v>1846000000000</v>
      </c>
    </row>
    <row r="295" spans="3:9" ht="15.5" x14ac:dyDescent="0.35">
      <c r="C295" t="s">
        <v>313</v>
      </c>
      <c r="I295" s="5">
        <v>673000000000</v>
      </c>
    </row>
    <row r="296" spans="3:9" ht="15.5" x14ac:dyDescent="0.35">
      <c r="C296" t="s">
        <v>314</v>
      </c>
      <c r="I296" s="5">
        <v>-154000000000</v>
      </c>
    </row>
    <row r="297" spans="3:9" ht="15.5" x14ac:dyDescent="0.35">
      <c r="C297" t="s">
        <v>315</v>
      </c>
      <c r="I297" s="5">
        <v>-519000000000</v>
      </c>
    </row>
    <row r="298" spans="3:9" ht="15.5" x14ac:dyDescent="0.35">
      <c r="C298" t="s">
        <v>316</v>
      </c>
      <c r="I298" s="5">
        <v>-160000000000</v>
      </c>
    </row>
    <row r="299" spans="3:9" ht="15.5" x14ac:dyDescent="0.35">
      <c r="C299" t="s">
        <v>317</v>
      </c>
      <c r="I299" s="5">
        <v>513000000000</v>
      </c>
    </row>
  </sheetData>
  <pageMargins left="0.7" right="0.7" top="0.75" bottom="0.75" header="0.3" footer="0.3"/>
  <ignoredErrors>
    <ignoredError sqref="A1:N300" numberStoredAsText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N26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1092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1093</v>
      </c>
      <c r="D2" s="2" vm="104">
        <f ca="1">IFERROR(_xlfn.STOCKHISTORY("XIDX:" &amp; $C$1, D3, , 0, 0, 1), "Libur")</f>
        <v>462</v>
      </c>
      <c r="E2" s="2" vm="162">
        <f ca="1">IFERROR(_xlfn.STOCKHISTORY("XIDX:" &amp; $C$1, E3, , 0, 0, 1), "Libur")</f>
        <v>248</v>
      </c>
      <c r="H2" s="2" vm="162">
        <f ca="1">IFERROR(INDEX(D2:G2,COUNT(D2:G2)),"")</f>
        <v>248</v>
      </c>
      <c r="I2" s="2" vm="163">
        <f t="shared" ref="I2:N2" ca="1" si="0">IFERROR(_xlfn.STOCKHISTORY("XIDX:" &amp; $C$1, I1, , 0, 0, 1), "Libur")</f>
        <v>464</v>
      </c>
      <c r="J2" s="2" vm="164">
        <f t="shared" ca="1" si="0"/>
        <v>147</v>
      </c>
      <c r="K2" s="2" vm="165">
        <f t="shared" ca="1" si="0"/>
        <v>268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111210720860</v>
      </c>
      <c r="E4" s="2">
        <f>IFERROR(INDEX(E51:E500,MATCH($C$4,$C$51:$C$500,0)),"")</f>
        <v>70014652370</v>
      </c>
      <c r="H4" s="2">
        <f>IFERROR(SUM(D4:G4)*(4/MAX(1,COUNT(D4:G4))),"")</f>
        <v>362450746460</v>
      </c>
      <c r="I4" s="2">
        <f t="shared" ref="I4:N4" si="1">IFERROR(INDEX(I51:I500,MATCH($C$4,$C$51:$C$500,0)),"")</f>
        <v>407564149563</v>
      </c>
      <c r="J4" s="2">
        <f t="shared" si="1"/>
        <v>249090558472</v>
      </c>
      <c r="K4" s="2">
        <f t="shared" si="1"/>
        <v>272434920238</v>
      </c>
      <c r="L4" s="2">
        <f t="shared" si="1"/>
        <v>184878777719</v>
      </c>
      <c r="M4" s="2">
        <f t="shared" si="1"/>
        <v>24634528516</v>
      </c>
      <c r="N4" s="2">
        <f t="shared" si="1"/>
        <v>2309000000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-27934141731</v>
      </c>
      <c r="E5" s="2">
        <f>IFERROR(INDEX(E51:E500,MATCH($C$5,$C$51:$C$500,0)),"")</f>
        <v>-19444932983</v>
      </c>
      <c r="H5" s="2">
        <f>IFERROR(SUM(D5:G5)*(4/MAX(1,COUNT(D5:G5))),"")</f>
        <v>-94758149428</v>
      </c>
      <c r="I5" s="2">
        <f t="shared" ref="I5:N5" si="2">IFERROR(INDEX(I51:I500,MATCH($C$5,$C$51:$C$500,0)),"")</f>
        <v>-49400228380</v>
      </c>
      <c r="J5" s="2">
        <f t="shared" si="2"/>
        <v>-18670368559</v>
      </c>
      <c r="K5" s="2">
        <f t="shared" si="2"/>
        <v>19748553475</v>
      </c>
      <c r="L5" s="2">
        <f t="shared" si="2"/>
        <v>19081695057</v>
      </c>
      <c r="M5" s="2">
        <f t="shared" si="2"/>
        <v>-259827479</v>
      </c>
      <c r="N5" s="2">
        <f t="shared" si="2"/>
        <v>-5780664827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130809847751</v>
      </c>
      <c r="E6" s="2">
        <f>IFERROR(INDEX(E51:E500,MATCH($C$6,$C$51:$C$500,0)),"")</f>
        <v>158745117102</v>
      </c>
      <c r="H6" s="2">
        <f>IFERROR(INDEX(D6:G6,COUNT(D6:G6)),"")</f>
        <v>158745117102</v>
      </c>
      <c r="I6" s="2">
        <f t="shared" ref="I6:N6" si="3">IFERROR(INDEX(I51:I500,MATCH($C$6,$C$51:$C$500,0)),"")</f>
        <v>178189990484</v>
      </c>
      <c r="J6" s="2">
        <f t="shared" si="3"/>
        <v>227588175918</v>
      </c>
      <c r="K6" s="2">
        <f t="shared" si="3"/>
        <v>246258544477</v>
      </c>
      <c r="L6" s="2">
        <f t="shared" si="3"/>
        <v>116541284686</v>
      </c>
      <c r="M6" s="2">
        <f t="shared" si="3"/>
        <v>47459589629</v>
      </c>
      <c r="N6" s="2">
        <f t="shared" si="3"/>
        <v>47719417108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1.25</v>
      </c>
      <c r="E7" s="3">
        <f>IFERROR(INDEX(E51:E500,MATCH($C$7,$C$51:$C$500,0))/1000000000,"")</f>
        <v>1.25</v>
      </c>
      <c r="H7" s="3">
        <f>IFERROR(INDEX(D7:G7,COUNT(D7:G7)),"")</f>
        <v>1.25</v>
      </c>
      <c r="I7" s="3">
        <f t="shared" ref="I7:N7" si="4">IFERROR(INDEX(I51:I500,MATCH($C$7,$C$51:$C$500,0))/1000000000,"")</f>
        <v>1.25</v>
      </c>
      <c r="J7" s="3">
        <f t="shared" si="4"/>
        <v>1.25</v>
      </c>
      <c r="K7" s="3">
        <f t="shared" si="4"/>
        <v>1.25</v>
      </c>
      <c r="L7" s="3">
        <f t="shared" si="4"/>
        <v>1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17000000000</v>
      </c>
      <c r="E8" s="2">
        <f>IFERROR(INDEX(E51:E500,MATCH("Free cash flow (Quarter)",$C$51:$C$500,0)),"")</f>
        <v>14000000000</v>
      </c>
      <c r="H8" s="2">
        <f>IFERROR(INDEX(D8:G8,COUNT(D8:G8)),"")</f>
        <v>14000000000</v>
      </c>
      <c r="I8" s="2">
        <f t="shared" ref="I8:N8" si="5">IFERROR(INDEX(I51:I500,MATCH($C$8,$C$51:$C$500,0)),"")</f>
        <v>117000000000</v>
      </c>
      <c r="J8" s="2">
        <f t="shared" si="5"/>
        <v>32000000000</v>
      </c>
      <c r="K8" s="2">
        <f t="shared" si="5"/>
        <v>-121000000000</v>
      </c>
      <c r="L8" s="2">
        <f t="shared" si="5"/>
        <v>-59000000000</v>
      </c>
      <c r="M8" s="2">
        <f t="shared" si="5"/>
        <v>-18000000000</v>
      </c>
      <c r="N8" s="2">
        <f t="shared" si="5"/>
        <v>-10000000000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13.41</v>
      </c>
      <c r="E9" s="3">
        <f>IFERROR(INDEX(E51:E500,MATCH("Free cash flow per share (Quarter)",$C$51:$C$500,0)),"")</f>
        <v>11.32</v>
      </c>
      <c r="H9" s="3">
        <f>IFERROR(INDEX(D9:G9,COUNT(D9:G9)),"")</f>
        <v>11.32</v>
      </c>
      <c r="I9" s="3">
        <f t="shared" ref="I9:N9" si="6">IFERROR(INDEX(I51:I500,MATCH($C$9,$C$51:$C$500,0)),"")</f>
        <v>93.5</v>
      </c>
      <c r="J9" s="3">
        <f t="shared" si="6"/>
        <v>25.76</v>
      </c>
      <c r="K9" s="3">
        <f t="shared" si="6"/>
        <v>-97.01</v>
      </c>
      <c r="L9" s="3">
        <f t="shared" si="6"/>
        <v>-59.43</v>
      </c>
      <c r="M9" s="3">
        <f t="shared" si="6"/>
        <v>-361159.72</v>
      </c>
      <c r="N9" s="3">
        <f t="shared" si="6"/>
        <v>-205582.56</v>
      </c>
    </row>
    <row r="10" spans="1:14" ht="15.5" x14ac:dyDescent="0.35">
      <c r="C10" t="s">
        <v>18</v>
      </c>
      <c r="D10" s="3">
        <f ca="1">IFERROR(IF(D9=0,"",D2/D9),"")</f>
        <v>34.451901565995527</v>
      </c>
      <c r="E10" s="3">
        <f ca="1">IFERROR(IF(E9=0,"",E2/E9),"")</f>
        <v>21.908127208480565</v>
      </c>
      <c r="I10" s="3">
        <f t="shared" ref="I10:N10" ca="1" si="7">IFERROR(IF(I9=0,"",I2/I9),"")</f>
        <v>4.9625668449197864</v>
      </c>
      <c r="J10" s="3">
        <f t="shared" ca="1" si="7"/>
        <v>5.7065217391304346</v>
      </c>
      <c r="K10" s="3">
        <f t="shared" ca="1" si="7"/>
        <v>-2.7626017936295226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5885961604</v>
      </c>
      <c r="E11" s="2">
        <f>IFERROR(INDEX(E51:E500,MATCH($C$11,$C$51:$C$500,0)),"")</f>
        <v>5702636205</v>
      </c>
      <c r="H11" s="2">
        <f>IFERROR(INDEX(D11:G11,COUNT(D11:G11)),"")</f>
        <v>5702636205</v>
      </c>
      <c r="I11" s="2">
        <f t="shared" ref="I11:N11" si="8">IFERROR(INDEX(I51:I500,MATCH($C$11,$C$51:$C$500,0)),"")</f>
        <v>5642831183</v>
      </c>
      <c r="J11" s="2">
        <f t="shared" si="8"/>
        <v>5128474764</v>
      </c>
      <c r="K11" s="2">
        <f t="shared" si="8"/>
        <v>14960446826</v>
      </c>
      <c r="L11" s="2">
        <f t="shared" si="8"/>
        <v>92355023</v>
      </c>
      <c r="M11" s="2">
        <f t="shared" si="8"/>
        <v>509131978</v>
      </c>
      <c r="N11" s="2">
        <f t="shared" si="8"/>
        <v>25338455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53000000000</v>
      </c>
      <c r="E12" s="2">
        <f>IFERROR(INDEX(E51:E500,MATCH("Net Debt (Quarter)",$C$51:$C$500,0)),"")</f>
        <v>70000000000</v>
      </c>
      <c r="H12" s="2">
        <f>IFERROR(INDEX(D12:G12,COUNT(D12:G12)),"")</f>
        <v>70000000000</v>
      </c>
      <c r="I12" s="2">
        <f t="shared" ref="I12:N12" si="9">IFERROR(INDEX(I51:I500,MATCH($C$12,$C$51:$C$500,0)),"")</f>
        <v>90000000000</v>
      </c>
      <c r="J12" s="2">
        <f t="shared" si="9"/>
        <v>188000000000</v>
      </c>
      <c r="K12" s="2">
        <f t="shared" si="9"/>
        <v>245000000000</v>
      </c>
      <c r="L12" s="2">
        <f t="shared" si="9"/>
        <v>68000000000</v>
      </c>
      <c r="M12" s="2">
        <f t="shared" si="9"/>
        <v>13000000000</v>
      </c>
      <c r="N12" s="2">
        <f t="shared" si="9"/>
        <v>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59000000000</v>
      </c>
      <c r="E13" s="2">
        <f>IFERROR(INDEX(E51:E500,MATCH("Total Debt (Quarter)",$C$51:$C$500,0)),"")</f>
        <v>76000000000</v>
      </c>
      <c r="H13" s="2">
        <f>IFERROR(INDEX(D13:G13,COUNT(D13:G13)),"")</f>
        <v>76000000000</v>
      </c>
      <c r="I13" s="2">
        <f t="shared" ref="I13:N13" si="10">IFERROR(INDEX(I51:I500,MATCH($C$13,$C$51:$C$500,0)),"")</f>
        <v>95000000000</v>
      </c>
      <c r="J13" s="2">
        <f t="shared" si="10"/>
        <v>193000000000</v>
      </c>
      <c r="K13" s="2">
        <f t="shared" si="10"/>
        <v>260000000000</v>
      </c>
      <c r="L13" s="2">
        <f t="shared" si="10"/>
        <v>68000000000</v>
      </c>
      <c r="M13" s="2">
        <f t="shared" si="10"/>
        <v>13000000000</v>
      </c>
      <c r="N13" s="2">
        <f t="shared" si="10"/>
        <v>0</v>
      </c>
    </row>
    <row r="14" spans="1:14" ht="15.5" x14ac:dyDescent="0.35">
      <c r="C14" t="s">
        <v>27</v>
      </c>
      <c r="D14" s="2">
        <f>IFERROR(INDEX(D51:D500,MATCH($C$14,$C$51:$C$500,0)),"")</f>
        <v>-1246713206</v>
      </c>
      <c r="E14" s="2">
        <f>IFERROR(INDEX(E51:E500,MATCH($C$14,$C$51:$C$500,0)),"")</f>
        <v>-1937918271</v>
      </c>
      <c r="H14" s="2">
        <f>IFERROR(SUM(D14:G14)*(4/MAX(1,COUNT(D14:G14))),"")</f>
        <v>-6369262954</v>
      </c>
      <c r="I14" s="2">
        <f t="shared" ref="I14:N14" si="11">IFERROR(INDEX(I51:I500,MATCH($C$14,$C$51:$C$500,0)),"")</f>
        <v>-13248558889</v>
      </c>
      <c r="J14" s="2">
        <f t="shared" si="11"/>
        <v>-19974217130</v>
      </c>
      <c r="K14" s="2">
        <f t="shared" si="11"/>
        <v>-14040778402</v>
      </c>
      <c r="L14" s="2">
        <f t="shared" si="11"/>
        <v>-4359589973</v>
      </c>
      <c r="M14" s="2">
        <f t="shared" si="11"/>
        <v>-336643441</v>
      </c>
      <c r="N14" s="2">
        <f t="shared" si="11"/>
        <v>0</v>
      </c>
    </row>
    <row r="15" spans="1:14" ht="15.5" x14ac:dyDescent="0.35">
      <c r="C15" t="s">
        <v>28</v>
      </c>
      <c r="D15" s="2">
        <f>IFERROR(INDEX(D51:D500,MATCH($C$15,$C$51:$C$500,0)),"")</f>
        <v>4934879301</v>
      </c>
      <c r="E15" s="2">
        <f>IFERROR(INDEX(E51:E500,MATCH($C$15,$C$51:$C$500,0)),"")</f>
        <v>7178749453</v>
      </c>
      <c r="H15" s="2">
        <f>IFERROR(SUM(D15:G15)*(4/MAX(1,COUNT(D15:G15))),"")</f>
        <v>24227257508</v>
      </c>
      <c r="I15" s="2">
        <f t="shared" ref="I15:N15" si="12">IFERROR(INDEX(I51:I500,MATCH($C$15,$C$51:$C$500,0)),"")</f>
        <v>18753325264</v>
      </c>
      <c r="J15" s="2">
        <f t="shared" si="12"/>
        <v>4146247850</v>
      </c>
      <c r="K15" s="2">
        <f t="shared" si="12"/>
        <v>-3462416803</v>
      </c>
      <c r="L15" s="2">
        <f t="shared" si="12"/>
        <v>-5985692958</v>
      </c>
      <c r="M15" s="2">
        <f t="shared" si="12"/>
        <v>-79048691</v>
      </c>
      <c r="N15" s="2">
        <f t="shared" si="12"/>
        <v>1559342443</v>
      </c>
    </row>
    <row r="16" spans="1:14" ht="15.5" x14ac:dyDescent="0.35">
      <c r="C16" t="s">
        <v>29</v>
      </c>
      <c r="D16" s="2">
        <f>IFERROR(INDEX(D51:D500,MATCH($C$16,$C$51:$C$500,0)),"")</f>
        <v>-32870148652</v>
      </c>
      <c r="E16" s="2">
        <f>IFERROR(INDEX(E51:E500,MATCH($C$16,$C$51:$C$500,0)),"")</f>
        <v>-26623622835</v>
      </c>
      <c r="H16" s="2">
        <f>IFERROR(SUM(D16:G16)*(4/MAX(1,COUNT(D16:G16))),"")</f>
        <v>-118987542974</v>
      </c>
      <c r="I16" s="2">
        <f t="shared" ref="I16:N16" si="13">IFERROR(INDEX(I51:I500,MATCH($C$16,$C$51:$C$500,0)),"")</f>
        <v>-68149702577</v>
      </c>
      <c r="J16" s="2">
        <f t="shared" si="13"/>
        <v>-22819183576</v>
      </c>
      <c r="K16" s="2">
        <f t="shared" si="13"/>
        <v>23226176223</v>
      </c>
      <c r="L16" s="2">
        <f t="shared" si="13"/>
        <v>25068229535</v>
      </c>
      <c r="M16" s="2">
        <f t="shared" si="13"/>
        <v>-180778788</v>
      </c>
      <c r="N16" s="2">
        <f t="shared" si="13"/>
        <v>-7340007270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38</v>
      </c>
      <c r="C19" t="s">
        <v>39</v>
      </c>
    </row>
    <row r="20" spans="1:14" ht="15.5" x14ac:dyDescent="0.35">
      <c r="A20" t="s">
        <v>40</v>
      </c>
      <c r="C20" t="s">
        <v>41</v>
      </c>
      <c r="D20" s="2">
        <f ca="1">IFERROR(D21*D2,"")</f>
        <v>577500000000</v>
      </c>
      <c r="E20" s="2">
        <f ca="1">IFERROR(E21*E2,"")</f>
        <v>310000000000</v>
      </c>
      <c r="H20" s="2">
        <f t="shared" ref="H20:N20" ca="1" si="14">IFERROR(H21*H2,"")</f>
        <v>310000000000</v>
      </c>
      <c r="I20" s="2">
        <f t="shared" ca="1" si="14"/>
        <v>580000000000</v>
      </c>
      <c r="J20" s="2">
        <f t="shared" ca="1" si="14"/>
        <v>183750000000</v>
      </c>
      <c r="K20" s="2">
        <f t="shared" ca="1" si="14"/>
        <v>335000000000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1250000000</v>
      </c>
      <c r="E21" s="2">
        <f>IFERROR(INDEX(E51:E500,MATCH($C$7,$C$51:$C$500,0)),"")</f>
        <v>1250000000</v>
      </c>
      <c r="H21" s="2">
        <f>IFERROR(INDEX(D21:G21,COUNT(D21:G21)),"")</f>
        <v>1250000000</v>
      </c>
      <c r="I21" s="2">
        <f t="shared" ref="I21:N21" si="15">IFERROR(INDEX(I51:I500,MATCH($C$7,$C$51:$C$500,0)),"")</f>
        <v>1250000000</v>
      </c>
      <c r="J21" s="2">
        <f t="shared" si="15"/>
        <v>1250000000</v>
      </c>
      <c r="K21" s="2">
        <f t="shared" si="15"/>
        <v>1250000000</v>
      </c>
      <c r="L21" s="2">
        <f t="shared" si="15"/>
        <v>1000000000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42</v>
      </c>
      <c r="C23" t="s">
        <v>43</v>
      </c>
      <c r="D23" s="3">
        <f>IFERROR(D5/D6*100,"")</f>
        <v>-21.354769699123398</v>
      </c>
      <c r="E23" s="3">
        <f>IFERROR(E5/E6*100,"")</f>
        <v>-12.24915344672042</v>
      </c>
      <c r="H23" s="3">
        <f t="shared" ref="H23:N23" si="16">IFERROR(H5/H6*100,"")</f>
        <v>-59.692008899470054</v>
      </c>
      <c r="I23" s="3">
        <f t="shared" si="16"/>
        <v>-27.723346438157947</v>
      </c>
      <c r="J23" s="3">
        <f t="shared" si="16"/>
        <v>-8.2035758156991996</v>
      </c>
      <c r="K23" s="3">
        <f t="shared" si="16"/>
        <v>8.0194388856401577</v>
      </c>
      <c r="L23" s="3">
        <f t="shared" si="16"/>
        <v>16.373335087571988</v>
      </c>
      <c r="M23" s="3">
        <f t="shared" si="16"/>
        <v>-0.54747097695348257</v>
      </c>
      <c r="N23" s="3">
        <f t="shared" si="16"/>
        <v>-12.113863029628019</v>
      </c>
    </row>
    <row r="24" spans="1:14" ht="15.5" x14ac:dyDescent="0.35">
      <c r="C24" t="s">
        <v>44</v>
      </c>
      <c r="D24" s="4">
        <f>IFERROR(_xlfn.RRI(5,I23,D23),"")</f>
        <v>-5.0860936299570225E-2</v>
      </c>
      <c r="E24" s="4">
        <f>IFERROR(_xlfn.RRI(5,J23,E23),"")</f>
        <v>8.3479193519326866E-2</v>
      </c>
      <c r="H24" s="4">
        <f t="shared" ref="H24:N24" si="17">IFERROR(_xlfn.RRI(5,M23,H23),"")</f>
        <v>1.5557067431274536</v>
      </c>
      <c r="I24" s="4">
        <f t="shared" si="17"/>
        <v>0.18008312113934366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45</v>
      </c>
      <c r="C25" t="s">
        <v>46</v>
      </c>
      <c r="D25" s="3">
        <f>IFERROR(INDEX(D51:D500,MATCH($A$25,$C$51:$C$500,0)),"")</f>
        <v>-17.72</v>
      </c>
      <c r="E25" s="3">
        <f>IFERROR(INDEX(E51:E500,MATCH($A$25,$C$51:$C$500,0)),"")</f>
        <v>-12.33</v>
      </c>
      <c r="H25" s="3">
        <f>IFERROR(INDEX(D25:G25,COUNT(D25:G25)),"")</f>
        <v>-12.33</v>
      </c>
      <c r="I25" s="3">
        <f t="shared" ref="I25:N25" si="18">IFERROR(INDEX(I51:I500,MATCH($C$25,$C$51:$C$500,0)),"")</f>
        <v>-39.520000000000003</v>
      </c>
      <c r="J25" s="3">
        <f t="shared" si="18"/>
        <v>-14.94</v>
      </c>
      <c r="K25" s="3">
        <f t="shared" si="18"/>
        <v>15.81</v>
      </c>
      <c r="L25" s="3">
        <f t="shared" si="18"/>
        <v>19.079999999999998</v>
      </c>
      <c r="M25" s="3">
        <f t="shared" si="18"/>
        <v>-5196.55</v>
      </c>
      <c r="N25" s="3">
        <f t="shared" si="18"/>
        <v>-115613.3</v>
      </c>
    </row>
    <row r="26" spans="1:14" ht="15.5" x14ac:dyDescent="0.35">
      <c r="C26" t="s">
        <v>47</v>
      </c>
      <c r="D26" s="4">
        <f>IFERROR(_xlfn.RRI(5,I25,D25),"")</f>
        <v>-0.1482162386008925</v>
      </c>
      <c r="E26" s="4">
        <f>IFERROR(_xlfn.RRI(5,J25,E25),"")</f>
        <v>-3.7673388078040437E-2</v>
      </c>
      <c r="H26" s="4">
        <f t="shared" ref="H26:N26" si="19">IFERROR(_xlfn.RRI(5,M25,H25),"")</f>
        <v>-0.7014276452749153</v>
      </c>
      <c r="I26" s="4">
        <f t="shared" si="19"/>
        <v>-0.79734289813141845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48</v>
      </c>
      <c r="D27" s="3">
        <f>IFERROR(D4/D21,"")</f>
        <v>88.968576687999999</v>
      </c>
      <c r="E27" s="3">
        <f>IFERROR(E4/E21,"")</f>
        <v>56.011721895999997</v>
      </c>
      <c r="H27" s="3">
        <f t="shared" ref="H27:N27" si="20">IFERROR(H4/H21,"")</f>
        <v>289.96059716799999</v>
      </c>
      <c r="I27" s="3">
        <f t="shared" si="20"/>
        <v>326.05131965039999</v>
      </c>
      <c r="J27" s="3">
        <f t="shared" si="20"/>
        <v>199.27244677760001</v>
      </c>
      <c r="K27" s="3">
        <f t="shared" si="20"/>
        <v>217.94793619039999</v>
      </c>
      <c r="L27" s="3">
        <f t="shared" si="20"/>
        <v>184.878777719</v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49</v>
      </c>
      <c r="D28" s="4">
        <f>IFERROR(_xlfn.RRI(5,I27,D27),"")</f>
        <v>-0.2287589519915354</v>
      </c>
      <c r="E28" s="4">
        <f>IFERROR(_xlfn.RRI(5,J27,E27),"")</f>
        <v>-0.22417041963914908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50</v>
      </c>
      <c r="H29" s="4">
        <f t="shared" ref="H29:N29" si="22">IFERROR(((H25-I25)/I25)*100%,"")</f>
        <v>-0.688006072874494</v>
      </c>
      <c r="I29" s="4">
        <f t="shared" si="22"/>
        <v>1.6452476572958505</v>
      </c>
      <c r="J29" s="4">
        <f t="shared" si="22"/>
        <v>-1.9449715370018974</v>
      </c>
      <c r="K29" s="4">
        <f t="shared" si="22"/>
        <v>-0.17138364779874204</v>
      </c>
      <c r="L29" s="4">
        <f t="shared" si="22"/>
        <v>-1.0036716667789207</v>
      </c>
      <c r="M29" s="4">
        <f t="shared" si="22"/>
        <v>-0.95505231664523027</v>
      </c>
      <c r="N29" s="4" t="str">
        <f t="shared" si="22"/>
        <v/>
      </c>
    </row>
    <row r="30" spans="1:14" ht="15.5" x14ac:dyDescent="0.35">
      <c r="C30" t="s">
        <v>51</v>
      </c>
      <c r="H30" s="4">
        <f t="shared" ref="H30:N30" si="23">IFERROR(((H27-I27)/I27)*100%,"")</f>
        <v>-0.11069031255906994</v>
      </c>
      <c r="I30" s="4">
        <f t="shared" si="23"/>
        <v>0.63620874296933183</v>
      </c>
      <c r="J30" s="4">
        <f t="shared" si="23"/>
        <v>-8.5687847011705634E-2</v>
      </c>
      <c r="K30" s="4">
        <f t="shared" si="23"/>
        <v>0.17886941313330346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104.65</v>
      </c>
      <c r="E32" s="3">
        <f>IFERROR(INDEX(E51:E500,MATCH($A$32,$C$51:$C$500,0)),"")</f>
        <v>126.99</v>
      </c>
      <c r="H32" s="3">
        <f>IFERROR(INDEX(D32:G32,COUNT(D32:G32)),"")</f>
        <v>126.99</v>
      </c>
      <c r="I32" s="3">
        <f t="shared" ref="I32:N32" si="24">IFERROR(INDEX(I51:I500,MATCH($C$32,$C$51:$C$500,0)),"")</f>
        <v>142.55000000000001</v>
      </c>
      <c r="J32" s="3">
        <f t="shared" si="24"/>
        <v>182.07</v>
      </c>
      <c r="K32" s="3">
        <f t="shared" si="24"/>
        <v>197.01</v>
      </c>
      <c r="L32" s="3">
        <f t="shared" si="24"/>
        <v>116.54</v>
      </c>
      <c r="M32" s="3">
        <f t="shared" si="24"/>
        <v>949191.79</v>
      </c>
      <c r="N32" s="3">
        <f t="shared" si="24"/>
        <v>954388.34</v>
      </c>
    </row>
    <row r="33" spans="1:14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2.37</v>
      </c>
      <c r="E33" s="3">
        <f>IFERROR(INDEX(E51:E500,MATCH($A$33,$C$51:$C$500,0)),"")</f>
        <v>3.51</v>
      </c>
      <c r="H33" s="3">
        <f>IFERROR(INDEX(D33:G33,COUNT(D33:G33)),"")</f>
        <v>3.51</v>
      </c>
      <c r="I33" s="3">
        <f t="shared" ref="I33:N33" si="25">IFERROR(INDEX(I51:I500,MATCH($C$33,$C$51:$C$500,0)),"")</f>
        <v>3.25</v>
      </c>
      <c r="J33" s="3">
        <f t="shared" si="25"/>
        <v>0.81</v>
      </c>
      <c r="K33" s="3">
        <f t="shared" si="25"/>
        <v>1.36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-11.1</v>
      </c>
      <c r="E34" s="3">
        <f>IFERROR(INDEX(E51:E500,MATCH($A$34,$C$51:$C$500,0)),"")</f>
        <v>-28.66</v>
      </c>
      <c r="H34" s="3">
        <f>IFERROR(INDEX(D34:G34,COUNT(D34:G34)),"")</f>
        <v>-28.66</v>
      </c>
      <c r="I34" s="3">
        <f t="shared" ref="I34:N34" si="26">IFERROR(INDEX(I51:I500,MATCH($C$34,$C$51:$C$500,0)),"")</f>
        <v>-11.74</v>
      </c>
      <c r="J34" s="3">
        <f t="shared" si="26"/>
        <v>-9.84</v>
      </c>
      <c r="K34" s="3">
        <f t="shared" si="26"/>
        <v>16.95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2.79</v>
      </c>
      <c r="E35" s="3">
        <f>IFERROR(INDEX(E51:E500,MATCH($A$35,$C$51:$C$500,0)),"")</f>
        <v>7.96</v>
      </c>
      <c r="H35" s="3">
        <f>IFERROR(INDEX(D35:G35,COUNT(D35:G35)),"")</f>
        <v>7.96</v>
      </c>
      <c r="I35" s="3">
        <f t="shared" ref="I35:N35" si="27">IFERROR(INDEX(I51:I500,MATCH($C$35,$C$51:$C$500,0)),"")</f>
        <v>1.42</v>
      </c>
      <c r="J35" s="3">
        <f t="shared" si="27"/>
        <v>0.74</v>
      </c>
      <c r="K35" s="3">
        <f t="shared" si="27"/>
        <v>1.23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64</v>
      </c>
      <c r="C36" t="s">
        <v>65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66</v>
      </c>
      <c r="C37" t="s">
        <v>67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73</v>
      </c>
      <c r="C51" t="s">
        <v>6</v>
      </c>
      <c r="D51" s="5">
        <v>111210720860</v>
      </c>
      <c r="E51" s="5">
        <v>70014652370</v>
      </c>
      <c r="F51" s="5">
        <v>188175413956</v>
      </c>
      <c r="G51" s="5">
        <v>123576627916</v>
      </c>
      <c r="I51" s="5">
        <v>407564149563</v>
      </c>
      <c r="J51" s="5">
        <v>249090558472</v>
      </c>
      <c r="K51" s="5">
        <v>272434920238</v>
      </c>
      <c r="L51" s="5">
        <v>184878777719</v>
      </c>
      <c r="M51" s="5">
        <v>24634528516</v>
      </c>
      <c r="N51" s="5">
        <v>2309000000</v>
      </c>
    </row>
    <row r="52" spans="2:14" ht="15.5" x14ac:dyDescent="0.35">
      <c r="C52" t="s">
        <v>74</v>
      </c>
      <c r="D52" s="5">
        <v>-136459329054</v>
      </c>
      <c r="E52" s="5">
        <v>-83491344589</v>
      </c>
      <c r="F52" s="5">
        <v>-176233413552</v>
      </c>
      <c r="G52" s="5">
        <v>-111223790023</v>
      </c>
      <c r="I52" s="5">
        <v>-436951549276</v>
      </c>
      <c r="J52" s="5">
        <v>-235274137556</v>
      </c>
      <c r="K52" s="5">
        <v>-215868146834</v>
      </c>
      <c r="L52" s="5">
        <v>-145959063245</v>
      </c>
      <c r="M52" s="5">
        <v>-23449116770</v>
      </c>
      <c r="N52" s="5">
        <v>-9128059198</v>
      </c>
    </row>
    <row r="53" spans="2:14" ht="15.5" x14ac:dyDescent="0.35">
      <c r="C53" t="s">
        <v>75</v>
      </c>
      <c r="D53" s="5">
        <v>-25248608194</v>
      </c>
      <c r="E53" s="5">
        <v>-13476692219</v>
      </c>
      <c r="F53" s="5">
        <v>11942000404</v>
      </c>
      <c r="G53" s="5">
        <v>12352837893</v>
      </c>
      <c r="I53" s="5">
        <v>-29387399713</v>
      </c>
      <c r="J53" s="5">
        <v>13816420916</v>
      </c>
      <c r="K53" s="5">
        <v>56566773404</v>
      </c>
      <c r="L53" s="5">
        <v>38919714474</v>
      </c>
      <c r="M53" s="5">
        <v>1185411746</v>
      </c>
      <c r="N53" s="5">
        <v>-6819059198</v>
      </c>
    </row>
    <row r="54" spans="2:14" ht="15.5" x14ac:dyDescent="0.35">
      <c r="C54" t="s">
        <v>76</v>
      </c>
      <c r="D54" s="5">
        <v>-5921481860</v>
      </c>
      <c r="E54" s="5">
        <v>-9744086499</v>
      </c>
      <c r="F54" s="5">
        <v>-10152861251</v>
      </c>
      <c r="G54" s="5">
        <v>-5335607603</v>
      </c>
      <c r="I54" s="5">
        <v>-24785521807</v>
      </c>
      <c r="J54" s="5">
        <v>-16580844921</v>
      </c>
      <c r="K54" s="5">
        <v>-18994748936</v>
      </c>
      <c r="L54" s="5">
        <v>-9542444196</v>
      </c>
      <c r="M54" s="5">
        <v>-932621130</v>
      </c>
      <c r="N54" s="5">
        <v>-515554852</v>
      </c>
    </row>
    <row r="55" spans="2:14" ht="15.5" x14ac:dyDescent="0.35">
      <c r="C55" t="s">
        <v>77</v>
      </c>
      <c r="D55" s="5">
        <v>-5921481860</v>
      </c>
      <c r="E55" s="5">
        <v>-9744086499</v>
      </c>
      <c r="F55" s="5">
        <v>-10152861251</v>
      </c>
      <c r="G55" s="5">
        <v>-5335607603</v>
      </c>
      <c r="I55" s="5">
        <v>-24785521807</v>
      </c>
      <c r="J55" s="5">
        <v>-16580844921</v>
      </c>
      <c r="K55" s="5">
        <v>-18994748936</v>
      </c>
      <c r="L55" s="5">
        <v>-9542444196</v>
      </c>
      <c r="M55" s="5">
        <v>-932621130</v>
      </c>
      <c r="N55" s="5">
        <v>-515554852</v>
      </c>
    </row>
    <row r="56" spans="2:14" ht="15.5" x14ac:dyDescent="0.35">
      <c r="C56" t="s">
        <v>78</v>
      </c>
      <c r="D56" s="5">
        <v>-31170090054</v>
      </c>
      <c r="E56" s="5">
        <v>-23220778718</v>
      </c>
      <c r="F56" s="5">
        <v>1789139153</v>
      </c>
      <c r="G56" s="5">
        <v>7017230290</v>
      </c>
      <c r="I56" s="5">
        <v>-54172921520</v>
      </c>
      <c r="J56" s="5">
        <v>-2764424005</v>
      </c>
      <c r="K56" s="5">
        <v>37572024468</v>
      </c>
      <c r="L56" s="5">
        <v>29377270278</v>
      </c>
      <c r="M56" s="5">
        <v>252790616</v>
      </c>
      <c r="N56" s="5">
        <v>-7334614050</v>
      </c>
    </row>
    <row r="57" spans="2:14" ht="15.5" x14ac:dyDescent="0.35">
      <c r="C57" t="s">
        <v>79</v>
      </c>
      <c r="D57" s="5">
        <v>-1700058598</v>
      </c>
      <c r="E57" s="5">
        <v>-3402844117</v>
      </c>
      <c r="F57" s="5">
        <v>-2363352788</v>
      </c>
      <c r="G57" s="5">
        <v>-3501457679</v>
      </c>
      <c r="I57" s="5">
        <v>-13976781057</v>
      </c>
      <c r="J57" s="5">
        <v>-20054759571</v>
      </c>
      <c r="K57" s="5">
        <v>-14345848245</v>
      </c>
      <c r="L57" s="5">
        <v>-4309040743</v>
      </c>
      <c r="M57" s="5">
        <v>-433569404</v>
      </c>
      <c r="N57" s="5">
        <v>-5393220</v>
      </c>
    </row>
    <row r="58" spans="2:14" ht="15.5" x14ac:dyDescent="0.35">
      <c r="C58" t="s">
        <v>27</v>
      </c>
      <c r="D58" s="5">
        <v>-1246713206</v>
      </c>
      <c r="E58" s="5">
        <v>-1937918271</v>
      </c>
      <c r="F58" s="5">
        <v>-2392452602</v>
      </c>
      <c r="G58" s="5">
        <v>-3100205601</v>
      </c>
      <c r="I58" s="5">
        <v>-13248558889</v>
      </c>
      <c r="J58" s="5">
        <v>-19974217130</v>
      </c>
      <c r="K58" s="5">
        <v>-14040778402</v>
      </c>
      <c r="L58" s="5">
        <v>-4359589973</v>
      </c>
      <c r="M58" s="5">
        <v>-336643441</v>
      </c>
    </row>
    <row r="59" spans="2:14" ht="15.5" x14ac:dyDescent="0.35">
      <c r="C59" t="s">
        <v>80</v>
      </c>
      <c r="F59" s="5">
        <v>-31126268</v>
      </c>
      <c r="G59" s="5">
        <v>-1151637</v>
      </c>
    </row>
    <row r="60" spans="2:14" ht="15.5" x14ac:dyDescent="0.35">
      <c r="C60" t="s">
        <v>81</v>
      </c>
      <c r="D60" s="5">
        <v>-453345392</v>
      </c>
      <c r="E60" s="5">
        <v>-1464925846</v>
      </c>
      <c r="F60" s="5">
        <v>60226082</v>
      </c>
      <c r="G60" s="5">
        <v>-400100441</v>
      </c>
      <c r="I60" s="5">
        <v>-728222168</v>
      </c>
      <c r="J60" s="5">
        <v>-80542441</v>
      </c>
      <c r="K60" s="5">
        <v>-305069843</v>
      </c>
      <c r="L60" s="5">
        <v>50549230</v>
      </c>
      <c r="M60" s="5">
        <v>-96925963</v>
      </c>
      <c r="N60" s="5">
        <v>-5393220</v>
      </c>
    </row>
    <row r="61" spans="2:14" ht="15.5" x14ac:dyDescent="0.35">
      <c r="C61" t="s">
        <v>82</v>
      </c>
      <c r="D61" s="5">
        <v>-1700058598</v>
      </c>
      <c r="E61" s="5">
        <v>-3402844117</v>
      </c>
      <c r="F61" s="5">
        <v>-2363352788</v>
      </c>
      <c r="G61" s="5">
        <v>-3501457679</v>
      </c>
      <c r="I61" s="5">
        <v>-13976781057</v>
      </c>
      <c r="J61" s="5">
        <v>-20054759571</v>
      </c>
      <c r="K61" s="5">
        <v>-14345848245</v>
      </c>
      <c r="L61" s="5">
        <v>-4309040743</v>
      </c>
      <c r="M61" s="5">
        <v>-433569404</v>
      </c>
      <c r="N61" s="5">
        <v>-5393220</v>
      </c>
    </row>
    <row r="62" spans="2:14" ht="15.5" x14ac:dyDescent="0.35">
      <c r="C62" t="s">
        <v>29</v>
      </c>
      <c r="D62" s="5">
        <v>-32870148652</v>
      </c>
      <c r="E62" s="5">
        <v>-26623622835</v>
      </c>
      <c r="F62" s="5">
        <v>-574213635</v>
      </c>
      <c r="G62" s="5">
        <v>3515772611</v>
      </c>
      <c r="I62" s="5">
        <v>-68149702577</v>
      </c>
      <c r="J62" s="5">
        <v>-22819183576</v>
      </c>
      <c r="K62" s="5">
        <v>23226176223</v>
      </c>
      <c r="L62" s="5">
        <v>25068229535</v>
      </c>
      <c r="M62" s="5">
        <v>-180778788</v>
      </c>
      <c r="N62" s="5">
        <v>-7340007270</v>
      </c>
    </row>
    <row r="63" spans="2:14" ht="15.5" x14ac:dyDescent="0.35">
      <c r="C63" t="s">
        <v>28</v>
      </c>
      <c r="D63" s="5">
        <v>4934879301</v>
      </c>
      <c r="E63" s="5">
        <v>7178749453</v>
      </c>
      <c r="F63" s="5">
        <v>2496126036</v>
      </c>
      <c r="G63" s="5">
        <v>770766213</v>
      </c>
      <c r="I63" s="5">
        <v>18753325264</v>
      </c>
      <c r="J63" s="5">
        <v>4146247850</v>
      </c>
      <c r="K63" s="5">
        <v>-3462416803</v>
      </c>
      <c r="L63" s="5">
        <v>-5985692958</v>
      </c>
      <c r="M63" s="5">
        <v>-79048691</v>
      </c>
      <c r="N63" s="5">
        <v>1559342443</v>
      </c>
    </row>
    <row r="64" spans="2:14" ht="15.5" x14ac:dyDescent="0.35">
      <c r="C64" t="s">
        <v>87</v>
      </c>
      <c r="D64" s="5">
        <v>-27935269351</v>
      </c>
      <c r="E64" s="5">
        <v>-19444873382</v>
      </c>
      <c r="F64" s="5">
        <v>1921912401</v>
      </c>
      <c r="G64" s="5">
        <v>4286538824</v>
      </c>
      <c r="I64" s="5">
        <v>-49396377313</v>
      </c>
      <c r="J64" s="5">
        <v>-18672935726</v>
      </c>
      <c r="K64" s="5">
        <v>19763759420</v>
      </c>
      <c r="L64" s="5">
        <v>19082536577</v>
      </c>
      <c r="M64" s="5">
        <v>-259827479</v>
      </c>
      <c r="N64" s="5">
        <v>-5780664827</v>
      </c>
    </row>
    <row r="65" spans="2:14" ht="15.5" x14ac:dyDescent="0.35">
      <c r="C65" t="s">
        <v>88</v>
      </c>
      <c r="F65" s="5">
        <v>-1808321</v>
      </c>
      <c r="I65" s="5">
        <v>-1808321</v>
      </c>
      <c r="J65" s="5">
        <v>2567167</v>
      </c>
      <c r="K65" s="5">
        <v>-15205945</v>
      </c>
      <c r="L65" s="5">
        <v>-841520</v>
      </c>
    </row>
    <row r="66" spans="2:14" ht="15.5" x14ac:dyDescent="0.35">
      <c r="C66" t="s">
        <v>89</v>
      </c>
      <c r="D66" s="5">
        <v>-27935269351</v>
      </c>
      <c r="E66" s="5">
        <v>-19444873382</v>
      </c>
      <c r="F66" s="5">
        <v>1920104080</v>
      </c>
      <c r="G66" s="5">
        <v>4286538824</v>
      </c>
      <c r="I66" s="5">
        <v>-49398185634</v>
      </c>
      <c r="J66" s="5">
        <v>-18670368559</v>
      </c>
      <c r="K66" s="5">
        <v>19748553475</v>
      </c>
      <c r="L66" s="5">
        <v>19081695057</v>
      </c>
      <c r="M66" s="5">
        <v>-259827479</v>
      </c>
      <c r="N66" s="5">
        <v>-5780664827</v>
      </c>
    </row>
    <row r="67" spans="2:14" ht="15.5" x14ac:dyDescent="0.35">
      <c r="C67" t="s">
        <v>90</v>
      </c>
      <c r="D67" s="5">
        <v>-27935269351</v>
      </c>
      <c r="E67" s="5">
        <v>-19444873382</v>
      </c>
      <c r="F67" s="5">
        <v>1921912401</v>
      </c>
      <c r="G67" s="5">
        <v>4286538824</v>
      </c>
      <c r="I67" s="5">
        <v>-49396377313</v>
      </c>
      <c r="J67" s="5">
        <v>-18672935726</v>
      </c>
      <c r="K67" s="5">
        <v>19763759420</v>
      </c>
      <c r="L67" s="5">
        <v>19082536577</v>
      </c>
      <c r="M67" s="5">
        <v>-259827479</v>
      </c>
      <c r="N67" s="5">
        <v>-5780664827</v>
      </c>
    </row>
    <row r="68" spans="2:14" ht="15.5" x14ac:dyDescent="0.35">
      <c r="C68" t="s">
        <v>8</v>
      </c>
      <c r="D68" s="5">
        <v>-27934141731</v>
      </c>
      <c r="E68" s="5">
        <v>-19444932983</v>
      </c>
      <c r="F68" s="5">
        <v>1918061334</v>
      </c>
      <c r="G68" s="5">
        <v>4286538824</v>
      </c>
      <c r="I68" s="5">
        <v>-49400228380</v>
      </c>
      <c r="J68" s="5">
        <v>-18670368559</v>
      </c>
      <c r="K68" s="5">
        <v>19748553475</v>
      </c>
      <c r="L68" s="5">
        <v>19081695057</v>
      </c>
      <c r="M68" s="5">
        <v>-259827479</v>
      </c>
      <c r="N68" s="5">
        <v>-5780664827</v>
      </c>
    </row>
    <row r="69" spans="2:14" ht="15.5" x14ac:dyDescent="0.35">
      <c r="C69" t="s">
        <v>91</v>
      </c>
      <c r="D69" s="5">
        <v>-1127620</v>
      </c>
      <c r="E69" s="5">
        <v>59601</v>
      </c>
      <c r="F69" s="5">
        <v>2042746</v>
      </c>
      <c r="I69" s="5">
        <v>2042746</v>
      </c>
    </row>
    <row r="70" spans="2:14" ht="15.5" x14ac:dyDescent="0.35">
      <c r="C70" t="s">
        <v>92</v>
      </c>
      <c r="D70" s="5">
        <v>-27935269351</v>
      </c>
      <c r="E70" s="5">
        <v>-19444873382</v>
      </c>
      <c r="F70" s="5">
        <v>1921912401</v>
      </c>
      <c r="G70" s="5">
        <v>4286538824</v>
      </c>
      <c r="I70" s="5">
        <v>-49396377313</v>
      </c>
      <c r="J70" s="5">
        <v>-18672935726</v>
      </c>
      <c r="K70" s="5">
        <v>19763759420</v>
      </c>
      <c r="L70" s="5">
        <v>19082536577</v>
      </c>
      <c r="M70" s="5">
        <v>-259827479</v>
      </c>
      <c r="N70" s="5">
        <v>-5780664827</v>
      </c>
    </row>
    <row r="71" spans="2:14" ht="15.5" x14ac:dyDescent="0.35">
      <c r="C71" t="s">
        <v>93</v>
      </c>
      <c r="D71" s="5">
        <v>-27935269351</v>
      </c>
      <c r="E71" s="5">
        <v>-19444873382</v>
      </c>
      <c r="F71" s="5">
        <v>1920104080</v>
      </c>
      <c r="G71" s="5">
        <v>4286538824</v>
      </c>
      <c r="I71" s="5">
        <v>-49398185634</v>
      </c>
      <c r="J71" s="5">
        <v>-18670368559</v>
      </c>
      <c r="K71" s="5">
        <v>19748553475</v>
      </c>
      <c r="L71" s="5">
        <v>19081695057</v>
      </c>
      <c r="M71" s="5">
        <v>-259827479</v>
      </c>
      <c r="N71" s="5">
        <v>-5780664827</v>
      </c>
    </row>
    <row r="72" spans="2:14" ht="15.5" x14ac:dyDescent="0.35">
      <c r="C72" t="s">
        <v>94</v>
      </c>
      <c r="D72" s="5">
        <v>-27935269351</v>
      </c>
      <c r="E72" s="5">
        <v>-19444873382</v>
      </c>
      <c r="F72" s="5">
        <v>1920104080</v>
      </c>
      <c r="G72" s="5">
        <v>4286538824</v>
      </c>
      <c r="I72" s="5">
        <v>-49398185634</v>
      </c>
      <c r="J72" s="5">
        <v>-18670368559</v>
      </c>
      <c r="K72" s="5">
        <v>19748553475</v>
      </c>
      <c r="L72" s="5">
        <v>19081695057</v>
      </c>
      <c r="M72" s="5">
        <v>-259827479</v>
      </c>
      <c r="N72" s="5">
        <v>-5780664827</v>
      </c>
    </row>
    <row r="74" spans="2:14" ht="15.5" x14ac:dyDescent="0.35">
      <c r="B74" t="s">
        <v>95</v>
      </c>
      <c r="C74" t="s">
        <v>96</v>
      </c>
    </row>
    <row r="75" spans="2:14" ht="15.5" x14ac:dyDescent="0.35">
      <c r="C75" t="s">
        <v>97</v>
      </c>
    </row>
    <row r="76" spans="2:14" ht="15.5" x14ac:dyDescent="0.35">
      <c r="C76" t="s">
        <v>20</v>
      </c>
      <c r="D76" s="5">
        <v>5885961604</v>
      </c>
      <c r="E76" s="5">
        <v>5702636205</v>
      </c>
      <c r="F76" s="5">
        <v>5642831183</v>
      </c>
      <c r="G76" s="5">
        <v>5037655103</v>
      </c>
      <c r="I76" s="5">
        <v>5642831183</v>
      </c>
      <c r="J76" s="5">
        <v>5128474764</v>
      </c>
      <c r="K76" s="5">
        <v>14960446826</v>
      </c>
      <c r="L76" s="5">
        <v>92355023</v>
      </c>
      <c r="M76" s="5">
        <v>509131978</v>
      </c>
      <c r="N76" s="5">
        <v>25338455</v>
      </c>
    </row>
    <row r="77" spans="2:14" ht="15.5" x14ac:dyDescent="0.35">
      <c r="C77" t="s">
        <v>98</v>
      </c>
      <c r="D77" s="5">
        <v>59918244168</v>
      </c>
      <c r="E77" s="5">
        <v>73593095649</v>
      </c>
      <c r="F77" s="5">
        <v>53424534873</v>
      </c>
      <c r="G77" s="5">
        <v>48929479450</v>
      </c>
      <c r="I77" s="5">
        <v>53424534873</v>
      </c>
      <c r="J77" s="5">
        <v>19429988996</v>
      </c>
      <c r="K77" s="5">
        <v>60866375491</v>
      </c>
      <c r="L77" s="5">
        <v>19189329145</v>
      </c>
      <c r="M77" s="5">
        <v>16059742367</v>
      </c>
      <c r="N77" s="5">
        <v>15297093322</v>
      </c>
    </row>
    <row r="78" spans="2:14" ht="15.5" x14ac:dyDescent="0.35">
      <c r="C78" t="s">
        <v>247</v>
      </c>
      <c r="D78" s="5">
        <v>21463993328</v>
      </c>
      <c r="E78" s="5">
        <v>20641517236</v>
      </c>
      <c r="F78" s="5">
        <v>12946838243</v>
      </c>
      <c r="G78" s="5">
        <v>189721539295</v>
      </c>
      <c r="I78" s="5">
        <v>12946838243</v>
      </c>
      <c r="J78" s="5">
        <v>74246109597</v>
      </c>
      <c r="K78" s="5">
        <v>18191790287</v>
      </c>
      <c r="L78" s="5">
        <v>13288616339</v>
      </c>
      <c r="M78" s="5">
        <v>194750106991</v>
      </c>
      <c r="N78" s="5">
        <v>23468870998</v>
      </c>
    </row>
    <row r="79" spans="2:14" ht="15.5" x14ac:dyDescent="0.35">
      <c r="C79" t="s">
        <v>99</v>
      </c>
      <c r="D79" s="5">
        <v>57998788</v>
      </c>
      <c r="E79" s="5">
        <v>79715599</v>
      </c>
      <c r="F79" s="5">
        <v>70391028</v>
      </c>
      <c r="G79" s="5">
        <v>128316697</v>
      </c>
      <c r="I79" s="5">
        <v>70391028</v>
      </c>
      <c r="J79" s="5">
        <v>63136907</v>
      </c>
      <c r="K79" s="5">
        <v>80691905</v>
      </c>
      <c r="L79" s="5">
        <v>81678586</v>
      </c>
      <c r="M79" s="5">
        <v>76724998</v>
      </c>
    </row>
    <row r="80" spans="2:14" ht="15.5" x14ac:dyDescent="0.35">
      <c r="C80" t="s">
        <v>100</v>
      </c>
      <c r="D80" s="5">
        <v>59918244168</v>
      </c>
      <c r="E80" s="5">
        <v>73593095649</v>
      </c>
      <c r="F80" s="5">
        <v>53424534873</v>
      </c>
      <c r="G80" s="5">
        <v>48929479450</v>
      </c>
      <c r="I80" s="5">
        <v>53424534873</v>
      </c>
      <c r="J80" s="5">
        <v>19429988996</v>
      </c>
      <c r="K80" s="5">
        <v>60866375491</v>
      </c>
      <c r="L80" s="5">
        <v>19189329145</v>
      </c>
      <c r="M80" s="5">
        <v>16059742367</v>
      </c>
      <c r="N80" s="5">
        <v>15297093322</v>
      </c>
    </row>
    <row r="81" spans="3:14" ht="15.5" x14ac:dyDescent="0.35">
      <c r="C81" t="s">
        <v>101</v>
      </c>
      <c r="D81" s="5">
        <v>5453095463</v>
      </c>
      <c r="E81" s="5">
        <v>2058383116</v>
      </c>
      <c r="F81" s="5">
        <v>1583412422</v>
      </c>
      <c r="G81" s="5">
        <v>24111550688</v>
      </c>
      <c r="I81" s="5">
        <v>1583412422</v>
      </c>
      <c r="J81" s="5">
        <v>67793739986</v>
      </c>
      <c r="K81" s="5">
        <v>68435258895</v>
      </c>
      <c r="L81" s="5">
        <v>27944333567</v>
      </c>
      <c r="M81" s="5">
        <v>203542871800</v>
      </c>
      <c r="N81" s="5">
        <v>54657230946</v>
      </c>
    </row>
    <row r="82" spans="3:14" ht="15.5" x14ac:dyDescent="0.35">
      <c r="C82" t="s">
        <v>102</v>
      </c>
      <c r="D82" s="5">
        <v>5453095463</v>
      </c>
      <c r="E82" s="5">
        <v>2058383116</v>
      </c>
      <c r="F82" s="5">
        <v>1583412422</v>
      </c>
      <c r="G82" s="5">
        <v>24111550688</v>
      </c>
      <c r="I82" s="5">
        <v>1583412422</v>
      </c>
      <c r="J82" s="5">
        <v>67793739986</v>
      </c>
      <c r="K82" s="5">
        <v>68435258895</v>
      </c>
      <c r="L82" s="5">
        <v>27944333567</v>
      </c>
      <c r="M82" s="5">
        <v>203542871800</v>
      </c>
      <c r="N82" s="5">
        <v>54657230946</v>
      </c>
    </row>
    <row r="83" spans="3:14" ht="15.5" x14ac:dyDescent="0.35">
      <c r="C83" t="s">
        <v>103</v>
      </c>
      <c r="D83" s="5">
        <v>46824084932</v>
      </c>
      <c r="E83" s="5">
        <v>39347667440</v>
      </c>
      <c r="F83" s="5">
        <v>37620969159</v>
      </c>
      <c r="G83" s="5">
        <v>33666876237</v>
      </c>
      <c r="I83" s="5">
        <v>37620969159</v>
      </c>
      <c r="J83" s="5">
        <v>24512161521</v>
      </c>
      <c r="K83" s="5">
        <v>25060291138</v>
      </c>
      <c r="L83" s="5">
        <v>14851227053</v>
      </c>
      <c r="M83" s="5">
        <v>2081596955</v>
      </c>
    </row>
    <row r="84" spans="3:14" ht="15.5" x14ac:dyDescent="0.35">
      <c r="C84" t="s">
        <v>81</v>
      </c>
      <c r="D84" s="5">
        <v>576852413</v>
      </c>
      <c r="E84" s="5">
        <v>576852413</v>
      </c>
      <c r="F84" s="5">
        <v>576852413</v>
      </c>
      <c r="G84" s="5">
        <v>449531730</v>
      </c>
      <c r="I84" s="5">
        <v>576852413</v>
      </c>
      <c r="J84" s="5">
        <v>449531730</v>
      </c>
      <c r="K84" s="5">
        <v>198855931</v>
      </c>
      <c r="L84" s="5">
        <v>62732675</v>
      </c>
    </row>
    <row r="85" spans="3:14" ht="15.5" x14ac:dyDescent="0.35">
      <c r="C85" t="s">
        <v>104</v>
      </c>
      <c r="D85" s="5">
        <v>136660769282</v>
      </c>
      <c r="E85" s="5">
        <v>139424053142</v>
      </c>
      <c r="F85" s="5">
        <v>111650699092</v>
      </c>
      <c r="G85" s="5">
        <v>149062177904</v>
      </c>
      <c r="I85" s="5">
        <v>111650699092</v>
      </c>
      <c r="J85" s="5">
        <v>129925531412</v>
      </c>
      <c r="K85" s="5">
        <v>195148431689</v>
      </c>
      <c r="L85" s="5">
        <v>72258260822</v>
      </c>
      <c r="M85" s="5">
        <v>225741349714</v>
      </c>
      <c r="N85" s="5">
        <v>70305724303</v>
      </c>
    </row>
    <row r="86" spans="3:14" ht="15.5" x14ac:dyDescent="0.35">
      <c r="C86" t="s">
        <v>105</v>
      </c>
    </row>
    <row r="87" spans="3:14" ht="15.5" x14ac:dyDescent="0.35">
      <c r="C87" t="s">
        <v>106</v>
      </c>
      <c r="D87" s="5">
        <v>431899844389</v>
      </c>
      <c r="E87" s="5">
        <v>401024468554</v>
      </c>
      <c r="F87" s="5">
        <v>372368693848</v>
      </c>
      <c r="G87" s="5">
        <v>344301057129</v>
      </c>
      <c r="I87" s="5">
        <v>372368693848</v>
      </c>
      <c r="J87" s="5">
        <v>314920693319</v>
      </c>
      <c r="K87" s="5">
        <v>226938769285</v>
      </c>
      <c r="L87" s="5">
        <v>113579230303</v>
      </c>
      <c r="M87" s="5">
        <v>16798785228</v>
      </c>
      <c r="N87" s="5">
        <v>1380468750</v>
      </c>
    </row>
    <row r="88" spans="3:14" ht="15.5" x14ac:dyDescent="0.35">
      <c r="C88" t="s">
        <v>108</v>
      </c>
      <c r="D88" s="5">
        <v>35326062079</v>
      </c>
      <c r="E88" s="5">
        <v>30391182778</v>
      </c>
      <c r="F88" s="5">
        <v>23212433325</v>
      </c>
      <c r="G88" s="5">
        <v>20715797250</v>
      </c>
      <c r="I88" s="5">
        <v>23212433325</v>
      </c>
      <c r="J88" s="5">
        <v>4458598022</v>
      </c>
      <c r="K88" s="5">
        <v>313074245</v>
      </c>
      <c r="M88" s="5">
        <v>1685963931</v>
      </c>
      <c r="N88" s="5">
        <v>1765012623</v>
      </c>
    </row>
    <row r="89" spans="3:14" ht="15.5" x14ac:dyDescent="0.35">
      <c r="C89" t="s">
        <v>109</v>
      </c>
      <c r="D89" s="5">
        <v>470232951192</v>
      </c>
      <c r="E89" s="5">
        <v>476861110887</v>
      </c>
      <c r="F89" s="5">
        <v>445367499330</v>
      </c>
      <c r="G89" s="5">
        <v>449732027782</v>
      </c>
      <c r="I89" s="5">
        <v>445367499330</v>
      </c>
      <c r="J89" s="5">
        <v>420407433295</v>
      </c>
      <c r="K89" s="5">
        <v>340034797627</v>
      </c>
      <c r="L89" s="5">
        <v>159025082824</v>
      </c>
      <c r="M89" s="5">
        <v>34386642575</v>
      </c>
      <c r="N89" s="5">
        <v>3145481373</v>
      </c>
    </row>
    <row r="90" spans="3:14" ht="15.5" x14ac:dyDescent="0.35">
      <c r="C90" t="s">
        <v>110</v>
      </c>
      <c r="D90" s="5">
        <v>606893720474</v>
      </c>
      <c r="E90" s="5">
        <v>616285164029</v>
      </c>
      <c r="F90" s="5">
        <v>557018198422</v>
      </c>
      <c r="G90" s="5">
        <v>598794205686</v>
      </c>
      <c r="I90" s="5">
        <v>557018198422</v>
      </c>
      <c r="J90" s="5">
        <v>550332964707</v>
      </c>
      <c r="K90" s="5">
        <v>535183229316</v>
      </c>
      <c r="L90" s="5">
        <v>231283343646</v>
      </c>
      <c r="M90" s="5">
        <v>260127992289</v>
      </c>
      <c r="N90" s="5">
        <v>73451205676</v>
      </c>
    </row>
    <row r="91" spans="3:14" ht="15.5" x14ac:dyDescent="0.35">
      <c r="C91" t="s">
        <v>111</v>
      </c>
    </row>
    <row r="92" spans="3:14" ht="15.5" x14ac:dyDescent="0.35">
      <c r="C92" t="s">
        <v>112</v>
      </c>
    </row>
    <row r="93" spans="3:14" ht="15.5" x14ac:dyDescent="0.35">
      <c r="C93" t="s">
        <v>113</v>
      </c>
      <c r="D93" s="5">
        <v>453454306501</v>
      </c>
      <c r="E93" s="5">
        <v>428809933557</v>
      </c>
      <c r="F93" s="5">
        <v>343154370217</v>
      </c>
      <c r="G93" s="5">
        <v>375296176940</v>
      </c>
      <c r="I93" s="5">
        <v>343154370217</v>
      </c>
      <c r="J93" s="5">
        <v>224764465965</v>
      </c>
      <c r="K93" s="5">
        <v>121553594255</v>
      </c>
      <c r="L93" s="5">
        <v>71178282238</v>
      </c>
      <c r="M93" s="5">
        <v>203760431860</v>
      </c>
      <c r="N93" s="5">
        <v>25731788568</v>
      </c>
    </row>
    <row r="94" spans="3:14" ht="15.5" x14ac:dyDescent="0.35">
      <c r="C94" t="s">
        <v>114</v>
      </c>
    </row>
    <row r="95" spans="3:14" ht="15.5" x14ac:dyDescent="0.35">
      <c r="C95" t="s">
        <v>251</v>
      </c>
      <c r="D95" s="5">
        <v>199448615888</v>
      </c>
      <c r="E95" s="5">
        <v>186667589031</v>
      </c>
      <c r="F95" s="5">
        <v>155104924045</v>
      </c>
      <c r="G95" s="5">
        <v>112631531883</v>
      </c>
      <c r="I95" s="5">
        <v>155104924045</v>
      </c>
      <c r="J95" s="5">
        <v>52979116906</v>
      </c>
      <c r="K95" s="5">
        <v>8347673012</v>
      </c>
      <c r="L95" s="5">
        <v>29802461755</v>
      </c>
      <c r="M95" s="5">
        <v>4353448688</v>
      </c>
      <c r="N95" s="5">
        <v>2071054645</v>
      </c>
    </row>
    <row r="96" spans="3:14" ht="15.5" x14ac:dyDescent="0.35">
      <c r="C96" t="s">
        <v>115</v>
      </c>
    </row>
    <row r="97" spans="3:14" ht="15.5" x14ac:dyDescent="0.35">
      <c r="C97" t="s">
        <v>252</v>
      </c>
      <c r="D97" s="5">
        <v>21521992116</v>
      </c>
      <c r="E97" s="5">
        <v>20721232835</v>
      </c>
      <c r="F97" s="5">
        <v>13017229271</v>
      </c>
      <c r="G97" s="5">
        <v>189849855992</v>
      </c>
      <c r="I97" s="5">
        <v>13017229271</v>
      </c>
      <c r="J97" s="5">
        <v>74309246504</v>
      </c>
      <c r="K97" s="5">
        <v>18272482192</v>
      </c>
      <c r="L97" s="5">
        <v>13370294925</v>
      </c>
      <c r="M97" s="5">
        <v>194826831989</v>
      </c>
      <c r="N97" s="5">
        <v>23468870998</v>
      </c>
    </row>
    <row r="98" spans="3:14" ht="15.5" x14ac:dyDescent="0.35">
      <c r="C98" t="s">
        <v>117</v>
      </c>
      <c r="D98" s="5">
        <v>16367356768</v>
      </c>
      <c r="E98" s="5">
        <v>14748043160</v>
      </c>
      <c r="F98" s="5">
        <v>28898310315</v>
      </c>
      <c r="G98" s="5">
        <v>426497100</v>
      </c>
      <c r="I98" s="5">
        <v>28898310315</v>
      </c>
      <c r="J98" s="5">
        <v>498480135</v>
      </c>
      <c r="K98" s="5">
        <v>593896135</v>
      </c>
      <c r="L98" s="5">
        <v>1795250000</v>
      </c>
    </row>
    <row r="99" spans="3:14" ht="15.5" x14ac:dyDescent="0.35">
      <c r="C99" t="s">
        <v>116</v>
      </c>
      <c r="D99" s="5">
        <v>738692775</v>
      </c>
      <c r="E99" s="5">
        <v>1220887320</v>
      </c>
      <c r="F99" s="5">
        <v>22563618392</v>
      </c>
      <c r="G99" s="5">
        <v>2115447748</v>
      </c>
      <c r="I99" s="5">
        <v>22563618392</v>
      </c>
      <c r="J99" s="5">
        <v>270584519</v>
      </c>
      <c r="K99" s="5">
        <v>412338593</v>
      </c>
      <c r="L99" s="5">
        <v>657701597</v>
      </c>
      <c r="M99" s="5">
        <v>12366532</v>
      </c>
      <c r="N99" s="5">
        <v>61569018</v>
      </c>
    </row>
    <row r="100" spans="3:14" ht="15.5" x14ac:dyDescent="0.35">
      <c r="C100" t="s">
        <v>250</v>
      </c>
      <c r="D100" s="5">
        <v>1383786318</v>
      </c>
      <c r="E100" s="5">
        <v>681704648</v>
      </c>
      <c r="F100" s="5">
        <v>898391705</v>
      </c>
      <c r="G100" s="5">
        <v>1520487254</v>
      </c>
      <c r="I100" s="5">
        <v>898391705</v>
      </c>
      <c r="J100" s="5">
        <v>1548482522</v>
      </c>
      <c r="K100" s="5">
        <v>690801171</v>
      </c>
      <c r="L100" s="5">
        <v>1487360754</v>
      </c>
    </row>
    <row r="101" spans="3:14" ht="15.5" x14ac:dyDescent="0.35">
      <c r="C101" t="s">
        <v>322</v>
      </c>
    </row>
    <row r="102" spans="3:14" ht="15.5" x14ac:dyDescent="0.35">
      <c r="C102" t="s">
        <v>120</v>
      </c>
      <c r="D102" s="5">
        <v>19109859150</v>
      </c>
      <c r="E102" s="5">
        <v>23689671355</v>
      </c>
      <c r="F102" s="5">
        <v>28502816857</v>
      </c>
      <c r="G102" s="5">
        <v>36875119047</v>
      </c>
      <c r="I102" s="5">
        <v>28502816857</v>
      </c>
      <c r="J102" s="5">
        <v>69079775757</v>
      </c>
      <c r="K102" s="5">
        <v>108254680533</v>
      </c>
      <c r="L102" s="5">
        <v>25328134685</v>
      </c>
    </row>
    <row r="103" spans="3:14" ht="15.5" x14ac:dyDescent="0.35">
      <c r="C103" t="s">
        <v>324</v>
      </c>
      <c r="D103" s="5">
        <v>2942854659</v>
      </c>
      <c r="E103" s="5">
        <v>4463589602</v>
      </c>
      <c r="F103" s="5">
        <v>6594168451</v>
      </c>
      <c r="G103" s="5">
        <v>9903491565</v>
      </c>
      <c r="I103" s="5">
        <v>6594168451</v>
      </c>
      <c r="J103" s="5">
        <v>28451015117</v>
      </c>
      <c r="K103" s="5">
        <v>58917554120</v>
      </c>
      <c r="L103" s="5">
        <v>17659519064</v>
      </c>
      <c r="M103" s="5">
        <v>8907970800</v>
      </c>
    </row>
    <row r="104" spans="3:14" ht="15.5" x14ac:dyDescent="0.35">
      <c r="C104" t="s">
        <v>325</v>
      </c>
      <c r="D104" s="5">
        <v>35302259631</v>
      </c>
      <c r="E104" s="5">
        <v>47061560744</v>
      </c>
      <c r="F104" s="5">
        <v>59499552841</v>
      </c>
      <c r="G104" s="5">
        <v>67626931955</v>
      </c>
      <c r="I104" s="5">
        <v>59499552841</v>
      </c>
      <c r="J104" s="5">
        <v>94033130371</v>
      </c>
      <c r="K104" s="5">
        <v>92012194335</v>
      </c>
      <c r="L104" s="5">
        <v>23192309049</v>
      </c>
      <c r="M104" s="5">
        <v>4378475641</v>
      </c>
    </row>
    <row r="105" spans="3:14" ht="15.5" x14ac:dyDescent="0.35">
      <c r="C105" t="s">
        <v>122</v>
      </c>
      <c r="D105" s="5">
        <v>22629566222</v>
      </c>
      <c r="E105" s="5">
        <v>28730113370</v>
      </c>
      <c r="F105" s="5">
        <v>35673837721</v>
      </c>
      <c r="G105" s="5">
        <v>47228142342</v>
      </c>
      <c r="I105" s="5">
        <v>35673837721</v>
      </c>
      <c r="J105" s="5">
        <v>97980322604</v>
      </c>
      <c r="K105" s="5">
        <v>167371090584</v>
      </c>
      <c r="L105" s="5">
        <v>43563776721</v>
      </c>
      <c r="M105" s="5">
        <v>8907970800</v>
      </c>
    </row>
    <row r="106" spans="3:14" ht="15.5" x14ac:dyDescent="0.35">
      <c r="C106" t="s">
        <v>123</v>
      </c>
      <c r="D106" s="5">
        <v>22629566222</v>
      </c>
      <c r="E106" s="5">
        <v>28730113370</v>
      </c>
      <c r="F106" s="5">
        <v>35673837721</v>
      </c>
      <c r="G106" s="5">
        <v>47228142342</v>
      </c>
      <c r="I106" s="5">
        <v>35673837721</v>
      </c>
      <c r="J106" s="5">
        <v>97980322604</v>
      </c>
      <c r="K106" s="5">
        <v>167371090584</v>
      </c>
      <c r="L106" s="5">
        <v>43563776721</v>
      </c>
      <c r="M106" s="5">
        <v>8907970800</v>
      </c>
    </row>
    <row r="107" spans="3:14" ht="15.5" x14ac:dyDescent="0.35">
      <c r="C107" t="s">
        <v>119</v>
      </c>
    </row>
    <row r="108" spans="3:14" ht="15.5" x14ac:dyDescent="0.35">
      <c r="C108" t="s">
        <v>121</v>
      </c>
      <c r="D108" s="5">
        <v>22052713809</v>
      </c>
      <c r="E108" s="5">
        <v>28153260957</v>
      </c>
      <c r="F108" s="5">
        <v>35096985308</v>
      </c>
      <c r="G108" s="5">
        <v>46778610612</v>
      </c>
      <c r="I108" s="5">
        <v>35096985308</v>
      </c>
      <c r="J108" s="5">
        <v>97530790874</v>
      </c>
      <c r="K108" s="5">
        <v>167172234653</v>
      </c>
      <c r="L108" s="5">
        <v>42987653749</v>
      </c>
      <c r="M108" s="5">
        <v>8907970800</v>
      </c>
    </row>
    <row r="109" spans="3:14" ht="15.5" x14ac:dyDescent="0.35">
      <c r="C109" t="s">
        <v>256</v>
      </c>
      <c r="L109" s="5">
        <v>513390297</v>
      </c>
    </row>
    <row r="110" spans="3:14" ht="15.5" x14ac:dyDescent="0.35">
      <c r="C110" t="s">
        <v>124</v>
      </c>
      <c r="D110" s="5">
        <v>476083872723</v>
      </c>
      <c r="E110" s="5">
        <v>457540046927</v>
      </c>
      <c r="F110" s="5">
        <v>378828207938</v>
      </c>
      <c r="G110" s="5">
        <v>422524319282</v>
      </c>
      <c r="I110" s="5">
        <v>378828207938</v>
      </c>
      <c r="J110" s="5">
        <v>322744788569</v>
      </c>
      <c r="K110" s="5">
        <v>288924684839</v>
      </c>
      <c r="L110" s="5">
        <v>114742058959</v>
      </c>
      <c r="M110" s="5">
        <v>212668402660</v>
      </c>
      <c r="N110" s="5">
        <v>25731788568</v>
      </c>
    </row>
    <row r="111" spans="3:14" ht="15.5" x14ac:dyDescent="0.35">
      <c r="C111" t="s">
        <v>125</v>
      </c>
    </row>
    <row r="112" spans="3:14" ht="15.5" x14ac:dyDescent="0.35">
      <c r="C112" t="s">
        <v>126</v>
      </c>
      <c r="D112" s="5">
        <v>125000000000</v>
      </c>
      <c r="E112" s="5">
        <v>125000000000</v>
      </c>
      <c r="F112" s="5">
        <v>125000000000</v>
      </c>
      <c r="G112" s="5">
        <v>125000000000</v>
      </c>
      <c r="I112" s="5">
        <v>125000000000</v>
      </c>
      <c r="J112" s="5">
        <v>125000000000</v>
      </c>
      <c r="K112" s="5">
        <v>125000000000</v>
      </c>
      <c r="L112" s="5">
        <v>100000000000</v>
      </c>
      <c r="M112" s="5">
        <v>50000000000</v>
      </c>
      <c r="N112" s="5">
        <v>50000000000</v>
      </c>
    </row>
    <row r="113" spans="2:14" ht="15.5" x14ac:dyDescent="0.35">
      <c r="C113" t="s">
        <v>127</v>
      </c>
      <c r="D113" s="5">
        <v>84968706316</v>
      </c>
      <c r="E113" s="5">
        <v>84968706316</v>
      </c>
      <c r="F113" s="5">
        <v>84968706316</v>
      </c>
      <c r="G113" s="5">
        <v>84968706316</v>
      </c>
      <c r="I113" s="5">
        <v>84968706316</v>
      </c>
      <c r="J113" s="5">
        <v>84968706316</v>
      </c>
      <c r="K113" s="5">
        <v>84968706316</v>
      </c>
    </row>
    <row r="114" spans="2:14" ht="15.5" x14ac:dyDescent="0.35">
      <c r="C114" t="s">
        <v>128</v>
      </c>
      <c r="D114" s="5">
        <v>-79159833492</v>
      </c>
      <c r="E114" s="5">
        <v>-51225691761</v>
      </c>
      <c r="F114" s="5">
        <v>-31780758778</v>
      </c>
      <c r="G114" s="5">
        <v>-33698820112</v>
      </c>
      <c r="I114" s="5">
        <v>-31780758778</v>
      </c>
      <c r="J114" s="5">
        <v>17619469602</v>
      </c>
      <c r="K114" s="5">
        <v>36289838161</v>
      </c>
      <c r="L114" s="5">
        <v>16541284686</v>
      </c>
      <c r="M114" s="5">
        <v>-2540410371</v>
      </c>
      <c r="N114" s="5">
        <v>-2280582892</v>
      </c>
    </row>
    <row r="115" spans="2:14" ht="15.5" x14ac:dyDescent="0.35">
      <c r="C115" t="s">
        <v>257</v>
      </c>
      <c r="D115" s="5">
        <v>5000000000</v>
      </c>
      <c r="E115" s="5">
        <v>5000000000</v>
      </c>
      <c r="F115" s="5">
        <v>5000000000</v>
      </c>
      <c r="G115" s="5">
        <v>5000000000</v>
      </c>
      <c r="I115" s="5">
        <v>5000000000</v>
      </c>
      <c r="J115" s="5">
        <v>5000000000</v>
      </c>
      <c r="K115" s="5">
        <v>5000000000</v>
      </c>
    </row>
    <row r="116" spans="2:14" ht="15.5" x14ac:dyDescent="0.35">
      <c r="C116" t="s">
        <v>258</v>
      </c>
      <c r="D116" s="5">
        <v>-84159833492</v>
      </c>
      <c r="E116" s="5">
        <v>-56225691761</v>
      </c>
      <c r="F116" s="5">
        <v>-36780758778</v>
      </c>
      <c r="G116" s="5">
        <v>-38698820112</v>
      </c>
      <c r="I116" s="5">
        <v>-36780758778</v>
      </c>
      <c r="J116" s="5">
        <v>12619469602</v>
      </c>
      <c r="K116" s="5">
        <v>31289838161</v>
      </c>
      <c r="L116" s="5">
        <v>16541284686</v>
      </c>
      <c r="M116" s="5">
        <v>-2540410371</v>
      </c>
      <c r="N116" s="5">
        <v>-2280582892</v>
      </c>
    </row>
    <row r="117" spans="2:14" ht="15.5" x14ac:dyDescent="0.35">
      <c r="C117" t="s">
        <v>259</v>
      </c>
      <c r="D117" s="5">
        <v>-79159833492</v>
      </c>
      <c r="E117" s="5">
        <v>-51225691761</v>
      </c>
      <c r="F117" s="5">
        <v>-31780758778</v>
      </c>
      <c r="G117" s="5">
        <v>-33698820112</v>
      </c>
      <c r="I117" s="5">
        <v>-31780758778</v>
      </c>
      <c r="J117" s="5">
        <v>17619469602</v>
      </c>
      <c r="K117" s="5">
        <v>36289838161</v>
      </c>
      <c r="L117" s="5">
        <v>16541284686</v>
      </c>
      <c r="M117" s="5">
        <v>-2540410371</v>
      </c>
      <c r="N117" s="5">
        <v>-2280582892</v>
      </c>
    </row>
    <row r="118" spans="2:14" ht="15.5" x14ac:dyDescent="0.35">
      <c r="C118" t="s">
        <v>260</v>
      </c>
      <c r="D118" s="5">
        <v>974927</v>
      </c>
      <c r="E118" s="5">
        <v>2102547</v>
      </c>
      <c r="F118" s="5">
        <v>2042946</v>
      </c>
      <c r="G118" s="5">
        <v>200</v>
      </c>
      <c r="I118" s="5">
        <v>2042946</v>
      </c>
    </row>
    <row r="119" spans="2:14" ht="15.5" x14ac:dyDescent="0.35">
      <c r="C119" t="s">
        <v>10</v>
      </c>
      <c r="D119" s="5">
        <v>130809847751</v>
      </c>
      <c r="E119" s="5">
        <v>158745117102</v>
      </c>
      <c r="F119" s="5">
        <v>178189990484</v>
      </c>
      <c r="G119" s="5">
        <v>176269886404</v>
      </c>
      <c r="I119" s="5">
        <v>178189990484</v>
      </c>
      <c r="J119" s="5">
        <v>227588175918</v>
      </c>
      <c r="K119" s="5">
        <v>246258544477</v>
      </c>
      <c r="L119" s="5">
        <v>116541284686</v>
      </c>
      <c r="M119" s="5">
        <v>47459589629</v>
      </c>
      <c r="N119" s="5">
        <v>47719417108</v>
      </c>
    </row>
    <row r="120" spans="2:14" ht="15.5" x14ac:dyDescent="0.35">
      <c r="C120" t="s">
        <v>129</v>
      </c>
      <c r="D120" s="5">
        <v>606893720474</v>
      </c>
      <c r="E120" s="5">
        <v>616285164029</v>
      </c>
      <c r="F120" s="5">
        <v>557018198422</v>
      </c>
      <c r="G120" s="5">
        <v>598794205686</v>
      </c>
      <c r="I120" s="5">
        <v>557018198422</v>
      </c>
      <c r="J120" s="5">
        <v>550332964487</v>
      </c>
      <c r="K120" s="5">
        <v>535183229316</v>
      </c>
      <c r="L120" s="5">
        <v>231283343645</v>
      </c>
      <c r="M120" s="5">
        <v>260127992289</v>
      </c>
      <c r="N120" s="5">
        <v>73451205676</v>
      </c>
    </row>
    <row r="121" spans="2:14" ht="15.5" x14ac:dyDescent="0.35">
      <c r="C121" t="s">
        <v>130</v>
      </c>
      <c r="D121" s="5">
        <v>1250000000</v>
      </c>
      <c r="E121" s="5">
        <v>1250000000</v>
      </c>
      <c r="F121" s="5">
        <v>1250000000</v>
      </c>
      <c r="G121" s="5">
        <v>1250000000</v>
      </c>
      <c r="I121" s="5">
        <v>1250000000</v>
      </c>
      <c r="J121" s="5">
        <v>1250000000</v>
      </c>
      <c r="K121" s="5">
        <v>1250000000</v>
      </c>
      <c r="L121" s="5">
        <v>1000000000</v>
      </c>
      <c r="M121" s="5">
        <v>50000</v>
      </c>
      <c r="N121" s="5">
        <v>50000</v>
      </c>
    </row>
    <row r="123" spans="2:14" ht="15.5" x14ac:dyDescent="0.35">
      <c r="B123" t="s">
        <v>131</v>
      </c>
      <c r="C123" t="s">
        <v>132</v>
      </c>
      <c r="D123" s="5">
        <v>28313585412</v>
      </c>
      <c r="E123" s="5">
        <v>17634669012</v>
      </c>
      <c r="F123" s="5">
        <v>231027673426</v>
      </c>
      <c r="G123" s="5">
        <v>20398004992</v>
      </c>
      <c r="I123" s="5">
        <v>146275208789</v>
      </c>
      <c r="J123" s="5">
        <v>103183044794</v>
      </c>
      <c r="K123" s="5">
        <v>-30971411870</v>
      </c>
      <c r="L123" s="5">
        <v>42605039757</v>
      </c>
      <c r="M123" s="5">
        <v>-1657782778</v>
      </c>
      <c r="N123" s="5">
        <v>-8884128066</v>
      </c>
    </row>
    <row r="124" spans="2:14" ht="15.5" x14ac:dyDescent="0.35">
      <c r="C124" t="s">
        <v>133</v>
      </c>
      <c r="D124" s="5">
        <v>145868259527</v>
      </c>
      <c r="E124" s="5">
        <v>144382663765</v>
      </c>
      <c r="F124" s="5">
        <v>251599982082</v>
      </c>
      <c r="G124" s="5">
        <v>113934872312</v>
      </c>
      <c r="I124" s="5">
        <v>434830864947</v>
      </c>
      <c r="J124" s="5">
        <v>290526944967</v>
      </c>
      <c r="K124" s="5">
        <v>230757873892</v>
      </c>
      <c r="L124" s="5">
        <v>181749190941</v>
      </c>
      <c r="M124" s="5">
        <v>23871879471</v>
      </c>
      <c r="N124" s="5">
        <v>738072068</v>
      </c>
    </row>
    <row r="125" spans="2:14" ht="15.5" x14ac:dyDescent="0.35">
      <c r="C125" t="s">
        <v>134</v>
      </c>
      <c r="D125" s="5">
        <v>-117573433331</v>
      </c>
      <c r="E125" s="5">
        <v>-126729235537</v>
      </c>
      <c r="F125" s="5">
        <v>-31944126364</v>
      </c>
      <c r="G125" s="5">
        <v>-90444009293</v>
      </c>
      <c r="I125" s="5">
        <v>-286287720837</v>
      </c>
      <c r="J125" s="5">
        <v>-162697587340</v>
      </c>
      <c r="K125" s="5">
        <v>-242928559535</v>
      </c>
      <c r="L125" s="5">
        <v>-131563576442</v>
      </c>
      <c r="M125" s="5">
        <v>-25193018808</v>
      </c>
      <c r="N125" s="5">
        <v>-9622200134</v>
      </c>
    </row>
    <row r="126" spans="2:14" ht="15.5" x14ac:dyDescent="0.35">
      <c r="C126" t="s">
        <v>556</v>
      </c>
      <c r="D126" s="5">
        <v>-1246713206</v>
      </c>
      <c r="E126" s="5">
        <v>-1937918271</v>
      </c>
      <c r="F126" s="5">
        <v>-13248558889</v>
      </c>
      <c r="I126" s="5">
        <v>-13248558889</v>
      </c>
    </row>
    <row r="127" spans="2:14" ht="15.5" x14ac:dyDescent="0.35">
      <c r="C127" t="s">
        <v>137</v>
      </c>
      <c r="D127" s="5">
        <v>18759216</v>
      </c>
      <c r="E127" s="5">
        <v>-18759216</v>
      </c>
      <c r="F127" s="5">
        <v>515711421</v>
      </c>
      <c r="G127" s="5">
        <v>7347574</v>
      </c>
      <c r="I127" s="5">
        <v>-2267935321</v>
      </c>
      <c r="J127" s="5">
        <v>-4672095703</v>
      </c>
      <c r="K127" s="5">
        <v>-4759947825</v>
      </c>
      <c r="L127" s="5">
        <v>-3220984769</v>
      </c>
    </row>
    <row r="128" spans="2:14" ht="15.5" x14ac:dyDescent="0.35">
      <c r="C128" t="s">
        <v>139</v>
      </c>
      <c r="D128" s="5">
        <v>-17284919075</v>
      </c>
      <c r="E128" s="5">
        <v>-13870955726</v>
      </c>
      <c r="F128" s="5">
        <v>-212753447403</v>
      </c>
      <c r="G128" s="5">
        <v>-8615475943</v>
      </c>
      <c r="I128" s="5">
        <v>-115704563301</v>
      </c>
      <c r="J128" s="5">
        <v>-28177316938</v>
      </c>
      <c r="K128" s="5">
        <v>170371716945</v>
      </c>
      <c r="L128" s="5">
        <v>69074583938</v>
      </c>
      <c r="M128" s="5">
        <v>21459895079</v>
      </c>
      <c r="N128" s="5">
        <v>10278033066</v>
      </c>
    </row>
    <row r="129" spans="3:14" ht="15.5" x14ac:dyDescent="0.35">
      <c r="C129" t="s">
        <v>140</v>
      </c>
      <c r="D129" s="5">
        <v>-11547422608</v>
      </c>
      <c r="E129" s="5">
        <v>-3487221207</v>
      </c>
      <c r="F129" s="5">
        <v>-17046954394</v>
      </c>
      <c r="G129" s="5">
        <v>-11434857195</v>
      </c>
      <c r="I129" s="5">
        <v>-29406198252</v>
      </c>
      <c r="J129" s="5">
        <v>-85695381269</v>
      </c>
      <c r="K129" s="5">
        <v>-123735653689</v>
      </c>
      <c r="L129" s="5">
        <v>-113583761404</v>
      </c>
      <c r="M129" s="5">
        <v>-19318318778</v>
      </c>
      <c r="N129" s="5">
        <v>-1395000000</v>
      </c>
    </row>
    <row r="130" spans="3:14" ht="15.5" x14ac:dyDescent="0.35">
      <c r="C130" t="s">
        <v>143</v>
      </c>
      <c r="D130" s="5">
        <v>-11547422608</v>
      </c>
      <c r="E130" s="5">
        <v>-3487221207</v>
      </c>
      <c r="F130" s="5">
        <v>-17046954394</v>
      </c>
      <c r="G130" s="5">
        <v>-11434857195</v>
      </c>
      <c r="I130" s="5">
        <v>-29406198252</v>
      </c>
      <c r="J130" s="5">
        <v>-70979614459</v>
      </c>
      <c r="K130" s="5">
        <v>-90285573772</v>
      </c>
      <c r="L130" s="5">
        <v>-102031861105</v>
      </c>
      <c r="M130" s="5">
        <v>-16400203140</v>
      </c>
      <c r="N130" s="5">
        <v>-1395000000</v>
      </c>
    </row>
    <row r="131" spans="3:14" ht="15.5" x14ac:dyDescent="0.35">
      <c r="C131" t="s">
        <v>1094</v>
      </c>
      <c r="J131" s="5">
        <v>-14715766810</v>
      </c>
      <c r="K131" s="5">
        <v>-23244377417</v>
      </c>
      <c r="L131" s="5">
        <v>-7956380299</v>
      </c>
      <c r="M131" s="5">
        <v>-974115638</v>
      </c>
    </row>
    <row r="132" spans="3:14" ht="15.5" x14ac:dyDescent="0.35">
      <c r="C132" t="s">
        <v>1044</v>
      </c>
      <c r="K132" s="5">
        <v>-10205702500</v>
      </c>
      <c r="L132" s="5">
        <v>-3595520000</v>
      </c>
      <c r="M132" s="5">
        <v>-1944000000</v>
      </c>
    </row>
    <row r="133" spans="3:14" ht="15.5" x14ac:dyDescent="0.35">
      <c r="C133" t="s">
        <v>148</v>
      </c>
      <c r="D133" s="5">
        <v>-17284919075</v>
      </c>
      <c r="E133" s="5">
        <v>-13870955726</v>
      </c>
      <c r="F133" s="5">
        <v>-212753447403</v>
      </c>
      <c r="G133" s="5">
        <v>-8615475943</v>
      </c>
      <c r="I133" s="5">
        <v>-115704563301</v>
      </c>
      <c r="J133" s="5">
        <v>-28177316938</v>
      </c>
      <c r="K133" s="5">
        <v>170371716945</v>
      </c>
      <c r="L133" s="5">
        <v>69074583938</v>
      </c>
      <c r="M133" s="5">
        <v>21459895079</v>
      </c>
      <c r="N133" s="5">
        <v>10278033066</v>
      </c>
    </row>
    <row r="134" spans="3:14" ht="15.5" x14ac:dyDescent="0.35">
      <c r="C134" t="s">
        <v>669</v>
      </c>
      <c r="K134" s="5">
        <v>-2266293684</v>
      </c>
      <c r="L134" s="5">
        <v>-265000000</v>
      </c>
    </row>
    <row r="135" spans="3:14" ht="15.5" x14ac:dyDescent="0.35">
      <c r="C135" t="s">
        <v>918</v>
      </c>
      <c r="K135" s="5">
        <v>112500000000</v>
      </c>
      <c r="L135" s="5">
        <v>50000000000</v>
      </c>
      <c r="N135" s="5">
        <v>49000000000</v>
      </c>
    </row>
    <row r="136" spans="3:14" ht="15.5" x14ac:dyDescent="0.35">
      <c r="C136" t="s">
        <v>788</v>
      </c>
      <c r="D136" s="5">
        <v>1821642392</v>
      </c>
      <c r="E136" s="5">
        <v>7448678993</v>
      </c>
      <c r="F136" s="5">
        <v>-138825491002</v>
      </c>
      <c r="G136" s="5">
        <v>29194608841</v>
      </c>
      <c r="I136" s="5">
        <v>79402524976</v>
      </c>
      <c r="J136" s="5">
        <v>65797119592</v>
      </c>
      <c r="K136" s="5">
        <v>4902187267</v>
      </c>
      <c r="L136" s="5">
        <v>253908754422</v>
      </c>
      <c r="M136" s="5">
        <v>184314076405</v>
      </c>
      <c r="N136" s="5">
        <v>15303532512</v>
      </c>
    </row>
    <row r="137" spans="3:14" ht="15.5" x14ac:dyDescent="0.35">
      <c r="C137" t="s">
        <v>460</v>
      </c>
      <c r="F137" s="5">
        <v>-40870393094</v>
      </c>
      <c r="G137" s="5">
        <v>-17508840401</v>
      </c>
      <c r="I137" s="5">
        <v>-74513702297</v>
      </c>
      <c r="J137" s="5">
        <v>-9359490858</v>
      </c>
      <c r="K137" s="5">
        <v>-40490925328</v>
      </c>
      <c r="L137" s="5">
        <v>-259782206841</v>
      </c>
      <c r="M137" s="5">
        <v>-161884627767</v>
      </c>
      <c r="N137" s="5">
        <v>-54025499446</v>
      </c>
    </row>
    <row r="138" spans="3:14" ht="15.5" x14ac:dyDescent="0.35">
      <c r="C138" t="s">
        <v>1095</v>
      </c>
      <c r="D138" s="5">
        <v>-9691306836</v>
      </c>
      <c r="E138" s="5">
        <v>-10315739123</v>
      </c>
      <c r="F138" s="5">
        <v>-10743027093</v>
      </c>
      <c r="G138" s="5">
        <v>-10354565474</v>
      </c>
      <c r="I138" s="5">
        <v>-44749996906</v>
      </c>
      <c r="J138" s="5">
        <v>-49928171650</v>
      </c>
      <c r="K138" s="5">
        <v>-26019560712</v>
      </c>
      <c r="L138" s="5">
        <v>-8806933314</v>
      </c>
      <c r="M138" s="5">
        <v>-969553559</v>
      </c>
    </row>
    <row r="139" spans="3:14" ht="15.5" x14ac:dyDescent="0.35">
      <c r="C139" t="s">
        <v>1096</v>
      </c>
      <c r="J139" s="5">
        <v>13600000000</v>
      </c>
      <c r="K139" s="5">
        <v>147611592000</v>
      </c>
      <c r="L139" s="5">
        <v>38000000000</v>
      </c>
    </row>
    <row r="140" spans="3:14" ht="15.5" x14ac:dyDescent="0.35">
      <c r="C140" t="s">
        <v>335</v>
      </c>
      <c r="D140" s="5">
        <v>-17234518750</v>
      </c>
      <c r="F140" s="5">
        <v>-9065977325</v>
      </c>
      <c r="G140" s="5">
        <v>-9946678909</v>
      </c>
      <c r="I140" s="5">
        <v>-62594830185</v>
      </c>
      <c r="J140" s="5">
        <v>-48286774022</v>
      </c>
      <c r="K140" s="5">
        <v>-25865282598</v>
      </c>
      <c r="L140" s="5">
        <v>-3980030329</v>
      </c>
    </row>
    <row r="141" spans="3:14" ht="15.5" x14ac:dyDescent="0.35">
      <c r="C141" t="s">
        <v>157</v>
      </c>
      <c r="D141" s="5">
        <v>-518756271</v>
      </c>
      <c r="E141" s="5">
        <v>276492079</v>
      </c>
      <c r="F141" s="5">
        <v>1227271629</v>
      </c>
      <c r="G141" s="5">
        <v>347671854</v>
      </c>
      <c r="I141" s="5">
        <v>1164447236</v>
      </c>
      <c r="J141" s="5">
        <v>-10689653413</v>
      </c>
      <c r="K141" s="5">
        <v>15664651386</v>
      </c>
      <c r="L141" s="5">
        <v>-1904137709</v>
      </c>
      <c r="M141" s="5">
        <v>483793523</v>
      </c>
      <c r="N141" s="5">
        <v>-1095000</v>
      </c>
    </row>
    <row r="142" spans="3:14" ht="15.5" x14ac:dyDescent="0.35">
      <c r="C142" t="s">
        <v>158</v>
      </c>
      <c r="E142" s="5">
        <v>4744439478</v>
      </c>
      <c r="I142" s="5">
        <v>3579992242</v>
      </c>
      <c r="J142" s="5">
        <v>14269645655</v>
      </c>
      <c r="K142" s="5">
        <v>-1395005731</v>
      </c>
      <c r="L142" s="5">
        <v>509131978</v>
      </c>
      <c r="M142" s="5">
        <v>25338455</v>
      </c>
      <c r="N142" s="5">
        <v>26433455</v>
      </c>
    </row>
    <row r="143" spans="3:14" ht="15.5" x14ac:dyDescent="0.35">
      <c r="C143" t="s">
        <v>159</v>
      </c>
      <c r="D143" s="5">
        <v>-518756271</v>
      </c>
      <c r="E143" s="5">
        <v>5020931557</v>
      </c>
      <c r="F143" s="5">
        <v>1227271629</v>
      </c>
      <c r="G143" s="5">
        <v>347671854</v>
      </c>
      <c r="I143" s="5">
        <v>4744439478</v>
      </c>
      <c r="J143" s="5">
        <v>3579992242</v>
      </c>
      <c r="K143" s="5">
        <v>14269645655</v>
      </c>
      <c r="L143" s="5">
        <v>-1395005731</v>
      </c>
      <c r="M143" s="5">
        <v>509131978</v>
      </c>
      <c r="N143" s="5">
        <v>25338455</v>
      </c>
    </row>
    <row r="145" spans="2:14" ht="15.5" x14ac:dyDescent="0.35">
      <c r="B145" t="s">
        <v>160</v>
      </c>
      <c r="C145" t="s">
        <v>12</v>
      </c>
      <c r="D145" s="5">
        <v>1250000000</v>
      </c>
      <c r="E145" s="5">
        <v>1250000000</v>
      </c>
      <c r="F145" s="5">
        <v>1250000000</v>
      </c>
      <c r="G145" s="5">
        <v>1250000000</v>
      </c>
      <c r="I145" s="5">
        <v>1250000000</v>
      </c>
      <c r="J145" s="5">
        <v>1250000000</v>
      </c>
      <c r="K145" s="5">
        <v>1250000000</v>
      </c>
      <c r="L145" s="5">
        <v>1000000000</v>
      </c>
      <c r="M145" s="5">
        <v>0</v>
      </c>
      <c r="N145" s="5">
        <v>0</v>
      </c>
    </row>
    <row r="146" spans="2:14" ht="15.5" x14ac:dyDescent="0.35">
      <c r="C146" t="s">
        <v>161</v>
      </c>
      <c r="D146" s="6">
        <v>-22.35</v>
      </c>
      <c r="E146" s="6">
        <v>-15.56</v>
      </c>
      <c r="F146" s="6">
        <v>1.54</v>
      </c>
      <c r="G146" s="6">
        <v>3.43</v>
      </c>
    </row>
    <row r="147" spans="2:14" ht="15.5" x14ac:dyDescent="0.35">
      <c r="C147" t="s">
        <v>162</v>
      </c>
      <c r="D147" s="6">
        <v>-11.1</v>
      </c>
      <c r="E147" s="6">
        <v>-28.66</v>
      </c>
      <c r="F147" s="6">
        <v>301.3</v>
      </c>
      <c r="G147" s="6">
        <v>66.47</v>
      </c>
    </row>
    <row r="148" spans="2:14" ht="15.5" x14ac:dyDescent="0.35">
      <c r="C148" t="s">
        <v>61</v>
      </c>
      <c r="D148" s="6">
        <v>2.79</v>
      </c>
      <c r="E148" s="6">
        <v>7.96</v>
      </c>
      <c r="F148" s="6">
        <v>3.08</v>
      </c>
      <c r="G148" s="6">
        <v>2.31</v>
      </c>
    </row>
    <row r="149" spans="2:14" ht="15.5" x14ac:dyDescent="0.35">
      <c r="C149" t="s">
        <v>163</v>
      </c>
      <c r="D149" s="5">
        <v>-11590000000</v>
      </c>
      <c r="E149" s="5">
        <v>-3750000000</v>
      </c>
      <c r="F149" s="5">
        <v>25740000000</v>
      </c>
      <c r="G149" s="5">
        <v>22970000000</v>
      </c>
    </row>
    <row r="150" spans="2:14" ht="15.5" x14ac:dyDescent="0.35">
      <c r="C150" t="s">
        <v>164</v>
      </c>
      <c r="D150" s="6">
        <v>-4.5999999999999999E-2</v>
      </c>
      <c r="E150" s="6">
        <v>-3.1600000000000003E-2</v>
      </c>
      <c r="F150" s="6">
        <v>3.4000000000000002E-3</v>
      </c>
      <c r="G150" s="6">
        <v>7.1999999999999998E-3</v>
      </c>
    </row>
    <row r="151" spans="2:14" ht="15.5" x14ac:dyDescent="0.35">
      <c r="C151" t="s">
        <v>165</v>
      </c>
      <c r="D151" s="6">
        <v>-0.21350000000000002</v>
      </c>
      <c r="E151" s="6">
        <v>-0.1225</v>
      </c>
      <c r="F151" s="6">
        <v>1.0800000000000001E-2</v>
      </c>
      <c r="G151" s="6">
        <v>2.4300000000000002E-2</v>
      </c>
    </row>
    <row r="152" spans="2:14" ht="15.5" x14ac:dyDescent="0.35">
      <c r="C152" t="s">
        <v>166</v>
      </c>
      <c r="D152" s="6">
        <v>-0.18289999999999998</v>
      </c>
      <c r="E152" s="6">
        <v>-0.1157</v>
      </c>
      <c r="F152" s="6">
        <v>8.199999999999999E-3</v>
      </c>
      <c r="G152" s="6">
        <v>3.0699999999999998E-2</v>
      </c>
    </row>
    <row r="153" spans="2:14" ht="15.5" x14ac:dyDescent="0.35">
      <c r="C153" t="s">
        <v>167</v>
      </c>
      <c r="D153" s="5">
        <v>-25</v>
      </c>
      <c r="E153" s="6">
        <v>-11.98</v>
      </c>
      <c r="F153" s="6">
        <v>0.75</v>
      </c>
      <c r="G153" s="6">
        <v>2.2599999999999998</v>
      </c>
    </row>
    <row r="154" spans="2:14" ht="15.5" x14ac:dyDescent="0.35">
      <c r="C154" t="s">
        <v>168</v>
      </c>
      <c r="D154" s="5">
        <v>131000000000</v>
      </c>
      <c r="E154" s="5">
        <v>159000000000</v>
      </c>
      <c r="F154" s="5">
        <v>178000000000</v>
      </c>
      <c r="G154" s="5">
        <v>176000000000</v>
      </c>
    </row>
    <row r="155" spans="2:14" ht="15.5" x14ac:dyDescent="0.35">
      <c r="C155" t="s">
        <v>169</v>
      </c>
      <c r="D155" s="6">
        <v>2.37</v>
      </c>
      <c r="E155" s="6">
        <v>3.51</v>
      </c>
      <c r="F155" s="6">
        <v>3.25</v>
      </c>
      <c r="G155" s="6">
        <v>1.62</v>
      </c>
    </row>
    <row r="156" spans="2:14" ht="15.5" x14ac:dyDescent="0.35">
      <c r="C156" t="s">
        <v>170</v>
      </c>
      <c r="D156" s="6">
        <v>104.65</v>
      </c>
      <c r="E156" s="6">
        <v>126.99</v>
      </c>
      <c r="F156" s="6">
        <v>142.55000000000001</v>
      </c>
      <c r="G156" s="6">
        <v>141.02000000000001</v>
      </c>
    </row>
    <row r="157" spans="2:14" ht="15.5" x14ac:dyDescent="0.35">
      <c r="C157" t="s">
        <v>171</v>
      </c>
      <c r="D157" s="6">
        <v>2.37</v>
      </c>
      <c r="E157" s="6">
        <v>3.51</v>
      </c>
      <c r="F157" s="6">
        <v>3.25</v>
      </c>
      <c r="G157" s="6">
        <v>1.62</v>
      </c>
    </row>
    <row r="158" spans="2:14" ht="15.5" x14ac:dyDescent="0.35">
      <c r="C158" t="s">
        <v>172</v>
      </c>
      <c r="D158" s="6">
        <v>104.65</v>
      </c>
      <c r="E158" s="6">
        <v>126.99</v>
      </c>
      <c r="F158" s="6">
        <v>142.55000000000001</v>
      </c>
      <c r="G158" s="6">
        <v>141.02000000000001</v>
      </c>
    </row>
    <row r="159" spans="2:14" ht="15.5" x14ac:dyDescent="0.35">
      <c r="C159" t="s">
        <v>173</v>
      </c>
      <c r="D159" s="5">
        <v>37000000000</v>
      </c>
      <c r="E159" s="5">
        <v>48000000000</v>
      </c>
      <c r="F159" s="5">
        <v>60000000000</v>
      </c>
      <c r="G159" s="5">
        <v>69000000000</v>
      </c>
    </row>
    <row r="160" spans="2:14" ht="15.5" x14ac:dyDescent="0.35">
      <c r="C160" t="s">
        <v>174</v>
      </c>
      <c r="D160" s="5">
        <v>22000000000</v>
      </c>
      <c r="E160" s="5">
        <v>28000000000</v>
      </c>
      <c r="F160" s="5">
        <v>35000000000</v>
      </c>
      <c r="G160" s="5">
        <v>47000000000</v>
      </c>
    </row>
    <row r="161" spans="3:14" ht="15.5" x14ac:dyDescent="0.35">
      <c r="C161" t="s">
        <v>175</v>
      </c>
      <c r="D161" s="5">
        <v>131000000000</v>
      </c>
      <c r="E161" s="5">
        <v>159000000000</v>
      </c>
      <c r="F161" s="5">
        <v>178000000000</v>
      </c>
      <c r="G161" s="5">
        <v>176000000000</v>
      </c>
    </row>
    <row r="162" spans="3:14" ht="15.5" x14ac:dyDescent="0.35">
      <c r="C162" t="s">
        <v>24</v>
      </c>
      <c r="D162" s="5">
        <v>59000000000</v>
      </c>
      <c r="E162" s="5">
        <v>76000000000</v>
      </c>
      <c r="F162" s="5">
        <v>95000000000</v>
      </c>
      <c r="G162" s="5">
        <v>116000000000</v>
      </c>
    </row>
    <row r="163" spans="3:14" ht="15.5" x14ac:dyDescent="0.35">
      <c r="C163" t="s">
        <v>21</v>
      </c>
      <c r="D163" s="5">
        <v>53000000000</v>
      </c>
      <c r="E163" s="5">
        <v>70000000000</v>
      </c>
      <c r="F163" s="5">
        <v>90000000000</v>
      </c>
      <c r="G163" s="5">
        <v>111000000000</v>
      </c>
    </row>
    <row r="164" spans="3:14" ht="15.5" x14ac:dyDescent="0.35">
      <c r="C164" t="s">
        <v>176</v>
      </c>
      <c r="D164" s="5">
        <v>-317000000000</v>
      </c>
      <c r="E164" s="5">
        <v>-289000000000</v>
      </c>
      <c r="F164" s="5">
        <v>-232000000000</v>
      </c>
      <c r="G164" s="5">
        <v>-226000000000</v>
      </c>
    </row>
    <row r="165" spans="3:14" ht="15.5" x14ac:dyDescent="0.35">
      <c r="C165" t="s">
        <v>177</v>
      </c>
      <c r="D165" s="5">
        <v>28000000000</v>
      </c>
      <c r="E165" s="5">
        <v>18000000000</v>
      </c>
      <c r="F165" s="5">
        <v>231000000000</v>
      </c>
      <c r="G165" s="5">
        <v>20000000000</v>
      </c>
    </row>
    <row r="166" spans="3:14" ht="15.5" x14ac:dyDescent="0.35">
      <c r="C166" t="s">
        <v>178</v>
      </c>
      <c r="D166" s="5">
        <v>-12000000000</v>
      </c>
      <c r="E166" s="5">
        <v>-3000000000</v>
      </c>
      <c r="F166" s="5">
        <v>-17000000000</v>
      </c>
      <c r="G166" s="5">
        <v>-11000000000</v>
      </c>
    </row>
    <row r="167" spans="3:14" ht="15.5" x14ac:dyDescent="0.35">
      <c r="C167" t="s">
        <v>13</v>
      </c>
      <c r="D167" s="5">
        <v>17000000000</v>
      </c>
      <c r="E167" s="5">
        <v>14000000000</v>
      </c>
      <c r="F167" s="5">
        <v>214000000000</v>
      </c>
      <c r="G167" s="5">
        <v>9000000000</v>
      </c>
    </row>
    <row r="168" spans="3:14" ht="15.5" x14ac:dyDescent="0.35">
      <c r="C168" t="s">
        <v>16</v>
      </c>
      <c r="D168" s="6">
        <v>13.41</v>
      </c>
      <c r="E168" s="6">
        <v>11.32</v>
      </c>
      <c r="F168" s="6">
        <v>171.18</v>
      </c>
      <c r="G168" s="6">
        <v>7.17</v>
      </c>
    </row>
    <row r="169" spans="3:14" ht="15.5" x14ac:dyDescent="0.35">
      <c r="C169" t="s">
        <v>46</v>
      </c>
      <c r="I169" s="6">
        <v>-39.520000000000003</v>
      </c>
      <c r="J169" s="6">
        <v>-14.94</v>
      </c>
      <c r="K169" s="6">
        <v>15.81</v>
      </c>
      <c r="L169" s="6">
        <v>19.079999999999998</v>
      </c>
      <c r="M169" s="6">
        <v>-5196.55</v>
      </c>
      <c r="N169" s="6">
        <v>-115613.3</v>
      </c>
    </row>
    <row r="170" spans="3:14" ht="15.5" x14ac:dyDescent="0.35">
      <c r="C170" t="s">
        <v>60</v>
      </c>
      <c r="I170" s="6">
        <v>-11.74</v>
      </c>
      <c r="J170" s="6">
        <v>-9.84</v>
      </c>
      <c r="K170" s="6">
        <v>16.95</v>
      </c>
      <c r="L170" s="5">
        <v>0</v>
      </c>
      <c r="M170" s="5">
        <v>0</v>
      </c>
      <c r="N170" s="5">
        <v>0</v>
      </c>
    </row>
    <row r="171" spans="3:14" ht="15.5" x14ac:dyDescent="0.35">
      <c r="C171" t="s">
        <v>63</v>
      </c>
      <c r="I171" s="6">
        <v>1.42</v>
      </c>
      <c r="J171" s="6">
        <v>0.74</v>
      </c>
      <c r="K171" s="6">
        <v>1.23</v>
      </c>
      <c r="L171" s="5">
        <v>0</v>
      </c>
      <c r="M171" s="5">
        <v>0</v>
      </c>
      <c r="N171" s="5">
        <v>0</v>
      </c>
    </row>
    <row r="172" spans="3:14" ht="15.5" x14ac:dyDescent="0.35">
      <c r="C172" t="s">
        <v>179</v>
      </c>
      <c r="I172" s="6">
        <v>16420000000.000002</v>
      </c>
      <c r="J172" s="5">
        <v>52480000000</v>
      </c>
      <c r="K172" s="5">
        <v>76050000000</v>
      </c>
      <c r="L172" s="5">
        <v>46380000000</v>
      </c>
      <c r="M172" s="5">
        <v>2510000000</v>
      </c>
      <c r="N172" s="5">
        <v>-7320000000</v>
      </c>
    </row>
    <row r="173" spans="3:14" ht="15.5" x14ac:dyDescent="0.35">
      <c r="C173" t="s">
        <v>180</v>
      </c>
      <c r="I173" s="6">
        <v>-8.8699999999999987E-2</v>
      </c>
      <c r="J173" s="6">
        <v>-3.39E-2</v>
      </c>
      <c r="K173" s="6">
        <v>3.6900000000000002E-2</v>
      </c>
      <c r="L173" s="6">
        <v>8.2500000000000004E-2</v>
      </c>
      <c r="M173" s="6">
        <v>-1E-3</v>
      </c>
      <c r="N173" s="6">
        <v>-7.8700000000000006E-2</v>
      </c>
    </row>
    <row r="174" spans="3:14" ht="15.5" x14ac:dyDescent="0.35">
      <c r="C174" t="s">
        <v>181</v>
      </c>
      <c r="I174" s="6">
        <v>-0.2772</v>
      </c>
      <c r="J174" s="6">
        <v>-8.199999999999999E-2</v>
      </c>
      <c r="K174" s="6">
        <v>8.0299999999999996E-2</v>
      </c>
      <c r="L174" s="6">
        <v>0.16370000000000001</v>
      </c>
      <c r="M174" s="6">
        <v>-5.5000000000000005E-3</v>
      </c>
      <c r="N174" s="6">
        <v>-0.1211</v>
      </c>
    </row>
    <row r="175" spans="3:14" ht="15.5" x14ac:dyDescent="0.35">
      <c r="C175" t="s">
        <v>182</v>
      </c>
      <c r="I175" s="6">
        <v>-0.2009</v>
      </c>
      <c r="J175" s="6">
        <v>-7.4999999999999997E-3</v>
      </c>
      <c r="K175" s="6">
        <v>0.13100000000000001</v>
      </c>
      <c r="L175" s="6">
        <v>0.27140000000000003</v>
      </c>
      <c r="M175" s="6">
        <v>4.8999999999999998E-3</v>
      </c>
      <c r="N175" s="6">
        <v>-0.30740000000000001</v>
      </c>
    </row>
    <row r="176" spans="3:14" ht="15.5" x14ac:dyDescent="0.35">
      <c r="C176" t="s">
        <v>183</v>
      </c>
      <c r="I176" s="6">
        <v>-4.09</v>
      </c>
      <c r="J176" s="6">
        <v>-0.14000000000000001</v>
      </c>
      <c r="K176" s="6">
        <v>2.68</v>
      </c>
      <c r="L176" s="6">
        <v>6.74</v>
      </c>
      <c r="M176" s="6">
        <v>0.75</v>
      </c>
    </row>
    <row r="177" spans="2:14" ht="15.5" x14ac:dyDescent="0.35">
      <c r="C177" t="s">
        <v>57</v>
      </c>
      <c r="I177" s="6">
        <v>3.25</v>
      </c>
      <c r="J177" s="6">
        <v>0.81</v>
      </c>
      <c r="K177" s="6">
        <v>1.36</v>
      </c>
      <c r="L177" s="5">
        <v>0</v>
      </c>
      <c r="M177" s="5">
        <v>0</v>
      </c>
      <c r="N177" s="5">
        <v>0</v>
      </c>
    </row>
    <row r="178" spans="2:14" ht="15.5" x14ac:dyDescent="0.35">
      <c r="C178" t="s">
        <v>54</v>
      </c>
      <c r="I178" s="6">
        <v>142.55000000000001</v>
      </c>
      <c r="J178" s="6">
        <v>182.07</v>
      </c>
      <c r="K178" s="6">
        <v>197.01</v>
      </c>
      <c r="L178" s="6">
        <v>116.54</v>
      </c>
      <c r="M178" s="6">
        <v>949191.79</v>
      </c>
      <c r="N178" s="6">
        <v>954388.34</v>
      </c>
    </row>
    <row r="179" spans="2:14" ht="15.5" x14ac:dyDescent="0.35">
      <c r="C179" t="s">
        <v>184</v>
      </c>
      <c r="I179" s="6">
        <v>3.25</v>
      </c>
      <c r="J179" s="6">
        <v>0.81</v>
      </c>
      <c r="K179" s="6">
        <v>1.36</v>
      </c>
      <c r="L179" s="5">
        <v>0</v>
      </c>
      <c r="M179" s="5">
        <v>0</v>
      </c>
      <c r="N179" s="5">
        <v>0</v>
      </c>
    </row>
    <row r="180" spans="2:14" ht="15.5" x14ac:dyDescent="0.35">
      <c r="C180" t="s">
        <v>185</v>
      </c>
      <c r="I180" s="6">
        <v>142.55000000000001</v>
      </c>
      <c r="J180" s="6">
        <v>182.07</v>
      </c>
      <c r="K180" s="6">
        <v>197.01</v>
      </c>
      <c r="L180" s="6">
        <v>116.54</v>
      </c>
      <c r="M180" s="6">
        <v>949191.79</v>
      </c>
      <c r="N180" s="6">
        <v>954388.34</v>
      </c>
    </row>
    <row r="181" spans="2:14" ht="15.5" x14ac:dyDescent="0.35">
      <c r="C181" t="s">
        <v>186</v>
      </c>
      <c r="I181" s="5">
        <v>60000000000</v>
      </c>
      <c r="J181" s="5">
        <v>96000000000</v>
      </c>
      <c r="K181" s="5">
        <v>93000000000</v>
      </c>
      <c r="L181" s="5">
        <v>25000000000</v>
      </c>
      <c r="M181" s="5">
        <v>4000000000</v>
      </c>
    </row>
    <row r="182" spans="2:14" ht="15.5" x14ac:dyDescent="0.35">
      <c r="C182" t="s">
        <v>187</v>
      </c>
      <c r="I182" s="5">
        <v>35000000000</v>
      </c>
      <c r="J182" s="5">
        <v>98000000000</v>
      </c>
      <c r="K182" s="5">
        <v>167000000000</v>
      </c>
      <c r="L182" s="5">
        <v>43000000000</v>
      </c>
      <c r="M182" s="5">
        <v>9000000000</v>
      </c>
    </row>
    <row r="183" spans="2:14" ht="15.5" x14ac:dyDescent="0.35">
      <c r="C183" t="s">
        <v>26</v>
      </c>
      <c r="I183" s="5">
        <v>95000000000</v>
      </c>
      <c r="J183" s="5">
        <v>193000000000</v>
      </c>
      <c r="K183" s="5">
        <v>260000000000</v>
      </c>
      <c r="L183" s="5">
        <v>68000000000</v>
      </c>
      <c r="M183" s="5">
        <v>13000000000</v>
      </c>
    </row>
    <row r="184" spans="2:14" ht="15.5" x14ac:dyDescent="0.35">
      <c r="C184" t="s">
        <v>23</v>
      </c>
      <c r="I184" s="5">
        <v>90000000000</v>
      </c>
      <c r="J184" s="5">
        <v>188000000000</v>
      </c>
      <c r="K184" s="5">
        <v>245000000000</v>
      </c>
      <c r="L184" s="5">
        <v>68000000000</v>
      </c>
      <c r="M184" s="5">
        <v>13000000000</v>
      </c>
      <c r="N184" s="5">
        <v>0</v>
      </c>
    </row>
    <row r="185" spans="2:14" ht="15.5" x14ac:dyDescent="0.35">
      <c r="C185" t="s">
        <v>188</v>
      </c>
      <c r="I185" s="5">
        <v>-232000000000</v>
      </c>
      <c r="J185" s="5">
        <v>-95000000000</v>
      </c>
      <c r="K185" s="5">
        <v>74000000000</v>
      </c>
      <c r="L185" s="5">
        <v>1000000000</v>
      </c>
      <c r="M185" s="5">
        <v>22000000000</v>
      </c>
      <c r="N185" s="5">
        <v>45000000000</v>
      </c>
    </row>
    <row r="186" spans="2:14" ht="15.5" x14ac:dyDescent="0.35">
      <c r="C186" t="s">
        <v>189</v>
      </c>
      <c r="I186" s="5">
        <v>146000000000</v>
      </c>
      <c r="J186" s="5">
        <v>103000000000</v>
      </c>
      <c r="K186" s="5">
        <v>-31000000000</v>
      </c>
      <c r="L186" s="5">
        <v>43000000000</v>
      </c>
      <c r="M186" s="5">
        <v>-2000000000</v>
      </c>
      <c r="N186" s="5">
        <v>-9000000000</v>
      </c>
    </row>
    <row r="187" spans="2:14" ht="15.5" x14ac:dyDescent="0.35">
      <c r="C187" t="s">
        <v>190</v>
      </c>
      <c r="I187" s="5">
        <v>-29000000000</v>
      </c>
      <c r="J187" s="5">
        <v>-71000000000</v>
      </c>
      <c r="K187" s="5">
        <v>-90000000000</v>
      </c>
      <c r="L187" s="5">
        <v>-102000000000</v>
      </c>
      <c r="M187" s="5">
        <v>-16000000000</v>
      </c>
      <c r="N187" s="5">
        <v>-1000000000</v>
      </c>
    </row>
    <row r="188" spans="2:14" ht="15.5" x14ac:dyDescent="0.35">
      <c r="C188" t="s">
        <v>15</v>
      </c>
      <c r="I188" s="5">
        <v>117000000000</v>
      </c>
      <c r="J188" s="5">
        <v>32000000000</v>
      </c>
      <c r="K188" s="5">
        <v>-121000000000</v>
      </c>
      <c r="L188" s="5">
        <v>-59000000000</v>
      </c>
      <c r="M188" s="5">
        <v>-18000000000</v>
      </c>
      <c r="N188" s="5">
        <v>-10000000000</v>
      </c>
    </row>
    <row r="189" spans="2:14" ht="15.5" x14ac:dyDescent="0.35">
      <c r="C189" t="s">
        <v>17</v>
      </c>
      <c r="I189" s="6">
        <v>93.5</v>
      </c>
      <c r="J189" s="6">
        <v>25.76</v>
      </c>
      <c r="K189" s="6">
        <v>-97.01</v>
      </c>
      <c r="L189" s="6">
        <v>-59.43</v>
      </c>
      <c r="M189" s="6">
        <v>-361159.72</v>
      </c>
      <c r="N189" s="6">
        <v>-205582.56</v>
      </c>
    </row>
    <row r="191" spans="2:14" ht="15.5" x14ac:dyDescent="0.35">
      <c r="B191" t="s">
        <v>191</v>
      </c>
      <c r="C191" t="s">
        <v>192</v>
      </c>
      <c r="D191" s="5">
        <v>-28000000000</v>
      </c>
      <c r="E191" s="5">
        <v>-19000000000</v>
      </c>
      <c r="F191" s="5">
        <v>2000000000</v>
      </c>
      <c r="G191" s="5">
        <v>4000000000</v>
      </c>
      <c r="H191" s="5">
        <v>-95000000000</v>
      </c>
      <c r="I191" s="5">
        <v>-49000000000</v>
      </c>
      <c r="J191" s="5">
        <v>-19000000000</v>
      </c>
      <c r="K191" s="5">
        <v>20000000000</v>
      </c>
      <c r="L191" s="5">
        <v>19000000000</v>
      </c>
      <c r="M191" s="5">
        <v>-260000000</v>
      </c>
      <c r="N191" s="5">
        <v>-6000000000</v>
      </c>
    </row>
    <row r="192" spans="2:14" ht="15.5" x14ac:dyDescent="0.35">
      <c r="C192" t="s">
        <v>45</v>
      </c>
      <c r="D192" s="6">
        <v>-17.72</v>
      </c>
      <c r="E192" s="6">
        <v>-12.33</v>
      </c>
      <c r="F192" s="6">
        <v>1.22</v>
      </c>
      <c r="G192" s="6">
        <v>2.72</v>
      </c>
      <c r="H192" s="6">
        <v>-60.1</v>
      </c>
      <c r="I192" s="6">
        <v>-31.33</v>
      </c>
      <c r="J192" s="6">
        <v>-11.84</v>
      </c>
      <c r="K192" s="6">
        <v>12.53</v>
      </c>
      <c r="L192" s="6">
        <v>12.1</v>
      </c>
      <c r="M192" s="6">
        <v>-0.16</v>
      </c>
      <c r="N192" s="6">
        <v>-3.67</v>
      </c>
    </row>
    <row r="193" spans="3:14" ht="15.5" x14ac:dyDescent="0.35">
      <c r="C193" t="s">
        <v>193</v>
      </c>
      <c r="D193" s="5">
        <v>111000000000</v>
      </c>
      <c r="E193" s="5">
        <v>70000000000</v>
      </c>
      <c r="F193" s="5">
        <v>188000000000</v>
      </c>
      <c r="G193" s="5">
        <v>124000000000</v>
      </c>
      <c r="H193" s="5">
        <v>362000000000</v>
      </c>
      <c r="I193" s="5">
        <v>408000000000</v>
      </c>
      <c r="J193" s="5">
        <v>249000000000</v>
      </c>
      <c r="K193" s="5">
        <v>272000000000</v>
      </c>
      <c r="L193" s="5">
        <v>185000000000</v>
      </c>
      <c r="M193" s="5">
        <v>25000000000</v>
      </c>
      <c r="N193" s="5">
        <v>2000000000</v>
      </c>
    </row>
    <row r="194" spans="3:14" ht="15.5" x14ac:dyDescent="0.35">
      <c r="C194" t="s">
        <v>194</v>
      </c>
      <c r="I194" s="6">
        <v>-3.49</v>
      </c>
    </row>
    <row r="195" spans="3:14" ht="15.5" x14ac:dyDescent="0.35">
      <c r="C195" t="s">
        <v>292</v>
      </c>
      <c r="I195" s="6">
        <v>-8.0399999999999991</v>
      </c>
    </row>
    <row r="196" spans="3:14" ht="15.5" x14ac:dyDescent="0.35">
      <c r="C196" t="s">
        <v>195</v>
      </c>
      <c r="I196" s="6">
        <v>6.95</v>
      </c>
    </row>
    <row r="197" spans="3:14" ht="15.5" x14ac:dyDescent="0.35">
      <c r="C197" t="s">
        <v>293</v>
      </c>
      <c r="I197" s="6">
        <v>-0.12429999999999999</v>
      </c>
    </row>
    <row r="198" spans="3:14" ht="15.5" x14ac:dyDescent="0.35">
      <c r="C198" t="s">
        <v>294</v>
      </c>
      <c r="I198" s="6">
        <v>0.67</v>
      </c>
    </row>
    <row r="199" spans="3:14" ht="15.5" x14ac:dyDescent="0.35">
      <c r="C199" t="s">
        <v>196</v>
      </c>
      <c r="I199" s="6">
        <v>2.5299999999999998</v>
      </c>
    </row>
    <row r="200" spans="3:14" ht="15.5" x14ac:dyDescent="0.35">
      <c r="C200" t="s">
        <v>295</v>
      </c>
      <c r="I200" s="6">
        <v>1.1100000000000001</v>
      </c>
    </row>
    <row r="201" spans="3:14" ht="15.5" x14ac:dyDescent="0.35">
      <c r="C201" t="s">
        <v>296</v>
      </c>
      <c r="I201" s="6">
        <v>1.3</v>
      </c>
    </row>
    <row r="202" spans="3:14" ht="15.5" x14ac:dyDescent="0.35">
      <c r="C202" t="s">
        <v>297</v>
      </c>
      <c r="I202" s="6">
        <v>-8.42</v>
      </c>
    </row>
    <row r="203" spans="3:14" ht="15.5" x14ac:dyDescent="0.35">
      <c r="C203" t="s">
        <v>298</v>
      </c>
      <c r="I203" s="6">
        <v>11.51</v>
      </c>
    </row>
    <row r="204" spans="3:14" ht="15.5" x14ac:dyDescent="0.35">
      <c r="C204" t="s">
        <v>300</v>
      </c>
      <c r="I204" s="6">
        <v>-0.28999999999999998</v>
      </c>
    </row>
    <row r="205" spans="3:14" ht="15.5" x14ac:dyDescent="0.35">
      <c r="C205" t="s">
        <v>301</v>
      </c>
      <c r="I205" s="6">
        <v>-26.11</v>
      </c>
    </row>
    <row r="206" spans="3:14" ht="15.5" x14ac:dyDescent="0.35">
      <c r="C206" t="s">
        <v>197</v>
      </c>
      <c r="I206" s="6">
        <v>-60.1</v>
      </c>
    </row>
    <row r="207" spans="3:14" ht="15.5" x14ac:dyDescent="0.35">
      <c r="C207" t="s">
        <v>302</v>
      </c>
      <c r="I207" s="6">
        <v>312.66000000000003</v>
      </c>
    </row>
    <row r="208" spans="3:14" ht="15.5" x14ac:dyDescent="0.35">
      <c r="C208" t="s">
        <v>198</v>
      </c>
      <c r="D208" s="6">
        <v>3.73</v>
      </c>
    </row>
    <row r="209" spans="3:9" ht="15.5" x14ac:dyDescent="0.35">
      <c r="C209" t="s">
        <v>199</v>
      </c>
      <c r="I209" s="6">
        <v>82.96</v>
      </c>
    </row>
    <row r="210" spans="3:9" ht="15.5" x14ac:dyDescent="0.35">
      <c r="C210" t="s">
        <v>303</v>
      </c>
      <c r="I210" s="5">
        <v>161</v>
      </c>
    </row>
    <row r="211" spans="3:9" ht="15.5" x14ac:dyDescent="0.35">
      <c r="C211" t="s">
        <v>200</v>
      </c>
      <c r="D211" s="6">
        <v>0.3</v>
      </c>
    </row>
    <row r="212" spans="3:9" ht="15.5" x14ac:dyDescent="0.35">
      <c r="C212" t="s">
        <v>201</v>
      </c>
      <c r="D212" s="6">
        <v>0.2</v>
      </c>
    </row>
    <row r="213" spans="3:9" ht="15.5" x14ac:dyDescent="0.35">
      <c r="C213" t="s">
        <v>202</v>
      </c>
      <c r="D213" s="6">
        <v>0.45</v>
      </c>
    </row>
    <row r="214" spans="3:9" ht="15.5" x14ac:dyDescent="0.35">
      <c r="C214" t="s">
        <v>352</v>
      </c>
      <c r="D214" s="6">
        <v>0.17</v>
      </c>
    </row>
    <row r="215" spans="3:9" ht="15.5" x14ac:dyDescent="0.35">
      <c r="C215" t="s">
        <v>203</v>
      </c>
      <c r="D215" s="6">
        <v>3.64</v>
      </c>
    </row>
    <row r="216" spans="3:9" ht="15.5" x14ac:dyDescent="0.35">
      <c r="C216" t="s">
        <v>204</v>
      </c>
      <c r="D216" s="6">
        <v>0.1</v>
      </c>
    </row>
    <row r="217" spans="3:9" ht="15.5" x14ac:dyDescent="0.35">
      <c r="C217" t="s">
        <v>205</v>
      </c>
      <c r="D217" s="6">
        <v>4.6399999999999997</v>
      </c>
    </row>
    <row r="218" spans="3:9" ht="15.5" x14ac:dyDescent="0.35">
      <c r="C218" t="s">
        <v>304</v>
      </c>
      <c r="I218" s="6">
        <v>-5.25</v>
      </c>
    </row>
    <row r="219" spans="3:9" ht="15.5" x14ac:dyDescent="0.35">
      <c r="C219" t="s">
        <v>13</v>
      </c>
      <c r="D219" s="5">
        <v>17000000000</v>
      </c>
    </row>
    <row r="220" spans="3:9" ht="15.5" x14ac:dyDescent="0.35">
      <c r="C220" t="s">
        <v>206</v>
      </c>
      <c r="I220" s="6">
        <v>-4.07</v>
      </c>
    </row>
    <row r="221" spans="3:9" ht="15.5" x14ac:dyDescent="0.35">
      <c r="C221" t="s">
        <v>207</v>
      </c>
      <c r="I221" s="6">
        <v>-6.7799999999999999E-2</v>
      </c>
    </row>
    <row r="222" spans="3:9" ht="15.5" x14ac:dyDescent="0.35">
      <c r="C222" t="s">
        <v>208</v>
      </c>
      <c r="I222" s="6">
        <v>-0.31480000000000002</v>
      </c>
    </row>
    <row r="223" spans="3:9" ht="15.5" x14ac:dyDescent="0.35">
      <c r="C223" t="s">
        <v>209</v>
      </c>
      <c r="I223" s="6">
        <v>-0.26739999999999997</v>
      </c>
    </row>
    <row r="224" spans="3:9" ht="15.5" x14ac:dyDescent="0.35">
      <c r="C224" t="s">
        <v>305</v>
      </c>
      <c r="I224" s="6">
        <v>-0.27339999999999998</v>
      </c>
    </row>
    <row r="225" spans="3:9" ht="15.5" x14ac:dyDescent="0.35">
      <c r="C225" t="s">
        <v>210</v>
      </c>
      <c r="D225" s="6">
        <v>54.62</v>
      </c>
    </row>
    <row r="226" spans="3:9" ht="15.5" x14ac:dyDescent="0.35">
      <c r="C226" t="s">
        <v>211</v>
      </c>
      <c r="D226" s="6">
        <v>28.73</v>
      </c>
    </row>
    <row r="227" spans="3:9" ht="15.5" x14ac:dyDescent="0.35">
      <c r="C227" t="s">
        <v>212</v>
      </c>
      <c r="D227" s="6">
        <v>128.74</v>
      </c>
    </row>
    <row r="228" spans="3:9" ht="15.5" x14ac:dyDescent="0.35">
      <c r="C228" t="s">
        <v>213</v>
      </c>
      <c r="D228" s="6">
        <v>-45.39</v>
      </c>
    </row>
    <row r="229" spans="3:9" ht="15.5" x14ac:dyDescent="0.35">
      <c r="C229" t="s">
        <v>214</v>
      </c>
      <c r="D229" s="6">
        <v>1.67</v>
      </c>
    </row>
    <row r="230" spans="3:9" ht="15.5" x14ac:dyDescent="0.35">
      <c r="C230" t="s">
        <v>306</v>
      </c>
      <c r="I230" s="6">
        <v>0.81</v>
      </c>
    </row>
    <row r="231" spans="3:9" ht="15.5" x14ac:dyDescent="0.35">
      <c r="C231" t="s">
        <v>307</v>
      </c>
      <c r="I231" s="6">
        <v>11.78</v>
      </c>
    </row>
    <row r="232" spans="3:9" ht="15.5" x14ac:dyDescent="0.35">
      <c r="C232" t="s">
        <v>41</v>
      </c>
      <c r="I232" s="5">
        <v>331000000000</v>
      </c>
    </row>
    <row r="233" spans="3:9" ht="15.5" x14ac:dyDescent="0.35">
      <c r="C233" t="s">
        <v>215</v>
      </c>
      <c r="I233" s="5">
        <v>384000000000</v>
      </c>
    </row>
    <row r="234" spans="3:9" ht="15.5" x14ac:dyDescent="0.35">
      <c r="C234" t="s">
        <v>216</v>
      </c>
      <c r="I234" s="5">
        <v>1580000000</v>
      </c>
    </row>
    <row r="235" spans="3:9" ht="15.5" x14ac:dyDescent="0.35">
      <c r="C235" t="s">
        <v>217</v>
      </c>
      <c r="I235" s="6">
        <v>0.26919999999999999</v>
      </c>
    </row>
    <row r="236" spans="3:9" ht="15.5" x14ac:dyDescent="0.35">
      <c r="C236" t="s">
        <v>218</v>
      </c>
      <c r="D236" s="6">
        <v>-0.22699999999999998</v>
      </c>
    </row>
    <row r="237" spans="3:9" ht="15.5" x14ac:dyDescent="0.35">
      <c r="C237" t="s">
        <v>219</v>
      </c>
      <c r="D237" s="6">
        <v>-0.28029999999999999</v>
      </c>
    </row>
    <row r="238" spans="3:9" ht="15.5" x14ac:dyDescent="0.35">
      <c r="C238" t="s">
        <v>220</v>
      </c>
      <c r="D238" s="6">
        <v>-0.25120000000000003</v>
      </c>
    </row>
    <row r="239" spans="3:9" ht="15.5" x14ac:dyDescent="0.35">
      <c r="C239" t="s">
        <v>221</v>
      </c>
      <c r="D239" s="6">
        <v>1.0871999999999999</v>
      </c>
    </row>
    <row r="240" spans="3:9" ht="15.5" x14ac:dyDescent="0.35">
      <c r="C240" t="s">
        <v>222</v>
      </c>
      <c r="D240" s="6">
        <v>2.98E-2</v>
      </c>
    </row>
    <row r="241" spans="3:9" ht="15.5" x14ac:dyDescent="0.35">
      <c r="C241" t="s">
        <v>223</v>
      </c>
      <c r="D241" s="6">
        <v>-5.1900000000000002E-2</v>
      </c>
    </row>
    <row r="242" spans="3:9" ht="15.5" x14ac:dyDescent="0.35">
      <c r="C242" t="s">
        <v>224</v>
      </c>
      <c r="I242" s="5">
        <v>7</v>
      </c>
    </row>
    <row r="243" spans="3:9" ht="15.5" x14ac:dyDescent="0.35">
      <c r="C243" t="s">
        <v>225</v>
      </c>
      <c r="I243" s="6">
        <v>7.0000000000000007E-2</v>
      </c>
    </row>
    <row r="244" spans="3:9" ht="15.5" x14ac:dyDescent="0.35">
      <c r="C244" t="s">
        <v>226</v>
      </c>
      <c r="I244" s="6">
        <v>0.28999999999999998</v>
      </c>
    </row>
    <row r="245" spans="3:9" ht="15.5" x14ac:dyDescent="0.35">
      <c r="C245" t="s">
        <v>308</v>
      </c>
      <c r="I245" s="6">
        <v>0.44</v>
      </c>
    </row>
    <row r="246" spans="3:9" ht="15.5" x14ac:dyDescent="0.35">
      <c r="C246" t="s">
        <v>227</v>
      </c>
      <c r="I246" s="6">
        <v>0.65</v>
      </c>
    </row>
    <row r="247" spans="3:9" ht="15.5" x14ac:dyDescent="0.35">
      <c r="C247" t="s">
        <v>228</v>
      </c>
      <c r="I247" s="6">
        <v>0.67</v>
      </c>
    </row>
    <row r="248" spans="3:9" ht="15.5" x14ac:dyDescent="0.35">
      <c r="C248" t="s">
        <v>229</v>
      </c>
      <c r="I248" s="6">
        <v>0.26</v>
      </c>
    </row>
    <row r="249" spans="3:9" ht="15.5" x14ac:dyDescent="0.35">
      <c r="C249" t="s">
        <v>230</v>
      </c>
      <c r="I249" s="6">
        <v>0.02</v>
      </c>
    </row>
    <row r="250" spans="3:9" ht="15.5" x14ac:dyDescent="0.35">
      <c r="C250" t="s">
        <v>309</v>
      </c>
      <c r="I250" s="5">
        <v>493000000000</v>
      </c>
    </row>
    <row r="251" spans="3:9" ht="15.5" x14ac:dyDescent="0.35">
      <c r="C251" t="s">
        <v>310</v>
      </c>
      <c r="I251" s="5">
        <v>-14000000000</v>
      </c>
    </row>
    <row r="252" spans="3:9" ht="15.5" x14ac:dyDescent="0.35">
      <c r="C252" t="s">
        <v>311</v>
      </c>
      <c r="I252" s="5">
        <v>33000000000</v>
      </c>
    </row>
    <row r="253" spans="3:9" ht="15.5" x14ac:dyDescent="0.35">
      <c r="C253" t="s">
        <v>312</v>
      </c>
      <c r="I253" s="5">
        <v>-41000000000</v>
      </c>
    </row>
    <row r="254" spans="3:9" ht="15.5" x14ac:dyDescent="0.35">
      <c r="C254" t="s">
        <v>231</v>
      </c>
      <c r="D254" s="5">
        <v>6000000000</v>
      </c>
    </row>
    <row r="255" spans="3:9" ht="15.5" x14ac:dyDescent="0.35">
      <c r="C255" t="s">
        <v>232</v>
      </c>
      <c r="D255" s="5">
        <v>607000000000</v>
      </c>
    </row>
    <row r="256" spans="3:9" ht="15.5" x14ac:dyDescent="0.35">
      <c r="C256" t="s">
        <v>233</v>
      </c>
      <c r="D256" s="5">
        <v>476000000000</v>
      </c>
    </row>
    <row r="257" spans="3:9" ht="15.5" x14ac:dyDescent="0.35">
      <c r="C257" t="s">
        <v>176</v>
      </c>
      <c r="D257" s="5">
        <v>-317000000000</v>
      </c>
    </row>
    <row r="258" spans="3:9" ht="15.5" x14ac:dyDescent="0.35">
      <c r="C258" t="s">
        <v>175</v>
      </c>
      <c r="I258" s="5">
        <v>131000000000</v>
      </c>
    </row>
    <row r="259" spans="3:9" ht="15.5" x14ac:dyDescent="0.35">
      <c r="C259" t="s">
        <v>174</v>
      </c>
      <c r="D259" s="5">
        <v>22000000000</v>
      </c>
    </row>
    <row r="260" spans="3:9" ht="15.5" x14ac:dyDescent="0.35">
      <c r="C260" t="s">
        <v>173</v>
      </c>
      <c r="D260" s="5">
        <v>37000000000</v>
      </c>
    </row>
    <row r="261" spans="3:9" ht="15.5" x14ac:dyDescent="0.35">
      <c r="C261" t="s">
        <v>24</v>
      </c>
      <c r="D261" s="5">
        <v>59000000000</v>
      </c>
    </row>
    <row r="262" spans="3:9" ht="15.5" x14ac:dyDescent="0.35">
      <c r="C262" t="s">
        <v>21</v>
      </c>
      <c r="D262" s="5">
        <v>53000000000</v>
      </c>
    </row>
    <row r="263" spans="3:9" ht="15.5" x14ac:dyDescent="0.35">
      <c r="C263" t="s">
        <v>234</v>
      </c>
      <c r="I263" s="5">
        <v>131000000000</v>
      </c>
    </row>
    <row r="264" spans="3:9" ht="15.5" x14ac:dyDescent="0.35">
      <c r="C264" t="s">
        <v>313</v>
      </c>
      <c r="I264" s="5">
        <v>297000000000</v>
      </c>
    </row>
    <row r="265" spans="3:9" ht="15.5" x14ac:dyDescent="0.35">
      <c r="C265" t="s">
        <v>314</v>
      </c>
      <c r="I265" s="5">
        <v>-44000000000</v>
      </c>
    </row>
    <row r="266" spans="3:9" ht="15.5" x14ac:dyDescent="0.35">
      <c r="C266" t="s">
        <v>315</v>
      </c>
      <c r="I266" s="5">
        <v>-253000000000</v>
      </c>
    </row>
    <row r="267" spans="3:9" ht="15.5" x14ac:dyDescent="0.35">
      <c r="C267" t="s">
        <v>316</v>
      </c>
      <c r="I267" s="5">
        <v>-44000000000</v>
      </c>
    </row>
    <row r="268" spans="3:9" ht="15.5" x14ac:dyDescent="0.35">
      <c r="C268" t="s">
        <v>317</v>
      </c>
      <c r="I268" s="5">
        <v>254000000000</v>
      </c>
    </row>
  </sheetData>
  <pageMargins left="0.7" right="0.7" top="0.75" bottom="0.75" header="0.3" footer="0.3"/>
  <ignoredErrors>
    <ignoredError sqref="A1:N269" numberStoredAsText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L26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2" width="18.83203125" customWidth="1"/>
  </cols>
  <sheetData>
    <row r="1" spans="1:12" ht="15.5" x14ac:dyDescent="0.35">
      <c r="C1" t="s">
        <v>1097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</row>
    <row r="2" spans="1:12" ht="15.5" x14ac:dyDescent="0.35">
      <c r="C2" t="s">
        <v>1098</v>
      </c>
      <c r="D2" s="2" vm="112">
        <f ca="1">IFERROR(_xlfn.STOCKHISTORY("XIDX:" &amp; $C$1, D3, , 0, 0, 1), "Libur")</f>
        <v>106</v>
      </c>
      <c r="E2" s="2" vm="68">
        <f ca="1">IFERROR(_xlfn.STOCKHISTORY("XIDX:" &amp; $C$1, E3, , 0, 0, 1), "Libur")</f>
        <v>83</v>
      </c>
      <c r="H2" s="2" vm="68">
        <f ca="1">IFERROR(INDEX(D2:G2,COUNT(D2:G2)),"")</f>
        <v>83</v>
      </c>
      <c r="I2" s="2" vm="72">
        <f ca="1">IFERROR(_xlfn.STOCKHISTORY("XIDX:" &amp; $C$1, I1, , 0, 0, 1), "Libur")</f>
        <v>120</v>
      </c>
      <c r="J2" s="2" vm="69">
        <f ca="1">IFERROR(_xlfn.STOCKHISTORY("XIDX:" &amp; $C$1, J1, , 0, 0, 1), "Libur")</f>
        <v>202</v>
      </c>
      <c r="K2" s="2" vm="166">
        <f ca="1">IFERROR(_xlfn.STOCKHISTORY("XIDX:" &amp; $C$1, K1, , 0, 0, 1), "Libur")</f>
        <v>270</v>
      </c>
      <c r="L2" s="2" t="str">
        <f ca="1">IFERROR(_xlfn.STOCKHISTORY("XIDX:" &amp; $C$1, L1, , 0, 0, 1), "Libur")</f>
        <v>Libur</v>
      </c>
    </row>
    <row r="3" spans="1:12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2" ht="15.5" x14ac:dyDescent="0.35">
      <c r="B4" t="s">
        <v>5</v>
      </c>
      <c r="C4" t="s">
        <v>6</v>
      </c>
      <c r="D4" s="2">
        <f>IFERROR(INDEX(D51:D500,MATCH($C$4,$C$51:$C$500,0)),"")</f>
        <v>1532905000000</v>
      </c>
      <c r="E4" s="2">
        <f>IFERROR(INDEX(E51:E500,MATCH($C$4,$C$51:$C$500,0)),"")</f>
        <v>1098318000000</v>
      </c>
      <c r="H4" s="2">
        <f>IFERROR(SUM(D4:G4)*(4/MAX(1,COUNT(D4:G4))),"")</f>
        <v>5262446000000</v>
      </c>
      <c r="I4" s="2">
        <f>IFERROR(INDEX(I51:I500,MATCH($C$4,$C$51:$C$500,0)),"")</f>
        <v>5860402000000</v>
      </c>
      <c r="J4" s="2">
        <f>IFERROR(INDEX(J51:J500,MATCH($C$4,$C$51:$C$500,0)),"")</f>
        <v>5711782000000</v>
      </c>
      <c r="K4" s="2">
        <f>IFERROR(INDEX(K51:K500,MATCH($C$4,$C$51:$C$500,0)),"")</f>
        <v>5230778000000</v>
      </c>
      <c r="L4" s="2">
        <f>IFERROR(INDEX(L51:L500,MATCH($C$4,$C$51:$C$500,0)),"")</f>
        <v>4401050000000</v>
      </c>
    </row>
    <row r="5" spans="1:12" ht="15.5" x14ac:dyDescent="0.35">
      <c r="B5" t="s">
        <v>7</v>
      </c>
      <c r="C5" t="s">
        <v>8</v>
      </c>
      <c r="D5" s="2">
        <f>IFERROR(INDEX(D51:D500,MATCH($C$5,$C$51:$C$500,0)),"")</f>
        <v>181203000000</v>
      </c>
      <c r="E5" s="2">
        <f>IFERROR(INDEX(E51:E500,MATCH($C$5,$C$51:$C$500,0)),"")</f>
        <v>-8153000000</v>
      </c>
      <c r="H5" s="2">
        <f>IFERROR(SUM(D5:G5)*(4/MAX(1,COUNT(D5:G5))),"")</f>
        <v>346100000000</v>
      </c>
      <c r="I5" s="2">
        <f>IFERROR(INDEX(I51:I500,MATCH($C$5,$C$51:$C$500,0)),"")</f>
        <v>719282000000</v>
      </c>
      <c r="J5" s="2">
        <f>IFERROR(INDEX(J51:J500,MATCH($C$5,$C$51:$C$500,0)),"")</f>
        <v>738278000000</v>
      </c>
      <c r="K5" s="2">
        <f>IFERROR(INDEX(K51:K500,MATCH($C$5,$C$51:$C$500,0)),"")</f>
        <v>680179000000</v>
      </c>
      <c r="L5" s="2">
        <f>IFERROR(INDEX(L51:L500,MATCH($C$5,$C$51:$C$500,0)),"")</f>
        <v>461456000000</v>
      </c>
    </row>
    <row r="6" spans="1:12" ht="15.5" x14ac:dyDescent="0.35">
      <c r="B6" t="s">
        <v>9</v>
      </c>
      <c r="C6" t="s">
        <v>10</v>
      </c>
      <c r="D6" s="2">
        <f>IFERROR(INDEX(D51:D500,MATCH($C$6,$C$51:$C$500,0)),"")</f>
        <v>3924625000000</v>
      </c>
      <c r="E6" s="2">
        <f>IFERROR(INDEX(E51:E500,MATCH($C$6,$C$51:$C$500,0)),"")</f>
        <v>4339996000000</v>
      </c>
      <c r="H6" s="2">
        <f>IFERROR(INDEX(D6:G6,COUNT(D6:G6)),"")</f>
        <v>4339996000000</v>
      </c>
      <c r="I6" s="2">
        <f>IFERROR(INDEX(I51:I500,MATCH($C$6,$C$51:$C$500,0)),"")</f>
        <v>4339859000000</v>
      </c>
      <c r="J6" s="2">
        <f>IFERROR(INDEX(J51:J500,MATCH($C$6,$C$51:$C$500,0)),"")</f>
        <v>4600702000000</v>
      </c>
      <c r="K6" s="2">
        <f>IFERROR(INDEX(K51:K500,MATCH($C$6,$C$51:$C$500,0)),"")</f>
        <v>4959336000000</v>
      </c>
      <c r="L6" s="2">
        <f>IFERROR(INDEX(L51:L500,MATCH($C$6,$C$51:$C$500,0)),"")</f>
        <v>2652649000000</v>
      </c>
    </row>
    <row r="7" spans="1:12" ht="15.5" x14ac:dyDescent="0.35">
      <c r="B7" t="s">
        <v>11</v>
      </c>
      <c r="C7" t="s">
        <v>12</v>
      </c>
      <c r="D7" s="3">
        <f>IFERROR(INDEX(D51:D500,MATCH($C$7,$C$51:$C$500,0))/1000000000,"")</f>
        <v>83.34</v>
      </c>
      <c r="E7" s="3">
        <f>IFERROR(INDEX(E51:E500,MATCH($C$7,$C$51:$C$500,0))/1000000000,"")</f>
        <v>83.34</v>
      </c>
      <c r="H7" s="3">
        <f>IFERROR(INDEX(D7:G7,COUNT(D7:G7)),"")</f>
        <v>83.34</v>
      </c>
      <c r="I7" s="3">
        <f>IFERROR(INDEX(I51:I500,MATCH($C$7,$C$51:$C$500,0))/1000000000,"")</f>
        <v>83.34</v>
      </c>
      <c r="J7" s="3">
        <f>IFERROR(INDEX(J51:J500,MATCH($C$7,$C$51:$C$500,0))/1000000000,"")</f>
        <v>83.34</v>
      </c>
      <c r="K7" s="3">
        <f>IFERROR(INDEX(K51:K500,MATCH($C$7,$C$51:$C$500,0))/1000000000,"")</f>
        <v>83.34</v>
      </c>
      <c r="L7" s="3">
        <f>IFERROR(INDEX(L51:L500,MATCH($C$7,$C$51:$C$500,0))/1000000000,"")</f>
        <v>75.010000000000005</v>
      </c>
    </row>
    <row r="8" spans="1:12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320000000000</v>
      </c>
      <c r="E8" s="2">
        <f>IFERROR(INDEX(E51:E500,MATCH("Free cash flow (Quarter)",$C$51:$C$500,0)),"")</f>
        <v>-8000000000</v>
      </c>
      <c r="H8" s="2">
        <f>IFERROR(INDEX(D8:G8,COUNT(D8:G8)),"")</f>
        <v>-8000000000</v>
      </c>
      <c r="I8" s="2">
        <f>IFERROR(INDEX(I51:I500,MATCH($C$8,$C$51:$C$500,0)),"")</f>
        <v>1087000000000</v>
      </c>
      <c r="J8" s="2">
        <f>IFERROR(INDEX(J51:J500,MATCH($C$8,$C$51:$C$500,0)),"")</f>
        <v>734000000000</v>
      </c>
      <c r="K8" s="2">
        <f>IFERROR(INDEX(K51:K500,MATCH($C$8,$C$51:$C$500,0)),"")</f>
        <v>975000000000</v>
      </c>
      <c r="L8" s="2">
        <f>IFERROR(INDEX(L51:L500,MATCH($C$8,$C$51:$C$500,0)),"")</f>
        <v>1204000000000</v>
      </c>
    </row>
    <row r="9" spans="1:12" ht="15.5" x14ac:dyDescent="0.35">
      <c r="A9" t="s">
        <v>16</v>
      </c>
      <c r="C9" t="s">
        <v>17</v>
      </c>
      <c r="D9" s="3">
        <f>IFERROR(INDEX(D51:D500,MATCH("Free cash flow per share (Quarter)",$C$51:$C$500,0)),"")</f>
        <v>3.84</v>
      </c>
      <c r="E9" s="3">
        <f>IFERROR(INDEX(E51:E500,MATCH("Free cash flow per share (Quarter)",$C$51:$C$500,0)),"")</f>
        <v>-0.09</v>
      </c>
      <c r="H9" s="3">
        <f>IFERROR(INDEX(D9:G9,COUNT(D9:G9)),"")</f>
        <v>-0.09</v>
      </c>
      <c r="I9" s="3">
        <f>IFERROR(INDEX(I51:I500,MATCH($C$9,$C$51:$C$500,0)),"")</f>
        <v>13.04</v>
      </c>
      <c r="J9" s="3">
        <f>IFERROR(INDEX(J51:J500,MATCH($C$9,$C$51:$C$500,0)),"")</f>
        <v>8.8000000000000007</v>
      </c>
      <c r="K9" s="3">
        <f>IFERROR(INDEX(K51:K500,MATCH($C$9,$C$51:$C$500,0)),"")</f>
        <v>11.7</v>
      </c>
      <c r="L9" s="3">
        <f>IFERROR(INDEX(L51:L500,MATCH($C$9,$C$51:$C$500,0)),"")</f>
        <v>16.05</v>
      </c>
    </row>
    <row r="10" spans="1:12" ht="15.5" x14ac:dyDescent="0.35">
      <c r="C10" t="s">
        <v>18</v>
      </c>
      <c r="D10" s="3">
        <f ca="1">IFERROR(IF(D9=0,"",D2/D9),"")</f>
        <v>27.604166666666668</v>
      </c>
      <c r="E10" s="3">
        <f ca="1">IFERROR(IF(E9=0,"",E2/E9),"")</f>
        <v>-922.22222222222229</v>
      </c>
      <c r="I10" s="3">
        <f ca="1">IFERROR(IF(I9=0,"",I2/I9),"")</f>
        <v>9.2024539877300615</v>
      </c>
      <c r="J10" s="3">
        <f ca="1">IFERROR(IF(J9=0,"",J2/J9),"")</f>
        <v>22.954545454545453</v>
      </c>
      <c r="K10" s="3">
        <f ca="1">IFERROR(IF(K9=0,"",K2/K9),"")</f>
        <v>23.076923076923077</v>
      </c>
      <c r="L10" s="3" t="str">
        <f ca="1">IFERROR(IF(L9=0,"",L2/L9),"")</f>
        <v/>
      </c>
    </row>
    <row r="11" spans="1:12" ht="15.5" x14ac:dyDescent="0.35">
      <c r="B11" t="s">
        <v>19</v>
      </c>
      <c r="C11" t="s">
        <v>20</v>
      </c>
      <c r="D11" s="2">
        <f>IFERROR(INDEX(D51:D500,MATCH($C$11,$C$51:$C$500,0)),"")</f>
        <v>1389479000000</v>
      </c>
      <c r="E11" s="2">
        <f>IFERROR(INDEX(E51:E500,MATCH($C$11,$C$51:$C$500,0)),"")</f>
        <v>1748683000000</v>
      </c>
      <c r="H11" s="2">
        <f>IFERROR(INDEX(D11:G11,COUNT(D11:G11)),"")</f>
        <v>1748683000000</v>
      </c>
      <c r="I11" s="2">
        <f>IFERROR(INDEX(I51:I500,MATCH($C$11,$C$51:$C$500,0)),"")</f>
        <v>1810983000000</v>
      </c>
      <c r="J11" s="2">
        <f>IFERROR(INDEX(J51:J500,MATCH($C$11,$C$51:$C$500,0)),"")</f>
        <v>2024824000000</v>
      </c>
      <c r="K11" s="2">
        <f>IFERROR(INDEX(K51:K500,MATCH($C$11,$C$51:$C$500,0)),"")</f>
        <v>2686818000000</v>
      </c>
      <c r="L11" s="2">
        <f>IFERROR(INDEX(L51:L500,MATCH($C$11,$C$51:$C$500,0)),"")</f>
        <v>2048962000000</v>
      </c>
    </row>
    <row r="12" spans="1:12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-1389000000000</v>
      </c>
      <c r="E12" s="2">
        <f>IFERROR(INDEX(E51:E500,MATCH("Net Debt (Quarter)",$C$51:$C$500,0)),"")</f>
        <v>-1749000000000</v>
      </c>
      <c r="H12" s="2">
        <f>IFERROR(INDEX(D12:G12,COUNT(D12:G12)),"")</f>
        <v>-1749000000000</v>
      </c>
      <c r="I12" s="2">
        <f>IFERROR(INDEX(I51:I500,MATCH($C$12,$C$51:$C$500,0)),"")</f>
        <v>-1811000000000</v>
      </c>
      <c r="J12" s="2">
        <f>IFERROR(INDEX(J51:J500,MATCH($C$12,$C$51:$C$500,0)),"")</f>
        <v>-2025000000000</v>
      </c>
      <c r="K12" s="2">
        <f>IFERROR(INDEX(K51:K500,MATCH($C$12,$C$51:$C$500,0)),"")</f>
        <v>-2687000000000</v>
      </c>
      <c r="L12" s="2">
        <f>IFERROR(INDEX(L51:L500,MATCH($C$12,$C$51:$C$500,0)),"")</f>
        <v>-2049000000000</v>
      </c>
    </row>
    <row r="13" spans="1:12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>IFERROR(INDEX(I51:I500,MATCH($C$13,$C$51:$C$500,0)),"")</f>
        <v>0</v>
      </c>
      <c r="J13" s="2">
        <f>IFERROR(INDEX(J51:J500,MATCH($C$13,$C$51:$C$500,0)),"")</f>
        <v>0</v>
      </c>
      <c r="K13" s="2">
        <f>IFERROR(INDEX(K51:K500,MATCH($C$13,$C$51:$C$500,0)),"")</f>
        <v>0</v>
      </c>
      <c r="L13" s="2">
        <f>IFERROR(INDEX(L51:L500,MATCH($C$13,$C$51:$C$500,0)),"")</f>
        <v>0</v>
      </c>
    </row>
    <row r="14" spans="1:12" ht="15.5" x14ac:dyDescent="0.35">
      <c r="C14" t="s">
        <v>27</v>
      </c>
      <c r="D14" s="2">
        <f>IFERROR(INDEX(D51:D500,MATCH($C$14,$C$51:$C$500,0)),"")</f>
        <v>-37099000000</v>
      </c>
      <c r="E14" s="2">
        <f>IFERROR(INDEX(E51:E500,MATCH($C$14,$C$51:$C$500,0)),"")</f>
        <v>-37389000000</v>
      </c>
      <c r="H14" s="2">
        <f>IFERROR(SUM(D14:G14)*(4/MAX(1,COUNT(D14:G14))),"")</f>
        <v>-148976000000</v>
      </c>
      <c r="I14" s="2">
        <f>IFERROR(INDEX(I51:I500,MATCH($C$14,$C$51:$C$500,0)),"")</f>
        <v>-146190000000</v>
      </c>
      <c r="J14" s="2">
        <f>IFERROR(INDEX(J51:J500,MATCH($C$14,$C$51:$C$500,0)),"")</f>
        <v>-143357000000</v>
      </c>
      <c r="K14" s="2">
        <f>IFERROR(INDEX(K51:K500,MATCH($C$14,$C$51:$C$500,0)),"")</f>
        <v>-162276000000</v>
      </c>
      <c r="L14" s="2">
        <f>IFERROR(INDEX(L51:L500,MATCH($C$14,$C$51:$C$500,0)),"")</f>
        <v>-131871000000</v>
      </c>
    </row>
    <row r="15" spans="1:12" ht="15.5" x14ac:dyDescent="0.35">
      <c r="C15" t="s">
        <v>28</v>
      </c>
      <c r="D15" s="2">
        <f>IFERROR(INDEX(D51:D500,MATCH($C$15,$C$51:$C$500,0)),"")</f>
        <v>-53650000000</v>
      </c>
      <c r="E15" s="2">
        <f>IFERROR(INDEX(E51:E500,MATCH($C$15,$C$51:$C$500,0)),"")</f>
        <v>56000000</v>
      </c>
      <c r="H15" s="2">
        <f>IFERROR(SUM(D15:G15)*(4/MAX(1,COUNT(D15:G15))),"")</f>
        <v>-107188000000</v>
      </c>
      <c r="I15" s="2">
        <f>IFERROR(INDEX(I51:I500,MATCH($C$15,$C$51:$C$500,0)),"")</f>
        <v>-201413000000</v>
      </c>
      <c r="J15" s="2">
        <f>IFERROR(INDEX(J51:J500,MATCH($C$15,$C$51:$C$500,0)),"")</f>
        <v>-196284000000</v>
      </c>
      <c r="K15" s="2">
        <f>IFERROR(INDEX(K51:K500,MATCH($C$15,$C$51:$C$500,0)),"")</f>
        <v>-208085000000</v>
      </c>
      <c r="L15" s="2">
        <f>IFERROR(INDEX(L51:L500,MATCH($C$15,$C$51:$C$500,0)),"")</f>
        <v>-130940000000</v>
      </c>
    </row>
    <row r="16" spans="1:12" ht="15.5" x14ac:dyDescent="0.35">
      <c r="C16" t="s">
        <v>29</v>
      </c>
      <c r="D16" s="2">
        <f>IFERROR(INDEX(D51:D500,MATCH($C$16,$C$51:$C$500,0)),"")</f>
        <v>254108000000</v>
      </c>
      <c r="E16" s="2">
        <f>IFERROR(INDEX(E51:E500,MATCH($C$16,$C$51:$C$500,0)),"")</f>
        <v>477000000</v>
      </c>
      <c r="H16" s="2">
        <f>IFERROR(SUM(D16:G16)*(4/MAX(1,COUNT(D16:G16))),"")</f>
        <v>509170000000</v>
      </c>
      <c r="I16" s="2">
        <f>IFERROR(INDEX(I51:I500,MATCH($C$16,$C$51:$C$500,0)),"")</f>
        <v>977654000000</v>
      </c>
      <c r="J16" s="2">
        <f>IFERROR(INDEX(J51:J500,MATCH($C$16,$C$51:$C$500,0)),"")</f>
        <v>998828000000</v>
      </c>
      <c r="K16" s="2">
        <f>IFERROR(INDEX(K51:K500,MATCH($C$16,$C$51:$C$500,0)),"")</f>
        <v>950393000000</v>
      </c>
      <c r="L16" s="2">
        <f>IFERROR(INDEX(L51:L500,MATCH($C$16,$C$51:$C$500,0)),"")</f>
        <v>635475000000</v>
      </c>
    </row>
    <row r="17" spans="1:12" ht="15.5" x14ac:dyDescent="0.35">
      <c r="A17" t="s">
        <v>30</v>
      </c>
    </row>
    <row r="18" spans="1:12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</row>
    <row r="19" spans="1:12" ht="15.5" x14ac:dyDescent="0.35">
      <c r="A19" t="s">
        <v>38</v>
      </c>
      <c r="C19" t="s">
        <v>39</v>
      </c>
    </row>
    <row r="20" spans="1:12" ht="15.5" x14ac:dyDescent="0.35">
      <c r="A20" t="s">
        <v>40</v>
      </c>
      <c r="C20" t="s">
        <v>41</v>
      </c>
      <c r="D20" s="2">
        <f ca="1">IFERROR(D21*D2,"")</f>
        <v>8834040000000</v>
      </c>
      <c r="E20" s="2">
        <f ca="1">IFERROR(E21*E2,"")</f>
        <v>6917220000000</v>
      </c>
      <c r="H20" s="2">
        <f ca="1">IFERROR(H21*H2,"")</f>
        <v>6917220000000</v>
      </c>
      <c r="I20" s="2">
        <f ca="1">IFERROR(I21*I2,"")</f>
        <v>10000800000000</v>
      </c>
      <c r="J20" s="2">
        <f ca="1">IFERROR(J21*J2,"")</f>
        <v>16834680000000</v>
      </c>
      <c r="K20" s="2">
        <f ca="1">IFERROR(K21*K2,"")</f>
        <v>22501800000000</v>
      </c>
      <c r="L20" s="2" t="str">
        <f ca="1">IFERROR(L21*L2,"")</f>
        <v/>
      </c>
    </row>
    <row r="21" spans="1:12" ht="15.5" x14ac:dyDescent="0.35">
      <c r="C21" t="s">
        <v>12</v>
      </c>
      <c r="D21" s="2">
        <f>IFERROR(INDEX(D51:D500,MATCH($C$7,$C$51:$C$500,0)),"")</f>
        <v>83340000000</v>
      </c>
      <c r="E21" s="2">
        <f>IFERROR(INDEX(E51:E500,MATCH($C$7,$C$51:$C$500,0)),"")</f>
        <v>83340000000</v>
      </c>
      <c r="H21" s="2">
        <f>IFERROR(INDEX(D21:G21,COUNT(D21:G21)),"")</f>
        <v>83340000000</v>
      </c>
      <c r="I21" s="2">
        <f>IFERROR(INDEX(I51:I500,MATCH($C$7,$C$51:$C$500,0)),"")</f>
        <v>83340000000</v>
      </c>
      <c r="J21" s="2">
        <f>IFERROR(INDEX(J51:J500,MATCH($C$7,$C$51:$C$500,0)),"")</f>
        <v>83340000000</v>
      </c>
      <c r="K21" s="2">
        <f>IFERROR(INDEX(K51:K500,MATCH($C$7,$C$51:$C$500,0)),"")</f>
        <v>83340000000</v>
      </c>
      <c r="L21" s="2">
        <f>IFERROR(INDEX(L51:L500,MATCH($C$7,$C$51:$C$500,0)),"")</f>
        <v>75010000000</v>
      </c>
    </row>
    <row r="23" spans="1:12" ht="15.5" x14ac:dyDescent="0.35">
      <c r="B23" t="s">
        <v>42</v>
      </c>
      <c r="C23" t="s">
        <v>43</v>
      </c>
      <c r="D23" s="3">
        <f>IFERROR(D5/D6*100,"")</f>
        <v>4.6170780647832599</v>
      </c>
      <c r="E23" s="3">
        <f>IFERROR(E5/E6*100,"")</f>
        <v>-0.18785731599752625</v>
      </c>
      <c r="H23" s="3">
        <f>IFERROR(H5/H6*100,"")</f>
        <v>7.9746617277988276</v>
      </c>
      <c r="I23" s="3">
        <f>IFERROR(I5/I6*100,"")</f>
        <v>16.573856431741216</v>
      </c>
      <c r="J23" s="3">
        <f>IFERROR(J5/J6*100,"")</f>
        <v>16.047072816278906</v>
      </c>
      <c r="K23" s="3">
        <f>IFERROR(K5/K6*100,"")</f>
        <v>13.715122347023875</v>
      </c>
      <c r="L23" s="3">
        <f>IFERROR(L5/L6*100,"")</f>
        <v>17.396044482326911</v>
      </c>
    </row>
    <row r="24" spans="1:12" ht="15.5" x14ac:dyDescent="0.35">
      <c r="C24" t="s">
        <v>44</v>
      </c>
      <c r="D24" s="4">
        <f>IFERROR(_xlfn.RRI(5,I23,D23),"")</f>
        <v>-0.22555830108205699</v>
      </c>
      <c r="E24" s="4" t="str">
        <f>IFERROR(_xlfn.RRI(5,J23,E23),"")</f>
        <v/>
      </c>
      <c r="H24" s="4" t="str">
        <f>IFERROR(_xlfn.RRI(5,M23,H23),"")</f>
        <v/>
      </c>
      <c r="I24" s="4" t="str">
        <f>IFERROR(_xlfn.RRI(5,N23,I23),"")</f>
        <v/>
      </c>
      <c r="J24" s="4" t="str">
        <f>IFERROR(_xlfn.RRI(5,O23,J23),"")</f>
        <v/>
      </c>
      <c r="K24" s="4" t="str">
        <f>IFERROR(_xlfn.RRI(5,P23,K23),"")</f>
        <v/>
      </c>
      <c r="L24" s="4" t="str">
        <f>IFERROR(_xlfn.RRI(5,Q23,L23),"")</f>
        <v/>
      </c>
    </row>
    <row r="25" spans="1:12" ht="15.5" x14ac:dyDescent="0.35">
      <c r="A25" t="s">
        <v>45</v>
      </c>
      <c r="C25" t="s">
        <v>46</v>
      </c>
      <c r="D25" s="3">
        <f>IFERROR(INDEX(D51:D500,MATCH($A$25,$C$51:$C$500,0)),"")</f>
        <v>2.17</v>
      </c>
      <c r="E25" s="3">
        <f>IFERROR(INDEX(E51:E500,MATCH($A$25,$C$51:$C$500,0)),"")</f>
        <v>-0.1</v>
      </c>
      <c r="H25" s="3">
        <f>IFERROR(INDEX(D25:G25,COUNT(D25:G25)),"")</f>
        <v>-0.1</v>
      </c>
      <c r="I25" s="3">
        <f>IFERROR(INDEX(I51:I500,MATCH($C$25,$C$51:$C$500,0)),"")</f>
        <v>8.4600000000000009</v>
      </c>
      <c r="J25" s="3">
        <f>IFERROR(INDEX(J51:J500,MATCH($C$25,$C$51:$C$500,0)),"")</f>
        <v>8.75</v>
      </c>
      <c r="K25" s="3">
        <f>IFERROR(INDEX(K51:K500,MATCH($C$25,$C$51:$C$500,0)),"")</f>
        <v>8.25</v>
      </c>
      <c r="L25" s="3">
        <f>IFERROR(INDEX(L51:L500,MATCH($C$25,$C$51:$C$500,0)),"")</f>
        <v>6.14</v>
      </c>
    </row>
    <row r="26" spans="1:12" ht="15.5" x14ac:dyDescent="0.35">
      <c r="C26" t="s">
        <v>47</v>
      </c>
      <c r="D26" s="4">
        <f>IFERROR(_xlfn.RRI(5,I25,D25),"")</f>
        <v>-0.23824050860963264</v>
      </c>
      <c r="E26" s="4" t="str">
        <f>IFERROR(_xlfn.RRI(5,J25,E25),"")</f>
        <v/>
      </c>
      <c r="H26" s="4" t="str">
        <f>IFERROR(_xlfn.RRI(5,M25,H25),"")</f>
        <v/>
      </c>
      <c r="I26" s="4" t="str">
        <f>IFERROR(_xlfn.RRI(5,N25,I25),"")</f>
        <v/>
      </c>
      <c r="J26" s="4" t="str">
        <f>IFERROR(_xlfn.RRI(5,O25,J25),"")</f>
        <v/>
      </c>
      <c r="K26" s="4" t="str">
        <f>IFERROR(_xlfn.RRI(5,P25,K25),"")</f>
        <v/>
      </c>
      <c r="L26" s="4" t="str">
        <f>IFERROR(_xlfn.RRI(5,Q25,L25),"")</f>
        <v/>
      </c>
    </row>
    <row r="27" spans="1:12" ht="15.5" x14ac:dyDescent="0.35">
      <c r="C27" t="s">
        <v>48</v>
      </c>
      <c r="D27" s="3">
        <f>IFERROR(D4/D21,"")</f>
        <v>18.393388528917686</v>
      </c>
      <c r="E27" s="3">
        <f>IFERROR(E4/E21,"")</f>
        <v>13.178761699064076</v>
      </c>
      <c r="H27" s="3">
        <f>IFERROR(H4/H21,"")</f>
        <v>63.144300455963524</v>
      </c>
      <c r="I27" s="3">
        <f>IFERROR(I4/I21,"")</f>
        <v>70.319198464122877</v>
      </c>
      <c r="J27" s="3">
        <f>IFERROR(J4/J21,"")</f>
        <v>68.535901127909767</v>
      </c>
      <c r="K27" s="3">
        <f>IFERROR(K4/K21,"")</f>
        <v>62.764314854811616</v>
      </c>
      <c r="L27" s="3">
        <f>IFERROR(L4/L21,"")</f>
        <v>58.67284362085055</v>
      </c>
    </row>
    <row r="28" spans="1:12" ht="15.5" x14ac:dyDescent="0.35">
      <c r="C28" t="s">
        <v>49</v>
      </c>
      <c r="D28" s="4">
        <f>IFERROR(_xlfn.RRI(5,I27,D27),"")</f>
        <v>-0.23525337929843448</v>
      </c>
      <c r="E28" s="4">
        <f>IFERROR(_xlfn.RRI(5,J27,E27),"")</f>
        <v>-0.28089667717961531</v>
      </c>
      <c r="H28" s="4" t="str">
        <f>IFERROR(_xlfn.RRI(5,M27,H27),"")</f>
        <v/>
      </c>
      <c r="I28" s="4" t="str">
        <f>IFERROR(_xlfn.RRI(5,N27,I27),"")</f>
        <v/>
      </c>
      <c r="J28" s="4" t="str">
        <f>IFERROR(_xlfn.RRI(5,O27,J27),"")</f>
        <v/>
      </c>
      <c r="K28" s="4" t="str">
        <f>IFERROR(_xlfn.RRI(5,P27,K27),"")</f>
        <v/>
      </c>
      <c r="L28" s="4" t="str">
        <f>IFERROR(_xlfn.RRI(5,Q27,L27),"")</f>
        <v/>
      </c>
    </row>
    <row r="29" spans="1:12" ht="15.5" x14ac:dyDescent="0.35">
      <c r="C29" t="s">
        <v>50</v>
      </c>
      <c r="H29" s="4">
        <f>IFERROR(((H25-I25)/I25)*100%,"")</f>
        <v>-1.011820330969267</v>
      </c>
      <c r="I29" s="4">
        <f>IFERROR(((I25-J25)/J25)*100%,"")</f>
        <v>-3.3142857142857043E-2</v>
      </c>
      <c r="J29" s="4">
        <f>IFERROR(((J25-K25)/K25)*100%,"")</f>
        <v>6.0606060606060608E-2</v>
      </c>
      <c r="K29" s="4">
        <f>IFERROR(((K25-L25)/L25)*100%,"")</f>
        <v>0.34364820846905547</v>
      </c>
      <c r="L29" s="4" t="str">
        <f>IFERROR(((L25-M25)/M25)*100%,"")</f>
        <v/>
      </c>
    </row>
    <row r="30" spans="1:12" ht="15.5" x14ac:dyDescent="0.35">
      <c r="C30" t="s">
        <v>51</v>
      </c>
      <c r="H30" s="4">
        <f>IFERROR(((H27-I27)/I27)*100%,"")</f>
        <v>-0.10203327348533435</v>
      </c>
      <c r="I30" s="4">
        <f>IFERROR(((I27-J27)/J27)*100%,"")</f>
        <v>2.6019900619456516E-2</v>
      </c>
      <c r="J30" s="4">
        <f>IFERROR(((J27-K27)/K27)*100%,"")</f>
        <v>9.1956492896467776E-2</v>
      </c>
      <c r="K30" s="4">
        <f>IFERROR(((K27-L27)/L27)*100%,"")</f>
        <v>6.9733644757369165E-2</v>
      </c>
      <c r="L30" s="4" t="str">
        <f>IFERROR(((L27-M27)/M27)*100%,"")</f>
        <v/>
      </c>
    </row>
    <row r="32" spans="1:12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44.85</v>
      </c>
      <c r="E32" s="3">
        <f>IFERROR(INDEX(E51:E500,MATCH($A$32,$C$51:$C$500,0)),"")</f>
        <v>49.53</v>
      </c>
      <c r="H32" s="3">
        <f>IFERROR(INDEX(D32:G32,COUNT(D32:G32)),"")</f>
        <v>49.53</v>
      </c>
      <c r="I32" s="3">
        <f>IFERROR(INDEX(I51:I500,MATCH($C$32,$C$51:$C$500,0)),"")</f>
        <v>49.63</v>
      </c>
      <c r="J32" s="3">
        <f>IFERROR(INDEX(J51:J500,MATCH($C$32,$C$51:$C$500,0)),"")</f>
        <v>52.67</v>
      </c>
      <c r="K32" s="3">
        <f>IFERROR(INDEX(K51:K500,MATCH($C$32,$C$51:$C$500,0)),"")</f>
        <v>56.81</v>
      </c>
      <c r="L32" s="3">
        <f>IFERROR(INDEX(L51:L500,MATCH($C$32,$C$51:$C$500,0)),"")</f>
        <v>33.1</v>
      </c>
    </row>
    <row r="33" spans="1:12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1.85</v>
      </c>
      <c r="E33" s="3">
        <f>IFERROR(INDEX(E51:E500,MATCH($A$33,$C$51:$C$500,0)),"")</f>
        <v>2.16</v>
      </c>
      <c r="H33" s="3">
        <f>IFERROR(INDEX(D33:G33,COUNT(D33:G33)),"")</f>
        <v>2.16</v>
      </c>
      <c r="I33" s="3">
        <f>IFERROR(INDEX(I51:I500,MATCH($C$33,$C$51:$C$500,0)),"")</f>
        <v>2.42</v>
      </c>
      <c r="J33" s="3">
        <f>IFERROR(INDEX(J51:J500,MATCH($C$33,$C$51:$C$500,0)),"")</f>
        <v>3.84</v>
      </c>
      <c r="K33" s="3">
        <f>IFERROR(INDEX(K51:K500,MATCH($C$33,$C$51:$C$500,0)),"")</f>
        <v>4.75</v>
      </c>
      <c r="L33" s="3">
        <f>IFERROR(INDEX(L51:L500,MATCH($C$33,$C$51:$C$500,0)),"")</f>
        <v>0</v>
      </c>
    </row>
    <row r="34" spans="1:12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38.25</v>
      </c>
      <c r="E34" s="3">
        <f>IFERROR(INDEX(E51:E500,MATCH($A$34,$C$51:$C$500,0)),"")</f>
        <v>-1070</v>
      </c>
      <c r="H34" s="3">
        <f>IFERROR(INDEX(D34:G34,COUNT(D34:G34)),"")</f>
        <v>-1070</v>
      </c>
      <c r="I34" s="3">
        <f>IFERROR(INDEX(I51:I500,MATCH($C$34,$C$51:$C$500,0)),"")</f>
        <v>14.18</v>
      </c>
      <c r="J34" s="3">
        <f>IFERROR(INDEX(J51:J500,MATCH($C$34,$C$51:$C$500,0)),"")</f>
        <v>23.09</v>
      </c>
      <c r="K34" s="3">
        <f>IFERROR(INDEX(K51:K500,MATCH($C$34,$C$51:$C$500,0)),"")</f>
        <v>32.729999999999997</v>
      </c>
      <c r="L34" s="3">
        <f>IFERROR(INDEX(L51:L500,MATCH($C$34,$C$51:$C$500,0)),"")</f>
        <v>0</v>
      </c>
    </row>
    <row r="35" spans="1:12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4.51</v>
      </c>
      <c r="E35" s="3">
        <f>IFERROR(INDEX(E51:E500,MATCH($A$35,$C$51:$C$500,0)),"")</f>
        <v>8.1199999999999992</v>
      </c>
      <c r="H35" s="3">
        <f>IFERROR(INDEX(D35:G35,COUNT(D35:G35)),"")</f>
        <v>8.1199999999999992</v>
      </c>
      <c r="I35" s="3">
        <f>IFERROR(INDEX(I51:I500,MATCH($C$35,$C$51:$C$500,0)),"")</f>
        <v>1.71</v>
      </c>
      <c r="J35" s="3">
        <f>IFERROR(INDEX(J51:J500,MATCH($C$35,$C$51:$C$500,0)),"")</f>
        <v>2.95</v>
      </c>
      <c r="K35" s="3">
        <f>IFERROR(INDEX(K51:K500,MATCH($C$35,$C$51:$C$500,0)),"")</f>
        <v>4.3</v>
      </c>
      <c r="L35" s="3">
        <f>IFERROR(INDEX(L51:L500,MATCH($C$35,$C$51:$C$500,0)),"")</f>
        <v>0</v>
      </c>
    </row>
    <row r="36" spans="1:12" ht="15.5" x14ac:dyDescent="0.35">
      <c r="B36" t="s">
        <v>64</v>
      </c>
      <c r="C36" t="s">
        <v>65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>IFERROR(INDEX(H51:H500,MATCH($C$36,$C$51:$C$500,0)),"")</f>
        <v>2.8319000000000001</v>
      </c>
      <c r="I36" s="4">
        <f>IFERROR(INDEX(I51:I500,MATCH($C$36,$C$51:$C$500,0)),"")</f>
        <v>1.3913</v>
      </c>
      <c r="J36" s="4">
        <f>IFERROR(INDEX(J51:J500,MATCH($C$36,$C$51:$C$500,0)),"")</f>
        <v>1.0290000000000001</v>
      </c>
      <c r="K36" s="4">
        <f>IFERROR(INDEX(K51:K500,MATCH($C$36,$C$51:$C$500,0)),"")</f>
        <v>0.96950000000000003</v>
      </c>
      <c r="L36" s="4">
        <f>IFERROR(INDEX(L51:L500,MATCH($C$36,$C$51:$C$500,0)),"")</f>
        <v>0</v>
      </c>
    </row>
    <row r="37" spans="1:12" ht="15.5" x14ac:dyDescent="0.35">
      <c r="B37" t="s">
        <v>66</v>
      </c>
      <c r="C37" t="s">
        <v>67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>IFERROR(INDEX(H51:H500,MATCH($C$37,$C$51:$C$500,0)),"")</f>
        <v>11.76</v>
      </c>
      <c r="I37" s="3">
        <f>IFERROR(INDEX(I51:I500,MATCH($C$37,$C$51:$C$500,0)),"")</f>
        <v>11.76</v>
      </c>
      <c r="J37" s="3">
        <f>IFERROR(INDEX(J51:J500,MATCH($C$37,$C$51:$C$500,0)),"")</f>
        <v>8.82</v>
      </c>
      <c r="K37" s="3">
        <f>IFERROR(INDEX(K51:K500,MATCH($C$37,$C$51:$C$500,0)),"")</f>
        <v>7.84</v>
      </c>
      <c r="L37" s="3">
        <f>IFERROR(INDEX(L51:L500,MATCH($C$37,$C$51:$C$500,0)),"")</f>
        <v>0</v>
      </c>
    </row>
    <row r="50" spans="2:12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</row>
    <row r="51" spans="2:12" ht="15.5" x14ac:dyDescent="0.35">
      <c r="B51" t="s">
        <v>73</v>
      </c>
      <c r="C51" t="s">
        <v>6</v>
      </c>
      <c r="D51" s="5">
        <v>1532905000000</v>
      </c>
      <c r="E51" s="5">
        <v>1098318000000</v>
      </c>
      <c r="F51" s="5">
        <v>1569532000000</v>
      </c>
      <c r="G51" s="5">
        <v>1412245000000</v>
      </c>
      <c r="I51" s="5">
        <v>5860402000000</v>
      </c>
      <c r="J51" s="5">
        <v>5711782000000</v>
      </c>
      <c r="K51" s="5">
        <v>5230778000000</v>
      </c>
      <c r="L51" s="5">
        <v>4401050000000</v>
      </c>
    </row>
    <row r="52" spans="2:12" ht="15.5" x14ac:dyDescent="0.35">
      <c r="C52" t="s">
        <v>1099</v>
      </c>
      <c r="D52" s="5">
        <v>48002000000</v>
      </c>
      <c r="E52" s="5">
        <v>48906000000</v>
      </c>
      <c r="F52" s="5">
        <v>73533000000</v>
      </c>
      <c r="G52" s="5">
        <v>18364000000</v>
      </c>
      <c r="I52" s="5">
        <v>122880000000</v>
      </c>
      <c r="J52" s="5">
        <v>93897000000</v>
      </c>
      <c r="K52" s="5">
        <v>98547000000</v>
      </c>
      <c r="L52" s="5">
        <v>130730000000</v>
      </c>
    </row>
    <row r="53" spans="2:12" ht="15.5" x14ac:dyDescent="0.35">
      <c r="C53" t="s">
        <v>81</v>
      </c>
      <c r="D53" s="5">
        <v>19255000000</v>
      </c>
      <c r="E53" s="5">
        <v>8686000000</v>
      </c>
      <c r="F53" s="5">
        <v>21077000000</v>
      </c>
      <c r="G53" s="5">
        <v>15849000000</v>
      </c>
      <c r="I53" s="5">
        <v>72335000000</v>
      </c>
      <c r="J53" s="5">
        <v>73967000000</v>
      </c>
      <c r="K53" s="5">
        <v>54473000000</v>
      </c>
      <c r="L53" s="5">
        <v>44397000000</v>
      </c>
    </row>
    <row r="54" spans="2:12" ht="15.5" x14ac:dyDescent="0.35">
      <c r="C54" t="s">
        <v>74</v>
      </c>
      <c r="D54" s="5">
        <v>-1253510000000</v>
      </c>
      <c r="E54" s="5">
        <v>-1075686000000</v>
      </c>
      <c r="F54" s="5">
        <v>-1210994000000</v>
      </c>
      <c r="G54" s="5">
        <v>-1177825000000</v>
      </c>
      <c r="I54" s="5">
        <v>-4833195000000</v>
      </c>
      <c r="J54" s="5">
        <v>-4674762000000</v>
      </c>
      <c r="K54" s="5">
        <v>-4177790000000</v>
      </c>
      <c r="L54" s="5">
        <v>-3676912000000</v>
      </c>
    </row>
    <row r="55" spans="2:12" ht="15.5" x14ac:dyDescent="0.35">
      <c r="C55" t="s">
        <v>1100</v>
      </c>
      <c r="D55" s="5">
        <v>-1253510000000</v>
      </c>
      <c r="E55" s="5">
        <v>-1075686000000</v>
      </c>
      <c r="F55" s="5">
        <v>-1210994000000</v>
      </c>
      <c r="G55" s="5">
        <v>-1177825000000</v>
      </c>
      <c r="I55" s="5">
        <v>-4833195000000</v>
      </c>
      <c r="J55" s="5">
        <v>-4674762000000</v>
      </c>
      <c r="K55" s="5">
        <v>-4177790000000</v>
      </c>
      <c r="L55" s="5">
        <v>-3676912000000</v>
      </c>
    </row>
    <row r="56" spans="2:12" ht="15.5" x14ac:dyDescent="0.35">
      <c r="C56" t="s">
        <v>75</v>
      </c>
      <c r="D56" s="5">
        <v>279395000000</v>
      </c>
      <c r="E56" s="5">
        <v>22632000000</v>
      </c>
      <c r="F56" s="5">
        <v>358538000000</v>
      </c>
      <c r="G56" s="5">
        <v>234420000000</v>
      </c>
      <c r="I56" s="5">
        <v>1027207000000</v>
      </c>
      <c r="J56" s="5">
        <v>1037020000000</v>
      </c>
      <c r="K56" s="5">
        <v>1052988000000</v>
      </c>
      <c r="L56" s="5">
        <v>724138000000</v>
      </c>
    </row>
    <row r="57" spans="2:12" ht="15.5" x14ac:dyDescent="0.35">
      <c r="C57" t="s">
        <v>76</v>
      </c>
      <c r="D57" s="5">
        <v>2059000000</v>
      </c>
      <c r="E57" s="5">
        <v>3493000000</v>
      </c>
      <c r="F57" s="5">
        <v>19937000000</v>
      </c>
      <c r="G57" s="5">
        <v>-2237000000</v>
      </c>
      <c r="I57" s="5">
        <v>23349000000</v>
      </c>
      <c r="J57" s="5">
        <v>18890000000</v>
      </c>
      <c r="K57" s="5">
        <v>-7100000000</v>
      </c>
      <c r="L57" s="5">
        <v>-7130000000</v>
      </c>
    </row>
    <row r="58" spans="2:12" ht="15.5" x14ac:dyDescent="0.35">
      <c r="C58" t="s">
        <v>78</v>
      </c>
      <c r="D58" s="5">
        <v>281454000000</v>
      </c>
      <c r="E58" s="5">
        <v>26125000000</v>
      </c>
      <c r="F58" s="5">
        <v>378475000000</v>
      </c>
      <c r="G58" s="5">
        <v>232183000000</v>
      </c>
      <c r="I58" s="5">
        <v>1050556000000</v>
      </c>
      <c r="J58" s="5">
        <v>1055910000000</v>
      </c>
      <c r="K58" s="5">
        <v>1045888000000</v>
      </c>
      <c r="L58" s="5">
        <v>717008000000</v>
      </c>
    </row>
    <row r="59" spans="2:12" ht="15.5" x14ac:dyDescent="0.35">
      <c r="C59" t="s">
        <v>79</v>
      </c>
      <c r="D59" s="5">
        <v>-27346000000</v>
      </c>
      <c r="E59" s="5">
        <v>-25648000000</v>
      </c>
      <c r="F59" s="5">
        <v>-22328000000</v>
      </c>
      <c r="G59" s="5">
        <v>-18612000000</v>
      </c>
      <c r="I59" s="5">
        <v>-72902000000</v>
      </c>
      <c r="J59" s="5">
        <v>-57082000000</v>
      </c>
      <c r="K59" s="5">
        <v>-95495000000</v>
      </c>
      <c r="L59" s="5">
        <v>-81533000000</v>
      </c>
    </row>
    <row r="60" spans="2:12" ht="15.5" x14ac:dyDescent="0.35">
      <c r="C60" t="s">
        <v>80</v>
      </c>
      <c r="D60" s="5">
        <v>9753000000</v>
      </c>
      <c r="E60" s="5">
        <v>11741000000</v>
      </c>
      <c r="F60" s="5">
        <v>14975000000</v>
      </c>
      <c r="G60" s="5">
        <v>17653000000</v>
      </c>
      <c r="I60" s="5">
        <v>73288000000</v>
      </c>
      <c r="J60" s="5">
        <v>86275000000</v>
      </c>
      <c r="K60" s="5">
        <v>66781000000</v>
      </c>
      <c r="L60" s="5">
        <v>50338000000</v>
      </c>
    </row>
    <row r="61" spans="2:12" ht="15.5" x14ac:dyDescent="0.35">
      <c r="C61" t="s">
        <v>27</v>
      </c>
      <c r="D61" s="5">
        <v>-37099000000</v>
      </c>
      <c r="E61" s="5">
        <v>-37389000000</v>
      </c>
      <c r="F61" s="5">
        <v>-37303000000</v>
      </c>
      <c r="G61" s="5">
        <v>-36265000000</v>
      </c>
      <c r="I61" s="5">
        <v>-146190000000</v>
      </c>
      <c r="J61" s="5">
        <v>-143357000000</v>
      </c>
      <c r="K61" s="5">
        <v>-162276000000</v>
      </c>
      <c r="L61" s="5">
        <v>-131871000000</v>
      </c>
    </row>
    <row r="62" spans="2:12" ht="15.5" x14ac:dyDescent="0.35">
      <c r="C62" t="s">
        <v>82</v>
      </c>
      <c r="D62" s="5">
        <v>-27346000000</v>
      </c>
      <c r="E62" s="5">
        <v>-25648000000</v>
      </c>
      <c r="F62" s="5">
        <v>-22328000000</v>
      </c>
      <c r="G62" s="5">
        <v>-18612000000</v>
      </c>
      <c r="I62" s="5">
        <v>-72902000000</v>
      </c>
      <c r="J62" s="5">
        <v>-57082000000</v>
      </c>
      <c r="K62" s="5">
        <v>-95495000000</v>
      </c>
      <c r="L62" s="5">
        <v>-81533000000</v>
      </c>
    </row>
    <row r="63" spans="2:12" ht="15.5" x14ac:dyDescent="0.35">
      <c r="C63" t="s">
        <v>29</v>
      </c>
      <c r="D63" s="5">
        <v>254108000000</v>
      </c>
      <c r="E63" s="5">
        <v>477000000</v>
      </c>
      <c r="F63" s="5">
        <v>356147000000</v>
      </c>
      <c r="G63" s="5">
        <v>213571000000</v>
      </c>
      <c r="I63" s="5">
        <v>977654000000</v>
      </c>
      <c r="J63" s="5">
        <v>998828000000</v>
      </c>
      <c r="K63" s="5">
        <v>950393000000</v>
      </c>
      <c r="L63" s="5">
        <v>635475000000</v>
      </c>
    </row>
    <row r="64" spans="2:12" ht="15.5" x14ac:dyDescent="0.35">
      <c r="C64" t="s">
        <v>28</v>
      </c>
      <c r="D64" s="5">
        <v>-53650000000</v>
      </c>
      <c r="E64" s="5">
        <v>56000000</v>
      </c>
      <c r="F64" s="5">
        <v>-76074000000</v>
      </c>
      <c r="G64" s="5">
        <v>-41368000000</v>
      </c>
      <c r="I64" s="5">
        <v>-201413000000</v>
      </c>
      <c r="J64" s="5">
        <v>-196284000000</v>
      </c>
      <c r="K64" s="5">
        <v>-208085000000</v>
      </c>
      <c r="L64" s="5">
        <v>-130940000000</v>
      </c>
    </row>
    <row r="65" spans="2:12" ht="15.5" x14ac:dyDescent="0.35">
      <c r="C65" t="s">
        <v>86</v>
      </c>
      <c r="D65" s="5">
        <v>200458000000</v>
      </c>
      <c r="E65" s="5">
        <v>533000000</v>
      </c>
      <c r="F65" s="5">
        <v>280073000000</v>
      </c>
      <c r="G65" s="5">
        <v>172203000000</v>
      </c>
      <c r="I65" s="5">
        <v>776241000000</v>
      </c>
      <c r="J65" s="5">
        <v>802544000000</v>
      </c>
      <c r="K65" s="5">
        <v>742308000000</v>
      </c>
      <c r="L65" s="5">
        <v>504535000000</v>
      </c>
    </row>
    <row r="66" spans="2:12" ht="15.5" x14ac:dyDescent="0.35">
      <c r="C66" t="s">
        <v>632</v>
      </c>
    </row>
    <row r="67" spans="2:12" ht="15.5" x14ac:dyDescent="0.35">
      <c r="C67" t="s">
        <v>87</v>
      </c>
      <c r="D67" s="5">
        <v>200458000000</v>
      </c>
      <c r="E67" s="5">
        <v>533000000</v>
      </c>
      <c r="F67" s="5">
        <v>280073000000</v>
      </c>
      <c r="G67" s="5">
        <v>172203000000</v>
      </c>
      <c r="I67" s="5">
        <v>776241000000</v>
      </c>
      <c r="J67" s="5">
        <v>802544000000</v>
      </c>
      <c r="K67" s="5">
        <v>742308000000</v>
      </c>
      <c r="L67" s="5">
        <v>504535000000</v>
      </c>
    </row>
    <row r="68" spans="2:12" ht="15.5" x14ac:dyDescent="0.35">
      <c r="C68" t="s">
        <v>88</v>
      </c>
      <c r="F68" s="5">
        <v>15376000000</v>
      </c>
      <c r="I68" s="5">
        <v>15376000000</v>
      </c>
      <c r="J68" s="5">
        <v>9701000000</v>
      </c>
      <c r="K68" s="5">
        <v>-7656000000</v>
      </c>
      <c r="L68" s="5">
        <v>1318000000</v>
      </c>
    </row>
    <row r="69" spans="2:12" ht="15.5" x14ac:dyDescent="0.35">
      <c r="C69" t="s">
        <v>89</v>
      </c>
      <c r="D69" s="5">
        <v>200458000000</v>
      </c>
      <c r="E69" s="5">
        <v>533000000</v>
      </c>
      <c r="F69" s="5">
        <v>295449000000</v>
      </c>
      <c r="G69" s="5">
        <v>172203000000</v>
      </c>
      <c r="I69" s="5">
        <v>791617000000</v>
      </c>
      <c r="J69" s="5">
        <v>812245000000</v>
      </c>
      <c r="K69" s="5">
        <v>734652000000</v>
      </c>
      <c r="L69" s="5">
        <v>505853000000</v>
      </c>
    </row>
    <row r="70" spans="2:12" ht="15.5" x14ac:dyDescent="0.35">
      <c r="C70" t="s">
        <v>90</v>
      </c>
      <c r="D70" s="5">
        <v>200458000000</v>
      </c>
      <c r="E70" s="5">
        <v>533000000</v>
      </c>
      <c r="F70" s="5">
        <v>280073000000</v>
      </c>
      <c r="G70" s="5">
        <v>172203000000</v>
      </c>
      <c r="I70" s="5">
        <v>776241000000</v>
      </c>
      <c r="J70" s="5">
        <v>802544000000</v>
      </c>
      <c r="K70" s="5">
        <v>742308000000</v>
      </c>
      <c r="L70" s="5">
        <v>504535000000</v>
      </c>
    </row>
    <row r="71" spans="2:12" ht="15.5" x14ac:dyDescent="0.35">
      <c r="C71" t="s">
        <v>8</v>
      </c>
      <c r="D71" s="5">
        <v>181203000000</v>
      </c>
      <c r="E71" s="5">
        <v>-8153000000</v>
      </c>
      <c r="F71" s="5">
        <v>274372000000</v>
      </c>
      <c r="G71" s="5">
        <v>156354000000</v>
      </c>
      <c r="I71" s="5">
        <v>719282000000</v>
      </c>
      <c r="J71" s="5">
        <v>738278000000</v>
      </c>
      <c r="K71" s="5">
        <v>680179000000</v>
      </c>
      <c r="L71" s="5">
        <v>461456000000</v>
      </c>
    </row>
    <row r="72" spans="2:12" ht="15.5" x14ac:dyDescent="0.35">
      <c r="C72" t="s">
        <v>92</v>
      </c>
      <c r="D72" s="5">
        <v>200458000000</v>
      </c>
      <c r="E72" s="5">
        <v>533000000</v>
      </c>
      <c r="F72" s="5">
        <v>280073000000</v>
      </c>
      <c r="G72" s="5">
        <v>172203000000</v>
      </c>
      <c r="I72" s="5">
        <v>776241000000</v>
      </c>
      <c r="J72" s="5">
        <v>802544000000</v>
      </c>
      <c r="K72" s="5">
        <v>742308000000</v>
      </c>
      <c r="L72" s="5">
        <v>504535000000</v>
      </c>
    </row>
    <row r="73" spans="2:12" ht="15.5" x14ac:dyDescent="0.35">
      <c r="C73" t="s">
        <v>93</v>
      </c>
      <c r="D73" s="5">
        <v>200458000000</v>
      </c>
      <c r="E73" s="5">
        <v>533000000</v>
      </c>
      <c r="F73" s="5">
        <v>295449000000</v>
      </c>
      <c r="G73" s="5">
        <v>172203000000</v>
      </c>
      <c r="I73" s="5">
        <v>791617000000</v>
      </c>
      <c r="J73" s="5">
        <v>812245000000</v>
      </c>
      <c r="K73" s="5">
        <v>734652000000</v>
      </c>
      <c r="L73" s="5">
        <v>505853000000</v>
      </c>
    </row>
    <row r="74" spans="2:12" ht="15.5" x14ac:dyDescent="0.35">
      <c r="C74" t="s">
        <v>94</v>
      </c>
      <c r="D74" s="5">
        <v>200458000000</v>
      </c>
      <c r="E74" s="5">
        <v>533000000</v>
      </c>
      <c r="F74" s="5">
        <v>295449000000</v>
      </c>
      <c r="G74" s="5">
        <v>172203000000</v>
      </c>
      <c r="I74" s="5">
        <v>791617000000</v>
      </c>
      <c r="J74" s="5">
        <v>812245000000</v>
      </c>
      <c r="K74" s="5">
        <v>734652000000</v>
      </c>
      <c r="L74" s="5">
        <v>505853000000</v>
      </c>
    </row>
    <row r="76" spans="2:12" ht="15.5" x14ac:dyDescent="0.35">
      <c r="B76" t="s">
        <v>95</v>
      </c>
      <c r="C76" t="s">
        <v>96</v>
      </c>
    </row>
    <row r="77" spans="2:12" ht="15.5" x14ac:dyDescent="0.35">
      <c r="C77" t="s">
        <v>97</v>
      </c>
    </row>
    <row r="78" spans="2:12" ht="15.5" x14ac:dyDescent="0.35">
      <c r="C78" t="s">
        <v>20</v>
      </c>
      <c r="D78" s="5">
        <v>1389479000000</v>
      </c>
      <c r="E78" s="5">
        <v>1748683000000</v>
      </c>
      <c r="F78" s="5">
        <v>1810983000000</v>
      </c>
      <c r="G78" s="5">
        <v>1919815000000</v>
      </c>
      <c r="I78" s="5">
        <v>1810983000000</v>
      </c>
      <c r="J78" s="5">
        <v>2024824000000</v>
      </c>
      <c r="K78" s="5">
        <v>2686818000000</v>
      </c>
      <c r="L78" s="5">
        <v>2048962000000</v>
      </c>
    </row>
    <row r="79" spans="2:12" ht="15.5" x14ac:dyDescent="0.35">
      <c r="C79" t="s">
        <v>98</v>
      </c>
      <c r="D79" s="5">
        <v>128173000000</v>
      </c>
      <c r="E79" s="5">
        <v>135561000000</v>
      </c>
      <c r="F79" s="5">
        <v>105163000000</v>
      </c>
      <c r="G79" s="5">
        <v>45006000000</v>
      </c>
      <c r="I79" s="5">
        <v>105163000000</v>
      </c>
      <c r="J79" s="5">
        <v>75035000000</v>
      </c>
      <c r="K79" s="5">
        <v>51166000000</v>
      </c>
      <c r="L79" s="5">
        <v>69346000000</v>
      </c>
    </row>
    <row r="80" spans="2:12" ht="15.5" x14ac:dyDescent="0.35">
      <c r="C80" t="s">
        <v>99</v>
      </c>
      <c r="D80" s="5">
        <v>128173000000</v>
      </c>
      <c r="E80" s="5">
        <v>133380000000</v>
      </c>
      <c r="F80" s="5">
        <v>105163000000</v>
      </c>
      <c r="G80" s="5">
        <v>45006000000</v>
      </c>
      <c r="I80" s="5">
        <v>105163000000</v>
      </c>
      <c r="J80" s="5">
        <v>75035000000</v>
      </c>
      <c r="K80" s="5">
        <v>51166000000</v>
      </c>
      <c r="L80" s="5">
        <v>69231000000</v>
      </c>
    </row>
    <row r="81" spans="3:12" ht="15.5" x14ac:dyDescent="0.35">
      <c r="C81" t="s">
        <v>247</v>
      </c>
      <c r="E81" s="5">
        <v>2181000000</v>
      </c>
      <c r="L81" s="5">
        <v>115000000</v>
      </c>
    </row>
    <row r="82" spans="3:12" ht="15.5" x14ac:dyDescent="0.35">
      <c r="C82" t="s">
        <v>100</v>
      </c>
      <c r="D82" s="5">
        <v>128173000000</v>
      </c>
      <c r="E82" s="5">
        <v>135561000000</v>
      </c>
      <c r="F82" s="5">
        <v>105163000000</v>
      </c>
      <c r="G82" s="5">
        <v>45006000000</v>
      </c>
      <c r="I82" s="5">
        <v>105163000000</v>
      </c>
      <c r="J82" s="5">
        <v>75035000000</v>
      </c>
      <c r="K82" s="5">
        <v>51166000000</v>
      </c>
      <c r="L82" s="5">
        <v>69346000000</v>
      </c>
    </row>
    <row r="83" spans="3:12" ht="15.5" x14ac:dyDescent="0.35">
      <c r="C83" t="s">
        <v>103</v>
      </c>
      <c r="K83" s="5">
        <v>93189000000</v>
      </c>
      <c r="L83" s="5">
        <v>96395000000</v>
      </c>
    </row>
    <row r="84" spans="3:12" ht="15.5" x14ac:dyDescent="0.35">
      <c r="C84" t="s">
        <v>81</v>
      </c>
      <c r="D84" s="5">
        <v>134415000000</v>
      </c>
      <c r="E84" s="5">
        <v>-88435000000</v>
      </c>
      <c r="F84" s="5">
        <v>-88039000000</v>
      </c>
      <c r="G84" s="5">
        <v>-85434000000</v>
      </c>
      <c r="I84" s="5">
        <v>-88039000000</v>
      </c>
      <c r="J84" s="5">
        <v>143296000000</v>
      </c>
      <c r="K84" s="5">
        <v>143296000000</v>
      </c>
      <c r="L84" s="5">
        <v>143296000000</v>
      </c>
    </row>
    <row r="85" spans="3:12" ht="15.5" x14ac:dyDescent="0.35">
      <c r="C85" t="s">
        <v>104</v>
      </c>
      <c r="D85" s="5">
        <v>1659802000000</v>
      </c>
      <c r="E85" s="5">
        <v>2051108000000</v>
      </c>
      <c r="F85" s="5">
        <v>2045392000000</v>
      </c>
      <c r="G85" s="5">
        <v>2112012000000</v>
      </c>
      <c r="I85" s="5">
        <v>2045392000000</v>
      </c>
      <c r="J85" s="5">
        <v>2253436000000</v>
      </c>
      <c r="K85" s="5">
        <v>2857622000000</v>
      </c>
      <c r="L85" s="5">
        <v>2236114000000</v>
      </c>
    </row>
    <row r="86" spans="3:12" ht="15.5" x14ac:dyDescent="0.35">
      <c r="C86" t="s">
        <v>105</v>
      </c>
    </row>
    <row r="87" spans="3:12" ht="15.5" x14ac:dyDescent="0.35">
      <c r="C87" t="s">
        <v>106</v>
      </c>
      <c r="D87" s="5">
        <v>4237431000000</v>
      </c>
      <c r="E87" s="5">
        <v>4332266000000</v>
      </c>
      <c r="F87" s="5">
        <v>4436639000000</v>
      </c>
      <c r="G87" s="5">
        <v>4326614000000</v>
      </c>
      <c r="I87" s="5">
        <v>4436639000000</v>
      </c>
      <c r="J87" s="5">
        <v>4396843000000</v>
      </c>
      <c r="K87" s="5">
        <v>4154568000000</v>
      </c>
      <c r="L87" s="5">
        <v>3942447000000</v>
      </c>
    </row>
    <row r="88" spans="3:12" ht="15.5" x14ac:dyDescent="0.35">
      <c r="C88" t="s">
        <v>108</v>
      </c>
      <c r="D88" s="5">
        <v>76298000000</v>
      </c>
      <c r="E88" s="5">
        <v>86012000000</v>
      </c>
      <c r="F88" s="5">
        <v>72079000000</v>
      </c>
      <c r="G88" s="5">
        <v>87901000000</v>
      </c>
      <c r="I88" s="5">
        <v>72079000000</v>
      </c>
      <c r="J88" s="5">
        <v>81624000000</v>
      </c>
      <c r="K88" s="5">
        <v>77628000000</v>
      </c>
      <c r="L88" s="5">
        <v>218815000000</v>
      </c>
    </row>
    <row r="89" spans="3:12" ht="15.5" x14ac:dyDescent="0.35">
      <c r="C89" t="s">
        <v>109</v>
      </c>
      <c r="D89" s="5">
        <v>4549642000000</v>
      </c>
      <c r="E89" s="5">
        <v>4671995000000</v>
      </c>
      <c r="F89" s="5">
        <v>4717927000000</v>
      </c>
      <c r="G89" s="5">
        <v>4682795000000</v>
      </c>
      <c r="I89" s="5">
        <v>4717927000000</v>
      </c>
      <c r="J89" s="5">
        <v>4755074000000</v>
      </c>
      <c r="K89" s="5">
        <v>4512509000000</v>
      </c>
      <c r="L89" s="5">
        <v>4523432000000</v>
      </c>
    </row>
    <row r="90" spans="3:12" ht="15.5" x14ac:dyDescent="0.35">
      <c r="C90" t="s">
        <v>110</v>
      </c>
      <c r="D90" s="5">
        <v>6209444000000</v>
      </c>
      <c r="E90" s="5">
        <v>6723103000000</v>
      </c>
      <c r="F90" s="5">
        <v>6763319000000</v>
      </c>
      <c r="G90" s="5">
        <v>6794807000000</v>
      </c>
      <c r="I90" s="5">
        <v>6763319000000</v>
      </c>
      <c r="J90" s="5">
        <v>7008510000000</v>
      </c>
      <c r="K90" s="5">
        <v>7370131000000</v>
      </c>
      <c r="L90" s="5">
        <v>6759546000000</v>
      </c>
    </row>
    <row r="91" spans="3:12" ht="15.5" x14ac:dyDescent="0.35">
      <c r="C91" t="s">
        <v>111</v>
      </c>
    </row>
    <row r="92" spans="3:12" ht="15.5" x14ac:dyDescent="0.35">
      <c r="C92" t="s">
        <v>112</v>
      </c>
    </row>
    <row r="93" spans="3:12" ht="15.5" x14ac:dyDescent="0.35">
      <c r="C93" t="s">
        <v>113</v>
      </c>
      <c r="D93" s="5">
        <v>628400000000</v>
      </c>
      <c r="E93" s="5">
        <v>713417000000</v>
      </c>
      <c r="F93" s="5">
        <v>725828000000</v>
      </c>
      <c r="G93" s="5">
        <v>620299000000</v>
      </c>
      <c r="I93" s="5">
        <v>725828000000</v>
      </c>
      <c r="J93" s="5">
        <v>695563000000</v>
      </c>
      <c r="K93" s="5">
        <v>670956000000</v>
      </c>
      <c r="L93" s="5">
        <v>2466284000000</v>
      </c>
    </row>
    <row r="94" spans="3:12" ht="15.5" x14ac:dyDescent="0.35">
      <c r="C94" t="s">
        <v>122</v>
      </c>
      <c r="D94" s="5">
        <v>1656419000000</v>
      </c>
      <c r="E94" s="5">
        <v>1669690000000</v>
      </c>
      <c r="F94" s="5">
        <v>1697632000000</v>
      </c>
      <c r="G94" s="5">
        <v>1678189000000</v>
      </c>
      <c r="I94" s="5">
        <v>1697632000000</v>
      </c>
      <c r="J94" s="5">
        <v>1712245000000</v>
      </c>
      <c r="K94" s="5">
        <v>1739839000000</v>
      </c>
      <c r="L94" s="5">
        <v>1640613000000</v>
      </c>
    </row>
    <row r="95" spans="3:12" ht="15.5" x14ac:dyDescent="0.35">
      <c r="C95" t="s">
        <v>123</v>
      </c>
      <c r="D95" s="5">
        <v>1656419000000</v>
      </c>
      <c r="E95" s="5">
        <v>1669690000000</v>
      </c>
      <c r="F95" s="5">
        <v>1697632000000</v>
      </c>
      <c r="G95" s="5">
        <v>1678189000000</v>
      </c>
      <c r="I95" s="5">
        <v>1697632000000</v>
      </c>
      <c r="J95" s="5">
        <v>1712245000000</v>
      </c>
      <c r="K95" s="5">
        <v>1739839000000</v>
      </c>
      <c r="L95" s="5">
        <v>1640613000000</v>
      </c>
    </row>
    <row r="96" spans="3:12" ht="15.5" x14ac:dyDescent="0.35">
      <c r="C96" t="s">
        <v>256</v>
      </c>
      <c r="D96" s="5">
        <v>1099000000</v>
      </c>
      <c r="E96" s="5">
        <v>1343000000</v>
      </c>
      <c r="F96" s="5">
        <v>1388000000</v>
      </c>
      <c r="G96" s="5">
        <v>1268000000</v>
      </c>
      <c r="I96" s="5">
        <v>1388000000</v>
      </c>
      <c r="J96" s="5">
        <v>832000000</v>
      </c>
      <c r="K96" s="5">
        <v>3515000000</v>
      </c>
    </row>
    <row r="97" spans="2:12" ht="15.5" x14ac:dyDescent="0.35">
      <c r="C97" t="s">
        <v>124</v>
      </c>
      <c r="D97" s="5">
        <v>2284819000000</v>
      </c>
      <c r="E97" s="5">
        <v>2383107000000</v>
      </c>
      <c r="F97" s="5">
        <v>2423460000000</v>
      </c>
      <c r="G97" s="5">
        <v>2298488000000</v>
      </c>
      <c r="I97" s="5">
        <v>2423460000000</v>
      </c>
      <c r="J97" s="5">
        <v>2407808000000</v>
      </c>
      <c r="K97" s="5">
        <v>2410795000000</v>
      </c>
      <c r="L97" s="5">
        <v>4106897000000</v>
      </c>
    </row>
    <row r="98" spans="2:12" ht="15.5" x14ac:dyDescent="0.35">
      <c r="C98" t="s">
        <v>125</v>
      </c>
    </row>
    <row r="99" spans="2:12" ht="15.5" x14ac:dyDescent="0.35">
      <c r="C99" t="s">
        <v>126</v>
      </c>
      <c r="D99" s="5">
        <v>666760000000</v>
      </c>
      <c r="E99" s="5">
        <v>666760000000</v>
      </c>
      <c r="F99" s="5">
        <v>666760000000</v>
      </c>
      <c r="G99" s="5">
        <v>666760000000</v>
      </c>
      <c r="I99" s="5">
        <v>666760000000</v>
      </c>
      <c r="J99" s="5">
        <v>666760000000</v>
      </c>
      <c r="K99" s="5">
        <v>666760000000</v>
      </c>
      <c r="L99" s="5">
        <v>600080000000</v>
      </c>
    </row>
    <row r="100" spans="2:12" ht="15.5" x14ac:dyDescent="0.35">
      <c r="C100" t="s">
        <v>127</v>
      </c>
      <c r="D100" s="5">
        <v>1884435000000</v>
      </c>
      <c r="E100" s="5">
        <v>2107285000000</v>
      </c>
      <c r="F100" s="5">
        <v>2107285000000</v>
      </c>
      <c r="G100" s="5">
        <v>2107285000000</v>
      </c>
      <c r="I100" s="5">
        <v>2107285000000</v>
      </c>
      <c r="J100" s="5">
        <v>2107285000000</v>
      </c>
      <c r="K100" s="5">
        <v>2107285000000</v>
      </c>
      <c r="L100" s="5">
        <v>1830000000</v>
      </c>
    </row>
    <row r="101" spans="2:12" ht="15.5" x14ac:dyDescent="0.35">
      <c r="C101" t="s">
        <v>128</v>
      </c>
      <c r="D101" s="5">
        <v>1052054000000</v>
      </c>
      <c r="E101" s="5">
        <v>1442380000000</v>
      </c>
      <c r="F101" s="5">
        <v>1450533000000</v>
      </c>
      <c r="G101" s="5">
        <v>1584415000000</v>
      </c>
      <c r="I101" s="5">
        <v>1450533000000</v>
      </c>
      <c r="J101" s="5">
        <v>1472526000000</v>
      </c>
      <c r="K101" s="5">
        <v>1817733000000</v>
      </c>
      <c r="L101" s="5">
        <v>1737554000000</v>
      </c>
    </row>
    <row r="102" spans="2:12" ht="15.5" x14ac:dyDescent="0.35">
      <c r="C102" t="s">
        <v>257</v>
      </c>
      <c r="D102" s="5">
        <v>133352000000</v>
      </c>
      <c r="E102" s="5">
        <v>133352000000</v>
      </c>
      <c r="F102" s="5">
        <v>133352000000</v>
      </c>
      <c r="G102" s="5">
        <v>133352000000</v>
      </c>
      <c r="I102" s="5">
        <v>133352000000</v>
      </c>
      <c r="J102" s="5">
        <v>133352000000</v>
      </c>
      <c r="K102" s="5">
        <v>120016000000</v>
      </c>
      <c r="L102" s="5">
        <v>120016000000</v>
      </c>
    </row>
    <row r="103" spans="2:12" ht="15.5" x14ac:dyDescent="0.35">
      <c r="C103" t="s">
        <v>258</v>
      </c>
      <c r="D103" s="5">
        <v>918702000000</v>
      </c>
      <c r="E103" s="5">
        <v>1309028000000</v>
      </c>
      <c r="F103" s="5">
        <v>1317181000000</v>
      </c>
      <c r="G103" s="5">
        <v>1451063000000</v>
      </c>
      <c r="I103" s="5">
        <v>1317181000000</v>
      </c>
      <c r="J103" s="5">
        <v>1339174000000</v>
      </c>
      <c r="K103" s="5">
        <v>1697717000000</v>
      </c>
      <c r="L103" s="5">
        <v>1617538000000</v>
      </c>
    </row>
    <row r="104" spans="2:12" ht="15.5" x14ac:dyDescent="0.35">
      <c r="C104" t="s">
        <v>259</v>
      </c>
      <c r="D104" s="5">
        <v>1052054000000</v>
      </c>
      <c r="E104" s="5">
        <v>1442380000000</v>
      </c>
      <c r="F104" s="5">
        <v>1450533000000</v>
      </c>
      <c r="G104" s="5">
        <v>1584415000000</v>
      </c>
      <c r="I104" s="5">
        <v>1450533000000</v>
      </c>
      <c r="J104" s="5">
        <v>1472526000000</v>
      </c>
      <c r="K104" s="5">
        <v>1817733000000</v>
      </c>
      <c r="L104" s="5">
        <v>1737554000000</v>
      </c>
    </row>
    <row r="105" spans="2:12" ht="15.5" x14ac:dyDescent="0.35">
      <c r="C105" t="s">
        <v>260</v>
      </c>
      <c r="D105" s="5">
        <v>186961000000</v>
      </c>
      <c r="E105" s="5">
        <v>212006000000</v>
      </c>
      <c r="F105" s="5">
        <v>203320000000</v>
      </c>
      <c r="G105" s="5">
        <v>223293000000</v>
      </c>
      <c r="I105" s="5">
        <v>203320000000</v>
      </c>
      <c r="J105" s="5">
        <v>210835000000</v>
      </c>
      <c r="K105" s="5">
        <v>224262000000</v>
      </c>
      <c r="L105" s="5">
        <v>169889000000</v>
      </c>
    </row>
    <row r="106" spans="2:12" ht="15.5" x14ac:dyDescent="0.35">
      <c r="C106" t="s">
        <v>10</v>
      </c>
      <c r="D106" s="5">
        <v>3924625000000</v>
      </c>
      <c r="E106" s="5">
        <v>4339996000000</v>
      </c>
      <c r="F106" s="5">
        <v>4339859000000</v>
      </c>
      <c r="G106" s="5">
        <v>4496319000000</v>
      </c>
      <c r="I106" s="5">
        <v>4339859000000</v>
      </c>
      <c r="J106" s="5">
        <v>4600702000000</v>
      </c>
      <c r="K106" s="5">
        <v>4959336000000</v>
      </c>
      <c r="L106" s="5">
        <v>2652649000000</v>
      </c>
    </row>
    <row r="107" spans="2:12" ht="15.5" x14ac:dyDescent="0.35">
      <c r="C107" t="s">
        <v>129</v>
      </c>
      <c r="D107" s="5">
        <v>6209444000000</v>
      </c>
      <c r="E107" s="5">
        <v>6723103000000</v>
      </c>
      <c r="F107" s="5">
        <v>6763319000000</v>
      </c>
      <c r="G107" s="5">
        <v>6794807000000</v>
      </c>
      <c r="I107" s="5">
        <v>6763319000000</v>
      </c>
      <c r="J107" s="5">
        <v>7008510000000</v>
      </c>
      <c r="K107" s="5">
        <v>7370131000000</v>
      </c>
      <c r="L107" s="5">
        <v>6759546000000</v>
      </c>
    </row>
    <row r="108" spans="2:12" ht="15.5" x14ac:dyDescent="0.35">
      <c r="C108" t="s">
        <v>130</v>
      </c>
      <c r="D108" s="5">
        <v>83345000000</v>
      </c>
      <c r="E108" s="5">
        <v>83345000000</v>
      </c>
      <c r="F108" s="5">
        <v>83345000000</v>
      </c>
      <c r="G108" s="5">
        <v>83345000000</v>
      </c>
      <c r="I108" s="5">
        <v>83345000000</v>
      </c>
      <c r="J108" s="5">
        <v>83345000000</v>
      </c>
      <c r="K108" s="5">
        <v>83345000000</v>
      </c>
      <c r="L108" s="5">
        <v>75010000000</v>
      </c>
    </row>
    <row r="110" spans="2:12" ht="15.5" x14ac:dyDescent="0.35">
      <c r="B110" t="s">
        <v>131</v>
      </c>
      <c r="C110" t="s">
        <v>132</v>
      </c>
      <c r="D110" s="5">
        <v>425027000000</v>
      </c>
      <c r="E110" s="5">
        <v>106617000000</v>
      </c>
      <c r="F110" s="5">
        <v>599630000000</v>
      </c>
      <c r="G110" s="5">
        <v>379919000000</v>
      </c>
      <c r="I110" s="5">
        <v>1743267000000</v>
      </c>
      <c r="J110" s="5">
        <v>1643741000000</v>
      </c>
      <c r="K110" s="5">
        <v>1792741000000</v>
      </c>
      <c r="L110" s="5">
        <v>1303720000000</v>
      </c>
    </row>
    <row r="111" spans="2:12" ht="15.5" x14ac:dyDescent="0.35">
      <c r="C111" t="s">
        <v>133</v>
      </c>
      <c r="D111" s="5">
        <v>1531499000000</v>
      </c>
      <c r="E111" s="5">
        <v>1074020000000</v>
      </c>
      <c r="F111" s="5">
        <v>1512915000000</v>
      </c>
      <c r="G111" s="5">
        <v>1421711000000</v>
      </c>
      <c r="I111" s="5">
        <v>5840675000000</v>
      </c>
      <c r="J111" s="5">
        <v>5702189000000</v>
      </c>
      <c r="K111" s="5">
        <v>5242432000000</v>
      </c>
      <c r="L111" s="5">
        <v>4366063000000</v>
      </c>
    </row>
    <row r="112" spans="2:12" ht="15.5" x14ac:dyDescent="0.35">
      <c r="C112" t="s">
        <v>261</v>
      </c>
      <c r="D112" s="5">
        <v>10844000000</v>
      </c>
      <c r="E112" s="5">
        <v>11878000000</v>
      </c>
      <c r="F112" s="5">
        <v>15115000000</v>
      </c>
      <c r="G112" s="5">
        <v>18532000000</v>
      </c>
      <c r="I112" s="5">
        <v>73683000000</v>
      </c>
      <c r="J112" s="5">
        <v>87399000000</v>
      </c>
      <c r="K112" s="5">
        <v>69554000000</v>
      </c>
      <c r="L112" s="5">
        <v>26561000000</v>
      </c>
    </row>
    <row r="113" spans="3:12" ht="15.5" x14ac:dyDescent="0.35">
      <c r="C113" t="s">
        <v>134</v>
      </c>
      <c r="D113" s="5">
        <v>-856991000000</v>
      </c>
      <c r="E113" s="5">
        <v>-691764000000</v>
      </c>
      <c r="F113" s="5">
        <v>-724010000000</v>
      </c>
      <c r="G113" s="5">
        <v>-885335000000</v>
      </c>
      <c r="I113" s="5">
        <v>-3292755000000</v>
      </c>
      <c r="J113" s="5">
        <v>-3347231000000</v>
      </c>
      <c r="K113" s="5">
        <v>-3035105000000</v>
      </c>
      <c r="L113" s="5">
        <v>-2657150000000</v>
      </c>
    </row>
    <row r="114" spans="3:12" ht="15.5" x14ac:dyDescent="0.35">
      <c r="C114" t="s">
        <v>135</v>
      </c>
      <c r="D114" s="5">
        <v>-171518000000</v>
      </c>
      <c r="E114" s="5">
        <v>-188384000000</v>
      </c>
      <c r="F114" s="5">
        <v>-196776000000</v>
      </c>
      <c r="G114" s="5">
        <v>-154411000000</v>
      </c>
      <c r="I114" s="5">
        <v>-691190000000</v>
      </c>
      <c r="J114" s="5">
        <v>-644394000000</v>
      </c>
      <c r="K114" s="5">
        <v>-582757000000</v>
      </c>
      <c r="L114" s="5">
        <v>-431708000000</v>
      </c>
    </row>
    <row r="115" spans="3:12" ht="15.5" x14ac:dyDescent="0.35">
      <c r="C115" t="s">
        <v>1101</v>
      </c>
      <c r="D115" s="5">
        <v>-187940000000</v>
      </c>
      <c r="F115" s="5">
        <v>179532000000</v>
      </c>
      <c r="G115" s="5">
        <v>-20578000000</v>
      </c>
      <c r="K115" s="5">
        <v>128850000000</v>
      </c>
    </row>
    <row r="116" spans="3:12" ht="15.5" x14ac:dyDescent="0.35">
      <c r="C116" t="s">
        <v>137</v>
      </c>
      <c r="D116" s="5">
        <v>99133000000</v>
      </c>
      <c r="E116" s="5">
        <v>-99133000000</v>
      </c>
      <c r="F116" s="5">
        <v>-187146000000</v>
      </c>
      <c r="I116" s="5">
        <v>-187146000000</v>
      </c>
      <c r="J116" s="5">
        <v>-154222000000</v>
      </c>
      <c r="K116" s="5">
        <v>-4017000000</v>
      </c>
      <c r="L116" s="5">
        <v>-46000000</v>
      </c>
    </row>
    <row r="117" spans="3:12" ht="15.5" x14ac:dyDescent="0.35">
      <c r="C117" t="s">
        <v>265</v>
      </c>
      <c r="K117" s="5">
        <v>-26216000000</v>
      </c>
    </row>
    <row r="118" spans="3:12" ht="15.5" x14ac:dyDescent="0.35">
      <c r="C118" t="s">
        <v>817</v>
      </c>
    </row>
    <row r="119" spans="3:12" ht="15.5" x14ac:dyDescent="0.35">
      <c r="C119" t="s">
        <v>586</v>
      </c>
    </row>
    <row r="120" spans="3:12" ht="15.5" x14ac:dyDescent="0.35">
      <c r="C120" t="s">
        <v>139</v>
      </c>
      <c r="D120" s="5">
        <v>-679608000000</v>
      </c>
      <c r="E120" s="5">
        <v>-57506000000</v>
      </c>
      <c r="F120" s="5">
        <v>-527150000000</v>
      </c>
      <c r="G120" s="5">
        <v>-187752000000</v>
      </c>
      <c r="I120" s="5">
        <v>-1301060000000</v>
      </c>
      <c r="J120" s="5">
        <v>-1397959000000</v>
      </c>
      <c r="K120" s="5">
        <v>-337236000000</v>
      </c>
      <c r="L120" s="5">
        <v>-244454000000</v>
      </c>
    </row>
    <row r="121" spans="3:12" ht="15.5" x14ac:dyDescent="0.35">
      <c r="C121" t="s">
        <v>140</v>
      </c>
      <c r="D121" s="5">
        <v>-104623000000</v>
      </c>
      <c r="E121" s="5">
        <v>-111411000000</v>
      </c>
      <c r="F121" s="5">
        <v>-181312000000</v>
      </c>
      <c r="G121" s="5">
        <v>-201111000000</v>
      </c>
      <c r="I121" s="5">
        <v>-656048000000</v>
      </c>
      <c r="J121" s="5">
        <v>-907776000000</v>
      </c>
      <c r="K121" s="5">
        <v>-817649000000</v>
      </c>
      <c r="L121" s="5">
        <v>-100084000000</v>
      </c>
    </row>
    <row r="122" spans="3:12" ht="15.5" x14ac:dyDescent="0.35">
      <c r="C122" t="s">
        <v>1102</v>
      </c>
      <c r="D122" s="5">
        <v>98000000</v>
      </c>
      <c r="E122" s="5">
        <v>2924000000</v>
      </c>
      <c r="F122" s="5">
        <v>736000000</v>
      </c>
      <c r="I122" s="5">
        <v>736000000</v>
      </c>
      <c r="J122" s="5">
        <v>2429000000</v>
      </c>
    </row>
    <row r="123" spans="3:12" ht="15.5" x14ac:dyDescent="0.35">
      <c r="C123" t="s">
        <v>143</v>
      </c>
      <c r="D123" s="5">
        <v>-104767000000</v>
      </c>
      <c r="E123" s="5">
        <v>-114227000000</v>
      </c>
      <c r="F123" s="5">
        <v>-183188000000</v>
      </c>
      <c r="G123" s="5">
        <v>-200246000000</v>
      </c>
      <c r="I123" s="5">
        <v>-656581000000</v>
      </c>
      <c r="J123" s="5">
        <v>-910078000000</v>
      </c>
      <c r="K123" s="5">
        <v>-817649000000</v>
      </c>
      <c r="L123" s="5">
        <v>-100084000000</v>
      </c>
    </row>
    <row r="124" spans="3:12" ht="15.5" x14ac:dyDescent="0.35">
      <c r="C124" t="s">
        <v>1103</v>
      </c>
      <c r="D124" s="5">
        <v>46000000</v>
      </c>
      <c r="E124" s="5">
        <v>-108000000</v>
      </c>
      <c r="F124" s="5">
        <v>1140000000</v>
      </c>
      <c r="G124" s="5">
        <v>-865000000</v>
      </c>
      <c r="I124" s="5">
        <v>-203000000</v>
      </c>
      <c r="J124" s="5">
        <v>-127000000</v>
      </c>
    </row>
    <row r="125" spans="3:12" ht="15.5" x14ac:dyDescent="0.35">
      <c r="C125" t="s">
        <v>148</v>
      </c>
      <c r="D125" s="5">
        <v>-679608000000</v>
      </c>
      <c r="E125" s="5">
        <v>-57506000000</v>
      </c>
      <c r="F125" s="5">
        <v>-527150000000</v>
      </c>
      <c r="G125" s="5">
        <v>-187752000000</v>
      </c>
      <c r="I125" s="5">
        <v>-1301060000000</v>
      </c>
      <c r="J125" s="5">
        <v>-1397959000000</v>
      </c>
      <c r="K125" s="5">
        <v>-337236000000</v>
      </c>
      <c r="L125" s="5">
        <v>-244454000000</v>
      </c>
    </row>
    <row r="126" spans="3:12" ht="15.5" x14ac:dyDescent="0.35">
      <c r="C126" t="s">
        <v>528</v>
      </c>
      <c r="K126" s="5">
        <v>2172135000000</v>
      </c>
    </row>
    <row r="127" spans="3:12" ht="15.5" x14ac:dyDescent="0.35">
      <c r="C127" t="s">
        <v>334</v>
      </c>
      <c r="K127" s="5">
        <v>1099400000000</v>
      </c>
      <c r="L127" s="5">
        <v>1697415000000</v>
      </c>
    </row>
    <row r="128" spans="3:12" ht="15.5" x14ac:dyDescent="0.35">
      <c r="C128" t="s">
        <v>384</v>
      </c>
      <c r="K128" s="5">
        <v>-2796100000000</v>
      </c>
    </row>
    <row r="129" spans="2:12" ht="15.5" x14ac:dyDescent="0.35">
      <c r="C129" t="s">
        <v>1104</v>
      </c>
      <c r="E129" s="5">
        <v>-396000000</v>
      </c>
      <c r="F129" s="5">
        <v>-2605000000</v>
      </c>
      <c r="G129" s="5">
        <v>-127011000000</v>
      </c>
      <c r="I129" s="5">
        <v>-231335000000</v>
      </c>
    </row>
    <row r="130" spans="2:12" ht="15.5" x14ac:dyDescent="0.35">
      <c r="C130" t="s">
        <v>343</v>
      </c>
      <c r="D130" s="5">
        <v>-63779000000</v>
      </c>
      <c r="E130" s="5">
        <v>-57110000000</v>
      </c>
      <c r="F130" s="5">
        <v>-75241000000</v>
      </c>
      <c r="G130" s="5">
        <v>-60741000000</v>
      </c>
      <c r="I130" s="5">
        <v>-248600000000</v>
      </c>
      <c r="J130" s="5">
        <v>-227080000000</v>
      </c>
      <c r="K130" s="5">
        <v>-212571000000</v>
      </c>
      <c r="L130" s="5">
        <v>-172518000000</v>
      </c>
    </row>
    <row r="131" spans="2:12" ht="15.5" x14ac:dyDescent="0.35">
      <c r="C131" t="s">
        <v>287</v>
      </c>
      <c r="D131" s="5">
        <v>-615829000000</v>
      </c>
      <c r="F131" s="5">
        <v>-449304000000</v>
      </c>
      <c r="I131" s="5">
        <v>-821125000000</v>
      </c>
      <c r="J131" s="5">
        <v>-1170879000000</v>
      </c>
      <c r="K131" s="5">
        <v>-600100000000</v>
      </c>
      <c r="L131" s="5">
        <v>-1769351000000</v>
      </c>
    </row>
    <row r="132" spans="2:12" ht="15.5" x14ac:dyDescent="0.35">
      <c r="C132" t="s">
        <v>157</v>
      </c>
      <c r="D132" s="5">
        <v>-359204000000</v>
      </c>
      <c r="E132" s="5">
        <v>-62300000000</v>
      </c>
      <c r="F132" s="5">
        <v>-108832000000</v>
      </c>
      <c r="G132" s="5">
        <v>-8944000000</v>
      </c>
      <c r="I132" s="5">
        <v>-213841000000</v>
      </c>
      <c r="J132" s="5">
        <v>-661994000000</v>
      </c>
      <c r="K132" s="5">
        <v>637856000000</v>
      </c>
      <c r="L132" s="5">
        <v>959182000000</v>
      </c>
    </row>
    <row r="133" spans="2:12" ht="15.5" x14ac:dyDescent="0.35">
      <c r="C133" t="s">
        <v>158</v>
      </c>
      <c r="E133" s="5">
        <v>1810983000000</v>
      </c>
      <c r="I133" s="5">
        <v>2024824000000</v>
      </c>
      <c r="J133" s="5">
        <v>2686818000000</v>
      </c>
      <c r="K133" s="5">
        <v>2048962000000</v>
      </c>
      <c r="L133" s="5">
        <v>1089780000000</v>
      </c>
    </row>
    <row r="134" spans="2:12" ht="15.5" x14ac:dyDescent="0.35">
      <c r="C134" t="s">
        <v>159</v>
      </c>
      <c r="D134" s="5">
        <v>-359204000000</v>
      </c>
      <c r="E134" s="5">
        <v>1748683000000</v>
      </c>
      <c r="F134" s="5">
        <v>-108832000000</v>
      </c>
      <c r="G134" s="5">
        <v>-8944000000</v>
      </c>
      <c r="I134" s="5">
        <v>1810983000000</v>
      </c>
      <c r="J134" s="5">
        <v>2024824000000</v>
      </c>
      <c r="K134" s="5">
        <v>2686818000000</v>
      </c>
      <c r="L134" s="5">
        <v>2048962000000</v>
      </c>
    </row>
    <row r="136" spans="2:12" ht="15.5" x14ac:dyDescent="0.35">
      <c r="B136" t="s">
        <v>160</v>
      </c>
      <c r="C136" t="s">
        <v>12</v>
      </c>
      <c r="D136" s="5">
        <v>83340000000</v>
      </c>
      <c r="E136" s="5">
        <v>83340000000</v>
      </c>
      <c r="F136" s="5">
        <v>83340000000</v>
      </c>
      <c r="G136" s="5">
        <v>83340000000</v>
      </c>
      <c r="I136" s="5">
        <v>83340000000</v>
      </c>
      <c r="J136" s="5">
        <v>83340000000</v>
      </c>
      <c r="K136" s="5">
        <v>83340000000</v>
      </c>
      <c r="L136" s="5">
        <v>75010000000</v>
      </c>
    </row>
    <row r="137" spans="2:12" ht="15.5" x14ac:dyDescent="0.35">
      <c r="C137" t="s">
        <v>161</v>
      </c>
      <c r="D137" s="6">
        <v>2.17</v>
      </c>
      <c r="E137" s="6">
        <v>-0.1</v>
      </c>
      <c r="F137" s="6">
        <v>3.12</v>
      </c>
      <c r="G137" s="6">
        <v>1.88</v>
      </c>
    </row>
    <row r="138" spans="2:12" ht="15.5" x14ac:dyDescent="0.35">
      <c r="C138" t="s">
        <v>162</v>
      </c>
      <c r="D138" s="6">
        <v>38.25</v>
      </c>
      <c r="E138" s="5">
        <v>-1070</v>
      </c>
      <c r="F138" s="6">
        <v>38.46</v>
      </c>
      <c r="G138" s="6">
        <v>63.3</v>
      </c>
    </row>
    <row r="139" spans="2:12" ht="15.5" x14ac:dyDescent="0.35">
      <c r="C139" t="s">
        <v>61</v>
      </c>
      <c r="D139" s="6">
        <v>4.51</v>
      </c>
      <c r="E139" s="6">
        <v>8.1199999999999992</v>
      </c>
      <c r="F139" s="6">
        <v>6.37</v>
      </c>
      <c r="G139" s="6">
        <v>7.02</v>
      </c>
    </row>
    <row r="140" spans="2:12" ht="15.5" x14ac:dyDescent="0.35">
      <c r="C140" t="s">
        <v>163</v>
      </c>
      <c r="D140" s="5">
        <v>507420000000</v>
      </c>
      <c r="E140" s="5">
        <v>226900000000</v>
      </c>
      <c r="F140" s="5">
        <v>576070000000</v>
      </c>
      <c r="G140" s="5">
        <v>427710000000</v>
      </c>
    </row>
    <row r="141" spans="2:12" ht="15.5" x14ac:dyDescent="0.35">
      <c r="C141" t="s">
        <v>164</v>
      </c>
      <c r="D141" s="6">
        <v>2.92E-2</v>
      </c>
      <c r="E141" s="6">
        <v>-1.1999999999999999E-3</v>
      </c>
      <c r="F141" s="6">
        <v>3.8399999999999997E-2</v>
      </c>
      <c r="G141" s="6">
        <v>2.3E-2</v>
      </c>
    </row>
    <row r="142" spans="2:12" ht="15.5" x14ac:dyDescent="0.35">
      <c r="C142" t="s">
        <v>165</v>
      </c>
      <c r="D142" s="6">
        <v>4.8499999999999995E-2</v>
      </c>
      <c r="E142" s="6">
        <v>-2E-3</v>
      </c>
      <c r="F142" s="6">
        <v>6.2800000000000009E-2</v>
      </c>
      <c r="G142" s="6">
        <v>3.6600000000000001E-2</v>
      </c>
    </row>
    <row r="143" spans="2:12" ht="15.5" x14ac:dyDescent="0.35">
      <c r="C143" t="s">
        <v>166</v>
      </c>
      <c r="D143" s="6">
        <v>4.8600000000000004E-2</v>
      </c>
      <c r="E143" s="6">
        <v>4.3E-3</v>
      </c>
      <c r="F143" s="6">
        <v>6.2E-2</v>
      </c>
      <c r="G143" s="6">
        <v>3.78E-2</v>
      </c>
    </row>
    <row r="144" spans="2:12" ht="15.5" x14ac:dyDescent="0.35">
      <c r="C144" t="s">
        <v>167</v>
      </c>
      <c r="D144" s="6">
        <v>7.59</v>
      </c>
      <c r="E144" s="6">
        <v>0.7</v>
      </c>
      <c r="F144" s="6">
        <v>10.15</v>
      </c>
      <c r="G144" s="6">
        <v>6.4</v>
      </c>
    </row>
    <row r="145" spans="3:12" ht="15.5" x14ac:dyDescent="0.35">
      <c r="C145" t="s">
        <v>168</v>
      </c>
      <c r="D145" s="5">
        <v>3925000000000</v>
      </c>
      <c r="E145" s="5">
        <v>4340000000000</v>
      </c>
      <c r="F145" s="5">
        <v>4340000000000</v>
      </c>
      <c r="G145" s="5">
        <v>4496000000000</v>
      </c>
    </row>
    <row r="146" spans="3:12" ht="15.5" x14ac:dyDescent="0.35">
      <c r="C146" t="s">
        <v>169</v>
      </c>
      <c r="D146" s="6">
        <v>1.85</v>
      </c>
      <c r="E146" s="6">
        <v>2.16</v>
      </c>
      <c r="F146" s="6">
        <v>2.42</v>
      </c>
      <c r="G146" s="6">
        <v>2.3199999999999998</v>
      </c>
    </row>
    <row r="147" spans="3:12" ht="15.5" x14ac:dyDescent="0.35">
      <c r="C147" t="s">
        <v>170</v>
      </c>
      <c r="D147" s="6">
        <v>44.85</v>
      </c>
      <c r="E147" s="6">
        <v>49.53</v>
      </c>
      <c r="F147" s="6">
        <v>49.63</v>
      </c>
      <c r="G147" s="6">
        <v>51.27</v>
      </c>
    </row>
    <row r="148" spans="3:12" ht="15.5" x14ac:dyDescent="0.35">
      <c r="C148" t="s">
        <v>171</v>
      </c>
      <c r="D148" s="6">
        <v>1.85</v>
      </c>
      <c r="E148" s="6">
        <v>2.16</v>
      </c>
      <c r="F148" s="6">
        <v>2.42</v>
      </c>
      <c r="G148" s="6">
        <v>2.3199999999999998</v>
      </c>
    </row>
    <row r="149" spans="3:12" ht="15.5" x14ac:dyDescent="0.35">
      <c r="C149" t="s">
        <v>172</v>
      </c>
      <c r="D149" s="6">
        <v>44.85</v>
      </c>
      <c r="E149" s="6">
        <v>49.53</v>
      </c>
      <c r="F149" s="6">
        <v>49.63</v>
      </c>
      <c r="G149" s="6">
        <v>51.27</v>
      </c>
    </row>
    <row r="150" spans="3:12" ht="15.5" x14ac:dyDescent="0.35">
      <c r="C150" t="s">
        <v>173</v>
      </c>
    </row>
    <row r="151" spans="3:12" ht="15.5" x14ac:dyDescent="0.35">
      <c r="C151" t="s">
        <v>174</v>
      </c>
    </row>
    <row r="152" spans="3:12" ht="15.5" x14ac:dyDescent="0.35">
      <c r="C152" t="s">
        <v>175</v>
      </c>
      <c r="D152" s="5">
        <v>3738000000000</v>
      </c>
      <c r="E152" s="5">
        <v>4128000000000</v>
      </c>
      <c r="F152" s="5">
        <v>4137000000000</v>
      </c>
      <c r="G152" s="5">
        <v>4273000000000</v>
      </c>
    </row>
    <row r="153" spans="3:12" ht="15.5" x14ac:dyDescent="0.35">
      <c r="C153" t="s">
        <v>24</v>
      </c>
    </row>
    <row r="154" spans="3:12" ht="15.5" x14ac:dyDescent="0.35">
      <c r="C154" t="s">
        <v>21</v>
      </c>
      <c r="D154" s="5">
        <v>-1389000000000</v>
      </c>
      <c r="E154" s="5">
        <v>-1749000000000</v>
      </c>
      <c r="F154" s="5">
        <v>-1811000000000</v>
      </c>
      <c r="G154" s="5">
        <v>-1920000000000</v>
      </c>
    </row>
    <row r="155" spans="3:12" ht="15.5" x14ac:dyDescent="0.35">
      <c r="C155" t="s">
        <v>176</v>
      </c>
      <c r="D155" s="5">
        <v>1031000000000</v>
      </c>
      <c r="E155" s="5">
        <v>1338000000000</v>
      </c>
      <c r="F155" s="5">
        <v>1320000000000</v>
      </c>
      <c r="G155" s="5">
        <v>1492000000000</v>
      </c>
    </row>
    <row r="156" spans="3:12" ht="15.5" x14ac:dyDescent="0.35">
      <c r="C156" t="s">
        <v>177</v>
      </c>
      <c r="D156" s="5">
        <v>425000000000</v>
      </c>
      <c r="E156" s="5">
        <v>107000000000</v>
      </c>
      <c r="F156" s="5">
        <v>600000000000</v>
      </c>
      <c r="G156" s="5">
        <v>380000000000</v>
      </c>
    </row>
    <row r="157" spans="3:12" ht="15.5" x14ac:dyDescent="0.35">
      <c r="C157" t="s">
        <v>178</v>
      </c>
      <c r="D157" s="5">
        <v>-105000000000</v>
      </c>
      <c r="E157" s="5">
        <v>-114000000000</v>
      </c>
      <c r="F157" s="5">
        <v>-183000000000</v>
      </c>
      <c r="G157" s="5">
        <v>-200000000000</v>
      </c>
    </row>
    <row r="158" spans="3:12" ht="15.5" x14ac:dyDescent="0.35">
      <c r="C158" t="s">
        <v>13</v>
      </c>
      <c r="D158" s="5">
        <v>320000000000</v>
      </c>
      <c r="E158" s="5">
        <v>-8000000000</v>
      </c>
      <c r="F158" s="5">
        <v>416000000000</v>
      </c>
      <c r="G158" s="5">
        <v>180000000000</v>
      </c>
    </row>
    <row r="159" spans="3:12" ht="15.5" x14ac:dyDescent="0.35">
      <c r="C159" t="s">
        <v>16</v>
      </c>
      <c r="D159" s="6">
        <v>3.84</v>
      </c>
      <c r="E159" s="6">
        <v>-0.09</v>
      </c>
      <c r="F159" s="5">
        <v>5</v>
      </c>
      <c r="G159" s="6">
        <v>2.16</v>
      </c>
    </row>
    <row r="160" spans="3:12" ht="15.5" x14ac:dyDescent="0.35">
      <c r="C160" t="s">
        <v>46</v>
      </c>
      <c r="I160" s="6">
        <v>8.4600000000000009</v>
      </c>
      <c r="J160" s="6">
        <v>8.75</v>
      </c>
      <c r="K160" s="6">
        <v>8.25</v>
      </c>
      <c r="L160" s="6">
        <v>6.14</v>
      </c>
    </row>
    <row r="161" spans="3:12" ht="15.5" x14ac:dyDescent="0.35">
      <c r="C161" t="s">
        <v>60</v>
      </c>
      <c r="I161" s="6">
        <v>14.18</v>
      </c>
      <c r="J161" s="6">
        <v>23.09</v>
      </c>
      <c r="K161" s="6">
        <v>32.729999999999997</v>
      </c>
      <c r="L161" s="5">
        <v>0</v>
      </c>
    </row>
    <row r="162" spans="3:12" ht="15.5" x14ac:dyDescent="0.35">
      <c r="C162" t="s">
        <v>63</v>
      </c>
      <c r="I162" s="6">
        <v>1.71</v>
      </c>
      <c r="J162" s="6">
        <v>2.95</v>
      </c>
      <c r="K162" s="6">
        <v>4.3</v>
      </c>
      <c r="L162" s="5">
        <v>0</v>
      </c>
    </row>
    <row r="163" spans="3:12" ht="15.5" x14ac:dyDescent="0.35">
      <c r="C163" t="s">
        <v>179</v>
      </c>
      <c r="I163" s="5">
        <v>1846150000000</v>
      </c>
      <c r="J163" s="5">
        <v>1816640000000</v>
      </c>
      <c r="K163" s="5">
        <v>1743980000000</v>
      </c>
      <c r="L163" s="5">
        <v>1385720000000</v>
      </c>
    </row>
    <row r="164" spans="3:12" ht="15.5" x14ac:dyDescent="0.35">
      <c r="C164" t="s">
        <v>180</v>
      </c>
      <c r="I164" s="6">
        <v>0.1042</v>
      </c>
      <c r="J164" s="6">
        <v>0.10400000000000001</v>
      </c>
      <c r="K164" s="6">
        <v>9.3299999999999994E-2</v>
      </c>
      <c r="L164" s="6">
        <v>6.8099999999999994E-2</v>
      </c>
    </row>
    <row r="165" spans="3:12" ht="15.5" x14ac:dyDescent="0.35">
      <c r="C165" t="s">
        <v>181</v>
      </c>
      <c r="I165" s="6">
        <v>0.1704</v>
      </c>
      <c r="J165" s="6">
        <v>0.1661</v>
      </c>
      <c r="K165" s="6">
        <v>0.1452</v>
      </c>
      <c r="L165" s="6">
        <v>0.18539999999999998</v>
      </c>
    </row>
    <row r="166" spans="3:12" ht="15.5" x14ac:dyDescent="0.35">
      <c r="C166" t="s">
        <v>182</v>
      </c>
      <c r="I166" s="6">
        <v>0.17010000000000003</v>
      </c>
      <c r="J166" s="6">
        <v>0.1623</v>
      </c>
      <c r="K166" s="6">
        <v>0.19030000000000002</v>
      </c>
      <c r="L166" s="6">
        <v>0.33399999999999996</v>
      </c>
    </row>
    <row r="167" spans="3:12" ht="15.5" x14ac:dyDescent="0.35">
      <c r="C167" t="s">
        <v>183</v>
      </c>
      <c r="I167" s="6">
        <v>7.19</v>
      </c>
      <c r="J167" s="6">
        <v>7.37</v>
      </c>
      <c r="K167" s="6">
        <v>6.45</v>
      </c>
      <c r="L167" s="6">
        <v>5.44</v>
      </c>
    </row>
    <row r="168" spans="3:12" ht="15.5" x14ac:dyDescent="0.35">
      <c r="C168" t="s">
        <v>57</v>
      </c>
      <c r="I168" s="6">
        <v>2.42</v>
      </c>
      <c r="J168" s="6">
        <v>3.84</v>
      </c>
      <c r="K168" s="6">
        <v>4.75</v>
      </c>
      <c r="L168" s="5">
        <v>0</v>
      </c>
    </row>
    <row r="169" spans="3:12" ht="15.5" x14ac:dyDescent="0.35">
      <c r="C169" t="s">
        <v>54</v>
      </c>
      <c r="I169" s="6">
        <v>49.63</v>
      </c>
      <c r="J169" s="6">
        <v>52.67</v>
      </c>
      <c r="K169" s="6">
        <v>56.81</v>
      </c>
      <c r="L169" s="6">
        <v>33.1</v>
      </c>
    </row>
    <row r="170" spans="3:12" ht="15.5" x14ac:dyDescent="0.35">
      <c r="C170" t="s">
        <v>184</v>
      </c>
      <c r="I170" s="6">
        <v>2.42</v>
      </c>
      <c r="J170" s="6">
        <v>3.84</v>
      </c>
      <c r="K170" s="6">
        <v>4.75</v>
      </c>
      <c r="L170" s="5">
        <v>0</v>
      </c>
    </row>
    <row r="171" spans="3:12" ht="15.5" x14ac:dyDescent="0.35">
      <c r="C171" t="s">
        <v>185</v>
      </c>
      <c r="I171" s="6">
        <v>49.63</v>
      </c>
      <c r="J171" s="6">
        <v>52.67</v>
      </c>
      <c r="K171" s="6">
        <v>56.81</v>
      </c>
      <c r="L171" s="6">
        <v>33.1</v>
      </c>
    </row>
    <row r="172" spans="3:12" ht="15.5" x14ac:dyDescent="0.35">
      <c r="C172" t="s">
        <v>186</v>
      </c>
    </row>
    <row r="173" spans="3:12" ht="15.5" x14ac:dyDescent="0.35">
      <c r="C173" t="s">
        <v>187</v>
      </c>
    </row>
    <row r="174" spans="3:12" ht="15.5" x14ac:dyDescent="0.35">
      <c r="C174" t="s">
        <v>26</v>
      </c>
    </row>
    <row r="175" spans="3:12" ht="15.5" x14ac:dyDescent="0.35">
      <c r="C175" t="s">
        <v>23</v>
      </c>
      <c r="I175" s="5">
        <v>-1811000000000</v>
      </c>
      <c r="J175" s="5">
        <v>-2025000000000</v>
      </c>
      <c r="K175" s="5">
        <v>-2687000000000</v>
      </c>
      <c r="L175" s="5">
        <v>-2049000000000</v>
      </c>
    </row>
    <row r="176" spans="3:12" ht="15.5" x14ac:dyDescent="0.35">
      <c r="C176" t="s">
        <v>188</v>
      </c>
      <c r="I176" s="5">
        <v>1320000000000</v>
      </c>
      <c r="J176" s="5">
        <v>1558000000000</v>
      </c>
      <c r="K176" s="5">
        <v>2187000000000</v>
      </c>
      <c r="L176" s="5">
        <v>-230000000000</v>
      </c>
    </row>
    <row r="177" spans="2:12" ht="15.5" x14ac:dyDescent="0.35">
      <c r="C177" t="s">
        <v>189</v>
      </c>
      <c r="I177" s="5">
        <v>1743000000000</v>
      </c>
      <c r="J177" s="5">
        <v>1644000000000</v>
      </c>
      <c r="K177" s="5">
        <v>1793000000000</v>
      </c>
      <c r="L177" s="5">
        <v>1304000000000</v>
      </c>
    </row>
    <row r="178" spans="2:12" ht="15.5" x14ac:dyDescent="0.35">
      <c r="C178" t="s">
        <v>190</v>
      </c>
      <c r="I178" s="5">
        <v>-657000000000</v>
      </c>
      <c r="J178" s="5">
        <v>-910000000000</v>
      </c>
      <c r="K178" s="5">
        <v>-818000000000</v>
      </c>
      <c r="L178" s="5">
        <v>-100000000000</v>
      </c>
    </row>
    <row r="179" spans="2:12" ht="15.5" x14ac:dyDescent="0.35">
      <c r="C179" t="s">
        <v>15</v>
      </c>
      <c r="I179" s="5">
        <v>1087000000000</v>
      </c>
      <c r="J179" s="5">
        <v>734000000000</v>
      </c>
      <c r="K179" s="5">
        <v>975000000000</v>
      </c>
      <c r="L179" s="5">
        <v>1204000000000</v>
      </c>
    </row>
    <row r="180" spans="2:12" ht="15.5" x14ac:dyDescent="0.35">
      <c r="C180" t="s">
        <v>17</v>
      </c>
      <c r="I180" s="6">
        <v>13.04</v>
      </c>
      <c r="J180" s="6">
        <v>8.8000000000000007</v>
      </c>
      <c r="K180" s="6">
        <v>11.7</v>
      </c>
      <c r="L180" s="6">
        <v>16.05</v>
      </c>
    </row>
    <row r="182" spans="2:12" ht="15.5" x14ac:dyDescent="0.35">
      <c r="B182" t="s">
        <v>191</v>
      </c>
      <c r="C182" t="s">
        <v>192</v>
      </c>
      <c r="D182" s="5">
        <v>181000000000</v>
      </c>
      <c r="E182" s="5">
        <v>-8000000000</v>
      </c>
      <c r="F182" s="5">
        <v>260000000000</v>
      </c>
      <c r="G182" s="5">
        <v>156000000000</v>
      </c>
      <c r="H182" s="5">
        <v>346000000000</v>
      </c>
      <c r="I182" s="5">
        <v>705000000000</v>
      </c>
      <c r="J182" s="5">
        <v>729000000000</v>
      </c>
      <c r="K182" s="5">
        <v>688000000000</v>
      </c>
      <c r="L182" s="5">
        <v>460000000000</v>
      </c>
    </row>
    <row r="183" spans="2:12" ht="15.5" x14ac:dyDescent="0.35">
      <c r="C183" t="s">
        <v>345</v>
      </c>
      <c r="H183" s="6">
        <v>11.76</v>
      </c>
      <c r="I183" s="6">
        <v>11.76</v>
      </c>
      <c r="J183" s="6">
        <v>8.82</v>
      </c>
      <c r="K183" s="6">
        <v>7.84</v>
      </c>
    </row>
    <row r="184" spans="2:12" ht="15.5" x14ac:dyDescent="0.35">
      <c r="C184" t="s">
        <v>65</v>
      </c>
      <c r="H184" s="6">
        <v>2.8319000000000001</v>
      </c>
      <c r="I184" s="6">
        <v>1.3913</v>
      </c>
      <c r="J184" s="6">
        <v>1.0290000000000001</v>
      </c>
      <c r="K184" s="6">
        <v>0.96950000000000003</v>
      </c>
    </row>
    <row r="185" spans="2:12" ht="15.5" x14ac:dyDescent="0.35">
      <c r="C185" t="s">
        <v>346</v>
      </c>
      <c r="H185" s="6">
        <v>0.15679999999999999</v>
      </c>
      <c r="I185" s="6">
        <v>0.105</v>
      </c>
      <c r="J185" s="6">
        <v>7.8799999999999995E-2</v>
      </c>
      <c r="K185" s="6">
        <v>3.6000000000000004E-2</v>
      </c>
    </row>
    <row r="186" spans="2:12" ht="15.5" x14ac:dyDescent="0.35">
      <c r="C186" t="s">
        <v>45</v>
      </c>
      <c r="D186" s="6">
        <v>2.17</v>
      </c>
      <c r="E186" s="6">
        <v>-0.1</v>
      </c>
      <c r="F186" s="6">
        <v>3.12</v>
      </c>
      <c r="G186" s="6">
        <v>1.88</v>
      </c>
      <c r="H186" s="6">
        <v>4.1500000000000004</v>
      </c>
      <c r="I186" s="6">
        <v>8.4600000000000009</v>
      </c>
      <c r="J186" s="6">
        <v>8.75</v>
      </c>
      <c r="K186" s="6">
        <v>8.25</v>
      </c>
      <c r="L186" s="6">
        <v>5.52</v>
      </c>
    </row>
    <row r="187" spans="2:12" ht="15.5" x14ac:dyDescent="0.35">
      <c r="C187" t="s">
        <v>67</v>
      </c>
      <c r="H187" s="6">
        <v>11.76</v>
      </c>
      <c r="I187" s="6">
        <v>11.76</v>
      </c>
      <c r="J187" s="6">
        <v>8.82</v>
      </c>
      <c r="K187" s="6">
        <v>7.84</v>
      </c>
    </row>
    <row r="188" spans="2:12" ht="15.5" x14ac:dyDescent="0.35">
      <c r="C188" t="s">
        <v>347</v>
      </c>
      <c r="H188" s="6">
        <v>2.8319000000000001</v>
      </c>
      <c r="I188" s="6">
        <v>1.3913</v>
      </c>
      <c r="J188" s="6">
        <v>1.0290000000000001</v>
      </c>
      <c r="K188" s="6">
        <v>0.96950000000000003</v>
      </c>
    </row>
    <row r="189" spans="2:12" ht="15.5" x14ac:dyDescent="0.35">
      <c r="C189" t="s">
        <v>348</v>
      </c>
      <c r="H189" s="6">
        <v>0.15679999999999999</v>
      </c>
      <c r="I189" s="6">
        <v>0.105</v>
      </c>
      <c r="J189" s="6">
        <v>7.8799999999999995E-2</v>
      </c>
      <c r="K189" s="6">
        <v>3.6000000000000004E-2</v>
      </c>
    </row>
    <row r="190" spans="2:12" ht="15.5" x14ac:dyDescent="0.35">
      <c r="C190" t="s">
        <v>193</v>
      </c>
      <c r="D190" s="5">
        <v>1533000000000</v>
      </c>
      <c r="E190" s="5">
        <v>1098000000000</v>
      </c>
      <c r="F190" s="5">
        <v>1570000000000</v>
      </c>
      <c r="G190" s="5">
        <v>1412000000000</v>
      </c>
      <c r="H190" s="5">
        <v>5262000000000</v>
      </c>
      <c r="I190" s="5">
        <v>5860000000000</v>
      </c>
      <c r="J190" s="5">
        <v>5712000000000</v>
      </c>
      <c r="K190" s="5">
        <v>5231000000000</v>
      </c>
      <c r="L190" s="5">
        <v>4401000000000</v>
      </c>
    </row>
    <row r="191" spans="2:12" ht="15.5" x14ac:dyDescent="0.35">
      <c r="C191" t="s">
        <v>349</v>
      </c>
      <c r="H191" s="6">
        <v>11.76</v>
      </c>
      <c r="I191" s="6">
        <v>11.76</v>
      </c>
      <c r="J191" s="6">
        <v>8.82</v>
      </c>
      <c r="K191" s="6">
        <v>7.84</v>
      </c>
    </row>
    <row r="192" spans="2:12" ht="15.5" x14ac:dyDescent="0.35">
      <c r="C192" t="s">
        <v>350</v>
      </c>
      <c r="H192" s="6">
        <v>2.8319000000000001</v>
      </c>
      <c r="I192" s="6">
        <v>1.3913</v>
      </c>
      <c r="J192" s="6">
        <v>1.0290000000000001</v>
      </c>
      <c r="K192" s="6">
        <v>0.96950000000000003</v>
      </c>
    </row>
    <row r="193" spans="3:11" ht="15.5" x14ac:dyDescent="0.35">
      <c r="C193" t="s">
        <v>351</v>
      </c>
      <c r="H193" s="6">
        <v>0.15679999999999999</v>
      </c>
      <c r="I193" s="6">
        <v>0.105</v>
      </c>
      <c r="J193" s="6">
        <v>7.8799999999999995E-2</v>
      </c>
      <c r="K193" s="6">
        <v>3.6000000000000004E-2</v>
      </c>
    </row>
    <row r="194" spans="3:11" ht="15.5" x14ac:dyDescent="0.35">
      <c r="C194" t="s">
        <v>194</v>
      </c>
      <c r="I194" s="6">
        <v>18.059999999999999</v>
      </c>
    </row>
    <row r="195" spans="3:11" ht="15.5" x14ac:dyDescent="0.35">
      <c r="C195" t="s">
        <v>292</v>
      </c>
      <c r="I195" s="6">
        <v>10.61</v>
      </c>
    </row>
    <row r="196" spans="3:11" ht="15.5" x14ac:dyDescent="0.35">
      <c r="C196" t="s">
        <v>536</v>
      </c>
      <c r="I196" s="6">
        <v>7.76</v>
      </c>
    </row>
    <row r="197" spans="3:11" ht="15.5" x14ac:dyDescent="0.35">
      <c r="C197" t="s">
        <v>195</v>
      </c>
      <c r="I197" s="6">
        <v>6.95</v>
      </c>
    </row>
    <row r="198" spans="3:11" ht="15.5" x14ac:dyDescent="0.35">
      <c r="C198" t="s">
        <v>293</v>
      </c>
      <c r="I198" s="6">
        <v>9.4299999999999995E-2</v>
      </c>
    </row>
    <row r="199" spans="3:11" ht="15.5" x14ac:dyDescent="0.35">
      <c r="C199" t="s">
        <v>294</v>
      </c>
      <c r="I199" s="6">
        <v>1.1100000000000001</v>
      </c>
    </row>
    <row r="200" spans="3:11" ht="15.5" x14ac:dyDescent="0.35">
      <c r="C200" t="s">
        <v>196</v>
      </c>
      <c r="I200" s="6">
        <v>1.67</v>
      </c>
    </row>
    <row r="201" spans="3:11" ht="15.5" x14ac:dyDescent="0.35">
      <c r="C201" t="s">
        <v>295</v>
      </c>
      <c r="I201" s="6">
        <v>4.1399999999999997</v>
      </c>
    </row>
    <row r="202" spans="3:11" ht="15.5" x14ac:dyDescent="0.35">
      <c r="C202" t="s">
        <v>296</v>
      </c>
      <c r="I202" s="6">
        <v>6.88</v>
      </c>
    </row>
    <row r="203" spans="3:11" ht="15.5" x14ac:dyDescent="0.35">
      <c r="C203" t="s">
        <v>297</v>
      </c>
      <c r="I203" s="6">
        <v>5.5</v>
      </c>
    </row>
    <row r="204" spans="3:11" ht="15.5" x14ac:dyDescent="0.35">
      <c r="C204" t="s">
        <v>298</v>
      </c>
      <c r="I204" s="6">
        <v>2.95</v>
      </c>
    </row>
    <row r="205" spans="3:11" ht="15.5" x14ac:dyDescent="0.35">
      <c r="C205" t="s">
        <v>299</v>
      </c>
      <c r="I205" s="6">
        <v>-3.2</v>
      </c>
    </row>
    <row r="206" spans="3:11" ht="15.5" x14ac:dyDescent="0.35">
      <c r="C206" t="s">
        <v>300</v>
      </c>
      <c r="I206" s="6">
        <v>0.94</v>
      </c>
    </row>
    <row r="207" spans="3:11" ht="15.5" x14ac:dyDescent="0.35">
      <c r="C207" t="s">
        <v>537</v>
      </c>
      <c r="I207" s="6">
        <v>9.7200000000000006</v>
      </c>
    </row>
    <row r="208" spans="3:11" ht="15.5" x14ac:dyDescent="0.35">
      <c r="C208" t="s">
        <v>301</v>
      </c>
      <c r="I208" s="6">
        <v>7.07</v>
      </c>
    </row>
    <row r="209" spans="3:9" ht="15.5" x14ac:dyDescent="0.35">
      <c r="C209" t="s">
        <v>197</v>
      </c>
      <c r="I209" s="6">
        <v>4.1500000000000004</v>
      </c>
    </row>
    <row r="210" spans="3:9" ht="15.5" x14ac:dyDescent="0.35">
      <c r="C210" t="s">
        <v>302</v>
      </c>
      <c r="I210" s="6">
        <v>67.349999999999994</v>
      </c>
    </row>
    <row r="211" spans="3:9" ht="15.5" x14ac:dyDescent="0.35">
      <c r="C211" t="s">
        <v>198</v>
      </c>
      <c r="D211" s="6">
        <v>16.670000000000002</v>
      </c>
    </row>
    <row r="212" spans="3:9" ht="15.5" x14ac:dyDescent="0.35">
      <c r="C212" t="s">
        <v>199</v>
      </c>
      <c r="I212" s="6">
        <v>44.85</v>
      </c>
    </row>
    <row r="213" spans="3:9" ht="15.5" x14ac:dyDescent="0.35">
      <c r="C213" t="s">
        <v>303</v>
      </c>
      <c r="I213" s="6">
        <v>10.9</v>
      </c>
    </row>
    <row r="214" spans="3:9" ht="15.5" x14ac:dyDescent="0.35">
      <c r="C214" t="s">
        <v>200</v>
      </c>
      <c r="D214" s="6">
        <v>2.64</v>
      </c>
    </row>
    <row r="215" spans="3:9" ht="15.5" x14ac:dyDescent="0.35">
      <c r="C215" t="s">
        <v>201</v>
      </c>
      <c r="D215" s="6">
        <v>2.64</v>
      </c>
    </row>
    <row r="216" spans="3:9" ht="15.5" x14ac:dyDescent="0.35">
      <c r="C216" t="s">
        <v>203</v>
      </c>
      <c r="D216" s="6">
        <v>0.61</v>
      </c>
    </row>
    <row r="217" spans="3:9" ht="15.5" x14ac:dyDescent="0.35">
      <c r="C217" t="s">
        <v>205</v>
      </c>
      <c r="D217" s="6">
        <v>1.66</v>
      </c>
    </row>
    <row r="218" spans="3:9" ht="15.5" x14ac:dyDescent="0.35">
      <c r="C218" t="s">
        <v>304</v>
      </c>
      <c r="I218" s="6">
        <v>6.2</v>
      </c>
    </row>
    <row r="219" spans="3:9" ht="15.5" x14ac:dyDescent="0.35">
      <c r="C219" t="s">
        <v>13</v>
      </c>
      <c r="D219" s="5">
        <v>320000000000</v>
      </c>
    </row>
    <row r="220" spans="3:9" ht="15.5" x14ac:dyDescent="0.35">
      <c r="C220" t="s">
        <v>206</v>
      </c>
      <c r="I220" s="6">
        <v>4.3499999999999996</v>
      </c>
    </row>
    <row r="221" spans="3:9" ht="15.5" x14ac:dyDescent="0.35">
      <c r="C221" t="s">
        <v>207</v>
      </c>
      <c r="I221" s="6">
        <v>9.4899999999999998E-2</v>
      </c>
    </row>
    <row r="222" spans="3:9" ht="15.5" x14ac:dyDescent="0.35">
      <c r="C222" t="s">
        <v>208</v>
      </c>
      <c r="I222" s="6">
        <v>0.15770000000000001</v>
      </c>
    </row>
    <row r="223" spans="3:9" ht="15.5" x14ac:dyDescent="0.35">
      <c r="C223" t="s">
        <v>209</v>
      </c>
      <c r="I223" s="6">
        <v>0.15839999999999999</v>
      </c>
    </row>
    <row r="224" spans="3:9" ht="15.5" x14ac:dyDescent="0.35">
      <c r="C224" t="s">
        <v>305</v>
      </c>
      <c r="I224" s="6">
        <v>0.17610000000000001</v>
      </c>
    </row>
    <row r="225" spans="3:9" ht="15.5" x14ac:dyDescent="0.35">
      <c r="C225" t="s">
        <v>210</v>
      </c>
      <c r="D225" s="6">
        <v>7.83</v>
      </c>
    </row>
    <row r="226" spans="3:9" ht="15.5" x14ac:dyDescent="0.35">
      <c r="C226" t="s">
        <v>214</v>
      </c>
      <c r="D226" s="6">
        <v>11.62</v>
      </c>
    </row>
    <row r="227" spans="3:9" ht="15.5" x14ac:dyDescent="0.35">
      <c r="C227" t="s">
        <v>306</v>
      </c>
      <c r="I227" s="6">
        <v>0.87</v>
      </c>
    </row>
    <row r="228" spans="3:9" ht="15.5" x14ac:dyDescent="0.35">
      <c r="C228" t="s">
        <v>41</v>
      </c>
      <c r="I228" s="5">
        <v>6251000000000</v>
      </c>
    </row>
    <row r="229" spans="3:9" ht="15.5" x14ac:dyDescent="0.35">
      <c r="C229" t="s">
        <v>215</v>
      </c>
      <c r="I229" s="5">
        <v>5048000000000</v>
      </c>
    </row>
    <row r="230" spans="3:9" ht="15.5" x14ac:dyDescent="0.35">
      <c r="C230" t="s">
        <v>216</v>
      </c>
      <c r="I230" s="5">
        <v>83340000000</v>
      </c>
    </row>
    <row r="231" spans="3:9" ht="15.5" x14ac:dyDescent="0.35">
      <c r="C231" t="s">
        <v>217</v>
      </c>
      <c r="I231" s="6">
        <v>8.1199999999999994E-2</v>
      </c>
    </row>
    <row r="232" spans="3:9" ht="15.5" x14ac:dyDescent="0.35">
      <c r="C232" t="s">
        <v>218</v>
      </c>
      <c r="D232" s="6">
        <v>0.18230000000000002</v>
      </c>
    </row>
    <row r="233" spans="3:9" ht="15.5" x14ac:dyDescent="0.35">
      <c r="C233" t="s">
        <v>219</v>
      </c>
      <c r="D233" s="6">
        <v>0.18359999999999999</v>
      </c>
    </row>
    <row r="234" spans="3:9" ht="15.5" x14ac:dyDescent="0.35">
      <c r="C234" t="s">
        <v>220</v>
      </c>
      <c r="D234" s="6">
        <v>0.1182</v>
      </c>
    </row>
    <row r="235" spans="3:9" ht="15.5" x14ac:dyDescent="0.35">
      <c r="C235" t="s">
        <v>221</v>
      </c>
      <c r="D235" s="6">
        <v>-0.21359999999999998</v>
      </c>
    </row>
    <row r="236" spans="3:9" ht="15.5" x14ac:dyDescent="0.35">
      <c r="C236" t="s">
        <v>222</v>
      </c>
      <c r="D236" s="6">
        <v>-0.44929999999999998</v>
      </c>
    </row>
    <row r="237" spans="3:9" ht="15.5" x14ac:dyDescent="0.35">
      <c r="C237" t="s">
        <v>223</v>
      </c>
      <c r="D237" s="6">
        <v>-0.49380000000000002</v>
      </c>
    </row>
    <row r="238" spans="3:9" ht="15.5" x14ac:dyDescent="0.35">
      <c r="C238" t="s">
        <v>353</v>
      </c>
      <c r="I238" s="6">
        <v>6.86</v>
      </c>
    </row>
    <row r="239" spans="3:9" ht="15.5" x14ac:dyDescent="0.35">
      <c r="C239" t="s">
        <v>354</v>
      </c>
      <c r="I239" s="6">
        <v>11.76</v>
      </c>
    </row>
    <row r="240" spans="3:9" ht="15.5" x14ac:dyDescent="0.35">
      <c r="C240" t="s">
        <v>355</v>
      </c>
      <c r="I240" s="6">
        <v>2.8319000000000001</v>
      </c>
    </row>
    <row r="241" spans="3:9" ht="15.5" x14ac:dyDescent="0.35">
      <c r="C241" t="s">
        <v>356</v>
      </c>
      <c r="I241" s="6">
        <v>0.15679999999999999</v>
      </c>
    </row>
    <row r="242" spans="3:9" ht="15.5" x14ac:dyDescent="0.35">
      <c r="C242" t="s">
        <v>357</v>
      </c>
      <c r="I242" t="s">
        <v>1105</v>
      </c>
    </row>
    <row r="243" spans="3:9" ht="15.5" x14ac:dyDescent="0.35">
      <c r="C243" t="s">
        <v>224</v>
      </c>
      <c r="I243" s="5">
        <v>7</v>
      </c>
    </row>
    <row r="244" spans="3:9" ht="15.5" x14ac:dyDescent="0.35">
      <c r="C244" t="s">
        <v>225</v>
      </c>
      <c r="I244" s="6">
        <v>0.24</v>
      </c>
    </row>
    <row r="245" spans="3:9" ht="15.5" x14ac:dyDescent="0.35">
      <c r="C245" t="s">
        <v>226</v>
      </c>
      <c r="I245" s="6">
        <v>0.79</v>
      </c>
    </row>
    <row r="246" spans="3:9" ht="15.5" x14ac:dyDescent="0.35">
      <c r="C246" t="s">
        <v>308</v>
      </c>
      <c r="I246" s="6">
        <v>0.59</v>
      </c>
    </row>
    <row r="247" spans="3:9" ht="15.5" x14ac:dyDescent="0.35">
      <c r="C247" t="s">
        <v>227</v>
      </c>
      <c r="I247" s="6">
        <v>0.44</v>
      </c>
    </row>
    <row r="248" spans="3:9" ht="15.5" x14ac:dyDescent="0.35">
      <c r="C248" t="s">
        <v>228</v>
      </c>
      <c r="I248" s="6">
        <v>0.54</v>
      </c>
    </row>
    <row r="249" spans="3:9" ht="15.5" x14ac:dyDescent="0.35">
      <c r="C249" t="s">
        <v>229</v>
      </c>
      <c r="I249" s="6">
        <v>0.37</v>
      </c>
    </row>
    <row r="250" spans="3:9" ht="15.5" x14ac:dyDescent="0.35">
      <c r="C250" t="s">
        <v>230</v>
      </c>
      <c r="I250" s="6">
        <v>0.52</v>
      </c>
    </row>
    <row r="251" spans="3:9" ht="15.5" x14ac:dyDescent="0.35">
      <c r="C251" t="s">
        <v>309</v>
      </c>
      <c r="I251" s="5">
        <v>5613000000000</v>
      </c>
    </row>
    <row r="252" spans="3:9" ht="15.5" x14ac:dyDescent="0.35">
      <c r="C252" t="s">
        <v>310</v>
      </c>
      <c r="I252" s="5">
        <v>895000000000</v>
      </c>
    </row>
    <row r="253" spans="3:9" ht="15.5" x14ac:dyDescent="0.35">
      <c r="C253" t="s">
        <v>311</v>
      </c>
      <c r="I253" s="5">
        <v>1712000000000</v>
      </c>
    </row>
    <row r="254" spans="3:9" ht="15.5" x14ac:dyDescent="0.35">
      <c r="C254" t="s">
        <v>312</v>
      </c>
      <c r="I254" s="5">
        <v>589000000000</v>
      </c>
    </row>
    <row r="255" spans="3:9" ht="15.5" x14ac:dyDescent="0.35">
      <c r="C255" t="s">
        <v>231</v>
      </c>
      <c r="D255" s="5">
        <v>1389000000000</v>
      </c>
    </row>
    <row r="256" spans="3:9" ht="15.5" x14ac:dyDescent="0.35">
      <c r="C256" t="s">
        <v>232</v>
      </c>
      <c r="D256" s="5">
        <v>6209000000000</v>
      </c>
    </row>
    <row r="257" spans="3:9" ht="15.5" x14ac:dyDescent="0.35">
      <c r="C257" t="s">
        <v>233</v>
      </c>
      <c r="D257" s="5">
        <v>2285000000000</v>
      </c>
    </row>
    <row r="258" spans="3:9" ht="15.5" x14ac:dyDescent="0.35">
      <c r="C258" t="s">
        <v>176</v>
      </c>
      <c r="D258" s="5">
        <v>1031000000000</v>
      </c>
    </row>
    <row r="259" spans="3:9" ht="15.5" x14ac:dyDescent="0.35">
      <c r="C259" t="s">
        <v>175</v>
      </c>
      <c r="I259" s="5">
        <v>3738000000000</v>
      </c>
    </row>
    <row r="260" spans="3:9" ht="15.5" x14ac:dyDescent="0.35">
      <c r="C260" t="s">
        <v>21</v>
      </c>
      <c r="D260" s="5">
        <v>-1389000000000</v>
      </c>
    </row>
    <row r="261" spans="3:9" ht="15.5" x14ac:dyDescent="0.35">
      <c r="C261" t="s">
        <v>234</v>
      </c>
      <c r="I261" s="5">
        <v>3925000000000</v>
      </c>
    </row>
    <row r="262" spans="3:9" ht="15.5" x14ac:dyDescent="0.35">
      <c r="C262" t="s">
        <v>313</v>
      </c>
      <c r="I262" s="5">
        <v>1511000000000</v>
      </c>
    </row>
    <row r="263" spans="3:9" ht="15.5" x14ac:dyDescent="0.35">
      <c r="C263" t="s">
        <v>314</v>
      </c>
      <c r="I263" s="5">
        <v>-598000000000</v>
      </c>
    </row>
    <row r="264" spans="3:9" ht="15.5" x14ac:dyDescent="0.35">
      <c r="C264" t="s">
        <v>315</v>
      </c>
      <c r="I264" s="5">
        <v>-1452000000000</v>
      </c>
    </row>
    <row r="265" spans="3:9" ht="15.5" x14ac:dyDescent="0.35">
      <c r="C265" t="s">
        <v>316</v>
      </c>
      <c r="I265" s="5">
        <v>-602000000000</v>
      </c>
    </row>
    <row r="266" spans="3:9" ht="15.5" x14ac:dyDescent="0.35">
      <c r="C266" t="s">
        <v>317</v>
      </c>
      <c r="I266" s="5">
        <v>909000000000</v>
      </c>
    </row>
  </sheetData>
  <pageMargins left="0.7" right="0.7" top="0.75" bottom="0.75" header="0.3" footer="0.3"/>
  <ignoredErrors>
    <ignoredError sqref="A1:L267" numberStoredAsText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N27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1106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1107</v>
      </c>
      <c r="D2" s="2" vm="167">
        <f ca="1">IFERROR(_xlfn.STOCKHISTORY("XIDX:" &amp; $C$1, D3, , 0, 0, 1), "Libur")</f>
        <v>350</v>
      </c>
      <c r="E2" s="2" vm="64">
        <f ca="1">IFERROR(_xlfn.STOCKHISTORY("XIDX:" &amp; $C$1, E3, , 0, 0, 1), "Libur")</f>
        <v>190</v>
      </c>
      <c r="H2" s="2" vm="64">
        <f ca="1">IFERROR(INDEX(D2:G2,COUNT(D2:G2)),"")</f>
        <v>190</v>
      </c>
      <c r="I2" s="2" vm="168">
        <f t="shared" ref="I2:N2" ca="1" si="0">IFERROR(_xlfn.STOCKHISTORY("XIDX:" &amp; $C$1, I1, , 0, 0, 1), "Libur")</f>
        <v>400</v>
      </c>
      <c r="J2" s="2" vm="14">
        <f t="shared" ca="1" si="0"/>
        <v>50</v>
      </c>
      <c r="K2" s="2" vm="169">
        <f t="shared" ca="1" si="0"/>
        <v>63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5261639914</v>
      </c>
      <c r="E4" s="2">
        <f>IFERROR(INDEX(E51:E500,MATCH($C$4,$C$51:$C$500,0)),"")</f>
        <v>4098229430</v>
      </c>
      <c r="H4" s="2">
        <f>IFERROR(SUM(D4:G4)*(4/MAX(1,COUNT(D4:G4))),"")</f>
        <v>18719738688</v>
      </c>
      <c r="I4" s="2">
        <f t="shared" ref="I4:N4" si="1">IFERROR(INDEX(I51:I500,MATCH($C$4,$C$51:$C$500,0)),"")</f>
        <v>18756716139</v>
      </c>
      <c r="J4" s="2">
        <f t="shared" si="1"/>
        <v>19354230679</v>
      </c>
      <c r="K4" s="2">
        <f t="shared" si="1"/>
        <v>24809591548</v>
      </c>
      <c r="L4" s="2">
        <f t="shared" si="1"/>
        <v>40237612994</v>
      </c>
      <c r="M4" s="2">
        <f t="shared" si="1"/>
        <v>23800667818</v>
      </c>
      <c r="N4" s="2">
        <f t="shared" si="1"/>
        <v>6459454699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-17980134492</v>
      </c>
      <c r="E5" s="2">
        <f>IFERROR(INDEX(E51:E500,MATCH($C$5,$C$51:$C$500,0)),"")</f>
        <v>15232791881</v>
      </c>
      <c r="H5" s="2">
        <f>IFERROR(SUM(D5:G5)*(4/MAX(1,COUNT(D5:G5))),"")</f>
        <v>-5494685222</v>
      </c>
      <c r="I5" s="2">
        <f t="shared" ref="I5:N5" si="2">IFERROR(INDEX(I51:I500,MATCH($C$5,$C$51:$C$500,0)),"")</f>
        <v>-13711812517</v>
      </c>
      <c r="J5" s="2">
        <f t="shared" si="2"/>
        <v>-16647292011</v>
      </c>
      <c r="K5" s="2">
        <f t="shared" si="2"/>
        <v>-10641834246</v>
      </c>
      <c r="L5" s="2">
        <f t="shared" si="2"/>
        <v>5066675180</v>
      </c>
      <c r="M5" s="2">
        <f t="shared" si="2"/>
        <v>28054434</v>
      </c>
      <c r="N5" s="2">
        <f t="shared" si="2"/>
        <v>-10564674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120119606329</v>
      </c>
      <c r="E6" s="2">
        <f>IFERROR(INDEX(E51:E500,MATCH($C$6,$C$51:$C$500,0)),"")</f>
        <v>137799147554</v>
      </c>
      <c r="H6" s="2">
        <f>IFERROR(INDEX(D6:G6,COUNT(D6:G6)),"")</f>
        <v>137799147554</v>
      </c>
      <c r="I6" s="2">
        <f t="shared" ref="I6:N6" si="3">IFERROR(INDEX(I51:I500,MATCH($C$6,$C$51:$C$500,0)),"")</f>
        <v>66116045500</v>
      </c>
      <c r="J6" s="2">
        <f t="shared" si="3"/>
        <v>84855713473</v>
      </c>
      <c r="K6" s="2">
        <f t="shared" si="3"/>
        <v>110513936087</v>
      </c>
      <c r="L6" s="2">
        <f t="shared" si="3"/>
        <v>72607580223</v>
      </c>
      <c r="M6" s="2">
        <f t="shared" si="3"/>
        <v>56520841764</v>
      </c>
      <c r="N6" s="2">
        <f t="shared" si="3"/>
        <v>53626192198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4.09</v>
      </c>
      <c r="E7" s="3">
        <f>IFERROR(INDEX(E51:E500,MATCH($C$7,$C$51:$C$500,0))/1000000000,"")</f>
        <v>4.09</v>
      </c>
      <c r="H7" s="3">
        <f>IFERROR(INDEX(D7:G7,COUNT(D7:G7)),"")</f>
        <v>4.09</v>
      </c>
      <c r="I7" s="3">
        <f t="shared" ref="I7:N7" si="4">IFERROR(INDEX(I51:I500,MATCH($C$7,$C$51:$C$500,0))/1000000000,"")</f>
        <v>3.95</v>
      </c>
      <c r="J7" s="3">
        <f t="shared" si="4"/>
        <v>3.95</v>
      </c>
      <c r="K7" s="3">
        <f t="shared" si="4"/>
        <v>3.95</v>
      </c>
      <c r="L7" s="3">
        <f t="shared" si="4"/>
        <v>0.01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-3000000000</v>
      </c>
      <c r="E8" s="2">
        <f>IFERROR(INDEX(E51:E500,MATCH("Free cash flow (Quarter)",$C$51:$C$500,0)),"")</f>
        <v>-3000000000</v>
      </c>
      <c r="H8" s="2">
        <f>IFERROR(INDEX(D8:G8,COUNT(D8:G8)),"")</f>
        <v>-3000000000</v>
      </c>
      <c r="I8" s="2">
        <f t="shared" ref="I8:N8" si="5">IFERROR(INDEX(I51:I500,MATCH($C$8,$C$51:$C$500,0)),"")</f>
        <v>-1000000000</v>
      </c>
      <c r="J8" s="2">
        <f t="shared" si="5"/>
        <v>-6000000000</v>
      </c>
      <c r="K8" s="2">
        <f t="shared" si="5"/>
        <v>-55000000000</v>
      </c>
      <c r="L8" s="2">
        <f t="shared" si="5"/>
        <v>-1000000000</v>
      </c>
      <c r="M8" s="2">
        <f t="shared" si="5"/>
        <v>4000000000</v>
      </c>
      <c r="N8" s="2">
        <f t="shared" si="5"/>
        <v>-5000000000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-0.84</v>
      </c>
      <c r="E9" s="3">
        <f>IFERROR(INDEX(E51:E500,MATCH("Free cash flow per share (Quarter)",$C$51:$C$500,0)),"")</f>
        <v>-0.76</v>
      </c>
      <c r="H9" s="3">
        <f>IFERROR(INDEX(D9:G9,COUNT(D9:G9)),"")</f>
        <v>-0.76</v>
      </c>
      <c r="I9" s="3">
        <f t="shared" ref="I9:N9" si="6">IFERROR(INDEX(I51:I500,MATCH($C$9,$C$51:$C$500,0)),"")</f>
        <v>-0.28999999999999998</v>
      </c>
      <c r="J9" s="3">
        <f t="shared" si="6"/>
        <v>-1.4</v>
      </c>
      <c r="K9" s="3">
        <f t="shared" si="6"/>
        <v>-13.86</v>
      </c>
      <c r="L9" s="3">
        <f t="shared" si="6"/>
        <v>-62.24</v>
      </c>
      <c r="M9" s="3">
        <f t="shared" si="6"/>
        <v>6459256.1399999997</v>
      </c>
      <c r="N9" s="3">
        <f t="shared" si="6"/>
        <v>-6570731.4699999997</v>
      </c>
    </row>
    <row r="10" spans="1:14" ht="15.5" x14ac:dyDescent="0.35">
      <c r="C10" t="s">
        <v>18</v>
      </c>
      <c r="D10" s="3">
        <f ca="1">IFERROR(IF(D9=0,"",D2/D9),"")</f>
        <v>-416.66666666666669</v>
      </c>
      <c r="E10" s="3">
        <f ca="1">IFERROR(IF(E9=0,"",E2/E9),"")</f>
        <v>-250</v>
      </c>
      <c r="I10" s="3">
        <f t="shared" ref="I10:N10" ca="1" si="7">IFERROR(IF(I9=0,"",I2/I9),"")</f>
        <v>-1379.3103448275863</v>
      </c>
      <c r="J10" s="3">
        <f t="shared" ca="1" si="7"/>
        <v>-35.714285714285715</v>
      </c>
      <c r="K10" s="3">
        <f t="shared" ca="1" si="7"/>
        <v>-4.5454545454545459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9180521756</v>
      </c>
      <c r="E11" s="2">
        <f>IFERROR(INDEX(E51:E500,MATCH($C$11,$C$51:$C$500,0)),"")</f>
        <v>27729954965</v>
      </c>
      <c r="H11" s="2">
        <f>IFERROR(INDEX(D11:G11,COUNT(D11:G11)),"")</f>
        <v>27729954965</v>
      </c>
      <c r="I11" s="2">
        <f t="shared" ref="I11:N11" si="8">IFERROR(INDEX(I51:I500,MATCH($C$11,$C$51:$C$500,0)),"")</f>
        <v>1247372367</v>
      </c>
      <c r="J11" s="2">
        <f t="shared" si="8"/>
        <v>2065669244</v>
      </c>
      <c r="K11" s="2">
        <f t="shared" si="8"/>
        <v>4932305583</v>
      </c>
      <c r="L11" s="2">
        <f t="shared" si="8"/>
        <v>10165730732</v>
      </c>
      <c r="M11" s="2">
        <f t="shared" si="8"/>
        <v>2961384404</v>
      </c>
      <c r="N11" s="2">
        <f t="shared" si="8"/>
        <v>8530890557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-9000000000</v>
      </c>
      <c r="E12" s="2">
        <f>IFERROR(INDEX(E51:E500,MATCH("Net Debt (Quarter)",$C$51:$C$500,0)),"")</f>
        <v>-28000000000</v>
      </c>
      <c r="H12" s="2">
        <f>IFERROR(INDEX(D12:G12,COUNT(D12:G12)),"")</f>
        <v>-28000000000</v>
      </c>
      <c r="I12" s="2">
        <f t="shared" ref="I12:N12" si="9">IFERROR(INDEX(I51:I500,MATCH($C$12,$C$51:$C$500,0)),"")</f>
        <v>-1000000000</v>
      </c>
      <c r="J12" s="2">
        <f t="shared" si="9"/>
        <v>-2000000000</v>
      </c>
      <c r="K12" s="2">
        <f t="shared" si="9"/>
        <v>-5000000000</v>
      </c>
      <c r="L12" s="2">
        <f t="shared" si="9"/>
        <v>-10000000000</v>
      </c>
      <c r="M12" s="2">
        <f t="shared" si="9"/>
        <v>-3000000000</v>
      </c>
      <c r="N12" s="2">
        <f t="shared" si="9"/>
        <v>-9000000000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N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</row>
    <row r="14" spans="1:14" ht="15.5" x14ac:dyDescent="0.35">
      <c r="C14" t="s">
        <v>27</v>
      </c>
      <c r="D14" s="2">
        <f>IFERROR(INDEX(D51:D500,MATCH($C$14,$C$51:$C$500,0)),"")</f>
        <v>-197490749</v>
      </c>
      <c r="E14" s="2">
        <f>IFERROR(INDEX(E51:E500,MATCH($C$14,$C$51:$C$500,0)),"")</f>
        <v>-115190842</v>
      </c>
      <c r="H14" s="2">
        <f>IFERROR(SUM(D14:G14)*(4/MAX(1,COUNT(D14:G14))),"")</f>
        <v>-625363182</v>
      </c>
      <c r="I14" s="2">
        <f t="shared" ref="I14:N14" si="11">IFERROR(INDEX(I51:I500,MATCH($C$14,$C$51:$C$500,0)),"")</f>
        <v>-873895598</v>
      </c>
      <c r="J14" s="2">
        <f t="shared" si="11"/>
        <v>-434061945</v>
      </c>
      <c r="K14" s="2">
        <f t="shared" si="11"/>
        <v>-176015608</v>
      </c>
      <c r="L14" s="2">
        <f t="shared" si="11"/>
        <v>-96128059</v>
      </c>
      <c r="M14" s="2">
        <f t="shared" si="11"/>
        <v>-23109526</v>
      </c>
      <c r="N14" s="2">
        <f t="shared" si="11"/>
        <v>-19733165</v>
      </c>
    </row>
    <row r="15" spans="1:14" ht="15.5" x14ac:dyDescent="0.35">
      <c r="C15" t="s">
        <v>28</v>
      </c>
      <c r="D15" s="2">
        <f>IFERROR(INDEX(D51:D500,MATCH($C$15,$C$51:$C$500,0)),"")</f>
        <v>12331164</v>
      </c>
      <c r="E15" s="2">
        <f>IFERROR(INDEX(E51:E500,MATCH($C$15,$C$51:$C$500,0)),"")</f>
        <v>12331166</v>
      </c>
      <c r="H15" s="2">
        <f>IFERROR(SUM(D15:G15)*(4/MAX(1,COUNT(D15:G15))),"")</f>
        <v>49324660</v>
      </c>
      <c r="I15" s="2">
        <f t="shared" ref="I15:N15" si="12">IFERROR(INDEX(I51:I500,MATCH($C$15,$C$51:$C$500,0)),"")</f>
        <v>1417782103</v>
      </c>
      <c r="J15" s="2">
        <f t="shared" si="12"/>
        <v>2025463648</v>
      </c>
      <c r="K15" s="2">
        <f t="shared" si="12"/>
        <v>35937650</v>
      </c>
      <c r="L15" s="2">
        <f t="shared" si="12"/>
        <v>-168865649</v>
      </c>
      <c r="M15" s="2">
        <f t="shared" si="12"/>
        <v>-46085233</v>
      </c>
      <c r="N15" s="2">
        <f t="shared" si="12"/>
        <v>0</v>
      </c>
    </row>
    <row r="16" spans="1:14" ht="15.5" x14ac:dyDescent="0.35">
      <c r="C16" t="s">
        <v>29</v>
      </c>
      <c r="D16" s="2">
        <f>IFERROR(INDEX(D51:D500,MATCH($C$16,$C$51:$C$500,0)),"")</f>
        <v>-17865362173</v>
      </c>
      <c r="E16" s="2">
        <f>IFERROR(INDEX(E51:E500,MATCH($C$16,$C$51:$C$500,0)),"")</f>
        <v>14808231048</v>
      </c>
      <c r="H16" s="2">
        <f>IFERROR(SUM(D16:G16)*(4/MAX(1,COUNT(D16:G16))),"")</f>
        <v>-6114262250</v>
      </c>
      <c r="I16" s="2">
        <f t="shared" ref="I16:N16" si="13">IFERROR(INDEX(I51:I500,MATCH($C$16,$C$51:$C$500,0)),"")</f>
        <v>-20185238296</v>
      </c>
      <c r="J16" s="2">
        <f t="shared" si="13"/>
        <v>-27707677762</v>
      </c>
      <c r="K16" s="2">
        <f t="shared" si="13"/>
        <v>-14376235166</v>
      </c>
      <c r="L16" s="2">
        <f t="shared" si="13"/>
        <v>5370204791</v>
      </c>
      <c r="M16" s="2">
        <f t="shared" si="13"/>
        <v>226356402</v>
      </c>
      <c r="N16" s="2">
        <f t="shared" si="13"/>
        <v>801907887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38</v>
      </c>
      <c r="C19" t="s">
        <v>39</v>
      </c>
    </row>
    <row r="20" spans="1:14" ht="15.5" x14ac:dyDescent="0.35">
      <c r="A20" t="s">
        <v>40</v>
      </c>
      <c r="C20" t="s">
        <v>41</v>
      </c>
      <c r="D20" s="2">
        <f ca="1">IFERROR(D21*D2,"")</f>
        <v>1431500000000</v>
      </c>
      <c r="E20" s="2">
        <f ca="1">IFERROR(E21*E2,"")</f>
        <v>777100000000</v>
      </c>
      <c r="H20" s="2">
        <f t="shared" ref="H20:N20" ca="1" si="14">IFERROR(H21*H2,"")</f>
        <v>777100000000</v>
      </c>
      <c r="I20" s="2">
        <f t="shared" ca="1" si="14"/>
        <v>1580000000000</v>
      </c>
      <c r="J20" s="2">
        <f t="shared" ca="1" si="14"/>
        <v>197500000000</v>
      </c>
      <c r="K20" s="2">
        <f t="shared" ca="1" si="14"/>
        <v>248850000000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4090000000</v>
      </c>
      <c r="E21" s="2">
        <f>IFERROR(INDEX(E51:E500,MATCH($C$7,$C$51:$C$500,0)),"")</f>
        <v>4090000000</v>
      </c>
      <c r="H21" s="2">
        <f>IFERROR(INDEX(D21:G21,COUNT(D21:G21)),"")</f>
        <v>4090000000</v>
      </c>
      <c r="I21" s="2">
        <f t="shared" ref="I21:N21" si="15">IFERROR(INDEX(I51:I500,MATCH($C$7,$C$51:$C$500,0)),"")</f>
        <v>3950000000</v>
      </c>
      <c r="J21" s="2">
        <f t="shared" si="15"/>
        <v>3950000000</v>
      </c>
      <c r="K21" s="2">
        <f t="shared" si="15"/>
        <v>3950000000</v>
      </c>
      <c r="L21" s="2">
        <f t="shared" si="15"/>
        <v>10000000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42</v>
      </c>
      <c r="C23" t="s">
        <v>43</v>
      </c>
      <c r="D23" s="3">
        <f>IFERROR(D5/D6*100,"")</f>
        <v>-14.968525989631992</v>
      </c>
      <c r="E23" s="3">
        <f>IFERROR(E5/E6*100,"")</f>
        <v>11.054344059008532</v>
      </c>
      <c r="H23" s="3">
        <f t="shared" ref="H23:N23" si="16">IFERROR(H5/H6*100,"")</f>
        <v>-3.9874595159210053</v>
      </c>
      <c r="I23" s="3">
        <f t="shared" si="16"/>
        <v>-20.739008834096104</v>
      </c>
      <c r="J23" s="3">
        <f t="shared" si="16"/>
        <v>-19.618351351552722</v>
      </c>
      <c r="K23" s="3">
        <f t="shared" si="16"/>
        <v>-9.6294047816941557</v>
      </c>
      <c r="L23" s="3">
        <f t="shared" si="16"/>
        <v>6.978162837046348</v>
      </c>
      <c r="M23" s="3">
        <f t="shared" si="16"/>
        <v>4.9635555884216857E-2</v>
      </c>
      <c r="N23" s="3">
        <f t="shared" si="16"/>
        <v>-1.9700585790228851E-2</v>
      </c>
    </row>
    <row r="24" spans="1:14" ht="15.5" x14ac:dyDescent="0.35">
      <c r="C24" t="s">
        <v>44</v>
      </c>
      <c r="D24" s="4">
        <f>IFERROR(_xlfn.RRI(5,I23,D23),"")</f>
        <v>-6.3132425955295446E-2</v>
      </c>
      <c r="E24" s="4" t="str">
        <f>IFERROR(_xlfn.RRI(5,J23,E23),"")</f>
        <v/>
      </c>
      <c r="H24" s="4" t="str">
        <f t="shared" ref="H24:N24" si="17">IFERROR(_xlfn.RRI(5,M23,H23),"")</f>
        <v/>
      </c>
      <c r="I24" s="4">
        <f t="shared" si="17"/>
        <v>3.0221824927210887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45</v>
      </c>
      <c r="C25" t="s">
        <v>46</v>
      </c>
      <c r="D25" s="3">
        <f>IFERROR(INDEX(D51:D500,MATCH($A$25,$C$51:$C$500,0)),"")</f>
        <v>-4.3899999999999997</v>
      </c>
      <c r="E25" s="3">
        <f>IFERROR(INDEX(E51:E500,MATCH($A$25,$C$51:$C$500,0)),"")</f>
        <v>3.72</v>
      </c>
      <c r="H25" s="3">
        <f>IFERROR(INDEX(D25:G25,COUNT(D25:G25)),"")</f>
        <v>3.72</v>
      </c>
      <c r="I25" s="3">
        <f t="shared" ref="I25:N25" si="18">IFERROR(INDEX(I51:I500,MATCH($C$25,$C$51:$C$500,0)),"")</f>
        <v>-3.48</v>
      </c>
      <c r="J25" s="3">
        <f t="shared" si="18"/>
        <v>-4.22</v>
      </c>
      <c r="K25" s="3">
        <f t="shared" si="18"/>
        <v>-2.7</v>
      </c>
      <c r="L25" s="3">
        <f t="shared" si="18"/>
        <v>531.39</v>
      </c>
      <c r="M25" s="3">
        <f t="shared" si="18"/>
        <v>9505.66</v>
      </c>
      <c r="N25" s="3">
        <f t="shared" si="18"/>
        <v>-15377.98</v>
      </c>
    </row>
    <row r="26" spans="1:14" ht="15.5" x14ac:dyDescent="0.35">
      <c r="C26" t="s">
        <v>47</v>
      </c>
      <c r="D26" s="4">
        <f>IFERROR(_xlfn.RRI(5,I25,D25),"")</f>
        <v>4.7555533475676315E-2</v>
      </c>
      <c r="E26" s="4" t="str">
        <f>IFERROR(_xlfn.RRI(5,J25,E25),"")</f>
        <v/>
      </c>
      <c r="H26" s="4">
        <f t="shared" ref="H26:N26" si="19">IFERROR(_xlfn.RRI(5,M25,H25),"")</f>
        <v>-0.79178494273796884</v>
      </c>
      <c r="I26" s="4">
        <f t="shared" si="19"/>
        <v>-0.81338953698500283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48</v>
      </c>
      <c r="D27" s="3">
        <f>IFERROR(D4/D21,"")</f>
        <v>1.2864645266503667</v>
      </c>
      <c r="E27" s="3">
        <f>IFERROR(E4/E21,"")</f>
        <v>1.0020120855745722</v>
      </c>
      <c r="H27" s="3">
        <f t="shared" ref="H27:N27" si="20">IFERROR(H4/H21,"")</f>
        <v>4.5769532244498778</v>
      </c>
      <c r="I27" s="3">
        <f t="shared" si="20"/>
        <v>4.7485357313924048</v>
      </c>
      <c r="J27" s="3">
        <f t="shared" si="20"/>
        <v>4.8998052351898735</v>
      </c>
      <c r="K27" s="3">
        <f t="shared" si="20"/>
        <v>6.280909252658228</v>
      </c>
      <c r="L27" s="3">
        <f t="shared" si="20"/>
        <v>4023.7612994000001</v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49</v>
      </c>
      <c r="D28" s="4">
        <f>IFERROR(_xlfn.RRI(5,I27,D27),"")</f>
        <v>-0.22986365233757711</v>
      </c>
      <c r="E28" s="4">
        <f>IFERROR(_xlfn.RRI(5,J27,E27),"")</f>
        <v>-0.27198751300938351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50</v>
      </c>
      <c r="H29" s="4">
        <f t="shared" ref="H29:N29" si="22">IFERROR(((H25-I25)/I25)*100%,"")</f>
        <v>-2.0689655172413794</v>
      </c>
      <c r="I29" s="4">
        <f t="shared" si="22"/>
        <v>-0.17535545023696678</v>
      </c>
      <c r="J29" s="4">
        <f t="shared" si="22"/>
        <v>0.56296296296296278</v>
      </c>
      <c r="K29" s="4">
        <f t="shared" si="22"/>
        <v>-1.0050810139445605</v>
      </c>
      <c r="L29" s="4">
        <f t="shared" si="22"/>
        <v>-0.94409751663745611</v>
      </c>
      <c r="M29" s="4">
        <f t="shared" si="22"/>
        <v>-1.6181345014104584</v>
      </c>
      <c r="N29" s="4" t="str">
        <f t="shared" si="22"/>
        <v/>
      </c>
    </row>
    <row r="30" spans="1:14" ht="15.5" x14ac:dyDescent="0.35">
      <c r="C30" t="s">
        <v>51</v>
      </c>
      <c r="H30" s="4">
        <f t="shared" ref="H30:N30" si="23">IFERROR(((H27-I27)/I27)*100%,"")</f>
        <v>-3.6133771892712309E-2</v>
      </c>
      <c r="I30" s="4">
        <f t="shared" si="23"/>
        <v>-3.0872554425442757E-2</v>
      </c>
      <c r="J30" s="4">
        <f t="shared" si="23"/>
        <v>-0.21988918513411715</v>
      </c>
      <c r="K30" s="4">
        <f t="shared" si="23"/>
        <v>-0.99843904526503724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33.24</v>
      </c>
      <c r="E32" s="3">
        <f>IFERROR(INDEX(E51:E500,MATCH($A$32,$C$51:$C$500,0)),"")</f>
        <v>37.590000000000003</v>
      </c>
      <c r="H32" s="3">
        <f>IFERROR(INDEX(D32:G32,COUNT(D32:G32)),"")</f>
        <v>37.590000000000003</v>
      </c>
      <c r="I32" s="3">
        <f t="shared" ref="I32:N32" si="24">IFERROR(INDEX(I51:I500,MATCH($C$32,$C$51:$C$500,0)),"")</f>
        <v>20.7</v>
      </c>
      <c r="J32" s="3">
        <f t="shared" si="24"/>
        <v>24.17</v>
      </c>
      <c r="K32" s="3">
        <f t="shared" si="24"/>
        <v>28.39</v>
      </c>
      <c r="L32" s="3">
        <f t="shared" si="24"/>
        <v>7404.97</v>
      </c>
      <c r="M32" s="3">
        <f t="shared" si="24"/>
        <v>75133057.700000003</v>
      </c>
      <c r="N32" s="3">
        <f t="shared" si="24"/>
        <v>75092221.549999997</v>
      </c>
    </row>
    <row r="33" spans="1:14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5.72</v>
      </c>
      <c r="E33" s="3">
        <f>IFERROR(INDEX(E51:E500,MATCH($A$33,$C$51:$C$500,0)),"")</f>
        <v>8.99</v>
      </c>
      <c r="H33" s="3">
        <f>IFERROR(INDEX(D33:G33,COUNT(D33:G33)),"")</f>
        <v>8.99</v>
      </c>
      <c r="I33" s="3">
        <f t="shared" ref="I33:N33" si="25">IFERROR(INDEX(I51:I500,MATCH($C$33,$C$51:$C$500,0)),"")</f>
        <v>19.32</v>
      </c>
      <c r="J33" s="3">
        <f t="shared" si="25"/>
        <v>2.0699999999999998</v>
      </c>
      <c r="K33" s="3">
        <f t="shared" si="25"/>
        <v>2.2200000000000002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-43.28</v>
      </c>
      <c r="E34" s="3">
        <f>IFERROR(INDEX(E51:E500,MATCH($A$34,$C$51:$C$500,0)),"")</f>
        <v>90.86</v>
      </c>
      <c r="H34" s="3">
        <f>IFERROR(INDEX(D34:G34,COUNT(D34:G34)),"")</f>
        <v>90.86</v>
      </c>
      <c r="I34" s="3">
        <f t="shared" ref="I34:N34" si="26">IFERROR(INDEX(I51:I500,MATCH($C$34,$C$51:$C$500,0)),"")</f>
        <v>-114.94</v>
      </c>
      <c r="J34" s="3">
        <f t="shared" si="26"/>
        <v>-11.85</v>
      </c>
      <c r="K34" s="3">
        <f t="shared" si="26"/>
        <v>-23.33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147.74</v>
      </c>
      <c r="E35" s="3">
        <f>IFERROR(INDEX(E51:E500,MATCH($A$35,$C$51:$C$500,0)),"")</f>
        <v>337.43</v>
      </c>
      <c r="H35" s="3">
        <f>IFERROR(INDEX(D35:G35,COUNT(D35:G35)),"")</f>
        <v>337.43</v>
      </c>
      <c r="I35" s="3">
        <f t="shared" ref="I35:N35" si="27">IFERROR(INDEX(I51:I500,MATCH($C$35,$C$51:$C$500,0)),"")</f>
        <v>84.2</v>
      </c>
      <c r="J35" s="3">
        <f t="shared" si="27"/>
        <v>10.199999999999999</v>
      </c>
      <c r="K35" s="3">
        <f t="shared" si="27"/>
        <v>10.029999999999999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64</v>
      </c>
      <c r="C36" t="s">
        <v>65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66</v>
      </c>
      <c r="C37" t="s">
        <v>67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73</v>
      </c>
      <c r="C51" t="s">
        <v>6</v>
      </c>
      <c r="D51" s="5">
        <v>5261639914</v>
      </c>
      <c r="E51" s="5">
        <v>4098229430</v>
      </c>
      <c r="F51" s="5">
        <v>4698184821</v>
      </c>
      <c r="G51" s="5">
        <v>3726883538</v>
      </c>
      <c r="I51" s="5">
        <v>18756716139</v>
      </c>
      <c r="J51" s="5">
        <v>19354230679</v>
      </c>
      <c r="K51" s="5">
        <v>24809591548</v>
      </c>
      <c r="L51" s="5">
        <v>40237612994</v>
      </c>
      <c r="M51" s="5">
        <v>23800667818</v>
      </c>
      <c r="N51" s="5">
        <v>6459454699</v>
      </c>
    </row>
    <row r="52" spans="2:14" ht="15.5" x14ac:dyDescent="0.35">
      <c r="C52" t="s">
        <v>74</v>
      </c>
      <c r="D52" s="5">
        <v>-2497179021</v>
      </c>
      <c r="E52" s="5">
        <v>-2046114061</v>
      </c>
      <c r="F52" s="5">
        <v>-2721292302</v>
      </c>
      <c r="G52" s="5">
        <v>-1639103834</v>
      </c>
      <c r="I52" s="5">
        <v>-8925993711</v>
      </c>
      <c r="J52" s="5">
        <v>-10903159742</v>
      </c>
      <c r="K52" s="5">
        <v>-17752245389</v>
      </c>
      <c r="L52" s="5">
        <v>-16314179825</v>
      </c>
      <c r="M52" s="5">
        <v>-11300007724</v>
      </c>
      <c r="N52" s="5">
        <v>-2353777877</v>
      </c>
    </row>
    <row r="53" spans="2:14" ht="15.5" x14ac:dyDescent="0.35">
      <c r="C53" t="s">
        <v>75</v>
      </c>
      <c r="D53" s="5">
        <v>2764460893</v>
      </c>
      <c r="E53" s="5">
        <v>2052115369</v>
      </c>
      <c r="F53" s="5">
        <v>1976892519</v>
      </c>
      <c r="G53" s="5">
        <v>2087779704</v>
      </c>
      <c r="I53" s="5">
        <v>9830722428</v>
      </c>
      <c r="J53" s="5">
        <v>8451070937</v>
      </c>
      <c r="K53" s="5">
        <v>7057346159</v>
      </c>
      <c r="L53" s="5">
        <v>23923433169</v>
      </c>
      <c r="M53" s="5">
        <v>12500660094</v>
      </c>
      <c r="N53" s="5">
        <v>4105676822</v>
      </c>
    </row>
    <row r="54" spans="2:14" ht="15.5" x14ac:dyDescent="0.35">
      <c r="C54" t="s">
        <v>76</v>
      </c>
      <c r="D54" s="5">
        <v>-20597626093</v>
      </c>
      <c r="E54" s="5">
        <v>12800511978</v>
      </c>
      <c r="F54" s="5">
        <v>-11550823425</v>
      </c>
      <c r="G54" s="5">
        <v>-6402878397</v>
      </c>
      <c r="I54" s="5">
        <v>-30003129902</v>
      </c>
      <c r="J54" s="5">
        <v>-36302020395</v>
      </c>
      <c r="K54" s="5">
        <v>-22016340010</v>
      </c>
      <c r="L54" s="5">
        <v>-18751567001</v>
      </c>
      <c r="M54" s="5">
        <v>-12546328516</v>
      </c>
      <c r="N54" s="5">
        <v>-3879035607</v>
      </c>
    </row>
    <row r="55" spans="2:14" ht="15.5" x14ac:dyDescent="0.35">
      <c r="C55" t="s">
        <v>77</v>
      </c>
      <c r="D55" s="5">
        <v>-4929851576</v>
      </c>
      <c r="E55" s="5">
        <v>-4846303747</v>
      </c>
      <c r="F55" s="5">
        <v>-4447977419</v>
      </c>
      <c r="G55" s="5">
        <v>-4184574413</v>
      </c>
      <c r="I55" s="5">
        <v>-17049949157</v>
      </c>
      <c r="J55" s="5">
        <v>-21873441229</v>
      </c>
      <c r="K55" s="5">
        <v>-21971106132</v>
      </c>
      <c r="L55" s="5">
        <v>-20024472643</v>
      </c>
      <c r="M55" s="5">
        <v>-10876013853</v>
      </c>
      <c r="N55" s="5">
        <v>-4371308943</v>
      </c>
    </row>
    <row r="56" spans="2:14" ht="15.5" x14ac:dyDescent="0.35">
      <c r="C56" t="s">
        <v>81</v>
      </c>
      <c r="D56" s="5">
        <v>127103483</v>
      </c>
      <c r="E56" s="5">
        <v>-412229667</v>
      </c>
      <c r="F56" s="5">
        <v>-2793536744</v>
      </c>
      <c r="G56" s="5">
        <v>-1597005473</v>
      </c>
      <c r="I56" s="5">
        <v>-5026355456</v>
      </c>
      <c r="J56" s="5">
        <v>-9012563403</v>
      </c>
      <c r="K56" s="5">
        <v>-3703938090</v>
      </c>
      <c r="L56" s="5">
        <v>163134742</v>
      </c>
      <c r="M56" s="5">
        <v>297609407</v>
      </c>
      <c r="N56" s="5">
        <v>812472561</v>
      </c>
    </row>
    <row r="57" spans="2:14" ht="15.5" x14ac:dyDescent="0.35">
      <c r="C57" t="s">
        <v>78</v>
      </c>
      <c r="D57" s="5">
        <v>-17833165200</v>
      </c>
      <c r="E57" s="5">
        <v>14852627347</v>
      </c>
      <c r="F57" s="5">
        <v>-9573930906</v>
      </c>
      <c r="G57" s="5">
        <v>-4315098693</v>
      </c>
      <c r="I57" s="5">
        <v>-20172407474</v>
      </c>
      <c r="J57" s="5">
        <v>-27850949458</v>
      </c>
      <c r="K57" s="5">
        <v>-14958993851</v>
      </c>
      <c r="L57" s="5">
        <v>5171866168</v>
      </c>
      <c r="M57" s="5">
        <v>-45668422</v>
      </c>
      <c r="N57" s="5">
        <v>226641215</v>
      </c>
    </row>
    <row r="58" spans="2:14" ht="15.5" x14ac:dyDescent="0.35">
      <c r="C58" t="s">
        <v>79</v>
      </c>
      <c r="D58" s="5">
        <v>-32196973</v>
      </c>
      <c r="E58" s="5">
        <v>-44396299</v>
      </c>
      <c r="F58" s="5">
        <v>-56041220</v>
      </c>
      <c r="G58" s="5">
        <v>-32569541</v>
      </c>
      <c r="I58" s="5">
        <v>-12830822</v>
      </c>
      <c r="J58" s="5">
        <v>143271696</v>
      </c>
      <c r="K58" s="5">
        <v>582758685</v>
      </c>
      <c r="L58" s="5">
        <v>198338623</v>
      </c>
      <c r="M58" s="5">
        <v>272024824</v>
      </c>
      <c r="N58" s="5">
        <v>575266672</v>
      </c>
    </row>
    <row r="59" spans="2:14" ht="15.5" x14ac:dyDescent="0.35">
      <c r="C59" t="s">
        <v>80</v>
      </c>
      <c r="D59" s="5">
        <v>165293776</v>
      </c>
      <c r="E59" s="5">
        <v>70794543</v>
      </c>
      <c r="F59" s="5">
        <v>-420065775</v>
      </c>
      <c r="G59" s="5">
        <v>929119270</v>
      </c>
      <c r="I59" s="5">
        <v>861064776</v>
      </c>
      <c r="J59" s="5">
        <v>577333641</v>
      </c>
      <c r="K59" s="5">
        <v>758774293</v>
      </c>
      <c r="L59" s="5">
        <v>294466682</v>
      </c>
      <c r="M59" s="5">
        <v>295134350</v>
      </c>
      <c r="N59" s="5">
        <v>594999837</v>
      </c>
    </row>
    <row r="60" spans="2:14" ht="15.5" x14ac:dyDescent="0.35">
      <c r="C60" t="s">
        <v>27</v>
      </c>
      <c r="D60" s="5">
        <v>-197490749</v>
      </c>
      <c r="E60" s="5">
        <v>-115190842</v>
      </c>
      <c r="F60" s="5">
        <v>364024555</v>
      </c>
      <c r="G60" s="5">
        <v>-961688811</v>
      </c>
      <c r="I60" s="5">
        <v>-873895598</v>
      </c>
      <c r="J60" s="5">
        <v>-434061945</v>
      </c>
      <c r="K60" s="5">
        <v>-176015608</v>
      </c>
      <c r="L60" s="5">
        <v>-96128059</v>
      </c>
      <c r="M60" s="5">
        <v>-23109526</v>
      </c>
      <c r="N60" s="5">
        <v>-19733165</v>
      </c>
    </row>
    <row r="61" spans="2:14" ht="15.5" x14ac:dyDescent="0.35">
      <c r="C61" t="s">
        <v>82</v>
      </c>
      <c r="D61" s="5">
        <v>-32196973</v>
      </c>
      <c r="E61" s="5">
        <v>-44396299</v>
      </c>
      <c r="F61" s="5">
        <v>-56041220</v>
      </c>
      <c r="G61" s="5">
        <v>-32569541</v>
      </c>
      <c r="I61" s="5">
        <v>-12830822</v>
      </c>
      <c r="J61" s="5">
        <v>143271696</v>
      </c>
      <c r="K61" s="5">
        <v>582758685</v>
      </c>
      <c r="L61" s="5">
        <v>198338623</v>
      </c>
      <c r="M61" s="5">
        <v>272024824</v>
      </c>
      <c r="N61" s="5">
        <v>575266672</v>
      </c>
    </row>
    <row r="62" spans="2:14" ht="15.5" x14ac:dyDescent="0.35">
      <c r="C62" t="s">
        <v>29</v>
      </c>
      <c r="D62" s="5">
        <v>-17865362173</v>
      </c>
      <c r="E62" s="5">
        <v>14808231048</v>
      </c>
      <c r="F62" s="5">
        <v>-9629972126</v>
      </c>
      <c r="G62" s="5">
        <v>-4347668234</v>
      </c>
      <c r="I62" s="5">
        <v>-20185238296</v>
      </c>
      <c r="J62" s="5">
        <v>-27707677762</v>
      </c>
      <c r="K62" s="5">
        <v>-14376235166</v>
      </c>
      <c r="L62" s="5">
        <v>5370204791</v>
      </c>
      <c r="M62" s="5">
        <v>226356402</v>
      </c>
      <c r="N62" s="5">
        <v>801907887</v>
      </c>
    </row>
    <row r="63" spans="2:14" ht="15.5" x14ac:dyDescent="0.35">
      <c r="C63" t="s">
        <v>28</v>
      </c>
      <c r="D63" s="5">
        <v>12331164</v>
      </c>
      <c r="E63" s="5">
        <v>12331166</v>
      </c>
      <c r="F63" s="5">
        <v>1369174881</v>
      </c>
      <c r="G63" s="5">
        <v>17662383</v>
      </c>
      <c r="I63" s="5">
        <v>1417782103</v>
      </c>
      <c r="J63" s="5">
        <v>2025463648</v>
      </c>
      <c r="K63" s="5">
        <v>35937650</v>
      </c>
      <c r="L63" s="5">
        <v>-168865649</v>
      </c>
      <c r="M63" s="5">
        <v>-46085233</v>
      </c>
    </row>
    <row r="64" spans="2:14" ht="15.5" x14ac:dyDescent="0.35">
      <c r="C64" t="s">
        <v>83</v>
      </c>
      <c r="K64" s="5">
        <v>-5519556</v>
      </c>
      <c r="L64" s="5">
        <v>-266489915</v>
      </c>
      <c r="M64" s="5">
        <v>-63436323</v>
      </c>
    </row>
    <row r="65" spans="2:14" ht="15.5" x14ac:dyDescent="0.35">
      <c r="C65" t="s">
        <v>84</v>
      </c>
      <c r="D65" s="5">
        <v>12331164</v>
      </c>
      <c r="E65" s="5">
        <v>12331166</v>
      </c>
      <c r="F65" s="5">
        <v>1369174881</v>
      </c>
      <c r="G65" s="5">
        <v>17662383</v>
      </c>
      <c r="I65" s="5">
        <v>1417782103</v>
      </c>
      <c r="J65" s="5">
        <v>2025463648</v>
      </c>
      <c r="K65" s="5">
        <v>41457206</v>
      </c>
      <c r="L65" s="5">
        <v>97624266</v>
      </c>
      <c r="M65" s="5">
        <v>17351090</v>
      </c>
    </row>
    <row r="66" spans="2:14" ht="15.5" x14ac:dyDescent="0.35">
      <c r="C66" t="s">
        <v>85</v>
      </c>
      <c r="D66" s="5">
        <v>12331164</v>
      </c>
      <c r="E66" s="5">
        <v>12331166</v>
      </c>
      <c r="F66" s="5">
        <v>1369174881</v>
      </c>
      <c r="G66" s="5">
        <v>17662383</v>
      </c>
      <c r="I66" s="5">
        <v>1417782103</v>
      </c>
      <c r="J66" s="5">
        <v>2025463648</v>
      </c>
      <c r="K66" s="5">
        <v>35937650</v>
      </c>
      <c r="L66" s="5">
        <v>-168865649</v>
      </c>
      <c r="M66" s="5">
        <v>-46085233</v>
      </c>
    </row>
    <row r="67" spans="2:14" ht="15.5" x14ac:dyDescent="0.35">
      <c r="C67" t="s">
        <v>87</v>
      </c>
      <c r="D67" s="5">
        <v>-17853031009</v>
      </c>
      <c r="E67" s="5">
        <v>14820562214</v>
      </c>
      <c r="F67" s="5">
        <v>-8260797245</v>
      </c>
      <c r="G67" s="5">
        <v>-4330005851</v>
      </c>
      <c r="I67" s="5">
        <v>-18767456193</v>
      </c>
      <c r="J67" s="5">
        <v>-25682214114</v>
      </c>
      <c r="K67" s="5">
        <v>-14340297516</v>
      </c>
      <c r="L67" s="5">
        <v>5201339142</v>
      </c>
      <c r="M67" s="5">
        <v>180271169</v>
      </c>
      <c r="N67" s="5">
        <v>801907887</v>
      </c>
    </row>
    <row r="68" spans="2:14" ht="15.5" x14ac:dyDescent="0.35">
      <c r="C68" t="s">
        <v>88</v>
      </c>
      <c r="F68" s="5">
        <v>29288220</v>
      </c>
      <c r="I68" s="5">
        <v>29288220</v>
      </c>
      <c r="J68" s="5">
        <v>22358700</v>
      </c>
      <c r="K68" s="5">
        <v>-5474820</v>
      </c>
      <c r="L68" s="5">
        <v>28470780</v>
      </c>
      <c r="M68" s="5">
        <v>145392672</v>
      </c>
    </row>
    <row r="69" spans="2:14" ht="15.5" x14ac:dyDescent="0.35">
      <c r="C69" t="s">
        <v>89</v>
      </c>
      <c r="D69" s="5">
        <v>-17853031009</v>
      </c>
      <c r="E69" s="5">
        <v>14820562214</v>
      </c>
      <c r="F69" s="5">
        <v>-8231509025</v>
      </c>
      <c r="G69" s="5">
        <v>-4330005851</v>
      </c>
      <c r="I69" s="5">
        <v>-18738167973</v>
      </c>
      <c r="J69" s="5">
        <v>-25659855414</v>
      </c>
      <c r="K69" s="5">
        <v>-14345772336</v>
      </c>
      <c r="L69" s="5">
        <v>5229809922</v>
      </c>
      <c r="M69" s="5">
        <v>325663841</v>
      </c>
      <c r="N69" s="5">
        <v>801907887</v>
      </c>
    </row>
    <row r="70" spans="2:14" ht="15.5" x14ac:dyDescent="0.35">
      <c r="C70" t="s">
        <v>90</v>
      </c>
      <c r="D70" s="5">
        <v>-17853031009</v>
      </c>
      <c r="E70" s="5">
        <v>14820562214</v>
      </c>
      <c r="F70" s="5">
        <v>-8260797245</v>
      </c>
      <c r="G70" s="5">
        <v>-4330005851</v>
      </c>
      <c r="I70" s="5">
        <v>-18767456193</v>
      </c>
      <c r="J70" s="5">
        <v>-25682214114</v>
      </c>
      <c r="K70" s="5">
        <v>-14340297516</v>
      </c>
      <c r="L70" s="5">
        <v>5201339142</v>
      </c>
      <c r="M70" s="5">
        <v>180271169</v>
      </c>
      <c r="N70" s="5">
        <v>801907887</v>
      </c>
    </row>
    <row r="71" spans="2:14" ht="15.5" x14ac:dyDescent="0.35">
      <c r="C71" t="s">
        <v>8</v>
      </c>
      <c r="D71" s="5">
        <v>-17980134492</v>
      </c>
      <c r="E71" s="5">
        <v>15232791881</v>
      </c>
      <c r="F71" s="5">
        <v>-5437972281</v>
      </c>
      <c r="G71" s="5">
        <v>-2733000378</v>
      </c>
      <c r="I71" s="5">
        <v>-13711812517</v>
      </c>
      <c r="J71" s="5">
        <v>-16647292011</v>
      </c>
      <c r="K71" s="5">
        <v>-10641834246</v>
      </c>
      <c r="L71" s="5">
        <v>5066675180</v>
      </c>
      <c r="M71" s="5">
        <v>28054434</v>
      </c>
      <c r="N71" s="5">
        <v>-10564674</v>
      </c>
    </row>
    <row r="72" spans="2:14" ht="15.5" x14ac:dyDescent="0.35">
      <c r="C72" t="s">
        <v>92</v>
      </c>
      <c r="D72" s="5">
        <v>-17853031009</v>
      </c>
      <c r="E72" s="5">
        <v>14820562214</v>
      </c>
      <c r="F72" s="5">
        <v>-8260797245</v>
      </c>
      <c r="G72" s="5">
        <v>-4330005851</v>
      </c>
      <c r="I72" s="5">
        <v>-18767456193</v>
      </c>
      <c r="J72" s="5">
        <v>-25682214114</v>
      </c>
      <c r="K72" s="5">
        <v>-14340297516</v>
      </c>
      <c r="L72" s="5">
        <v>5201339142</v>
      </c>
      <c r="M72" s="5">
        <v>180271169</v>
      </c>
      <c r="N72" s="5">
        <v>801907887</v>
      </c>
    </row>
    <row r="73" spans="2:14" ht="15.5" x14ac:dyDescent="0.35">
      <c r="C73" t="s">
        <v>93</v>
      </c>
      <c r="D73" s="5">
        <v>-17853031009</v>
      </c>
      <c r="E73" s="5">
        <v>14820562214</v>
      </c>
      <c r="F73" s="5">
        <v>-8231509025</v>
      </c>
      <c r="G73" s="5">
        <v>-4330005851</v>
      </c>
      <c r="I73" s="5">
        <v>-18738167973</v>
      </c>
      <c r="J73" s="5">
        <v>-25659855414</v>
      </c>
      <c r="K73" s="5">
        <v>-14345772336</v>
      </c>
      <c r="L73" s="5">
        <v>5229809922</v>
      </c>
      <c r="M73" s="5">
        <v>325663841</v>
      </c>
      <c r="N73" s="5">
        <v>801907887</v>
      </c>
    </row>
    <row r="74" spans="2:14" ht="15.5" x14ac:dyDescent="0.35">
      <c r="C74" t="s">
        <v>94</v>
      </c>
      <c r="D74" s="5">
        <v>-17853031009</v>
      </c>
      <c r="E74" s="5">
        <v>14820562214</v>
      </c>
      <c r="F74" s="5">
        <v>-8231509025</v>
      </c>
      <c r="G74" s="5">
        <v>-4330005851</v>
      </c>
      <c r="I74" s="5">
        <v>-18738167973</v>
      </c>
      <c r="J74" s="5">
        <v>-25659855414</v>
      </c>
      <c r="K74" s="5">
        <v>-14345772336</v>
      </c>
      <c r="L74" s="5">
        <v>5229809922</v>
      </c>
      <c r="M74" s="5">
        <v>325663841</v>
      </c>
      <c r="N74" s="5">
        <v>801907887</v>
      </c>
    </row>
    <row r="76" spans="2:14" ht="15.5" x14ac:dyDescent="0.35">
      <c r="B76" t="s">
        <v>95</v>
      </c>
      <c r="C76" t="s">
        <v>96</v>
      </c>
    </row>
    <row r="77" spans="2:14" ht="15.5" x14ac:dyDescent="0.35">
      <c r="C77" t="s">
        <v>97</v>
      </c>
    </row>
    <row r="78" spans="2:14" ht="15.5" x14ac:dyDescent="0.35">
      <c r="C78" t="s">
        <v>20</v>
      </c>
      <c r="D78" s="5">
        <v>9180521756</v>
      </c>
      <c r="E78" s="5">
        <v>27729954965</v>
      </c>
      <c r="F78" s="5">
        <v>1247372367</v>
      </c>
      <c r="G78" s="5">
        <v>1505963706</v>
      </c>
      <c r="I78" s="5">
        <v>1247372367</v>
      </c>
      <c r="J78" s="5">
        <v>2065669244</v>
      </c>
      <c r="K78" s="5">
        <v>4932305583</v>
      </c>
      <c r="L78" s="5">
        <v>10165730732</v>
      </c>
      <c r="M78" s="5">
        <v>2961384404</v>
      </c>
      <c r="N78" s="5">
        <v>8530890557</v>
      </c>
    </row>
    <row r="79" spans="2:14" ht="15.5" x14ac:dyDescent="0.35">
      <c r="C79" t="s">
        <v>98</v>
      </c>
      <c r="D79" s="5">
        <v>1354427767</v>
      </c>
      <c r="E79" s="5">
        <v>1103107835</v>
      </c>
      <c r="F79" s="5">
        <v>1084831289</v>
      </c>
      <c r="G79" s="5">
        <v>2387389236</v>
      </c>
      <c r="I79" s="5">
        <v>1084831289</v>
      </c>
      <c r="J79" s="5">
        <v>2317739927</v>
      </c>
      <c r="K79" s="5">
        <v>3469258168</v>
      </c>
      <c r="L79" s="5">
        <v>4819141088</v>
      </c>
      <c r="M79" s="5">
        <v>1237136061</v>
      </c>
      <c r="N79" s="5">
        <v>610407036</v>
      </c>
    </row>
    <row r="80" spans="2:14" ht="15.5" x14ac:dyDescent="0.35">
      <c r="C80" t="s">
        <v>101</v>
      </c>
      <c r="G80" s="5">
        <v>1183710000</v>
      </c>
      <c r="J80" s="5">
        <v>1109220000</v>
      </c>
      <c r="L80" s="5">
        <v>4501113000</v>
      </c>
      <c r="M80" s="5">
        <v>20239954412</v>
      </c>
      <c r="N80" s="5">
        <v>17705454412</v>
      </c>
    </row>
    <row r="81" spans="3:14" ht="15.5" x14ac:dyDescent="0.35">
      <c r="C81" t="s">
        <v>247</v>
      </c>
      <c r="L81" s="5">
        <v>4501113000</v>
      </c>
      <c r="M81" s="5">
        <v>20239954412</v>
      </c>
      <c r="N81" s="5">
        <v>17705454412</v>
      </c>
    </row>
    <row r="82" spans="3:14" ht="15.5" x14ac:dyDescent="0.35">
      <c r="C82" t="s">
        <v>99</v>
      </c>
      <c r="G82" s="5">
        <v>1183710000</v>
      </c>
      <c r="J82" s="5">
        <v>1109220000</v>
      </c>
    </row>
    <row r="83" spans="3:14" ht="15.5" x14ac:dyDescent="0.35">
      <c r="C83" t="s">
        <v>102</v>
      </c>
      <c r="G83" s="5">
        <v>1183710000</v>
      </c>
      <c r="J83" s="5">
        <v>1109220000</v>
      </c>
      <c r="L83" s="5">
        <v>4501113000</v>
      </c>
      <c r="M83" s="5">
        <v>20239954412</v>
      </c>
      <c r="N83" s="5">
        <v>17705454412</v>
      </c>
    </row>
    <row r="84" spans="3:14" ht="15.5" x14ac:dyDescent="0.35">
      <c r="C84" t="s">
        <v>103</v>
      </c>
      <c r="D84" s="5">
        <v>4241450821</v>
      </c>
      <c r="E84" s="5">
        <v>1073828391</v>
      </c>
      <c r="F84" s="5">
        <v>1540095064</v>
      </c>
      <c r="G84" s="5">
        <v>7359345065</v>
      </c>
      <c r="I84" s="5">
        <v>1540095064</v>
      </c>
      <c r="J84" s="5">
        <v>9781361115</v>
      </c>
      <c r="K84" s="5">
        <v>21561853735</v>
      </c>
      <c r="L84" s="5">
        <v>6144383286</v>
      </c>
      <c r="M84" s="5">
        <v>4954085234</v>
      </c>
      <c r="N84" s="5">
        <v>1331738945</v>
      </c>
    </row>
    <row r="85" spans="3:14" ht="15.5" x14ac:dyDescent="0.35">
      <c r="C85" t="s">
        <v>81</v>
      </c>
      <c r="D85" s="5">
        <v>-1863942862</v>
      </c>
      <c r="E85" s="5">
        <v>-2037412776</v>
      </c>
      <c r="F85" s="5">
        <v>-2037412776</v>
      </c>
      <c r="G85" s="5">
        <v>-2060779600</v>
      </c>
      <c r="I85" s="5">
        <v>-2037412776</v>
      </c>
      <c r="J85" s="5">
        <v>-2060779600</v>
      </c>
      <c r="K85" s="5">
        <v>-2074684640</v>
      </c>
      <c r="L85" s="5">
        <v>-2077534195</v>
      </c>
      <c r="M85" s="5">
        <v>21524045</v>
      </c>
    </row>
    <row r="86" spans="3:14" ht="15.5" x14ac:dyDescent="0.35">
      <c r="C86" t="s">
        <v>104</v>
      </c>
      <c r="D86" s="5">
        <v>63907431745</v>
      </c>
      <c r="E86" s="5">
        <v>79329362404</v>
      </c>
      <c r="F86" s="5">
        <v>8580302505</v>
      </c>
      <c r="G86" s="5">
        <v>14363806929</v>
      </c>
      <c r="I86" s="5">
        <v>8580302505</v>
      </c>
      <c r="J86" s="5">
        <v>22028234143</v>
      </c>
      <c r="K86" s="5">
        <v>43316842750</v>
      </c>
      <c r="L86" s="5">
        <v>38576848761</v>
      </c>
      <c r="M86" s="5">
        <v>27311559397</v>
      </c>
      <c r="N86" s="5">
        <v>26523863619</v>
      </c>
    </row>
    <row r="87" spans="3:14" ht="15.5" x14ac:dyDescent="0.35">
      <c r="C87" t="s">
        <v>105</v>
      </c>
    </row>
    <row r="88" spans="3:14" ht="15.5" x14ac:dyDescent="0.35">
      <c r="C88" t="s">
        <v>108</v>
      </c>
      <c r="D88" s="5">
        <v>3591148930</v>
      </c>
      <c r="E88" s="5">
        <v>3578817766</v>
      </c>
      <c r="F88" s="5">
        <v>3566486600</v>
      </c>
      <c r="G88" s="5">
        <v>2205572499</v>
      </c>
      <c r="I88" s="5">
        <v>3566486600</v>
      </c>
      <c r="J88" s="5">
        <v>2156965277</v>
      </c>
      <c r="K88" s="5">
        <v>137807929</v>
      </c>
      <c r="L88" s="5">
        <v>94806543</v>
      </c>
      <c r="M88" s="5">
        <v>5212498</v>
      </c>
    </row>
    <row r="89" spans="3:14" ht="15.5" x14ac:dyDescent="0.35">
      <c r="C89" t="s">
        <v>106</v>
      </c>
      <c r="D89" s="5">
        <v>9731745042</v>
      </c>
      <c r="E89" s="5">
        <v>10457908424</v>
      </c>
      <c r="F89" s="5">
        <v>11096150851</v>
      </c>
      <c r="G89" s="5">
        <v>11754070209</v>
      </c>
      <c r="I89" s="5">
        <v>11096150851</v>
      </c>
      <c r="J89" s="5">
        <v>13850082016</v>
      </c>
      <c r="K89" s="5">
        <v>16335260903</v>
      </c>
      <c r="L89" s="5">
        <v>3332813943</v>
      </c>
      <c r="M89" s="5">
        <v>1119246492</v>
      </c>
      <c r="N89" s="5">
        <v>447002555</v>
      </c>
    </row>
    <row r="90" spans="3:14" ht="15.5" x14ac:dyDescent="0.35">
      <c r="C90" t="s">
        <v>107</v>
      </c>
      <c r="D90" s="5">
        <v>1965056406</v>
      </c>
      <c r="E90" s="5">
        <v>2313432341</v>
      </c>
      <c r="F90" s="5">
        <v>1136808277</v>
      </c>
      <c r="G90" s="5">
        <v>1410184212</v>
      </c>
      <c r="I90" s="5">
        <v>1136808277</v>
      </c>
      <c r="J90" s="5">
        <v>2230312018</v>
      </c>
      <c r="K90" s="5">
        <v>3337142011</v>
      </c>
      <c r="L90" s="5">
        <v>106550000</v>
      </c>
      <c r="M90" s="5">
        <v>144992500</v>
      </c>
      <c r="N90" s="5">
        <v>128393333</v>
      </c>
    </row>
    <row r="91" spans="3:14" ht="15.5" x14ac:dyDescent="0.35">
      <c r="C91" t="s">
        <v>248</v>
      </c>
      <c r="D91" s="5">
        <v>993189624</v>
      </c>
      <c r="E91" s="5">
        <v>993246029</v>
      </c>
      <c r="F91" s="5">
        <v>993305884</v>
      </c>
      <c r="G91" s="5">
        <v>993350620</v>
      </c>
      <c r="I91" s="5">
        <v>993305884</v>
      </c>
      <c r="J91" s="5">
        <v>993499919</v>
      </c>
      <c r="K91" s="5">
        <v>1098351727</v>
      </c>
      <c r="L91" s="5">
        <v>997422958</v>
      </c>
      <c r="M91" s="5">
        <v>2211133621</v>
      </c>
      <c r="N91" s="5">
        <v>2361935483</v>
      </c>
    </row>
    <row r="92" spans="3:14" ht="15.5" x14ac:dyDescent="0.35">
      <c r="C92" t="s">
        <v>961</v>
      </c>
      <c r="D92" s="5">
        <v>48068477447</v>
      </c>
      <c r="E92" s="5">
        <v>48068477447</v>
      </c>
      <c r="F92" s="5">
        <v>48068477447</v>
      </c>
      <c r="G92" s="5">
        <v>48068477447</v>
      </c>
      <c r="I92" s="5">
        <v>48068477447</v>
      </c>
      <c r="J92" s="5">
        <v>48068477447</v>
      </c>
      <c r="K92" s="5">
        <v>46821810797</v>
      </c>
      <c r="L92" s="5">
        <v>25662737135</v>
      </c>
      <c r="M92" s="5">
        <v>18036022302</v>
      </c>
      <c r="N92" s="5">
        <v>9562219214</v>
      </c>
    </row>
    <row r="93" spans="3:14" ht="15.5" x14ac:dyDescent="0.35">
      <c r="C93" t="s">
        <v>249</v>
      </c>
      <c r="D93" s="5">
        <v>2963737081</v>
      </c>
      <c r="E93" s="5">
        <v>2763491240</v>
      </c>
      <c r="F93" s="5">
        <v>2763491240</v>
      </c>
      <c r="G93" s="5">
        <v>2763491240</v>
      </c>
      <c r="I93" s="5">
        <v>2763491240</v>
      </c>
      <c r="J93" s="5">
        <v>2763491240</v>
      </c>
      <c r="K93" s="5">
        <v>2763491240</v>
      </c>
      <c r="L93" s="5">
        <v>2763491240</v>
      </c>
      <c r="M93" s="5">
        <v>2763491240</v>
      </c>
      <c r="N93" s="5">
        <v>1554642955</v>
      </c>
    </row>
    <row r="94" spans="3:14" ht="15.5" x14ac:dyDescent="0.35">
      <c r="C94" t="s">
        <v>245</v>
      </c>
      <c r="M94" s="5">
        <v>151275652</v>
      </c>
      <c r="N94" s="5">
        <v>12489378</v>
      </c>
    </row>
    <row r="95" spans="3:14" ht="15.5" x14ac:dyDescent="0.35">
      <c r="C95" t="s">
        <v>109</v>
      </c>
      <c r="D95" s="5">
        <v>67313354530</v>
      </c>
      <c r="E95" s="5">
        <v>68175373247</v>
      </c>
      <c r="F95" s="5">
        <v>67624720299</v>
      </c>
      <c r="G95" s="5">
        <v>70172663471</v>
      </c>
      <c r="I95" s="5">
        <v>67624720299</v>
      </c>
      <c r="J95" s="5">
        <v>72975855161</v>
      </c>
      <c r="K95" s="5">
        <v>77187237245</v>
      </c>
      <c r="L95" s="5">
        <v>37480634819</v>
      </c>
      <c r="M95" s="5">
        <v>44593781865</v>
      </c>
      <c r="N95" s="5">
        <v>31589647952</v>
      </c>
    </row>
    <row r="96" spans="3:14" ht="15.5" x14ac:dyDescent="0.35">
      <c r="C96" t="s">
        <v>110</v>
      </c>
      <c r="D96" s="5">
        <v>131220786275</v>
      </c>
      <c r="E96" s="5">
        <v>147504735651</v>
      </c>
      <c r="F96" s="5">
        <v>76205022804</v>
      </c>
      <c r="G96" s="5">
        <v>84536470400</v>
      </c>
      <c r="I96" s="5">
        <v>76205022804</v>
      </c>
      <c r="J96" s="5">
        <v>95004089304</v>
      </c>
      <c r="K96" s="5">
        <v>120504079995</v>
      </c>
      <c r="L96" s="5">
        <v>76057483580</v>
      </c>
      <c r="M96" s="5">
        <v>71905341262</v>
      </c>
      <c r="N96" s="5">
        <v>58113511571</v>
      </c>
    </row>
    <row r="97" spans="3:14" ht="15.5" x14ac:dyDescent="0.35">
      <c r="C97" t="s">
        <v>111</v>
      </c>
    </row>
    <row r="98" spans="3:14" ht="15.5" x14ac:dyDescent="0.35">
      <c r="C98" t="s">
        <v>112</v>
      </c>
    </row>
    <row r="99" spans="3:14" ht="15.5" x14ac:dyDescent="0.35">
      <c r="C99" t="s">
        <v>113</v>
      </c>
      <c r="D99" s="5">
        <v>10506118446</v>
      </c>
      <c r="E99" s="5">
        <v>9166577347</v>
      </c>
      <c r="F99" s="5">
        <v>9606017304</v>
      </c>
      <c r="G99" s="5">
        <v>9296664887</v>
      </c>
      <c r="I99" s="5">
        <v>9606017304</v>
      </c>
      <c r="J99" s="5">
        <v>9555998843</v>
      </c>
      <c r="K99" s="5">
        <v>9009989985</v>
      </c>
      <c r="L99" s="5">
        <v>2469030165</v>
      </c>
      <c r="M99" s="5">
        <v>15174600085</v>
      </c>
      <c r="N99" s="5">
        <v>4413665660</v>
      </c>
    </row>
    <row r="100" spans="3:14" ht="15.5" x14ac:dyDescent="0.35">
      <c r="C100" t="s">
        <v>114</v>
      </c>
      <c r="D100" s="5">
        <v>2479708346</v>
      </c>
      <c r="E100" s="5">
        <v>2109050296</v>
      </c>
      <c r="F100" s="5">
        <v>2340879715</v>
      </c>
      <c r="G100" s="5">
        <v>2198527200</v>
      </c>
      <c r="I100" s="5">
        <v>2340879715</v>
      </c>
      <c r="J100" s="5">
        <v>2024253216</v>
      </c>
      <c r="K100" s="5">
        <v>1473791587</v>
      </c>
      <c r="L100" s="5">
        <v>733199578</v>
      </c>
      <c r="M100" s="5">
        <v>1341212274</v>
      </c>
      <c r="N100" s="5">
        <v>161713184</v>
      </c>
    </row>
    <row r="101" spans="3:14" ht="15.5" x14ac:dyDescent="0.35">
      <c r="C101" t="s">
        <v>115</v>
      </c>
      <c r="D101" s="5">
        <v>3193871659</v>
      </c>
      <c r="E101" s="5">
        <v>1757899871</v>
      </c>
      <c r="F101" s="5">
        <v>5288261599</v>
      </c>
      <c r="G101" s="5">
        <v>5353095751</v>
      </c>
      <c r="I101" s="5">
        <v>5288261599</v>
      </c>
      <c r="J101" s="5">
        <v>5364006304</v>
      </c>
      <c r="K101" s="5">
        <v>5544798765</v>
      </c>
      <c r="L101" s="5">
        <v>144777837</v>
      </c>
      <c r="M101" s="5">
        <v>82749449</v>
      </c>
      <c r="N101" s="5">
        <v>69449600</v>
      </c>
    </row>
    <row r="102" spans="3:14" ht="15.5" x14ac:dyDescent="0.35">
      <c r="C102" t="s">
        <v>543</v>
      </c>
      <c r="D102" s="5">
        <v>3265377771</v>
      </c>
      <c r="E102" s="5">
        <v>3956344439</v>
      </c>
      <c r="F102" s="5">
        <v>515625000</v>
      </c>
      <c r="G102" s="5">
        <v>552001901</v>
      </c>
      <c r="I102" s="5">
        <v>515625000</v>
      </c>
      <c r="J102" s="5">
        <v>552001901</v>
      </c>
      <c r="K102" s="5">
        <v>325090254</v>
      </c>
      <c r="L102" s="5">
        <v>181788384</v>
      </c>
      <c r="M102" s="5">
        <v>13324423709</v>
      </c>
      <c r="N102" s="5">
        <v>4093450112</v>
      </c>
    </row>
    <row r="103" spans="3:14" ht="15.5" x14ac:dyDescent="0.35">
      <c r="C103" t="s">
        <v>117</v>
      </c>
      <c r="D103" s="5">
        <v>1075944146</v>
      </c>
      <c r="E103" s="5">
        <v>1098059489</v>
      </c>
      <c r="F103" s="5">
        <v>1283531114</v>
      </c>
      <c r="G103" s="5">
        <v>824864510</v>
      </c>
      <c r="I103" s="5">
        <v>1283531114</v>
      </c>
      <c r="J103" s="5">
        <v>1010945454</v>
      </c>
      <c r="K103" s="5">
        <v>572721897</v>
      </c>
      <c r="L103" s="5">
        <v>293848269</v>
      </c>
      <c r="M103" s="5">
        <v>97852267</v>
      </c>
      <c r="N103" s="5">
        <v>75369126</v>
      </c>
    </row>
    <row r="104" spans="3:14" ht="15.5" x14ac:dyDescent="0.35">
      <c r="C104" t="s">
        <v>116</v>
      </c>
      <c r="D104" s="5">
        <v>244343524</v>
      </c>
      <c r="E104" s="5">
        <v>226849166</v>
      </c>
      <c r="F104" s="5">
        <v>70820802</v>
      </c>
      <c r="G104" s="5">
        <v>114648084</v>
      </c>
      <c r="I104" s="5">
        <v>70820802</v>
      </c>
      <c r="J104" s="5">
        <v>238800371</v>
      </c>
      <c r="K104" s="5">
        <v>370753782</v>
      </c>
      <c r="L104" s="5">
        <v>588610642</v>
      </c>
      <c r="M104" s="5">
        <v>80125000</v>
      </c>
      <c r="N104" s="5">
        <v>1194260</v>
      </c>
    </row>
    <row r="105" spans="3:14" ht="15.5" x14ac:dyDescent="0.35">
      <c r="C105" t="s">
        <v>322</v>
      </c>
    </row>
    <row r="106" spans="3:14" ht="15.5" x14ac:dyDescent="0.35">
      <c r="C106" t="s">
        <v>325</v>
      </c>
      <c r="F106" s="5">
        <v>88524988</v>
      </c>
      <c r="G106" s="5">
        <v>86939668</v>
      </c>
      <c r="I106" s="5">
        <v>88524988</v>
      </c>
      <c r="J106" s="5">
        <v>338528114</v>
      </c>
      <c r="K106" s="5">
        <v>505365122</v>
      </c>
      <c r="L106" s="5">
        <v>292962146</v>
      </c>
      <c r="M106" s="5">
        <v>96961734</v>
      </c>
    </row>
    <row r="107" spans="3:14" ht="15.5" x14ac:dyDescent="0.35">
      <c r="C107" t="s">
        <v>122</v>
      </c>
      <c r="D107" s="5">
        <v>595061500</v>
      </c>
      <c r="E107" s="5">
        <v>539010750</v>
      </c>
      <c r="F107" s="5">
        <v>482960000</v>
      </c>
      <c r="G107" s="5">
        <v>892250988</v>
      </c>
      <c r="I107" s="5">
        <v>482960000</v>
      </c>
      <c r="J107" s="5">
        <v>592376988</v>
      </c>
      <c r="K107" s="5">
        <v>980153923</v>
      </c>
      <c r="L107" s="5">
        <v>980873192</v>
      </c>
      <c r="M107" s="5">
        <v>209899413</v>
      </c>
      <c r="N107" s="5">
        <v>73653713</v>
      </c>
    </row>
    <row r="108" spans="3:14" ht="15.5" x14ac:dyDescent="0.35">
      <c r="C108" t="s">
        <v>123</v>
      </c>
      <c r="D108" s="5">
        <v>595061500</v>
      </c>
      <c r="E108" s="5">
        <v>539010750</v>
      </c>
      <c r="F108" s="5">
        <v>482960000</v>
      </c>
      <c r="G108" s="5">
        <v>892250988</v>
      </c>
      <c r="I108" s="5">
        <v>482960000</v>
      </c>
      <c r="J108" s="5">
        <v>592376988</v>
      </c>
      <c r="K108" s="5">
        <v>980153923</v>
      </c>
      <c r="L108" s="5">
        <v>980873192</v>
      </c>
      <c r="M108" s="5">
        <v>209899413</v>
      </c>
      <c r="N108" s="5">
        <v>73653713</v>
      </c>
    </row>
    <row r="109" spans="3:14" ht="15.5" x14ac:dyDescent="0.35">
      <c r="C109" t="s">
        <v>119</v>
      </c>
    </row>
    <row r="110" spans="3:14" ht="15.5" x14ac:dyDescent="0.35">
      <c r="C110" t="s">
        <v>121</v>
      </c>
      <c r="G110" s="5">
        <v>88524988</v>
      </c>
      <c r="J110" s="5">
        <v>88524988</v>
      </c>
      <c r="K110" s="5">
        <v>597377923</v>
      </c>
      <c r="L110" s="5">
        <v>741975192</v>
      </c>
    </row>
    <row r="111" spans="3:14" ht="15.5" x14ac:dyDescent="0.35">
      <c r="C111" t="s">
        <v>124</v>
      </c>
      <c r="D111" s="5">
        <v>11101179946</v>
      </c>
      <c r="E111" s="5">
        <v>9705588097</v>
      </c>
      <c r="F111" s="5">
        <v>10088977304</v>
      </c>
      <c r="G111" s="5">
        <v>10188915875</v>
      </c>
      <c r="I111" s="5">
        <v>10088977304</v>
      </c>
      <c r="J111" s="5">
        <v>10148375831</v>
      </c>
      <c r="K111" s="5">
        <v>9990143908</v>
      </c>
      <c r="L111" s="5">
        <v>3449903357</v>
      </c>
      <c r="M111" s="5">
        <v>15384499498</v>
      </c>
      <c r="N111" s="5">
        <v>4487319373</v>
      </c>
    </row>
    <row r="112" spans="3:14" ht="15.5" x14ac:dyDescent="0.35">
      <c r="C112" t="s">
        <v>125</v>
      </c>
    </row>
    <row r="113" spans="2:14" ht="15.5" x14ac:dyDescent="0.35">
      <c r="C113" t="s">
        <v>126</v>
      </c>
      <c r="D113" s="5">
        <v>81827150880</v>
      </c>
      <c r="E113" s="5">
        <v>81827150880</v>
      </c>
      <c r="F113" s="5">
        <v>78962829280</v>
      </c>
      <c r="G113" s="5">
        <v>78962829280</v>
      </c>
      <c r="I113" s="5">
        <v>78962829280</v>
      </c>
      <c r="J113" s="5">
        <v>78962829280</v>
      </c>
      <c r="K113" s="5">
        <v>78962666000</v>
      </c>
      <c r="L113" s="5">
        <v>67562662800</v>
      </c>
      <c r="M113" s="5">
        <v>51672000000</v>
      </c>
      <c r="N113" s="5">
        <v>51672000000</v>
      </c>
    </row>
    <row r="114" spans="2:14" ht="15.5" x14ac:dyDescent="0.35">
      <c r="C114" t="s">
        <v>127</v>
      </c>
      <c r="D114" s="5">
        <v>93861262760</v>
      </c>
      <c r="E114" s="5">
        <v>93861262760</v>
      </c>
      <c r="F114" s="5">
        <v>39863044520</v>
      </c>
      <c r="G114" s="5">
        <v>39863044520</v>
      </c>
      <c r="I114" s="5">
        <v>39863044520</v>
      </c>
      <c r="J114" s="5">
        <v>39863044520</v>
      </c>
      <c r="K114" s="5">
        <v>39861575000</v>
      </c>
      <c r="L114" s="5">
        <v>-990000000</v>
      </c>
      <c r="M114" s="5">
        <v>-990000000</v>
      </c>
      <c r="N114" s="5">
        <v>-990000000</v>
      </c>
    </row>
    <row r="115" spans="2:14" ht="15.5" x14ac:dyDescent="0.35">
      <c r="C115" t="s">
        <v>128</v>
      </c>
      <c r="D115" s="5">
        <v>-37820357672</v>
      </c>
      <c r="E115" s="5">
        <v>-19840223180</v>
      </c>
      <c r="F115" s="5">
        <v>-35073015061</v>
      </c>
      <c r="G115" s="5">
        <v>-29611675956</v>
      </c>
      <c r="I115" s="5">
        <v>-35073015061</v>
      </c>
      <c r="J115" s="5">
        <v>-21336335720</v>
      </c>
      <c r="K115" s="5">
        <v>-4675138669</v>
      </c>
      <c r="L115" s="5">
        <v>5969545132</v>
      </c>
      <c r="M115" s="5">
        <v>912886596</v>
      </c>
      <c r="N115" s="5">
        <v>906356207</v>
      </c>
    </row>
    <row r="116" spans="2:14" ht="15.5" x14ac:dyDescent="0.35">
      <c r="C116" t="s">
        <v>257</v>
      </c>
      <c r="D116" s="5">
        <v>1045961985</v>
      </c>
      <c r="E116" s="5">
        <v>1045961985</v>
      </c>
      <c r="F116" s="5">
        <v>1045961985</v>
      </c>
      <c r="G116" s="5">
        <v>1045961985</v>
      </c>
      <c r="I116" s="5">
        <v>1045961985</v>
      </c>
      <c r="J116" s="5">
        <v>1045961985</v>
      </c>
      <c r="K116" s="5">
        <v>1045961985</v>
      </c>
    </row>
    <row r="117" spans="2:14" ht="15.5" x14ac:dyDescent="0.35">
      <c r="C117" t="s">
        <v>258</v>
      </c>
      <c r="D117" s="5">
        <v>-38866319657</v>
      </c>
      <c r="E117" s="5">
        <v>-20886185165</v>
      </c>
      <c r="F117" s="5">
        <v>-36118977046</v>
      </c>
      <c r="G117" s="5">
        <v>-30657637941</v>
      </c>
      <c r="I117" s="5">
        <v>-36118977046</v>
      </c>
      <c r="J117" s="5">
        <v>-22382297705</v>
      </c>
      <c r="K117" s="5">
        <v>-5721100654</v>
      </c>
      <c r="L117" s="5">
        <v>5969545132</v>
      </c>
    </row>
    <row r="118" spans="2:14" ht="15.5" x14ac:dyDescent="0.35">
      <c r="C118" t="s">
        <v>259</v>
      </c>
      <c r="D118" s="5">
        <v>-37820357672</v>
      </c>
      <c r="E118" s="5">
        <v>-19840223180</v>
      </c>
      <c r="F118" s="5">
        <v>-35073015061</v>
      </c>
      <c r="G118" s="5">
        <v>-29611675956</v>
      </c>
      <c r="I118" s="5">
        <v>-35073015061</v>
      </c>
      <c r="J118" s="5">
        <v>-21336335720</v>
      </c>
      <c r="K118" s="5">
        <v>-4675138669</v>
      </c>
      <c r="L118" s="5">
        <v>5969545132</v>
      </c>
      <c r="M118" s="5">
        <v>912886596</v>
      </c>
      <c r="N118" s="5">
        <v>906356207</v>
      </c>
    </row>
    <row r="119" spans="2:14" ht="15.5" x14ac:dyDescent="0.35">
      <c r="C119" t="s">
        <v>260</v>
      </c>
      <c r="D119" s="5">
        <v>-15884506777</v>
      </c>
      <c r="E119" s="5">
        <v>-16011630130</v>
      </c>
      <c r="F119" s="5">
        <v>-15599400463</v>
      </c>
      <c r="G119" s="5">
        <v>-12805863719</v>
      </c>
      <c r="I119" s="5">
        <v>-15599400463</v>
      </c>
      <c r="J119" s="5">
        <v>-10573045007</v>
      </c>
      <c r="K119" s="5">
        <v>-1560481604</v>
      </c>
      <c r="L119" s="5">
        <v>2142906486</v>
      </c>
      <c r="M119" s="5">
        <v>4904431123</v>
      </c>
      <c r="N119" s="5">
        <v>2037835991</v>
      </c>
    </row>
    <row r="120" spans="2:14" ht="15.5" x14ac:dyDescent="0.35">
      <c r="C120" t="s">
        <v>10</v>
      </c>
      <c r="D120" s="5">
        <v>120119606329</v>
      </c>
      <c r="E120" s="5">
        <v>137799147554</v>
      </c>
      <c r="F120" s="5">
        <v>66116045500</v>
      </c>
      <c r="G120" s="5">
        <v>74347554525</v>
      </c>
      <c r="I120" s="5">
        <v>66116045500</v>
      </c>
      <c r="J120" s="5">
        <v>84855713473</v>
      </c>
      <c r="K120" s="5">
        <v>110513936087</v>
      </c>
      <c r="L120" s="5">
        <v>72607580223</v>
      </c>
      <c r="M120" s="5">
        <v>56520841764</v>
      </c>
      <c r="N120" s="5">
        <v>53626192198</v>
      </c>
    </row>
    <row r="121" spans="2:14" ht="15.5" x14ac:dyDescent="0.35">
      <c r="C121" t="s">
        <v>129</v>
      </c>
      <c r="D121" s="5">
        <v>131220786275</v>
      </c>
      <c r="E121" s="5">
        <v>147504735651</v>
      </c>
      <c r="F121" s="5">
        <v>76205022804</v>
      </c>
      <c r="G121" s="5">
        <v>84536470400</v>
      </c>
      <c r="I121" s="5">
        <v>76205022804</v>
      </c>
      <c r="J121" s="5">
        <v>95004089304</v>
      </c>
      <c r="K121" s="5">
        <v>120504079995</v>
      </c>
      <c r="L121" s="5">
        <v>76057483580</v>
      </c>
      <c r="M121" s="5">
        <v>71905341262</v>
      </c>
      <c r="N121" s="5">
        <v>58113511571</v>
      </c>
    </row>
    <row r="122" spans="2:14" ht="15.5" x14ac:dyDescent="0.35">
      <c r="C122" t="s">
        <v>130</v>
      </c>
      <c r="D122" s="5">
        <v>4091357544</v>
      </c>
      <c r="E122" s="5">
        <v>4091357544</v>
      </c>
      <c r="F122" s="5">
        <v>3948133300</v>
      </c>
      <c r="G122" s="5">
        <v>3948133300</v>
      </c>
      <c r="I122" s="5">
        <v>3948133300</v>
      </c>
      <c r="J122" s="5">
        <v>3948133300</v>
      </c>
      <c r="K122" s="5">
        <v>3948133300</v>
      </c>
      <c r="L122" s="5">
        <v>9515868</v>
      </c>
      <c r="M122" s="5">
        <v>687</v>
      </c>
      <c r="N122" s="5">
        <v>687</v>
      </c>
    </row>
    <row r="124" spans="2:14" ht="15.5" x14ac:dyDescent="0.35">
      <c r="B124" t="s">
        <v>131</v>
      </c>
      <c r="C124" t="s">
        <v>132</v>
      </c>
      <c r="D124" s="5">
        <v>-3402034036</v>
      </c>
      <c r="E124" s="5">
        <v>-1584439237</v>
      </c>
      <c r="F124" s="5">
        <v>-687466788</v>
      </c>
      <c r="G124" s="5">
        <v>-490276816</v>
      </c>
      <c r="I124" s="5">
        <v>-1027006624</v>
      </c>
      <c r="J124" s="5">
        <v>-5266695014</v>
      </c>
      <c r="K124" s="5">
        <v>-36920278298</v>
      </c>
      <c r="L124" s="5">
        <v>1071126810</v>
      </c>
      <c r="M124" s="5">
        <v>4840351316</v>
      </c>
      <c r="N124" s="5">
        <v>-4416994920</v>
      </c>
    </row>
    <row r="125" spans="2:14" ht="15.5" x14ac:dyDescent="0.35">
      <c r="C125" t="s">
        <v>363</v>
      </c>
      <c r="D125" s="5">
        <v>5119414896</v>
      </c>
      <c r="E125" s="5">
        <v>4079952884</v>
      </c>
      <c r="F125" s="5">
        <v>3014714595</v>
      </c>
      <c r="G125" s="5">
        <v>3852197962</v>
      </c>
      <c r="I125" s="5">
        <v>17039901792</v>
      </c>
      <c r="J125" s="5">
        <v>20073162457</v>
      </c>
      <c r="K125" s="5">
        <v>26065284737</v>
      </c>
      <c r="L125" s="5">
        <v>36689982967</v>
      </c>
      <c r="M125" s="5">
        <v>23252869533</v>
      </c>
      <c r="N125" s="5">
        <v>5882241293</v>
      </c>
    </row>
    <row r="126" spans="2:14" ht="15.5" x14ac:dyDescent="0.35">
      <c r="C126" t="s">
        <v>465</v>
      </c>
      <c r="D126" s="5">
        <v>-2801764266</v>
      </c>
      <c r="E126" s="5">
        <v>-1800676808</v>
      </c>
      <c r="F126" s="5">
        <v>-2630989445</v>
      </c>
      <c r="G126" s="5">
        <v>-941621870</v>
      </c>
      <c r="I126" s="5">
        <v>-6194770120</v>
      </c>
      <c r="J126" s="5">
        <v>-5395860536</v>
      </c>
      <c r="K126" s="5">
        <v>-30274860395</v>
      </c>
      <c r="L126" s="5">
        <v>-20826101968</v>
      </c>
      <c r="M126" s="5">
        <v>-12291116301</v>
      </c>
      <c r="N126" s="5">
        <v>-6426866592</v>
      </c>
    </row>
    <row r="127" spans="2:14" ht="15.5" x14ac:dyDescent="0.35">
      <c r="C127" t="s">
        <v>365</v>
      </c>
      <c r="D127" s="5">
        <v>-2189056871</v>
      </c>
      <c r="E127" s="5">
        <v>-2170397739</v>
      </c>
      <c r="F127" s="5">
        <v>-1566413626</v>
      </c>
      <c r="G127" s="5">
        <v>-1630825751</v>
      </c>
      <c r="I127" s="5">
        <v>-6958816432</v>
      </c>
      <c r="J127" s="5">
        <v>-11281962421</v>
      </c>
      <c r="K127" s="5">
        <v>-12434459990</v>
      </c>
      <c r="L127" s="5">
        <v>-9863915247</v>
      </c>
      <c r="M127" s="5">
        <v>-5213187470</v>
      </c>
      <c r="N127" s="5">
        <v>-1575823557</v>
      </c>
    </row>
    <row r="128" spans="2:14" ht="15.5" x14ac:dyDescent="0.35">
      <c r="C128" t="s">
        <v>552</v>
      </c>
      <c r="F128" s="5">
        <v>551262908</v>
      </c>
      <c r="G128" s="5">
        <v>-5451753950</v>
      </c>
      <c r="I128" s="5">
        <v>-4900491042</v>
      </c>
      <c r="J128" s="5">
        <v>-8805306210</v>
      </c>
      <c r="K128" s="5">
        <v>-20676622172</v>
      </c>
      <c r="L128" s="5">
        <v>-5014491830</v>
      </c>
      <c r="M128" s="5">
        <v>-1150217270</v>
      </c>
      <c r="N128" s="5">
        <v>-2871813366</v>
      </c>
    </row>
    <row r="129" spans="3:14" ht="15.5" x14ac:dyDescent="0.35">
      <c r="C129" t="s">
        <v>861</v>
      </c>
      <c r="D129" s="5">
        <v>165293776</v>
      </c>
      <c r="E129" s="5">
        <v>70794543</v>
      </c>
      <c r="F129" s="5">
        <v>-420065775</v>
      </c>
      <c r="G129" s="5">
        <v>929119270</v>
      </c>
      <c r="I129" s="5">
        <v>861064776</v>
      </c>
      <c r="J129" s="5">
        <v>577333641</v>
      </c>
      <c r="K129" s="5">
        <v>758774293</v>
      </c>
      <c r="L129" s="5">
        <v>294466682</v>
      </c>
      <c r="M129" s="5">
        <v>295134350</v>
      </c>
      <c r="N129" s="5">
        <v>594999837</v>
      </c>
    </row>
    <row r="130" spans="3:14" ht="15.5" x14ac:dyDescent="0.35">
      <c r="C130" t="s">
        <v>805</v>
      </c>
      <c r="D130" s="5">
        <v>-197490749</v>
      </c>
      <c r="E130" s="5">
        <v>-115190842</v>
      </c>
      <c r="F130" s="5">
        <v>364024555</v>
      </c>
      <c r="G130" s="5">
        <v>-961688811</v>
      </c>
      <c r="I130" s="5">
        <v>-873895598</v>
      </c>
      <c r="J130" s="5">
        <v>-434061945</v>
      </c>
      <c r="K130" s="5">
        <v>-176015608</v>
      </c>
      <c r="L130" s="5">
        <v>-96128059</v>
      </c>
      <c r="M130" s="5">
        <v>-23109526</v>
      </c>
      <c r="N130" s="5">
        <v>-19733165</v>
      </c>
    </row>
    <row r="131" spans="3:14" ht="15.5" x14ac:dyDescent="0.35">
      <c r="C131" t="s">
        <v>137</v>
      </c>
      <c r="K131" s="5">
        <v>-182379163</v>
      </c>
      <c r="L131" s="5">
        <v>-112685735</v>
      </c>
      <c r="M131" s="5">
        <v>-30022000</v>
      </c>
    </row>
    <row r="132" spans="3:14" ht="15.5" x14ac:dyDescent="0.35">
      <c r="C132" t="s">
        <v>1108</v>
      </c>
      <c r="D132" s="5">
        <v>-3498430822</v>
      </c>
      <c r="E132" s="5">
        <v>-1648921275</v>
      </c>
      <c r="G132" s="5">
        <v>3714296334</v>
      </c>
    </row>
    <row r="133" spans="3:14" ht="15.5" x14ac:dyDescent="0.35">
      <c r="C133" t="s">
        <v>245</v>
      </c>
      <c r="N133" s="5">
        <v>630</v>
      </c>
    </row>
    <row r="134" spans="3:14" ht="15.5" x14ac:dyDescent="0.35">
      <c r="C134" t="s">
        <v>139</v>
      </c>
      <c r="D134" s="5">
        <v>-870042548</v>
      </c>
      <c r="E134" s="5">
        <v>56496259291</v>
      </c>
      <c r="F134" s="5">
        <v>-243842558</v>
      </c>
      <c r="G134" s="5">
        <v>17436365</v>
      </c>
      <c r="I134" s="5">
        <v>-394111901</v>
      </c>
      <c r="J134" s="5">
        <v>-149650497</v>
      </c>
      <c r="K134" s="5">
        <v>56432070070</v>
      </c>
      <c r="L134" s="5">
        <v>2210711225</v>
      </c>
      <c r="M134" s="5">
        <v>8905973597</v>
      </c>
      <c r="N134" s="5">
        <v>39028662051</v>
      </c>
    </row>
    <row r="135" spans="3:14" ht="15.5" x14ac:dyDescent="0.35">
      <c r="C135" t="s">
        <v>140</v>
      </c>
      <c r="D135" s="5">
        <v>-14277356625</v>
      </c>
      <c r="E135" s="5">
        <v>-28429237456</v>
      </c>
      <c r="F135" s="5">
        <v>672718007</v>
      </c>
      <c r="G135" s="5">
        <v>-436127</v>
      </c>
      <c r="I135" s="5">
        <v>602821648</v>
      </c>
      <c r="J135" s="5">
        <v>2549709172</v>
      </c>
      <c r="K135" s="5">
        <v>-24745216921</v>
      </c>
      <c r="L135" s="5">
        <v>3922508293</v>
      </c>
      <c r="M135" s="5">
        <v>-19315831066</v>
      </c>
      <c r="N135" s="5">
        <v>-31311102658</v>
      </c>
    </row>
    <row r="136" spans="3:14" ht="15.5" x14ac:dyDescent="0.35">
      <c r="C136" t="s">
        <v>595</v>
      </c>
      <c r="F136" s="5">
        <v>174111602</v>
      </c>
      <c r="I136" s="5">
        <v>174111602</v>
      </c>
      <c r="J136" s="5">
        <v>2742087613</v>
      </c>
      <c r="K136" s="5">
        <v>1243412373</v>
      </c>
      <c r="L136" s="5">
        <v>16140391412</v>
      </c>
      <c r="M136" s="5">
        <v>792000000</v>
      </c>
    </row>
    <row r="137" spans="3:14" ht="15.5" x14ac:dyDescent="0.35">
      <c r="C137" t="s">
        <v>1109</v>
      </c>
      <c r="L137" s="5">
        <v>-149750000</v>
      </c>
      <c r="M137" s="5">
        <v>-3758300000</v>
      </c>
      <c r="N137" s="5">
        <v>-16025530712</v>
      </c>
    </row>
    <row r="138" spans="3:14" ht="15.5" x14ac:dyDescent="0.35">
      <c r="C138" t="s">
        <v>417</v>
      </c>
      <c r="E138" s="5">
        <v>-7700000000</v>
      </c>
    </row>
    <row r="139" spans="3:14" ht="15.5" x14ac:dyDescent="0.35">
      <c r="C139" t="s">
        <v>1110</v>
      </c>
      <c r="J139" s="5">
        <v>-939220000</v>
      </c>
      <c r="K139" s="5">
        <v>2000000000</v>
      </c>
    </row>
    <row r="140" spans="3:14" ht="15.5" x14ac:dyDescent="0.35">
      <c r="C140" t="s">
        <v>813</v>
      </c>
      <c r="D140" s="5">
        <v>-1364191254</v>
      </c>
      <c r="E140" s="5">
        <v>4365004619</v>
      </c>
      <c r="K140" s="5">
        <v>8961809169</v>
      </c>
      <c r="L140" s="5">
        <v>12966716863</v>
      </c>
      <c r="M140" s="5">
        <v>16765013145</v>
      </c>
      <c r="N140" s="5">
        <v>1438467441</v>
      </c>
    </row>
    <row r="141" spans="3:14" ht="15.5" x14ac:dyDescent="0.35">
      <c r="C141" t="s">
        <v>1111</v>
      </c>
      <c r="D141" s="5">
        <v>-249900000</v>
      </c>
      <c r="L141" s="5">
        <v>-5033734262</v>
      </c>
      <c r="M141" s="5">
        <v>-3249999885</v>
      </c>
      <c r="N141" s="5">
        <v>-1749999971</v>
      </c>
    </row>
    <row r="142" spans="3:14" ht="15.5" x14ac:dyDescent="0.35">
      <c r="C142" t="s">
        <v>1112</v>
      </c>
      <c r="L142" s="5">
        <v>-150000000</v>
      </c>
      <c r="M142" s="5">
        <v>-12750000</v>
      </c>
      <c r="N142" s="5">
        <v>-1350000000</v>
      </c>
    </row>
    <row r="143" spans="3:14" ht="15.5" x14ac:dyDescent="0.35">
      <c r="C143" t="s">
        <v>1113</v>
      </c>
      <c r="D143" s="5">
        <v>-13583871437</v>
      </c>
      <c r="E143" s="5">
        <v>-23561089826</v>
      </c>
      <c r="G143" s="5">
        <v>90489338</v>
      </c>
      <c r="K143" s="5">
        <v>-19225000032</v>
      </c>
      <c r="L143" s="5">
        <v>-19687747235</v>
      </c>
      <c r="M143" s="5">
        <v>-29448951976</v>
      </c>
      <c r="N143" s="5">
        <v>-13646941814</v>
      </c>
    </row>
    <row r="144" spans="3:14" ht="15.5" x14ac:dyDescent="0.35">
      <c r="C144" t="s">
        <v>1114</v>
      </c>
      <c r="D144" s="5">
        <v>939806894</v>
      </c>
      <c r="F144" s="5">
        <v>534083039</v>
      </c>
      <c r="I144" s="5">
        <v>534083039</v>
      </c>
      <c r="J144" s="5">
        <v>966422310</v>
      </c>
      <c r="K144" s="5">
        <v>45000000</v>
      </c>
      <c r="N144" s="5">
        <v>120000000</v>
      </c>
    </row>
    <row r="145" spans="3:14" ht="15.5" x14ac:dyDescent="0.35">
      <c r="C145" t="s">
        <v>546</v>
      </c>
      <c r="F145" s="5">
        <v>-20949114</v>
      </c>
      <c r="G145" s="5">
        <v>8</v>
      </c>
      <c r="I145" s="5">
        <v>80000</v>
      </c>
      <c r="J145" s="5">
        <v>40012135</v>
      </c>
      <c r="K145" s="5">
        <v>30000000</v>
      </c>
    </row>
    <row r="146" spans="3:14" ht="15.5" x14ac:dyDescent="0.35">
      <c r="C146" t="s">
        <v>143</v>
      </c>
      <c r="D146" s="5">
        <v>-19200828</v>
      </c>
      <c r="E146" s="5">
        <v>-33152249</v>
      </c>
      <c r="F146" s="5">
        <v>-14527520</v>
      </c>
      <c r="G146" s="5">
        <v>-90925473</v>
      </c>
      <c r="I146" s="5">
        <v>-105452993</v>
      </c>
      <c r="J146" s="5">
        <v>-259592886</v>
      </c>
      <c r="K146" s="5">
        <v>-14117288888</v>
      </c>
      <c r="L146" s="5">
        <v>-1646524735</v>
      </c>
      <c r="M146" s="5">
        <v>-350342350</v>
      </c>
      <c r="N146" s="5">
        <v>-13077602</v>
      </c>
    </row>
    <row r="147" spans="3:14" ht="15.5" x14ac:dyDescent="0.35">
      <c r="C147" t="s">
        <v>144</v>
      </c>
      <c r="E147" s="5">
        <v>-1500000000</v>
      </c>
      <c r="K147" s="5">
        <v>-3683149543</v>
      </c>
      <c r="L147" s="5">
        <v>-16843750</v>
      </c>
      <c r="M147" s="5">
        <v>-52500000</v>
      </c>
      <c r="N147" s="5">
        <v>-84020000</v>
      </c>
    </row>
    <row r="148" spans="3:14" ht="15.5" x14ac:dyDescent="0.35">
      <c r="C148" t="s">
        <v>148</v>
      </c>
      <c r="D148" s="5">
        <v>-870042548</v>
      </c>
      <c r="E148" s="5">
        <v>56496259291</v>
      </c>
      <c r="F148" s="5">
        <v>-243842558</v>
      </c>
      <c r="G148" s="5">
        <v>17436365</v>
      </c>
      <c r="I148" s="5">
        <v>-394111901</v>
      </c>
      <c r="J148" s="5">
        <v>-149650497</v>
      </c>
      <c r="K148" s="5">
        <v>56432070070</v>
      </c>
      <c r="L148" s="5">
        <v>2210711225</v>
      </c>
      <c r="M148" s="5">
        <v>8905973597</v>
      </c>
      <c r="N148" s="5">
        <v>39028662051</v>
      </c>
    </row>
    <row r="149" spans="3:14" ht="15.5" x14ac:dyDescent="0.35">
      <c r="C149" t="s">
        <v>713</v>
      </c>
      <c r="E149" s="5">
        <v>2864321600</v>
      </c>
      <c r="J149" s="5">
        <v>163280</v>
      </c>
      <c r="K149" s="5">
        <v>11400003200</v>
      </c>
      <c r="L149" s="5">
        <v>15890662800</v>
      </c>
      <c r="N149" s="5">
        <v>35130000000</v>
      </c>
    </row>
    <row r="150" spans="3:14" ht="15.5" x14ac:dyDescent="0.35">
      <c r="C150" t="s">
        <v>127</v>
      </c>
      <c r="E150" s="5">
        <v>54135678240</v>
      </c>
      <c r="K150" s="5">
        <v>45600000000</v>
      </c>
    </row>
    <row r="151" spans="3:14" ht="15.5" x14ac:dyDescent="0.35">
      <c r="C151" t="s">
        <v>338</v>
      </c>
      <c r="I151" s="5">
        <v>-1500000</v>
      </c>
    </row>
    <row r="152" spans="3:14" ht="15.5" x14ac:dyDescent="0.35">
      <c r="C152" t="s">
        <v>1115</v>
      </c>
      <c r="J152" s="5">
        <v>1469520</v>
      </c>
    </row>
    <row r="153" spans="3:14" ht="15.5" x14ac:dyDescent="0.35">
      <c r="C153" t="s">
        <v>995</v>
      </c>
      <c r="F153" s="5">
        <v>-139196003</v>
      </c>
      <c r="G153" s="5">
        <v>102819102</v>
      </c>
      <c r="I153" s="5">
        <v>-36376901</v>
      </c>
      <c r="J153" s="5">
        <v>226911647</v>
      </c>
      <c r="K153" s="5">
        <v>143301870</v>
      </c>
      <c r="L153" s="5">
        <v>166100884</v>
      </c>
      <c r="M153" s="5">
        <v>12860050568</v>
      </c>
      <c r="N153" s="5">
        <v>3898662051</v>
      </c>
    </row>
    <row r="154" spans="3:14" ht="15.5" x14ac:dyDescent="0.35">
      <c r="C154" t="s">
        <v>593</v>
      </c>
      <c r="D154" s="5">
        <v>30000000</v>
      </c>
      <c r="E154" s="5">
        <v>-3718475000</v>
      </c>
    </row>
    <row r="155" spans="3:14" ht="15.5" x14ac:dyDescent="0.35">
      <c r="C155" t="s">
        <v>589</v>
      </c>
      <c r="E155" s="5">
        <v>-137460000</v>
      </c>
    </row>
    <row r="156" spans="3:14" ht="15.5" x14ac:dyDescent="0.35">
      <c r="C156" t="s">
        <v>607</v>
      </c>
      <c r="D156" s="5">
        <v>-900042548</v>
      </c>
      <c r="E156" s="5">
        <v>3440719439</v>
      </c>
      <c r="L156" s="5">
        <v>-13311236209</v>
      </c>
      <c r="M156" s="5">
        <v>-3629076971</v>
      </c>
    </row>
    <row r="157" spans="3:14" ht="15.5" x14ac:dyDescent="0.35">
      <c r="C157" t="s">
        <v>343</v>
      </c>
      <c r="E157" s="5">
        <v>-88524988</v>
      </c>
      <c r="F157" s="5">
        <v>-104646555</v>
      </c>
      <c r="G157" s="5">
        <v>-85382737</v>
      </c>
      <c r="I157" s="5">
        <v>-356235000</v>
      </c>
      <c r="J157" s="5">
        <v>-378194944</v>
      </c>
      <c r="K157" s="5">
        <v>-711235000</v>
      </c>
      <c r="L157" s="5">
        <v>-534816250</v>
      </c>
      <c r="M157" s="5">
        <v>-325000000</v>
      </c>
    </row>
    <row r="158" spans="3:14" ht="15.5" x14ac:dyDescent="0.35">
      <c r="C158" t="s">
        <v>507</v>
      </c>
      <c r="D158" s="5">
        <v>-18549433209</v>
      </c>
      <c r="E158" s="5">
        <v>26482582598</v>
      </c>
      <c r="F158" s="5">
        <v>-258591339</v>
      </c>
      <c r="G158" s="5">
        <v>-473276578</v>
      </c>
      <c r="I158" s="5">
        <v>-818296877</v>
      </c>
      <c r="J158" s="5">
        <v>-2866636339</v>
      </c>
      <c r="K158" s="5">
        <v>-5233425149</v>
      </c>
      <c r="L158" s="5">
        <v>7204346328</v>
      </c>
      <c r="M158" s="5">
        <v>-5569506153</v>
      </c>
      <c r="N158" s="5">
        <v>3300564473</v>
      </c>
    </row>
    <row r="159" spans="3:14" ht="15.5" x14ac:dyDescent="0.35">
      <c r="C159" t="s">
        <v>509</v>
      </c>
      <c r="E159" s="5">
        <v>1247372367</v>
      </c>
      <c r="I159" s="5">
        <v>2065669244</v>
      </c>
      <c r="J159" s="5">
        <v>4932305583</v>
      </c>
      <c r="K159" s="5">
        <v>10165730732</v>
      </c>
      <c r="L159" s="5">
        <v>2961384404</v>
      </c>
      <c r="M159" s="5">
        <v>8530890557</v>
      </c>
      <c r="N159" s="5">
        <v>5230326084</v>
      </c>
    </row>
    <row r="160" spans="3:14" ht="15.5" x14ac:dyDescent="0.35">
      <c r="C160" t="s">
        <v>510</v>
      </c>
      <c r="D160" s="5">
        <v>-18549433209</v>
      </c>
      <c r="E160" s="5">
        <v>27729954965</v>
      </c>
      <c r="F160" s="5">
        <v>-258591339</v>
      </c>
      <c r="G160" s="5">
        <v>-473276578</v>
      </c>
      <c r="I160" s="5">
        <v>1247372367</v>
      </c>
      <c r="J160" s="5">
        <v>2065669244</v>
      </c>
      <c r="K160" s="5">
        <v>4932305583</v>
      </c>
      <c r="L160" s="5">
        <v>10165730732</v>
      </c>
      <c r="M160" s="5">
        <v>2961384404</v>
      </c>
      <c r="N160" s="5">
        <v>8530890557</v>
      </c>
    </row>
    <row r="162" spans="2:14" ht="15.5" x14ac:dyDescent="0.35">
      <c r="B162" t="s">
        <v>160</v>
      </c>
      <c r="C162" t="s">
        <v>12</v>
      </c>
      <c r="D162" s="5">
        <v>4090000000</v>
      </c>
      <c r="E162" s="5">
        <v>4090000000</v>
      </c>
      <c r="F162" s="5">
        <v>3950000000</v>
      </c>
      <c r="G162" s="5">
        <v>3950000000</v>
      </c>
      <c r="I162" s="5">
        <v>3950000000</v>
      </c>
      <c r="J162" s="5">
        <v>3950000000</v>
      </c>
      <c r="K162" s="5">
        <v>3950000000</v>
      </c>
      <c r="L162" s="5">
        <v>10000000</v>
      </c>
      <c r="M162" s="5">
        <v>0</v>
      </c>
      <c r="N162" s="5">
        <v>0</v>
      </c>
    </row>
    <row r="163" spans="2:14" ht="15.5" x14ac:dyDescent="0.35">
      <c r="C163" t="s">
        <v>161</v>
      </c>
      <c r="D163" s="6">
        <v>-4.3899999999999997</v>
      </c>
      <c r="E163" s="6">
        <v>3.72</v>
      </c>
      <c r="F163" s="6">
        <v>-1.38</v>
      </c>
      <c r="G163" s="6">
        <v>-0.69</v>
      </c>
    </row>
    <row r="164" spans="2:14" ht="15.5" x14ac:dyDescent="0.35">
      <c r="C164" t="s">
        <v>162</v>
      </c>
      <c r="D164" s="6">
        <v>-43.28</v>
      </c>
      <c r="E164" s="6">
        <v>90.86</v>
      </c>
      <c r="F164" s="6">
        <v>-289.86</v>
      </c>
      <c r="G164" s="6">
        <v>-171.01</v>
      </c>
    </row>
    <row r="165" spans="2:14" ht="15.5" x14ac:dyDescent="0.35">
      <c r="C165" t="s">
        <v>61</v>
      </c>
      <c r="D165" s="6">
        <v>147.74</v>
      </c>
      <c r="E165" s="6">
        <v>337.43</v>
      </c>
      <c r="F165" s="6">
        <v>336.14</v>
      </c>
      <c r="G165" s="6">
        <v>125.01</v>
      </c>
    </row>
    <row r="166" spans="2:14" ht="15.5" x14ac:dyDescent="0.35">
      <c r="C166" t="s">
        <v>163</v>
      </c>
      <c r="D166" s="5">
        <v>-17640000000</v>
      </c>
      <c r="E166" s="5">
        <v>15850000000</v>
      </c>
      <c r="F166" s="5">
        <v>-8630000000</v>
      </c>
      <c r="G166" s="5">
        <v>-3330000000</v>
      </c>
    </row>
    <row r="167" spans="2:14" ht="15.5" x14ac:dyDescent="0.35">
      <c r="C167" t="s">
        <v>164</v>
      </c>
      <c r="D167" s="6">
        <v>-0.13699999999999998</v>
      </c>
      <c r="E167" s="6">
        <v>0.1033</v>
      </c>
      <c r="F167" s="6">
        <v>-7.17E-2</v>
      </c>
      <c r="G167" s="6">
        <v>-3.2300000000000002E-2</v>
      </c>
    </row>
    <row r="168" spans="2:14" ht="15.5" x14ac:dyDescent="0.35">
      <c r="C168" t="s">
        <v>165</v>
      </c>
      <c r="D168" s="6">
        <v>-0.13220000000000001</v>
      </c>
      <c r="E168" s="6">
        <v>9.9000000000000005E-2</v>
      </c>
      <c r="F168" s="6">
        <v>-6.6799999999999998E-2</v>
      </c>
      <c r="G168" s="6">
        <v>-3.1400000000000004E-2</v>
      </c>
    </row>
    <row r="169" spans="2:14" ht="15.5" x14ac:dyDescent="0.35">
      <c r="C169" t="s">
        <v>166</v>
      </c>
      <c r="D169" s="6">
        <v>-0.13769999999999999</v>
      </c>
      <c r="E169" s="6">
        <v>0.1449</v>
      </c>
      <c r="F169" s="6">
        <v>-0.13500000000000001</v>
      </c>
      <c r="G169" s="6">
        <v>-5.5800000000000002E-2</v>
      </c>
    </row>
    <row r="170" spans="2:14" ht="15.5" x14ac:dyDescent="0.35">
      <c r="C170" t="s">
        <v>167</v>
      </c>
      <c r="D170" s="6">
        <v>-90.3</v>
      </c>
      <c r="E170" s="6">
        <v>128.94</v>
      </c>
      <c r="F170" s="6">
        <v>-26.3</v>
      </c>
      <c r="G170" s="6">
        <v>-4.49</v>
      </c>
    </row>
    <row r="171" spans="2:14" ht="15.5" x14ac:dyDescent="0.35">
      <c r="C171" t="s">
        <v>168</v>
      </c>
      <c r="D171" s="5">
        <v>120000000000</v>
      </c>
      <c r="E171" s="5">
        <v>138000000000</v>
      </c>
      <c r="F171" s="5">
        <v>66000000000</v>
      </c>
      <c r="G171" s="5">
        <v>74000000000</v>
      </c>
    </row>
    <row r="172" spans="2:14" ht="15.5" x14ac:dyDescent="0.35">
      <c r="C172" t="s">
        <v>169</v>
      </c>
      <c r="D172" s="6">
        <v>5.72</v>
      </c>
      <c r="E172" s="6">
        <v>8.99</v>
      </c>
      <c r="F172" s="6">
        <v>19.32</v>
      </c>
      <c r="G172" s="6">
        <v>5.35</v>
      </c>
    </row>
    <row r="173" spans="2:14" ht="15.5" x14ac:dyDescent="0.35">
      <c r="C173" t="s">
        <v>170</v>
      </c>
      <c r="D173" s="6">
        <v>33.24</v>
      </c>
      <c r="E173" s="6">
        <v>37.590000000000003</v>
      </c>
      <c r="F173" s="6">
        <v>20.7</v>
      </c>
      <c r="G173" s="6">
        <v>22.07</v>
      </c>
    </row>
    <row r="174" spans="2:14" ht="15.5" x14ac:dyDescent="0.35">
      <c r="C174" t="s">
        <v>171</v>
      </c>
      <c r="D174" s="6">
        <v>5.93</v>
      </c>
      <c r="E174" s="6">
        <v>9.3000000000000007</v>
      </c>
      <c r="F174" s="6">
        <v>20.29</v>
      </c>
      <c r="G174" s="6">
        <v>5.61</v>
      </c>
    </row>
    <row r="175" spans="2:14" ht="15.5" x14ac:dyDescent="0.35">
      <c r="C175" t="s">
        <v>172</v>
      </c>
      <c r="D175" s="6">
        <v>32.04</v>
      </c>
      <c r="E175" s="6">
        <v>36.35</v>
      </c>
      <c r="F175" s="6">
        <v>19.71</v>
      </c>
      <c r="G175" s="6">
        <v>21.02</v>
      </c>
    </row>
    <row r="176" spans="2:14" ht="15.5" x14ac:dyDescent="0.35">
      <c r="C176" t="s">
        <v>173</v>
      </c>
    </row>
    <row r="177" spans="3:14" ht="15.5" x14ac:dyDescent="0.35">
      <c r="C177" t="s">
        <v>174</v>
      </c>
    </row>
    <row r="178" spans="3:14" ht="15.5" x14ac:dyDescent="0.35">
      <c r="C178" t="s">
        <v>175</v>
      </c>
      <c r="D178" s="5">
        <v>136000000000</v>
      </c>
      <c r="E178" s="5">
        <v>154000000000</v>
      </c>
      <c r="F178" s="5">
        <v>82000000000</v>
      </c>
      <c r="G178" s="5">
        <v>87000000000</v>
      </c>
    </row>
    <row r="179" spans="3:14" ht="15.5" x14ac:dyDescent="0.35">
      <c r="C179" t="s">
        <v>24</v>
      </c>
    </row>
    <row r="180" spans="3:14" ht="15.5" x14ac:dyDescent="0.35">
      <c r="C180" t="s">
        <v>21</v>
      </c>
      <c r="D180" s="5">
        <v>-9000000000</v>
      </c>
      <c r="E180" s="5">
        <v>-28000000000</v>
      </c>
      <c r="F180" s="5">
        <v>-1000000000</v>
      </c>
      <c r="G180" s="5">
        <v>-2000000000</v>
      </c>
    </row>
    <row r="181" spans="3:14" ht="15.5" x14ac:dyDescent="0.35">
      <c r="C181" t="s">
        <v>176</v>
      </c>
      <c r="D181" s="5">
        <v>53000000000</v>
      </c>
      <c r="E181" s="5">
        <v>70000000000</v>
      </c>
      <c r="F181" s="5">
        <v>-1000000000</v>
      </c>
      <c r="G181" s="5">
        <v>5000000000</v>
      </c>
    </row>
    <row r="182" spans="3:14" ht="15.5" x14ac:dyDescent="0.35">
      <c r="C182" t="s">
        <v>177</v>
      </c>
      <c r="D182" s="5">
        <v>-3000000000</v>
      </c>
      <c r="E182" s="5">
        <v>-2000000000</v>
      </c>
      <c r="F182" s="5">
        <v>-1000000000</v>
      </c>
      <c r="G182" s="5">
        <v>0</v>
      </c>
    </row>
    <row r="183" spans="3:14" ht="15.5" x14ac:dyDescent="0.35">
      <c r="C183" t="s">
        <v>178</v>
      </c>
      <c r="D183" s="5">
        <v>0</v>
      </c>
      <c r="E183" s="5">
        <v>-2000000000</v>
      </c>
      <c r="F183" s="5">
        <v>0</v>
      </c>
      <c r="G183" s="5">
        <v>0</v>
      </c>
    </row>
    <row r="184" spans="3:14" ht="15.5" x14ac:dyDescent="0.35">
      <c r="C184" t="s">
        <v>13</v>
      </c>
      <c r="D184" s="5">
        <v>-3000000000</v>
      </c>
      <c r="E184" s="5">
        <v>-3000000000</v>
      </c>
      <c r="F184" s="5">
        <v>-1000000000</v>
      </c>
      <c r="G184" s="5">
        <v>-1000000000</v>
      </c>
    </row>
    <row r="185" spans="3:14" ht="15.5" x14ac:dyDescent="0.35">
      <c r="C185" t="s">
        <v>16</v>
      </c>
      <c r="D185" s="6">
        <v>-0.84</v>
      </c>
      <c r="E185" s="6">
        <v>-0.76</v>
      </c>
      <c r="F185" s="6">
        <v>-0.18</v>
      </c>
      <c r="G185" s="6">
        <v>-0.15</v>
      </c>
    </row>
    <row r="186" spans="3:14" ht="15.5" x14ac:dyDescent="0.35">
      <c r="C186" t="s">
        <v>46</v>
      </c>
      <c r="I186" s="6">
        <v>-3.48</v>
      </c>
      <c r="J186" s="6">
        <v>-4.22</v>
      </c>
      <c r="K186" s="6">
        <v>-2.7</v>
      </c>
      <c r="L186" s="6">
        <v>531.39</v>
      </c>
      <c r="M186" s="6">
        <v>9505.66</v>
      </c>
      <c r="N186" s="6">
        <v>-15377.98</v>
      </c>
    </row>
    <row r="187" spans="3:14" ht="15.5" x14ac:dyDescent="0.35">
      <c r="C187" t="s">
        <v>60</v>
      </c>
      <c r="I187" s="6">
        <v>-114.94</v>
      </c>
      <c r="J187" s="6">
        <v>-11.85</v>
      </c>
      <c r="K187" s="6">
        <v>-23.33</v>
      </c>
      <c r="L187" s="5">
        <v>0</v>
      </c>
      <c r="M187" s="5">
        <v>0</v>
      </c>
      <c r="N187" s="5">
        <v>0</v>
      </c>
    </row>
    <row r="188" spans="3:14" ht="15.5" x14ac:dyDescent="0.35">
      <c r="C188" t="s">
        <v>63</v>
      </c>
      <c r="I188" s="6">
        <v>84.2</v>
      </c>
      <c r="J188" s="6">
        <v>10.199999999999999</v>
      </c>
      <c r="K188" s="6">
        <v>10.029999999999999</v>
      </c>
      <c r="L188" s="5">
        <v>0</v>
      </c>
      <c r="M188" s="5">
        <v>0</v>
      </c>
      <c r="N188" s="5">
        <v>0</v>
      </c>
    </row>
    <row r="189" spans="3:14" ht="15.5" x14ac:dyDescent="0.35">
      <c r="C189" t="s">
        <v>179</v>
      </c>
      <c r="I189" s="6">
        <v>-16239999999.999998</v>
      </c>
      <c r="J189" s="5">
        <v>-24370000000</v>
      </c>
      <c r="K189" s="5">
        <v>-12780000000</v>
      </c>
      <c r="L189" s="5">
        <v>6070000000</v>
      </c>
      <c r="M189" s="5">
        <v>450000000</v>
      </c>
      <c r="N189" s="5">
        <v>250000000</v>
      </c>
    </row>
    <row r="190" spans="3:14" ht="15.5" x14ac:dyDescent="0.35">
      <c r="C190" t="s">
        <v>180</v>
      </c>
      <c r="I190" s="6">
        <v>-0.1802</v>
      </c>
      <c r="J190" s="6">
        <v>-0.1754</v>
      </c>
      <c r="K190" s="6">
        <v>-8.8300000000000003E-2</v>
      </c>
      <c r="L190" s="6">
        <v>6.6500000000000004E-2</v>
      </c>
      <c r="M190" s="6">
        <v>1E-4</v>
      </c>
      <c r="N190" s="6">
        <v>-2.0000000000000001E-4</v>
      </c>
    </row>
    <row r="191" spans="3:14" ht="15.5" x14ac:dyDescent="0.35">
      <c r="C191" t="s">
        <v>181</v>
      </c>
      <c r="I191" s="6">
        <v>-0.1681</v>
      </c>
      <c r="J191" s="6">
        <v>-0.17460000000000001</v>
      </c>
      <c r="K191" s="6">
        <v>-9.5000000000000001E-2</v>
      </c>
      <c r="L191" s="6">
        <v>7.1800000000000003E-2</v>
      </c>
      <c r="M191" s="6">
        <v>1E-4</v>
      </c>
      <c r="N191" s="6">
        <v>-2.0000000000000001E-4</v>
      </c>
    </row>
    <row r="192" spans="3:14" ht="15.5" x14ac:dyDescent="0.35">
      <c r="C192" t="s">
        <v>182</v>
      </c>
      <c r="I192" s="6">
        <v>-0.26530000000000004</v>
      </c>
      <c r="J192" s="6">
        <v>-0.2828</v>
      </c>
      <c r="K192" s="6">
        <v>-0.16159999999999999</v>
      </c>
      <c r="L192" s="6">
        <v>7.9399999999999998E-2</v>
      </c>
      <c r="M192" s="6">
        <v>-8.0000000000000004E-4</v>
      </c>
      <c r="N192" s="6">
        <v>8.3999999999999995E-3</v>
      </c>
    </row>
    <row r="193" spans="2:14" ht="15.5" x14ac:dyDescent="0.35">
      <c r="C193" t="s">
        <v>183</v>
      </c>
      <c r="I193" s="6">
        <v>-23.08</v>
      </c>
      <c r="J193" s="6">
        <v>-64.16</v>
      </c>
      <c r="K193" s="6">
        <v>-84.99</v>
      </c>
      <c r="L193" s="6">
        <v>53.8</v>
      </c>
      <c r="M193" s="6">
        <v>-1.98</v>
      </c>
      <c r="N193" s="6">
        <v>11.49</v>
      </c>
    </row>
    <row r="194" spans="2:14" ht="15.5" x14ac:dyDescent="0.35">
      <c r="C194" t="s">
        <v>57</v>
      </c>
      <c r="I194" s="6">
        <v>19.32</v>
      </c>
      <c r="J194" s="6">
        <v>2.0699999999999998</v>
      </c>
      <c r="K194" s="6">
        <v>2.2200000000000002</v>
      </c>
      <c r="L194" s="5">
        <v>0</v>
      </c>
      <c r="M194" s="5">
        <v>0</v>
      </c>
      <c r="N194" s="5">
        <v>0</v>
      </c>
    </row>
    <row r="195" spans="2:14" ht="15.5" x14ac:dyDescent="0.35">
      <c r="C195" t="s">
        <v>54</v>
      </c>
      <c r="I195" s="6">
        <v>20.7</v>
      </c>
      <c r="J195" s="6">
        <v>24.17</v>
      </c>
      <c r="K195" s="6">
        <v>28.39</v>
      </c>
      <c r="L195" s="6">
        <v>7404.97</v>
      </c>
      <c r="M195" s="6">
        <v>75133057.700000003</v>
      </c>
      <c r="N195" s="6">
        <v>75092221.549999997</v>
      </c>
    </row>
    <row r="196" spans="2:14" ht="15.5" x14ac:dyDescent="0.35">
      <c r="C196" t="s">
        <v>184</v>
      </c>
      <c r="I196" s="6">
        <v>20.29</v>
      </c>
      <c r="J196" s="6">
        <v>2.1800000000000002</v>
      </c>
      <c r="K196" s="6">
        <v>2.35</v>
      </c>
      <c r="L196" s="5">
        <v>0</v>
      </c>
      <c r="M196" s="5">
        <v>0</v>
      </c>
      <c r="N196" s="5">
        <v>0</v>
      </c>
    </row>
    <row r="197" spans="2:14" ht="15.5" x14ac:dyDescent="0.35">
      <c r="C197" t="s">
        <v>185</v>
      </c>
      <c r="I197" s="6">
        <v>19.71</v>
      </c>
      <c r="J197" s="6">
        <v>22.91</v>
      </c>
      <c r="K197" s="6">
        <v>26.84</v>
      </c>
      <c r="L197" s="6">
        <v>7103.36</v>
      </c>
      <c r="M197" s="6">
        <v>70899456.920000002</v>
      </c>
      <c r="N197" s="6">
        <v>72642387.069999993</v>
      </c>
    </row>
    <row r="198" spans="2:14" ht="15.5" x14ac:dyDescent="0.35">
      <c r="C198" t="s">
        <v>186</v>
      </c>
    </row>
    <row r="199" spans="2:14" ht="15.5" x14ac:dyDescent="0.35">
      <c r="C199" t="s">
        <v>187</v>
      </c>
    </row>
    <row r="200" spans="2:14" ht="15.5" x14ac:dyDescent="0.35">
      <c r="C200" t="s">
        <v>26</v>
      </c>
    </row>
    <row r="201" spans="2:14" ht="15.5" x14ac:dyDescent="0.35">
      <c r="C201" t="s">
        <v>23</v>
      </c>
      <c r="I201" s="5">
        <v>-1000000000</v>
      </c>
      <c r="J201" s="5">
        <v>-2000000000</v>
      </c>
      <c r="K201" s="5">
        <v>-5000000000</v>
      </c>
      <c r="L201" s="5">
        <v>-10000000000</v>
      </c>
      <c r="M201" s="5">
        <v>-3000000000</v>
      </c>
      <c r="N201" s="5">
        <v>-9000000000</v>
      </c>
    </row>
    <row r="202" spans="2:14" ht="15.5" x14ac:dyDescent="0.35">
      <c r="C202" t="s">
        <v>188</v>
      </c>
      <c r="I202" s="5">
        <v>-1000000000</v>
      </c>
      <c r="J202" s="5">
        <v>12000000000</v>
      </c>
      <c r="K202" s="5">
        <v>34000000000</v>
      </c>
      <c r="L202" s="5">
        <v>36000000000</v>
      </c>
      <c r="M202" s="5">
        <v>12000000000</v>
      </c>
      <c r="N202" s="5">
        <v>22000000000</v>
      </c>
    </row>
    <row r="203" spans="2:14" ht="15.5" x14ac:dyDescent="0.35">
      <c r="C203" t="s">
        <v>189</v>
      </c>
      <c r="I203" s="5">
        <v>-1000000000</v>
      </c>
      <c r="J203" s="5">
        <v>-5000000000</v>
      </c>
      <c r="K203" s="5">
        <v>-37000000000</v>
      </c>
      <c r="L203" s="5">
        <v>1000000000</v>
      </c>
      <c r="M203" s="5">
        <v>5000000000</v>
      </c>
      <c r="N203" s="5">
        <v>-4000000000</v>
      </c>
    </row>
    <row r="204" spans="2:14" ht="15.5" x14ac:dyDescent="0.35">
      <c r="C204" t="s">
        <v>190</v>
      </c>
      <c r="I204" s="5">
        <v>0</v>
      </c>
      <c r="J204" s="5">
        <v>0</v>
      </c>
      <c r="K204" s="5">
        <v>-18000000000</v>
      </c>
      <c r="L204" s="5">
        <v>-2000000000</v>
      </c>
      <c r="M204" s="5">
        <v>0</v>
      </c>
      <c r="N204" s="5">
        <v>0</v>
      </c>
    </row>
    <row r="205" spans="2:14" ht="15.5" x14ac:dyDescent="0.35">
      <c r="C205" t="s">
        <v>15</v>
      </c>
      <c r="I205" s="5">
        <v>-1000000000</v>
      </c>
      <c r="J205" s="5">
        <v>-6000000000</v>
      </c>
      <c r="K205" s="5">
        <v>-55000000000</v>
      </c>
      <c r="L205" s="5">
        <v>-1000000000</v>
      </c>
      <c r="M205" s="5">
        <v>4000000000</v>
      </c>
      <c r="N205" s="5">
        <v>-5000000000</v>
      </c>
    </row>
    <row r="206" spans="2:14" ht="15.5" x14ac:dyDescent="0.35">
      <c r="C206" t="s">
        <v>17</v>
      </c>
      <c r="I206" s="6">
        <v>-0.28999999999999998</v>
      </c>
      <c r="J206" s="6">
        <v>-1.4</v>
      </c>
      <c r="K206" s="6">
        <v>-13.86</v>
      </c>
      <c r="L206" s="6">
        <v>-62.24</v>
      </c>
      <c r="M206" s="6">
        <v>6459256.1399999997</v>
      </c>
      <c r="N206" s="6">
        <v>-6570731.4699999997</v>
      </c>
    </row>
    <row r="208" spans="2:14" ht="15.5" x14ac:dyDescent="0.35">
      <c r="B208" t="s">
        <v>191</v>
      </c>
      <c r="C208" t="s">
        <v>192</v>
      </c>
      <c r="D208" s="5">
        <v>-18000000000</v>
      </c>
      <c r="E208" s="5">
        <v>15000000000</v>
      </c>
      <c r="F208" s="5">
        <v>-5000000000</v>
      </c>
      <c r="G208" s="5">
        <v>-3000000000</v>
      </c>
      <c r="H208" s="5">
        <v>-5000000000</v>
      </c>
      <c r="I208" s="5">
        <v>-14000000000</v>
      </c>
      <c r="J208" s="5">
        <v>-17000000000</v>
      </c>
      <c r="K208" s="5">
        <v>-11000000000</v>
      </c>
      <c r="L208" s="5">
        <v>5000000000</v>
      </c>
      <c r="M208" s="5">
        <v>7000000</v>
      </c>
      <c r="N208" s="5">
        <v>-11000000</v>
      </c>
    </row>
    <row r="209" spans="3:14" ht="15.5" x14ac:dyDescent="0.35">
      <c r="C209" t="s">
        <v>45</v>
      </c>
      <c r="D209" s="6">
        <v>-4.3899999999999997</v>
      </c>
      <c r="E209" s="6">
        <v>3.72</v>
      </c>
      <c r="F209" s="6">
        <v>-1.33</v>
      </c>
      <c r="G209" s="6">
        <v>-0.67</v>
      </c>
      <c r="H209" s="6">
        <v>-1.34</v>
      </c>
      <c r="I209" s="6">
        <v>-3.36</v>
      </c>
      <c r="J209" s="6">
        <v>-4.07</v>
      </c>
      <c r="K209" s="6">
        <v>-2.6</v>
      </c>
      <c r="L209" s="6">
        <v>1.24</v>
      </c>
      <c r="M209" s="5">
        <v>0</v>
      </c>
      <c r="N209" s="5">
        <v>0</v>
      </c>
    </row>
    <row r="210" spans="3:14" ht="15.5" x14ac:dyDescent="0.35">
      <c r="C210" t="s">
        <v>193</v>
      </c>
      <c r="D210" s="5">
        <v>5000000000</v>
      </c>
      <c r="E210" s="5">
        <v>4000000000</v>
      </c>
      <c r="F210" s="5">
        <v>5000000000</v>
      </c>
      <c r="G210" s="5">
        <v>4000000000</v>
      </c>
      <c r="H210" s="5">
        <v>19000000000</v>
      </c>
      <c r="I210" s="5">
        <v>19000000000</v>
      </c>
      <c r="J210" s="5">
        <v>19000000000</v>
      </c>
      <c r="K210" s="5">
        <v>25000000000</v>
      </c>
      <c r="L210" s="5">
        <v>40000000000</v>
      </c>
      <c r="M210" s="5">
        <v>24000000000</v>
      </c>
      <c r="N210" s="5">
        <v>6000000000</v>
      </c>
    </row>
    <row r="211" spans="3:14" ht="15.5" x14ac:dyDescent="0.35">
      <c r="C211" t="s">
        <v>194</v>
      </c>
      <c r="I211" s="6">
        <v>-66.27</v>
      </c>
    </row>
    <row r="212" spans="3:14" ht="15.5" x14ac:dyDescent="0.35">
      <c r="C212" t="s">
        <v>292</v>
      </c>
      <c r="I212" s="6">
        <v>-33.28</v>
      </c>
    </row>
    <row r="213" spans="3:14" ht="15.5" x14ac:dyDescent="0.35">
      <c r="C213" t="s">
        <v>195</v>
      </c>
      <c r="I213" s="6">
        <v>6.95</v>
      </c>
    </row>
    <row r="214" spans="3:14" ht="15.5" x14ac:dyDescent="0.35">
      <c r="C214" t="s">
        <v>293</v>
      </c>
      <c r="I214" s="6">
        <v>-0.03</v>
      </c>
    </row>
    <row r="215" spans="3:14" ht="15.5" x14ac:dyDescent="0.35">
      <c r="C215" t="s">
        <v>294</v>
      </c>
      <c r="I215" s="6">
        <v>20.47</v>
      </c>
    </row>
    <row r="216" spans="3:14" ht="15.5" x14ac:dyDescent="0.35">
      <c r="C216" t="s">
        <v>196</v>
      </c>
      <c r="I216" s="6">
        <v>2.68</v>
      </c>
    </row>
    <row r="217" spans="3:14" ht="15.5" x14ac:dyDescent="0.35">
      <c r="C217" t="s">
        <v>295</v>
      </c>
      <c r="I217" s="6">
        <v>-59.07</v>
      </c>
    </row>
    <row r="218" spans="3:14" ht="15.5" x14ac:dyDescent="0.35">
      <c r="C218" t="s">
        <v>296</v>
      </c>
      <c r="I218" s="6">
        <v>-46.55</v>
      </c>
    </row>
    <row r="219" spans="3:14" ht="15.5" x14ac:dyDescent="0.35">
      <c r="C219" t="s">
        <v>297</v>
      </c>
      <c r="I219" s="6">
        <v>-20.100000000000001</v>
      </c>
    </row>
    <row r="220" spans="3:14" ht="15.5" x14ac:dyDescent="0.35">
      <c r="C220" t="s">
        <v>298</v>
      </c>
      <c r="I220" s="6">
        <v>-24.65</v>
      </c>
    </row>
    <row r="221" spans="3:14" ht="15.5" x14ac:dyDescent="0.35">
      <c r="C221" t="s">
        <v>299</v>
      </c>
      <c r="I221" s="6">
        <v>-1.9</v>
      </c>
    </row>
    <row r="222" spans="3:14" ht="15.5" x14ac:dyDescent="0.35">
      <c r="C222" t="s">
        <v>301</v>
      </c>
      <c r="I222" s="6">
        <v>-2.67</v>
      </c>
    </row>
    <row r="223" spans="3:14" ht="15.5" x14ac:dyDescent="0.35">
      <c r="C223" t="s">
        <v>197</v>
      </c>
      <c r="I223" s="6">
        <v>-1.34</v>
      </c>
    </row>
    <row r="224" spans="3:14" ht="15.5" x14ac:dyDescent="0.35">
      <c r="C224" t="s">
        <v>302</v>
      </c>
      <c r="I224" s="6">
        <v>4.3499999999999996</v>
      </c>
    </row>
    <row r="225" spans="3:9" ht="15.5" x14ac:dyDescent="0.35">
      <c r="C225" t="s">
        <v>198</v>
      </c>
      <c r="D225" s="6">
        <v>2.2400000000000002</v>
      </c>
    </row>
    <row r="226" spans="3:9" ht="15.5" x14ac:dyDescent="0.35">
      <c r="C226" t="s">
        <v>199</v>
      </c>
      <c r="I226" s="6">
        <v>33.24</v>
      </c>
    </row>
    <row r="227" spans="3:9" ht="15.5" x14ac:dyDescent="0.35">
      <c r="C227" t="s">
        <v>303</v>
      </c>
      <c r="I227" s="6">
        <v>-1.91</v>
      </c>
    </row>
    <row r="228" spans="3:9" ht="15.5" x14ac:dyDescent="0.35">
      <c r="C228" t="s">
        <v>200</v>
      </c>
      <c r="D228" s="6">
        <v>6.08</v>
      </c>
    </row>
    <row r="229" spans="3:9" ht="15.5" x14ac:dyDescent="0.35">
      <c r="C229" t="s">
        <v>201</v>
      </c>
      <c r="D229" s="6">
        <v>5.68</v>
      </c>
    </row>
    <row r="230" spans="3:9" ht="15.5" x14ac:dyDescent="0.35">
      <c r="C230" t="s">
        <v>203</v>
      </c>
      <c r="D230" s="6">
        <v>0.08</v>
      </c>
    </row>
    <row r="231" spans="3:9" ht="15.5" x14ac:dyDescent="0.35">
      <c r="C231" t="s">
        <v>205</v>
      </c>
      <c r="D231" s="6">
        <v>0.96</v>
      </c>
    </row>
    <row r="232" spans="3:9" ht="15.5" x14ac:dyDescent="0.35">
      <c r="C232" t="s">
        <v>304</v>
      </c>
      <c r="I232" s="6">
        <v>-18.53</v>
      </c>
    </row>
    <row r="233" spans="3:9" ht="15.5" x14ac:dyDescent="0.35">
      <c r="C233" t="s">
        <v>13</v>
      </c>
      <c r="D233" s="5">
        <v>-3000000000</v>
      </c>
    </row>
    <row r="234" spans="3:9" ht="15.5" x14ac:dyDescent="0.35">
      <c r="C234" t="s">
        <v>206</v>
      </c>
      <c r="I234" s="6">
        <v>13.73</v>
      </c>
    </row>
    <row r="235" spans="3:9" ht="15.5" x14ac:dyDescent="0.35">
      <c r="C235" t="s">
        <v>207</v>
      </c>
      <c r="I235" s="6">
        <v>-8.3400000000000002E-2</v>
      </c>
    </row>
    <row r="236" spans="3:9" ht="15.5" x14ac:dyDescent="0.35">
      <c r="C236" t="s">
        <v>208</v>
      </c>
      <c r="I236" s="6">
        <v>-8.0500000000000002E-2</v>
      </c>
    </row>
    <row r="237" spans="3:9" ht="15.5" x14ac:dyDescent="0.35">
      <c r="C237" t="s">
        <v>209</v>
      </c>
      <c r="I237" s="6">
        <v>-0.13019999999999998</v>
      </c>
    </row>
    <row r="238" spans="3:9" ht="15.5" x14ac:dyDescent="0.35">
      <c r="C238" t="s">
        <v>305</v>
      </c>
      <c r="I238" s="6">
        <v>-0.14169999999999999</v>
      </c>
    </row>
    <row r="239" spans="3:9" ht="15.5" x14ac:dyDescent="0.35">
      <c r="C239" t="s">
        <v>210</v>
      </c>
      <c r="D239" s="6">
        <v>21.25</v>
      </c>
    </row>
    <row r="240" spans="3:9" ht="15.5" x14ac:dyDescent="0.35">
      <c r="C240" t="s">
        <v>211</v>
      </c>
      <c r="D240" s="6">
        <v>96.85</v>
      </c>
    </row>
    <row r="241" spans="3:9" ht="15.5" x14ac:dyDescent="0.35">
      <c r="C241" t="s">
        <v>212</v>
      </c>
      <c r="D241" s="6">
        <v>83.61</v>
      </c>
    </row>
    <row r="242" spans="3:9" ht="15.5" x14ac:dyDescent="0.35">
      <c r="C242" t="s">
        <v>213</v>
      </c>
      <c r="D242" s="6">
        <v>34.49</v>
      </c>
    </row>
    <row r="243" spans="3:9" ht="15.5" x14ac:dyDescent="0.35">
      <c r="C243" t="s">
        <v>214</v>
      </c>
      <c r="D243" s="6">
        <v>4.28</v>
      </c>
    </row>
    <row r="244" spans="3:9" ht="15.5" x14ac:dyDescent="0.35">
      <c r="C244" t="s">
        <v>306</v>
      </c>
      <c r="I244" s="6">
        <v>0.13</v>
      </c>
    </row>
    <row r="245" spans="3:9" ht="15.5" x14ac:dyDescent="0.35">
      <c r="C245" t="s">
        <v>307</v>
      </c>
      <c r="I245" s="6">
        <v>3.35</v>
      </c>
    </row>
    <row r="246" spans="3:9" ht="15.5" x14ac:dyDescent="0.35">
      <c r="C246" t="s">
        <v>41</v>
      </c>
      <c r="I246" s="5">
        <v>364000000000</v>
      </c>
    </row>
    <row r="247" spans="3:9" ht="15.5" x14ac:dyDescent="0.35">
      <c r="C247" t="s">
        <v>215</v>
      </c>
      <c r="I247" s="5">
        <v>339000000000</v>
      </c>
    </row>
    <row r="248" spans="3:9" ht="15.5" x14ac:dyDescent="0.35">
      <c r="C248" t="s">
        <v>216</v>
      </c>
      <c r="I248" s="5">
        <v>4090000000</v>
      </c>
    </row>
    <row r="249" spans="3:9" ht="15.5" x14ac:dyDescent="0.35">
      <c r="C249" t="s">
        <v>217</v>
      </c>
      <c r="I249" s="6">
        <v>0.31309999999999999</v>
      </c>
    </row>
    <row r="250" spans="3:9" ht="15.5" x14ac:dyDescent="0.35">
      <c r="C250" t="s">
        <v>218</v>
      </c>
      <c r="D250" s="6">
        <v>0.52539999999999998</v>
      </c>
    </row>
    <row r="251" spans="3:9" ht="15.5" x14ac:dyDescent="0.35">
      <c r="C251" t="s">
        <v>219</v>
      </c>
      <c r="D251" s="6">
        <v>-3.3893</v>
      </c>
    </row>
    <row r="252" spans="3:9" ht="15.5" x14ac:dyDescent="0.35">
      <c r="C252" t="s">
        <v>220</v>
      </c>
      <c r="D252" s="6">
        <v>-3.4172000000000002</v>
      </c>
    </row>
    <row r="253" spans="3:9" ht="15.5" x14ac:dyDescent="0.35">
      <c r="C253" t="s">
        <v>221</v>
      </c>
      <c r="D253" s="6">
        <v>7.3800000000000004E-2</v>
      </c>
    </row>
    <row r="254" spans="3:9" ht="15.5" x14ac:dyDescent="0.35">
      <c r="C254" t="s">
        <v>222</v>
      </c>
      <c r="D254" s="6">
        <v>1.78E-2</v>
      </c>
    </row>
    <row r="255" spans="3:9" ht="15.5" x14ac:dyDescent="0.35">
      <c r="C255" t="s">
        <v>223</v>
      </c>
      <c r="D255" s="6">
        <v>-5.8525</v>
      </c>
    </row>
    <row r="256" spans="3:9" ht="15.5" x14ac:dyDescent="0.35">
      <c r="C256" t="s">
        <v>224</v>
      </c>
      <c r="I256" s="5">
        <v>6</v>
      </c>
    </row>
    <row r="257" spans="3:9" ht="15.5" x14ac:dyDescent="0.35">
      <c r="C257" t="s">
        <v>225</v>
      </c>
      <c r="I257" s="6">
        <v>0.01</v>
      </c>
    </row>
    <row r="258" spans="3:9" ht="15.5" x14ac:dyDescent="0.35">
      <c r="C258" t="s">
        <v>226</v>
      </c>
      <c r="I258" s="6">
        <v>0.31</v>
      </c>
    </row>
    <row r="259" spans="3:9" ht="15.5" x14ac:dyDescent="0.35">
      <c r="C259" t="s">
        <v>308</v>
      </c>
      <c r="I259" s="6">
        <v>0.06</v>
      </c>
    </row>
    <row r="260" spans="3:9" ht="15.5" x14ac:dyDescent="0.35">
      <c r="C260" t="s">
        <v>227</v>
      </c>
      <c r="I260" s="6">
        <v>0.31</v>
      </c>
    </row>
    <row r="261" spans="3:9" ht="15.5" x14ac:dyDescent="0.35">
      <c r="C261" t="s">
        <v>228</v>
      </c>
      <c r="I261" s="6">
        <v>0.08</v>
      </c>
    </row>
    <row r="262" spans="3:9" ht="15.5" x14ac:dyDescent="0.35">
      <c r="C262" t="s">
        <v>229</v>
      </c>
      <c r="I262" s="6">
        <v>0.25</v>
      </c>
    </row>
    <row r="263" spans="3:9" ht="15.5" x14ac:dyDescent="0.35">
      <c r="C263" t="s">
        <v>230</v>
      </c>
      <c r="I263" s="6">
        <v>0.01</v>
      </c>
    </row>
    <row r="264" spans="3:9" ht="15.5" x14ac:dyDescent="0.35">
      <c r="C264" t="s">
        <v>309</v>
      </c>
      <c r="I264" s="5">
        <v>18000000000</v>
      </c>
    </row>
    <row r="265" spans="3:9" ht="15.5" x14ac:dyDescent="0.35">
      <c r="C265" t="s">
        <v>310</v>
      </c>
      <c r="I265" s="5">
        <v>9000000000</v>
      </c>
    </row>
    <row r="266" spans="3:9" ht="15.5" x14ac:dyDescent="0.35">
      <c r="C266" t="s">
        <v>311</v>
      </c>
      <c r="I266" s="5">
        <v>-14000000000</v>
      </c>
    </row>
    <row r="267" spans="3:9" ht="15.5" x14ac:dyDescent="0.35">
      <c r="C267" t="s">
        <v>312</v>
      </c>
      <c r="I267" s="5">
        <v>-11000000000</v>
      </c>
    </row>
    <row r="268" spans="3:9" ht="15.5" x14ac:dyDescent="0.35">
      <c r="C268" t="s">
        <v>231</v>
      </c>
      <c r="D268" s="5">
        <v>9000000000</v>
      </c>
    </row>
    <row r="269" spans="3:9" ht="15.5" x14ac:dyDescent="0.35">
      <c r="C269" t="s">
        <v>232</v>
      </c>
      <c r="D269" s="5">
        <v>131000000000</v>
      </c>
    </row>
    <row r="270" spans="3:9" ht="15.5" x14ac:dyDescent="0.35">
      <c r="C270" t="s">
        <v>233</v>
      </c>
      <c r="D270" s="5">
        <v>11000000000</v>
      </c>
    </row>
    <row r="271" spans="3:9" ht="15.5" x14ac:dyDescent="0.35">
      <c r="C271" t="s">
        <v>176</v>
      </c>
      <c r="D271" s="5">
        <v>53000000000</v>
      </c>
    </row>
    <row r="272" spans="3:9" ht="15.5" x14ac:dyDescent="0.35">
      <c r="C272" t="s">
        <v>175</v>
      </c>
      <c r="I272" s="5">
        <v>136000000000</v>
      </c>
    </row>
    <row r="273" spans="3:9" ht="15.5" x14ac:dyDescent="0.35">
      <c r="C273" t="s">
        <v>21</v>
      </c>
      <c r="D273" s="5">
        <v>-9000000000</v>
      </c>
    </row>
    <row r="274" spans="3:9" ht="15.5" x14ac:dyDescent="0.35">
      <c r="C274" t="s">
        <v>234</v>
      </c>
      <c r="I274" s="5">
        <v>120000000000</v>
      </c>
    </row>
    <row r="275" spans="3:9" ht="15.5" x14ac:dyDescent="0.35">
      <c r="C275" t="s">
        <v>313</v>
      </c>
      <c r="I275" s="5">
        <v>-6000000000</v>
      </c>
    </row>
    <row r="276" spans="3:9" ht="15.5" x14ac:dyDescent="0.35">
      <c r="C276" t="s">
        <v>314</v>
      </c>
      <c r="I276" s="5">
        <v>-42000000000</v>
      </c>
    </row>
    <row r="277" spans="3:9" ht="15.5" x14ac:dyDescent="0.35">
      <c r="C277" t="s">
        <v>315</v>
      </c>
      <c r="I277" s="5">
        <v>55000000000</v>
      </c>
    </row>
    <row r="278" spans="3:9" ht="15.5" x14ac:dyDescent="0.35">
      <c r="C278" t="s">
        <v>316</v>
      </c>
      <c r="I278" s="5">
        <v>-2000000000</v>
      </c>
    </row>
    <row r="279" spans="3:9" ht="15.5" x14ac:dyDescent="0.35">
      <c r="C279" t="s">
        <v>317</v>
      </c>
      <c r="I279" s="5">
        <v>-8000000000</v>
      </c>
    </row>
  </sheetData>
  <pageMargins left="0.7" right="0.7" top="0.75" bottom="0.75" header="0.3" footer="0.3"/>
  <ignoredErrors>
    <ignoredError sqref="A1:N280" numberStoredAsText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M23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1116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1117</v>
      </c>
      <c r="D2" s="2" vm="170">
        <f ca="1">IFERROR(_xlfn.STOCKHISTORY("XIDX:" &amp; $C$1, D3, , 0, 0, 1), "Libur")</f>
        <v>326</v>
      </c>
      <c r="E2" s="2" vm="171">
        <f ca="1">IFERROR(_xlfn.STOCKHISTORY("XIDX:" &amp; $C$1, E3, , 0, 0, 1), "Libur")</f>
        <v>292</v>
      </c>
      <c r="H2" s="2" vm="171">
        <f ca="1">IFERROR(INDEX(D2:G2,COUNT(D2:G2)),"")</f>
        <v>292</v>
      </c>
      <c r="I2" s="2" vm="172">
        <f ca="1">IFERROR(_xlfn.STOCKHISTORY("XIDX:" &amp; $C$1, I1, , 0, 0, 1), "Libur")</f>
        <v>374</v>
      </c>
      <c r="J2" s="2" vm="71">
        <f ca="1">IFERROR(_xlfn.STOCKHISTORY("XIDX:" &amp; $C$1, J1, , 0, 0, 1), "Libur")</f>
        <v>35</v>
      </c>
      <c r="K2" s="2" vm="173">
        <f ca="1">IFERROR(_xlfn.STOCKHISTORY("XIDX:" &amp; $C$1, K1, , 0, 0, 1), "Libur")</f>
        <v>44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3" ht="15.5" x14ac:dyDescent="0.35">
      <c r="B4" t="s">
        <v>5</v>
      </c>
      <c r="C4" t="s">
        <v>6</v>
      </c>
      <c r="D4" s="2">
        <f>IFERROR(INDEX(D51:D500,MATCH($C$4,$C$51:$C$500,0)),"")</f>
        <v>10786877340</v>
      </c>
      <c r="E4" s="2">
        <f>IFERROR(INDEX(E51:E500,MATCH($C$4,$C$51:$C$500,0)),"")</f>
        <v>12204214536</v>
      </c>
      <c r="H4" s="2">
        <f>IFERROR(SUM(D4:G4)*(4/MAX(1,COUNT(D4:G4))),"")</f>
        <v>45982183752</v>
      </c>
      <c r="I4" s="2">
        <f>IFERROR(INDEX(I51:I500,MATCH($C$4,$C$51:$C$500,0)),"")</f>
        <v>24531327922</v>
      </c>
      <c r="J4" s="2">
        <f>IFERROR(INDEX(J51:J500,MATCH($C$4,$C$51:$C$500,0)),"")</f>
        <v>39474192963</v>
      </c>
      <c r="K4" s="2">
        <f>IFERROR(INDEX(K51:K500,MATCH($C$4,$C$51:$C$500,0)),"")</f>
        <v>37502740938</v>
      </c>
      <c r="L4" s="2">
        <f>IFERROR(INDEX(L51:L500,MATCH($C$4,$C$51:$C$500,0)),"")</f>
        <v>33864029826</v>
      </c>
      <c r="M4" s="2">
        <f>IFERROR(INDEX(M51:M500,MATCH($C$4,$C$51:$C$500,0)),"")</f>
        <v>11850303132</v>
      </c>
    </row>
    <row r="5" spans="1:13" ht="15.5" x14ac:dyDescent="0.35">
      <c r="B5" t="s">
        <v>7</v>
      </c>
      <c r="C5" t="s">
        <v>8</v>
      </c>
      <c r="D5" s="2">
        <f>IFERROR(INDEX(D51:D500,MATCH($C$5,$C$51:$C$500,0)),"")</f>
        <v>1098280685</v>
      </c>
      <c r="E5" s="2">
        <f>IFERROR(INDEX(E51:E500,MATCH($C$5,$C$51:$C$500,0)),"")</f>
        <v>742312828</v>
      </c>
      <c r="H5" s="2">
        <f>IFERROR(SUM(D5:G5)*(4/MAX(1,COUNT(D5:G5))),"")</f>
        <v>3681187026</v>
      </c>
      <c r="I5" s="2">
        <f>IFERROR(INDEX(I51:I500,MATCH($C$5,$C$51:$C$500,0)),"")</f>
        <v>2853924128</v>
      </c>
      <c r="J5" s="2">
        <f>IFERROR(INDEX(J51:J500,MATCH($C$5,$C$51:$C$500,0)),"")</f>
        <v>8471887599</v>
      </c>
      <c r="K5" s="2">
        <f>IFERROR(INDEX(K51:K500,MATCH($C$5,$C$51:$C$500,0)),"")</f>
        <v>9642602975</v>
      </c>
      <c r="L5" s="2">
        <f>IFERROR(INDEX(L51:L500,MATCH($C$5,$C$51:$C$500,0)),"")</f>
        <v>13902949971</v>
      </c>
      <c r="M5" s="2">
        <f>IFERROR(INDEX(M51:M500,MATCH($C$5,$C$51:$C$500,0)),"")</f>
        <v>2336164297</v>
      </c>
    </row>
    <row r="6" spans="1:13" ht="15.5" x14ac:dyDescent="0.35">
      <c r="B6" t="s">
        <v>9</v>
      </c>
      <c r="C6" t="s">
        <v>10</v>
      </c>
      <c r="D6" s="2">
        <f>IFERROR(INDEX(D51:D500,MATCH($C$6,$C$51:$C$500,0)),"")</f>
        <v>82253055932</v>
      </c>
      <c r="E6" s="2">
        <f>IFERROR(INDEX(E51:E500,MATCH($C$6,$C$51:$C$500,0)),"")</f>
        <v>81154775247</v>
      </c>
      <c r="H6" s="2">
        <f>IFERROR(INDEX(D6:G6,COUNT(D6:G6)),"")</f>
        <v>81154775247</v>
      </c>
      <c r="I6" s="2">
        <f>IFERROR(INDEX(I51:I500,MATCH($C$6,$C$51:$C$500,0)),"")</f>
        <v>81154775247</v>
      </c>
      <c r="J6" s="2">
        <f>IFERROR(INDEX(J51:J500,MATCH($C$6,$C$51:$C$500,0)),"")</f>
        <v>78300851119</v>
      </c>
      <c r="K6" s="2">
        <f>IFERROR(INDEX(K51:K500,MATCH($C$6,$C$51:$C$500,0)),"")</f>
        <v>69828963520</v>
      </c>
      <c r="L6" s="2">
        <f>IFERROR(INDEX(L51:L500,MATCH($C$6,$C$51:$C$500,0)),"")</f>
        <v>36238779268</v>
      </c>
      <c r="M6" s="2">
        <f>IFERROR(INDEX(M51:M500,MATCH($C$6,$C$51:$C$500,0)),"")</f>
        <v>7335829297</v>
      </c>
    </row>
    <row r="7" spans="1:13" ht="15.5" x14ac:dyDescent="0.35">
      <c r="B7" t="s">
        <v>11</v>
      </c>
      <c r="C7" t="s">
        <v>12</v>
      </c>
      <c r="D7" s="3">
        <f>IFERROR(INDEX(D51:D500,MATCH($C$7,$C$51:$C$500,0))/1000000000,"")</f>
        <v>3.2</v>
      </c>
      <c r="E7" s="3">
        <f>IFERROR(INDEX(E51:E500,MATCH($C$7,$C$51:$C$500,0))/1000000000,"")</f>
        <v>3.2</v>
      </c>
      <c r="H7" s="3">
        <f>IFERROR(INDEX(D7:G7,COUNT(D7:G7)),"")</f>
        <v>3.2</v>
      </c>
      <c r="I7" s="3">
        <f>IFERROR(INDEX(I51:I500,MATCH($C$7,$C$51:$C$500,0))/1000000000,"")</f>
        <v>3.2</v>
      </c>
      <c r="J7" s="3">
        <f>IFERROR(INDEX(J51:J500,MATCH($C$7,$C$51:$C$500,0))/1000000000,"")</f>
        <v>3.2</v>
      </c>
      <c r="K7" s="3">
        <f>IFERROR(INDEX(K51:K500,MATCH($C$7,$C$51:$C$500,0))/1000000000,"")</f>
        <v>3.2</v>
      </c>
      <c r="L7" s="3">
        <f>IFERROR(INDEX(L51:L500,MATCH($C$7,$C$51:$C$500,0))/1000000000,"")</f>
        <v>0.8</v>
      </c>
      <c r="M7" s="3">
        <f>IFERROR(INDEX(M51:M500,MATCH($C$7,$C$51:$C$500,0))/1000000000,"")</f>
        <v>0</v>
      </c>
    </row>
    <row r="8" spans="1:1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-3000000000</v>
      </c>
      <c r="E8" s="2">
        <f>IFERROR(INDEX(E51:E500,MATCH("Free cash flow (Quarter)",$C$51:$C$500,0)),"")</f>
        <v>4000000000</v>
      </c>
      <c r="H8" s="2">
        <f>IFERROR(INDEX(D8:G8,COUNT(D8:G8)),"")</f>
        <v>4000000000</v>
      </c>
      <c r="I8" s="2">
        <f>IFERROR(INDEX(I51:I500,MATCH($C$8,$C$51:$C$500,0)),"")</f>
        <v>8000000000</v>
      </c>
      <c r="J8" s="2">
        <f>IFERROR(INDEX(J51:J500,MATCH($C$8,$C$51:$C$500,0)),"")</f>
        <v>-3000000000</v>
      </c>
      <c r="K8" s="2">
        <f>IFERROR(INDEX(K51:K500,MATCH($C$8,$C$51:$C$500,0)),"")</f>
        <v>-19000000000</v>
      </c>
      <c r="L8" s="2">
        <f>IFERROR(INDEX(L51:L500,MATCH($C$8,$C$51:$C$500,0)),"")</f>
        <v>-9000000000</v>
      </c>
      <c r="M8" s="2">
        <f>IFERROR(INDEX(M51:M500,MATCH($C$8,$C$51:$C$500,0)),"")</f>
        <v>-4000000000</v>
      </c>
    </row>
    <row r="9" spans="1:13" ht="15.5" x14ac:dyDescent="0.35">
      <c r="A9" t="s">
        <v>16</v>
      </c>
      <c r="C9" t="s">
        <v>17</v>
      </c>
      <c r="D9" s="3">
        <f>IFERROR(INDEX(D51:D500,MATCH("Free cash flow per share (Quarter)",$C$51:$C$500,0)),"")</f>
        <v>-1.04</v>
      </c>
      <c r="E9" s="3">
        <f>IFERROR(INDEX(E51:E500,MATCH("Free cash flow per share (Quarter)",$C$51:$C$500,0)),"")</f>
        <v>1.19</v>
      </c>
      <c r="H9" s="3">
        <f>IFERROR(INDEX(D9:G9,COUNT(D9:G9)),"")</f>
        <v>1.19</v>
      </c>
      <c r="I9" s="3">
        <f>IFERROR(INDEX(I51:I500,MATCH($C$9,$C$51:$C$500,0)),"")</f>
        <v>2.59</v>
      </c>
      <c r="J9" s="3">
        <f>IFERROR(INDEX(J51:J500,MATCH($C$9,$C$51:$C$500,0)),"")</f>
        <v>-1.04</v>
      </c>
      <c r="K9" s="3">
        <f>IFERROR(INDEX(K51:K500,MATCH($C$9,$C$51:$C$500,0)),"")</f>
        <v>-5.93</v>
      </c>
      <c r="L9" s="3">
        <f>IFERROR(INDEX(L51:L500,MATCH($C$9,$C$51:$C$500,0)),"")</f>
        <v>-11.71</v>
      </c>
      <c r="M9" s="3">
        <f>IFERROR(INDEX(M51:M500,MATCH($C$9,$C$51:$C$500,0)),"")</f>
        <v>-375808.48</v>
      </c>
    </row>
    <row r="10" spans="1:13" ht="15.5" x14ac:dyDescent="0.35">
      <c r="C10" t="s">
        <v>18</v>
      </c>
      <c r="D10" s="3">
        <f ca="1">IFERROR(IF(D9=0,"",D2/D9),"")</f>
        <v>-313.46153846153845</v>
      </c>
      <c r="E10" s="3">
        <f ca="1">IFERROR(IF(E9=0,"",E2/E9),"")</f>
        <v>245.37815126050421</v>
      </c>
      <c r="I10" s="3">
        <f ca="1">IFERROR(IF(I9=0,"",I2/I9),"")</f>
        <v>144.40154440154441</v>
      </c>
      <c r="J10" s="3">
        <f ca="1">IFERROR(IF(J9=0,"",J2/J9),"")</f>
        <v>-33.653846153846153</v>
      </c>
      <c r="K10" s="3">
        <f ca="1">IFERROR(IF(K9=0,"",K2/K9),"")</f>
        <v>-7.4198988195615518</v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19</v>
      </c>
      <c r="C11" t="s">
        <v>20</v>
      </c>
      <c r="D11" s="2">
        <f>IFERROR(INDEX(D51:D500,MATCH($C$11,$C$51:$C$500,0)),"")</f>
        <v>5744442297</v>
      </c>
      <c r="E11" s="2">
        <f>IFERROR(INDEX(E51:E500,MATCH($C$11,$C$51:$C$500,0)),"")</f>
        <v>9078860107</v>
      </c>
      <c r="H11" s="2">
        <f>IFERROR(INDEX(D11:G11,COUNT(D11:G11)),"")</f>
        <v>9078860107</v>
      </c>
      <c r="I11" s="2">
        <f>IFERROR(INDEX(I51:I500,MATCH($C$11,$C$51:$C$500,0)),"")</f>
        <v>9078860107</v>
      </c>
      <c r="J11" s="2">
        <f>IFERROR(INDEX(J51:J500,MATCH($C$11,$C$51:$C$500,0)),"")</f>
        <v>5701895231</v>
      </c>
      <c r="K11" s="2">
        <f>IFERROR(INDEX(K51:K500,MATCH($C$11,$C$51:$C$500,0)),"")</f>
        <v>7272287414</v>
      </c>
      <c r="L11" s="2">
        <f>IFERROR(INDEX(L51:L500,MATCH($C$11,$C$51:$C$500,0)),"")</f>
        <v>2978678987</v>
      </c>
      <c r="M11" s="2">
        <f>IFERROR(INDEX(M51:M500,MATCH($C$11,$C$51:$C$500,0)),"")</f>
        <v>5705380159</v>
      </c>
    </row>
    <row r="12" spans="1:1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-6000000000</v>
      </c>
      <c r="E12" s="2">
        <f>IFERROR(INDEX(E51:E500,MATCH("Net Debt (Quarter)",$C$51:$C$500,0)),"")</f>
        <v>-7000000000</v>
      </c>
      <c r="H12" s="2">
        <f>IFERROR(INDEX(D12:G12,COUNT(D12:G12)),"")</f>
        <v>-7000000000</v>
      </c>
      <c r="I12" s="2">
        <f>IFERROR(INDEX(I51:I500,MATCH($C$12,$C$51:$C$500,0)),"")</f>
        <v>-7000000000</v>
      </c>
      <c r="J12" s="2">
        <f>IFERROR(INDEX(J51:J500,MATCH($C$12,$C$51:$C$500,0)),"")</f>
        <v>-3000000000</v>
      </c>
      <c r="K12" s="2">
        <f>IFERROR(INDEX(K51:K500,MATCH($C$12,$C$51:$C$500,0)),"")</f>
        <v>-7000000000</v>
      </c>
      <c r="L12" s="2">
        <f>IFERROR(INDEX(L51:L500,MATCH($C$12,$C$51:$C$500,0)),"")</f>
        <v>-2000000000</v>
      </c>
      <c r="M12" s="2">
        <f>IFERROR(INDEX(M51:M500,MATCH($C$12,$C$51:$C$500,0)),"")</f>
        <v>-2000000000</v>
      </c>
    </row>
    <row r="13" spans="1:1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2000000000</v>
      </c>
      <c r="H13" s="2">
        <f>IFERROR(INDEX(D13:G13,COUNT(D13:G13)),"")</f>
        <v>2000000000</v>
      </c>
      <c r="I13" s="2">
        <f>IFERROR(INDEX(I51:I500,MATCH($C$13,$C$51:$C$500,0)),"")</f>
        <v>2000000000</v>
      </c>
      <c r="J13" s="2">
        <f>IFERROR(INDEX(J51:J500,MATCH($C$13,$C$51:$C$500,0)),"")</f>
        <v>3000000000</v>
      </c>
      <c r="K13" s="2">
        <f>IFERROR(INDEX(K51:K500,MATCH($C$13,$C$51:$C$500,0)),"")</f>
        <v>0</v>
      </c>
      <c r="L13" s="2">
        <f>IFERROR(INDEX(L51:L500,MATCH($C$13,$C$51:$C$500,0)),"")</f>
        <v>1000000000</v>
      </c>
      <c r="M13" s="2">
        <f>IFERROR(INDEX(M51:M500,MATCH($C$13,$C$51:$C$500,0)),"")</f>
        <v>4000000000</v>
      </c>
    </row>
    <row r="14" spans="1:13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>IFERROR(INDEX(I51:I500,MATCH($C$14,$C$51:$C$500,0)),"")</f>
        <v/>
      </c>
      <c r="J14" s="2" t="str">
        <f>IFERROR(INDEX(J51:J500,MATCH($C$14,$C$51:$C$500,0)),"")</f>
        <v/>
      </c>
      <c r="K14" s="2" t="str">
        <f>IFERROR(INDEX(K51:K500,MATCH($C$14,$C$51:$C$500,0)),"")</f>
        <v/>
      </c>
      <c r="L14" s="2" t="str">
        <f>IFERROR(INDEX(L51:L500,MATCH($C$14,$C$51:$C$500,0)),"")</f>
        <v/>
      </c>
      <c r="M14" s="2" t="str">
        <f>IFERROR(INDEX(M51:M500,MATCH($C$14,$C$51:$C$500,0)),"")</f>
        <v/>
      </c>
    </row>
    <row r="15" spans="1:13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>IFERROR(INDEX(I51:I500,MATCH($C$15,$C$51:$C$500,0)),"")</f>
        <v>0</v>
      </c>
      <c r="J15" s="2">
        <f>IFERROR(INDEX(J51:J500,MATCH($C$15,$C$51:$C$500,0)),"")</f>
        <v>0</v>
      </c>
      <c r="K15" s="2">
        <f>IFERROR(INDEX(K51:K500,MATCH($C$15,$C$51:$C$500,0)),"")</f>
        <v>0</v>
      </c>
      <c r="L15" s="2">
        <f>IFERROR(INDEX(L51:L500,MATCH($C$15,$C$51:$C$500,0)),"")</f>
        <v>0</v>
      </c>
      <c r="M15" s="2">
        <f>IFERROR(INDEX(M51:M500,MATCH($C$15,$C$51:$C$500,0)),"")</f>
        <v>0</v>
      </c>
    </row>
    <row r="16" spans="1:13" ht="15.5" x14ac:dyDescent="0.35">
      <c r="C16" t="s">
        <v>29</v>
      </c>
      <c r="D16" s="2">
        <f>IFERROR(INDEX(D51:D500,MATCH($C$16,$C$51:$C$500,0)),"")</f>
        <v>1098280685</v>
      </c>
      <c r="E16" s="2">
        <f>IFERROR(INDEX(E51:E500,MATCH($C$16,$C$51:$C$500,0)),"")</f>
        <v>629847995</v>
      </c>
      <c r="H16" s="2">
        <f>IFERROR(SUM(D16:G16)*(4/MAX(1,COUNT(D16:G16))),"")</f>
        <v>3456257360</v>
      </c>
      <c r="I16" s="2">
        <f>IFERROR(INDEX(I51:I500,MATCH($C$16,$C$51:$C$500,0)),"")</f>
        <v>2741459295</v>
      </c>
      <c r="J16" s="2">
        <f>IFERROR(INDEX(J51:J500,MATCH($C$16,$C$51:$C$500,0)),"")</f>
        <v>8470095828</v>
      </c>
      <c r="K16" s="2">
        <f>IFERROR(INDEX(K51:K500,MATCH($C$16,$C$51:$C$500,0)),"")</f>
        <v>9654757772</v>
      </c>
      <c r="L16" s="2">
        <f>IFERROR(INDEX(L51:L500,MATCH($C$16,$C$51:$C$500,0)),"")</f>
        <v>13908895955</v>
      </c>
      <c r="M16" s="2">
        <f>IFERROR(INDEX(M51:M500,MATCH($C$16,$C$51:$C$500,0)),"")</f>
        <v>2336164297</v>
      </c>
    </row>
    <row r="17" spans="1:13" ht="15.5" x14ac:dyDescent="0.35">
      <c r="A17" t="s">
        <v>30</v>
      </c>
    </row>
    <row r="18" spans="1:1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</row>
    <row r="19" spans="1:13" ht="15.5" x14ac:dyDescent="0.35">
      <c r="A19" t="s">
        <v>38</v>
      </c>
      <c r="C19" t="s">
        <v>39</v>
      </c>
    </row>
    <row r="20" spans="1:13" ht="15.5" x14ac:dyDescent="0.35">
      <c r="A20" t="s">
        <v>40</v>
      </c>
      <c r="C20" t="s">
        <v>41</v>
      </c>
      <c r="D20" s="2">
        <f ca="1">IFERROR(D21*D2,"")</f>
        <v>1043200000000</v>
      </c>
      <c r="E20" s="2">
        <f ca="1">IFERROR(E21*E2,"")</f>
        <v>934400000000</v>
      </c>
      <c r="H20" s="2">
        <f t="shared" ref="H20:M20" ca="1" si="0">IFERROR(H21*H2,"")</f>
        <v>934400000000</v>
      </c>
      <c r="I20" s="2">
        <f t="shared" ca="1" si="0"/>
        <v>1196800000000</v>
      </c>
      <c r="J20" s="2">
        <f t="shared" ca="1" si="0"/>
        <v>112000000000</v>
      </c>
      <c r="K20" s="2">
        <f t="shared" ca="1" si="0"/>
        <v>140800000000</v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12</v>
      </c>
      <c r="D21" s="2">
        <f>IFERROR(INDEX(D51:D500,MATCH($C$7,$C$51:$C$500,0)),"")</f>
        <v>3200000000</v>
      </c>
      <c r="E21" s="2">
        <f>IFERROR(INDEX(E51:E500,MATCH($C$7,$C$51:$C$500,0)),"")</f>
        <v>3200000000</v>
      </c>
      <c r="H21" s="2">
        <f>IFERROR(INDEX(D21:G21,COUNT(D21:G21)),"")</f>
        <v>3200000000</v>
      </c>
      <c r="I21" s="2">
        <f>IFERROR(INDEX(I51:I500,MATCH($C$7,$C$51:$C$500,0)),"")</f>
        <v>3200000000</v>
      </c>
      <c r="J21" s="2">
        <f>IFERROR(INDEX(J51:J500,MATCH($C$7,$C$51:$C$500,0)),"")</f>
        <v>3200000000</v>
      </c>
      <c r="K21" s="2">
        <f>IFERROR(INDEX(K51:K500,MATCH($C$7,$C$51:$C$500,0)),"")</f>
        <v>3200000000</v>
      </c>
      <c r="L21" s="2">
        <f>IFERROR(INDEX(L51:L500,MATCH($C$7,$C$51:$C$500,0)),"")</f>
        <v>800000000</v>
      </c>
      <c r="M21" s="2">
        <f>IFERROR(INDEX(M51:M500,MATCH($C$7,$C$51:$C$500,0)),"")</f>
        <v>0</v>
      </c>
    </row>
    <row r="23" spans="1:13" ht="15.5" x14ac:dyDescent="0.35">
      <c r="B23" t="s">
        <v>42</v>
      </c>
      <c r="C23" t="s">
        <v>43</v>
      </c>
      <c r="D23" s="3">
        <f>IFERROR(D5/D6*100,"")</f>
        <v>1.3352460556699162</v>
      </c>
      <c r="E23" s="3">
        <f>IFERROR(E5/E6*100,"")</f>
        <v>0.91468779962820568</v>
      </c>
      <c r="H23" s="3">
        <f t="shared" ref="H23:M23" si="1">IFERROR(H5/H6*100,"")</f>
        <v>4.5360079117908469</v>
      </c>
      <c r="I23" s="3">
        <f t="shared" si="1"/>
        <v>3.5166434991827531</v>
      </c>
      <c r="J23" s="3">
        <f t="shared" si="1"/>
        <v>10.819662210471508</v>
      </c>
      <c r="K23" s="3">
        <f t="shared" si="1"/>
        <v>13.80888744287064</v>
      </c>
      <c r="L23" s="3">
        <f t="shared" si="1"/>
        <v>38.364840791634364</v>
      </c>
      <c r="M23" s="3">
        <f t="shared" si="1"/>
        <v>31.845946823699649</v>
      </c>
    </row>
    <row r="24" spans="1:13" ht="15.5" x14ac:dyDescent="0.35">
      <c r="C24" t="s">
        <v>44</v>
      </c>
      <c r="D24" s="4">
        <f>IFERROR(_xlfn.RRI(5,I23,D23),"")</f>
        <v>-0.17607706540051526</v>
      </c>
      <c r="E24" s="4">
        <f>IFERROR(_xlfn.RRI(5,J23,E23),"")</f>
        <v>-0.38988481129038177</v>
      </c>
      <c r="H24" s="4">
        <f t="shared" ref="H24:M24" si="2">IFERROR(_xlfn.RRI(5,M23,H23),"")</f>
        <v>-0.32278911884933215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45</v>
      </c>
      <c r="C25" t="s">
        <v>46</v>
      </c>
      <c r="D25" s="3">
        <f>IFERROR(INDEX(D51:D500,MATCH($A$25,$C$51:$C$500,0)),"")</f>
        <v>1.06</v>
      </c>
      <c r="E25" s="3">
        <f>IFERROR(INDEX(E51:E500,MATCH($A$25,$C$51:$C$500,0)),"")</f>
        <v>0.61</v>
      </c>
      <c r="H25" s="3">
        <f>IFERROR(INDEX(D25:G25,COUNT(D25:G25)),"")</f>
        <v>0.61</v>
      </c>
      <c r="I25" s="3">
        <f>IFERROR(INDEX(I51:I500,MATCH($C$25,$C$51:$C$500,0)),"")</f>
        <v>0.86</v>
      </c>
      <c r="J25" s="3">
        <f>IFERROR(INDEX(J51:J500,MATCH($C$25,$C$51:$C$500,0)),"")</f>
        <v>2.65</v>
      </c>
      <c r="K25" s="3">
        <f>IFERROR(INDEX(K51:K500,MATCH($C$25,$C$51:$C$500,0)),"")</f>
        <v>3.02</v>
      </c>
      <c r="L25" s="3">
        <f>IFERROR(INDEX(L51:L500,MATCH($C$25,$C$51:$C$500,0)),"")</f>
        <v>17.39</v>
      </c>
      <c r="M25" s="3">
        <f>IFERROR(INDEX(M51:M500,MATCH($C$25,$C$51:$C$500,0)),"")</f>
        <v>233616.43</v>
      </c>
    </row>
    <row r="26" spans="1:13" ht="15.5" x14ac:dyDescent="0.35">
      <c r="C26" t="s">
        <v>47</v>
      </c>
      <c r="D26" s="4">
        <f>IFERROR(_xlfn.RRI(5,I25,D25),"")</f>
        <v>4.2705064154178629E-2</v>
      </c>
      <c r="E26" s="4">
        <f>IFERROR(_xlfn.RRI(5,J25,E25),"")</f>
        <v>-0.25455296409328743</v>
      </c>
      <c r="H26" s="4">
        <f t="shared" ref="H26:M26" si="3">IFERROR(_xlfn.RRI(5,M25,H25),"")</f>
        <v>-0.92355214745257819</v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48</v>
      </c>
      <c r="D27" s="3">
        <f>IFERROR(D4/D21,"")</f>
        <v>3.3708991687499998</v>
      </c>
      <c r="E27" s="3">
        <f>IFERROR(E4/E21,"")</f>
        <v>3.8138170425000002</v>
      </c>
      <c r="H27" s="3">
        <f t="shared" ref="H27:M27" si="4">IFERROR(H4/H21,"")</f>
        <v>14.369432422499999</v>
      </c>
      <c r="I27" s="3">
        <f t="shared" si="4"/>
        <v>7.6660399756249999</v>
      </c>
      <c r="J27" s="3">
        <f t="shared" si="4"/>
        <v>12.3356853009375</v>
      </c>
      <c r="K27" s="3">
        <f t="shared" si="4"/>
        <v>11.719606543125</v>
      </c>
      <c r="L27" s="3">
        <f t="shared" si="4"/>
        <v>42.330037282500001</v>
      </c>
      <c r="M27" s="3" t="str">
        <f t="shared" si="4"/>
        <v/>
      </c>
    </row>
    <row r="28" spans="1:13" ht="15.5" x14ac:dyDescent="0.35">
      <c r="C28" t="s">
        <v>49</v>
      </c>
      <c r="D28" s="4">
        <f>IFERROR(_xlfn.RRI(5,I27,D27),"")</f>
        <v>-0.15153303751038083</v>
      </c>
      <c r="E28" s="4">
        <f>IFERROR(_xlfn.RRI(5,J27,E27),"")</f>
        <v>-0.20924979216567619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50</v>
      </c>
      <c r="H29" s="4">
        <f t="shared" ref="H29:M29" si="6">IFERROR(((H25-I25)/I25)*100%,"")</f>
        <v>-0.29069767441860467</v>
      </c>
      <c r="I29" s="4">
        <f t="shared" si="6"/>
        <v>-0.67547169811320762</v>
      </c>
      <c r="J29" s="4">
        <f t="shared" si="6"/>
        <v>-0.12251655629139076</v>
      </c>
      <c r="K29" s="4">
        <f t="shared" si="6"/>
        <v>-0.82633697527314554</v>
      </c>
      <c r="L29" s="4">
        <f t="shared" si="6"/>
        <v>-0.99992556174238256</v>
      </c>
      <c r="M29" s="4" t="str">
        <f t="shared" si="6"/>
        <v/>
      </c>
    </row>
    <row r="30" spans="1:13" ht="15.5" x14ac:dyDescent="0.35">
      <c r="C30" t="s">
        <v>51</v>
      </c>
      <c r="H30" s="4">
        <f t="shared" ref="H30:M30" si="7">IFERROR(((H27-I27)/I27)*100%,"")</f>
        <v>0.87442701423279268</v>
      </c>
      <c r="I30" s="4">
        <f t="shared" si="7"/>
        <v>-0.37854770216597627</v>
      </c>
      <c r="J30" s="4">
        <f t="shared" si="7"/>
        <v>5.256821170109223E-2</v>
      </c>
      <c r="K30" s="4">
        <f t="shared" si="7"/>
        <v>-0.72313734417687137</v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25.7</v>
      </c>
      <c r="E32" s="3">
        <f>IFERROR(INDEX(E51:E500,MATCH($A$32,$C$51:$C$500,0)),"")</f>
        <v>25.36</v>
      </c>
      <c r="H32" s="3">
        <f>IFERROR(INDEX(D32:G32,COUNT(D32:G32)),"")</f>
        <v>25.36</v>
      </c>
      <c r="I32" s="3">
        <f>IFERROR(INDEX(I51:I500,MATCH($C$32,$C$51:$C$500,0)),"")</f>
        <v>25.36</v>
      </c>
      <c r="J32" s="3">
        <f>IFERROR(INDEX(J51:J500,MATCH($C$32,$C$51:$C$500,0)),"")</f>
        <v>24.47</v>
      </c>
      <c r="K32" s="3">
        <f>IFERROR(INDEX(K51:K500,MATCH($C$32,$C$51:$C$500,0)),"")</f>
        <v>21.82</v>
      </c>
      <c r="L32" s="3">
        <f>IFERROR(INDEX(L51:L500,MATCH($C$32,$C$51:$C$500,0)),"")</f>
        <v>45.3</v>
      </c>
      <c r="M32" s="3">
        <f>IFERROR(INDEX(M51:M500,MATCH($C$32,$C$51:$C$500,0)),"")</f>
        <v>733582.93</v>
      </c>
    </row>
    <row r="33" spans="1:13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11.36</v>
      </c>
      <c r="E33" s="3">
        <f>IFERROR(INDEX(E51:E500,MATCH($A$33,$C$51:$C$500,0)),"")</f>
        <v>14.75</v>
      </c>
      <c r="H33" s="3">
        <f>IFERROR(INDEX(D33:G33,COUNT(D33:G33)),"")</f>
        <v>14.75</v>
      </c>
      <c r="I33" s="3">
        <f>IFERROR(INDEX(I51:I500,MATCH($C$33,$C$51:$C$500,0)),"")</f>
        <v>14.75</v>
      </c>
      <c r="J33" s="3">
        <f>IFERROR(INDEX(J51:J500,MATCH($C$33,$C$51:$C$500,0)),"")</f>
        <v>1.43</v>
      </c>
      <c r="K33" s="3">
        <f>IFERROR(INDEX(K51:K500,MATCH($C$33,$C$51:$C$500,0)),"")</f>
        <v>2.02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858.82</v>
      </c>
      <c r="E34" s="3">
        <f>IFERROR(INDEX(E51:E500,MATCH($A$34,$C$51:$C$500,0)),"")</f>
        <v>1870</v>
      </c>
      <c r="H34" s="3">
        <f>IFERROR(INDEX(D34:G34,COUNT(D34:G34)),"")</f>
        <v>1870</v>
      </c>
      <c r="I34" s="3">
        <f>IFERROR(INDEX(I51:I500,MATCH($C$34,$C$51:$C$500,0)),"")</f>
        <v>434.88</v>
      </c>
      <c r="J34" s="3">
        <f>IFERROR(INDEX(J51:J500,MATCH($C$34,$C$51:$C$500,0)),"")</f>
        <v>13.21</v>
      </c>
      <c r="K34" s="3">
        <f>IFERROR(INDEX(K51:K500,MATCH($C$34,$C$51:$C$500,0)),"")</f>
        <v>14.57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86.62</v>
      </c>
      <c r="E35" s="3">
        <f>IFERROR(INDEX(E51:E500,MATCH($A$35,$C$51:$C$500,0)),"")</f>
        <v>98.06</v>
      </c>
      <c r="H35" s="3">
        <f>IFERROR(INDEX(D35:G35,COUNT(D35:G35)),"")</f>
        <v>98.06</v>
      </c>
      <c r="I35" s="3">
        <f>IFERROR(INDEX(I51:I500,MATCH($C$35,$C$51:$C$500,0)),"")</f>
        <v>48.79</v>
      </c>
      <c r="J35" s="3">
        <f>IFERROR(INDEX(J51:J500,MATCH($C$35,$C$51:$C$500,0)),"")</f>
        <v>2.84</v>
      </c>
      <c r="K35" s="3">
        <f>IFERROR(INDEX(K51:K500,MATCH($C$35,$C$51:$C$500,0)),"")</f>
        <v>3.75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64</v>
      </c>
      <c r="C36" t="s">
        <v>65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66</v>
      </c>
      <c r="C37" t="s">
        <v>67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68</v>
      </c>
      <c r="E50" t="s">
        <v>69</v>
      </c>
      <c r="F50" t="s">
        <v>70</v>
      </c>
      <c r="G50" t="s">
        <v>71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</row>
    <row r="51" spans="2:13" ht="15.5" x14ac:dyDescent="0.35">
      <c r="B51" t="s">
        <v>73</v>
      </c>
      <c r="C51" t="s">
        <v>6</v>
      </c>
      <c r="D51" s="5">
        <v>10786877340</v>
      </c>
      <c r="E51" s="5">
        <v>12204214536</v>
      </c>
      <c r="F51" s="5">
        <v>12327113386</v>
      </c>
      <c r="G51" s="5">
        <v>21652881977</v>
      </c>
      <c r="I51" s="5">
        <v>24531327922</v>
      </c>
      <c r="J51" s="5">
        <v>39474192963</v>
      </c>
      <c r="K51" s="5">
        <v>37502740938</v>
      </c>
      <c r="L51" s="5">
        <v>33864029826</v>
      </c>
      <c r="M51" s="5">
        <v>11850303132</v>
      </c>
    </row>
    <row r="52" spans="2:13" ht="15.5" x14ac:dyDescent="0.35">
      <c r="C52" t="s">
        <v>74</v>
      </c>
      <c r="D52" s="5">
        <v>-6301623223</v>
      </c>
      <c r="E52" s="5">
        <v>-7329586365</v>
      </c>
      <c r="F52" s="5">
        <v>-6894658125</v>
      </c>
      <c r="G52" s="5">
        <v>-12868603368</v>
      </c>
      <c r="I52" s="5">
        <v>-14224244490</v>
      </c>
      <c r="J52" s="5">
        <v>-21830538184</v>
      </c>
      <c r="K52" s="5">
        <v>-18558021371</v>
      </c>
      <c r="L52" s="5">
        <v>-13541598793</v>
      </c>
      <c r="M52" s="5">
        <v>-4978052226</v>
      </c>
    </row>
    <row r="53" spans="2:13" ht="15.5" x14ac:dyDescent="0.35">
      <c r="C53" t="s">
        <v>75</v>
      </c>
      <c r="D53" s="5">
        <v>4485254117</v>
      </c>
      <c r="E53" s="5">
        <v>4874628171</v>
      </c>
      <c r="F53" s="5">
        <v>5432455261</v>
      </c>
      <c r="G53" s="5">
        <v>8784278609</v>
      </c>
      <c r="I53" s="5">
        <v>10307083432</v>
      </c>
      <c r="J53" s="5">
        <v>17643654779</v>
      </c>
      <c r="K53" s="5">
        <v>18944719567</v>
      </c>
      <c r="L53" s="5">
        <v>20322431033</v>
      </c>
      <c r="M53" s="5">
        <v>6872250906</v>
      </c>
    </row>
    <row r="54" spans="2:13" ht="15.5" x14ac:dyDescent="0.35">
      <c r="C54" t="s">
        <v>76</v>
      </c>
      <c r="D54" s="5">
        <v>-3158882296</v>
      </c>
      <c r="E54" s="5">
        <v>-4002287455</v>
      </c>
      <c r="F54" s="5">
        <v>-2939559030</v>
      </c>
      <c r="G54" s="5">
        <v>-3760828050</v>
      </c>
      <c r="I54" s="5">
        <v>-6941846485</v>
      </c>
      <c r="J54" s="5">
        <v>-7943728150</v>
      </c>
      <c r="K54" s="5">
        <v>-8384711546</v>
      </c>
      <c r="L54" s="5">
        <v>-5449649404</v>
      </c>
      <c r="M54" s="5">
        <v>-4203419431</v>
      </c>
    </row>
    <row r="55" spans="2:13" ht="15.5" x14ac:dyDescent="0.35">
      <c r="C55" t="s">
        <v>240</v>
      </c>
      <c r="D55" s="5">
        <v>-65500000</v>
      </c>
      <c r="E55" s="5">
        <v>-73849500</v>
      </c>
      <c r="F55" s="5">
        <v>-40291654</v>
      </c>
      <c r="G55" s="5">
        <v>791815263</v>
      </c>
      <c r="I55" s="5">
        <v>-114141154</v>
      </c>
      <c r="J55" s="5">
        <v>-415943090</v>
      </c>
      <c r="K55" s="5">
        <v>-572588957</v>
      </c>
      <c r="L55" s="5">
        <v>-225124788</v>
      </c>
      <c r="M55" s="5">
        <v>-163329130</v>
      </c>
    </row>
    <row r="56" spans="2:13" ht="15.5" x14ac:dyDescent="0.35">
      <c r="C56" t="s">
        <v>77</v>
      </c>
      <c r="D56" s="5">
        <v>-3093382296</v>
      </c>
      <c r="E56" s="5">
        <v>-3928437955</v>
      </c>
      <c r="F56" s="5">
        <v>-2899267376</v>
      </c>
      <c r="G56" s="5">
        <v>-4552643313</v>
      </c>
      <c r="I56" s="5">
        <v>-6827705331</v>
      </c>
      <c r="J56" s="5">
        <v>-7527785060</v>
      </c>
      <c r="K56" s="5">
        <v>-7812122589</v>
      </c>
      <c r="L56" s="5">
        <v>-5224524616</v>
      </c>
      <c r="M56" s="5">
        <v>-4040090301</v>
      </c>
    </row>
    <row r="57" spans="2:13" ht="15.5" x14ac:dyDescent="0.35">
      <c r="C57" t="s">
        <v>78</v>
      </c>
      <c r="D57" s="5">
        <v>1326371821</v>
      </c>
      <c r="E57" s="5">
        <v>872340716</v>
      </c>
      <c r="F57" s="5">
        <v>2492896231</v>
      </c>
      <c r="G57" s="5">
        <v>5023450559</v>
      </c>
      <c r="I57" s="5">
        <v>3365236947</v>
      </c>
      <c r="J57" s="5">
        <v>9699926629</v>
      </c>
      <c r="K57" s="5">
        <v>10560008021</v>
      </c>
      <c r="L57" s="5">
        <v>14872781629</v>
      </c>
      <c r="M57" s="5">
        <v>2668831475</v>
      </c>
    </row>
    <row r="58" spans="2:13" ht="15.5" x14ac:dyDescent="0.35">
      <c r="C58" t="s">
        <v>79</v>
      </c>
      <c r="D58" s="5">
        <v>-228091136</v>
      </c>
      <c r="E58" s="5">
        <v>-242492721</v>
      </c>
      <c r="F58" s="5">
        <v>-381284931</v>
      </c>
      <c r="G58" s="5">
        <v>-799170305</v>
      </c>
      <c r="I58" s="5">
        <v>-623777652</v>
      </c>
      <c r="J58" s="5">
        <v>-1229830801</v>
      </c>
      <c r="K58" s="5">
        <v>-905250249</v>
      </c>
      <c r="L58" s="5">
        <v>-963885674</v>
      </c>
      <c r="M58" s="5">
        <v>-332667178</v>
      </c>
    </row>
    <row r="59" spans="2:13" ht="15.5" x14ac:dyDescent="0.35">
      <c r="C59" t="s">
        <v>433</v>
      </c>
      <c r="D59" s="5">
        <v>-269671933</v>
      </c>
      <c r="E59" s="5">
        <v>-305105361</v>
      </c>
      <c r="F59" s="5">
        <v>-308177834</v>
      </c>
      <c r="G59" s="5">
        <v>-541322047</v>
      </c>
      <c r="I59" s="5">
        <v>-613283195</v>
      </c>
      <c r="J59" s="5">
        <v>-986979820</v>
      </c>
      <c r="K59" s="5">
        <v>-937568519</v>
      </c>
      <c r="L59" s="5">
        <v>-847925725</v>
      </c>
      <c r="M59" s="5">
        <v>-296872576</v>
      </c>
    </row>
    <row r="60" spans="2:13" ht="15.5" x14ac:dyDescent="0.35">
      <c r="C60" t="s">
        <v>81</v>
      </c>
      <c r="E60" s="5">
        <v>112464833</v>
      </c>
      <c r="G60" s="5">
        <v>1791771</v>
      </c>
      <c r="I60" s="5">
        <v>112464833</v>
      </c>
      <c r="J60" s="5">
        <v>1791771</v>
      </c>
      <c r="K60" s="5">
        <v>-12154797</v>
      </c>
      <c r="L60" s="5">
        <v>-5945984</v>
      </c>
    </row>
    <row r="61" spans="2:13" ht="15.5" x14ac:dyDescent="0.35">
      <c r="C61" t="s">
        <v>82</v>
      </c>
      <c r="D61" s="5">
        <v>-228091136</v>
      </c>
      <c r="E61" s="5">
        <v>-242492721</v>
      </c>
      <c r="F61" s="5">
        <v>-381284931</v>
      </c>
      <c r="G61" s="5">
        <v>-799170305</v>
      </c>
      <c r="I61" s="5">
        <v>-623777652</v>
      </c>
      <c r="J61" s="5">
        <v>-1229830801</v>
      </c>
      <c r="K61" s="5">
        <v>-905250249</v>
      </c>
      <c r="L61" s="5">
        <v>-963885674</v>
      </c>
      <c r="M61" s="5">
        <v>-332667178</v>
      </c>
    </row>
    <row r="62" spans="2:13" ht="15.5" x14ac:dyDescent="0.35">
      <c r="C62" t="s">
        <v>29</v>
      </c>
      <c r="D62" s="5">
        <v>1098280685</v>
      </c>
      <c r="E62" s="5">
        <v>629847995</v>
      </c>
      <c r="F62" s="5">
        <v>2111611300</v>
      </c>
      <c r="G62" s="5">
        <v>4224280254</v>
      </c>
      <c r="I62" s="5">
        <v>2741459295</v>
      </c>
      <c r="J62" s="5">
        <v>8470095828</v>
      </c>
      <c r="K62" s="5">
        <v>9654757772</v>
      </c>
      <c r="L62" s="5">
        <v>13908895955</v>
      </c>
      <c r="M62" s="5">
        <v>2336164297</v>
      </c>
    </row>
    <row r="63" spans="2:13" ht="15.5" x14ac:dyDescent="0.35">
      <c r="C63" t="s">
        <v>28</v>
      </c>
    </row>
    <row r="64" spans="2:13" ht="15.5" x14ac:dyDescent="0.35">
      <c r="C64" t="s">
        <v>86</v>
      </c>
      <c r="D64" s="5">
        <v>1098280685</v>
      </c>
      <c r="E64" s="5">
        <v>629847995</v>
      </c>
      <c r="F64" s="5">
        <v>2111611300</v>
      </c>
      <c r="G64" s="5">
        <v>4224280254</v>
      </c>
      <c r="I64" s="5">
        <v>2741459295</v>
      </c>
      <c r="J64" s="5">
        <v>8470095828</v>
      </c>
      <c r="K64" s="5">
        <v>9654757772</v>
      </c>
      <c r="L64" s="5">
        <v>13908895955</v>
      </c>
      <c r="M64" s="5">
        <v>2336164297</v>
      </c>
    </row>
    <row r="65" spans="2:13" ht="15.5" x14ac:dyDescent="0.35">
      <c r="C65" t="s">
        <v>87</v>
      </c>
      <c r="D65" s="5">
        <v>1098280685</v>
      </c>
      <c r="E65" s="5">
        <v>629847995</v>
      </c>
      <c r="F65" s="5">
        <v>2111611300</v>
      </c>
      <c r="G65" s="5">
        <v>4224280254</v>
      </c>
      <c r="I65" s="5">
        <v>2741459295</v>
      </c>
      <c r="J65" s="5">
        <v>8470095828</v>
      </c>
      <c r="K65" s="5">
        <v>9654757772</v>
      </c>
      <c r="L65" s="5">
        <v>13908895955</v>
      </c>
      <c r="M65" s="5">
        <v>2336164297</v>
      </c>
    </row>
    <row r="66" spans="2:13" ht="15.5" x14ac:dyDescent="0.35">
      <c r="C66" t="s">
        <v>88</v>
      </c>
      <c r="E66" s="5">
        <v>112464833</v>
      </c>
      <c r="G66" s="5">
        <v>1791771</v>
      </c>
      <c r="I66" s="5">
        <v>112464833</v>
      </c>
      <c r="J66" s="5">
        <v>1791771</v>
      </c>
      <c r="K66" s="5">
        <v>-12154797</v>
      </c>
      <c r="L66" s="5">
        <v>-5945984</v>
      </c>
    </row>
    <row r="67" spans="2:13" ht="15.5" x14ac:dyDescent="0.35">
      <c r="C67" t="s">
        <v>320</v>
      </c>
      <c r="E67" s="5">
        <v>112464833</v>
      </c>
      <c r="G67" s="5">
        <v>1791771</v>
      </c>
      <c r="I67" s="5">
        <v>112464833</v>
      </c>
      <c r="J67" s="5">
        <v>1791771</v>
      </c>
      <c r="K67" s="5">
        <v>-12154797</v>
      </c>
      <c r="L67" s="5">
        <v>-5945984</v>
      </c>
    </row>
    <row r="68" spans="2:13" ht="15.5" x14ac:dyDescent="0.35">
      <c r="C68" t="s">
        <v>89</v>
      </c>
      <c r="D68" s="5">
        <v>1098280685</v>
      </c>
      <c r="E68" s="5">
        <v>742312828</v>
      </c>
      <c r="F68" s="5">
        <v>2111611300</v>
      </c>
      <c r="G68" s="5">
        <v>4226072025</v>
      </c>
      <c r="I68" s="5">
        <v>2853924128</v>
      </c>
      <c r="J68" s="5">
        <v>8471887599</v>
      </c>
      <c r="K68" s="5">
        <v>9642602975</v>
      </c>
      <c r="L68" s="5">
        <v>13902949971</v>
      </c>
      <c r="M68" s="5">
        <v>2336164297</v>
      </c>
    </row>
    <row r="69" spans="2:13" ht="15.5" x14ac:dyDescent="0.35">
      <c r="C69" t="s">
        <v>90</v>
      </c>
      <c r="D69" s="5">
        <v>1098280685</v>
      </c>
      <c r="E69" s="5">
        <v>629847995</v>
      </c>
      <c r="F69" s="5">
        <v>2111611300</v>
      </c>
      <c r="G69" s="5">
        <v>4224280254</v>
      </c>
      <c r="I69" s="5">
        <v>2741459295</v>
      </c>
      <c r="J69" s="5">
        <v>8470095828</v>
      </c>
      <c r="K69" s="5">
        <v>9654757772</v>
      </c>
      <c r="L69" s="5">
        <v>13908895955</v>
      </c>
      <c r="M69" s="5">
        <v>2336164297</v>
      </c>
    </row>
    <row r="70" spans="2:13" ht="15.5" x14ac:dyDescent="0.35">
      <c r="C70" t="s">
        <v>8</v>
      </c>
      <c r="D70" s="5">
        <v>1098280685</v>
      </c>
      <c r="E70" s="5">
        <v>742312828</v>
      </c>
      <c r="F70" s="5">
        <v>2111611300</v>
      </c>
      <c r="G70" s="5">
        <v>4226072025</v>
      </c>
      <c r="I70" s="5">
        <v>2853924128</v>
      </c>
      <c r="J70" s="5">
        <v>8471887599</v>
      </c>
      <c r="K70" s="5">
        <v>9642602975</v>
      </c>
      <c r="L70" s="5">
        <v>13902949971</v>
      </c>
      <c r="M70" s="5">
        <v>2336164297</v>
      </c>
    </row>
    <row r="71" spans="2:13" ht="15.5" x14ac:dyDescent="0.35">
      <c r="C71" t="s">
        <v>91</v>
      </c>
    </row>
    <row r="72" spans="2:13" ht="15.5" x14ac:dyDescent="0.35">
      <c r="C72" t="s">
        <v>92</v>
      </c>
      <c r="D72" s="5">
        <v>1098280685</v>
      </c>
      <c r="E72" s="5">
        <v>629847995</v>
      </c>
      <c r="F72" s="5">
        <v>2111611300</v>
      </c>
      <c r="G72" s="5">
        <v>4224280254</v>
      </c>
      <c r="I72" s="5">
        <v>2741459295</v>
      </c>
      <c r="J72" s="5">
        <v>8470095828</v>
      </c>
      <c r="K72" s="5">
        <v>9654757772</v>
      </c>
      <c r="L72" s="5">
        <v>13908895955</v>
      </c>
      <c r="M72" s="5">
        <v>2336164297</v>
      </c>
    </row>
    <row r="73" spans="2:13" ht="15.5" x14ac:dyDescent="0.35">
      <c r="C73" t="s">
        <v>93</v>
      </c>
      <c r="D73" s="5">
        <v>1098280685</v>
      </c>
      <c r="E73" s="5">
        <v>742312828</v>
      </c>
      <c r="F73" s="5">
        <v>2111611300</v>
      </c>
      <c r="G73" s="5">
        <v>4226072025</v>
      </c>
      <c r="I73" s="5">
        <v>2853924128</v>
      </c>
      <c r="J73" s="5">
        <v>8471887599</v>
      </c>
      <c r="K73" s="5">
        <v>9642602975</v>
      </c>
      <c r="L73" s="5">
        <v>13902949971</v>
      </c>
      <c r="M73" s="5">
        <v>2336164297</v>
      </c>
    </row>
    <row r="74" spans="2:13" ht="15.5" x14ac:dyDescent="0.35">
      <c r="C74" t="s">
        <v>94</v>
      </c>
      <c r="D74" s="5">
        <v>1098280685</v>
      </c>
      <c r="E74" s="5">
        <v>742312828</v>
      </c>
      <c r="F74" s="5">
        <v>2111611300</v>
      </c>
      <c r="G74" s="5">
        <v>4226072025</v>
      </c>
      <c r="I74" s="5">
        <v>2853924128</v>
      </c>
      <c r="J74" s="5">
        <v>8471887599</v>
      </c>
      <c r="K74" s="5">
        <v>9642602975</v>
      </c>
      <c r="L74" s="5">
        <v>13902949971</v>
      </c>
      <c r="M74" s="5">
        <v>2336164297</v>
      </c>
    </row>
    <row r="76" spans="2:13" ht="15.5" x14ac:dyDescent="0.35">
      <c r="B76" t="s">
        <v>95</v>
      </c>
      <c r="C76" t="s">
        <v>96</v>
      </c>
    </row>
    <row r="77" spans="2:13" ht="15.5" x14ac:dyDescent="0.35">
      <c r="C77" t="s">
        <v>97</v>
      </c>
    </row>
    <row r="78" spans="2:13" ht="15.5" x14ac:dyDescent="0.35">
      <c r="C78" t="s">
        <v>20</v>
      </c>
      <c r="D78" s="5">
        <v>5744442297</v>
      </c>
      <c r="E78" s="5">
        <v>9078860107</v>
      </c>
      <c r="F78" s="5">
        <v>7794550242</v>
      </c>
      <c r="G78" s="5">
        <v>5701895231</v>
      </c>
      <c r="I78" s="5">
        <v>9078860107</v>
      </c>
      <c r="J78" s="5">
        <v>5701895231</v>
      </c>
      <c r="K78" s="5">
        <v>7272287414</v>
      </c>
      <c r="L78" s="5">
        <v>2978678987</v>
      </c>
      <c r="M78" s="5">
        <v>5705380159</v>
      </c>
    </row>
    <row r="79" spans="2:13" ht="15.5" x14ac:dyDescent="0.35">
      <c r="C79" t="s">
        <v>98</v>
      </c>
      <c r="D79" s="5">
        <v>8324905692</v>
      </c>
      <c r="E79" s="5">
        <v>7167245940</v>
      </c>
      <c r="F79" s="5">
        <v>10648296309</v>
      </c>
      <c r="G79" s="5">
        <v>13975150091</v>
      </c>
      <c r="I79" s="5">
        <v>7167245940</v>
      </c>
      <c r="J79" s="5">
        <v>13975150091</v>
      </c>
      <c r="K79" s="5">
        <v>11148341698</v>
      </c>
      <c r="L79" s="5">
        <v>16346477783</v>
      </c>
      <c r="M79" s="5">
        <v>1800002140</v>
      </c>
    </row>
    <row r="80" spans="2:13" ht="15.5" x14ac:dyDescent="0.35">
      <c r="C80" t="s">
        <v>101</v>
      </c>
      <c r="D80" s="5">
        <v>231990584</v>
      </c>
      <c r="E80" s="5">
        <v>324852662</v>
      </c>
      <c r="F80" s="5">
        <v>281075020</v>
      </c>
      <c r="G80" s="5">
        <v>1097413536</v>
      </c>
      <c r="I80" s="5">
        <v>324852662</v>
      </c>
      <c r="J80" s="5">
        <v>1097413536</v>
      </c>
      <c r="K80" s="5">
        <v>2921047133</v>
      </c>
      <c r="L80" s="5">
        <v>1279854823</v>
      </c>
      <c r="M80" s="5">
        <v>20000000</v>
      </c>
    </row>
    <row r="81" spans="3:13" ht="15.5" x14ac:dyDescent="0.35">
      <c r="C81" t="s">
        <v>103</v>
      </c>
      <c r="D81" s="5">
        <v>46165807634</v>
      </c>
      <c r="E81" s="5">
        <v>40222890798</v>
      </c>
      <c r="F81" s="5">
        <v>40690740163</v>
      </c>
      <c r="G81" s="5">
        <v>40172988288</v>
      </c>
      <c r="I81" s="5">
        <v>40222890798</v>
      </c>
      <c r="J81" s="5">
        <v>40172988288</v>
      </c>
      <c r="K81" s="5">
        <v>41462806938</v>
      </c>
      <c r="L81" s="5">
        <v>17049981464</v>
      </c>
      <c r="M81" s="5">
        <v>4906947774</v>
      </c>
    </row>
    <row r="82" spans="3:13" ht="15.5" x14ac:dyDescent="0.35">
      <c r="C82" t="s">
        <v>81</v>
      </c>
      <c r="D82" s="5">
        <v>96155823</v>
      </c>
      <c r="E82" s="5">
        <v>96155823</v>
      </c>
      <c r="F82" s="5">
        <v>-16309010</v>
      </c>
      <c r="G82" s="5">
        <v>-16309010</v>
      </c>
      <c r="I82" s="5">
        <v>96155823</v>
      </c>
      <c r="J82" s="5">
        <v>-16309010</v>
      </c>
      <c r="K82" s="5">
        <v>-18100781</v>
      </c>
      <c r="L82" s="5">
        <v>-5945984</v>
      </c>
    </row>
    <row r="83" spans="3:13" ht="15.5" x14ac:dyDescent="0.35">
      <c r="C83" t="s">
        <v>104</v>
      </c>
      <c r="D83" s="5">
        <v>62212789262</v>
      </c>
      <c r="E83" s="5">
        <v>62627271279</v>
      </c>
      <c r="F83" s="5">
        <v>61895139842</v>
      </c>
      <c r="G83" s="5">
        <v>63008720179</v>
      </c>
      <c r="I83" s="5">
        <v>62627271279</v>
      </c>
      <c r="J83" s="5">
        <v>63008720179</v>
      </c>
      <c r="K83" s="5">
        <v>63460304520</v>
      </c>
      <c r="L83" s="5">
        <v>37920918316</v>
      </c>
      <c r="M83" s="5">
        <v>17294816572</v>
      </c>
    </row>
    <row r="84" spans="3:13" ht="15.5" x14ac:dyDescent="0.35">
      <c r="C84" t="s">
        <v>105</v>
      </c>
    </row>
    <row r="85" spans="3:13" ht="15.5" x14ac:dyDescent="0.35">
      <c r="C85" t="s">
        <v>106</v>
      </c>
      <c r="D85" s="5">
        <v>10635929596</v>
      </c>
      <c r="E85" s="5">
        <v>11020973473</v>
      </c>
      <c r="F85" s="5">
        <v>8966577685</v>
      </c>
      <c r="G85" s="5">
        <v>8066065152</v>
      </c>
      <c r="I85" s="5">
        <v>11020973473</v>
      </c>
      <c r="J85" s="5">
        <v>8066065152</v>
      </c>
      <c r="K85" s="5">
        <v>7319633166</v>
      </c>
      <c r="L85" s="5">
        <v>1651879976</v>
      </c>
    </row>
    <row r="86" spans="3:13" ht="15.5" x14ac:dyDescent="0.35">
      <c r="C86" t="s">
        <v>109</v>
      </c>
      <c r="D86" s="5">
        <v>21650935996</v>
      </c>
      <c r="E86" s="5">
        <v>22035979873</v>
      </c>
      <c r="F86" s="5">
        <v>19981584085</v>
      </c>
      <c r="G86" s="5">
        <v>19081071552</v>
      </c>
      <c r="I86" s="5">
        <v>22035979873</v>
      </c>
      <c r="J86" s="5">
        <v>19081071552</v>
      </c>
      <c r="K86" s="5">
        <v>7319633166</v>
      </c>
      <c r="L86" s="5">
        <v>1651879976</v>
      </c>
    </row>
    <row r="87" spans="3:13" ht="15.5" x14ac:dyDescent="0.35">
      <c r="C87" t="s">
        <v>110</v>
      </c>
      <c r="D87" s="5">
        <v>83863725258</v>
      </c>
      <c r="E87" s="5">
        <v>84663251152</v>
      </c>
      <c r="F87" s="5">
        <v>81876723927</v>
      </c>
      <c r="G87" s="5">
        <v>82089791731</v>
      </c>
      <c r="I87" s="5">
        <v>84663251152</v>
      </c>
      <c r="J87" s="5">
        <v>82089791731</v>
      </c>
      <c r="K87" s="5">
        <v>70779937686</v>
      </c>
      <c r="L87" s="5">
        <v>39572798292</v>
      </c>
      <c r="M87" s="5">
        <v>17294816572</v>
      </c>
    </row>
    <row r="88" spans="3:13" ht="15.5" x14ac:dyDescent="0.35">
      <c r="C88" t="s">
        <v>111</v>
      </c>
    </row>
    <row r="89" spans="3:13" ht="15.5" x14ac:dyDescent="0.35">
      <c r="C89" t="s">
        <v>112</v>
      </c>
    </row>
    <row r="90" spans="3:13" ht="15.5" x14ac:dyDescent="0.35">
      <c r="C90" t="s">
        <v>113</v>
      </c>
      <c r="D90" s="5">
        <v>689946078</v>
      </c>
      <c r="E90" s="5">
        <v>2697789607</v>
      </c>
      <c r="F90" s="5">
        <v>676998319</v>
      </c>
      <c r="G90" s="5">
        <v>3085863380</v>
      </c>
      <c r="I90" s="5">
        <v>2697789607</v>
      </c>
      <c r="J90" s="5">
        <v>3085863380</v>
      </c>
      <c r="K90" s="5">
        <v>437277077</v>
      </c>
      <c r="L90" s="5">
        <v>2830932133</v>
      </c>
      <c r="M90" s="5">
        <v>9697845715</v>
      </c>
    </row>
    <row r="91" spans="3:13" ht="15.5" x14ac:dyDescent="0.35">
      <c r="C91" t="s">
        <v>250</v>
      </c>
      <c r="E91" s="5">
        <v>2000000000</v>
      </c>
      <c r="F91" s="5">
        <v>378000000</v>
      </c>
      <c r="G91" s="5">
        <v>2628000000</v>
      </c>
      <c r="I91" s="5">
        <v>2000000000</v>
      </c>
      <c r="J91" s="5">
        <v>2628000000</v>
      </c>
      <c r="L91" s="5">
        <v>532000000</v>
      </c>
      <c r="M91" s="5">
        <v>3848800000</v>
      </c>
    </row>
    <row r="92" spans="3:13" ht="15.5" x14ac:dyDescent="0.35">
      <c r="C92" t="s">
        <v>114</v>
      </c>
    </row>
    <row r="93" spans="3:13" ht="15.5" x14ac:dyDescent="0.35">
      <c r="C93" t="s">
        <v>116</v>
      </c>
      <c r="D93" s="5">
        <v>11623216</v>
      </c>
      <c r="F93" s="5">
        <v>5087719</v>
      </c>
      <c r="K93" s="5">
        <v>64597060</v>
      </c>
      <c r="L93" s="5">
        <v>1287167196</v>
      </c>
      <c r="M93" s="5">
        <v>215899</v>
      </c>
    </row>
    <row r="94" spans="3:13" ht="15.5" x14ac:dyDescent="0.35">
      <c r="C94" t="s">
        <v>115</v>
      </c>
      <c r="M94" s="5">
        <v>5000000000</v>
      </c>
    </row>
    <row r="95" spans="3:13" ht="15.5" x14ac:dyDescent="0.35">
      <c r="C95" t="s">
        <v>119</v>
      </c>
    </row>
    <row r="96" spans="3:13" ht="15.5" x14ac:dyDescent="0.35">
      <c r="C96" t="s">
        <v>324</v>
      </c>
      <c r="G96" s="5">
        <v>125263380</v>
      </c>
      <c r="J96" s="5">
        <v>125263380</v>
      </c>
      <c r="K96" s="5">
        <v>94360017</v>
      </c>
      <c r="L96" s="5">
        <v>133747448</v>
      </c>
    </row>
    <row r="97" spans="3:13" ht="15.5" x14ac:dyDescent="0.35">
      <c r="C97" t="s">
        <v>121</v>
      </c>
      <c r="G97" s="5">
        <v>125263380</v>
      </c>
      <c r="J97" s="5">
        <v>125263380</v>
      </c>
      <c r="K97" s="5">
        <v>94360017</v>
      </c>
      <c r="L97" s="5">
        <v>133747448</v>
      </c>
    </row>
    <row r="98" spans="3:13" ht="15.5" x14ac:dyDescent="0.35">
      <c r="C98" t="s">
        <v>122</v>
      </c>
      <c r="D98" s="5">
        <v>920723248</v>
      </c>
      <c r="E98" s="5">
        <v>810686298</v>
      </c>
      <c r="F98" s="5">
        <v>787263189</v>
      </c>
      <c r="G98" s="5">
        <v>703077232</v>
      </c>
      <c r="I98" s="5">
        <v>810686298</v>
      </c>
      <c r="J98" s="5">
        <v>703077232</v>
      </c>
      <c r="K98" s="5">
        <v>513697089</v>
      </c>
      <c r="L98" s="5">
        <v>503086891</v>
      </c>
      <c r="M98" s="5">
        <v>261141560</v>
      </c>
    </row>
    <row r="99" spans="3:13" ht="15.5" x14ac:dyDescent="0.35">
      <c r="C99" t="s">
        <v>123</v>
      </c>
      <c r="D99" s="5">
        <v>920723248</v>
      </c>
      <c r="E99" s="5">
        <v>810686298</v>
      </c>
      <c r="F99" s="5">
        <v>787263189</v>
      </c>
      <c r="G99" s="5">
        <v>703077232</v>
      </c>
      <c r="I99" s="5">
        <v>810686298</v>
      </c>
      <c r="J99" s="5">
        <v>703077232</v>
      </c>
      <c r="K99" s="5">
        <v>513697089</v>
      </c>
      <c r="L99" s="5">
        <v>503086891</v>
      </c>
      <c r="M99" s="5">
        <v>261141560</v>
      </c>
    </row>
    <row r="100" spans="3:13" ht="15.5" x14ac:dyDescent="0.35">
      <c r="C100" t="s">
        <v>118</v>
      </c>
      <c r="L100" s="5">
        <v>94360017</v>
      </c>
    </row>
    <row r="101" spans="3:13" ht="15.5" x14ac:dyDescent="0.35">
      <c r="C101" t="s">
        <v>124</v>
      </c>
      <c r="D101" s="5">
        <v>1610669326</v>
      </c>
      <c r="E101" s="5">
        <v>3508475905</v>
      </c>
      <c r="F101" s="5">
        <v>1464261508</v>
      </c>
      <c r="G101" s="5">
        <v>3788940612</v>
      </c>
      <c r="I101" s="5">
        <v>3508475905</v>
      </c>
      <c r="J101" s="5">
        <v>3788940612</v>
      </c>
      <c r="K101" s="5">
        <v>950974166</v>
      </c>
      <c r="L101" s="5">
        <v>3334019024</v>
      </c>
      <c r="M101" s="5">
        <v>9958987275</v>
      </c>
    </row>
    <row r="102" spans="3:13" ht="15.5" x14ac:dyDescent="0.35">
      <c r="C102" t="s">
        <v>125</v>
      </c>
    </row>
    <row r="103" spans="3:13" ht="15.5" x14ac:dyDescent="0.35">
      <c r="C103" t="s">
        <v>126</v>
      </c>
      <c r="D103" s="5">
        <v>26018520000</v>
      </c>
      <c r="E103" s="5">
        <v>26018520000</v>
      </c>
      <c r="F103" s="5">
        <v>26018520000</v>
      </c>
      <c r="G103" s="5">
        <v>26018520000</v>
      </c>
      <c r="I103" s="5">
        <v>26018520000</v>
      </c>
      <c r="J103" s="5">
        <v>26018520000</v>
      </c>
      <c r="K103" s="5">
        <v>26018520000</v>
      </c>
      <c r="L103" s="5">
        <v>20000000000</v>
      </c>
      <c r="M103" s="5">
        <v>5000000000</v>
      </c>
    </row>
    <row r="104" spans="3:13" ht="15.5" x14ac:dyDescent="0.35">
      <c r="C104" t="s">
        <v>127</v>
      </c>
      <c r="D104" s="5">
        <v>17784711277</v>
      </c>
      <c r="E104" s="5">
        <v>17784711277</v>
      </c>
      <c r="F104" s="5">
        <v>17784711277</v>
      </c>
      <c r="G104" s="5">
        <v>17784711277</v>
      </c>
      <c r="I104" s="5">
        <v>17784711277</v>
      </c>
      <c r="J104" s="5">
        <v>17784711277</v>
      </c>
      <c r="K104" s="5">
        <v>17784711277</v>
      </c>
    </row>
    <row r="105" spans="3:13" ht="15.5" x14ac:dyDescent="0.35">
      <c r="C105" t="s">
        <v>128</v>
      </c>
      <c r="D105" s="5">
        <v>38353668832</v>
      </c>
      <c r="E105" s="5">
        <v>37255388147</v>
      </c>
      <c r="F105" s="5">
        <v>36625540152</v>
      </c>
      <c r="G105" s="5">
        <v>34513928852</v>
      </c>
      <c r="I105" s="5">
        <v>37255388147</v>
      </c>
      <c r="J105" s="5">
        <v>34513928852</v>
      </c>
      <c r="K105" s="5">
        <v>26043833024</v>
      </c>
      <c r="L105" s="5">
        <v>16244725252</v>
      </c>
      <c r="M105" s="5">
        <v>2335829297</v>
      </c>
    </row>
    <row r="106" spans="3:13" ht="15.5" x14ac:dyDescent="0.35">
      <c r="C106" t="s">
        <v>257</v>
      </c>
      <c r="D106" s="5">
        <v>5203704000</v>
      </c>
      <c r="E106" s="5">
        <v>5203704000</v>
      </c>
      <c r="F106" s="5">
        <v>5203704000</v>
      </c>
      <c r="G106" s="5">
        <v>5203704000</v>
      </c>
      <c r="I106" s="5">
        <v>5203704000</v>
      </c>
      <c r="J106" s="5">
        <v>5203704000</v>
      </c>
      <c r="K106" s="5">
        <v>1000000000</v>
      </c>
      <c r="L106" s="5">
        <v>500000000</v>
      </c>
    </row>
    <row r="107" spans="3:13" ht="15.5" x14ac:dyDescent="0.35">
      <c r="C107" t="s">
        <v>258</v>
      </c>
      <c r="D107" s="5">
        <v>33149964832</v>
      </c>
      <c r="E107" s="5">
        <v>32051684147</v>
      </c>
      <c r="F107" s="5">
        <v>31421836152</v>
      </c>
      <c r="G107" s="5">
        <v>29310224852</v>
      </c>
      <c r="I107" s="5">
        <v>32051684147</v>
      </c>
      <c r="J107" s="5">
        <v>29310224852</v>
      </c>
      <c r="K107" s="5">
        <v>25043833024</v>
      </c>
      <c r="L107" s="5">
        <v>15744725252</v>
      </c>
      <c r="M107" s="5">
        <v>2335829297</v>
      </c>
    </row>
    <row r="108" spans="3:13" ht="15.5" x14ac:dyDescent="0.35">
      <c r="C108" t="s">
        <v>259</v>
      </c>
      <c r="D108" s="5">
        <v>38353668832</v>
      </c>
      <c r="E108" s="5">
        <v>37255388147</v>
      </c>
      <c r="F108" s="5">
        <v>36625540152</v>
      </c>
      <c r="G108" s="5">
        <v>34513928852</v>
      </c>
      <c r="I108" s="5">
        <v>37255388147</v>
      </c>
      <c r="J108" s="5">
        <v>34513928852</v>
      </c>
      <c r="K108" s="5">
        <v>26043833024</v>
      </c>
      <c r="L108" s="5">
        <v>16244725252</v>
      </c>
      <c r="M108" s="5">
        <v>2335829297</v>
      </c>
    </row>
    <row r="109" spans="3:13" ht="15.5" x14ac:dyDescent="0.35">
      <c r="C109" t="s">
        <v>260</v>
      </c>
    </row>
    <row r="110" spans="3:13" ht="15.5" x14ac:dyDescent="0.35">
      <c r="C110" t="s">
        <v>10</v>
      </c>
      <c r="D110" s="5">
        <v>82253055932</v>
      </c>
      <c r="E110" s="5">
        <v>81154775247</v>
      </c>
      <c r="F110" s="5">
        <v>80412462419</v>
      </c>
      <c r="G110" s="5">
        <v>78300851119</v>
      </c>
      <c r="I110" s="5">
        <v>81154775247</v>
      </c>
      <c r="J110" s="5">
        <v>78300851119</v>
      </c>
      <c r="K110" s="5">
        <v>69828963520</v>
      </c>
      <c r="L110" s="5">
        <v>36238779268</v>
      </c>
      <c r="M110" s="5">
        <v>7335829297</v>
      </c>
    </row>
    <row r="111" spans="3:13" ht="15.5" x14ac:dyDescent="0.35">
      <c r="C111" t="s">
        <v>129</v>
      </c>
      <c r="D111" s="5">
        <v>83863725258</v>
      </c>
      <c r="E111" s="5">
        <v>84663251152</v>
      </c>
      <c r="F111" s="5">
        <v>81876723927</v>
      </c>
      <c r="G111" s="5">
        <v>82089791731</v>
      </c>
      <c r="I111" s="5">
        <v>84663251152</v>
      </c>
      <c r="J111" s="5">
        <v>82089791731</v>
      </c>
      <c r="K111" s="5">
        <v>70779937686</v>
      </c>
      <c r="L111" s="5">
        <v>39572798292</v>
      </c>
      <c r="M111" s="5">
        <v>17294816572</v>
      </c>
    </row>
    <row r="112" spans="3:13" ht="15.5" x14ac:dyDescent="0.35">
      <c r="C112" t="s">
        <v>130</v>
      </c>
      <c r="D112" s="5">
        <v>3200000000</v>
      </c>
      <c r="E112" s="5">
        <v>3200000000</v>
      </c>
      <c r="F112" s="5">
        <v>3200000000</v>
      </c>
      <c r="G112" s="5">
        <v>3200000000</v>
      </c>
      <c r="I112" s="5">
        <v>3200000000</v>
      </c>
      <c r="J112" s="5">
        <v>3200000000</v>
      </c>
      <c r="K112" s="5">
        <v>3200000000</v>
      </c>
      <c r="L112" s="5">
        <v>800000000</v>
      </c>
      <c r="M112" s="5">
        <v>10000</v>
      </c>
    </row>
    <row r="114" spans="2:13" ht="15.5" x14ac:dyDescent="0.35">
      <c r="B114" t="s">
        <v>131</v>
      </c>
      <c r="C114" t="s">
        <v>132</v>
      </c>
      <c r="D114" s="5">
        <v>-3332500796</v>
      </c>
      <c r="E114" s="5">
        <v>6148228848</v>
      </c>
      <c r="F114" s="5">
        <v>5604428182</v>
      </c>
      <c r="G114" s="5">
        <v>-1075471816</v>
      </c>
      <c r="I114" s="5">
        <v>11752657030</v>
      </c>
      <c r="J114" s="5">
        <v>-2468938083</v>
      </c>
      <c r="K114" s="5">
        <v>-13114253989</v>
      </c>
      <c r="L114" s="5">
        <v>-7842203857</v>
      </c>
      <c r="M114" s="5">
        <v>-3758084841</v>
      </c>
    </row>
    <row r="115" spans="2:13" ht="15.5" x14ac:dyDescent="0.35">
      <c r="C115" t="s">
        <v>133</v>
      </c>
      <c r="D115" s="5">
        <v>9609750843</v>
      </c>
      <c r="E115" s="5">
        <v>16088958930</v>
      </c>
      <c r="F115" s="5">
        <v>15615277768</v>
      </c>
      <c r="G115" s="5">
        <v>20117655655</v>
      </c>
      <c r="I115" s="5">
        <v>31704236698</v>
      </c>
      <c r="J115" s="5">
        <v>36701529204</v>
      </c>
      <c r="K115" s="5">
        <v>42100986738</v>
      </c>
      <c r="L115" s="5">
        <v>19342285678</v>
      </c>
      <c r="M115" s="5">
        <v>10898127034</v>
      </c>
    </row>
    <row r="116" spans="2:13" ht="15.5" x14ac:dyDescent="0.35">
      <c r="C116" t="s">
        <v>884</v>
      </c>
    </row>
    <row r="117" spans="2:13" ht="15.5" x14ac:dyDescent="0.35">
      <c r="C117" t="s">
        <v>1118</v>
      </c>
      <c r="D117" s="5">
        <v>-1405365448</v>
      </c>
      <c r="E117" s="5">
        <v>-1438382514</v>
      </c>
      <c r="F117" s="5">
        <v>-1335965204</v>
      </c>
      <c r="G117" s="5">
        <v>-2637036198</v>
      </c>
      <c r="I117" s="5">
        <v>-2774347718</v>
      </c>
      <c r="J117" s="5">
        <v>-3770047804</v>
      </c>
      <c r="K117" s="5">
        <v>-3654120494</v>
      </c>
      <c r="L117" s="5">
        <v>-2689325126</v>
      </c>
      <c r="M117" s="5">
        <v>-1538501080</v>
      </c>
    </row>
    <row r="118" spans="2:13" ht="15.5" x14ac:dyDescent="0.35">
      <c r="C118" t="s">
        <v>1119</v>
      </c>
      <c r="D118" s="5">
        <v>-11151921448</v>
      </c>
      <c r="E118" s="5">
        <v>-7462860579</v>
      </c>
      <c r="F118" s="5">
        <v>-8509774198</v>
      </c>
      <c r="G118" s="5">
        <v>-17135096200</v>
      </c>
      <c r="I118" s="5">
        <v>-15972634777</v>
      </c>
      <c r="J118" s="5">
        <v>-32569504323</v>
      </c>
      <c r="K118" s="5">
        <v>-48704522424</v>
      </c>
      <c r="L118" s="5">
        <v>-24730185082</v>
      </c>
      <c r="M118" s="5">
        <v>-12779692722</v>
      </c>
    </row>
    <row r="119" spans="2:13" ht="15.5" x14ac:dyDescent="0.35">
      <c r="C119" t="s">
        <v>886</v>
      </c>
      <c r="D119" s="5">
        <v>-12557286896</v>
      </c>
      <c r="E119" s="5">
        <v>-8901243093</v>
      </c>
      <c r="F119" s="5">
        <v>-9845739402</v>
      </c>
      <c r="G119" s="5">
        <v>-19772132398</v>
      </c>
      <c r="I119" s="5">
        <v>-18746982495</v>
      </c>
      <c r="J119" s="5">
        <v>-36339552127</v>
      </c>
      <c r="K119" s="5">
        <v>-52358642918</v>
      </c>
      <c r="L119" s="5">
        <v>-27419510208</v>
      </c>
      <c r="M119" s="5">
        <v>-14318193802</v>
      </c>
    </row>
    <row r="120" spans="2:13" ht="15.5" x14ac:dyDescent="0.35">
      <c r="C120" t="s">
        <v>1120</v>
      </c>
      <c r="D120" s="5">
        <v>-10305450</v>
      </c>
      <c r="E120" s="5">
        <v>-13425421</v>
      </c>
      <c r="F120" s="5">
        <v>-120736815</v>
      </c>
      <c r="G120" s="5">
        <v>-285176417</v>
      </c>
      <c r="I120" s="5">
        <v>-134162236</v>
      </c>
      <c r="J120" s="5">
        <v>-290652751</v>
      </c>
      <c r="K120" s="5">
        <v>-21865827</v>
      </c>
      <c r="L120" s="5">
        <v>-519761109</v>
      </c>
      <c r="M120" s="5">
        <v>-89527423</v>
      </c>
    </row>
    <row r="121" spans="2:13" ht="15.5" x14ac:dyDescent="0.35">
      <c r="C121" t="s">
        <v>1121</v>
      </c>
      <c r="D121" s="5">
        <v>-426545540</v>
      </c>
      <c r="E121" s="5">
        <v>-1102284611</v>
      </c>
      <c r="F121" s="5">
        <v>-92003087</v>
      </c>
      <c r="G121" s="5">
        <v>-1163282181</v>
      </c>
      <c r="I121" s="5">
        <v>-1194287698</v>
      </c>
      <c r="J121" s="5">
        <v>-2588199545</v>
      </c>
      <c r="K121" s="5">
        <v>-2889108875</v>
      </c>
      <c r="L121" s="5">
        <v>346524444</v>
      </c>
      <c r="M121" s="5">
        <v>-303227245</v>
      </c>
    </row>
    <row r="122" spans="2:13" ht="15.5" x14ac:dyDescent="0.35">
      <c r="C122" t="s">
        <v>1122</v>
      </c>
      <c r="G122" s="5">
        <v>149911</v>
      </c>
      <c r="J122" s="5">
        <v>149484</v>
      </c>
      <c r="K122" s="5">
        <v>-69172</v>
      </c>
      <c r="L122" s="5">
        <v>346815911</v>
      </c>
      <c r="M122" s="5">
        <v>4865113</v>
      </c>
    </row>
    <row r="123" spans="2:13" ht="15.5" x14ac:dyDescent="0.35">
      <c r="C123" t="s">
        <v>139</v>
      </c>
      <c r="E123" s="5">
        <v>-378000000</v>
      </c>
      <c r="F123" s="5">
        <v>-2375263380</v>
      </c>
      <c r="G123" s="5">
        <v>2481405980</v>
      </c>
      <c r="I123" s="5">
        <v>-2753263380</v>
      </c>
      <c r="J123" s="5">
        <v>2411038997</v>
      </c>
      <c r="K123" s="5">
        <v>23281833829</v>
      </c>
      <c r="L123" s="5">
        <v>6639062910</v>
      </c>
      <c r="M123" s="5">
        <v>8848800000</v>
      </c>
    </row>
    <row r="124" spans="2:13" ht="15.5" x14ac:dyDescent="0.35">
      <c r="C124" t="s">
        <v>140</v>
      </c>
      <c r="D124" s="5">
        <v>-1917014</v>
      </c>
      <c r="E124" s="5">
        <v>-4485918983</v>
      </c>
      <c r="F124" s="5">
        <v>-1136509791</v>
      </c>
      <c r="G124" s="5">
        <v>-299228634</v>
      </c>
      <c r="I124" s="5">
        <v>-5622428774</v>
      </c>
      <c r="J124" s="5">
        <v>-1512493097</v>
      </c>
      <c r="K124" s="5">
        <v>-5873971413</v>
      </c>
      <c r="L124" s="5">
        <v>-1523560225</v>
      </c>
    </row>
    <row r="125" spans="2:13" ht="15.5" x14ac:dyDescent="0.35">
      <c r="C125" t="s">
        <v>994</v>
      </c>
      <c r="J125" s="5">
        <v>-641006400</v>
      </c>
    </row>
    <row r="126" spans="2:13" ht="15.5" x14ac:dyDescent="0.35">
      <c r="C126" t="s">
        <v>789</v>
      </c>
      <c r="E126" s="5">
        <v>-2141993662</v>
      </c>
      <c r="I126" s="5">
        <v>-2141993662</v>
      </c>
    </row>
    <row r="127" spans="2:13" ht="15.5" x14ac:dyDescent="0.35">
      <c r="C127" t="s">
        <v>143</v>
      </c>
      <c r="D127" s="5">
        <v>-1917014</v>
      </c>
      <c r="E127" s="5">
        <v>-2343925321</v>
      </c>
      <c r="F127" s="5">
        <v>-1136509791</v>
      </c>
      <c r="G127" s="5">
        <v>-299228634</v>
      </c>
      <c r="I127" s="5">
        <v>-3480435112</v>
      </c>
      <c r="J127" s="5">
        <v>-871486697</v>
      </c>
      <c r="K127" s="5">
        <v>-5873971413</v>
      </c>
      <c r="L127" s="5">
        <v>-1523560225</v>
      </c>
    </row>
    <row r="128" spans="2:13" ht="15.5" x14ac:dyDescent="0.35">
      <c r="C128" t="s">
        <v>148</v>
      </c>
      <c r="E128" s="5">
        <v>-378000000</v>
      </c>
      <c r="F128" s="5">
        <v>-2375263380</v>
      </c>
      <c r="G128" s="5">
        <v>2481405980</v>
      </c>
      <c r="I128" s="5">
        <v>-2753263380</v>
      </c>
      <c r="J128" s="5">
        <v>2411038997</v>
      </c>
      <c r="K128" s="5">
        <v>23281833829</v>
      </c>
      <c r="L128" s="5">
        <v>6639062910</v>
      </c>
      <c r="M128" s="5">
        <v>8848800000</v>
      </c>
    </row>
    <row r="129" spans="2:13" ht="15.5" x14ac:dyDescent="0.35">
      <c r="C129" t="s">
        <v>940</v>
      </c>
    </row>
    <row r="130" spans="2:13" ht="15.5" x14ac:dyDescent="0.35">
      <c r="C130" t="s">
        <v>1123</v>
      </c>
      <c r="L130" s="5">
        <v>15000000000</v>
      </c>
    </row>
    <row r="131" spans="2:13" ht="15.5" x14ac:dyDescent="0.35">
      <c r="C131" t="s">
        <v>754</v>
      </c>
      <c r="K131" s="5">
        <v>26000006400</v>
      </c>
    </row>
    <row r="132" spans="2:13" ht="15.5" x14ac:dyDescent="0.35">
      <c r="C132" t="s">
        <v>337</v>
      </c>
      <c r="K132" s="5">
        <v>-2052425123</v>
      </c>
    </row>
    <row r="133" spans="2:13" ht="15.5" x14ac:dyDescent="0.35">
      <c r="C133" t="s">
        <v>1124</v>
      </c>
      <c r="D133" s="5">
        <v>2000000000</v>
      </c>
      <c r="E133" s="5">
        <v>-2000000000</v>
      </c>
      <c r="I133" s="5">
        <v>-2000000000</v>
      </c>
    </row>
    <row r="134" spans="2:13" ht="15.5" x14ac:dyDescent="0.35">
      <c r="C134" t="s">
        <v>153</v>
      </c>
      <c r="D134" s="5">
        <v>-10900000000</v>
      </c>
      <c r="E134" s="5">
        <v>-378000000</v>
      </c>
      <c r="F134" s="5">
        <v>-3250000000</v>
      </c>
      <c r="I134" s="5">
        <v>-3628000000</v>
      </c>
      <c r="K134" s="5">
        <v>-532000000</v>
      </c>
      <c r="L134" s="5">
        <v>-3316800000</v>
      </c>
      <c r="M134" s="5">
        <v>-1151200000</v>
      </c>
    </row>
    <row r="135" spans="2:13" ht="15.5" x14ac:dyDescent="0.35">
      <c r="C135" t="s">
        <v>149</v>
      </c>
      <c r="D135" s="5">
        <v>8900000000</v>
      </c>
      <c r="E135" s="5">
        <v>2000000000</v>
      </c>
      <c r="F135" s="5">
        <v>1000000000</v>
      </c>
      <c r="G135" s="5">
        <v>2628000000</v>
      </c>
      <c r="I135" s="5">
        <v>3000000000</v>
      </c>
      <c r="J135" s="5">
        <v>2628000000</v>
      </c>
      <c r="M135" s="5">
        <v>5000000000</v>
      </c>
    </row>
    <row r="136" spans="2:13" ht="15.5" x14ac:dyDescent="0.35">
      <c r="C136" t="s">
        <v>1049</v>
      </c>
      <c r="F136" s="5">
        <v>-125263380</v>
      </c>
      <c r="G136" s="5">
        <v>-146594020</v>
      </c>
      <c r="I136" s="5">
        <v>-125263380</v>
      </c>
      <c r="J136" s="5">
        <v>-216961003</v>
      </c>
      <c r="K136" s="5">
        <v>-133747448</v>
      </c>
      <c r="L136" s="5">
        <v>-44137090</v>
      </c>
    </row>
    <row r="137" spans="2:13" ht="15.5" x14ac:dyDescent="0.35">
      <c r="C137" t="s">
        <v>342</v>
      </c>
      <c r="L137" s="5">
        <v>-5000000000</v>
      </c>
    </row>
    <row r="138" spans="2:13" ht="15.5" x14ac:dyDescent="0.35">
      <c r="C138" t="s">
        <v>1125</v>
      </c>
      <c r="M138" s="5">
        <v>5000000000</v>
      </c>
    </row>
    <row r="139" spans="2:13" ht="15.5" x14ac:dyDescent="0.35">
      <c r="C139" t="s">
        <v>157</v>
      </c>
      <c r="D139" s="5">
        <v>-3334417810</v>
      </c>
      <c r="E139" s="5">
        <v>1284309865</v>
      </c>
      <c r="F139" s="5">
        <v>2092655011</v>
      </c>
      <c r="G139" s="5">
        <v>1106705530</v>
      </c>
      <c r="I139" s="5">
        <v>3376964876</v>
      </c>
      <c r="J139" s="5">
        <v>-1570392183</v>
      </c>
      <c r="K139" s="5">
        <v>4293608427</v>
      </c>
      <c r="L139" s="5">
        <v>-2726701172</v>
      </c>
      <c r="M139" s="5">
        <v>5090715159</v>
      </c>
    </row>
    <row r="140" spans="2:13" ht="15.5" x14ac:dyDescent="0.35">
      <c r="C140" t="s">
        <v>1126</v>
      </c>
      <c r="D140" s="5">
        <v>9078860107</v>
      </c>
      <c r="F140" s="5">
        <v>5701895231</v>
      </c>
      <c r="I140" s="5">
        <v>5701895231</v>
      </c>
      <c r="J140" s="5">
        <v>7272287414</v>
      </c>
      <c r="K140" s="5">
        <v>2978678987</v>
      </c>
      <c r="L140" s="5">
        <v>5705380159</v>
      </c>
      <c r="M140" s="5">
        <v>614665000</v>
      </c>
    </row>
    <row r="141" spans="2:13" ht="15.5" x14ac:dyDescent="0.35">
      <c r="C141" t="s">
        <v>1127</v>
      </c>
      <c r="D141" s="5">
        <v>5744442297</v>
      </c>
      <c r="E141" s="5">
        <v>1284309865</v>
      </c>
      <c r="F141" s="5">
        <v>7794550242</v>
      </c>
      <c r="G141" s="5">
        <v>1106705530</v>
      </c>
      <c r="I141" s="5">
        <v>9078860107</v>
      </c>
      <c r="J141" s="5">
        <v>5701895231</v>
      </c>
      <c r="K141" s="5">
        <v>7272287414</v>
      </c>
      <c r="L141" s="5">
        <v>2978678987</v>
      </c>
      <c r="M141" s="5">
        <v>5705380159</v>
      </c>
    </row>
    <row r="143" spans="2:13" ht="15.5" x14ac:dyDescent="0.35">
      <c r="B143" t="s">
        <v>160</v>
      </c>
      <c r="C143" t="s">
        <v>12</v>
      </c>
      <c r="D143" s="5">
        <v>3200000000</v>
      </c>
      <c r="E143" s="5">
        <v>3200000000</v>
      </c>
      <c r="F143" s="5">
        <v>3200000000</v>
      </c>
      <c r="G143" s="5">
        <v>3200000000</v>
      </c>
      <c r="I143" s="5">
        <v>3200000000</v>
      </c>
      <c r="J143" s="5">
        <v>3200000000</v>
      </c>
      <c r="K143" s="5">
        <v>3200000000</v>
      </c>
      <c r="L143" s="5">
        <v>800000000</v>
      </c>
      <c r="M143" s="5">
        <v>0</v>
      </c>
    </row>
    <row r="144" spans="2:13" ht="15.5" x14ac:dyDescent="0.35">
      <c r="C144" t="s">
        <v>161</v>
      </c>
      <c r="D144" s="6">
        <v>0.34</v>
      </c>
      <c r="E144" s="6">
        <v>0.2</v>
      </c>
      <c r="F144" s="6">
        <v>0.66</v>
      </c>
      <c r="G144" s="6">
        <v>1.32</v>
      </c>
    </row>
    <row r="145" spans="3:7" ht="15.5" x14ac:dyDescent="0.35">
      <c r="C145" t="s">
        <v>162</v>
      </c>
      <c r="D145" s="6">
        <v>858.82</v>
      </c>
      <c r="E145" s="5">
        <v>1870</v>
      </c>
      <c r="F145" s="6">
        <v>110.61</v>
      </c>
      <c r="G145" s="6">
        <v>26.52</v>
      </c>
    </row>
    <row r="146" spans="3:7" ht="15.5" x14ac:dyDescent="0.35">
      <c r="C146" t="s">
        <v>61</v>
      </c>
      <c r="D146" s="6">
        <v>86.62</v>
      </c>
      <c r="E146" s="6">
        <v>98.06</v>
      </c>
      <c r="F146" s="6">
        <v>18.95</v>
      </c>
      <c r="G146" s="6">
        <v>5.17</v>
      </c>
    </row>
    <row r="147" spans="3:7" ht="15.5" x14ac:dyDescent="0.35">
      <c r="C147" t="s">
        <v>163</v>
      </c>
    </row>
    <row r="148" spans="3:7" ht="15.5" x14ac:dyDescent="0.35">
      <c r="C148" t="s">
        <v>164</v>
      </c>
      <c r="D148" s="6">
        <v>1.3100000000000001E-2</v>
      </c>
      <c r="E148" s="6">
        <v>7.4000000000000003E-3</v>
      </c>
      <c r="F148" s="6">
        <v>2.58E-2</v>
      </c>
      <c r="G148" s="6">
        <v>5.1500000000000004E-2</v>
      </c>
    </row>
    <row r="149" spans="3:7" ht="15.5" x14ac:dyDescent="0.35">
      <c r="C149" t="s">
        <v>165</v>
      </c>
      <c r="D149" s="6">
        <v>1.34E-2</v>
      </c>
      <c r="E149" s="6">
        <v>7.8000000000000005E-3</v>
      </c>
      <c r="F149" s="6">
        <v>2.63E-2</v>
      </c>
      <c r="G149" s="6">
        <v>5.3899999999999997E-2</v>
      </c>
    </row>
    <row r="150" spans="3:7" ht="15.5" x14ac:dyDescent="0.35">
      <c r="C150" t="s">
        <v>166</v>
      </c>
      <c r="D150" s="6">
        <v>3.1899999999999998E-2</v>
      </c>
      <c r="E150" s="6">
        <v>2.1299999999999999E-2</v>
      </c>
      <c r="F150" s="6">
        <v>6.1399999999999996E-2</v>
      </c>
      <c r="G150" s="6">
        <v>0.12720000000000001</v>
      </c>
    </row>
    <row r="151" spans="3:7" ht="15.5" x14ac:dyDescent="0.35">
      <c r="C151" t="s">
        <v>167</v>
      </c>
    </row>
    <row r="152" spans="3:7" ht="15.5" x14ac:dyDescent="0.35">
      <c r="C152" t="s">
        <v>168</v>
      </c>
      <c r="D152" s="5">
        <v>82000000000</v>
      </c>
      <c r="E152" s="5">
        <v>81000000000</v>
      </c>
      <c r="F152" s="5">
        <v>80000000000</v>
      </c>
      <c r="G152" s="5">
        <v>78000000000</v>
      </c>
    </row>
    <row r="153" spans="3:7" ht="15.5" x14ac:dyDescent="0.35">
      <c r="C153" t="s">
        <v>169</v>
      </c>
      <c r="D153" s="6">
        <v>11.36</v>
      </c>
      <c r="E153" s="6">
        <v>14.75</v>
      </c>
      <c r="F153" s="6">
        <v>2.9</v>
      </c>
      <c r="G153" s="6">
        <v>1.43</v>
      </c>
    </row>
    <row r="154" spans="3:7" ht="15.5" x14ac:dyDescent="0.35">
      <c r="C154" t="s">
        <v>170</v>
      </c>
      <c r="D154" s="6">
        <v>25.7</v>
      </c>
      <c r="E154" s="6">
        <v>25.36</v>
      </c>
      <c r="F154" s="6">
        <v>25.13</v>
      </c>
      <c r="G154" s="6">
        <v>24.47</v>
      </c>
    </row>
    <row r="155" spans="3:7" ht="15.5" x14ac:dyDescent="0.35">
      <c r="C155" t="s">
        <v>171</v>
      </c>
      <c r="D155" s="6">
        <v>11.36</v>
      </c>
      <c r="E155" s="6">
        <v>14.75</v>
      </c>
      <c r="F155" s="6">
        <v>2.9</v>
      </c>
      <c r="G155" s="6">
        <v>1.43</v>
      </c>
    </row>
    <row r="156" spans="3:7" ht="15.5" x14ac:dyDescent="0.35">
      <c r="C156" t="s">
        <v>172</v>
      </c>
      <c r="D156" s="6">
        <v>25.7</v>
      </c>
      <c r="E156" s="6">
        <v>25.36</v>
      </c>
      <c r="F156" s="6">
        <v>25.13</v>
      </c>
      <c r="G156" s="6">
        <v>24.47</v>
      </c>
    </row>
    <row r="157" spans="3:7" ht="15.5" x14ac:dyDescent="0.35">
      <c r="C157" t="s">
        <v>173</v>
      </c>
      <c r="E157" s="5">
        <v>2000000000</v>
      </c>
      <c r="F157" s="5">
        <v>0</v>
      </c>
      <c r="G157" s="5">
        <v>3000000000</v>
      </c>
    </row>
    <row r="158" spans="3:7" ht="15.5" x14ac:dyDescent="0.35">
      <c r="C158" t="s">
        <v>174</v>
      </c>
    </row>
    <row r="159" spans="3:7" ht="15.5" x14ac:dyDescent="0.35">
      <c r="C159" t="s">
        <v>175</v>
      </c>
      <c r="D159" s="5">
        <v>82000000000</v>
      </c>
      <c r="E159" s="5">
        <v>81000000000</v>
      </c>
      <c r="F159" s="5">
        <v>80000000000</v>
      </c>
      <c r="G159" s="5">
        <v>78000000000</v>
      </c>
    </row>
    <row r="160" spans="3:7" ht="15.5" x14ac:dyDescent="0.35">
      <c r="C160" t="s">
        <v>24</v>
      </c>
      <c r="E160" s="5">
        <v>2000000000</v>
      </c>
      <c r="F160" s="5">
        <v>0</v>
      </c>
      <c r="G160" s="5">
        <v>3000000000</v>
      </c>
    </row>
    <row r="161" spans="3:13" ht="15.5" x14ac:dyDescent="0.35">
      <c r="C161" t="s">
        <v>21</v>
      </c>
      <c r="D161" s="5">
        <v>-6000000000</v>
      </c>
      <c r="E161" s="5">
        <v>-7000000000</v>
      </c>
      <c r="F161" s="5">
        <v>-7000000000</v>
      </c>
      <c r="G161" s="5">
        <v>-3000000000</v>
      </c>
    </row>
    <row r="162" spans="3:13" ht="15.5" x14ac:dyDescent="0.35">
      <c r="C162" t="s">
        <v>176</v>
      </c>
      <c r="D162" s="5">
        <v>62000000000</v>
      </c>
      <c r="E162" s="5">
        <v>60000000000</v>
      </c>
      <c r="F162" s="5">
        <v>61000000000</v>
      </c>
      <c r="G162" s="5">
        <v>60000000000</v>
      </c>
    </row>
    <row r="163" spans="3:13" ht="15.5" x14ac:dyDescent="0.35">
      <c r="C163" t="s">
        <v>177</v>
      </c>
      <c r="D163" s="5">
        <v>-3000000000</v>
      </c>
      <c r="E163" s="5">
        <v>6000000000</v>
      </c>
      <c r="F163" s="5">
        <v>6000000000</v>
      </c>
      <c r="G163" s="5">
        <v>-1000000000</v>
      </c>
    </row>
    <row r="164" spans="3:13" ht="15.5" x14ac:dyDescent="0.35">
      <c r="C164" t="s">
        <v>178</v>
      </c>
      <c r="D164" s="5">
        <v>0</v>
      </c>
      <c r="E164" s="5">
        <v>-2000000000</v>
      </c>
      <c r="F164" s="5">
        <v>-1000000000</v>
      </c>
      <c r="G164" s="5">
        <v>0</v>
      </c>
    </row>
    <row r="165" spans="3:13" ht="15.5" x14ac:dyDescent="0.35">
      <c r="C165" t="s">
        <v>13</v>
      </c>
      <c r="D165" s="5">
        <v>-3000000000</v>
      </c>
      <c r="E165" s="5">
        <v>4000000000</v>
      </c>
      <c r="F165" s="5">
        <v>4000000000</v>
      </c>
      <c r="G165" s="5">
        <v>-1000000000</v>
      </c>
    </row>
    <row r="166" spans="3:13" ht="15.5" x14ac:dyDescent="0.35">
      <c r="C166" t="s">
        <v>16</v>
      </c>
      <c r="D166" s="6">
        <v>-1.04</v>
      </c>
      <c r="E166" s="6">
        <v>1.19</v>
      </c>
      <c r="F166" s="6">
        <v>1.4</v>
      </c>
      <c r="G166" s="6">
        <v>-0.43</v>
      </c>
    </row>
    <row r="167" spans="3:13" ht="15.5" x14ac:dyDescent="0.35">
      <c r="C167" t="s">
        <v>46</v>
      </c>
      <c r="I167" s="6">
        <v>0.86</v>
      </c>
      <c r="J167" s="6">
        <v>2.65</v>
      </c>
      <c r="K167" s="6">
        <v>3.02</v>
      </c>
      <c r="L167" s="6">
        <v>17.39</v>
      </c>
      <c r="M167" s="6">
        <v>233616.43</v>
      </c>
    </row>
    <row r="168" spans="3:13" ht="15.5" x14ac:dyDescent="0.35">
      <c r="C168" t="s">
        <v>60</v>
      </c>
      <c r="I168" s="6">
        <v>434.88</v>
      </c>
      <c r="J168" s="6">
        <v>13.21</v>
      </c>
      <c r="K168" s="6">
        <v>14.57</v>
      </c>
      <c r="L168" s="5">
        <v>0</v>
      </c>
      <c r="M168" s="5">
        <v>0</v>
      </c>
    </row>
    <row r="169" spans="3:13" ht="15.5" x14ac:dyDescent="0.35">
      <c r="C169" t="s">
        <v>63</v>
      </c>
      <c r="I169" s="6">
        <v>48.79</v>
      </c>
      <c r="J169" s="6">
        <v>2.84</v>
      </c>
      <c r="K169" s="6">
        <v>3.75</v>
      </c>
      <c r="L169" s="5">
        <v>0</v>
      </c>
      <c r="M169" s="5">
        <v>0</v>
      </c>
    </row>
    <row r="170" spans="3:13" ht="15.5" x14ac:dyDescent="0.35">
      <c r="C170" t="s">
        <v>179</v>
      </c>
    </row>
    <row r="171" spans="3:13" ht="15.5" x14ac:dyDescent="0.35">
      <c r="C171" t="s">
        <v>180</v>
      </c>
      <c r="I171" s="6">
        <v>3.2400000000000005E-2</v>
      </c>
      <c r="J171" s="6">
        <v>0.1032</v>
      </c>
      <c r="K171" s="6">
        <v>0.13639999999999999</v>
      </c>
      <c r="L171" s="6">
        <v>0.35149999999999998</v>
      </c>
      <c r="M171" s="6">
        <v>0.1351</v>
      </c>
    </row>
    <row r="172" spans="3:13" ht="15.5" x14ac:dyDescent="0.35">
      <c r="C172" t="s">
        <v>181</v>
      </c>
      <c r="I172" s="6">
        <v>3.3799999999999997E-2</v>
      </c>
      <c r="J172" s="6">
        <v>0.1082</v>
      </c>
      <c r="K172" s="6">
        <v>0.13830000000000001</v>
      </c>
      <c r="L172" s="6">
        <v>0.38380000000000003</v>
      </c>
      <c r="M172" s="6">
        <v>0.31850000000000001</v>
      </c>
    </row>
    <row r="173" spans="3:13" ht="15.5" x14ac:dyDescent="0.35">
      <c r="C173" t="s">
        <v>182</v>
      </c>
      <c r="I173" s="6">
        <v>4.1799999999999997E-2</v>
      </c>
      <c r="J173" s="6">
        <v>0.12990000000000002</v>
      </c>
      <c r="K173" s="6">
        <v>0.19719999999999999</v>
      </c>
      <c r="L173" s="6">
        <v>0.67090000000000005</v>
      </c>
      <c r="M173" s="6">
        <v>0.7026</v>
      </c>
    </row>
    <row r="174" spans="3:13" ht="15.5" x14ac:dyDescent="0.35">
      <c r="C174" t="s">
        <v>183</v>
      </c>
    </row>
    <row r="175" spans="3:13" ht="15.5" x14ac:dyDescent="0.35">
      <c r="C175" t="s">
        <v>57</v>
      </c>
      <c r="I175" s="6">
        <v>14.75</v>
      </c>
      <c r="J175" s="6">
        <v>1.43</v>
      </c>
      <c r="K175" s="6">
        <v>2.02</v>
      </c>
      <c r="L175" s="5">
        <v>0</v>
      </c>
      <c r="M175" s="5">
        <v>0</v>
      </c>
    </row>
    <row r="176" spans="3:13" ht="15.5" x14ac:dyDescent="0.35">
      <c r="C176" t="s">
        <v>54</v>
      </c>
      <c r="I176" s="6">
        <v>25.36</v>
      </c>
      <c r="J176" s="6">
        <v>24.47</v>
      </c>
      <c r="K176" s="6">
        <v>21.82</v>
      </c>
      <c r="L176" s="6">
        <v>45.3</v>
      </c>
      <c r="M176" s="6">
        <v>733582.93</v>
      </c>
    </row>
    <row r="177" spans="2:13" ht="15.5" x14ac:dyDescent="0.35">
      <c r="C177" t="s">
        <v>184</v>
      </c>
      <c r="I177" s="6">
        <v>14.75</v>
      </c>
      <c r="J177" s="6">
        <v>1.43</v>
      </c>
      <c r="K177" s="6">
        <v>2.02</v>
      </c>
      <c r="L177" s="5">
        <v>0</v>
      </c>
      <c r="M177" s="5">
        <v>0</v>
      </c>
    </row>
    <row r="178" spans="2:13" ht="15.5" x14ac:dyDescent="0.35">
      <c r="C178" t="s">
        <v>185</v>
      </c>
      <c r="I178" s="6">
        <v>25.36</v>
      </c>
      <c r="J178" s="6">
        <v>24.47</v>
      </c>
      <c r="K178" s="6">
        <v>21.82</v>
      </c>
      <c r="L178" s="6">
        <v>45.3</v>
      </c>
      <c r="M178" s="6">
        <v>733582.93</v>
      </c>
    </row>
    <row r="179" spans="2:13" ht="15.5" x14ac:dyDescent="0.35">
      <c r="C179" t="s">
        <v>186</v>
      </c>
      <c r="I179" s="5">
        <v>2000000000</v>
      </c>
      <c r="J179" s="5">
        <v>3000000000</v>
      </c>
      <c r="K179" s="5">
        <v>0</v>
      </c>
      <c r="L179" s="5">
        <v>1000000000</v>
      </c>
      <c r="M179" s="5">
        <v>4000000000</v>
      </c>
    </row>
    <row r="180" spans="2:13" ht="15.5" x14ac:dyDescent="0.35">
      <c r="C180" t="s">
        <v>187</v>
      </c>
      <c r="L180" s="5">
        <v>0</v>
      </c>
    </row>
    <row r="181" spans="2:13" ht="15.5" x14ac:dyDescent="0.35">
      <c r="C181" t="s">
        <v>26</v>
      </c>
      <c r="I181" s="5">
        <v>2000000000</v>
      </c>
      <c r="J181" s="5">
        <v>3000000000</v>
      </c>
      <c r="K181" s="5">
        <v>0</v>
      </c>
      <c r="L181" s="5">
        <v>1000000000</v>
      </c>
      <c r="M181" s="5">
        <v>4000000000</v>
      </c>
    </row>
    <row r="182" spans="2:13" ht="15.5" x14ac:dyDescent="0.35">
      <c r="C182" t="s">
        <v>23</v>
      </c>
      <c r="I182" s="5">
        <v>-7000000000</v>
      </c>
      <c r="J182" s="5">
        <v>-3000000000</v>
      </c>
      <c r="K182" s="5">
        <v>-7000000000</v>
      </c>
      <c r="L182" s="5">
        <v>-2000000000</v>
      </c>
      <c r="M182" s="5">
        <v>-2000000000</v>
      </c>
    </row>
    <row r="183" spans="2:13" ht="15.5" x14ac:dyDescent="0.35">
      <c r="C183" t="s">
        <v>188</v>
      </c>
      <c r="I183" s="5">
        <v>60000000000</v>
      </c>
      <c r="J183" s="5">
        <v>60000000000</v>
      </c>
      <c r="K183" s="5">
        <v>63000000000</v>
      </c>
      <c r="L183" s="5">
        <v>35000000000</v>
      </c>
      <c r="M183" s="5">
        <v>8000000000</v>
      </c>
    </row>
    <row r="184" spans="2:13" ht="15.5" x14ac:dyDescent="0.35">
      <c r="C184" t="s">
        <v>189</v>
      </c>
      <c r="I184" s="5">
        <v>12000000000</v>
      </c>
      <c r="J184" s="5">
        <v>-2000000000</v>
      </c>
      <c r="K184" s="5">
        <v>-13000000000</v>
      </c>
      <c r="L184" s="5">
        <v>-8000000000</v>
      </c>
      <c r="M184" s="5">
        <v>-4000000000</v>
      </c>
    </row>
    <row r="185" spans="2:13" ht="15.5" x14ac:dyDescent="0.35">
      <c r="C185" t="s">
        <v>190</v>
      </c>
      <c r="I185" s="5">
        <v>-3000000000</v>
      </c>
      <c r="J185" s="5">
        <v>-1000000000</v>
      </c>
      <c r="K185" s="5">
        <v>-6000000000</v>
      </c>
      <c r="L185" s="5">
        <v>-2000000000</v>
      </c>
    </row>
    <row r="186" spans="2:13" ht="15.5" x14ac:dyDescent="0.35">
      <c r="C186" t="s">
        <v>15</v>
      </c>
      <c r="I186" s="5">
        <v>8000000000</v>
      </c>
      <c r="J186" s="5">
        <v>-3000000000</v>
      </c>
      <c r="K186" s="5">
        <v>-19000000000</v>
      </c>
      <c r="L186" s="5">
        <v>-9000000000</v>
      </c>
      <c r="M186" s="5">
        <v>-4000000000</v>
      </c>
    </row>
    <row r="187" spans="2:13" ht="15.5" x14ac:dyDescent="0.35">
      <c r="C187" t="s">
        <v>17</v>
      </c>
      <c r="I187" s="6">
        <v>2.59</v>
      </c>
      <c r="J187" s="6">
        <v>-1.04</v>
      </c>
      <c r="K187" s="6">
        <v>-5.93</v>
      </c>
      <c r="L187" s="6">
        <v>-11.71</v>
      </c>
      <c r="M187" s="6">
        <v>-375808.48</v>
      </c>
    </row>
    <row r="189" spans="2:13" ht="15.5" x14ac:dyDescent="0.35">
      <c r="B189" t="s">
        <v>191</v>
      </c>
      <c r="C189" t="s">
        <v>192</v>
      </c>
      <c r="D189" s="5">
        <v>1000000000</v>
      </c>
      <c r="E189" s="5">
        <v>630000000</v>
      </c>
      <c r="F189" s="5">
        <v>2000000000</v>
      </c>
      <c r="G189" s="5">
        <v>4000000000</v>
      </c>
      <c r="H189" s="5">
        <v>2000000000</v>
      </c>
      <c r="I189" s="5">
        <v>3000000000</v>
      </c>
      <c r="J189" s="5">
        <v>8000000000</v>
      </c>
      <c r="K189" s="5">
        <v>10000000000</v>
      </c>
      <c r="L189" s="5">
        <v>14000000000</v>
      </c>
      <c r="M189" s="5">
        <v>2000000000</v>
      </c>
    </row>
    <row r="190" spans="2:13" ht="15.5" x14ac:dyDescent="0.35">
      <c r="C190" t="s">
        <v>45</v>
      </c>
      <c r="D190" s="6">
        <v>1.06</v>
      </c>
      <c r="E190" s="6">
        <v>0.61</v>
      </c>
      <c r="F190" s="6">
        <v>2.0299999999999998</v>
      </c>
      <c r="G190" s="6">
        <v>4.0599999999999996</v>
      </c>
      <c r="H190" s="6">
        <v>2.11</v>
      </c>
      <c r="I190" s="6">
        <v>2.63</v>
      </c>
      <c r="J190" s="6">
        <v>8.14</v>
      </c>
      <c r="K190" s="6">
        <v>9.2799999999999994</v>
      </c>
      <c r="L190" s="6">
        <v>13.36</v>
      </c>
      <c r="M190" s="6">
        <v>2.2400000000000002</v>
      </c>
    </row>
    <row r="191" spans="2:13" ht="15.5" x14ac:dyDescent="0.35">
      <c r="C191" t="s">
        <v>193</v>
      </c>
      <c r="D191" s="5">
        <v>11000000000</v>
      </c>
      <c r="E191" s="5">
        <v>12000000000</v>
      </c>
      <c r="F191" s="5">
        <v>12000000000</v>
      </c>
      <c r="G191" s="5">
        <v>22000000000</v>
      </c>
      <c r="H191" s="5">
        <v>22000000000</v>
      </c>
      <c r="I191" s="5">
        <v>25000000000</v>
      </c>
      <c r="J191" s="5">
        <v>39000000000</v>
      </c>
      <c r="K191" s="5">
        <v>38000000000</v>
      </c>
      <c r="L191" s="5">
        <v>34000000000</v>
      </c>
      <c r="M191" s="5">
        <v>12000000000</v>
      </c>
    </row>
    <row r="192" spans="2:13" ht="15.5" x14ac:dyDescent="0.35">
      <c r="C192" t="s">
        <v>194</v>
      </c>
      <c r="I192" s="6">
        <v>148.77000000000001</v>
      </c>
    </row>
    <row r="193" spans="3:9" ht="15.5" x14ac:dyDescent="0.35">
      <c r="C193" t="s">
        <v>195</v>
      </c>
      <c r="I193" s="6">
        <v>6.95</v>
      </c>
    </row>
    <row r="194" spans="3:9" ht="15.5" x14ac:dyDescent="0.35">
      <c r="C194" t="s">
        <v>196</v>
      </c>
      <c r="I194" s="6">
        <v>3.97</v>
      </c>
    </row>
    <row r="195" spans="3:9" ht="15.5" x14ac:dyDescent="0.35">
      <c r="C195" t="s">
        <v>197</v>
      </c>
      <c r="I195" s="6">
        <v>2.11</v>
      </c>
    </row>
    <row r="196" spans="3:9" ht="15.5" x14ac:dyDescent="0.35">
      <c r="C196" t="s">
        <v>198</v>
      </c>
      <c r="D196" s="6">
        <v>5.52</v>
      </c>
    </row>
    <row r="197" spans="3:9" ht="15.5" x14ac:dyDescent="0.35">
      <c r="C197" t="s">
        <v>199</v>
      </c>
      <c r="I197" s="6">
        <v>79.03</v>
      </c>
    </row>
    <row r="198" spans="3:9" ht="15.5" x14ac:dyDescent="0.35">
      <c r="C198" t="s">
        <v>200</v>
      </c>
      <c r="D198" s="6">
        <v>90.17</v>
      </c>
    </row>
    <row r="199" spans="3:9" ht="15.5" x14ac:dyDescent="0.35">
      <c r="C199" t="s">
        <v>201</v>
      </c>
      <c r="D199" s="6">
        <v>23.26</v>
      </c>
    </row>
    <row r="200" spans="3:9" ht="15.5" x14ac:dyDescent="0.35">
      <c r="C200" t="s">
        <v>203</v>
      </c>
      <c r="D200" s="6">
        <v>0.02</v>
      </c>
    </row>
    <row r="201" spans="3:9" ht="15.5" x14ac:dyDescent="0.35">
      <c r="C201" t="s">
        <v>205</v>
      </c>
      <c r="D201" s="6">
        <v>1.02</v>
      </c>
    </row>
    <row r="202" spans="3:9" ht="15.5" x14ac:dyDescent="0.35">
      <c r="C202" t="s">
        <v>13</v>
      </c>
      <c r="D202" s="5">
        <v>-3000000000</v>
      </c>
    </row>
    <row r="203" spans="3:9" ht="15.5" x14ac:dyDescent="0.35">
      <c r="C203" t="s">
        <v>206</v>
      </c>
      <c r="I203" s="6">
        <v>59.92</v>
      </c>
    </row>
    <row r="204" spans="3:9" ht="15.5" x14ac:dyDescent="0.35">
      <c r="C204" t="s">
        <v>207</v>
      </c>
      <c r="I204" s="5">
        <v>0</v>
      </c>
    </row>
    <row r="205" spans="3:9" ht="15.5" x14ac:dyDescent="0.35">
      <c r="C205" t="s">
        <v>208</v>
      </c>
      <c r="I205" s="5">
        <v>0</v>
      </c>
    </row>
    <row r="206" spans="3:9" ht="15.5" x14ac:dyDescent="0.35">
      <c r="C206" t="s">
        <v>209</v>
      </c>
      <c r="I206" s="5">
        <v>0</v>
      </c>
    </row>
    <row r="207" spans="3:9" ht="15.5" x14ac:dyDescent="0.35">
      <c r="C207" t="s">
        <v>210</v>
      </c>
      <c r="D207" s="6">
        <v>35.119999999999997</v>
      </c>
    </row>
    <row r="208" spans="3:9" ht="15.5" x14ac:dyDescent="0.35">
      <c r="C208" t="s">
        <v>211</v>
      </c>
      <c r="D208" s="6">
        <v>333.33</v>
      </c>
    </row>
    <row r="209" spans="3:9" ht="15.5" x14ac:dyDescent="0.35">
      <c r="C209" t="s">
        <v>213</v>
      </c>
      <c r="D209" s="6">
        <v>368.45</v>
      </c>
    </row>
    <row r="210" spans="3:9" ht="15.5" x14ac:dyDescent="0.35">
      <c r="C210" t="s">
        <v>214</v>
      </c>
      <c r="D210" s="6">
        <v>2.59</v>
      </c>
    </row>
    <row r="211" spans="3:9" ht="15.5" x14ac:dyDescent="0.35">
      <c r="C211" t="s">
        <v>41</v>
      </c>
      <c r="I211" s="5">
        <v>327000000000</v>
      </c>
    </row>
    <row r="212" spans="3:9" ht="15.5" x14ac:dyDescent="0.35">
      <c r="C212" t="s">
        <v>215</v>
      </c>
      <c r="I212" s="5">
        <v>321000000000</v>
      </c>
    </row>
    <row r="213" spans="3:9" ht="15.5" x14ac:dyDescent="0.35">
      <c r="C213" t="s">
        <v>216</v>
      </c>
      <c r="I213" s="5">
        <v>1040000000</v>
      </c>
    </row>
    <row r="214" spans="3:9" ht="15.5" x14ac:dyDescent="0.35">
      <c r="C214" t="s">
        <v>217</v>
      </c>
      <c r="I214" s="6">
        <v>0.23129999999999998</v>
      </c>
    </row>
    <row r="215" spans="3:9" ht="15.5" x14ac:dyDescent="0.35">
      <c r="C215" t="s">
        <v>218</v>
      </c>
      <c r="D215" s="6">
        <v>0.4158</v>
      </c>
    </row>
    <row r="216" spans="3:9" ht="15.5" x14ac:dyDescent="0.35">
      <c r="C216" t="s">
        <v>219</v>
      </c>
      <c r="D216" s="6">
        <v>0.12300000000000001</v>
      </c>
    </row>
    <row r="217" spans="3:9" ht="15.5" x14ac:dyDescent="0.35">
      <c r="C217" t="s">
        <v>220</v>
      </c>
      <c r="D217" s="6">
        <v>0.1018</v>
      </c>
    </row>
    <row r="218" spans="3:9" ht="15.5" x14ac:dyDescent="0.35">
      <c r="C218" t="s">
        <v>221</v>
      </c>
      <c r="D218" s="6">
        <v>-0.1249</v>
      </c>
    </row>
    <row r="219" spans="3:9" ht="15.5" x14ac:dyDescent="0.35">
      <c r="C219" t="s">
        <v>222</v>
      </c>
      <c r="D219" s="6">
        <v>-0.1744</v>
      </c>
    </row>
    <row r="220" spans="3:9" ht="15.5" x14ac:dyDescent="0.35">
      <c r="C220" t="s">
        <v>223</v>
      </c>
      <c r="D220" s="6">
        <v>-0.47989999999999999</v>
      </c>
    </row>
    <row r="221" spans="3:9" ht="15.5" x14ac:dyDescent="0.35">
      <c r="C221" t="s">
        <v>224</v>
      </c>
      <c r="I221" s="5">
        <v>2</v>
      </c>
    </row>
    <row r="222" spans="3:9" ht="15.5" x14ac:dyDescent="0.35">
      <c r="C222" t="s">
        <v>225</v>
      </c>
      <c r="I222" s="6">
        <v>0.87</v>
      </c>
    </row>
    <row r="223" spans="3:9" ht="15.5" x14ac:dyDescent="0.35">
      <c r="C223" t="s">
        <v>226</v>
      </c>
      <c r="I223" s="6">
        <v>0.28999999999999998</v>
      </c>
    </row>
    <row r="224" spans="3:9" ht="15.5" x14ac:dyDescent="0.35">
      <c r="C224" t="s">
        <v>308</v>
      </c>
      <c r="I224" s="6">
        <v>0.09</v>
      </c>
    </row>
    <row r="225" spans="3:9" ht="15.5" x14ac:dyDescent="0.35">
      <c r="C225" t="s">
        <v>228</v>
      </c>
      <c r="I225" s="6">
        <v>0.14000000000000001</v>
      </c>
    </row>
    <row r="226" spans="3:9" ht="15.5" x14ac:dyDescent="0.35">
      <c r="C226" t="s">
        <v>229</v>
      </c>
      <c r="I226" s="6">
        <v>0.17</v>
      </c>
    </row>
    <row r="227" spans="3:9" ht="15.5" x14ac:dyDescent="0.35">
      <c r="C227" t="s">
        <v>230</v>
      </c>
      <c r="I227" s="6">
        <v>0.53</v>
      </c>
    </row>
    <row r="228" spans="3:9" ht="15.5" x14ac:dyDescent="0.35">
      <c r="C228" t="s">
        <v>231</v>
      </c>
      <c r="D228" s="5">
        <v>6000000000</v>
      </c>
    </row>
    <row r="229" spans="3:9" ht="15.5" x14ac:dyDescent="0.35">
      <c r="C229" t="s">
        <v>232</v>
      </c>
      <c r="D229" s="5">
        <v>84000000000</v>
      </c>
    </row>
    <row r="230" spans="3:9" ht="15.5" x14ac:dyDescent="0.35">
      <c r="C230" t="s">
        <v>233</v>
      </c>
      <c r="D230" s="5">
        <v>2000000000</v>
      </c>
    </row>
    <row r="231" spans="3:9" ht="15.5" x14ac:dyDescent="0.35">
      <c r="C231" t="s">
        <v>176</v>
      </c>
      <c r="D231" s="5">
        <v>62000000000</v>
      </c>
    </row>
    <row r="232" spans="3:9" ht="15.5" x14ac:dyDescent="0.35">
      <c r="C232" t="s">
        <v>175</v>
      </c>
      <c r="I232" s="5">
        <v>82000000000</v>
      </c>
    </row>
    <row r="233" spans="3:9" ht="15.5" x14ac:dyDescent="0.35">
      <c r="C233" t="s">
        <v>21</v>
      </c>
      <c r="D233" s="5">
        <v>-6000000000</v>
      </c>
    </row>
    <row r="234" spans="3:9" ht="15.5" x14ac:dyDescent="0.35">
      <c r="C234" t="s">
        <v>234</v>
      </c>
      <c r="I234" s="5">
        <v>82000000000</v>
      </c>
    </row>
  </sheetData>
  <pageMargins left="0.7" right="0.7" top="0.75" bottom="0.75" header="0.3" footer="0.3"/>
  <ignoredErrors>
    <ignoredError sqref="A1:M235" numberStoredAsText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N26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1128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1129</v>
      </c>
      <c r="D2" s="2" vm="60">
        <f ca="1">IFERROR(_xlfn.STOCKHISTORY("XIDX:" &amp; $C$1, D3, , 0, 0, 1), "Libur")</f>
        <v>96</v>
      </c>
      <c r="E2" s="2" vm="174">
        <f ca="1">IFERROR(_xlfn.STOCKHISTORY("XIDX:" &amp; $C$1, E3, , 0, 0, 1), "Libur")</f>
        <v>109</v>
      </c>
      <c r="H2" s="2" vm="174">
        <f ca="1">IFERROR(INDEX(D2:G2,COUNT(D2:G2)),"")</f>
        <v>109</v>
      </c>
      <c r="I2" s="2" vm="175">
        <f t="shared" ref="I2:N2" ca="1" si="0">IFERROR(_xlfn.STOCKHISTORY("XIDX:" &amp; $C$1, I1, , 0, 0, 1), "Libur")</f>
        <v>100</v>
      </c>
      <c r="J2" s="2" vm="87">
        <f t="shared" ca="1" si="0"/>
        <v>99</v>
      </c>
      <c r="K2" s="2" vm="110">
        <f t="shared" ca="1" si="0"/>
        <v>122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16130800000</v>
      </c>
      <c r="E4" s="2">
        <f>IFERROR(INDEX(E51:E500,MATCH($C$4,$C$51:$C$500,0)),"")</f>
        <v>4672894000</v>
      </c>
      <c r="H4" s="2">
        <f>IFERROR(SUM(D4:G4)*(4/MAX(1,COUNT(D4:G4))),"")</f>
        <v>41607388000</v>
      </c>
      <c r="I4" s="2">
        <f t="shared" ref="I4:N4" si="1">IFERROR(INDEX(I51:I500,MATCH($C$4,$C$51:$C$500,0)),"")</f>
        <v>69056071600</v>
      </c>
      <c r="J4" s="2">
        <f t="shared" si="1"/>
        <v>65018425000</v>
      </c>
      <c r="K4" s="2">
        <f t="shared" si="1"/>
        <v>47963695000</v>
      </c>
      <c r="L4" s="2">
        <f t="shared" si="1"/>
        <v>28883803740</v>
      </c>
      <c r="M4" s="2">
        <f t="shared" si="1"/>
        <v>30960690602</v>
      </c>
      <c r="N4" s="2">
        <f t="shared" si="1"/>
        <v>36374649943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1607213221</v>
      </c>
      <c r="E5" s="2">
        <f>IFERROR(INDEX(E51:E500,MATCH($C$5,$C$51:$C$500,0)),"")</f>
        <v>-1114658130</v>
      </c>
      <c r="H5" s="2">
        <f>IFERROR(SUM(D5:G5)*(4/MAX(1,COUNT(D5:G5))),"")</f>
        <v>985110182</v>
      </c>
      <c r="I5" s="2">
        <f t="shared" ref="I5:N5" si="2">IFERROR(INDEX(I51:I500,MATCH($C$5,$C$51:$C$500,0)),"")</f>
        <v>7780202373</v>
      </c>
      <c r="J5" s="2">
        <f t="shared" si="2"/>
        <v>5834803606</v>
      </c>
      <c r="K5" s="2">
        <f t="shared" si="2"/>
        <v>3208552273</v>
      </c>
      <c r="L5" s="2">
        <f t="shared" si="2"/>
        <v>1877122048</v>
      </c>
      <c r="M5" s="2">
        <f t="shared" si="2"/>
        <v>4342308662</v>
      </c>
      <c r="N5" s="2">
        <f t="shared" si="2"/>
        <v>2664595668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398574645424</v>
      </c>
      <c r="E6" s="2">
        <f>IFERROR(INDEX(E51:E500,MATCH($C$6,$C$51:$C$500,0)),"")</f>
        <v>396967432203</v>
      </c>
      <c r="H6" s="2">
        <f>IFERROR(INDEX(D6:G6,COUNT(D6:G6)),"")</f>
        <v>396967432203</v>
      </c>
      <c r="I6" s="2">
        <f t="shared" ref="I6:N6" si="3">IFERROR(INDEX(I51:I500,MATCH($C$6,$C$51:$C$500,0)),"")</f>
        <v>398082090333</v>
      </c>
      <c r="J6" s="2">
        <f t="shared" si="3"/>
        <v>390301887957</v>
      </c>
      <c r="K6" s="2">
        <f t="shared" si="3"/>
        <v>384467084354</v>
      </c>
      <c r="L6" s="2">
        <f t="shared" si="3"/>
        <v>82336507416</v>
      </c>
      <c r="M6" s="2">
        <f t="shared" si="3"/>
        <v>50456523368</v>
      </c>
      <c r="N6" s="2">
        <f t="shared" si="3"/>
        <v>30114213706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7.38</v>
      </c>
      <c r="E7" s="3">
        <f>IFERROR(INDEX(E51:E500,MATCH($C$7,$C$51:$C$500,0))/1000000000,"")</f>
        <v>7.38</v>
      </c>
      <c r="H7" s="3">
        <f>IFERROR(INDEX(D7:G7,COUNT(D7:G7)),"")</f>
        <v>7.38</v>
      </c>
      <c r="I7" s="3">
        <f t="shared" ref="I7:N7" si="4">IFERROR(INDEX(I51:I500,MATCH($C$7,$C$51:$C$500,0))/1000000000,"")</f>
        <v>7.38</v>
      </c>
      <c r="J7" s="3">
        <f t="shared" si="4"/>
        <v>7.38</v>
      </c>
      <c r="K7" s="3">
        <f t="shared" si="4"/>
        <v>7.38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3000000000</v>
      </c>
      <c r="E8" s="2">
        <f>IFERROR(INDEX(E51:E500,MATCH("Free cash flow (Quarter)",$C$51:$C$500,0)),"")</f>
        <v>-4000000000</v>
      </c>
      <c r="H8" s="2">
        <f>IFERROR(INDEX(D8:G8,COUNT(D8:G8)),"")</f>
        <v>-4000000000</v>
      </c>
      <c r="I8" s="2">
        <f t="shared" ref="I8:N8" si="5">IFERROR(INDEX(I51:I500,MATCH($C$8,$C$51:$C$500,0)),"")</f>
        <v>22000000000</v>
      </c>
      <c r="J8" s="2">
        <f t="shared" si="5"/>
        <v>-15000000000</v>
      </c>
      <c r="K8" s="2">
        <f t="shared" si="5"/>
        <v>-171000000000</v>
      </c>
      <c r="L8" s="2">
        <f t="shared" si="5"/>
        <v>-29000000000</v>
      </c>
      <c r="M8" s="2">
        <f t="shared" si="5"/>
        <v>-6000000000</v>
      </c>
      <c r="N8" s="2">
        <f t="shared" si="5"/>
        <v>-13000000000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0.47</v>
      </c>
      <c r="E9" s="3">
        <f>IFERROR(INDEX(E51:E500,MATCH("Free cash flow per share (Quarter)",$C$51:$C$500,0)),"")</f>
        <v>-0.5</v>
      </c>
      <c r="H9" s="3">
        <f>IFERROR(INDEX(D9:G9,COUNT(D9:G9)),"")</f>
        <v>-0.5</v>
      </c>
      <c r="I9" s="3">
        <f t="shared" ref="I9:N9" si="6">IFERROR(INDEX(I51:I500,MATCH($C$9,$C$51:$C$500,0)),"")</f>
        <v>2.93</v>
      </c>
      <c r="J9" s="3">
        <f t="shared" si="6"/>
        <v>-1.97</v>
      </c>
      <c r="K9" s="3">
        <f t="shared" si="6"/>
        <v>-23.23</v>
      </c>
      <c r="L9" s="3">
        <f t="shared" si="6"/>
        <v>-696701.56</v>
      </c>
      <c r="M9" s="3">
        <f t="shared" si="6"/>
        <v>-202535.93</v>
      </c>
      <c r="N9" s="3">
        <f t="shared" si="6"/>
        <v>-439527.78</v>
      </c>
    </row>
    <row r="10" spans="1:14" ht="15.5" x14ac:dyDescent="0.35">
      <c r="C10" t="s">
        <v>18</v>
      </c>
      <c r="D10" s="3">
        <f ca="1">IFERROR(IF(D9=0,"",D2/D9),"")</f>
        <v>204.2553191489362</v>
      </c>
      <c r="E10" s="3">
        <f ca="1">IFERROR(IF(E9=0,"",E2/E9),"")</f>
        <v>-218</v>
      </c>
      <c r="I10" s="3">
        <f t="shared" ref="I10:N10" ca="1" si="7">IFERROR(IF(I9=0,"",I2/I9),"")</f>
        <v>34.129692832764505</v>
      </c>
      <c r="J10" s="3">
        <f t="shared" ca="1" si="7"/>
        <v>-50.253807106598984</v>
      </c>
      <c r="K10" s="3">
        <f t="shared" ca="1" si="7"/>
        <v>-5.2518295307791645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12779988039</v>
      </c>
      <c r="E11" s="2">
        <f>IFERROR(INDEX(E51:E500,MATCH($C$11,$C$51:$C$500,0)),"")</f>
        <v>14224419679</v>
      </c>
      <c r="H11" s="2">
        <f>IFERROR(INDEX(D11:G11,COUNT(D11:G11)),"")</f>
        <v>14224419679</v>
      </c>
      <c r="I11" s="2">
        <f t="shared" ref="I11:N11" si="8">IFERROR(INDEX(I51:I500,MATCH($C$11,$C$51:$C$500,0)),"")</f>
        <v>18202826906</v>
      </c>
      <c r="J11" s="2">
        <f t="shared" si="8"/>
        <v>6880665400</v>
      </c>
      <c r="K11" s="2">
        <f t="shared" si="8"/>
        <v>33098282486</v>
      </c>
      <c r="L11" s="2">
        <f t="shared" si="8"/>
        <v>7761536872</v>
      </c>
      <c r="M11" s="2">
        <f t="shared" si="8"/>
        <v>16068640181</v>
      </c>
      <c r="N11" s="2">
        <f t="shared" si="8"/>
        <v>9533592713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6000000000</v>
      </c>
      <c r="E12" s="2">
        <f>IFERROR(INDEX(E51:E500,MATCH("Net Debt (Quarter)",$C$51:$C$500,0)),"")</f>
        <v>24000000000</v>
      </c>
      <c r="H12" s="2">
        <f>IFERROR(INDEX(D12:G12,COUNT(D12:G12)),"")</f>
        <v>24000000000</v>
      </c>
      <c r="I12" s="2">
        <f t="shared" ref="I12:N12" si="9">IFERROR(INDEX(I51:I500,MATCH($C$12,$C$51:$C$500,0)),"")</f>
        <v>22000000000</v>
      </c>
      <c r="J12" s="2">
        <f t="shared" si="9"/>
        <v>60000000000</v>
      </c>
      <c r="K12" s="2">
        <f t="shared" si="9"/>
        <v>51000000000</v>
      </c>
      <c r="L12" s="2">
        <f t="shared" si="9"/>
        <v>118000000000</v>
      </c>
      <c r="M12" s="2">
        <f t="shared" si="9"/>
        <v>34000000000</v>
      </c>
      <c r="N12" s="2">
        <f t="shared" si="9"/>
        <v>51000000000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19000000000</v>
      </c>
      <c r="E13" s="2">
        <f>IFERROR(INDEX(E51:E500,MATCH("Total Debt (Quarter)",$C$51:$C$500,0)),"")</f>
        <v>38000000000</v>
      </c>
      <c r="H13" s="2">
        <f>IFERROR(INDEX(D13:G13,COUNT(D13:G13)),"")</f>
        <v>38000000000</v>
      </c>
      <c r="I13" s="2">
        <f t="shared" ref="I13:N13" si="10">IFERROR(INDEX(I51:I500,MATCH($C$13,$C$51:$C$500,0)),"")</f>
        <v>40000000000</v>
      </c>
      <c r="J13" s="2">
        <f t="shared" si="10"/>
        <v>67000000000</v>
      </c>
      <c r="K13" s="2">
        <f t="shared" si="10"/>
        <v>84000000000</v>
      </c>
      <c r="L13" s="2">
        <f t="shared" si="10"/>
        <v>126000000000</v>
      </c>
      <c r="M13" s="2">
        <f t="shared" si="10"/>
        <v>50000000000</v>
      </c>
      <c r="N13" s="2">
        <f t="shared" si="10"/>
        <v>61000000000</v>
      </c>
    </row>
    <row r="14" spans="1:14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N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</row>
    <row r="15" spans="1:14" ht="15.5" x14ac:dyDescent="0.35">
      <c r="C15" t="s">
        <v>28</v>
      </c>
      <c r="D15" s="2">
        <f>IFERROR(INDEX(D51:D500,MATCH($C$15,$C$51:$C$500,0)),"")</f>
        <v>23989461</v>
      </c>
      <c r="E15" s="2">
        <f>IFERROR(INDEX(E51:E500,MATCH($C$15,$C$51:$C$500,0)),"")</f>
        <v>-42907481</v>
      </c>
      <c r="H15" s="2">
        <f>IFERROR(SUM(D15:G15)*(4/MAX(1,COUNT(D15:G15))),"")</f>
        <v>-37836040</v>
      </c>
      <c r="I15" s="2">
        <f t="shared" ref="I15:N15" si="12">IFERROR(INDEX(I51:I500,MATCH($C$15,$C$51:$C$500,0)),"")</f>
        <v>-64571980</v>
      </c>
      <c r="J15" s="2">
        <f t="shared" si="12"/>
        <v>-67723209</v>
      </c>
      <c r="K15" s="2">
        <f t="shared" si="12"/>
        <v>-247646503</v>
      </c>
      <c r="L15" s="2">
        <f t="shared" si="12"/>
        <v>-944251</v>
      </c>
      <c r="M15" s="2">
        <f t="shared" si="12"/>
        <v>-33057404</v>
      </c>
      <c r="N15" s="2">
        <f t="shared" si="12"/>
        <v>-37192507</v>
      </c>
    </row>
    <row r="16" spans="1:14" ht="15.5" x14ac:dyDescent="0.35">
      <c r="C16" t="s">
        <v>29</v>
      </c>
      <c r="D16" s="2">
        <f>IFERROR(INDEX(D51:D500,MATCH($C$16,$C$51:$C$500,0)),"")</f>
        <v>1583223760</v>
      </c>
      <c r="E16" s="2">
        <f>IFERROR(INDEX(E51:E500,MATCH($C$16,$C$51:$C$500,0)),"")</f>
        <v>-1071750649</v>
      </c>
      <c r="H16" s="2">
        <f>IFERROR(SUM(D16:G16)*(4/MAX(1,COUNT(D16:G16))),"")</f>
        <v>1022946222</v>
      </c>
      <c r="I16" s="2">
        <f t="shared" ref="I16:N16" si="13">IFERROR(INDEX(I51:I500,MATCH($C$16,$C$51:$C$500,0)),"")</f>
        <v>7714795153</v>
      </c>
      <c r="J16" s="2">
        <f t="shared" si="13"/>
        <v>5854095835</v>
      </c>
      <c r="K16" s="2">
        <f t="shared" si="13"/>
        <v>3680671076</v>
      </c>
      <c r="L16" s="2">
        <f t="shared" si="13"/>
        <v>1740648719</v>
      </c>
      <c r="M16" s="2">
        <f t="shared" si="13"/>
        <v>4298455166</v>
      </c>
      <c r="N16" s="2">
        <f t="shared" si="13"/>
        <v>2731116175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38</v>
      </c>
      <c r="C19" t="s">
        <v>39</v>
      </c>
    </row>
    <row r="20" spans="1:14" ht="15.5" x14ac:dyDescent="0.35">
      <c r="A20" t="s">
        <v>40</v>
      </c>
      <c r="C20" t="s">
        <v>41</v>
      </c>
      <c r="D20" s="2">
        <f ca="1">IFERROR(D21*D2,"")</f>
        <v>708480000000</v>
      </c>
      <c r="E20" s="2">
        <f ca="1">IFERROR(E21*E2,"")</f>
        <v>804420000000</v>
      </c>
      <c r="H20" s="2">
        <f t="shared" ref="H20:N20" ca="1" si="14">IFERROR(H21*H2,"")</f>
        <v>804420000000</v>
      </c>
      <c r="I20" s="2">
        <f t="shared" ca="1" si="14"/>
        <v>738000000000</v>
      </c>
      <c r="J20" s="2">
        <f t="shared" ca="1" si="14"/>
        <v>730620000000</v>
      </c>
      <c r="K20" s="2">
        <f t="shared" ca="1" si="14"/>
        <v>900360000000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7380000000</v>
      </c>
      <c r="E21" s="2">
        <f>IFERROR(INDEX(E51:E500,MATCH($C$7,$C$51:$C$500,0)),"")</f>
        <v>7380000000</v>
      </c>
      <c r="H21" s="2">
        <f>IFERROR(INDEX(D21:G21,COUNT(D21:G21)),"")</f>
        <v>7380000000</v>
      </c>
      <c r="I21" s="2">
        <f t="shared" ref="I21:N21" si="15">IFERROR(INDEX(I51:I500,MATCH($C$7,$C$51:$C$500,0)),"")</f>
        <v>7380000000</v>
      </c>
      <c r="J21" s="2">
        <f t="shared" si="15"/>
        <v>7380000000</v>
      </c>
      <c r="K21" s="2">
        <f t="shared" si="15"/>
        <v>7380000000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42</v>
      </c>
      <c r="C23" t="s">
        <v>43</v>
      </c>
      <c r="D23" s="3">
        <f>IFERROR(D5/D6*100,"")</f>
        <v>0.40324020593188054</v>
      </c>
      <c r="E23" s="3">
        <f>IFERROR(E5/E6*100,"")</f>
        <v>-0.28079334463639061</v>
      </c>
      <c r="H23" s="3">
        <f t="shared" ref="H23:N23" si="16">IFERROR(H5/H6*100,"")</f>
        <v>0.24815894254424312</v>
      </c>
      <c r="I23" s="3">
        <f t="shared" si="16"/>
        <v>1.9544216034667061</v>
      </c>
      <c r="J23" s="3">
        <f t="shared" si="16"/>
        <v>1.494946293122422</v>
      </c>
      <c r="K23" s="3">
        <f t="shared" si="16"/>
        <v>0.83454537555306285</v>
      </c>
      <c r="L23" s="3">
        <f t="shared" si="16"/>
        <v>2.2798174308219799</v>
      </c>
      <c r="M23" s="3">
        <f t="shared" si="16"/>
        <v>8.6060401552635177</v>
      </c>
      <c r="N23" s="3">
        <f t="shared" si="16"/>
        <v>8.8482989926750175</v>
      </c>
    </row>
    <row r="24" spans="1:14" ht="15.5" x14ac:dyDescent="0.35">
      <c r="C24" t="s">
        <v>44</v>
      </c>
      <c r="D24" s="4">
        <f>IFERROR(_xlfn.RRI(5,I23,D23),"")</f>
        <v>-0.27069512823100139</v>
      </c>
      <c r="E24" s="4" t="str">
        <f>IFERROR(_xlfn.RRI(5,J23,E23),"")</f>
        <v/>
      </c>
      <c r="H24" s="4">
        <f t="shared" ref="H24:N24" si="17">IFERROR(_xlfn.RRI(5,M23,H23),"")</f>
        <v>-0.50797710460803658</v>
      </c>
      <c r="I24" s="4">
        <f t="shared" si="17"/>
        <v>-0.26068129688902941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45</v>
      </c>
      <c r="C25" t="s">
        <v>46</v>
      </c>
      <c r="D25" s="3">
        <f>IFERROR(INDEX(D51:D500,MATCH($A$25,$C$51:$C$500,0)),"")</f>
        <v>0.22</v>
      </c>
      <c r="E25" s="3">
        <f>IFERROR(INDEX(E51:E500,MATCH($A$25,$C$51:$C$500,0)),"")</f>
        <v>-0.15</v>
      </c>
      <c r="H25" s="3">
        <f>IFERROR(INDEX(D25:G25,COUNT(D25:G25)),"")</f>
        <v>-0.15</v>
      </c>
      <c r="I25" s="3">
        <f t="shared" ref="I25:N25" si="18">IFERROR(INDEX(I51:I500,MATCH($C$25,$C$51:$C$500,0)),"")</f>
        <v>1.04</v>
      </c>
      <c r="J25" s="3">
        <f t="shared" si="18"/>
        <v>0.78</v>
      </c>
      <c r="K25" s="3">
        <f t="shared" si="18"/>
        <v>0.47</v>
      </c>
      <c r="L25" s="3">
        <f t="shared" si="18"/>
        <v>42518.93</v>
      </c>
      <c r="M25" s="3">
        <f t="shared" si="18"/>
        <v>142179.93</v>
      </c>
      <c r="N25" s="3">
        <f t="shared" si="18"/>
        <v>89797.46</v>
      </c>
    </row>
    <row r="26" spans="1:14" ht="15.5" x14ac:dyDescent="0.35">
      <c r="C26" t="s">
        <v>47</v>
      </c>
      <c r="D26" s="4">
        <f>IFERROR(_xlfn.RRI(5,I25,D25),"")</f>
        <v>-0.26704406081649879</v>
      </c>
      <c r="E26" s="4" t="str">
        <f>IFERROR(_xlfn.RRI(5,J25,E25),"")</f>
        <v/>
      </c>
      <c r="H26" s="4" t="str">
        <f t="shared" ref="H26:N26" si="19">IFERROR(_xlfn.RRI(5,M25,H25),"")</f>
        <v/>
      </c>
      <c r="I26" s="4">
        <f t="shared" si="19"/>
        <v>-0.89701977002147726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48</v>
      </c>
      <c r="D27" s="3">
        <f>IFERROR(D4/D21,"")</f>
        <v>2.1857452574525746</v>
      </c>
      <c r="E27" s="3">
        <f>IFERROR(E4/E21,"")</f>
        <v>0.63318346883468835</v>
      </c>
      <c r="H27" s="3">
        <f t="shared" ref="H27:N27" si="20">IFERROR(H4/H21,"")</f>
        <v>5.6378574525745258</v>
      </c>
      <c r="I27" s="3">
        <f t="shared" si="20"/>
        <v>9.3571912737127363</v>
      </c>
      <c r="J27" s="3">
        <f t="shared" si="20"/>
        <v>8.8100846883468833</v>
      </c>
      <c r="K27" s="3">
        <f t="shared" si="20"/>
        <v>6.4991456639566394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49</v>
      </c>
      <c r="D28" s="4">
        <f>IFERROR(_xlfn.RRI(5,I27,D27),"")</f>
        <v>-0.252362963208835</v>
      </c>
      <c r="E28" s="4">
        <f>IFERROR(_xlfn.RRI(5,J27,E27),"")</f>
        <v>-0.40937762327114924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50</v>
      </c>
      <c r="H29" s="4">
        <f t="shared" ref="H29:N29" si="22">IFERROR(((H25-I25)/I25)*100%,"")</f>
        <v>-1.1442307692307692</v>
      </c>
      <c r="I29" s="4">
        <f t="shared" si="22"/>
        <v>0.33333333333333331</v>
      </c>
      <c r="J29" s="4">
        <f t="shared" si="22"/>
        <v>0.65957446808510656</v>
      </c>
      <c r="K29" s="4">
        <f t="shared" si="22"/>
        <v>-0.99998894610000766</v>
      </c>
      <c r="L29" s="4">
        <f t="shared" si="22"/>
        <v>-0.7009498457342046</v>
      </c>
      <c r="M29" s="4">
        <f t="shared" si="22"/>
        <v>0.58334021919996382</v>
      </c>
      <c r="N29" s="4" t="str">
        <f t="shared" si="22"/>
        <v/>
      </c>
    </row>
    <row r="30" spans="1:14" ht="15.5" x14ac:dyDescent="0.35">
      <c r="C30" t="s">
        <v>51</v>
      </c>
      <c r="H30" s="4">
        <f t="shared" ref="H30:N30" si="23">IFERROR(((H27-I27)/I27)*100%,"")</f>
        <v>-0.39748400052342386</v>
      </c>
      <c r="I30" s="4">
        <f t="shared" si="23"/>
        <v>6.210003702796546E-2</v>
      </c>
      <c r="J30" s="4">
        <f t="shared" si="23"/>
        <v>0.35557581625018675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54.04</v>
      </c>
      <c r="E32" s="3">
        <f>IFERROR(INDEX(E51:E500,MATCH($A$32,$C$51:$C$500,0)),"")</f>
        <v>53.82</v>
      </c>
      <c r="H32" s="3">
        <f>IFERROR(INDEX(D32:G32,COUNT(D32:G32)),"")</f>
        <v>53.82</v>
      </c>
      <c r="I32" s="3">
        <f t="shared" ref="I32:N32" si="24">IFERROR(INDEX(I51:I500,MATCH($C$32,$C$51:$C$500,0)),"")</f>
        <v>53.97</v>
      </c>
      <c r="J32" s="3">
        <f t="shared" si="24"/>
        <v>52.92</v>
      </c>
      <c r="K32" s="3">
        <f t="shared" si="24"/>
        <v>52.13</v>
      </c>
      <c r="L32" s="3">
        <f t="shared" si="24"/>
        <v>2012330.32</v>
      </c>
      <c r="M32" s="3">
        <f t="shared" si="24"/>
        <v>1681884.11</v>
      </c>
      <c r="N32" s="3">
        <f t="shared" si="24"/>
        <v>1003807.12</v>
      </c>
    </row>
    <row r="33" spans="1:14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2.02</v>
      </c>
      <c r="E33" s="3">
        <f>IFERROR(INDEX(E51:E500,MATCH($A$33,$C$51:$C$500,0)),"")</f>
        <v>1.78</v>
      </c>
      <c r="H33" s="3">
        <f>IFERROR(INDEX(D33:G33,COUNT(D33:G33)),"")</f>
        <v>1.78</v>
      </c>
      <c r="I33" s="3">
        <f t="shared" ref="I33:N33" si="25">IFERROR(INDEX(I51:I500,MATCH($C$33,$C$51:$C$500,0)),"")</f>
        <v>1.85</v>
      </c>
      <c r="J33" s="3">
        <f t="shared" si="25"/>
        <v>1.87</v>
      </c>
      <c r="K33" s="3">
        <f t="shared" si="25"/>
        <v>2.34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495.45</v>
      </c>
      <c r="E34" s="3">
        <f>IFERROR(INDEX(E51:E500,MATCH($A$34,$C$51:$C$500,0)),"")</f>
        <v>-640</v>
      </c>
      <c r="H34" s="3">
        <f>IFERROR(INDEX(D34:G34,COUNT(D34:G34)),"")</f>
        <v>-640</v>
      </c>
      <c r="I34" s="3">
        <f t="shared" ref="I34:N34" si="26">IFERROR(INDEX(I51:I500,MATCH($C$34,$C$51:$C$500,0)),"")</f>
        <v>96.15</v>
      </c>
      <c r="J34" s="3">
        <f t="shared" si="26"/>
        <v>126.92</v>
      </c>
      <c r="K34" s="3">
        <f t="shared" si="26"/>
        <v>259.57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49.84</v>
      </c>
      <c r="E35" s="3">
        <f>IFERROR(INDEX(E51:E500,MATCH($A$35,$C$51:$C$500,0)),"")</f>
        <v>151.53</v>
      </c>
      <c r="H35" s="3">
        <f>IFERROR(INDEX(D35:G35,COUNT(D35:G35)),"")</f>
        <v>151.53</v>
      </c>
      <c r="I35" s="3">
        <f t="shared" ref="I35:N35" si="27">IFERROR(INDEX(I51:I500,MATCH($C$35,$C$51:$C$500,0)),"")</f>
        <v>10.68</v>
      </c>
      <c r="J35" s="3">
        <f t="shared" si="27"/>
        <v>11.23</v>
      </c>
      <c r="K35" s="3">
        <f t="shared" si="27"/>
        <v>18.760000000000002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64</v>
      </c>
      <c r="C36" t="s">
        <v>65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66</v>
      </c>
      <c r="C37" t="s">
        <v>67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73</v>
      </c>
      <c r="C51" t="s">
        <v>6</v>
      </c>
      <c r="D51" s="5">
        <v>16130800000</v>
      </c>
      <c r="E51" s="5">
        <v>4672894000</v>
      </c>
      <c r="F51" s="5">
        <v>17929100879</v>
      </c>
      <c r="G51" s="5">
        <v>18300884793</v>
      </c>
      <c r="I51" s="5">
        <v>69056071600</v>
      </c>
      <c r="J51" s="5">
        <v>65018425000</v>
      </c>
      <c r="K51" s="5">
        <v>47963695000</v>
      </c>
      <c r="L51" s="5">
        <v>28883803740</v>
      </c>
      <c r="M51" s="5">
        <v>30960690602</v>
      </c>
      <c r="N51" s="5">
        <v>36374649943</v>
      </c>
    </row>
    <row r="52" spans="2:14" ht="15.5" x14ac:dyDescent="0.35">
      <c r="C52" t="s">
        <v>74</v>
      </c>
      <c r="D52" s="5">
        <v>-11639756207</v>
      </c>
      <c r="E52" s="5">
        <v>-3226325006</v>
      </c>
      <c r="F52" s="5">
        <v>-11459768804</v>
      </c>
      <c r="G52" s="5">
        <v>-12044055078</v>
      </c>
      <c r="I52" s="5">
        <v>-46935635967</v>
      </c>
      <c r="J52" s="5">
        <v>-45448641175</v>
      </c>
      <c r="K52" s="5">
        <v>-33217022198</v>
      </c>
      <c r="L52" s="5">
        <v>-18207539651</v>
      </c>
      <c r="M52" s="5">
        <v>-19421948739</v>
      </c>
      <c r="N52" s="5">
        <v>-24227620406</v>
      </c>
    </row>
    <row r="53" spans="2:14" ht="15.5" x14ac:dyDescent="0.35">
      <c r="C53" t="s">
        <v>75</v>
      </c>
      <c r="D53" s="5">
        <v>4491043793</v>
      </c>
      <c r="E53" s="5">
        <v>1446568994</v>
      </c>
      <c r="F53" s="5">
        <v>6469332075</v>
      </c>
      <c r="G53" s="5">
        <v>6256829715</v>
      </c>
      <c r="I53" s="5">
        <v>22120435633</v>
      </c>
      <c r="J53" s="5">
        <v>19569783825</v>
      </c>
      <c r="K53" s="5">
        <v>14746672802</v>
      </c>
      <c r="L53" s="5">
        <v>10676264089</v>
      </c>
      <c r="M53" s="5">
        <v>11538741863</v>
      </c>
      <c r="N53" s="5">
        <v>12147029537</v>
      </c>
    </row>
    <row r="54" spans="2:14" ht="15.5" x14ac:dyDescent="0.35">
      <c r="C54" t="s">
        <v>76</v>
      </c>
      <c r="D54" s="5">
        <v>-2895860899</v>
      </c>
      <c r="E54" s="5">
        <v>-2525592357</v>
      </c>
      <c r="F54" s="5">
        <v>-2300668225</v>
      </c>
      <c r="G54" s="5">
        <v>-3555922620</v>
      </c>
      <c r="I54" s="5">
        <v>-13506501212</v>
      </c>
      <c r="J54" s="5">
        <v>-18771400086</v>
      </c>
      <c r="K54" s="5">
        <v>-12947689792</v>
      </c>
      <c r="L54" s="5">
        <v>-9689914749</v>
      </c>
      <c r="M54" s="5">
        <v>-8809200060</v>
      </c>
      <c r="N54" s="5">
        <v>-10929969521</v>
      </c>
    </row>
    <row r="55" spans="2:14" ht="15.5" x14ac:dyDescent="0.35">
      <c r="C55" t="s">
        <v>240</v>
      </c>
      <c r="D55" s="5">
        <v>-683222566</v>
      </c>
      <c r="E55" s="5">
        <v>-355003805</v>
      </c>
      <c r="F55" s="5">
        <v>-1138466957</v>
      </c>
      <c r="G55" s="5">
        <v>-820101122</v>
      </c>
      <c r="I55" s="5">
        <v>-3490057330</v>
      </c>
      <c r="J55" s="5">
        <v>-4709138446</v>
      </c>
      <c r="K55" s="5">
        <v>-4583345625</v>
      </c>
      <c r="L55" s="5">
        <v>-2116822557</v>
      </c>
      <c r="M55" s="5">
        <v>-2241264415</v>
      </c>
      <c r="N55" s="5">
        <v>-2947192351</v>
      </c>
    </row>
    <row r="56" spans="2:14" ht="15.5" x14ac:dyDescent="0.35">
      <c r="C56" t="s">
        <v>77</v>
      </c>
      <c r="D56" s="5">
        <v>-2212638333</v>
      </c>
      <c r="E56" s="5">
        <v>-2170588552</v>
      </c>
      <c r="F56" s="5">
        <v>-1162201268</v>
      </c>
      <c r="G56" s="5">
        <v>-2735821498</v>
      </c>
      <c r="I56" s="5">
        <v>-10016443882</v>
      </c>
      <c r="J56" s="5">
        <v>-14062261640</v>
      </c>
      <c r="K56" s="5">
        <v>-8364344167</v>
      </c>
      <c r="L56" s="5">
        <v>-7573092192</v>
      </c>
      <c r="M56" s="5">
        <v>-6567935645</v>
      </c>
      <c r="N56" s="5">
        <v>-7982777170</v>
      </c>
    </row>
    <row r="57" spans="2:14" ht="15.5" x14ac:dyDescent="0.35">
      <c r="C57" t="s">
        <v>78</v>
      </c>
      <c r="D57" s="5">
        <v>1595182894</v>
      </c>
      <c r="E57" s="5">
        <v>-1079023363</v>
      </c>
      <c r="F57" s="5">
        <v>4168663850</v>
      </c>
      <c r="G57" s="5">
        <v>2700907095</v>
      </c>
      <c r="I57" s="5">
        <v>8613934421</v>
      </c>
      <c r="J57" s="5">
        <v>798383739</v>
      </c>
      <c r="K57" s="5">
        <v>1798983010</v>
      </c>
      <c r="L57" s="5">
        <v>986349340</v>
      </c>
      <c r="M57" s="5">
        <v>2729541803</v>
      </c>
      <c r="N57" s="5">
        <v>1217060016</v>
      </c>
    </row>
    <row r="58" spans="2:14" ht="15.5" x14ac:dyDescent="0.35">
      <c r="C58" t="s">
        <v>79</v>
      </c>
      <c r="D58" s="5">
        <v>-11959134</v>
      </c>
      <c r="E58" s="5">
        <v>7272714</v>
      </c>
      <c r="F58" s="5">
        <v>-299471644</v>
      </c>
      <c r="G58" s="5">
        <v>-136740926</v>
      </c>
      <c r="I58" s="5">
        <v>-899139268</v>
      </c>
      <c r="J58" s="5">
        <v>5055712096</v>
      </c>
      <c r="K58" s="5">
        <v>1881688066</v>
      </c>
      <c r="L58" s="5">
        <v>754299379</v>
      </c>
      <c r="M58" s="5">
        <v>1568913363</v>
      </c>
      <c r="N58" s="5">
        <v>1514056159</v>
      </c>
    </row>
    <row r="59" spans="2:14" ht="15.5" x14ac:dyDescent="0.35">
      <c r="C59" t="s">
        <v>81</v>
      </c>
    </row>
    <row r="60" spans="2:14" ht="15.5" x14ac:dyDescent="0.35">
      <c r="C60" t="s">
        <v>82</v>
      </c>
      <c r="D60" s="5">
        <v>-11959134</v>
      </c>
      <c r="E60" s="5">
        <v>7272714</v>
      </c>
      <c r="F60" s="5">
        <v>-299471644</v>
      </c>
      <c r="G60" s="5">
        <v>-136740926</v>
      </c>
      <c r="I60" s="5">
        <v>-899139268</v>
      </c>
      <c r="J60" s="5">
        <v>5055712096</v>
      </c>
      <c r="K60" s="5">
        <v>1881688066</v>
      </c>
      <c r="L60" s="5">
        <v>754299379</v>
      </c>
      <c r="M60" s="5">
        <v>1568913363</v>
      </c>
      <c r="N60" s="5">
        <v>1514056159</v>
      </c>
    </row>
    <row r="61" spans="2:14" ht="15.5" x14ac:dyDescent="0.35">
      <c r="C61" t="s">
        <v>29</v>
      </c>
      <c r="D61" s="5">
        <v>1583223760</v>
      </c>
      <c r="E61" s="5">
        <v>-1071750649</v>
      </c>
      <c r="F61" s="5">
        <v>3869192206</v>
      </c>
      <c r="G61" s="5">
        <v>2564166169</v>
      </c>
      <c r="I61" s="5">
        <v>7714795153</v>
      </c>
      <c r="J61" s="5">
        <v>5854095835</v>
      </c>
      <c r="K61" s="5">
        <v>3680671076</v>
      </c>
      <c r="L61" s="5">
        <v>1740648719</v>
      </c>
      <c r="M61" s="5">
        <v>4298455166</v>
      </c>
      <c r="N61" s="5">
        <v>2731116175</v>
      </c>
    </row>
    <row r="62" spans="2:14" ht="15.5" x14ac:dyDescent="0.35">
      <c r="C62" t="s">
        <v>28</v>
      </c>
      <c r="D62" s="5">
        <v>23989461</v>
      </c>
      <c r="E62" s="5">
        <v>-42907481</v>
      </c>
      <c r="F62" s="5">
        <v>-63924080</v>
      </c>
      <c r="G62" s="5">
        <v>-12154340</v>
      </c>
      <c r="I62" s="5">
        <v>-64571980</v>
      </c>
      <c r="J62" s="5">
        <v>-67723209</v>
      </c>
      <c r="K62" s="5">
        <v>-247646503</v>
      </c>
      <c r="L62" s="5">
        <v>-944251</v>
      </c>
      <c r="M62" s="5">
        <v>-33057404</v>
      </c>
      <c r="N62" s="5">
        <v>-37192507</v>
      </c>
    </row>
    <row r="63" spans="2:14" ht="15.5" x14ac:dyDescent="0.35">
      <c r="C63" t="s">
        <v>86</v>
      </c>
      <c r="D63" s="5">
        <v>1607213221</v>
      </c>
      <c r="E63" s="5">
        <v>-1114658130</v>
      </c>
      <c r="F63" s="5">
        <v>3805268126</v>
      </c>
      <c r="G63" s="5">
        <v>2552011829</v>
      </c>
      <c r="I63" s="5">
        <v>7650223173</v>
      </c>
      <c r="J63" s="5">
        <v>5786372626</v>
      </c>
      <c r="K63" s="5">
        <v>3433024573</v>
      </c>
      <c r="L63" s="5">
        <v>1739704468</v>
      </c>
      <c r="M63" s="5">
        <v>4265397762</v>
      </c>
      <c r="N63" s="5">
        <v>2693923668</v>
      </c>
    </row>
    <row r="64" spans="2:14" ht="15.5" x14ac:dyDescent="0.35">
      <c r="C64" t="s">
        <v>87</v>
      </c>
      <c r="D64" s="5">
        <v>1607213221</v>
      </c>
      <c r="E64" s="5">
        <v>-1114658130</v>
      </c>
      <c r="F64" s="5">
        <v>3805268126</v>
      </c>
      <c r="G64" s="5">
        <v>2552011829</v>
      </c>
      <c r="I64" s="5">
        <v>7650223173</v>
      </c>
      <c r="J64" s="5">
        <v>5786372626</v>
      </c>
      <c r="K64" s="5">
        <v>3433024573</v>
      </c>
      <c r="L64" s="5">
        <v>1739704468</v>
      </c>
      <c r="M64" s="5">
        <v>4265397762</v>
      </c>
      <c r="N64" s="5">
        <v>2693923668</v>
      </c>
    </row>
    <row r="65" spans="2:14" ht="15.5" x14ac:dyDescent="0.35">
      <c r="C65" t="s">
        <v>88</v>
      </c>
      <c r="F65" s="5">
        <v>129979200</v>
      </c>
      <c r="I65" s="5">
        <v>129979200</v>
      </c>
      <c r="J65" s="5">
        <v>48430980</v>
      </c>
      <c r="K65" s="5">
        <v>-224472300</v>
      </c>
      <c r="L65" s="5">
        <v>137417580</v>
      </c>
      <c r="M65" s="5">
        <v>76911900</v>
      </c>
      <c r="N65" s="5">
        <v>-29328000</v>
      </c>
    </row>
    <row r="66" spans="2:14" ht="15.5" x14ac:dyDescent="0.35">
      <c r="C66" t="s">
        <v>89</v>
      </c>
      <c r="D66" s="5">
        <v>1607213221</v>
      </c>
      <c r="E66" s="5">
        <v>-1114658130</v>
      </c>
      <c r="F66" s="5">
        <v>3935247326</v>
      </c>
      <c r="G66" s="5">
        <v>2552011829</v>
      </c>
      <c r="I66" s="5">
        <v>7780202373</v>
      </c>
      <c r="J66" s="5">
        <v>5834803606</v>
      </c>
      <c r="K66" s="5">
        <v>3208552273</v>
      </c>
      <c r="L66" s="5">
        <v>1877122048</v>
      </c>
      <c r="M66" s="5">
        <v>4342309662</v>
      </c>
      <c r="N66" s="5">
        <v>2664595668</v>
      </c>
    </row>
    <row r="67" spans="2:14" ht="15.5" x14ac:dyDescent="0.35">
      <c r="C67" t="s">
        <v>90</v>
      </c>
      <c r="D67" s="5">
        <v>1607213221</v>
      </c>
      <c r="E67" s="5">
        <v>-1114658130</v>
      </c>
      <c r="F67" s="5">
        <v>3805268126</v>
      </c>
      <c r="G67" s="5">
        <v>2552011829</v>
      </c>
      <c r="I67" s="5">
        <v>7650223173</v>
      </c>
      <c r="J67" s="5">
        <v>5786372626</v>
      </c>
      <c r="K67" s="5">
        <v>3433024573</v>
      </c>
      <c r="L67" s="5">
        <v>1739704468</v>
      </c>
      <c r="M67" s="5">
        <v>4265397762</v>
      </c>
      <c r="N67" s="5">
        <v>2693923668</v>
      </c>
    </row>
    <row r="68" spans="2:14" ht="15.5" x14ac:dyDescent="0.35">
      <c r="C68" t="s">
        <v>8</v>
      </c>
      <c r="D68" s="5">
        <v>1607213221</v>
      </c>
      <c r="E68" s="5">
        <v>-1114658130</v>
      </c>
      <c r="F68" s="5">
        <v>3935247326</v>
      </c>
      <c r="G68" s="5">
        <v>2552011829</v>
      </c>
      <c r="I68" s="5">
        <v>7780202373</v>
      </c>
      <c r="J68" s="5">
        <v>5834803606</v>
      </c>
      <c r="K68" s="5">
        <v>3208552273</v>
      </c>
      <c r="L68" s="5">
        <v>1877122048</v>
      </c>
      <c r="M68" s="5">
        <v>4342308662</v>
      </c>
      <c r="N68" s="5">
        <v>2664595668</v>
      </c>
    </row>
    <row r="69" spans="2:14" ht="15.5" x14ac:dyDescent="0.35">
      <c r="C69" t="s">
        <v>92</v>
      </c>
      <c r="D69" s="5">
        <v>1607213221</v>
      </c>
      <c r="E69" s="5">
        <v>-1114658130</v>
      </c>
      <c r="F69" s="5">
        <v>3805268126</v>
      </c>
      <c r="G69" s="5">
        <v>2552011829</v>
      </c>
      <c r="I69" s="5">
        <v>7650223173</v>
      </c>
      <c r="J69" s="5">
        <v>5786372626</v>
      </c>
      <c r="K69" s="5">
        <v>3433024573</v>
      </c>
      <c r="L69" s="5">
        <v>1739704468</v>
      </c>
      <c r="M69" s="5">
        <v>4265397762</v>
      </c>
      <c r="N69" s="5">
        <v>2693923668</v>
      </c>
    </row>
    <row r="70" spans="2:14" ht="15.5" x14ac:dyDescent="0.35">
      <c r="C70" t="s">
        <v>93</v>
      </c>
      <c r="D70" s="5">
        <v>1607213221</v>
      </c>
      <c r="E70" s="5">
        <v>-1114658130</v>
      </c>
      <c r="F70" s="5">
        <v>3935247326</v>
      </c>
      <c r="G70" s="5">
        <v>2552011829</v>
      </c>
      <c r="I70" s="5">
        <v>7780202373</v>
      </c>
      <c r="J70" s="5">
        <v>5834803606</v>
      </c>
      <c r="K70" s="5">
        <v>3208552273</v>
      </c>
      <c r="L70" s="5">
        <v>1877122048</v>
      </c>
      <c r="M70" s="5">
        <v>4342308662</v>
      </c>
      <c r="N70" s="5">
        <v>2664595668</v>
      </c>
    </row>
    <row r="71" spans="2:14" ht="15.5" x14ac:dyDescent="0.35">
      <c r="C71" t="s">
        <v>94</v>
      </c>
      <c r="D71" s="5">
        <v>1607213221</v>
      </c>
      <c r="E71" s="5">
        <v>-1114658130</v>
      </c>
      <c r="F71" s="5">
        <v>3935247326</v>
      </c>
      <c r="G71" s="5">
        <v>2552011829</v>
      </c>
      <c r="I71" s="5">
        <v>7780202373</v>
      </c>
      <c r="J71" s="5">
        <v>5834803606</v>
      </c>
      <c r="K71" s="5">
        <v>3208552273</v>
      </c>
      <c r="L71" s="5">
        <v>1877122048</v>
      </c>
      <c r="M71" s="5">
        <v>4342308662</v>
      </c>
      <c r="N71" s="5">
        <v>2664595668</v>
      </c>
    </row>
    <row r="73" spans="2:14" ht="15.5" x14ac:dyDescent="0.35">
      <c r="B73" t="s">
        <v>95</v>
      </c>
      <c r="C73" t="s">
        <v>96</v>
      </c>
    </row>
    <row r="74" spans="2:14" ht="15.5" x14ac:dyDescent="0.35">
      <c r="C74" t="s">
        <v>97</v>
      </c>
    </row>
    <row r="75" spans="2:14" ht="15.5" x14ac:dyDescent="0.35">
      <c r="C75" t="s">
        <v>20</v>
      </c>
      <c r="D75" s="5">
        <v>12779988039</v>
      </c>
      <c r="E75" s="5">
        <v>14224419679</v>
      </c>
      <c r="F75" s="5">
        <v>18202826906</v>
      </c>
      <c r="G75" s="5">
        <v>19709134617</v>
      </c>
      <c r="I75" s="5">
        <v>18202826906</v>
      </c>
      <c r="J75" s="5">
        <v>6880665400</v>
      </c>
      <c r="K75" s="5">
        <v>33098282486</v>
      </c>
      <c r="L75" s="5">
        <v>7761536872</v>
      </c>
      <c r="M75" s="5">
        <v>16068640181</v>
      </c>
      <c r="N75" s="5">
        <v>9533592713</v>
      </c>
    </row>
    <row r="76" spans="2:14" ht="15.5" x14ac:dyDescent="0.35">
      <c r="C76" t="s">
        <v>98</v>
      </c>
      <c r="D76" s="5">
        <v>8890451151</v>
      </c>
      <c r="E76" s="5">
        <v>8680716027</v>
      </c>
      <c r="F76" s="5">
        <v>11072137403</v>
      </c>
      <c r="G76" s="5">
        <v>6277152495</v>
      </c>
      <c r="I76" s="5">
        <v>11072137403</v>
      </c>
      <c r="J76" s="5">
        <v>10939250645</v>
      </c>
      <c r="K76" s="5">
        <v>3286598725</v>
      </c>
      <c r="L76" s="5">
        <v>4679578500</v>
      </c>
      <c r="M76" s="5">
        <v>5142585000</v>
      </c>
      <c r="N76" s="5">
        <v>5626057500</v>
      </c>
    </row>
    <row r="77" spans="2:14" ht="15.5" x14ac:dyDescent="0.35">
      <c r="C77" t="s">
        <v>99</v>
      </c>
      <c r="D77" s="5">
        <v>4640376863</v>
      </c>
      <c r="E77" s="5">
        <v>4539906535</v>
      </c>
      <c r="F77" s="5">
        <v>4658936207</v>
      </c>
      <c r="G77" s="5">
        <v>5115290532</v>
      </c>
      <c r="I77" s="5">
        <v>4658936207</v>
      </c>
      <c r="J77" s="5">
        <v>7084272067</v>
      </c>
      <c r="L77" s="5">
        <v>126838464924</v>
      </c>
      <c r="M77" s="5">
        <v>48306304475</v>
      </c>
    </row>
    <row r="78" spans="2:14" ht="15.5" x14ac:dyDescent="0.35">
      <c r="C78" t="s">
        <v>100</v>
      </c>
      <c r="D78" s="5">
        <v>8890451151</v>
      </c>
      <c r="E78" s="5">
        <v>8680716027</v>
      </c>
      <c r="F78" s="5">
        <v>11072137403</v>
      </c>
      <c r="G78" s="5">
        <v>6277152495</v>
      </c>
      <c r="I78" s="5">
        <v>11072137403</v>
      </c>
      <c r="J78" s="5">
        <v>10939250645</v>
      </c>
      <c r="K78" s="5">
        <v>3286598725</v>
      </c>
      <c r="L78" s="5">
        <v>4679578500</v>
      </c>
      <c r="M78" s="5">
        <v>5142585000</v>
      </c>
      <c r="N78" s="5">
        <v>5626057500</v>
      </c>
    </row>
    <row r="79" spans="2:14" ht="15.5" x14ac:dyDescent="0.35">
      <c r="C79" t="s">
        <v>101</v>
      </c>
      <c r="D79" s="5">
        <v>225238820</v>
      </c>
      <c r="E79" s="5">
        <v>250498040</v>
      </c>
      <c r="F79" s="5">
        <v>288270000</v>
      </c>
      <c r="G79" s="5">
        <v>47183313</v>
      </c>
      <c r="I79" s="5">
        <v>288270000</v>
      </c>
      <c r="J79" s="5">
        <v>84529200</v>
      </c>
      <c r="K79" s="5">
        <v>5067544750</v>
      </c>
      <c r="L79" s="5">
        <v>7780371954</v>
      </c>
      <c r="M79" s="5">
        <v>916893296</v>
      </c>
      <c r="N79" s="5">
        <v>81314627</v>
      </c>
    </row>
    <row r="80" spans="2:14" ht="15.5" x14ac:dyDescent="0.35">
      <c r="C80" t="s">
        <v>102</v>
      </c>
      <c r="D80" s="5">
        <v>225238820</v>
      </c>
      <c r="E80" s="5">
        <v>250498040</v>
      </c>
      <c r="F80" s="5">
        <v>288270000</v>
      </c>
      <c r="G80" s="5">
        <v>47183313</v>
      </c>
      <c r="I80" s="5">
        <v>288270000</v>
      </c>
      <c r="J80" s="5">
        <v>84529200</v>
      </c>
      <c r="K80" s="5">
        <v>5067544750</v>
      </c>
      <c r="L80" s="5">
        <v>7780371954</v>
      </c>
      <c r="M80" s="5">
        <v>916893296</v>
      </c>
      <c r="N80" s="5">
        <v>81314627</v>
      </c>
    </row>
    <row r="81" spans="3:14" ht="15.5" x14ac:dyDescent="0.35">
      <c r="C81" t="s">
        <v>103</v>
      </c>
      <c r="D81" s="5">
        <v>56305703123</v>
      </c>
      <c r="E81" s="5">
        <v>56340369933</v>
      </c>
      <c r="F81" s="5">
        <v>55486426643</v>
      </c>
      <c r="G81" s="5">
        <v>60100210461</v>
      </c>
      <c r="I81" s="5">
        <v>55486426643</v>
      </c>
      <c r="J81" s="5">
        <v>60398791987</v>
      </c>
      <c r="K81" s="5">
        <v>49458668055</v>
      </c>
      <c r="L81" s="5">
        <v>46489141433</v>
      </c>
      <c r="M81" s="5">
        <v>41345585030</v>
      </c>
      <c r="N81" s="5">
        <v>30738535051</v>
      </c>
    </row>
    <row r="82" spans="3:14" ht="15.5" x14ac:dyDescent="0.35">
      <c r="C82" t="s">
        <v>81</v>
      </c>
      <c r="D82" s="5">
        <v>2652620759</v>
      </c>
      <c r="E82" s="5">
        <v>1045407538</v>
      </c>
      <c r="F82" s="5">
        <v>2160065668</v>
      </c>
      <c r="G82" s="5">
        <v>-1775181658</v>
      </c>
      <c r="I82" s="5">
        <v>2160065668</v>
      </c>
      <c r="J82" s="5">
        <v>-5620136708</v>
      </c>
      <c r="K82" s="5">
        <v>-11454940311</v>
      </c>
      <c r="L82" s="5">
        <v>-14663492584</v>
      </c>
      <c r="M82" s="5">
        <v>20456523368</v>
      </c>
      <c r="N82" s="5">
        <v>114213706</v>
      </c>
    </row>
    <row r="83" spans="3:14" ht="15.5" x14ac:dyDescent="0.35">
      <c r="C83" t="s">
        <v>104</v>
      </c>
      <c r="D83" s="5">
        <v>107286374637</v>
      </c>
      <c r="E83" s="5">
        <v>116542454592</v>
      </c>
      <c r="F83" s="5">
        <v>122456257242</v>
      </c>
      <c r="G83" s="5">
        <v>126080230330</v>
      </c>
      <c r="I83" s="5">
        <v>122456257242</v>
      </c>
      <c r="J83" s="5">
        <v>135034963084</v>
      </c>
      <c r="K83" s="5">
        <v>163291872188</v>
      </c>
      <c r="L83" s="5">
        <v>127489853201</v>
      </c>
      <c r="M83" s="5">
        <v>110280727166</v>
      </c>
      <c r="N83" s="5">
        <v>81273118599</v>
      </c>
    </row>
    <row r="84" spans="3:14" ht="15.5" x14ac:dyDescent="0.35">
      <c r="C84" t="s">
        <v>105</v>
      </c>
    </row>
    <row r="85" spans="3:14" ht="15.5" x14ac:dyDescent="0.35">
      <c r="C85" t="s">
        <v>601</v>
      </c>
      <c r="D85" s="5">
        <v>267234033774</v>
      </c>
      <c r="E85" s="5">
        <v>264516702190</v>
      </c>
      <c r="F85" s="5">
        <v>256749646814</v>
      </c>
      <c r="G85" s="5">
        <v>277166245059</v>
      </c>
      <c r="I85" s="5">
        <v>256749646814</v>
      </c>
      <c r="J85" s="5">
        <v>272054797732</v>
      </c>
      <c r="K85" s="5">
        <v>261265170061</v>
      </c>
      <c r="L85" s="5">
        <v>217227655694</v>
      </c>
      <c r="M85" s="5">
        <v>123166589924</v>
      </c>
      <c r="N85" s="5">
        <v>89994920751</v>
      </c>
    </row>
    <row r="86" spans="3:14" ht="15.5" x14ac:dyDescent="0.35">
      <c r="C86" t="s">
        <v>106</v>
      </c>
      <c r="D86" s="5">
        <v>471151265</v>
      </c>
      <c r="E86" s="5">
        <v>532481656</v>
      </c>
      <c r="F86" s="5">
        <v>603993724</v>
      </c>
      <c r="G86" s="5">
        <v>672444001</v>
      </c>
      <c r="I86" s="5">
        <v>603993724</v>
      </c>
      <c r="J86" s="5">
        <v>1159068481</v>
      </c>
      <c r="K86" s="5">
        <v>1750310835</v>
      </c>
      <c r="L86" s="5">
        <v>2221193383</v>
      </c>
      <c r="M86" s="5">
        <v>2289666368</v>
      </c>
      <c r="N86" s="5">
        <v>2807762154</v>
      </c>
    </row>
    <row r="87" spans="3:14" ht="15.5" x14ac:dyDescent="0.35">
      <c r="C87" t="s">
        <v>108</v>
      </c>
      <c r="D87" s="5">
        <v>528974383</v>
      </c>
      <c r="E87" s="5">
        <v>528974383</v>
      </c>
      <c r="F87" s="5">
        <v>528974383</v>
      </c>
      <c r="G87" s="5">
        <v>561445063</v>
      </c>
      <c r="I87" s="5">
        <v>528974383</v>
      </c>
      <c r="J87" s="5">
        <v>509943283</v>
      </c>
      <c r="K87" s="5">
        <v>216502220</v>
      </c>
      <c r="L87" s="5">
        <v>116068480</v>
      </c>
      <c r="M87" s="5">
        <v>111451120</v>
      </c>
      <c r="N87" s="5">
        <v>103232800</v>
      </c>
    </row>
    <row r="88" spans="3:14" ht="15.5" x14ac:dyDescent="0.35">
      <c r="C88" t="s">
        <v>434</v>
      </c>
      <c r="D88" s="5">
        <v>27882942148</v>
      </c>
      <c r="E88" s="5">
        <v>27980429339</v>
      </c>
      <c r="F88" s="5">
        <v>28099552406</v>
      </c>
      <c r="I88" s="5">
        <v>28099552406</v>
      </c>
    </row>
    <row r="89" spans="3:14" ht="15.5" x14ac:dyDescent="0.35">
      <c r="C89" t="s">
        <v>109</v>
      </c>
      <c r="D89" s="5">
        <v>352422804693</v>
      </c>
      <c r="E89" s="5">
        <v>349898957501</v>
      </c>
      <c r="F89" s="5">
        <v>341468593970</v>
      </c>
      <c r="G89" s="5">
        <v>338500344584</v>
      </c>
      <c r="I89" s="5">
        <v>341468593970</v>
      </c>
      <c r="J89" s="5">
        <v>334122601483</v>
      </c>
      <c r="K89" s="5">
        <v>312690651171</v>
      </c>
      <c r="L89" s="5">
        <v>266111833301</v>
      </c>
      <c r="M89" s="5">
        <v>167061291459</v>
      </c>
      <c r="N89" s="5">
        <v>124102096609</v>
      </c>
    </row>
    <row r="90" spans="3:14" ht="15.5" x14ac:dyDescent="0.35">
      <c r="C90" t="s">
        <v>110</v>
      </c>
      <c r="D90" s="5">
        <v>459709179330</v>
      </c>
      <c r="E90" s="5">
        <v>466441412093</v>
      </c>
      <c r="F90" s="5">
        <v>463924851212</v>
      </c>
      <c r="G90" s="5">
        <v>464580574914</v>
      </c>
      <c r="I90" s="5">
        <v>463924851212</v>
      </c>
      <c r="J90" s="5">
        <v>469157564567</v>
      </c>
      <c r="K90" s="5">
        <v>475982523359</v>
      </c>
      <c r="L90" s="5">
        <v>393601686502</v>
      </c>
      <c r="M90" s="5">
        <v>277342018625</v>
      </c>
      <c r="N90" s="5">
        <v>205375215208</v>
      </c>
    </row>
    <row r="91" spans="3:14" ht="15.5" x14ac:dyDescent="0.35">
      <c r="C91" t="s">
        <v>111</v>
      </c>
    </row>
    <row r="92" spans="3:14" ht="15.5" x14ac:dyDescent="0.35">
      <c r="C92" t="s">
        <v>112</v>
      </c>
    </row>
    <row r="93" spans="3:14" ht="15.5" x14ac:dyDescent="0.35">
      <c r="C93" t="s">
        <v>113</v>
      </c>
      <c r="D93" s="5">
        <v>19284467542</v>
      </c>
      <c r="E93" s="5">
        <v>29056883854</v>
      </c>
      <c r="F93" s="5">
        <v>25817635171</v>
      </c>
      <c r="G93" s="5">
        <v>25603096470</v>
      </c>
      <c r="I93" s="5">
        <v>25817635171</v>
      </c>
      <c r="J93" s="5">
        <v>35024913021</v>
      </c>
      <c r="K93" s="5">
        <v>49254955504</v>
      </c>
      <c r="L93" s="5">
        <v>87781065195</v>
      </c>
      <c r="M93" s="5">
        <v>66663899297</v>
      </c>
      <c r="N93" s="5">
        <v>69799845244</v>
      </c>
    </row>
    <row r="94" spans="3:14" ht="15.5" x14ac:dyDescent="0.35">
      <c r="C94" t="s">
        <v>114</v>
      </c>
    </row>
    <row r="95" spans="3:14" ht="15.5" x14ac:dyDescent="0.35">
      <c r="C95" t="s">
        <v>251</v>
      </c>
      <c r="D95" s="5">
        <v>4632327873</v>
      </c>
      <c r="E95" s="5">
        <v>6285301265</v>
      </c>
      <c r="F95" s="5">
        <v>2854093816</v>
      </c>
      <c r="G95" s="5">
        <v>3876717429</v>
      </c>
      <c r="I95" s="5">
        <v>2854093816</v>
      </c>
      <c r="J95" s="5">
        <v>1543110681</v>
      </c>
      <c r="K95" s="5">
        <v>1666466057</v>
      </c>
      <c r="L95" s="5">
        <v>3715129470</v>
      </c>
      <c r="M95" s="5">
        <v>132850000</v>
      </c>
      <c r="N95" s="5">
        <v>984094501</v>
      </c>
    </row>
    <row r="96" spans="3:14" ht="15.5" x14ac:dyDescent="0.35">
      <c r="C96" t="s">
        <v>115</v>
      </c>
    </row>
    <row r="97" spans="3:14" ht="15.5" x14ac:dyDescent="0.35">
      <c r="C97" t="s">
        <v>247</v>
      </c>
      <c r="D97" s="5">
        <v>33722382501</v>
      </c>
      <c r="E97" s="5">
        <v>33722382501</v>
      </c>
      <c r="F97" s="5">
        <v>33722382501</v>
      </c>
      <c r="G97" s="5">
        <v>33722382501</v>
      </c>
      <c r="I97" s="5">
        <v>33722382501</v>
      </c>
      <c r="J97" s="5">
        <v>33722382501</v>
      </c>
      <c r="K97" s="5">
        <v>33722382501</v>
      </c>
    </row>
    <row r="98" spans="3:14" ht="15.5" x14ac:dyDescent="0.35">
      <c r="C98" t="s">
        <v>252</v>
      </c>
      <c r="D98" s="5">
        <v>38362759364</v>
      </c>
      <c r="E98" s="5">
        <v>38262289036</v>
      </c>
      <c r="F98" s="5">
        <v>38381318708</v>
      </c>
      <c r="G98" s="5">
        <v>38837673033</v>
      </c>
      <c r="I98" s="5">
        <v>38381318708</v>
      </c>
      <c r="J98" s="5">
        <v>40806654568</v>
      </c>
      <c r="K98" s="5">
        <v>33722382501</v>
      </c>
      <c r="L98" s="5">
        <v>126838464924</v>
      </c>
      <c r="M98" s="5">
        <v>48306304475</v>
      </c>
    </row>
    <row r="99" spans="3:14" ht="15.5" x14ac:dyDescent="0.35">
      <c r="C99" t="s">
        <v>116</v>
      </c>
    </row>
    <row r="100" spans="3:14" ht="15.5" x14ac:dyDescent="0.35">
      <c r="C100" t="s">
        <v>1130</v>
      </c>
      <c r="D100" s="5">
        <v>241240711</v>
      </c>
      <c r="E100" s="5">
        <v>521250298</v>
      </c>
      <c r="F100" s="5">
        <v>991747789</v>
      </c>
      <c r="G100" s="5">
        <v>838229349</v>
      </c>
      <c r="I100" s="5">
        <v>991747789</v>
      </c>
      <c r="J100" s="5">
        <v>1545117100</v>
      </c>
      <c r="K100" s="5">
        <v>482010171</v>
      </c>
      <c r="L100" s="5">
        <v>296487905</v>
      </c>
      <c r="M100" s="5">
        <v>188348024</v>
      </c>
      <c r="N100" s="5">
        <v>119459241</v>
      </c>
    </row>
    <row r="101" spans="3:14" ht="15.5" x14ac:dyDescent="0.35">
      <c r="C101" t="s">
        <v>117</v>
      </c>
      <c r="D101" s="5">
        <v>1553443995</v>
      </c>
      <c r="E101" s="5">
        <v>1439541828</v>
      </c>
      <c r="F101" s="5">
        <v>1498341337</v>
      </c>
      <c r="G101" s="5">
        <v>2207679937</v>
      </c>
      <c r="I101" s="5">
        <v>1498341337</v>
      </c>
      <c r="J101" s="5">
        <v>1881895561</v>
      </c>
      <c r="K101" s="5">
        <v>5214908016</v>
      </c>
      <c r="L101" s="5">
        <v>37550577173</v>
      </c>
      <c r="M101" s="5">
        <v>23374816607</v>
      </c>
      <c r="N101" s="5">
        <v>11669452086</v>
      </c>
    </row>
    <row r="102" spans="3:14" ht="15.5" x14ac:dyDescent="0.35">
      <c r="C102" t="s">
        <v>119</v>
      </c>
    </row>
    <row r="103" spans="3:14" ht="15.5" x14ac:dyDescent="0.35">
      <c r="C103" t="s">
        <v>120</v>
      </c>
      <c r="D103" s="5">
        <v>2112500000</v>
      </c>
      <c r="E103" s="5">
        <v>780000000</v>
      </c>
      <c r="F103" s="5">
        <v>269000000</v>
      </c>
      <c r="G103" s="5">
        <v>4470561404</v>
      </c>
      <c r="I103" s="5">
        <v>269000000</v>
      </c>
      <c r="J103" s="5">
        <v>1735807018</v>
      </c>
      <c r="K103" s="5">
        <v>7554000000</v>
      </c>
      <c r="M103" s="5">
        <v>26212362773</v>
      </c>
      <c r="N103" s="5">
        <v>25879157997</v>
      </c>
    </row>
    <row r="104" spans="3:14" ht="15.5" x14ac:dyDescent="0.35">
      <c r="C104" t="s">
        <v>121</v>
      </c>
      <c r="D104" s="5">
        <v>2112500000</v>
      </c>
      <c r="E104" s="5">
        <v>780000000</v>
      </c>
      <c r="F104" s="5">
        <v>269000000</v>
      </c>
      <c r="G104" s="5">
        <v>4470561404</v>
      </c>
      <c r="I104" s="5">
        <v>269000000</v>
      </c>
      <c r="J104" s="5">
        <v>1735807018</v>
      </c>
      <c r="K104" s="5">
        <v>7554000000</v>
      </c>
      <c r="M104" s="5">
        <v>26212362773</v>
      </c>
      <c r="N104" s="5">
        <v>25879157997</v>
      </c>
    </row>
    <row r="105" spans="3:14" ht="15.5" x14ac:dyDescent="0.35">
      <c r="C105" t="s">
        <v>122</v>
      </c>
      <c r="D105" s="5">
        <v>41850066364</v>
      </c>
      <c r="E105" s="5">
        <v>40417096036</v>
      </c>
      <c r="F105" s="5">
        <v>40025125708</v>
      </c>
      <c r="G105" s="5">
        <v>44830635437</v>
      </c>
      <c r="I105" s="5">
        <v>40025125708</v>
      </c>
      <c r="J105" s="5">
        <v>43830763586</v>
      </c>
      <c r="K105" s="5">
        <v>42260483501</v>
      </c>
      <c r="L105" s="5">
        <v>223484113891</v>
      </c>
      <c r="M105" s="5">
        <v>160221595960</v>
      </c>
      <c r="N105" s="5">
        <v>105461156258</v>
      </c>
    </row>
    <row r="106" spans="3:14" ht="15.5" x14ac:dyDescent="0.35">
      <c r="C106" t="s">
        <v>123</v>
      </c>
      <c r="D106" s="5">
        <v>41850066364</v>
      </c>
      <c r="E106" s="5">
        <v>40417096036</v>
      </c>
      <c r="F106" s="5">
        <v>40025125708</v>
      </c>
      <c r="G106" s="5">
        <v>44830635437</v>
      </c>
      <c r="I106" s="5">
        <v>40025125708</v>
      </c>
      <c r="J106" s="5">
        <v>43830763586</v>
      </c>
      <c r="K106" s="5">
        <v>42260483501</v>
      </c>
      <c r="L106" s="5">
        <v>223484113891</v>
      </c>
      <c r="M106" s="5">
        <v>160221595960</v>
      </c>
      <c r="N106" s="5">
        <v>105461156258</v>
      </c>
    </row>
    <row r="107" spans="3:14" ht="15.5" x14ac:dyDescent="0.35">
      <c r="C107" t="s">
        <v>255</v>
      </c>
    </row>
    <row r="108" spans="3:14" ht="15.5" x14ac:dyDescent="0.35">
      <c r="C108" t="s">
        <v>124</v>
      </c>
      <c r="D108" s="5">
        <v>61134533906</v>
      </c>
      <c r="E108" s="5">
        <v>69473979890</v>
      </c>
      <c r="F108" s="5">
        <v>65842760879</v>
      </c>
      <c r="G108" s="5">
        <v>70433731907</v>
      </c>
      <c r="I108" s="5">
        <v>65842760879</v>
      </c>
      <c r="J108" s="5">
        <v>78855676607</v>
      </c>
      <c r="K108" s="5">
        <v>91515439005</v>
      </c>
      <c r="L108" s="5">
        <v>311265179086</v>
      </c>
      <c r="M108" s="5">
        <v>226885495257</v>
      </c>
      <c r="N108" s="5">
        <v>175261001502</v>
      </c>
    </row>
    <row r="109" spans="3:14" ht="15.5" x14ac:dyDescent="0.35">
      <c r="C109" t="s">
        <v>125</v>
      </c>
    </row>
    <row r="110" spans="3:14" ht="15.5" x14ac:dyDescent="0.35">
      <c r="C110" t="s">
        <v>126</v>
      </c>
      <c r="D110" s="5">
        <v>147514413480</v>
      </c>
      <c r="E110" s="5">
        <v>147514413480</v>
      </c>
      <c r="F110" s="5">
        <v>147514413480</v>
      </c>
      <c r="G110" s="5">
        <v>147514413480</v>
      </c>
      <c r="I110" s="5">
        <v>147514413480</v>
      </c>
      <c r="J110" s="5">
        <v>147514413480</v>
      </c>
      <c r="K110" s="5">
        <v>147514413480</v>
      </c>
      <c r="L110" s="5">
        <v>40916000000</v>
      </c>
      <c r="M110" s="5">
        <v>30000000000</v>
      </c>
      <c r="N110" s="5">
        <v>30000000000</v>
      </c>
    </row>
    <row r="111" spans="3:14" ht="15.5" x14ac:dyDescent="0.35">
      <c r="C111" t="s">
        <v>127</v>
      </c>
      <c r="D111" s="5">
        <v>248407611185</v>
      </c>
      <c r="E111" s="5">
        <v>248407611185</v>
      </c>
      <c r="F111" s="5">
        <v>248407611185</v>
      </c>
      <c r="G111" s="5">
        <v>248407611185</v>
      </c>
      <c r="I111" s="5">
        <v>248407611185</v>
      </c>
      <c r="J111" s="5">
        <v>248407611185</v>
      </c>
      <c r="K111" s="5">
        <v>248407611185</v>
      </c>
      <c r="L111" s="5">
        <v>56084000000</v>
      </c>
    </row>
    <row r="112" spans="3:14" ht="15.5" x14ac:dyDescent="0.35">
      <c r="C112" t="s">
        <v>260</v>
      </c>
    </row>
    <row r="113" spans="2:14" ht="15.5" x14ac:dyDescent="0.35">
      <c r="C113" t="s">
        <v>10</v>
      </c>
      <c r="D113" s="5">
        <v>398574645424</v>
      </c>
      <c r="E113" s="5">
        <v>396967432203</v>
      </c>
      <c r="F113" s="5">
        <v>398082090333</v>
      </c>
      <c r="G113" s="5">
        <v>394146843007</v>
      </c>
      <c r="I113" s="5">
        <v>398082090333</v>
      </c>
      <c r="J113" s="5">
        <v>390301887957</v>
      </c>
      <c r="K113" s="5">
        <v>384467084354</v>
      </c>
      <c r="L113" s="5">
        <v>82336507416</v>
      </c>
      <c r="M113" s="5">
        <v>50456523368</v>
      </c>
      <c r="N113" s="5">
        <v>30114213706</v>
      </c>
    </row>
    <row r="114" spans="2:14" ht="15.5" x14ac:dyDescent="0.35">
      <c r="C114" t="s">
        <v>129</v>
      </c>
      <c r="D114" s="5">
        <v>459709179330</v>
      </c>
      <c r="E114" s="5">
        <v>466441412093</v>
      </c>
      <c r="F114" s="5">
        <v>463924851212</v>
      </c>
      <c r="G114" s="5">
        <v>464580574914</v>
      </c>
      <c r="I114" s="5">
        <v>463924851212</v>
      </c>
      <c r="J114" s="5">
        <v>469157564564</v>
      </c>
      <c r="K114" s="5">
        <v>475982523359</v>
      </c>
      <c r="L114" s="5">
        <v>393601686502</v>
      </c>
      <c r="M114" s="5">
        <v>277342018625</v>
      </c>
      <c r="N114" s="5">
        <v>205375215208</v>
      </c>
    </row>
    <row r="115" spans="2:14" ht="15.5" x14ac:dyDescent="0.35">
      <c r="C115" t="s">
        <v>130</v>
      </c>
      <c r="D115" s="5">
        <v>7375720674</v>
      </c>
      <c r="E115" s="5">
        <v>7375720674</v>
      </c>
      <c r="F115" s="5">
        <v>7375720674</v>
      </c>
      <c r="G115" s="5">
        <v>7375720674</v>
      </c>
      <c r="I115" s="5">
        <v>7375720674</v>
      </c>
      <c r="J115" s="5">
        <v>7375720674</v>
      </c>
      <c r="K115" s="5">
        <v>7375720674</v>
      </c>
      <c r="L115" s="5">
        <v>40916</v>
      </c>
      <c r="M115" s="5">
        <v>30000</v>
      </c>
      <c r="N115" s="5">
        <v>30000</v>
      </c>
    </row>
    <row r="117" spans="2:14" ht="15.5" x14ac:dyDescent="0.35">
      <c r="B117" t="s">
        <v>131</v>
      </c>
      <c r="C117" t="s">
        <v>132</v>
      </c>
      <c r="D117" s="5">
        <v>7425384397</v>
      </c>
      <c r="E117" s="5">
        <v>2047772231</v>
      </c>
      <c r="F117" s="5">
        <v>-4420376786</v>
      </c>
      <c r="G117" s="5">
        <v>9821973413</v>
      </c>
      <c r="I117" s="5">
        <v>23441108351</v>
      </c>
      <c r="J117" s="5">
        <v>-9217106542</v>
      </c>
      <c r="K117" s="5">
        <v>-451395690</v>
      </c>
      <c r="L117" s="5">
        <v>844651249</v>
      </c>
      <c r="M117" s="5">
        <v>690523668</v>
      </c>
      <c r="N117" s="5">
        <v>7985550392</v>
      </c>
    </row>
    <row r="118" spans="2:14" ht="15.5" x14ac:dyDescent="0.35">
      <c r="C118" t="s">
        <v>133</v>
      </c>
      <c r="D118" s="5">
        <v>14242729376</v>
      </c>
      <c r="E118" s="5">
        <v>8220153610</v>
      </c>
      <c r="F118" s="5">
        <v>16902037041</v>
      </c>
      <c r="G118" s="5">
        <v>21406652833</v>
      </c>
      <c r="I118" s="5">
        <v>70484790374</v>
      </c>
      <c r="J118" s="5">
        <v>58307082464</v>
      </c>
      <c r="K118" s="5">
        <v>50671015577</v>
      </c>
      <c r="L118" s="5">
        <v>27282239434</v>
      </c>
      <c r="M118" s="5">
        <v>27560665912</v>
      </c>
      <c r="N118" s="5">
        <v>39646447950</v>
      </c>
    </row>
    <row r="119" spans="2:14" ht="15.5" x14ac:dyDescent="0.35">
      <c r="C119" t="s">
        <v>557</v>
      </c>
      <c r="D119" s="5">
        <v>189979154</v>
      </c>
      <c r="E119" s="5">
        <v>156311894</v>
      </c>
      <c r="F119" s="5">
        <v>327220688</v>
      </c>
      <c r="G119" s="5">
        <v>-72268171</v>
      </c>
      <c r="I119" s="5">
        <v>327220688</v>
      </c>
      <c r="J119" s="5">
        <v>2194730458</v>
      </c>
      <c r="K119" s="5">
        <v>1458245020</v>
      </c>
      <c r="L119" s="5">
        <v>836524445</v>
      </c>
      <c r="M119" s="5">
        <v>1714289180</v>
      </c>
      <c r="N119" s="5">
        <v>1750289072</v>
      </c>
    </row>
    <row r="120" spans="2:14" ht="15.5" x14ac:dyDescent="0.35">
      <c r="C120" t="s">
        <v>884</v>
      </c>
    </row>
    <row r="121" spans="2:14" ht="15.5" x14ac:dyDescent="0.35">
      <c r="C121" t="s">
        <v>1118</v>
      </c>
      <c r="D121" s="5">
        <v>-1388151607</v>
      </c>
      <c r="E121" s="5">
        <v>-1781966895</v>
      </c>
      <c r="F121" s="5">
        <v>-1449812539</v>
      </c>
      <c r="G121" s="5">
        <v>-1877703571</v>
      </c>
      <c r="I121" s="5">
        <v>-7619967974</v>
      </c>
      <c r="J121" s="5">
        <v>-10961547210</v>
      </c>
      <c r="K121" s="5">
        <v>-5600981137</v>
      </c>
      <c r="L121" s="5">
        <v>-5164244988</v>
      </c>
      <c r="M121" s="5">
        <v>-4497678426</v>
      </c>
      <c r="N121" s="5">
        <v>-4935706534</v>
      </c>
    </row>
    <row r="122" spans="2:14" ht="15.5" x14ac:dyDescent="0.35">
      <c r="C122" t="s">
        <v>1119</v>
      </c>
      <c r="D122" s="5">
        <v>-4009172894</v>
      </c>
      <c r="E122" s="5">
        <v>-3188553046</v>
      </c>
      <c r="F122" s="5">
        <v>-19636507267</v>
      </c>
      <c r="G122" s="5">
        <v>-8504916614</v>
      </c>
      <c r="I122" s="5">
        <v>-33935194769</v>
      </c>
      <c r="J122" s="5">
        <v>-43998330422</v>
      </c>
      <c r="K122" s="5">
        <v>-39257247734</v>
      </c>
      <c r="L122" s="5">
        <v>-17770075489</v>
      </c>
      <c r="M122" s="5">
        <v>-20462084092</v>
      </c>
      <c r="N122" s="5">
        <v>-24383915302</v>
      </c>
    </row>
    <row r="123" spans="2:14" ht="15.5" x14ac:dyDescent="0.35">
      <c r="C123" t="s">
        <v>1131</v>
      </c>
      <c r="D123" s="5">
        <v>-1483114233</v>
      </c>
      <c r="E123" s="5">
        <v>-1372868852</v>
      </c>
      <c r="F123" s="5">
        <v>-350831850</v>
      </c>
      <c r="G123" s="5">
        <v>-1333579136</v>
      </c>
      <c r="I123" s="5">
        <v>-5479219862</v>
      </c>
      <c r="J123" s="5">
        <v>-14733705206</v>
      </c>
      <c r="K123" s="5">
        <v>-7958161872</v>
      </c>
      <c r="L123" s="5">
        <v>-4216664578</v>
      </c>
      <c r="M123" s="5">
        <v>-3511616819</v>
      </c>
      <c r="N123" s="5">
        <v>-3855331879</v>
      </c>
    </row>
    <row r="124" spans="2:14" ht="15.5" x14ac:dyDescent="0.35">
      <c r="C124" t="s">
        <v>886</v>
      </c>
      <c r="D124" s="5">
        <v>-6880438734</v>
      </c>
      <c r="E124" s="5">
        <v>-6343388793</v>
      </c>
      <c r="F124" s="5">
        <v>-21437151656</v>
      </c>
      <c r="G124" s="5">
        <v>-11716199321</v>
      </c>
      <c r="I124" s="5">
        <v>-47034382605</v>
      </c>
      <c r="J124" s="5">
        <v>-69693582838</v>
      </c>
      <c r="K124" s="5">
        <v>-52816390743</v>
      </c>
      <c r="L124" s="5">
        <v>-27150985055</v>
      </c>
      <c r="M124" s="5">
        <v>-28471379337</v>
      </c>
      <c r="N124" s="5">
        <v>-33174953715</v>
      </c>
    </row>
    <row r="125" spans="2:14" ht="15.5" x14ac:dyDescent="0.35">
      <c r="C125" t="s">
        <v>261</v>
      </c>
      <c r="D125" s="5">
        <v>-6621520</v>
      </c>
      <c r="E125" s="5">
        <v>14695520</v>
      </c>
      <c r="F125" s="5">
        <v>-160981079</v>
      </c>
      <c r="G125" s="5">
        <v>186620812</v>
      </c>
      <c r="I125" s="5">
        <v>38304186</v>
      </c>
      <c r="J125" s="5">
        <v>170661422</v>
      </c>
      <c r="K125" s="5">
        <v>469042482</v>
      </c>
      <c r="L125" s="5">
        <v>33731216</v>
      </c>
      <c r="M125" s="5">
        <v>55015370</v>
      </c>
      <c r="N125" s="5">
        <v>39372476</v>
      </c>
    </row>
    <row r="126" spans="2:14" ht="15.5" x14ac:dyDescent="0.35">
      <c r="C126" t="s">
        <v>265</v>
      </c>
      <c r="L126" s="5">
        <v>-115956281</v>
      </c>
      <c r="M126" s="5">
        <v>-168067457</v>
      </c>
      <c r="N126" s="5">
        <v>-275605391</v>
      </c>
    </row>
    <row r="127" spans="2:14" ht="15.5" x14ac:dyDescent="0.35">
      <c r="C127" t="s">
        <v>263</v>
      </c>
      <c r="D127" s="5">
        <v>-120263879</v>
      </c>
      <c r="F127" s="5">
        <v>-51501780</v>
      </c>
      <c r="G127" s="5">
        <v>17167260</v>
      </c>
      <c r="I127" s="5">
        <v>-374824292</v>
      </c>
      <c r="J127" s="5">
        <v>-195998048</v>
      </c>
      <c r="K127" s="5">
        <v>-233308026</v>
      </c>
      <c r="L127" s="5">
        <v>-40902510</v>
      </c>
    </row>
    <row r="128" spans="2:14" ht="15.5" x14ac:dyDescent="0.35">
      <c r="C128" t="s">
        <v>139</v>
      </c>
      <c r="D128" s="5">
        <v>-4942500000</v>
      </c>
      <c r="E128" s="5">
        <v>-307500000</v>
      </c>
      <c r="F128" s="5">
        <v>-2084500000</v>
      </c>
      <c r="G128" s="5">
        <v>-1696500000</v>
      </c>
      <c r="I128" s="5">
        <v>-10267750000</v>
      </c>
      <c r="J128" s="5">
        <v>-11703750000</v>
      </c>
      <c r="K128" s="5">
        <v>196648026091</v>
      </c>
      <c r="L128" s="5">
        <v>20108913114</v>
      </c>
      <c r="M128" s="5">
        <v>12301478509</v>
      </c>
      <c r="N128" s="5">
        <v>17504701544</v>
      </c>
    </row>
    <row r="129" spans="2:14" ht="15.5" x14ac:dyDescent="0.35">
      <c r="C129" t="s">
        <v>140</v>
      </c>
      <c r="D129" s="5">
        <v>-3927316037</v>
      </c>
      <c r="E129" s="5">
        <v>-5718679458</v>
      </c>
      <c r="F129" s="5">
        <v>4998569075</v>
      </c>
      <c r="G129" s="5">
        <v>-935055063</v>
      </c>
      <c r="I129" s="5">
        <v>-1851196845</v>
      </c>
      <c r="J129" s="5">
        <v>-5296760544</v>
      </c>
      <c r="K129" s="5">
        <v>-170859884787</v>
      </c>
      <c r="L129" s="5">
        <v>-29260667672</v>
      </c>
      <c r="M129" s="5">
        <v>-6456954709</v>
      </c>
      <c r="N129" s="5">
        <v>-21292371828</v>
      </c>
    </row>
    <row r="130" spans="2:14" ht="15.5" x14ac:dyDescent="0.35">
      <c r="C130" t="s">
        <v>1132</v>
      </c>
      <c r="D130" s="5">
        <v>-3892026289</v>
      </c>
      <c r="E130" s="5">
        <v>-5681920466</v>
      </c>
      <c r="F130" s="5">
        <v>5007269075</v>
      </c>
      <c r="G130" s="5">
        <v>-935055063</v>
      </c>
      <c r="I130" s="5">
        <v>-1829096845</v>
      </c>
      <c r="J130" s="5">
        <v>-5276773544</v>
      </c>
      <c r="K130" s="5">
        <v>-170719451992</v>
      </c>
      <c r="L130" s="5">
        <v>-28848517278</v>
      </c>
      <c r="M130" s="5">
        <v>-6729706645</v>
      </c>
      <c r="N130" s="5">
        <v>-21078080675</v>
      </c>
    </row>
    <row r="131" spans="2:14" ht="15.5" x14ac:dyDescent="0.35">
      <c r="C131" t="s">
        <v>1133</v>
      </c>
      <c r="D131" s="5">
        <v>-23574548</v>
      </c>
      <c r="E131" s="5">
        <v>-31938672</v>
      </c>
    </row>
    <row r="132" spans="2:14" ht="15.5" x14ac:dyDescent="0.35">
      <c r="C132" t="s">
        <v>143</v>
      </c>
      <c r="D132" s="5">
        <v>-11715200</v>
      </c>
      <c r="E132" s="5">
        <v>-4820320</v>
      </c>
      <c r="F132" s="5">
        <v>-8700000</v>
      </c>
      <c r="I132" s="5">
        <v>-22100000</v>
      </c>
      <c r="J132" s="5">
        <v>-19987000</v>
      </c>
      <c r="K132" s="5">
        <v>-140432795</v>
      </c>
      <c r="L132" s="5">
        <v>-502375100</v>
      </c>
      <c r="M132" s="5">
        <v>-36894900</v>
      </c>
      <c r="N132" s="5">
        <v>-93303000</v>
      </c>
    </row>
    <row r="133" spans="2:14" ht="15.5" x14ac:dyDescent="0.35">
      <c r="C133" t="s">
        <v>546</v>
      </c>
      <c r="L133" s="5">
        <v>90224706</v>
      </c>
      <c r="M133" s="5">
        <v>309646836</v>
      </c>
      <c r="N133" s="5">
        <v>-120988153</v>
      </c>
    </row>
    <row r="134" spans="2:14" ht="15.5" x14ac:dyDescent="0.35">
      <c r="C134" t="s">
        <v>148</v>
      </c>
      <c r="D134" s="5">
        <v>-4942500000</v>
      </c>
      <c r="E134" s="5">
        <v>-307500000</v>
      </c>
      <c r="F134" s="5">
        <v>-2084500000</v>
      </c>
      <c r="G134" s="5">
        <v>-1696500000</v>
      </c>
      <c r="I134" s="5">
        <v>-10267750000</v>
      </c>
      <c r="J134" s="5">
        <v>-11703750000</v>
      </c>
      <c r="K134" s="5">
        <v>196648026091</v>
      </c>
      <c r="L134" s="5">
        <v>20108913114</v>
      </c>
      <c r="M134" s="5">
        <v>12301478509</v>
      </c>
      <c r="N134" s="5">
        <v>17504701544</v>
      </c>
    </row>
    <row r="135" spans="2:14" ht="15.5" x14ac:dyDescent="0.35">
      <c r="C135" t="s">
        <v>280</v>
      </c>
      <c r="K135" s="5">
        <v>207000000000</v>
      </c>
    </row>
    <row r="136" spans="2:14" ht="15.5" x14ac:dyDescent="0.35">
      <c r="C136" t="s">
        <v>407</v>
      </c>
      <c r="K136" s="5">
        <v>-4164456302</v>
      </c>
    </row>
    <row r="137" spans="2:14" ht="15.5" x14ac:dyDescent="0.35">
      <c r="C137" t="s">
        <v>149</v>
      </c>
      <c r="D137" s="5">
        <v>2500000000</v>
      </c>
      <c r="E137" s="5">
        <v>4500000000</v>
      </c>
      <c r="F137" s="5">
        <v>3300000000</v>
      </c>
      <c r="G137" s="5">
        <v>7200000000</v>
      </c>
      <c r="I137" s="5">
        <v>14700000000</v>
      </c>
      <c r="J137" s="5">
        <v>18096000000</v>
      </c>
      <c r="K137" s="5">
        <v>39000000000</v>
      </c>
      <c r="L137" s="5">
        <v>8000000000</v>
      </c>
      <c r="M137" s="5">
        <v>4700000000</v>
      </c>
      <c r="N137" s="5">
        <v>2850000000</v>
      </c>
    </row>
    <row r="138" spans="2:14" ht="15.5" x14ac:dyDescent="0.35">
      <c r="C138" t="s">
        <v>153</v>
      </c>
      <c r="D138" s="5">
        <v>-7442500000</v>
      </c>
      <c r="E138" s="5">
        <v>-4807500000</v>
      </c>
      <c r="F138" s="5">
        <v>-5384500000</v>
      </c>
      <c r="G138" s="5">
        <v>-8896500000</v>
      </c>
      <c r="I138" s="5">
        <v>-24967750000</v>
      </c>
      <c r="J138" s="5">
        <v>-29799750000</v>
      </c>
      <c r="K138" s="5">
        <v>-45187517607</v>
      </c>
      <c r="L138" s="5">
        <v>-8917112915</v>
      </c>
      <c r="M138" s="5">
        <v>-8165527475</v>
      </c>
      <c r="N138" s="5">
        <v>-11617055167</v>
      </c>
    </row>
    <row r="139" spans="2:14" ht="15.5" x14ac:dyDescent="0.35">
      <c r="C139" t="s">
        <v>1134</v>
      </c>
      <c r="L139" s="5">
        <v>21026026029</v>
      </c>
      <c r="M139" s="5">
        <v>15767005984</v>
      </c>
      <c r="N139" s="5">
        <v>26271756711</v>
      </c>
    </row>
    <row r="140" spans="2:14" ht="15.5" x14ac:dyDescent="0.35">
      <c r="C140" t="s">
        <v>157</v>
      </c>
      <c r="D140" s="5">
        <v>-1444431640</v>
      </c>
      <c r="E140" s="5">
        <v>-3978407227</v>
      </c>
      <c r="F140" s="5">
        <v>-1506307711</v>
      </c>
      <c r="G140" s="5">
        <v>7190418350</v>
      </c>
      <c r="I140" s="5">
        <v>11322161506</v>
      </c>
      <c r="J140" s="5">
        <v>-26217617086</v>
      </c>
      <c r="K140" s="5">
        <v>25336745614</v>
      </c>
      <c r="L140" s="5">
        <v>-8307103309</v>
      </c>
      <c r="M140" s="5">
        <v>6535047468</v>
      </c>
      <c r="N140" s="5">
        <v>4197880108</v>
      </c>
    </row>
    <row r="141" spans="2:14" ht="15.5" x14ac:dyDescent="0.35">
      <c r="C141" t="s">
        <v>1126</v>
      </c>
      <c r="E141" s="5">
        <v>18202826906</v>
      </c>
      <c r="I141" s="5">
        <v>6880665400</v>
      </c>
      <c r="J141" s="5">
        <v>33098282486</v>
      </c>
      <c r="K141" s="5">
        <v>7761536872</v>
      </c>
      <c r="L141" s="5">
        <v>16068640181</v>
      </c>
      <c r="M141" s="5">
        <v>9533592713</v>
      </c>
      <c r="N141" s="5">
        <v>6335712605</v>
      </c>
    </row>
    <row r="142" spans="2:14" ht="15.5" x14ac:dyDescent="0.35">
      <c r="C142" t="s">
        <v>1127</v>
      </c>
      <c r="D142" s="5">
        <v>-1444431640</v>
      </c>
      <c r="E142" s="5">
        <v>14224419679</v>
      </c>
      <c r="F142" s="5">
        <v>-1506307711</v>
      </c>
      <c r="G142" s="5">
        <v>7190418350</v>
      </c>
      <c r="I142" s="5">
        <v>18202826906</v>
      </c>
      <c r="J142" s="5">
        <v>6880665400</v>
      </c>
      <c r="K142" s="5">
        <v>33098282486</v>
      </c>
      <c r="L142" s="5">
        <v>7761536872</v>
      </c>
      <c r="M142" s="5">
        <v>16068640181</v>
      </c>
      <c r="N142" s="5">
        <v>10533592713</v>
      </c>
    </row>
    <row r="144" spans="2:14" ht="15.5" x14ac:dyDescent="0.35">
      <c r="B144" t="s">
        <v>160</v>
      </c>
      <c r="C144" t="s">
        <v>12</v>
      </c>
      <c r="D144" s="5">
        <v>7380000000</v>
      </c>
      <c r="E144" s="5">
        <v>7380000000</v>
      </c>
      <c r="F144" s="5">
        <v>7380000000</v>
      </c>
      <c r="G144" s="5">
        <v>7380000000</v>
      </c>
      <c r="I144" s="5">
        <v>7380000000</v>
      </c>
      <c r="J144" s="5">
        <v>7380000000</v>
      </c>
      <c r="K144" s="5">
        <v>7380000000</v>
      </c>
      <c r="L144" s="5">
        <v>0</v>
      </c>
      <c r="M144" s="5">
        <v>0</v>
      </c>
      <c r="N144" s="5">
        <v>0</v>
      </c>
    </row>
    <row r="145" spans="3:7" ht="15.5" x14ac:dyDescent="0.35">
      <c r="C145" t="s">
        <v>161</v>
      </c>
      <c r="D145" s="6">
        <v>0.22</v>
      </c>
      <c r="E145" s="6">
        <v>-0.15</v>
      </c>
      <c r="F145" s="6">
        <v>0.52</v>
      </c>
      <c r="G145" s="6">
        <v>0.35</v>
      </c>
    </row>
    <row r="146" spans="3:7" ht="15.5" x14ac:dyDescent="0.35">
      <c r="C146" t="s">
        <v>162</v>
      </c>
      <c r="D146" s="6">
        <v>495.45</v>
      </c>
      <c r="E146" s="5">
        <v>-640</v>
      </c>
      <c r="F146" s="6">
        <v>192.31</v>
      </c>
      <c r="G146" s="5">
        <v>340</v>
      </c>
    </row>
    <row r="147" spans="3:7" ht="15.5" x14ac:dyDescent="0.35">
      <c r="C147" t="s">
        <v>61</v>
      </c>
      <c r="D147" s="6">
        <v>49.84</v>
      </c>
      <c r="E147" s="6">
        <v>151.53</v>
      </c>
      <c r="F147" s="6">
        <v>41.14</v>
      </c>
      <c r="G147" s="6">
        <v>47.96</v>
      </c>
    </row>
    <row r="148" spans="3:7" ht="15.5" x14ac:dyDescent="0.35">
      <c r="C148" t="s">
        <v>163</v>
      </c>
      <c r="D148" s="5">
        <v>1790000000</v>
      </c>
      <c r="E148" s="5">
        <v>-850000000</v>
      </c>
      <c r="F148" s="5">
        <v>4250000000</v>
      </c>
      <c r="G148" s="5">
        <v>2860000000</v>
      </c>
    </row>
    <row r="149" spans="3:7" ht="15.5" x14ac:dyDescent="0.35">
      <c r="C149" t="s">
        <v>164</v>
      </c>
      <c r="D149" s="6">
        <v>3.4999999999999996E-3</v>
      </c>
      <c r="E149" s="6">
        <v>-2.3999999999999998E-3</v>
      </c>
      <c r="F149" s="6">
        <v>8.199999999999999E-3</v>
      </c>
      <c r="G149" s="6">
        <v>5.5000000000000005E-3</v>
      </c>
    </row>
    <row r="150" spans="3:7" ht="15.5" x14ac:dyDescent="0.35">
      <c r="C150" t="s">
        <v>165</v>
      </c>
      <c r="D150" s="6">
        <v>4.0000000000000001E-3</v>
      </c>
      <c r="E150" s="6">
        <v>-2.8000000000000004E-3</v>
      </c>
      <c r="F150" s="6">
        <v>9.5999999999999992E-3</v>
      </c>
      <c r="G150" s="6">
        <v>6.5000000000000006E-3</v>
      </c>
    </row>
    <row r="151" spans="3:7" ht="15.5" x14ac:dyDescent="0.35">
      <c r="C151" t="s">
        <v>166</v>
      </c>
      <c r="D151" s="6">
        <v>3.5999999999999999E-3</v>
      </c>
      <c r="E151" s="6">
        <v>-2.5000000000000001E-3</v>
      </c>
      <c r="F151" s="6">
        <v>9.4999999999999998E-3</v>
      </c>
      <c r="G151" s="6">
        <v>6.1999999999999998E-3</v>
      </c>
    </row>
    <row r="152" spans="3:7" ht="15.5" x14ac:dyDescent="0.35">
      <c r="C152" t="s">
        <v>167</v>
      </c>
    </row>
    <row r="153" spans="3:7" ht="15.5" x14ac:dyDescent="0.35">
      <c r="C153" t="s">
        <v>168</v>
      </c>
      <c r="D153" s="5">
        <v>399000000000</v>
      </c>
      <c r="E153" s="5">
        <v>397000000000</v>
      </c>
      <c r="F153" s="5">
        <v>398000000000</v>
      </c>
      <c r="G153" s="5">
        <v>394000000000</v>
      </c>
    </row>
    <row r="154" spans="3:7" ht="15.5" x14ac:dyDescent="0.35">
      <c r="C154" t="s">
        <v>169</v>
      </c>
      <c r="D154" s="6">
        <v>2.02</v>
      </c>
      <c r="E154" s="6">
        <v>1.78</v>
      </c>
      <c r="F154" s="6">
        <v>1.85</v>
      </c>
      <c r="G154" s="6">
        <v>2.23</v>
      </c>
    </row>
    <row r="155" spans="3:7" ht="15.5" x14ac:dyDescent="0.35">
      <c r="C155" t="s">
        <v>170</v>
      </c>
      <c r="D155" s="6">
        <v>54.04</v>
      </c>
      <c r="E155" s="6">
        <v>53.82</v>
      </c>
      <c r="F155" s="6">
        <v>53.97</v>
      </c>
      <c r="G155" s="6">
        <v>53.44</v>
      </c>
    </row>
    <row r="156" spans="3:7" ht="15.5" x14ac:dyDescent="0.35">
      <c r="C156" t="s">
        <v>171</v>
      </c>
      <c r="D156" s="6">
        <v>2.02</v>
      </c>
      <c r="E156" s="6">
        <v>1.78</v>
      </c>
      <c r="F156" s="6">
        <v>1.85</v>
      </c>
      <c r="G156" s="6">
        <v>2.23</v>
      </c>
    </row>
    <row r="157" spans="3:7" ht="15.5" x14ac:dyDescent="0.35">
      <c r="C157" t="s">
        <v>172</v>
      </c>
      <c r="D157" s="6">
        <v>54.04</v>
      </c>
      <c r="E157" s="6">
        <v>53.82</v>
      </c>
      <c r="F157" s="6">
        <v>53.97</v>
      </c>
      <c r="G157" s="6">
        <v>53.44</v>
      </c>
    </row>
    <row r="158" spans="3:7" ht="15.5" x14ac:dyDescent="0.35">
      <c r="C158" t="s">
        <v>173</v>
      </c>
      <c r="D158" s="5">
        <v>13000000000</v>
      </c>
      <c r="E158" s="5">
        <v>25000000000</v>
      </c>
      <c r="F158" s="5">
        <v>27000000000</v>
      </c>
      <c r="G158" s="5">
        <v>23000000000</v>
      </c>
    </row>
    <row r="159" spans="3:7" ht="15.5" x14ac:dyDescent="0.35">
      <c r="C159" t="s">
        <v>174</v>
      </c>
      <c r="D159" s="5">
        <v>6000000000</v>
      </c>
      <c r="E159" s="5">
        <v>13000000000</v>
      </c>
      <c r="F159" s="5">
        <v>13000000000</v>
      </c>
      <c r="G159" s="5">
        <v>11000000000</v>
      </c>
    </row>
    <row r="160" spans="3:7" ht="15.5" x14ac:dyDescent="0.35">
      <c r="C160" t="s">
        <v>175</v>
      </c>
      <c r="D160" s="5">
        <v>399000000000</v>
      </c>
      <c r="E160" s="5">
        <v>397000000000</v>
      </c>
      <c r="F160" s="5">
        <v>398000000000</v>
      </c>
      <c r="G160" s="5">
        <v>394000000000</v>
      </c>
    </row>
    <row r="161" spans="3:14" ht="15.5" x14ac:dyDescent="0.35">
      <c r="C161" t="s">
        <v>24</v>
      </c>
      <c r="D161" s="5">
        <v>19000000000</v>
      </c>
      <c r="E161" s="5">
        <v>38000000000</v>
      </c>
      <c r="F161" s="5">
        <v>40000000000</v>
      </c>
      <c r="G161" s="5">
        <v>34000000000</v>
      </c>
    </row>
    <row r="162" spans="3:14" ht="15.5" x14ac:dyDescent="0.35">
      <c r="C162" t="s">
        <v>21</v>
      </c>
      <c r="D162" s="5">
        <v>6000000000</v>
      </c>
      <c r="E162" s="5">
        <v>24000000000</v>
      </c>
      <c r="F162" s="5">
        <v>22000000000</v>
      </c>
      <c r="G162" s="5">
        <v>14000000000</v>
      </c>
    </row>
    <row r="163" spans="3:14" ht="15.5" x14ac:dyDescent="0.35">
      <c r="C163" t="s">
        <v>176</v>
      </c>
      <c r="D163" s="5">
        <v>88000000000</v>
      </c>
      <c r="E163" s="5">
        <v>87000000000</v>
      </c>
      <c r="F163" s="5">
        <v>97000000000</v>
      </c>
      <c r="G163" s="5">
        <v>100000000000</v>
      </c>
    </row>
    <row r="164" spans="3:14" ht="15.5" x14ac:dyDescent="0.35">
      <c r="C164" t="s">
        <v>177</v>
      </c>
      <c r="D164" s="5">
        <v>7000000000</v>
      </c>
      <c r="E164" s="5">
        <v>2000000000</v>
      </c>
      <c r="F164" s="5">
        <v>-4000000000</v>
      </c>
      <c r="G164" s="5">
        <v>10000000000</v>
      </c>
    </row>
    <row r="165" spans="3:14" ht="15.5" x14ac:dyDescent="0.35">
      <c r="C165" t="s">
        <v>178</v>
      </c>
      <c r="D165" s="5">
        <v>-4000000000</v>
      </c>
      <c r="E165" s="5">
        <v>-6000000000</v>
      </c>
      <c r="F165" s="5">
        <v>5000000000</v>
      </c>
      <c r="G165" s="5">
        <v>-1000000000</v>
      </c>
    </row>
    <row r="166" spans="3:14" ht="15.5" x14ac:dyDescent="0.35">
      <c r="C166" t="s">
        <v>13</v>
      </c>
      <c r="D166" s="5">
        <v>3000000000</v>
      </c>
      <c r="E166" s="5">
        <v>-4000000000</v>
      </c>
      <c r="F166" s="5">
        <v>1000000000</v>
      </c>
      <c r="G166" s="5">
        <v>9000000000</v>
      </c>
    </row>
    <row r="167" spans="3:14" ht="15.5" x14ac:dyDescent="0.35">
      <c r="C167" t="s">
        <v>16</v>
      </c>
      <c r="D167" s="6">
        <v>0.47</v>
      </c>
      <c r="E167" s="6">
        <v>-0.5</v>
      </c>
      <c r="F167" s="6">
        <v>0.08</v>
      </c>
      <c r="G167" s="6">
        <v>1.2</v>
      </c>
    </row>
    <row r="168" spans="3:14" ht="15.5" x14ac:dyDescent="0.35">
      <c r="C168" t="s">
        <v>46</v>
      </c>
      <c r="I168" s="6">
        <v>1.04</v>
      </c>
      <c r="J168" s="6">
        <v>0.78</v>
      </c>
      <c r="K168" s="6">
        <v>0.47</v>
      </c>
      <c r="L168" s="6">
        <v>42518.93</v>
      </c>
      <c r="M168" s="6">
        <v>142179.93</v>
      </c>
      <c r="N168" s="6">
        <v>89797.46</v>
      </c>
    </row>
    <row r="169" spans="3:14" ht="15.5" x14ac:dyDescent="0.35">
      <c r="C169" t="s">
        <v>60</v>
      </c>
      <c r="I169" s="6">
        <v>96.15</v>
      </c>
      <c r="J169" s="6">
        <v>126.92</v>
      </c>
      <c r="K169" s="6">
        <v>259.57</v>
      </c>
      <c r="L169" s="5">
        <v>0</v>
      </c>
      <c r="M169" s="5">
        <v>0</v>
      </c>
      <c r="N169" s="5">
        <v>0</v>
      </c>
    </row>
    <row r="170" spans="3:14" ht="15.5" x14ac:dyDescent="0.35">
      <c r="C170" t="s">
        <v>63</v>
      </c>
      <c r="I170" s="6">
        <v>10.68</v>
      </c>
      <c r="J170" s="6">
        <v>11.23</v>
      </c>
      <c r="K170" s="6">
        <v>18.760000000000002</v>
      </c>
      <c r="L170" s="5">
        <v>0</v>
      </c>
      <c r="M170" s="5">
        <v>0</v>
      </c>
      <c r="N170" s="5">
        <v>0</v>
      </c>
    </row>
    <row r="171" spans="3:14" ht="15.5" x14ac:dyDescent="0.35">
      <c r="C171" t="s">
        <v>179</v>
      </c>
      <c r="I171" s="5">
        <v>9190000000</v>
      </c>
      <c r="J171" s="5">
        <v>1410000000</v>
      </c>
      <c r="K171" s="5">
        <v>2410000000</v>
      </c>
      <c r="L171" s="5">
        <v>1560000000</v>
      </c>
      <c r="M171" s="5">
        <v>3280000000</v>
      </c>
      <c r="N171" s="5">
        <v>1760000000</v>
      </c>
    </row>
    <row r="172" spans="3:14" ht="15.5" x14ac:dyDescent="0.35">
      <c r="C172" t="s">
        <v>180</v>
      </c>
      <c r="I172" s="6">
        <v>1.6500000000000001E-2</v>
      </c>
      <c r="J172" s="6">
        <v>1.23E-2</v>
      </c>
      <c r="K172" s="6">
        <v>7.1999999999999998E-3</v>
      </c>
      <c r="L172" s="6">
        <v>4.4000000000000003E-3</v>
      </c>
      <c r="M172" s="6">
        <v>1.54E-2</v>
      </c>
      <c r="N172" s="6">
        <v>1.3100000000000001E-2</v>
      </c>
    </row>
    <row r="173" spans="3:14" ht="15.5" x14ac:dyDescent="0.35">
      <c r="C173" t="s">
        <v>181</v>
      </c>
      <c r="I173" s="6">
        <v>1.9199999999999998E-2</v>
      </c>
      <c r="J173" s="6">
        <v>1.4800000000000001E-2</v>
      </c>
      <c r="K173" s="6">
        <v>8.8999999999999999E-3</v>
      </c>
      <c r="L173" s="6">
        <v>2.1099999999999997E-2</v>
      </c>
      <c r="M173" s="6">
        <v>8.4499999999999992E-2</v>
      </c>
      <c r="N173" s="6">
        <v>8.9499999999999996E-2</v>
      </c>
    </row>
    <row r="174" spans="3:14" ht="15.5" x14ac:dyDescent="0.35">
      <c r="C174" t="s">
        <v>182</v>
      </c>
      <c r="I174" s="6">
        <v>1.9799999999999998E-2</v>
      </c>
      <c r="J174" s="6">
        <v>1.9E-3</v>
      </c>
      <c r="K174" s="6">
        <v>4.8999999999999998E-3</v>
      </c>
      <c r="L174" s="6">
        <v>3.8E-3</v>
      </c>
      <c r="M174" s="6">
        <v>1.5800000000000002E-2</v>
      </c>
      <c r="N174" s="6">
        <v>1.8000000000000002E-2</v>
      </c>
    </row>
    <row r="175" spans="3:14" ht="15.5" x14ac:dyDescent="0.35">
      <c r="C175" t="s">
        <v>183</v>
      </c>
    </row>
    <row r="176" spans="3:14" ht="15.5" x14ac:dyDescent="0.35">
      <c r="C176" t="s">
        <v>57</v>
      </c>
      <c r="I176" s="6">
        <v>1.85</v>
      </c>
      <c r="J176" s="6">
        <v>1.87</v>
      </c>
      <c r="K176" s="6">
        <v>2.34</v>
      </c>
      <c r="L176" s="5">
        <v>0</v>
      </c>
      <c r="M176" s="5">
        <v>0</v>
      </c>
      <c r="N176" s="5">
        <v>0</v>
      </c>
    </row>
    <row r="177" spans="2:14" ht="15.5" x14ac:dyDescent="0.35">
      <c r="C177" t="s">
        <v>54</v>
      </c>
      <c r="I177" s="6">
        <v>53.97</v>
      </c>
      <c r="J177" s="6">
        <v>52.92</v>
      </c>
      <c r="K177" s="6">
        <v>52.13</v>
      </c>
      <c r="L177" s="6">
        <v>2012330.32</v>
      </c>
      <c r="M177" s="6">
        <v>1681884.11</v>
      </c>
      <c r="N177" s="6">
        <v>1003807.12</v>
      </c>
    </row>
    <row r="178" spans="2:14" ht="15.5" x14ac:dyDescent="0.35">
      <c r="C178" t="s">
        <v>184</v>
      </c>
      <c r="I178" s="6">
        <v>1.85</v>
      </c>
      <c r="J178" s="6">
        <v>1.87</v>
      </c>
      <c r="K178" s="6">
        <v>2.34</v>
      </c>
      <c r="L178" s="5">
        <v>0</v>
      </c>
      <c r="M178" s="5">
        <v>0</v>
      </c>
      <c r="N178" s="5">
        <v>0</v>
      </c>
    </row>
    <row r="179" spans="2:14" ht="15.5" x14ac:dyDescent="0.35">
      <c r="C179" t="s">
        <v>185</v>
      </c>
      <c r="I179" s="6">
        <v>53.97</v>
      </c>
      <c r="J179" s="6">
        <v>52.92</v>
      </c>
      <c r="K179" s="6">
        <v>52.13</v>
      </c>
      <c r="L179" s="6">
        <v>2012330.32</v>
      </c>
      <c r="M179" s="6">
        <v>1681884.11</v>
      </c>
      <c r="N179" s="6">
        <v>1003807.12</v>
      </c>
    </row>
    <row r="180" spans="2:14" ht="15.5" x14ac:dyDescent="0.35">
      <c r="C180" t="s">
        <v>186</v>
      </c>
      <c r="I180" s="5">
        <v>27000000000</v>
      </c>
      <c r="J180" s="5">
        <v>44000000000</v>
      </c>
      <c r="K180" s="5">
        <v>56000000000</v>
      </c>
      <c r="L180" s="5">
        <v>84000000000</v>
      </c>
      <c r="M180" s="5">
        <v>33000000000</v>
      </c>
      <c r="N180" s="5">
        <v>41000000000</v>
      </c>
    </row>
    <row r="181" spans="2:14" ht="15.5" x14ac:dyDescent="0.35">
      <c r="C181" t="s">
        <v>187</v>
      </c>
      <c r="I181" s="5">
        <v>13000000000</v>
      </c>
      <c r="J181" s="5">
        <v>22000000000</v>
      </c>
      <c r="K181" s="5">
        <v>28000000000</v>
      </c>
      <c r="L181" s="5">
        <v>42000000000</v>
      </c>
      <c r="M181" s="5">
        <v>17000000000</v>
      </c>
      <c r="N181" s="5">
        <v>20000000000</v>
      </c>
    </row>
    <row r="182" spans="2:14" ht="15.5" x14ac:dyDescent="0.35">
      <c r="C182" t="s">
        <v>26</v>
      </c>
      <c r="I182" s="5">
        <v>40000000000</v>
      </c>
      <c r="J182" s="5">
        <v>67000000000</v>
      </c>
      <c r="K182" s="5">
        <v>84000000000</v>
      </c>
      <c r="L182" s="5">
        <v>126000000000</v>
      </c>
      <c r="M182" s="5">
        <v>50000000000</v>
      </c>
      <c r="N182" s="5">
        <v>61000000000</v>
      </c>
    </row>
    <row r="183" spans="2:14" ht="15.5" x14ac:dyDescent="0.35">
      <c r="C183" t="s">
        <v>23</v>
      </c>
      <c r="I183" s="5">
        <v>22000000000</v>
      </c>
      <c r="J183" s="5">
        <v>60000000000</v>
      </c>
      <c r="K183" s="5">
        <v>51000000000</v>
      </c>
      <c r="L183" s="5">
        <v>118000000000</v>
      </c>
      <c r="M183" s="5">
        <v>34000000000</v>
      </c>
      <c r="N183" s="5">
        <v>51000000000</v>
      </c>
    </row>
    <row r="184" spans="2:14" ht="15.5" x14ac:dyDescent="0.35">
      <c r="C184" t="s">
        <v>188</v>
      </c>
      <c r="I184" s="5">
        <v>97000000000</v>
      </c>
      <c r="J184" s="5">
        <v>100000000000</v>
      </c>
      <c r="K184" s="5">
        <v>114000000000</v>
      </c>
      <c r="L184" s="5">
        <v>40000000000</v>
      </c>
      <c r="M184" s="5">
        <v>44000000000</v>
      </c>
      <c r="N184" s="5">
        <v>11000000000</v>
      </c>
    </row>
    <row r="185" spans="2:14" ht="15.5" x14ac:dyDescent="0.35">
      <c r="C185" t="s">
        <v>189</v>
      </c>
      <c r="I185" s="5">
        <v>23000000000</v>
      </c>
      <c r="J185" s="5">
        <v>-9000000000</v>
      </c>
      <c r="K185" s="5">
        <v>0</v>
      </c>
      <c r="L185" s="5">
        <v>1000000000</v>
      </c>
      <c r="M185" s="5">
        <v>1000000000</v>
      </c>
      <c r="N185" s="5">
        <v>8000000000</v>
      </c>
    </row>
    <row r="186" spans="2:14" ht="15.5" x14ac:dyDescent="0.35">
      <c r="C186" t="s">
        <v>190</v>
      </c>
      <c r="I186" s="5">
        <v>-2000000000</v>
      </c>
      <c r="J186" s="5">
        <v>-5000000000</v>
      </c>
      <c r="K186" s="5">
        <v>-171000000000</v>
      </c>
      <c r="L186" s="5">
        <v>-29000000000</v>
      </c>
      <c r="M186" s="5">
        <v>-7000000000</v>
      </c>
      <c r="N186" s="5">
        <v>-21000000000</v>
      </c>
    </row>
    <row r="187" spans="2:14" ht="15.5" x14ac:dyDescent="0.35">
      <c r="C187" t="s">
        <v>15</v>
      </c>
      <c r="I187" s="5">
        <v>22000000000</v>
      </c>
      <c r="J187" s="5">
        <v>-15000000000</v>
      </c>
      <c r="K187" s="5">
        <v>-171000000000</v>
      </c>
      <c r="L187" s="5">
        <v>-29000000000</v>
      </c>
      <c r="M187" s="5">
        <v>-6000000000</v>
      </c>
      <c r="N187" s="5">
        <v>-13000000000</v>
      </c>
    </row>
    <row r="188" spans="2:14" ht="15.5" x14ac:dyDescent="0.35">
      <c r="C188" t="s">
        <v>17</v>
      </c>
      <c r="I188" s="6">
        <v>2.93</v>
      </c>
      <c r="J188" s="6">
        <v>-1.97</v>
      </c>
      <c r="K188" s="6">
        <v>-23.23</v>
      </c>
      <c r="L188" s="6">
        <v>-696701.56</v>
      </c>
      <c r="M188" s="6">
        <v>-202535.93</v>
      </c>
      <c r="N188" s="6">
        <v>-439527.78</v>
      </c>
    </row>
    <row r="190" spans="2:14" ht="15.5" x14ac:dyDescent="0.35">
      <c r="B190" t="s">
        <v>191</v>
      </c>
      <c r="C190" t="s">
        <v>192</v>
      </c>
      <c r="D190" s="5">
        <v>2000000000</v>
      </c>
      <c r="E190" s="5">
        <v>-1000000000</v>
      </c>
      <c r="F190" s="5">
        <v>4000000000</v>
      </c>
      <c r="G190" s="5">
        <v>3000000000</v>
      </c>
      <c r="H190" s="5">
        <v>985000000</v>
      </c>
      <c r="I190" s="5">
        <v>8000000000</v>
      </c>
      <c r="J190" s="5">
        <v>6000000000</v>
      </c>
      <c r="K190" s="5">
        <v>3000000000</v>
      </c>
      <c r="L190" s="5">
        <v>2000000000</v>
      </c>
      <c r="M190" s="5">
        <v>4000000000</v>
      </c>
      <c r="N190" s="5">
        <v>3000000000</v>
      </c>
    </row>
    <row r="191" spans="2:14" ht="15.5" x14ac:dyDescent="0.35">
      <c r="C191" t="s">
        <v>45</v>
      </c>
      <c r="D191" s="6">
        <v>0.22</v>
      </c>
      <c r="E191" s="6">
        <v>-0.15</v>
      </c>
      <c r="F191" s="6">
        <v>0.52</v>
      </c>
      <c r="G191" s="6">
        <v>0.35</v>
      </c>
      <c r="H191" s="6">
        <v>0.13</v>
      </c>
      <c r="I191" s="6">
        <v>1.04</v>
      </c>
      <c r="J191" s="6">
        <v>0.78</v>
      </c>
      <c r="K191" s="6">
        <v>0.47</v>
      </c>
      <c r="L191" s="6">
        <v>0.24</v>
      </c>
      <c r="M191" s="6">
        <v>0.57999999999999996</v>
      </c>
      <c r="N191" s="6">
        <v>0.37</v>
      </c>
    </row>
    <row r="192" spans="2:14" ht="15.5" x14ac:dyDescent="0.35">
      <c r="C192" t="s">
        <v>193</v>
      </c>
      <c r="D192" s="5">
        <v>16000000000</v>
      </c>
      <c r="E192" s="5">
        <v>5000000000</v>
      </c>
      <c r="F192" s="5">
        <v>18000000000</v>
      </c>
      <c r="G192" s="5">
        <v>18000000000</v>
      </c>
      <c r="H192" s="5">
        <v>42000000000</v>
      </c>
      <c r="I192" s="5">
        <v>69000000000</v>
      </c>
      <c r="J192" s="5">
        <v>65000000000</v>
      </c>
      <c r="K192" s="5">
        <v>48000000000</v>
      </c>
      <c r="L192" s="5">
        <v>29000000000</v>
      </c>
      <c r="M192" s="5">
        <v>31000000000</v>
      </c>
      <c r="N192" s="5">
        <v>36000000000</v>
      </c>
    </row>
    <row r="193" spans="3:9" ht="15.5" x14ac:dyDescent="0.35">
      <c r="C193" t="s">
        <v>194</v>
      </c>
      <c r="I193" s="6">
        <v>1040.72</v>
      </c>
    </row>
    <row r="194" spans="3:9" ht="15.5" x14ac:dyDescent="0.35">
      <c r="C194" t="s">
        <v>292</v>
      </c>
      <c r="I194" s="6">
        <v>149.66999999999999</v>
      </c>
    </row>
    <row r="195" spans="3:9" ht="15.5" x14ac:dyDescent="0.35">
      <c r="C195" t="s">
        <v>195</v>
      </c>
      <c r="I195" s="6">
        <v>6.95</v>
      </c>
    </row>
    <row r="196" spans="3:9" ht="15.5" x14ac:dyDescent="0.35">
      <c r="C196" t="s">
        <v>293</v>
      </c>
      <c r="I196" s="6">
        <v>6.7000000000000002E-3</v>
      </c>
    </row>
    <row r="197" spans="3:9" ht="15.5" x14ac:dyDescent="0.35">
      <c r="C197" t="s">
        <v>294</v>
      </c>
      <c r="I197" s="6">
        <v>17.98</v>
      </c>
    </row>
    <row r="198" spans="3:9" ht="15.5" x14ac:dyDescent="0.35">
      <c r="C198" t="s">
        <v>196</v>
      </c>
      <c r="I198" s="6">
        <v>2.57</v>
      </c>
    </row>
    <row r="199" spans="3:9" ht="15.5" x14ac:dyDescent="0.35">
      <c r="C199" t="s">
        <v>295</v>
      </c>
      <c r="I199" s="6">
        <v>68.92</v>
      </c>
    </row>
    <row r="200" spans="3:9" ht="15.5" x14ac:dyDescent="0.35">
      <c r="C200" t="s">
        <v>296</v>
      </c>
      <c r="I200" s="6">
        <v>110.33</v>
      </c>
    </row>
    <row r="201" spans="3:9" ht="15.5" x14ac:dyDescent="0.35">
      <c r="C201" t="s">
        <v>297</v>
      </c>
      <c r="I201" s="6">
        <v>139.65</v>
      </c>
    </row>
    <row r="202" spans="3:9" ht="15.5" x14ac:dyDescent="0.35">
      <c r="C202" t="s">
        <v>298</v>
      </c>
      <c r="I202" s="6">
        <v>128.25</v>
      </c>
    </row>
    <row r="203" spans="3:9" ht="15.5" x14ac:dyDescent="0.35">
      <c r="C203" t="s">
        <v>299</v>
      </c>
      <c r="I203" s="6">
        <v>4.49</v>
      </c>
    </row>
    <row r="204" spans="3:9" ht="15.5" x14ac:dyDescent="0.35">
      <c r="C204" t="s">
        <v>300</v>
      </c>
      <c r="I204" s="6">
        <v>-1.54</v>
      </c>
    </row>
    <row r="205" spans="3:9" ht="15.5" x14ac:dyDescent="0.35">
      <c r="C205" t="s">
        <v>301</v>
      </c>
      <c r="I205" s="6">
        <v>0.93</v>
      </c>
    </row>
    <row r="206" spans="3:9" ht="15.5" x14ac:dyDescent="0.35">
      <c r="C206" t="s">
        <v>197</v>
      </c>
      <c r="I206" s="6">
        <v>0.13</v>
      </c>
    </row>
    <row r="207" spans="3:9" ht="15.5" x14ac:dyDescent="0.35">
      <c r="C207" t="s">
        <v>302</v>
      </c>
      <c r="I207" s="6">
        <v>7.73</v>
      </c>
    </row>
    <row r="208" spans="3:9" ht="15.5" x14ac:dyDescent="0.35">
      <c r="C208" t="s">
        <v>198</v>
      </c>
      <c r="D208" s="6">
        <v>1.73</v>
      </c>
    </row>
    <row r="209" spans="3:9" ht="15.5" x14ac:dyDescent="0.35">
      <c r="C209" t="s">
        <v>199</v>
      </c>
      <c r="I209" s="6">
        <v>54.04</v>
      </c>
    </row>
    <row r="210" spans="3:9" ht="15.5" x14ac:dyDescent="0.35">
      <c r="C210" t="s">
        <v>303</v>
      </c>
      <c r="I210" s="6">
        <v>1.26</v>
      </c>
    </row>
    <row r="211" spans="3:9" ht="15.5" x14ac:dyDescent="0.35">
      <c r="C211" t="s">
        <v>200</v>
      </c>
      <c r="D211" s="6">
        <v>5.56</v>
      </c>
    </row>
    <row r="212" spans="3:9" ht="15.5" x14ac:dyDescent="0.35">
      <c r="C212" t="s">
        <v>201</v>
      </c>
      <c r="D212" s="6">
        <v>1.1599999999999999</v>
      </c>
    </row>
    <row r="213" spans="3:9" ht="15.5" x14ac:dyDescent="0.35">
      <c r="C213" t="s">
        <v>202</v>
      </c>
      <c r="D213" s="6">
        <v>0.05</v>
      </c>
    </row>
    <row r="214" spans="3:9" ht="15.5" x14ac:dyDescent="0.35">
      <c r="C214" t="s">
        <v>352</v>
      </c>
      <c r="D214" s="6">
        <v>0.02</v>
      </c>
    </row>
    <row r="215" spans="3:9" ht="15.5" x14ac:dyDescent="0.35">
      <c r="C215" t="s">
        <v>203</v>
      </c>
      <c r="D215" s="6">
        <v>0.15</v>
      </c>
    </row>
    <row r="216" spans="3:9" ht="15.5" x14ac:dyDescent="0.35">
      <c r="C216" t="s">
        <v>204</v>
      </c>
      <c r="D216" s="6">
        <v>0.04</v>
      </c>
    </row>
    <row r="217" spans="3:9" ht="15.5" x14ac:dyDescent="0.35">
      <c r="C217" t="s">
        <v>205</v>
      </c>
      <c r="D217" s="6">
        <v>1.1499999999999999</v>
      </c>
    </row>
    <row r="218" spans="3:9" ht="15.5" x14ac:dyDescent="0.35">
      <c r="C218" t="s">
        <v>13</v>
      </c>
      <c r="D218" s="5">
        <v>3000000000</v>
      </c>
    </row>
    <row r="219" spans="3:9" ht="15.5" x14ac:dyDescent="0.35">
      <c r="C219" t="s">
        <v>206</v>
      </c>
      <c r="I219" s="6">
        <v>8.2100000000000009</v>
      </c>
    </row>
    <row r="220" spans="3:9" ht="15.5" x14ac:dyDescent="0.35">
      <c r="C220" t="s">
        <v>207</v>
      </c>
      <c r="I220" s="6">
        <v>1.49E-2</v>
      </c>
    </row>
    <row r="221" spans="3:9" ht="15.5" x14ac:dyDescent="0.35">
      <c r="C221" t="s">
        <v>208</v>
      </c>
      <c r="I221" s="6">
        <v>1.72E-2</v>
      </c>
    </row>
    <row r="222" spans="3:9" ht="15.5" x14ac:dyDescent="0.35">
      <c r="C222" t="s">
        <v>209</v>
      </c>
      <c r="I222" s="6">
        <v>1.6799999999999999E-2</v>
      </c>
    </row>
    <row r="223" spans="3:9" ht="15.5" x14ac:dyDescent="0.35">
      <c r="C223" t="s">
        <v>305</v>
      </c>
      <c r="I223" s="6">
        <v>1.7100000000000001E-2</v>
      </c>
    </row>
    <row r="224" spans="3:9" ht="15.5" x14ac:dyDescent="0.35">
      <c r="C224" t="s">
        <v>210</v>
      </c>
      <c r="D224" s="6">
        <v>49.56</v>
      </c>
    </row>
    <row r="225" spans="3:9" ht="15.5" x14ac:dyDescent="0.35">
      <c r="C225" t="s">
        <v>211</v>
      </c>
      <c r="D225" s="6">
        <v>695.7</v>
      </c>
    </row>
    <row r="226" spans="3:9" ht="15.5" x14ac:dyDescent="0.35">
      <c r="C226" t="s">
        <v>212</v>
      </c>
      <c r="D226" s="6">
        <v>42.68</v>
      </c>
    </row>
    <row r="227" spans="3:9" ht="15.5" x14ac:dyDescent="0.35">
      <c r="C227" t="s">
        <v>213</v>
      </c>
      <c r="D227" s="6">
        <v>702.58</v>
      </c>
    </row>
    <row r="228" spans="3:9" ht="15.5" x14ac:dyDescent="0.35">
      <c r="C228" t="s">
        <v>214</v>
      </c>
      <c r="D228" s="6">
        <v>1.84</v>
      </c>
    </row>
    <row r="229" spans="3:9" ht="15.5" x14ac:dyDescent="0.35">
      <c r="C229" t="s">
        <v>306</v>
      </c>
      <c r="I229" s="6">
        <v>0.12</v>
      </c>
    </row>
    <row r="230" spans="3:9" ht="15.5" x14ac:dyDescent="0.35">
      <c r="C230" t="s">
        <v>307</v>
      </c>
      <c r="I230" s="6">
        <v>0.43</v>
      </c>
    </row>
    <row r="231" spans="3:9" ht="15.5" x14ac:dyDescent="0.35">
      <c r="C231" t="s">
        <v>41</v>
      </c>
      <c r="I231" s="5">
        <v>1025000000000</v>
      </c>
    </row>
    <row r="232" spans="3:9" ht="15.5" x14ac:dyDescent="0.35">
      <c r="C232" t="s">
        <v>215</v>
      </c>
      <c r="I232" s="5">
        <v>1031000000000</v>
      </c>
    </row>
    <row r="233" spans="3:9" ht="15.5" x14ac:dyDescent="0.35">
      <c r="C233" t="s">
        <v>216</v>
      </c>
      <c r="I233" s="5">
        <v>7380000000</v>
      </c>
    </row>
    <row r="234" spans="3:9" ht="15.5" x14ac:dyDescent="0.35">
      <c r="C234" t="s">
        <v>217</v>
      </c>
      <c r="I234" s="6">
        <v>0.19149999999999998</v>
      </c>
    </row>
    <row r="235" spans="3:9" ht="15.5" x14ac:dyDescent="0.35">
      <c r="C235" t="s">
        <v>218</v>
      </c>
      <c r="D235" s="6">
        <v>0.27839999999999998</v>
      </c>
    </row>
    <row r="236" spans="3:9" ht="15.5" x14ac:dyDescent="0.35">
      <c r="C236" t="s">
        <v>219</v>
      </c>
      <c r="D236" s="6">
        <v>9.8900000000000002E-2</v>
      </c>
    </row>
    <row r="237" spans="3:9" ht="15.5" x14ac:dyDescent="0.35">
      <c r="C237" t="s">
        <v>220</v>
      </c>
      <c r="D237" s="6">
        <v>9.9600000000000008E-2</v>
      </c>
    </row>
    <row r="238" spans="3:9" ht="15.5" x14ac:dyDescent="0.35">
      <c r="C238" t="s">
        <v>221</v>
      </c>
      <c r="D238" s="6">
        <v>-0.34420000000000001</v>
      </c>
    </row>
    <row r="239" spans="3:9" ht="15.5" x14ac:dyDescent="0.35">
      <c r="C239" t="s">
        <v>222</v>
      </c>
      <c r="D239" s="6">
        <v>-0.33479999999999999</v>
      </c>
    </row>
    <row r="240" spans="3:9" ht="15.5" x14ac:dyDescent="0.35">
      <c r="C240" t="s">
        <v>223</v>
      </c>
      <c r="D240" s="6">
        <v>-0.22589999999999999</v>
      </c>
    </row>
    <row r="241" spans="3:9" ht="15.5" x14ac:dyDescent="0.35">
      <c r="C241" t="s">
        <v>224</v>
      </c>
      <c r="I241" s="5">
        <v>8</v>
      </c>
    </row>
    <row r="242" spans="3:9" ht="15.5" x14ac:dyDescent="0.35">
      <c r="C242" t="s">
        <v>225</v>
      </c>
      <c r="I242" s="6">
        <v>0.87</v>
      </c>
    </row>
    <row r="243" spans="3:9" ht="15.5" x14ac:dyDescent="0.35">
      <c r="C243" t="s">
        <v>226</v>
      </c>
      <c r="I243" s="6">
        <v>0.51</v>
      </c>
    </row>
    <row r="244" spans="3:9" ht="15.5" x14ac:dyDescent="0.35">
      <c r="C244" t="s">
        <v>308</v>
      </c>
      <c r="I244" s="6">
        <v>0.06</v>
      </c>
    </row>
    <row r="245" spans="3:9" ht="15.5" x14ac:dyDescent="0.35">
      <c r="C245" t="s">
        <v>227</v>
      </c>
      <c r="I245" s="6">
        <v>0.38</v>
      </c>
    </row>
    <row r="246" spans="3:9" ht="15.5" x14ac:dyDescent="0.35">
      <c r="C246" t="s">
        <v>228</v>
      </c>
      <c r="I246" s="6">
        <v>0.09</v>
      </c>
    </row>
    <row r="247" spans="3:9" ht="15.5" x14ac:dyDescent="0.35">
      <c r="C247" t="s">
        <v>229</v>
      </c>
      <c r="I247" s="6">
        <v>0.26</v>
      </c>
    </row>
    <row r="248" spans="3:9" ht="15.5" x14ac:dyDescent="0.35">
      <c r="C248" t="s">
        <v>230</v>
      </c>
      <c r="I248" s="6">
        <v>0.54</v>
      </c>
    </row>
    <row r="249" spans="3:9" ht="15.5" x14ac:dyDescent="0.35">
      <c r="C249" t="s">
        <v>309</v>
      </c>
      <c r="I249" s="5">
        <v>57000000000</v>
      </c>
    </row>
    <row r="250" spans="3:9" ht="15.5" x14ac:dyDescent="0.35">
      <c r="C250" t="s">
        <v>310</v>
      </c>
      <c r="I250" s="5">
        <v>19000000000</v>
      </c>
    </row>
    <row r="251" spans="3:9" ht="15.5" x14ac:dyDescent="0.35">
      <c r="C251" t="s">
        <v>311</v>
      </c>
      <c r="I251" s="5">
        <v>8000000000</v>
      </c>
    </row>
    <row r="252" spans="3:9" ht="15.5" x14ac:dyDescent="0.35">
      <c r="C252" t="s">
        <v>312</v>
      </c>
      <c r="I252" s="5">
        <v>7000000000</v>
      </c>
    </row>
    <row r="253" spans="3:9" ht="15.5" x14ac:dyDescent="0.35">
      <c r="C253" t="s">
        <v>231</v>
      </c>
      <c r="D253" s="5">
        <v>13000000000</v>
      </c>
    </row>
    <row r="254" spans="3:9" ht="15.5" x14ac:dyDescent="0.35">
      <c r="C254" t="s">
        <v>232</v>
      </c>
      <c r="D254" s="5">
        <v>460000000000</v>
      </c>
    </row>
    <row r="255" spans="3:9" ht="15.5" x14ac:dyDescent="0.35">
      <c r="C255" t="s">
        <v>233</v>
      </c>
      <c r="D255" s="5">
        <v>61000000000</v>
      </c>
    </row>
    <row r="256" spans="3:9" ht="15.5" x14ac:dyDescent="0.35">
      <c r="C256" t="s">
        <v>176</v>
      </c>
      <c r="D256" s="5">
        <v>88000000000</v>
      </c>
    </row>
    <row r="257" spans="3:9" ht="15.5" x14ac:dyDescent="0.35">
      <c r="C257" t="s">
        <v>175</v>
      </c>
      <c r="I257" s="5">
        <v>399000000000</v>
      </c>
    </row>
    <row r="258" spans="3:9" ht="15.5" x14ac:dyDescent="0.35">
      <c r="C258" t="s">
        <v>174</v>
      </c>
      <c r="D258" s="5">
        <v>6000000000</v>
      </c>
    </row>
    <row r="259" spans="3:9" ht="15.5" x14ac:dyDescent="0.35">
      <c r="C259" t="s">
        <v>173</v>
      </c>
      <c r="D259" s="5">
        <v>13000000000</v>
      </c>
    </row>
    <row r="260" spans="3:9" ht="15.5" x14ac:dyDescent="0.35">
      <c r="C260" t="s">
        <v>24</v>
      </c>
      <c r="D260" s="5">
        <v>19000000000</v>
      </c>
    </row>
    <row r="261" spans="3:9" ht="15.5" x14ac:dyDescent="0.35">
      <c r="C261" t="s">
        <v>21</v>
      </c>
      <c r="D261" s="5">
        <v>6000000000</v>
      </c>
    </row>
    <row r="262" spans="3:9" ht="15.5" x14ac:dyDescent="0.35">
      <c r="C262" t="s">
        <v>234</v>
      </c>
      <c r="I262" s="5">
        <v>399000000000</v>
      </c>
    </row>
    <row r="263" spans="3:9" ht="15.5" x14ac:dyDescent="0.35">
      <c r="C263" t="s">
        <v>313</v>
      </c>
      <c r="I263" s="5">
        <v>15000000000</v>
      </c>
    </row>
    <row r="264" spans="3:9" ht="15.5" x14ac:dyDescent="0.35">
      <c r="C264" t="s">
        <v>314</v>
      </c>
      <c r="I264" s="5">
        <v>-6000000000</v>
      </c>
    </row>
    <row r="265" spans="3:9" ht="15.5" x14ac:dyDescent="0.35">
      <c r="C265" t="s">
        <v>315</v>
      </c>
      <c r="I265" s="5">
        <v>-9000000000</v>
      </c>
    </row>
    <row r="266" spans="3:9" ht="15.5" x14ac:dyDescent="0.35">
      <c r="C266" t="s">
        <v>316</v>
      </c>
      <c r="I266" s="5">
        <v>-6000000000</v>
      </c>
    </row>
    <row r="267" spans="3:9" ht="15.5" x14ac:dyDescent="0.35">
      <c r="C267" t="s">
        <v>317</v>
      </c>
      <c r="I267" s="5">
        <v>9000000000</v>
      </c>
    </row>
  </sheetData>
  <pageMargins left="0.7" right="0.7" top="0.75" bottom="0.75" header="0.3" footer="0.3"/>
  <ignoredErrors>
    <ignoredError sqref="A1:N268" numberStoredAsText="1"/>
  </ignoredError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O29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1135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1136</v>
      </c>
      <c r="D2" s="2" vm="176">
        <f ca="1">IFERROR(_xlfn.STOCKHISTORY("XIDX:" &amp; $C$1, D3, , 0, 0, 1), "Libur")</f>
        <v>178</v>
      </c>
      <c r="E2" s="2" vm="126">
        <f ca="1">IFERROR(_xlfn.STOCKHISTORY("XIDX:" &amp; $C$1, E3, , 0, 0, 1), "Libur")</f>
        <v>134</v>
      </c>
      <c r="H2" s="2" vm="126">
        <f ca="1">IFERROR(INDEX(D2:G2,COUNT(D2:G2)),"")</f>
        <v>134</v>
      </c>
      <c r="I2" s="2" vm="177">
        <f t="shared" ref="I2:O2" ca="1" si="0">IFERROR(_xlfn.STOCKHISTORY("XIDX:" &amp; $C$1, I1, , 0, 0, 1), "Libur")</f>
        <v>300</v>
      </c>
      <c r="J2" s="2" vm="89">
        <f t="shared" ca="1" si="0"/>
        <v>128</v>
      </c>
      <c r="K2" s="2" vm="178">
        <f t="shared" ca="1" si="0"/>
        <v>82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39929146534</v>
      </c>
      <c r="E4" s="2">
        <f>IFERROR(INDEX(E51:E500,MATCH($C$4,$C$51:$C$500,0)),"")</f>
        <v>32533546867</v>
      </c>
      <c r="H4" s="2">
        <f>IFERROR(SUM(D4:G4)*(4/MAX(1,COUNT(D4:G4))),"")</f>
        <v>144925386802</v>
      </c>
      <c r="I4" s="2">
        <f t="shared" ref="I4:O4" si="1">IFERROR(INDEX(I51:I500,MATCH($C$4,$C$51:$C$500,0)),"")</f>
        <v>154882194364</v>
      </c>
      <c r="J4" s="2">
        <f t="shared" si="1"/>
        <v>147652702130</v>
      </c>
      <c r="K4" s="2">
        <f t="shared" si="1"/>
        <v>106621242078</v>
      </c>
      <c r="L4" s="2">
        <f t="shared" si="1"/>
        <v>99431884760</v>
      </c>
      <c r="M4" s="2">
        <f t="shared" si="1"/>
        <v>82031966448</v>
      </c>
      <c r="N4" s="2">
        <f t="shared" si="1"/>
        <v>67344998210</v>
      </c>
      <c r="O4" s="2">
        <f t="shared" si="1"/>
        <v>0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1035331100</v>
      </c>
      <c r="E5" s="2">
        <f>IFERROR(INDEX(E51:E500,MATCH($C$5,$C$51:$C$500,0)),"")</f>
        <v>534951834</v>
      </c>
      <c r="H5" s="2">
        <f>IFERROR(SUM(D5:G5)*(4/MAX(1,COUNT(D5:G5))),"")</f>
        <v>3140565868</v>
      </c>
      <c r="I5" s="2">
        <f t="shared" ref="I5:O5" si="2">IFERROR(INDEX(I51:I500,MATCH($C$5,$C$51:$C$500,0)),"")</f>
        <v>2973142609</v>
      </c>
      <c r="J5" s="2">
        <f t="shared" si="2"/>
        <v>4532299471</v>
      </c>
      <c r="K5" s="2">
        <f t="shared" si="2"/>
        <v>2165691062</v>
      </c>
      <c r="L5" s="2">
        <f t="shared" si="2"/>
        <v>9157689531</v>
      </c>
      <c r="M5" s="2">
        <f t="shared" si="2"/>
        <v>2650016811</v>
      </c>
      <c r="N5" s="2">
        <f t="shared" si="2"/>
        <v>-301882251</v>
      </c>
      <c r="O5" s="2">
        <f t="shared" si="2"/>
        <v>0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98750415185</v>
      </c>
      <c r="E6" s="2">
        <f>IFERROR(INDEX(E51:E500,MATCH($C$6,$C$51:$C$500,0)),"")</f>
        <v>97715084085</v>
      </c>
      <c r="H6" s="2">
        <f>IFERROR(INDEX(D6:G6,COUNT(D6:G6)),"")</f>
        <v>97715084085</v>
      </c>
      <c r="I6" s="2">
        <f t="shared" ref="I6:O6" si="3">IFERROR(INDEX(I51:I500,MATCH($C$6,$C$51:$C$500,0)),"")</f>
        <v>97180132251</v>
      </c>
      <c r="J6" s="2">
        <f t="shared" si="3"/>
        <v>95332414143</v>
      </c>
      <c r="K6" s="2">
        <f t="shared" si="3"/>
        <v>90794657072</v>
      </c>
      <c r="L6" s="2">
        <f t="shared" si="3"/>
        <v>53848857677</v>
      </c>
      <c r="M6" s="2">
        <f t="shared" si="3"/>
        <v>14691168146</v>
      </c>
      <c r="N6" s="2">
        <f t="shared" si="3"/>
        <v>12041151335</v>
      </c>
      <c r="O6" s="2">
        <f t="shared" si="3"/>
        <v>0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1.08</v>
      </c>
      <c r="E7" s="3">
        <f>IFERROR(INDEX(E51:E500,MATCH($C$7,$C$51:$C$500,0))/1000000000,"")</f>
        <v>1.08</v>
      </c>
      <c r="H7" s="3">
        <f>IFERROR(INDEX(D7:G7,COUNT(D7:G7)),"")</f>
        <v>1.08</v>
      </c>
      <c r="I7" s="3">
        <f t="shared" ref="I7:O7" si="4">IFERROR(INDEX(I51:I500,MATCH($C$7,$C$51:$C$500,0))/1000000000,"")</f>
        <v>1.08</v>
      </c>
      <c r="J7" s="3">
        <f t="shared" si="4"/>
        <v>1.08</v>
      </c>
      <c r="K7" s="3">
        <f t="shared" si="4"/>
        <v>1.07</v>
      </c>
      <c r="L7" s="3">
        <f t="shared" si="4"/>
        <v>0.8</v>
      </c>
      <c r="M7" s="3">
        <f t="shared" si="4"/>
        <v>0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-8000000000</v>
      </c>
      <c r="E8" s="2">
        <f>IFERROR(INDEX(E51:E500,MATCH("Free cash flow (Quarter)",$C$51:$C$500,0)),"")</f>
        <v>-1000000000</v>
      </c>
      <c r="H8" s="2">
        <f>IFERROR(INDEX(D8:G8,COUNT(D8:G8)),"")</f>
        <v>-1000000000</v>
      </c>
      <c r="I8" s="2">
        <f t="shared" ref="I8:O8" si="5">IFERROR(INDEX(I51:I500,MATCH($C$8,$C$51:$C$500,0)),"")</f>
        <v>-10000000000</v>
      </c>
      <c r="J8" s="2">
        <f t="shared" si="5"/>
        <v>-3000000000</v>
      </c>
      <c r="K8" s="2">
        <f t="shared" si="5"/>
        <v>-2000000000</v>
      </c>
      <c r="L8" s="2">
        <f t="shared" si="5"/>
        <v>-20000000000</v>
      </c>
      <c r="M8" s="2">
        <f t="shared" si="5"/>
        <v>3000000000</v>
      </c>
      <c r="N8" s="2">
        <f t="shared" si="5"/>
        <v>-2000000000</v>
      </c>
      <c r="O8" s="2">
        <f t="shared" si="5"/>
        <v>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-7.65</v>
      </c>
      <c r="E9" s="3">
        <f>IFERROR(INDEX(E51:E500,MATCH("Free cash flow per share (Quarter)",$C$51:$C$500,0)),"")</f>
        <v>-1.1000000000000001</v>
      </c>
      <c r="H9" s="3">
        <f>IFERROR(INDEX(D9:G9,COUNT(D9:G9)),"")</f>
        <v>-1.1000000000000001</v>
      </c>
      <c r="I9" s="3">
        <f t="shared" ref="I9:O9" si="6">IFERROR(INDEX(I51:I500,MATCH($C$9,$C$51:$C$500,0)),"")</f>
        <v>-9.75</v>
      </c>
      <c r="J9" s="3">
        <f t="shared" si="6"/>
        <v>-3.03</v>
      </c>
      <c r="K9" s="3">
        <f t="shared" si="6"/>
        <v>-1.52</v>
      </c>
      <c r="L9" s="3">
        <f t="shared" si="6"/>
        <v>-25.6</v>
      </c>
      <c r="M9" s="3">
        <f t="shared" si="6"/>
        <v>1356279.42</v>
      </c>
      <c r="N9" s="3">
        <f t="shared" si="6"/>
        <v>-1217995.56</v>
      </c>
      <c r="O9" s="3">
        <f t="shared" si="6"/>
        <v>0</v>
      </c>
    </row>
    <row r="10" spans="1:15" ht="15.5" x14ac:dyDescent="0.35">
      <c r="C10" t="s">
        <v>18</v>
      </c>
      <c r="D10" s="3">
        <f ca="1">IFERROR(IF(D9=0,"",D2/D9),"")</f>
        <v>-23.267973856209149</v>
      </c>
      <c r="E10" s="3">
        <f ca="1">IFERROR(IF(E9=0,"",E2/E9),"")</f>
        <v>-121.81818181818181</v>
      </c>
      <c r="I10" s="3">
        <f t="shared" ref="I10:O10" ca="1" si="7">IFERROR(IF(I9=0,"",I2/I9),"")</f>
        <v>-30.76923076923077</v>
      </c>
      <c r="J10" s="3">
        <f t="shared" ca="1" si="7"/>
        <v>-42.244224422442244</v>
      </c>
      <c r="K10" s="3">
        <f t="shared" ca="1" si="7"/>
        <v>-53.94736842105263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2134057003</v>
      </c>
      <c r="E11" s="2">
        <f>IFERROR(INDEX(E51:E500,MATCH($C$11,$C$51:$C$500,0)),"")</f>
        <v>6831726310</v>
      </c>
      <c r="H11" s="2">
        <f>IFERROR(INDEX(D11:G11,COUNT(D11:G11)),"")</f>
        <v>6831726310</v>
      </c>
      <c r="I11" s="2">
        <f t="shared" ref="I11:O11" si="8">IFERROR(INDEX(I51:I500,MATCH($C$11,$C$51:$C$500,0)),"")</f>
        <v>8760520250</v>
      </c>
      <c r="J11" s="2">
        <f t="shared" si="8"/>
        <v>2826287141</v>
      </c>
      <c r="K11" s="2">
        <f t="shared" si="8"/>
        <v>6910792127</v>
      </c>
      <c r="L11" s="2">
        <f t="shared" si="8"/>
        <v>4369465008</v>
      </c>
      <c r="M11" s="2">
        <f t="shared" si="8"/>
        <v>2549221821</v>
      </c>
      <c r="N11" s="2">
        <f t="shared" si="8"/>
        <v>2406633317</v>
      </c>
      <c r="O11" s="2">
        <f t="shared" si="8"/>
        <v>0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13000000000</v>
      </c>
      <c r="E12" s="2">
        <f>IFERROR(INDEX(E51:E500,MATCH("Net Debt (Quarter)",$C$51:$C$500,0)),"")</f>
        <v>5000000000</v>
      </c>
      <c r="H12" s="2">
        <f>IFERROR(INDEX(D12:G12,COUNT(D12:G12)),"")</f>
        <v>5000000000</v>
      </c>
      <c r="I12" s="2">
        <f t="shared" ref="I12:O12" si="9">IFERROR(INDEX(I51:I500,MATCH($C$12,$C$51:$C$500,0)),"")</f>
        <v>4000000000</v>
      </c>
      <c r="J12" s="2">
        <f t="shared" si="9"/>
        <v>2000000000</v>
      </c>
      <c r="K12" s="2">
        <f t="shared" si="9"/>
        <v>0</v>
      </c>
      <c r="L12" s="2">
        <f t="shared" si="9"/>
        <v>5000000000</v>
      </c>
      <c r="M12" s="2">
        <f t="shared" si="9"/>
        <v>4000000000</v>
      </c>
      <c r="N12" s="2">
        <f t="shared" si="9"/>
        <v>7000000000</v>
      </c>
      <c r="O12" s="2">
        <f t="shared" si="9"/>
        <v>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16000000000</v>
      </c>
      <c r="E13" s="2">
        <f>IFERROR(INDEX(E51:E500,MATCH("Total Debt (Quarter)",$C$51:$C$500,0)),"")</f>
        <v>12000000000</v>
      </c>
      <c r="H13" s="2">
        <f>IFERROR(INDEX(D13:G13,COUNT(D13:G13)),"")</f>
        <v>12000000000</v>
      </c>
      <c r="I13" s="2">
        <f t="shared" ref="I13:O13" si="10">IFERROR(INDEX(I51:I500,MATCH($C$13,$C$51:$C$500,0)),"")</f>
        <v>13000000000</v>
      </c>
      <c r="J13" s="2">
        <f t="shared" si="10"/>
        <v>5000000000</v>
      </c>
      <c r="K13" s="2">
        <f t="shared" si="10"/>
        <v>7000000000</v>
      </c>
      <c r="L13" s="2">
        <f t="shared" si="10"/>
        <v>10000000000</v>
      </c>
      <c r="M13" s="2">
        <f t="shared" si="10"/>
        <v>7000000000</v>
      </c>
      <c r="N13" s="2">
        <f t="shared" si="10"/>
        <v>9000000000</v>
      </c>
      <c r="O13" s="2">
        <f t="shared" si="10"/>
        <v>0</v>
      </c>
    </row>
    <row r="14" spans="1:15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O14" si="11">IFERROR(INDEX(I51:I500,MATCH($C$14,$C$51:$C$500,0)),"")</f>
        <v>-1167825942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0</v>
      </c>
    </row>
    <row r="15" spans="1:15" ht="15.5" x14ac:dyDescent="0.35">
      <c r="C15" t="s">
        <v>28</v>
      </c>
      <c r="D15" s="2">
        <f>IFERROR(INDEX(D51:D500,MATCH($C$15,$C$51:$C$500,0)),"")</f>
        <v>-354659948</v>
      </c>
      <c r="E15" s="2">
        <f>IFERROR(INDEX(E51:E500,MATCH($C$15,$C$51:$C$500,0)),"")</f>
        <v>-179061492</v>
      </c>
      <c r="H15" s="2">
        <f>IFERROR(SUM(D15:G15)*(4/MAX(1,COUNT(D15:G15))),"")</f>
        <v>-1067442880</v>
      </c>
      <c r="I15" s="2">
        <f t="shared" ref="I15:O15" si="12">IFERROR(INDEX(I51:I500,MATCH($C$15,$C$51:$C$500,0)),"")</f>
        <v>0</v>
      </c>
      <c r="J15" s="2">
        <f t="shared" si="12"/>
        <v>-1395813109</v>
      </c>
      <c r="K15" s="2">
        <f t="shared" si="12"/>
        <v>-871226554</v>
      </c>
      <c r="L15" s="2">
        <f t="shared" si="12"/>
        <v>-998774662</v>
      </c>
      <c r="M15" s="2">
        <f t="shared" si="12"/>
        <v>-559248369</v>
      </c>
      <c r="N15" s="2">
        <f t="shared" si="12"/>
        <v>-443201126</v>
      </c>
      <c r="O15" s="2">
        <f t="shared" si="12"/>
        <v>0</v>
      </c>
    </row>
    <row r="16" spans="1:15" ht="15.5" x14ac:dyDescent="0.35">
      <c r="C16" t="s">
        <v>29</v>
      </c>
      <c r="D16" s="2">
        <f>IFERROR(INDEX(D51:D500,MATCH($C$16,$C$51:$C$500,0)),"")</f>
        <v>1389991048</v>
      </c>
      <c r="E16" s="2">
        <f>IFERROR(INDEX(E51:E500,MATCH($C$16,$C$51:$C$500,0)),"")</f>
        <v>714013326</v>
      </c>
      <c r="H16" s="2">
        <f>IFERROR(SUM(D16:G16)*(4/MAX(1,COUNT(D16:G16))),"")</f>
        <v>4208008748</v>
      </c>
      <c r="I16" s="2">
        <f t="shared" ref="I16:O16" si="13">IFERROR(INDEX(I51:I500,MATCH($C$16,$C$51:$C$500,0)),"")</f>
        <v>2963441409</v>
      </c>
      <c r="J16" s="2">
        <f t="shared" si="13"/>
        <v>5897652309</v>
      </c>
      <c r="K16" s="2">
        <f t="shared" si="13"/>
        <v>3123246773</v>
      </c>
      <c r="L16" s="2">
        <f t="shared" si="13"/>
        <v>3951538517</v>
      </c>
      <c r="M16" s="2">
        <f t="shared" si="13"/>
        <v>3159234433</v>
      </c>
      <c r="N16" s="2">
        <f t="shared" si="13"/>
        <v>160707465</v>
      </c>
      <c r="O16" s="2">
        <f t="shared" si="13"/>
        <v>0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237</v>
      </c>
    </row>
    <row r="19" spans="1:15" ht="15.5" x14ac:dyDescent="0.35">
      <c r="A19" t="s">
        <v>38</v>
      </c>
      <c r="C19" t="s">
        <v>39</v>
      </c>
    </row>
    <row r="20" spans="1:15" ht="15.5" x14ac:dyDescent="0.35">
      <c r="A20" t="s">
        <v>40</v>
      </c>
      <c r="C20" t="s">
        <v>41</v>
      </c>
      <c r="D20" s="2">
        <f ca="1">IFERROR(D21*D2,"")</f>
        <v>192240000000</v>
      </c>
      <c r="E20" s="2">
        <f ca="1">IFERROR(E21*E2,"")</f>
        <v>144720000000</v>
      </c>
      <c r="H20" s="2">
        <f t="shared" ref="H20:O20" ca="1" si="14">IFERROR(H21*H2,"")</f>
        <v>144720000000</v>
      </c>
      <c r="I20" s="2">
        <f t="shared" ca="1" si="14"/>
        <v>324000000000</v>
      </c>
      <c r="J20" s="2">
        <f t="shared" ca="1" si="14"/>
        <v>138240000000</v>
      </c>
      <c r="K20" s="2">
        <f t="shared" ca="1" si="14"/>
        <v>87740000000.000015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1080000000</v>
      </c>
      <c r="E21" s="2">
        <f>IFERROR(INDEX(E51:E500,MATCH($C$7,$C$51:$C$500,0)),"")</f>
        <v>1080000000</v>
      </c>
      <c r="H21" s="2">
        <f>IFERROR(INDEX(D21:G21,COUNT(D21:G21)),"")</f>
        <v>1080000000</v>
      </c>
      <c r="I21" s="2">
        <f t="shared" ref="I21:O21" si="15">IFERROR(INDEX(I51:I500,MATCH($C$7,$C$51:$C$500,0)),"")</f>
        <v>1080000000</v>
      </c>
      <c r="J21" s="2">
        <f t="shared" si="15"/>
        <v>1080000000</v>
      </c>
      <c r="K21" s="2">
        <f t="shared" si="15"/>
        <v>1070000000.0000001</v>
      </c>
      <c r="L21" s="2">
        <f t="shared" si="15"/>
        <v>800000000</v>
      </c>
      <c r="M21" s="2">
        <f t="shared" si="15"/>
        <v>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42</v>
      </c>
      <c r="C23" t="s">
        <v>43</v>
      </c>
      <c r="D23" s="3">
        <f>IFERROR(D5/D6*100,"")</f>
        <v>1.0484321489285897</v>
      </c>
      <c r="E23" s="3">
        <f>IFERROR(E5/E6*100,"")</f>
        <v>0.54746085418568358</v>
      </c>
      <c r="H23" s="3">
        <f t="shared" ref="H23:O23" si="16">IFERROR(H5/H6*100,"")</f>
        <v>3.21400313719026</v>
      </c>
      <c r="I23" s="3">
        <f t="shared" si="16"/>
        <v>3.0594140387881659</v>
      </c>
      <c r="J23" s="3">
        <f t="shared" si="16"/>
        <v>4.7542061236396318</v>
      </c>
      <c r="K23" s="3">
        <f t="shared" si="16"/>
        <v>2.385262670558479</v>
      </c>
      <c r="L23" s="3">
        <f t="shared" si="16"/>
        <v>17.00628374687221</v>
      </c>
      <c r="M23" s="3">
        <f t="shared" si="16"/>
        <v>18.038162688387217</v>
      </c>
      <c r="N23" s="3">
        <f t="shared" si="16"/>
        <v>-2.5070879237479495</v>
      </c>
      <c r="O23" s="3" t="str">
        <f t="shared" si="16"/>
        <v/>
      </c>
    </row>
    <row r="24" spans="1:15" ht="15.5" x14ac:dyDescent="0.35">
      <c r="C24" t="s">
        <v>44</v>
      </c>
      <c r="D24" s="4">
        <f>IFERROR(_xlfn.RRI(5,I23,D23),"")</f>
        <v>-0.19280137233091876</v>
      </c>
      <c r="E24" s="4">
        <f>IFERROR(_xlfn.RRI(5,J23,E23),"")</f>
        <v>-0.35098458393796139</v>
      </c>
      <c r="H24" s="4">
        <f t="shared" ref="H24:O24" si="17">IFERROR(_xlfn.RRI(5,M23,H23),"")</f>
        <v>-0.29177573990567207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45</v>
      </c>
      <c r="C25" t="s">
        <v>46</v>
      </c>
      <c r="D25" s="3">
        <f>IFERROR(INDEX(D51:D500,MATCH($A$25,$C$51:$C$500,0)),"")</f>
        <v>0.96</v>
      </c>
      <c r="E25" s="3">
        <f>IFERROR(INDEX(E51:E500,MATCH($A$25,$C$51:$C$500,0)),"")</f>
        <v>0.5</v>
      </c>
      <c r="H25" s="3">
        <f>IFERROR(INDEX(D25:G25,COUNT(D25:G25)),"")</f>
        <v>0.5</v>
      </c>
      <c r="I25" s="3">
        <f t="shared" ref="I25:O25" si="18">IFERROR(INDEX(I51:I500,MATCH($C$25,$C$51:$C$500,0)),"")</f>
        <v>2.76</v>
      </c>
      <c r="J25" s="3">
        <f t="shared" si="18"/>
        <v>4.1900000000000004</v>
      </c>
      <c r="K25" s="3">
        <f t="shared" si="18"/>
        <v>2.09</v>
      </c>
      <c r="L25" s="3">
        <f t="shared" si="18"/>
        <v>3.69</v>
      </c>
      <c r="M25" s="3">
        <f t="shared" si="18"/>
        <v>1299993.03</v>
      </c>
      <c r="N25" s="3">
        <f t="shared" si="18"/>
        <v>-141246.82999999999</v>
      </c>
      <c r="O25" s="3">
        <f t="shared" si="18"/>
        <v>0</v>
      </c>
    </row>
    <row r="26" spans="1:15" ht="15.5" x14ac:dyDescent="0.35">
      <c r="C26" t="s">
        <v>47</v>
      </c>
      <c r="D26" s="4">
        <f>IFERROR(_xlfn.RRI(5,I25,D25),"")</f>
        <v>-0.1903964008349901</v>
      </c>
      <c r="E26" s="4">
        <f>IFERROR(_xlfn.RRI(5,J25,E25),"")</f>
        <v>-0.34634107364531996</v>
      </c>
      <c r="H26" s="4">
        <f t="shared" ref="H26:O26" si="19">IFERROR(_xlfn.RRI(5,M25,H25),"")</f>
        <v>-0.94787983329715964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>
        <f t="shared" si="19"/>
        <v>0</v>
      </c>
    </row>
    <row r="27" spans="1:15" ht="15.5" x14ac:dyDescent="0.35">
      <c r="C27" t="s">
        <v>48</v>
      </c>
      <c r="D27" s="3">
        <f>IFERROR(D4/D21,"")</f>
        <v>36.971431975925924</v>
      </c>
      <c r="E27" s="3">
        <f>IFERROR(E4/E21,"")</f>
        <v>30.123654506481483</v>
      </c>
      <c r="H27" s="3">
        <f t="shared" ref="H27:O27" si="20">IFERROR(H4/H21,"")</f>
        <v>134.19017296481482</v>
      </c>
      <c r="I27" s="3">
        <f t="shared" si="20"/>
        <v>143.40943922592592</v>
      </c>
      <c r="J27" s="3">
        <f t="shared" si="20"/>
        <v>136.7154649351852</v>
      </c>
      <c r="K27" s="3">
        <f t="shared" si="20"/>
        <v>99.646020633644852</v>
      </c>
      <c r="L27" s="3">
        <f t="shared" si="20"/>
        <v>124.28985595</v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49</v>
      </c>
      <c r="D28" s="4">
        <f>IFERROR(_xlfn.RRI(5,I27,D27),"")</f>
        <v>-0.23746864417936686</v>
      </c>
      <c r="E28" s="4">
        <f>IFERROR(_xlfn.RRI(5,J27,E27),"")</f>
        <v>-0.26104498163529444</v>
      </c>
      <c r="H28" s="4" t="str">
        <f t="shared" ref="H28:O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50</v>
      </c>
      <c r="H29" s="4">
        <f t="shared" ref="H29:O29" si="22">IFERROR(((H25-I25)/I25)*100%,"")</f>
        <v>-0.8188405797101449</v>
      </c>
      <c r="I29" s="4">
        <f t="shared" si="22"/>
        <v>-0.34128878281622921</v>
      </c>
      <c r="J29" s="4">
        <f t="shared" si="22"/>
        <v>1.0047846889952157</v>
      </c>
      <c r="K29" s="4">
        <f t="shared" si="22"/>
        <v>-0.43360433604336046</v>
      </c>
      <c r="L29" s="4">
        <f t="shared" si="22"/>
        <v>-0.99999716152324303</v>
      </c>
      <c r="M29" s="4">
        <f t="shared" si="22"/>
        <v>-10.203697031643118</v>
      </c>
      <c r="N29" s="4" t="str">
        <f t="shared" si="22"/>
        <v/>
      </c>
      <c r="O29" s="4" t="str">
        <f t="shared" si="22"/>
        <v/>
      </c>
    </row>
    <row r="30" spans="1:15" ht="15.5" x14ac:dyDescent="0.35">
      <c r="C30" t="s">
        <v>51</v>
      </c>
      <c r="H30" s="4">
        <f t="shared" ref="H30:O30" si="23">IFERROR(((H27-I27)/I27)*100%,"")</f>
        <v>-6.4286328088816763E-2</v>
      </c>
      <c r="I30" s="4">
        <f t="shared" si="23"/>
        <v>4.896281700036087E-2</v>
      </c>
      <c r="J30" s="4">
        <f t="shared" si="23"/>
        <v>0.37201128620909601</v>
      </c>
      <c r="K30" s="4">
        <f t="shared" si="23"/>
        <v>-0.19827712509594514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91.86</v>
      </c>
      <c r="E32" s="3">
        <f>IFERROR(INDEX(E51:E500,MATCH($A$32,$C$51:$C$500,0)),"")</f>
        <v>90.9</v>
      </c>
      <c r="H32" s="3">
        <f>IFERROR(INDEX(D32:G32,COUNT(D32:G32)),"")</f>
        <v>90.9</v>
      </c>
      <c r="I32" s="3">
        <f t="shared" ref="I32:O32" si="24">IFERROR(INDEX(I51:I500,MATCH($C$32,$C$51:$C$500,0)),"")</f>
        <v>90.4</v>
      </c>
      <c r="J32" s="3">
        <f t="shared" si="24"/>
        <v>88.68</v>
      </c>
      <c r="K32" s="3">
        <f t="shared" si="24"/>
        <v>84.46</v>
      </c>
      <c r="L32" s="3">
        <f t="shared" si="24"/>
        <v>67.31</v>
      </c>
      <c r="M32" s="3">
        <f t="shared" si="24"/>
        <v>7345584.0700000003</v>
      </c>
      <c r="N32" s="3">
        <f t="shared" si="24"/>
        <v>6020575.6699999999</v>
      </c>
      <c r="O32" s="3">
        <f t="shared" si="24"/>
        <v>0</v>
      </c>
    </row>
    <row r="33" spans="1:15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1.46</v>
      </c>
      <c r="E33" s="3">
        <f>IFERROR(INDEX(E51:E500,MATCH($A$33,$C$51:$C$500,0)),"")</f>
        <v>1.99</v>
      </c>
      <c r="H33" s="3">
        <f>IFERROR(INDEX(D33:G33,COUNT(D33:G33)),"")</f>
        <v>1.99</v>
      </c>
      <c r="I33" s="3">
        <f t="shared" ref="I33:O33" si="25">IFERROR(INDEX(I51:I500,MATCH($C$33,$C$51:$C$500,0)),"")</f>
        <v>3.32</v>
      </c>
      <c r="J33" s="3">
        <f t="shared" si="25"/>
        <v>1.44</v>
      </c>
      <c r="K33" s="3">
        <f t="shared" si="25"/>
        <v>0.97</v>
      </c>
      <c r="L33" s="3">
        <f t="shared" si="25"/>
        <v>0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139.58000000000001</v>
      </c>
      <c r="E34" s="3">
        <f>IFERROR(INDEX(E51:E500,MATCH($A$34,$C$51:$C$500,0)),"")</f>
        <v>362</v>
      </c>
      <c r="H34" s="3">
        <f>IFERROR(INDEX(D34:G34,COUNT(D34:G34)),"")</f>
        <v>362</v>
      </c>
      <c r="I34" s="3">
        <f t="shared" ref="I34:O34" si="26">IFERROR(INDEX(I51:I500,MATCH($C$34,$C$51:$C$500,0)),"")</f>
        <v>108.7</v>
      </c>
      <c r="J34" s="3">
        <f t="shared" si="26"/>
        <v>30.55</v>
      </c>
      <c r="K34" s="3">
        <f t="shared" si="26"/>
        <v>39.229999999999997</v>
      </c>
      <c r="L34" s="3">
        <f t="shared" si="26"/>
        <v>0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3.61</v>
      </c>
      <c r="E35" s="3">
        <f>IFERROR(INDEX(E51:E500,MATCH($A$35,$C$51:$C$500,0)),"")</f>
        <v>5.98</v>
      </c>
      <c r="H35" s="3">
        <f>IFERROR(INDEX(D35:G35,COUNT(D35:G35)),"")</f>
        <v>5.98</v>
      </c>
      <c r="I35" s="3">
        <f t="shared" ref="I35:O35" si="27">IFERROR(INDEX(I51:I500,MATCH($C$35,$C$51:$C$500,0)),"")</f>
        <v>2.08</v>
      </c>
      <c r="J35" s="3">
        <f t="shared" si="27"/>
        <v>0.93</v>
      </c>
      <c r="K35" s="3">
        <f t="shared" si="27"/>
        <v>0.83</v>
      </c>
      <c r="L35" s="3">
        <f t="shared" si="27"/>
        <v>0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64</v>
      </c>
      <c r="C36" t="s">
        <v>65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O36" si="28">IFERROR(INDEX(H51:H500,MATCH($C$36,$C$51:$C$500,0)),"")</f>
        <v>0.3594</v>
      </c>
      <c r="I36" s="4">
        <f t="shared" si="28"/>
        <v>0.38090000000000002</v>
      </c>
      <c r="J36" s="4">
        <f t="shared" si="28"/>
        <v>0.25069999999999998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66</v>
      </c>
      <c r="C37" t="s">
        <v>67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O37" si="29">IFERROR(INDEX(H51:H500,MATCH($C$37,$C$51:$C$500,0)),"")</f>
        <v>1.05</v>
      </c>
      <c r="I37" s="3">
        <f t="shared" si="29"/>
        <v>1.05</v>
      </c>
      <c r="J37" s="3">
        <f t="shared" si="29"/>
        <v>1.05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237</v>
      </c>
    </row>
    <row r="51" spans="2:15" ht="15.5" x14ac:dyDescent="0.35">
      <c r="B51" t="s">
        <v>73</v>
      </c>
      <c r="C51" t="s">
        <v>6</v>
      </c>
      <c r="D51" s="5">
        <v>39929146534</v>
      </c>
      <c r="E51" s="5">
        <v>32533546867</v>
      </c>
      <c r="F51" s="5">
        <v>35385946375</v>
      </c>
      <c r="G51" s="5">
        <v>41075858569</v>
      </c>
      <c r="I51" s="5">
        <v>154882194364</v>
      </c>
      <c r="J51" s="5">
        <v>147652702130</v>
      </c>
      <c r="K51" s="5">
        <v>106621242078</v>
      </c>
      <c r="L51" s="5">
        <v>99431884760</v>
      </c>
      <c r="M51" s="5">
        <v>82031966448</v>
      </c>
      <c r="N51" s="5">
        <v>67344998210</v>
      </c>
    </row>
    <row r="52" spans="2:15" ht="15.5" x14ac:dyDescent="0.35">
      <c r="C52" t="s">
        <v>74</v>
      </c>
      <c r="D52" s="5">
        <v>-33080277604</v>
      </c>
      <c r="E52" s="5">
        <v>-27117203063</v>
      </c>
      <c r="F52" s="5">
        <v>-29973420050</v>
      </c>
      <c r="G52" s="5">
        <v>-34922659420</v>
      </c>
      <c r="I52" s="5">
        <v>-131161550441</v>
      </c>
      <c r="J52" s="5">
        <v>-123973878795</v>
      </c>
      <c r="K52" s="5">
        <v>-90205540616</v>
      </c>
      <c r="L52" s="5">
        <v>-85240576418</v>
      </c>
      <c r="M52" s="5">
        <v>-70055164409</v>
      </c>
      <c r="N52" s="5">
        <v>-57808611968</v>
      </c>
    </row>
    <row r="53" spans="2:15" ht="15.5" x14ac:dyDescent="0.35">
      <c r="C53" t="s">
        <v>75</v>
      </c>
      <c r="D53" s="5">
        <v>6848868930</v>
      </c>
      <c r="E53" s="5">
        <v>5416343804</v>
      </c>
      <c r="F53" s="5">
        <v>5412526325</v>
      </c>
      <c r="G53" s="5">
        <v>6153199149</v>
      </c>
      <c r="I53" s="5">
        <v>23720643923</v>
      </c>
      <c r="J53" s="5">
        <v>23678823335</v>
      </c>
      <c r="K53" s="5">
        <v>16415701462</v>
      </c>
      <c r="L53" s="5">
        <v>14191308342</v>
      </c>
      <c r="M53" s="5">
        <v>11976802039</v>
      </c>
      <c r="N53" s="5">
        <v>9536386242</v>
      </c>
    </row>
    <row r="54" spans="2:15" ht="15.5" x14ac:dyDescent="0.35">
      <c r="C54" t="s">
        <v>76</v>
      </c>
      <c r="D54" s="5">
        <v>-5867767837</v>
      </c>
      <c r="E54" s="5">
        <v>-4604070539</v>
      </c>
      <c r="F54" s="5">
        <v>-7450247404</v>
      </c>
      <c r="G54" s="5">
        <v>-3858266459</v>
      </c>
      <c r="I54" s="5">
        <v>-21470680079</v>
      </c>
      <c r="J54" s="5">
        <v>-18039792886</v>
      </c>
      <c r="K54" s="5">
        <v>-12313583068</v>
      </c>
      <c r="L54" s="5">
        <v>-9261777289</v>
      </c>
      <c r="M54" s="5">
        <v>-7810457779</v>
      </c>
      <c r="N54" s="5">
        <v>-9279800108</v>
      </c>
    </row>
    <row r="55" spans="2:15" ht="15.5" x14ac:dyDescent="0.35">
      <c r="C55" t="s">
        <v>28</v>
      </c>
      <c r="D55" s="5">
        <v>-354659948</v>
      </c>
      <c r="E55" s="5">
        <v>-179061492</v>
      </c>
      <c r="F55" s="5">
        <v>1001917946</v>
      </c>
      <c r="G55" s="5">
        <v>-364689724</v>
      </c>
      <c r="J55" s="5">
        <v>-1395813109</v>
      </c>
      <c r="K55" s="5">
        <v>-871226554</v>
      </c>
      <c r="L55" s="5">
        <v>-998774662</v>
      </c>
      <c r="M55" s="5">
        <v>-559248369</v>
      </c>
      <c r="N55" s="5">
        <v>-443201126</v>
      </c>
    </row>
    <row r="56" spans="2:15" ht="15.5" x14ac:dyDescent="0.35">
      <c r="C56" t="s">
        <v>27</v>
      </c>
      <c r="F56" s="5">
        <v>-1167825942</v>
      </c>
      <c r="I56" s="5">
        <v>-1167825942</v>
      </c>
    </row>
    <row r="57" spans="2:15" ht="15.5" x14ac:dyDescent="0.35">
      <c r="C57" t="s">
        <v>77</v>
      </c>
      <c r="D57" s="5">
        <v>-3599820796</v>
      </c>
      <c r="E57" s="5">
        <v>-3263130211</v>
      </c>
      <c r="F57" s="5">
        <v>-3625012543</v>
      </c>
      <c r="G57" s="5">
        <v>-2832988903</v>
      </c>
      <c r="I57" s="5">
        <v>-13121708496</v>
      </c>
      <c r="J57" s="5">
        <v>-11506055846</v>
      </c>
      <c r="K57" s="5">
        <v>-9774779234</v>
      </c>
      <c r="L57" s="5">
        <v>-6835431697</v>
      </c>
      <c r="M57" s="5">
        <v>-5640632324</v>
      </c>
      <c r="N57" s="5">
        <v>-6578967736</v>
      </c>
    </row>
    <row r="58" spans="2:15" ht="15.5" x14ac:dyDescent="0.35">
      <c r="C58" t="s">
        <v>81</v>
      </c>
    </row>
    <row r="59" spans="2:15" ht="15.5" x14ac:dyDescent="0.35">
      <c r="C59" t="s">
        <v>78</v>
      </c>
      <c r="D59" s="5">
        <v>981101093</v>
      </c>
      <c r="E59" s="5">
        <v>812273265</v>
      </c>
      <c r="F59" s="5">
        <v>-2037721079</v>
      </c>
      <c r="G59" s="5">
        <v>2294932690</v>
      </c>
      <c r="I59" s="5">
        <v>2249963844</v>
      </c>
      <c r="J59" s="5">
        <v>5639030449</v>
      </c>
      <c r="K59" s="5">
        <v>4102118394</v>
      </c>
      <c r="L59" s="5">
        <v>4929531053</v>
      </c>
      <c r="M59" s="5">
        <v>4166344260</v>
      </c>
      <c r="N59" s="5">
        <v>256586134</v>
      </c>
    </row>
    <row r="60" spans="2:15" ht="15.5" x14ac:dyDescent="0.35">
      <c r="C60" t="s">
        <v>79</v>
      </c>
      <c r="D60" s="5">
        <v>408889955</v>
      </c>
      <c r="E60" s="5">
        <v>-98259939</v>
      </c>
      <c r="F60" s="5">
        <v>1047570072</v>
      </c>
      <c r="G60" s="5">
        <v>-778845044</v>
      </c>
      <c r="I60" s="5">
        <v>713477565</v>
      </c>
      <c r="J60" s="5">
        <v>258621860</v>
      </c>
      <c r="K60" s="5">
        <v>-978871621</v>
      </c>
      <c r="L60" s="5">
        <v>-977992536</v>
      </c>
      <c r="M60" s="5">
        <v>-1007109827</v>
      </c>
      <c r="N60" s="5">
        <v>-95878669</v>
      </c>
    </row>
    <row r="61" spans="2:15" ht="15.5" x14ac:dyDescent="0.35">
      <c r="C61" t="s">
        <v>82</v>
      </c>
      <c r="D61" s="5">
        <v>408889955</v>
      </c>
      <c r="E61" s="5">
        <v>-98259939</v>
      </c>
      <c r="F61" s="5">
        <v>1047570072</v>
      </c>
      <c r="G61" s="5">
        <v>-778845044</v>
      </c>
      <c r="I61" s="5">
        <v>713477565</v>
      </c>
      <c r="J61" s="5">
        <v>258621860</v>
      </c>
      <c r="K61" s="5">
        <v>-978871621</v>
      </c>
      <c r="L61" s="5">
        <v>-977992536</v>
      </c>
      <c r="M61" s="5">
        <v>-1007109827</v>
      </c>
      <c r="N61" s="5">
        <v>-95878669</v>
      </c>
    </row>
    <row r="62" spans="2:15" ht="15.5" x14ac:dyDescent="0.35">
      <c r="C62" t="s">
        <v>29</v>
      </c>
      <c r="D62" s="5">
        <v>1389991048</v>
      </c>
      <c r="E62" s="5">
        <v>714013326</v>
      </c>
      <c r="F62" s="5">
        <v>-990151007</v>
      </c>
      <c r="G62" s="5">
        <v>1516087646</v>
      </c>
      <c r="I62" s="5">
        <v>2963441409</v>
      </c>
      <c r="J62" s="5">
        <v>5897652309</v>
      </c>
      <c r="K62" s="5">
        <v>3123246773</v>
      </c>
      <c r="L62" s="5">
        <v>3951538517</v>
      </c>
      <c r="M62" s="5">
        <v>3159234433</v>
      </c>
      <c r="N62" s="5">
        <v>160707465</v>
      </c>
    </row>
    <row r="63" spans="2:15" ht="15.5" x14ac:dyDescent="0.35">
      <c r="C63" t="s">
        <v>83</v>
      </c>
      <c r="D63" s="5">
        <v>-354659948</v>
      </c>
      <c r="E63" s="5">
        <v>-179061492</v>
      </c>
      <c r="F63" s="5">
        <v>1001917946</v>
      </c>
      <c r="G63" s="5">
        <v>-364689724</v>
      </c>
      <c r="J63" s="5">
        <v>-1607360413</v>
      </c>
      <c r="K63" s="5">
        <v>-1000541259</v>
      </c>
      <c r="L63" s="5">
        <v>-1065918000</v>
      </c>
      <c r="M63" s="5">
        <v>-564993220</v>
      </c>
      <c r="N63" s="5">
        <v>-556043400</v>
      </c>
    </row>
    <row r="64" spans="2:15" ht="15.5" x14ac:dyDescent="0.35">
      <c r="C64" t="s">
        <v>84</v>
      </c>
      <c r="J64" s="5">
        <v>211547304</v>
      </c>
      <c r="K64" s="5">
        <v>129314705</v>
      </c>
      <c r="L64" s="5">
        <v>67143338</v>
      </c>
      <c r="M64" s="5">
        <v>5744851</v>
      </c>
      <c r="N64" s="5">
        <v>112842274</v>
      </c>
    </row>
    <row r="65" spans="2:14" ht="15.5" x14ac:dyDescent="0.35">
      <c r="C65" t="s">
        <v>85</v>
      </c>
      <c r="D65" s="5">
        <v>-354659948</v>
      </c>
      <c r="E65" s="5">
        <v>-179061492</v>
      </c>
      <c r="F65" s="5">
        <v>1001917946</v>
      </c>
      <c r="G65" s="5">
        <v>-364689724</v>
      </c>
      <c r="J65" s="5">
        <v>-1395813109</v>
      </c>
      <c r="K65" s="5">
        <v>-871226554</v>
      </c>
      <c r="L65" s="5">
        <v>-998774662</v>
      </c>
      <c r="M65" s="5">
        <v>-559248369</v>
      </c>
      <c r="N65" s="5">
        <v>-443201126</v>
      </c>
    </row>
    <row r="66" spans="2:14" ht="15.5" x14ac:dyDescent="0.35">
      <c r="C66" t="s">
        <v>87</v>
      </c>
      <c r="D66" s="5">
        <v>1035331100</v>
      </c>
      <c r="E66" s="5">
        <v>534951834</v>
      </c>
      <c r="F66" s="5">
        <v>11766939</v>
      </c>
      <c r="G66" s="5">
        <v>1151397922</v>
      </c>
      <c r="I66" s="5">
        <v>2963441409</v>
      </c>
      <c r="J66" s="5">
        <v>4501839200</v>
      </c>
      <c r="K66" s="5">
        <v>2252020219</v>
      </c>
      <c r="L66" s="5">
        <v>2952763855</v>
      </c>
      <c r="M66" s="5">
        <v>2599986064</v>
      </c>
      <c r="N66" s="5">
        <v>-282493661</v>
      </c>
    </row>
    <row r="67" spans="2:14" ht="15.5" x14ac:dyDescent="0.35">
      <c r="C67" t="s">
        <v>88</v>
      </c>
      <c r="F67" s="5">
        <v>9701200</v>
      </c>
      <c r="I67" s="5">
        <v>9701200</v>
      </c>
      <c r="J67" s="5">
        <v>30460271</v>
      </c>
      <c r="K67" s="5">
        <v>-86329157</v>
      </c>
      <c r="L67" s="5">
        <v>6204925676</v>
      </c>
      <c r="M67" s="5">
        <v>50030747</v>
      </c>
      <c r="N67" s="5">
        <v>-19388590</v>
      </c>
    </row>
    <row r="68" spans="2:14" ht="15.5" x14ac:dyDescent="0.35">
      <c r="C68" t="s">
        <v>89</v>
      </c>
      <c r="D68" s="5">
        <v>1035331100</v>
      </c>
      <c r="E68" s="5">
        <v>534951834</v>
      </c>
      <c r="F68" s="5">
        <v>21468139</v>
      </c>
      <c r="G68" s="5">
        <v>1151397922</v>
      </c>
      <c r="I68" s="5">
        <v>2973142609</v>
      </c>
      <c r="J68" s="5">
        <v>4532299471</v>
      </c>
      <c r="K68" s="5">
        <v>2165691062</v>
      </c>
      <c r="L68" s="5">
        <v>9157689531</v>
      </c>
      <c r="M68" s="5">
        <v>2650016811</v>
      </c>
      <c r="N68" s="5">
        <v>-301882251</v>
      </c>
    </row>
    <row r="69" spans="2:14" ht="15.5" x14ac:dyDescent="0.35">
      <c r="C69" t="s">
        <v>90</v>
      </c>
      <c r="D69" s="5">
        <v>1035331100</v>
      </c>
      <c r="E69" s="5">
        <v>534951834</v>
      </c>
      <c r="F69" s="5">
        <v>11766939</v>
      </c>
      <c r="G69" s="5">
        <v>1151397922</v>
      </c>
      <c r="I69" s="5">
        <v>2963441409</v>
      </c>
      <c r="J69" s="5">
        <v>4501839200</v>
      </c>
      <c r="K69" s="5">
        <v>2252020219</v>
      </c>
      <c r="L69" s="5">
        <v>2952763855</v>
      </c>
      <c r="M69" s="5">
        <v>2599986064</v>
      </c>
      <c r="N69" s="5">
        <v>-282493661</v>
      </c>
    </row>
    <row r="70" spans="2:14" ht="15.5" x14ac:dyDescent="0.35">
      <c r="C70" t="s">
        <v>8</v>
      </c>
      <c r="D70" s="5">
        <v>1035331100</v>
      </c>
      <c r="E70" s="5">
        <v>534951834</v>
      </c>
      <c r="F70" s="5">
        <v>21468139</v>
      </c>
      <c r="G70" s="5">
        <v>1151397922</v>
      </c>
      <c r="I70" s="5">
        <v>2973142609</v>
      </c>
      <c r="J70" s="5">
        <v>4532299471</v>
      </c>
      <c r="K70" s="5">
        <v>2165691062</v>
      </c>
      <c r="L70" s="5">
        <v>9157689531</v>
      </c>
      <c r="M70" s="5">
        <v>2650016811</v>
      </c>
      <c r="N70" s="5">
        <v>-301882251</v>
      </c>
    </row>
    <row r="71" spans="2:14" ht="15.5" x14ac:dyDescent="0.35">
      <c r="C71" t="s">
        <v>92</v>
      </c>
      <c r="D71" s="5">
        <v>1035331100</v>
      </c>
      <c r="E71" s="5">
        <v>534951834</v>
      </c>
      <c r="F71" s="5">
        <v>11766939</v>
      </c>
      <c r="G71" s="5">
        <v>1151397922</v>
      </c>
      <c r="I71" s="5">
        <v>2963441409</v>
      </c>
      <c r="J71" s="5">
        <v>4501839200</v>
      </c>
      <c r="K71" s="5">
        <v>2252020219</v>
      </c>
      <c r="L71" s="5">
        <v>2952763855</v>
      </c>
      <c r="M71" s="5">
        <v>2599986064</v>
      </c>
      <c r="N71" s="5">
        <v>-282493661</v>
      </c>
    </row>
    <row r="72" spans="2:14" ht="15.5" x14ac:dyDescent="0.35">
      <c r="C72" t="s">
        <v>93</v>
      </c>
      <c r="D72" s="5">
        <v>1035331100</v>
      </c>
      <c r="E72" s="5">
        <v>534951834</v>
      </c>
      <c r="F72" s="5">
        <v>21468139</v>
      </c>
      <c r="G72" s="5">
        <v>1151397922</v>
      </c>
      <c r="I72" s="5">
        <v>2973142609</v>
      </c>
      <c r="J72" s="5">
        <v>4532299471</v>
      </c>
      <c r="K72" s="5">
        <v>2165691062</v>
      </c>
      <c r="L72" s="5">
        <v>9157689531</v>
      </c>
      <c r="M72" s="5">
        <v>2650016811</v>
      </c>
      <c r="N72" s="5">
        <v>-301882251</v>
      </c>
    </row>
    <row r="73" spans="2:14" ht="15.5" x14ac:dyDescent="0.35">
      <c r="C73" t="s">
        <v>94</v>
      </c>
      <c r="D73" s="5">
        <v>1035331100</v>
      </c>
      <c r="E73" s="5">
        <v>534951834</v>
      </c>
      <c r="F73" s="5">
        <v>21468139</v>
      </c>
      <c r="G73" s="5">
        <v>1151397922</v>
      </c>
      <c r="I73" s="5">
        <v>2973142609</v>
      </c>
      <c r="J73" s="5">
        <v>4532299471</v>
      </c>
      <c r="K73" s="5">
        <v>2165691062</v>
      </c>
      <c r="L73" s="5">
        <v>9157689531</v>
      </c>
      <c r="M73" s="5">
        <v>2650016811</v>
      </c>
      <c r="N73" s="5">
        <v>-301882251</v>
      </c>
    </row>
    <row r="75" spans="2:14" ht="15.5" x14ac:dyDescent="0.35">
      <c r="B75" t="s">
        <v>95</v>
      </c>
      <c r="C75" t="s">
        <v>96</v>
      </c>
    </row>
    <row r="76" spans="2:14" ht="15.5" x14ac:dyDescent="0.35">
      <c r="C76" t="s">
        <v>97</v>
      </c>
    </row>
    <row r="77" spans="2:14" ht="15.5" x14ac:dyDescent="0.35">
      <c r="C77" t="s">
        <v>20</v>
      </c>
      <c r="D77" s="5">
        <v>2134057003</v>
      </c>
      <c r="E77" s="5">
        <v>6831726310</v>
      </c>
      <c r="F77" s="5">
        <v>8760520250</v>
      </c>
      <c r="G77" s="5">
        <v>8098910349</v>
      </c>
      <c r="I77" s="5">
        <v>8760520250</v>
      </c>
      <c r="J77" s="5">
        <v>2826287141</v>
      </c>
      <c r="K77" s="5">
        <v>6910792127</v>
      </c>
      <c r="L77" s="5">
        <v>4369465008</v>
      </c>
      <c r="M77" s="5">
        <v>2549221821</v>
      </c>
      <c r="N77" s="5">
        <v>2406633317</v>
      </c>
    </row>
    <row r="78" spans="2:14" ht="15.5" x14ac:dyDescent="0.35">
      <c r="C78" t="s">
        <v>708</v>
      </c>
      <c r="D78" s="5">
        <v>23667500000</v>
      </c>
      <c r="E78" s="5">
        <v>23667500000</v>
      </c>
      <c r="F78" s="5">
        <v>23667500000</v>
      </c>
      <c r="G78" s="5">
        <v>23667500000</v>
      </c>
      <c r="I78" s="5">
        <v>23667500000</v>
      </c>
      <c r="J78" s="5">
        <v>33667500000</v>
      </c>
      <c r="K78" s="5">
        <v>38667500000</v>
      </c>
      <c r="L78" s="5">
        <v>10025000000</v>
      </c>
    </row>
    <row r="79" spans="2:14" ht="15.5" x14ac:dyDescent="0.35">
      <c r="C79" t="s">
        <v>98</v>
      </c>
      <c r="D79" s="5">
        <v>25391415640</v>
      </c>
      <c r="E79" s="5">
        <v>21737036475</v>
      </c>
      <c r="F79" s="5">
        <v>21350806113</v>
      </c>
      <c r="G79" s="5">
        <v>21468778108</v>
      </c>
      <c r="I79" s="5">
        <v>21350806113</v>
      </c>
      <c r="J79" s="5">
        <v>26605842999</v>
      </c>
      <c r="K79" s="5">
        <v>20035887297</v>
      </c>
      <c r="L79" s="5">
        <v>14469060662</v>
      </c>
      <c r="M79" s="5">
        <v>12586150147</v>
      </c>
      <c r="N79" s="5">
        <v>16959226042</v>
      </c>
    </row>
    <row r="80" spans="2:14" ht="15.5" x14ac:dyDescent="0.35">
      <c r="C80" t="s">
        <v>99</v>
      </c>
      <c r="D80" s="5">
        <v>6995733725</v>
      </c>
      <c r="E80" s="5">
        <v>9010545640</v>
      </c>
      <c r="F80" s="5">
        <v>6382732055</v>
      </c>
      <c r="G80" s="5">
        <v>6382115715</v>
      </c>
      <c r="I80" s="5">
        <v>6382732055</v>
      </c>
      <c r="J80" s="5">
        <v>5741227599</v>
      </c>
      <c r="K80" s="5">
        <v>4932761113</v>
      </c>
      <c r="L80" s="5">
        <v>2794825138</v>
      </c>
      <c r="M80" s="5">
        <v>3039246815</v>
      </c>
      <c r="N80" s="5">
        <v>2355450510</v>
      </c>
    </row>
    <row r="81" spans="3:14" ht="15.5" x14ac:dyDescent="0.35">
      <c r="C81" t="s">
        <v>100</v>
      </c>
      <c r="D81" s="5">
        <v>25391415640</v>
      </c>
      <c r="E81" s="5">
        <v>21737036475</v>
      </c>
      <c r="F81" s="5">
        <v>21350806113</v>
      </c>
      <c r="G81" s="5">
        <v>21468778108</v>
      </c>
      <c r="I81" s="5">
        <v>21350806113</v>
      </c>
      <c r="J81" s="5">
        <v>26605842999</v>
      </c>
      <c r="K81" s="5">
        <v>20035887297</v>
      </c>
      <c r="L81" s="5">
        <v>14469060662</v>
      </c>
      <c r="M81" s="5">
        <v>12586150147</v>
      </c>
      <c r="N81" s="5">
        <v>16959226042</v>
      </c>
    </row>
    <row r="82" spans="3:14" ht="15.5" x14ac:dyDescent="0.35">
      <c r="C82" t="s">
        <v>101</v>
      </c>
      <c r="L82" s="5">
        <v>282832505</v>
      </c>
      <c r="M82" s="5">
        <v>1409794805</v>
      </c>
      <c r="N82" s="5">
        <v>398207175</v>
      </c>
    </row>
    <row r="83" spans="3:14" ht="15.5" x14ac:dyDescent="0.35">
      <c r="C83" t="s">
        <v>247</v>
      </c>
      <c r="D83" s="5">
        <v>2609147855</v>
      </c>
      <c r="E83" s="5">
        <v>2513641116</v>
      </c>
      <c r="F83" s="5">
        <v>2408331568</v>
      </c>
      <c r="G83" s="5">
        <v>1700638255</v>
      </c>
      <c r="I83" s="5">
        <v>2408331568</v>
      </c>
      <c r="J83" s="5">
        <v>10274329876</v>
      </c>
      <c r="K83" s="5">
        <v>2961782189</v>
      </c>
      <c r="L83" s="5">
        <v>3736047042</v>
      </c>
      <c r="M83" s="5">
        <v>11982264782</v>
      </c>
      <c r="N83" s="5">
        <v>15508954144</v>
      </c>
    </row>
    <row r="84" spans="3:14" ht="15.5" x14ac:dyDescent="0.35">
      <c r="C84" t="s">
        <v>102</v>
      </c>
      <c r="L84" s="5">
        <v>282832505</v>
      </c>
      <c r="M84" s="5">
        <v>1409794805</v>
      </c>
      <c r="N84" s="5">
        <v>398207175</v>
      </c>
    </row>
    <row r="85" spans="3:14" ht="15.5" x14ac:dyDescent="0.35">
      <c r="C85" t="s">
        <v>103</v>
      </c>
      <c r="D85" s="5">
        <v>12752942615</v>
      </c>
      <c r="E85" s="5">
        <v>11173995158</v>
      </c>
      <c r="F85" s="5">
        <v>8665540225</v>
      </c>
      <c r="G85" s="5">
        <v>8140418707</v>
      </c>
      <c r="I85" s="5">
        <v>8665540225</v>
      </c>
      <c r="J85" s="5">
        <v>8937826163</v>
      </c>
      <c r="K85" s="5">
        <v>7534372630</v>
      </c>
      <c r="L85" s="5">
        <v>7734991508</v>
      </c>
      <c r="M85" s="5">
        <v>6944016300</v>
      </c>
      <c r="N85" s="5">
        <v>6062012054</v>
      </c>
    </row>
    <row r="86" spans="3:14" ht="15.5" x14ac:dyDescent="0.35">
      <c r="C86" t="s">
        <v>81</v>
      </c>
      <c r="D86" s="5">
        <v>6174725235</v>
      </c>
      <c r="E86" s="5">
        <v>6174725235</v>
      </c>
      <c r="F86" s="5">
        <v>6174725235</v>
      </c>
      <c r="G86" s="5">
        <v>6165024035</v>
      </c>
      <c r="I86" s="5">
        <v>6174725235</v>
      </c>
      <c r="J86" s="5">
        <v>6165024035</v>
      </c>
      <c r="K86" s="5">
        <v>6134563764</v>
      </c>
      <c r="L86" s="5">
        <v>6220892921</v>
      </c>
      <c r="M86" s="5">
        <v>15967245</v>
      </c>
      <c r="N86" s="5">
        <v>-34063502</v>
      </c>
    </row>
    <row r="87" spans="3:14" ht="15.5" x14ac:dyDescent="0.35">
      <c r="C87" t="s">
        <v>104</v>
      </c>
      <c r="D87" s="5">
        <v>67581135022</v>
      </c>
      <c r="E87" s="5">
        <v>64102091152</v>
      </c>
      <c r="F87" s="5">
        <v>62931168876</v>
      </c>
      <c r="G87" s="5">
        <v>63273797897</v>
      </c>
      <c r="I87" s="5">
        <v>62931168876</v>
      </c>
      <c r="J87" s="5">
        <v>73643381224</v>
      </c>
      <c r="K87" s="5">
        <v>74312182791</v>
      </c>
      <c r="L87" s="5">
        <v>40309944526</v>
      </c>
      <c r="M87" s="5">
        <v>24771533090</v>
      </c>
      <c r="N87" s="5">
        <v>26488663624</v>
      </c>
    </row>
    <row r="88" spans="3:14" ht="15.5" x14ac:dyDescent="0.35">
      <c r="C88" t="s">
        <v>105</v>
      </c>
    </row>
    <row r="89" spans="3:14" ht="15.5" x14ac:dyDescent="0.35">
      <c r="C89" t="s">
        <v>106</v>
      </c>
      <c r="D89" s="5">
        <v>46117877796</v>
      </c>
      <c r="E89" s="5">
        <v>46586492429</v>
      </c>
      <c r="F89" s="5">
        <v>45522728813</v>
      </c>
      <c r="G89" s="5">
        <v>46039097145</v>
      </c>
      <c r="I89" s="5">
        <v>45522728813</v>
      </c>
      <c r="J89" s="5">
        <v>33406553189</v>
      </c>
      <c r="K89" s="5">
        <v>23373625539</v>
      </c>
      <c r="L89" s="5">
        <v>22106797914</v>
      </c>
      <c r="M89" s="5">
        <v>15688650992</v>
      </c>
      <c r="N89" s="5">
        <v>16515959335</v>
      </c>
    </row>
    <row r="90" spans="3:14" ht="15.5" x14ac:dyDescent="0.35">
      <c r="C90" t="s">
        <v>108</v>
      </c>
      <c r="D90" s="5">
        <v>576924565</v>
      </c>
      <c r="E90" s="5">
        <v>576924565</v>
      </c>
      <c r="F90" s="5">
        <v>576924565</v>
      </c>
      <c r="G90" s="5">
        <v>674211428</v>
      </c>
      <c r="I90" s="5">
        <v>576924565</v>
      </c>
      <c r="J90" s="5">
        <v>674211428</v>
      </c>
      <c r="K90" s="5">
        <v>471255482</v>
      </c>
      <c r="L90" s="5">
        <v>317591528</v>
      </c>
      <c r="M90" s="5">
        <v>239183253</v>
      </c>
      <c r="N90" s="5">
        <v>247549638</v>
      </c>
    </row>
    <row r="91" spans="3:14" ht="15.5" x14ac:dyDescent="0.35">
      <c r="C91" t="s">
        <v>109</v>
      </c>
      <c r="D91" s="5">
        <v>59318158147</v>
      </c>
      <c r="E91" s="5">
        <v>59798337394</v>
      </c>
      <c r="F91" s="5">
        <v>58746138392</v>
      </c>
      <c r="G91" s="5">
        <v>60213308573</v>
      </c>
      <c r="I91" s="5">
        <v>58746138392</v>
      </c>
      <c r="J91" s="5">
        <v>47580764617</v>
      </c>
      <c r="K91" s="5">
        <v>33844881021</v>
      </c>
      <c r="L91" s="5">
        <v>32424389442</v>
      </c>
      <c r="M91" s="5">
        <v>15927834245</v>
      </c>
      <c r="N91" s="5">
        <v>16763508973</v>
      </c>
    </row>
    <row r="92" spans="3:14" ht="15.5" x14ac:dyDescent="0.35">
      <c r="C92" t="s">
        <v>110</v>
      </c>
      <c r="D92" s="5">
        <v>126899293169</v>
      </c>
      <c r="E92" s="5">
        <v>123900428546</v>
      </c>
      <c r="F92" s="5">
        <v>121677307268</v>
      </c>
      <c r="G92" s="5">
        <v>123487106470</v>
      </c>
      <c r="I92" s="5">
        <v>121677307268</v>
      </c>
      <c r="J92" s="5">
        <v>121224145841</v>
      </c>
      <c r="K92" s="5">
        <v>108157063812</v>
      </c>
      <c r="L92" s="5">
        <v>72734333968</v>
      </c>
      <c r="M92" s="5">
        <v>40699367335</v>
      </c>
      <c r="N92" s="5">
        <v>43252172597</v>
      </c>
    </row>
    <row r="93" spans="3:14" ht="15.5" x14ac:dyDescent="0.35">
      <c r="C93" t="s">
        <v>111</v>
      </c>
    </row>
    <row r="94" spans="3:14" ht="15.5" x14ac:dyDescent="0.35">
      <c r="C94" t="s">
        <v>112</v>
      </c>
    </row>
    <row r="95" spans="3:14" ht="15.5" x14ac:dyDescent="0.35">
      <c r="C95" t="s">
        <v>113</v>
      </c>
      <c r="D95" s="5">
        <v>17431694643</v>
      </c>
      <c r="E95" s="5">
        <v>14777932977</v>
      </c>
      <c r="F95" s="5">
        <v>12301478469</v>
      </c>
      <c r="G95" s="5">
        <v>11029835968</v>
      </c>
      <c r="I95" s="5">
        <v>12301478469</v>
      </c>
      <c r="J95" s="5">
        <v>19010031228</v>
      </c>
      <c r="K95" s="5">
        <v>9048617876</v>
      </c>
      <c r="L95" s="5">
        <v>17046424097</v>
      </c>
      <c r="M95" s="5">
        <v>24311676866</v>
      </c>
      <c r="N95" s="5">
        <v>27712099973</v>
      </c>
    </row>
    <row r="96" spans="3:14" ht="15.5" x14ac:dyDescent="0.35">
      <c r="C96" t="s">
        <v>250</v>
      </c>
      <c r="D96" s="5">
        <v>4167420896</v>
      </c>
      <c r="E96" s="5">
        <v>79764</v>
      </c>
      <c r="F96" s="5">
        <v>33621</v>
      </c>
      <c r="I96" s="5">
        <v>33621</v>
      </c>
      <c r="L96" s="5">
        <v>8482325476</v>
      </c>
      <c r="M96" s="5">
        <v>5636846412</v>
      </c>
      <c r="N96" s="5">
        <v>6005889738</v>
      </c>
    </row>
    <row r="97" spans="3:14" ht="15.5" x14ac:dyDescent="0.35">
      <c r="C97" t="s">
        <v>114</v>
      </c>
    </row>
    <row r="98" spans="3:14" ht="15.5" x14ac:dyDescent="0.35">
      <c r="C98" t="s">
        <v>251</v>
      </c>
      <c r="D98" s="5">
        <v>9604881580</v>
      </c>
      <c r="E98" s="5">
        <v>11524186756</v>
      </c>
      <c r="F98" s="5">
        <v>8791063623</v>
      </c>
      <c r="G98" s="5">
        <v>8082753970</v>
      </c>
      <c r="I98" s="5">
        <v>8791063623</v>
      </c>
      <c r="J98" s="5">
        <v>16015557475</v>
      </c>
      <c r="K98" s="5">
        <v>7894543302</v>
      </c>
      <c r="L98" s="5">
        <v>6530872180</v>
      </c>
      <c r="M98" s="5">
        <v>15021511597</v>
      </c>
      <c r="N98" s="5">
        <v>17864404654</v>
      </c>
    </row>
    <row r="99" spans="3:14" ht="15.5" x14ac:dyDescent="0.35">
      <c r="C99" t="s">
        <v>117</v>
      </c>
      <c r="D99" s="5">
        <v>298111133</v>
      </c>
      <c r="E99" s="5">
        <v>1792095</v>
      </c>
      <c r="F99" s="5">
        <v>158131933</v>
      </c>
      <c r="G99" s="5">
        <v>778586789</v>
      </c>
      <c r="I99" s="5">
        <v>158131933</v>
      </c>
      <c r="J99" s="5">
        <v>512495681</v>
      </c>
      <c r="K99" s="5">
        <v>305519439</v>
      </c>
      <c r="L99" s="5">
        <v>589557700</v>
      </c>
    </row>
    <row r="100" spans="3:14" ht="15.5" x14ac:dyDescent="0.35">
      <c r="C100" t="s">
        <v>115</v>
      </c>
      <c r="M100" s="5">
        <v>2995385307</v>
      </c>
      <c r="N100" s="5">
        <v>3124002168</v>
      </c>
    </row>
    <row r="101" spans="3:14" ht="15.5" x14ac:dyDescent="0.35">
      <c r="C101" t="s">
        <v>116</v>
      </c>
      <c r="D101" s="5">
        <v>492094399</v>
      </c>
      <c r="E101" s="5">
        <v>203147326</v>
      </c>
      <c r="F101" s="5">
        <v>314019742</v>
      </c>
      <c r="G101" s="5">
        <v>1824604604</v>
      </c>
      <c r="I101" s="5">
        <v>314019742</v>
      </c>
      <c r="J101" s="5">
        <v>2208419830</v>
      </c>
      <c r="K101" s="5">
        <v>603424849</v>
      </c>
      <c r="L101" s="5">
        <v>833639310</v>
      </c>
      <c r="M101" s="5">
        <v>219608295</v>
      </c>
      <c r="N101" s="5">
        <v>78116619</v>
      </c>
    </row>
    <row r="102" spans="3:14" ht="15.5" x14ac:dyDescent="0.35">
      <c r="C102" t="s">
        <v>322</v>
      </c>
    </row>
    <row r="103" spans="3:14" ht="15.5" x14ac:dyDescent="0.35">
      <c r="C103" t="s">
        <v>255</v>
      </c>
      <c r="D103" s="5">
        <v>8730800773</v>
      </c>
      <c r="E103" s="5">
        <v>9402434039</v>
      </c>
      <c r="F103" s="5">
        <v>10067789139</v>
      </c>
      <c r="G103" s="5">
        <v>13322386403</v>
      </c>
      <c r="I103" s="5">
        <v>10067789139</v>
      </c>
      <c r="J103" s="5">
        <v>4882466584</v>
      </c>
      <c r="K103" s="5">
        <v>6974528144</v>
      </c>
      <c r="L103" s="5">
        <v>717255072</v>
      </c>
      <c r="M103" s="5">
        <v>1091311088</v>
      </c>
      <c r="N103" s="5">
        <v>2928518396</v>
      </c>
    </row>
    <row r="104" spans="3:14" ht="15.5" x14ac:dyDescent="0.35">
      <c r="C104" t="s">
        <v>325</v>
      </c>
      <c r="D104" s="5">
        <v>2777463421</v>
      </c>
      <c r="E104" s="5">
        <v>2767463822</v>
      </c>
      <c r="F104" s="5">
        <v>2756966336</v>
      </c>
      <c r="G104" s="5">
        <v>62627391</v>
      </c>
      <c r="I104" s="5">
        <v>2756966336</v>
      </c>
      <c r="J104" s="5">
        <v>244295028</v>
      </c>
      <c r="K104" s="5">
        <v>198439369</v>
      </c>
      <c r="L104" s="5">
        <v>558424617</v>
      </c>
      <c r="M104" s="5">
        <v>323423057</v>
      </c>
      <c r="N104" s="5">
        <v>619686792</v>
      </c>
    </row>
    <row r="105" spans="3:14" ht="15.5" x14ac:dyDescent="0.35">
      <c r="C105" t="s">
        <v>122</v>
      </c>
      <c r="D105" s="5">
        <v>10717183341</v>
      </c>
      <c r="E105" s="5">
        <v>11407411484</v>
      </c>
      <c r="F105" s="5">
        <v>12195696548</v>
      </c>
      <c r="G105" s="5">
        <v>15298606390</v>
      </c>
      <c r="I105" s="5">
        <v>12195696548</v>
      </c>
      <c r="J105" s="5">
        <v>6881700470</v>
      </c>
      <c r="K105" s="5">
        <v>8313788864</v>
      </c>
      <c r="L105" s="5">
        <v>1839052194</v>
      </c>
      <c r="M105" s="5">
        <v>1696522323</v>
      </c>
      <c r="N105" s="5">
        <v>3498921289</v>
      </c>
    </row>
    <row r="106" spans="3:14" ht="15.5" x14ac:dyDescent="0.35">
      <c r="C106" t="s">
        <v>123</v>
      </c>
      <c r="D106" s="5">
        <v>10717183341</v>
      </c>
      <c r="E106" s="5">
        <v>11407411484</v>
      </c>
      <c r="F106" s="5">
        <v>12195696548</v>
      </c>
      <c r="G106" s="5">
        <v>15298606390</v>
      </c>
      <c r="I106" s="5">
        <v>12195696548</v>
      </c>
      <c r="J106" s="5">
        <v>6881700470</v>
      </c>
      <c r="K106" s="5">
        <v>8313788864</v>
      </c>
      <c r="L106" s="5">
        <v>1839052194</v>
      </c>
      <c r="M106" s="5">
        <v>1696522323</v>
      </c>
      <c r="N106" s="5">
        <v>3498921289</v>
      </c>
    </row>
    <row r="107" spans="3:14" ht="15.5" x14ac:dyDescent="0.35">
      <c r="C107" t="s">
        <v>119</v>
      </c>
    </row>
    <row r="108" spans="3:14" ht="15.5" x14ac:dyDescent="0.35">
      <c r="C108" t="s">
        <v>121</v>
      </c>
      <c r="D108" s="5">
        <v>8877867650</v>
      </c>
      <c r="E108" s="5">
        <v>9568095793</v>
      </c>
      <c r="F108" s="5">
        <v>10356380857</v>
      </c>
      <c r="G108" s="5">
        <v>13733427550</v>
      </c>
      <c r="I108" s="5">
        <v>10356380857</v>
      </c>
      <c r="J108" s="5">
        <v>5316521630</v>
      </c>
      <c r="K108" s="5">
        <v>7074295682</v>
      </c>
      <c r="L108" s="5">
        <v>999245414</v>
      </c>
      <c r="M108" s="5">
        <v>1091311088</v>
      </c>
      <c r="N108" s="5">
        <v>2995974358</v>
      </c>
    </row>
    <row r="109" spans="3:14" ht="15.5" x14ac:dyDescent="0.35">
      <c r="C109" t="s">
        <v>124</v>
      </c>
      <c r="D109" s="5">
        <v>28148877984</v>
      </c>
      <c r="E109" s="5">
        <v>26185344461</v>
      </c>
      <c r="F109" s="5">
        <v>24497175017</v>
      </c>
      <c r="G109" s="5">
        <v>26328442358</v>
      </c>
      <c r="I109" s="5">
        <v>24497175017</v>
      </c>
      <c r="J109" s="5">
        <v>25891731698</v>
      </c>
      <c r="K109" s="5">
        <v>17362406740</v>
      </c>
      <c r="L109" s="5">
        <v>18885476291</v>
      </c>
      <c r="M109" s="5">
        <v>26008199189</v>
      </c>
      <c r="N109" s="5">
        <v>31211021262</v>
      </c>
    </row>
    <row r="110" spans="3:14" ht="15.5" x14ac:dyDescent="0.35">
      <c r="C110" t="s">
        <v>125</v>
      </c>
    </row>
    <row r="111" spans="3:14" ht="15.5" x14ac:dyDescent="0.35">
      <c r="C111" t="s">
        <v>126</v>
      </c>
      <c r="D111" s="5">
        <v>53751364400</v>
      </c>
      <c r="E111" s="5">
        <v>53751364400</v>
      </c>
      <c r="F111" s="5">
        <v>53751364400</v>
      </c>
      <c r="G111" s="5">
        <v>53751364400</v>
      </c>
      <c r="I111" s="5">
        <v>53751364400</v>
      </c>
      <c r="J111" s="5">
        <v>53751364400</v>
      </c>
      <c r="K111" s="5">
        <v>53750000000</v>
      </c>
      <c r="L111" s="5">
        <v>40000000000</v>
      </c>
      <c r="M111" s="5">
        <v>200000000</v>
      </c>
      <c r="N111" s="5">
        <v>200000000</v>
      </c>
    </row>
    <row r="112" spans="3:14" ht="15.5" x14ac:dyDescent="0.35">
      <c r="C112" t="s">
        <v>127</v>
      </c>
      <c r="D112" s="5">
        <v>24440201533</v>
      </c>
      <c r="E112" s="5">
        <v>24440201533</v>
      </c>
      <c r="F112" s="5">
        <v>24440201533</v>
      </c>
      <c r="G112" s="5">
        <v>24440201533</v>
      </c>
      <c r="I112" s="5">
        <v>24440201533</v>
      </c>
      <c r="J112" s="5">
        <v>24440201533</v>
      </c>
      <c r="K112" s="5">
        <v>24436108333</v>
      </c>
      <c r="L112" s="5">
        <v>3406000000</v>
      </c>
      <c r="M112" s="5">
        <v>3406000000</v>
      </c>
      <c r="N112" s="5">
        <v>3406000000</v>
      </c>
    </row>
    <row r="113" spans="2:14" ht="15.5" x14ac:dyDescent="0.35">
      <c r="C113" t="s">
        <v>128</v>
      </c>
      <c r="D113" s="5">
        <v>14384124017</v>
      </c>
      <c r="E113" s="5">
        <v>13348792917</v>
      </c>
      <c r="F113" s="5">
        <v>12813841083</v>
      </c>
      <c r="G113" s="5">
        <v>12802074144</v>
      </c>
      <c r="I113" s="5">
        <v>12813841083</v>
      </c>
      <c r="J113" s="5">
        <v>10975824175</v>
      </c>
      <c r="K113" s="5">
        <v>6473984975</v>
      </c>
      <c r="L113" s="5">
        <v>4221964756</v>
      </c>
      <c r="M113" s="5">
        <v>11069200901</v>
      </c>
      <c r="N113" s="5">
        <v>8469214837</v>
      </c>
    </row>
    <row r="114" spans="2:14" ht="15.5" x14ac:dyDescent="0.35">
      <c r="C114" t="s">
        <v>257</v>
      </c>
      <c r="D114" s="5">
        <v>160000000</v>
      </c>
      <c r="E114" s="5">
        <v>160000000</v>
      </c>
      <c r="F114" s="5">
        <v>160000000</v>
      </c>
      <c r="G114" s="5">
        <v>120000000</v>
      </c>
      <c r="I114" s="5">
        <v>160000000</v>
      </c>
      <c r="J114" s="5">
        <v>120000000</v>
      </c>
      <c r="K114" s="5">
        <v>80000000</v>
      </c>
      <c r="L114" s="5">
        <v>80000000</v>
      </c>
      <c r="M114" s="5">
        <v>40000000</v>
      </c>
      <c r="N114" s="5">
        <v>40000000</v>
      </c>
    </row>
    <row r="115" spans="2:14" ht="15.5" x14ac:dyDescent="0.35">
      <c r="C115" t="s">
        <v>258</v>
      </c>
      <c r="D115" s="5">
        <v>14224124017</v>
      </c>
      <c r="E115" s="5">
        <v>13188792917</v>
      </c>
      <c r="F115" s="5">
        <v>12653841083</v>
      </c>
      <c r="G115" s="5">
        <v>12682074144</v>
      </c>
      <c r="I115" s="5">
        <v>12653841083</v>
      </c>
      <c r="J115" s="5">
        <v>10855824175</v>
      </c>
      <c r="K115" s="5">
        <v>6393984975</v>
      </c>
      <c r="L115" s="5">
        <v>4141964756</v>
      </c>
      <c r="M115" s="5">
        <v>11029200901</v>
      </c>
      <c r="N115" s="5">
        <v>8429214837</v>
      </c>
    </row>
    <row r="116" spans="2:14" ht="15.5" x14ac:dyDescent="0.35">
      <c r="C116" t="s">
        <v>259</v>
      </c>
      <c r="D116" s="5">
        <v>14384124017</v>
      </c>
      <c r="E116" s="5">
        <v>13348792917</v>
      </c>
      <c r="F116" s="5">
        <v>12813841083</v>
      </c>
      <c r="G116" s="5">
        <v>12802074144</v>
      </c>
      <c r="I116" s="5">
        <v>12813841083</v>
      </c>
      <c r="J116" s="5">
        <v>10975824175</v>
      </c>
      <c r="K116" s="5">
        <v>6473984975</v>
      </c>
      <c r="L116" s="5">
        <v>4221964756</v>
      </c>
      <c r="M116" s="5">
        <v>11069200901</v>
      </c>
      <c r="N116" s="5">
        <v>8469214837</v>
      </c>
    </row>
    <row r="117" spans="2:14" ht="15.5" x14ac:dyDescent="0.35">
      <c r="C117" t="s">
        <v>10</v>
      </c>
      <c r="D117" s="5">
        <v>98750415185</v>
      </c>
      <c r="E117" s="5">
        <v>97715084085</v>
      </c>
      <c r="F117" s="5">
        <v>97180132251</v>
      </c>
      <c r="G117" s="5">
        <v>97158664112</v>
      </c>
      <c r="I117" s="5">
        <v>97180132251</v>
      </c>
      <c r="J117" s="5">
        <v>95332414143</v>
      </c>
      <c r="K117" s="5">
        <v>90794657072</v>
      </c>
      <c r="L117" s="5">
        <v>53848857677</v>
      </c>
      <c r="M117" s="5">
        <v>14691168146</v>
      </c>
      <c r="N117" s="5">
        <v>12041151335</v>
      </c>
    </row>
    <row r="118" spans="2:14" ht="15.5" x14ac:dyDescent="0.35">
      <c r="C118" t="s">
        <v>129</v>
      </c>
      <c r="D118" s="5">
        <v>126899293169</v>
      </c>
      <c r="E118" s="5">
        <v>123900428546</v>
      </c>
      <c r="F118" s="5">
        <v>121677307268</v>
      </c>
      <c r="G118" s="5">
        <v>123487106470</v>
      </c>
      <c r="I118" s="5">
        <v>121677307268</v>
      </c>
      <c r="J118" s="5">
        <v>121224145841</v>
      </c>
      <c r="K118" s="5">
        <v>108157063812</v>
      </c>
      <c r="L118" s="5">
        <v>72734333968</v>
      </c>
      <c r="M118" s="5">
        <v>40699367335</v>
      </c>
      <c r="N118" s="5">
        <v>43252172597</v>
      </c>
    </row>
    <row r="119" spans="2:14" ht="15.5" x14ac:dyDescent="0.35">
      <c r="C119" t="s">
        <v>130</v>
      </c>
      <c r="D119" s="5">
        <v>1075027288</v>
      </c>
      <c r="E119" s="5">
        <v>1075027288</v>
      </c>
      <c r="F119" s="5">
        <v>1075027288</v>
      </c>
      <c r="G119" s="5">
        <v>1075027288</v>
      </c>
      <c r="I119" s="5">
        <v>1075027288</v>
      </c>
      <c r="J119" s="5">
        <v>1075027288</v>
      </c>
      <c r="K119" s="5">
        <v>1075000000</v>
      </c>
      <c r="L119" s="5">
        <v>800000000</v>
      </c>
      <c r="M119" s="5">
        <v>2000</v>
      </c>
      <c r="N119" s="5">
        <v>2000</v>
      </c>
    </row>
    <row r="121" spans="2:14" ht="15.5" x14ac:dyDescent="0.35">
      <c r="B121" t="s">
        <v>131</v>
      </c>
      <c r="C121" t="s">
        <v>132</v>
      </c>
      <c r="D121" s="5">
        <v>-6643665968</v>
      </c>
      <c r="E121" s="5">
        <v>-1184459341</v>
      </c>
      <c r="F121" s="5">
        <v>2309122944</v>
      </c>
      <c r="G121" s="5">
        <v>-3323742078</v>
      </c>
      <c r="I121" s="5">
        <v>3183950395</v>
      </c>
      <c r="J121" s="5">
        <v>6992117723</v>
      </c>
      <c r="K121" s="5">
        <v>683663236</v>
      </c>
      <c r="L121" s="5">
        <v>-19360163213</v>
      </c>
      <c r="M121" s="5">
        <v>2749255654</v>
      </c>
      <c r="N121" s="5">
        <v>-1168637405</v>
      </c>
    </row>
    <row r="122" spans="2:14" ht="15.5" x14ac:dyDescent="0.35">
      <c r="C122" t="s">
        <v>363</v>
      </c>
      <c r="D122" s="5">
        <v>36085227369</v>
      </c>
      <c r="E122" s="5">
        <v>32147316505</v>
      </c>
      <c r="F122" s="5">
        <v>35503918370</v>
      </c>
      <c r="G122" s="5">
        <v>40844271680</v>
      </c>
      <c r="I122" s="5">
        <v>160389231250</v>
      </c>
      <c r="J122" s="5">
        <v>141065410746</v>
      </c>
      <c r="K122" s="5">
        <v>101054415443</v>
      </c>
      <c r="L122" s="5">
        <v>97485676861</v>
      </c>
      <c r="M122" s="5">
        <v>86499944539</v>
      </c>
      <c r="N122" s="5">
        <v>60766684697</v>
      </c>
    </row>
    <row r="123" spans="2:14" ht="15.5" x14ac:dyDescent="0.35">
      <c r="C123" t="s">
        <v>1137</v>
      </c>
      <c r="D123" s="5">
        <v>313843479</v>
      </c>
      <c r="F123" s="5">
        <v>-690730061</v>
      </c>
      <c r="G123" s="5">
        <v>235040152</v>
      </c>
      <c r="J123" s="5">
        <v>975994418</v>
      </c>
      <c r="K123" s="5">
        <v>535689322</v>
      </c>
      <c r="L123" s="5">
        <v>34041261</v>
      </c>
      <c r="M123" s="5">
        <v>4321229</v>
      </c>
      <c r="N123" s="5">
        <v>21226470</v>
      </c>
    </row>
    <row r="124" spans="2:14" ht="15.5" x14ac:dyDescent="0.35">
      <c r="C124" t="s">
        <v>1138</v>
      </c>
      <c r="D124" s="5">
        <v>-33967844352</v>
      </c>
      <c r="E124" s="5">
        <v>-28512564807</v>
      </c>
      <c r="F124" s="5">
        <v>-28789977696</v>
      </c>
      <c r="G124" s="5">
        <v>-39827041342</v>
      </c>
      <c r="I124" s="5">
        <v>-137113758355</v>
      </c>
      <c r="J124" s="5">
        <v>-117698866558</v>
      </c>
      <c r="K124" s="5">
        <v>-90205540616</v>
      </c>
      <c r="L124" s="5">
        <v>-104522191043</v>
      </c>
      <c r="M124" s="5">
        <v>-73780061712</v>
      </c>
      <c r="N124" s="5">
        <v>-51498809594</v>
      </c>
    </row>
    <row r="125" spans="2:14" ht="15.5" x14ac:dyDescent="0.35">
      <c r="C125" t="s">
        <v>722</v>
      </c>
      <c r="D125" s="5">
        <v>-1752706774</v>
      </c>
      <c r="E125" s="5">
        <v>-2177382777</v>
      </c>
      <c r="F125" s="5">
        <v>-1794391067</v>
      </c>
      <c r="G125" s="5">
        <v>-1801145262</v>
      </c>
      <c r="I125" s="5">
        <v>-7853533335</v>
      </c>
      <c r="J125" s="5">
        <v>-6499276607</v>
      </c>
      <c r="K125" s="5">
        <v>-4437740385</v>
      </c>
      <c r="L125" s="5">
        <v>-4064750088</v>
      </c>
      <c r="M125" s="5">
        <v>-3205931017</v>
      </c>
      <c r="N125" s="5">
        <v>-3468125399</v>
      </c>
    </row>
    <row r="126" spans="2:14" ht="15.5" x14ac:dyDescent="0.35">
      <c r="C126" t="s">
        <v>1139</v>
      </c>
      <c r="F126" s="5">
        <v>692329305</v>
      </c>
      <c r="G126" s="5">
        <v>-692329305</v>
      </c>
      <c r="J126" s="5">
        <v>-454951795</v>
      </c>
      <c r="K126" s="5">
        <v>-730475559</v>
      </c>
      <c r="L126" s="5">
        <v>-601905538</v>
      </c>
      <c r="M126" s="5">
        <v>-800842731</v>
      </c>
      <c r="N126" s="5">
        <v>-825330596</v>
      </c>
    </row>
    <row r="127" spans="2:14" ht="15.5" x14ac:dyDescent="0.35">
      <c r="C127" t="s">
        <v>1140</v>
      </c>
      <c r="D127" s="5">
        <v>-409626553</v>
      </c>
      <c r="E127" s="5">
        <v>-179061492</v>
      </c>
      <c r="F127" s="5">
        <v>-663874577</v>
      </c>
      <c r="G127" s="5">
        <v>112452585</v>
      </c>
      <c r="I127" s="5">
        <v>-1641805524</v>
      </c>
      <c r="J127" s="5">
        <v>-1299828328</v>
      </c>
      <c r="K127" s="5">
        <v>-1230755720</v>
      </c>
      <c r="L127" s="5">
        <v>-588905709</v>
      </c>
      <c r="M127" s="5">
        <v>-423501545</v>
      </c>
      <c r="N127" s="5">
        <v>-990768881</v>
      </c>
    </row>
    <row r="128" spans="2:14" ht="15.5" x14ac:dyDescent="0.35">
      <c r="C128" t="s">
        <v>366</v>
      </c>
      <c r="D128" s="5">
        <v>-304218375</v>
      </c>
      <c r="E128" s="5">
        <v>-252238777</v>
      </c>
      <c r="F128" s="5">
        <v>-1156978128</v>
      </c>
      <c r="G128" s="5">
        <v>581407150</v>
      </c>
      <c r="I128" s="5">
        <v>-1156978128</v>
      </c>
    </row>
    <row r="129" spans="3:14" ht="15.5" x14ac:dyDescent="0.35">
      <c r="C129" t="s">
        <v>1141</v>
      </c>
      <c r="D129" s="5">
        <v>-155913456</v>
      </c>
      <c r="E129" s="5">
        <v>155913456</v>
      </c>
      <c r="F129" s="5">
        <v>849376069</v>
      </c>
      <c r="I129" s="5">
        <v>849376069</v>
      </c>
    </row>
    <row r="130" spans="3:14" ht="15.5" x14ac:dyDescent="0.35">
      <c r="C130" t="s">
        <v>266</v>
      </c>
      <c r="D130" s="5">
        <v>-6452427306</v>
      </c>
      <c r="E130" s="5">
        <v>-2366441449</v>
      </c>
      <c r="F130" s="5">
        <v>-1640549271</v>
      </c>
      <c r="G130" s="5">
        <v>-2776397736</v>
      </c>
      <c r="I130" s="5">
        <v>-10288581582</v>
      </c>
      <c r="J130" s="5">
        <v>-9096364153</v>
      </c>
      <c r="K130" s="5">
        <v>-4301929249</v>
      </c>
      <c r="L130" s="5">
        <v>-7102128957</v>
      </c>
      <c r="M130" s="5">
        <v>-5544673109</v>
      </c>
      <c r="N130" s="5">
        <v>-5173514102</v>
      </c>
    </row>
    <row r="131" spans="3:14" ht="15.5" x14ac:dyDescent="0.35">
      <c r="C131" t="s">
        <v>245</v>
      </c>
    </row>
    <row r="132" spans="3:14" ht="15.5" x14ac:dyDescent="0.35">
      <c r="C132" t="s">
        <v>139</v>
      </c>
      <c r="D132" s="5">
        <v>-646342378</v>
      </c>
      <c r="E132" s="5">
        <v>-744254835</v>
      </c>
      <c r="F132" s="5">
        <v>-1818555282</v>
      </c>
      <c r="G132" s="5">
        <v>2060207669</v>
      </c>
      <c r="I132" s="5">
        <v>6416683001</v>
      </c>
      <c r="J132" s="5">
        <v>-5921854021</v>
      </c>
      <c r="K132" s="5">
        <v>32012847877</v>
      </c>
      <c r="L132" s="5">
        <v>32232801539</v>
      </c>
      <c r="M132" s="5">
        <v>-2569970331</v>
      </c>
      <c r="N132" s="5">
        <v>1395876182</v>
      </c>
    </row>
    <row r="133" spans="3:14" ht="15.5" x14ac:dyDescent="0.35">
      <c r="C133" t="s">
        <v>140</v>
      </c>
      <c r="D133" s="5">
        <v>-1575128000</v>
      </c>
      <c r="F133" s="5">
        <v>171433399</v>
      </c>
      <c r="G133" s="5">
        <v>8813519941</v>
      </c>
      <c r="I133" s="5">
        <v>-3666009127</v>
      </c>
      <c r="J133" s="5">
        <v>-5154768688</v>
      </c>
      <c r="K133" s="5">
        <v>-30155183994</v>
      </c>
      <c r="L133" s="5">
        <v>-11052395139</v>
      </c>
      <c r="M133" s="5">
        <v>-36696819</v>
      </c>
      <c r="N133" s="5">
        <v>-1267353716</v>
      </c>
    </row>
    <row r="134" spans="3:14" ht="15.5" x14ac:dyDescent="0.35">
      <c r="C134" t="s">
        <v>1142</v>
      </c>
      <c r="J134" s="5">
        <v>97000000</v>
      </c>
      <c r="K134" s="5">
        <v>182795817</v>
      </c>
      <c r="L134" s="5">
        <v>95495496</v>
      </c>
    </row>
    <row r="135" spans="3:14" ht="15.5" x14ac:dyDescent="0.35">
      <c r="C135" t="s">
        <v>1054</v>
      </c>
      <c r="K135" s="5">
        <v>627362880</v>
      </c>
    </row>
    <row r="136" spans="3:14" ht="15.5" x14ac:dyDescent="0.35">
      <c r="C136" t="s">
        <v>368</v>
      </c>
      <c r="N136" s="5">
        <v>-604132000</v>
      </c>
    </row>
    <row r="137" spans="3:14" ht="15.5" x14ac:dyDescent="0.35">
      <c r="C137" t="s">
        <v>710</v>
      </c>
      <c r="G137" s="5">
        <v>10000000000</v>
      </c>
      <c r="I137" s="5">
        <v>10000000000</v>
      </c>
      <c r="J137" s="5">
        <v>5000000000</v>
      </c>
      <c r="K137" s="5">
        <v>-28642500000</v>
      </c>
      <c r="L137" s="5">
        <v>-10025000000</v>
      </c>
    </row>
    <row r="138" spans="3:14" ht="15.5" x14ac:dyDescent="0.35">
      <c r="C138" t="s">
        <v>143</v>
      </c>
      <c r="D138" s="5">
        <v>-1575128000</v>
      </c>
      <c r="F138" s="5">
        <v>171433399</v>
      </c>
      <c r="G138" s="5">
        <v>-1186480059</v>
      </c>
      <c r="I138" s="5">
        <v>-13666009127</v>
      </c>
      <c r="J138" s="5">
        <v>-10251768688</v>
      </c>
      <c r="K138" s="5">
        <v>-2322842691</v>
      </c>
      <c r="L138" s="5">
        <v>-1122890635</v>
      </c>
      <c r="M138" s="5">
        <v>-36696819</v>
      </c>
      <c r="N138" s="5">
        <v>-663221716</v>
      </c>
    </row>
    <row r="139" spans="3:14" ht="15.5" x14ac:dyDescent="0.35">
      <c r="C139" t="s">
        <v>148</v>
      </c>
      <c r="D139" s="5">
        <v>-646342378</v>
      </c>
      <c r="E139" s="5">
        <v>-744254835</v>
      </c>
      <c r="F139" s="5">
        <v>-1818555282</v>
      </c>
      <c r="G139" s="5">
        <v>2060207669</v>
      </c>
      <c r="I139" s="5">
        <v>6416683001</v>
      </c>
      <c r="J139" s="5">
        <v>-5921854021</v>
      </c>
      <c r="K139" s="5">
        <v>32012847877</v>
      </c>
      <c r="L139" s="5">
        <v>32232801539</v>
      </c>
      <c r="M139" s="5">
        <v>-2569970331</v>
      </c>
      <c r="N139" s="5">
        <v>1395876182</v>
      </c>
    </row>
    <row r="140" spans="3:14" ht="15.5" x14ac:dyDescent="0.35">
      <c r="C140" t="s">
        <v>587</v>
      </c>
      <c r="J140" s="5">
        <v>5457600</v>
      </c>
      <c r="K140" s="5">
        <v>38500000000</v>
      </c>
      <c r="L140" s="5">
        <v>30000000000</v>
      </c>
    </row>
    <row r="141" spans="3:14" ht="15.5" x14ac:dyDescent="0.35">
      <c r="C141" t="s">
        <v>337</v>
      </c>
      <c r="K141" s="5">
        <v>-3719891667</v>
      </c>
    </row>
    <row r="142" spans="3:14" ht="15.5" x14ac:dyDescent="0.35">
      <c r="C142" t="s">
        <v>151</v>
      </c>
    </row>
    <row r="143" spans="3:14" ht="15.5" x14ac:dyDescent="0.35">
      <c r="C143" t="s">
        <v>532</v>
      </c>
      <c r="D143" s="5">
        <v>641439656</v>
      </c>
      <c r="E143" s="5">
        <v>-641439656</v>
      </c>
      <c r="F143" s="5">
        <v>-28652379053</v>
      </c>
      <c r="G143" s="5">
        <v>38652379053</v>
      </c>
      <c r="I143" s="5">
        <v>10000000000</v>
      </c>
      <c r="K143" s="5">
        <v>6974804502</v>
      </c>
      <c r="L143" s="5">
        <v>11450000000</v>
      </c>
      <c r="M143" s="5">
        <v>8745956674</v>
      </c>
      <c r="N143" s="5">
        <v>5020345721</v>
      </c>
    </row>
    <row r="144" spans="3:14" ht="15.5" x14ac:dyDescent="0.35">
      <c r="C144" t="s">
        <v>1143</v>
      </c>
      <c r="G144" s="5">
        <v>-8397658461</v>
      </c>
      <c r="N144" s="5">
        <v>347266000</v>
      </c>
    </row>
    <row r="145" spans="2:14" ht="15.5" x14ac:dyDescent="0.35">
      <c r="C145" t="s">
        <v>608</v>
      </c>
      <c r="D145" s="5">
        <v>-101913969</v>
      </c>
      <c r="F145" s="5">
        <v>-244259913</v>
      </c>
      <c r="G145" s="5">
        <v>158895549</v>
      </c>
      <c r="I145" s="5">
        <v>-244259913</v>
      </c>
    </row>
    <row r="146" spans="2:14" ht="15.5" x14ac:dyDescent="0.35">
      <c r="C146" t="s">
        <v>338</v>
      </c>
      <c r="F146" s="5">
        <v>-1125424501</v>
      </c>
      <c r="G146" s="5">
        <v>1125424501</v>
      </c>
      <c r="I146" s="5">
        <v>-1125424501</v>
      </c>
    </row>
    <row r="147" spans="2:14" ht="15.5" x14ac:dyDescent="0.35">
      <c r="C147" t="s">
        <v>488</v>
      </c>
      <c r="J147" s="5">
        <v>-3500000000</v>
      </c>
    </row>
    <row r="148" spans="2:14" ht="15.5" x14ac:dyDescent="0.35">
      <c r="C148" t="s">
        <v>384</v>
      </c>
      <c r="F148" s="5">
        <v>27999251430</v>
      </c>
      <c r="G148" s="5">
        <v>-30212884015</v>
      </c>
      <c r="I148" s="5">
        <v>-2213632585</v>
      </c>
      <c r="J148" s="5">
        <v>-2091913137</v>
      </c>
      <c r="K148" s="5">
        <v>-9572002534</v>
      </c>
      <c r="L148" s="5">
        <v>-8862122061</v>
      </c>
      <c r="M148" s="5">
        <v>-11184999996</v>
      </c>
      <c r="N148" s="5">
        <v>-3665898540</v>
      </c>
    </row>
    <row r="149" spans="2:14" ht="15.5" x14ac:dyDescent="0.35">
      <c r="C149" t="s">
        <v>1144</v>
      </c>
      <c r="D149" s="5">
        <v>-1185868065</v>
      </c>
      <c r="E149" s="5">
        <v>-102815179</v>
      </c>
      <c r="F149" s="5">
        <v>204256755</v>
      </c>
      <c r="G149" s="5">
        <v>734051042</v>
      </c>
      <c r="J149" s="5">
        <v>-335398484</v>
      </c>
      <c r="K149" s="5">
        <v>-170062424</v>
      </c>
      <c r="L149" s="5">
        <v>-355076400</v>
      </c>
      <c r="M149" s="5">
        <v>-130927009</v>
      </c>
      <c r="N149" s="5">
        <v>-305836999</v>
      </c>
    </row>
    <row r="150" spans="2:14" ht="15.5" x14ac:dyDescent="0.35">
      <c r="C150" t="s">
        <v>507</v>
      </c>
      <c r="D150" s="5">
        <v>-8865136346</v>
      </c>
      <c r="E150" s="5">
        <v>-1928714176</v>
      </c>
      <c r="F150" s="5">
        <v>662001061</v>
      </c>
      <c r="G150" s="5">
        <v>7549985532</v>
      </c>
      <c r="I150" s="5">
        <v>5934624269</v>
      </c>
      <c r="J150" s="5">
        <v>-4084504986</v>
      </c>
      <c r="K150" s="5">
        <v>2541327119</v>
      </c>
      <c r="L150" s="5">
        <v>1820243187</v>
      </c>
      <c r="M150" s="5">
        <v>142588504</v>
      </c>
      <c r="N150" s="5">
        <v>-1040114939</v>
      </c>
    </row>
    <row r="151" spans="2:14" ht="15.5" x14ac:dyDescent="0.35">
      <c r="C151" t="s">
        <v>509</v>
      </c>
      <c r="D151" s="5">
        <v>-33621</v>
      </c>
      <c r="E151" s="5">
        <v>8760520250</v>
      </c>
      <c r="F151" s="5">
        <v>-424781</v>
      </c>
      <c r="G151" s="5">
        <v>424781</v>
      </c>
      <c r="I151" s="5">
        <v>2825862360</v>
      </c>
      <c r="J151" s="5">
        <v>6910792127</v>
      </c>
      <c r="K151" s="5">
        <v>4369465008</v>
      </c>
      <c r="L151" s="5">
        <v>2549221821</v>
      </c>
      <c r="M151" s="5">
        <v>2406633317</v>
      </c>
      <c r="N151" s="5">
        <v>3446748256</v>
      </c>
    </row>
    <row r="152" spans="2:14" ht="15.5" x14ac:dyDescent="0.35">
      <c r="C152" t="s">
        <v>510</v>
      </c>
      <c r="D152" s="5">
        <v>-8865169967</v>
      </c>
      <c r="E152" s="5">
        <v>6831806074</v>
      </c>
      <c r="F152" s="5">
        <v>661576280</v>
      </c>
      <c r="G152" s="5">
        <v>7550410313</v>
      </c>
      <c r="I152" s="5">
        <v>8760486629</v>
      </c>
      <c r="J152" s="5">
        <v>2826287141</v>
      </c>
      <c r="K152" s="5">
        <v>6910792127</v>
      </c>
      <c r="L152" s="5">
        <v>4369465008</v>
      </c>
      <c r="M152" s="5">
        <v>2549221821</v>
      </c>
      <c r="N152" s="5">
        <v>2406633317</v>
      </c>
    </row>
    <row r="154" spans="2:14" ht="15.5" x14ac:dyDescent="0.35">
      <c r="B154" t="s">
        <v>160</v>
      </c>
      <c r="C154" t="s">
        <v>12</v>
      </c>
      <c r="D154" s="5">
        <v>1080000000</v>
      </c>
      <c r="E154" s="5">
        <v>1080000000</v>
      </c>
      <c r="F154" s="5">
        <v>1080000000</v>
      </c>
      <c r="G154" s="5">
        <v>1080000000</v>
      </c>
      <c r="I154" s="5">
        <v>1080000000</v>
      </c>
      <c r="J154" s="5">
        <v>1080000000</v>
      </c>
      <c r="K154" s="6">
        <v>1070000000.0000001</v>
      </c>
      <c r="L154" s="5">
        <v>800000000</v>
      </c>
      <c r="M154" s="5">
        <v>0</v>
      </c>
      <c r="N154" s="5">
        <v>0</v>
      </c>
    </row>
    <row r="155" spans="2:14" ht="15.5" x14ac:dyDescent="0.35">
      <c r="C155" t="s">
        <v>161</v>
      </c>
      <c r="D155" s="6">
        <v>0.96</v>
      </c>
      <c r="E155" s="6">
        <v>0.5</v>
      </c>
      <c r="F155" s="6">
        <v>0.01</v>
      </c>
      <c r="G155" s="6">
        <v>1.07</v>
      </c>
    </row>
    <row r="156" spans="2:14" ht="15.5" x14ac:dyDescent="0.35">
      <c r="C156" t="s">
        <v>162</v>
      </c>
      <c r="D156" s="6">
        <v>139.58000000000001</v>
      </c>
      <c r="E156" s="5">
        <v>362</v>
      </c>
      <c r="F156" s="5">
        <v>30000</v>
      </c>
      <c r="G156" s="6">
        <v>342.06</v>
      </c>
    </row>
    <row r="157" spans="2:14" ht="15.5" x14ac:dyDescent="0.35">
      <c r="C157" t="s">
        <v>61</v>
      </c>
      <c r="D157" s="6">
        <v>3.61</v>
      </c>
      <c r="E157" s="6">
        <v>5.98</v>
      </c>
      <c r="F157" s="6">
        <v>9.11</v>
      </c>
      <c r="G157" s="6">
        <v>9.58</v>
      </c>
    </row>
    <row r="158" spans="2:14" ht="15.5" x14ac:dyDescent="0.35">
      <c r="C158" t="s">
        <v>163</v>
      </c>
      <c r="D158" s="5">
        <v>660000000</v>
      </c>
      <c r="E158" s="5">
        <v>1290000000</v>
      </c>
      <c r="F158" s="5">
        <v>-1520000000</v>
      </c>
      <c r="G158" s="5">
        <v>2600000000</v>
      </c>
    </row>
    <row r="159" spans="2:14" ht="15.5" x14ac:dyDescent="0.35">
      <c r="C159" t="s">
        <v>164</v>
      </c>
      <c r="D159" s="6">
        <v>8.199999999999999E-3</v>
      </c>
      <c r="E159" s="6">
        <v>4.3E-3</v>
      </c>
      <c r="F159" s="6">
        <v>1E-4</v>
      </c>
      <c r="G159" s="6">
        <v>9.300000000000001E-3</v>
      </c>
    </row>
    <row r="160" spans="2:14" ht="15.5" x14ac:dyDescent="0.35">
      <c r="C160" t="s">
        <v>165</v>
      </c>
      <c r="D160" s="6">
        <v>1.0500000000000001E-2</v>
      </c>
      <c r="E160" s="6">
        <v>5.5000000000000005E-3</v>
      </c>
      <c r="F160" s="6">
        <v>1E-4</v>
      </c>
      <c r="G160" s="6">
        <v>1.1899999999999999E-2</v>
      </c>
    </row>
    <row r="161" spans="3:7" ht="15.5" x14ac:dyDescent="0.35">
      <c r="C161" t="s">
        <v>166</v>
      </c>
      <c r="D161" s="6">
        <v>9.0000000000000011E-3</v>
      </c>
      <c r="E161" s="6">
        <v>7.4000000000000003E-3</v>
      </c>
      <c r="F161" s="6">
        <v>-1.84E-2</v>
      </c>
      <c r="G161" s="6">
        <v>2.0499999999999997E-2</v>
      </c>
    </row>
    <row r="162" spans="3:7" ht="15.5" x14ac:dyDescent="0.35">
      <c r="C162" t="s">
        <v>167</v>
      </c>
      <c r="F162" s="6">
        <v>-1.74</v>
      </c>
    </row>
    <row r="163" spans="3:7" ht="15.5" x14ac:dyDescent="0.35">
      <c r="C163" t="s">
        <v>168</v>
      </c>
      <c r="D163" s="5">
        <v>99000000000</v>
      </c>
      <c r="E163" s="5">
        <v>98000000000</v>
      </c>
      <c r="F163" s="5">
        <v>97000000000</v>
      </c>
      <c r="G163" s="5">
        <v>97000000000</v>
      </c>
    </row>
    <row r="164" spans="3:7" ht="15.5" x14ac:dyDescent="0.35">
      <c r="C164" t="s">
        <v>169</v>
      </c>
      <c r="D164" s="6">
        <v>1.46</v>
      </c>
      <c r="E164" s="6">
        <v>1.99</v>
      </c>
      <c r="F164" s="6">
        <v>3.32</v>
      </c>
      <c r="G164" s="6">
        <v>4.05</v>
      </c>
    </row>
    <row r="165" spans="3:7" ht="15.5" x14ac:dyDescent="0.35">
      <c r="C165" t="s">
        <v>170</v>
      </c>
      <c r="D165" s="6">
        <v>91.86</v>
      </c>
      <c r="E165" s="6">
        <v>90.9</v>
      </c>
      <c r="F165" s="6">
        <v>90.4</v>
      </c>
      <c r="G165" s="6">
        <v>90.38</v>
      </c>
    </row>
    <row r="166" spans="3:7" ht="15.5" x14ac:dyDescent="0.35">
      <c r="C166" t="s">
        <v>171</v>
      </c>
      <c r="D166" s="6">
        <v>1.46</v>
      </c>
      <c r="E166" s="6">
        <v>1.99</v>
      </c>
      <c r="F166" s="6">
        <v>3.32</v>
      </c>
      <c r="G166" s="6">
        <v>4.05</v>
      </c>
    </row>
    <row r="167" spans="3:7" ht="15.5" x14ac:dyDescent="0.35">
      <c r="C167" t="s">
        <v>172</v>
      </c>
      <c r="D167" s="6">
        <v>91.86</v>
      </c>
      <c r="E167" s="6">
        <v>90.9</v>
      </c>
      <c r="F167" s="6">
        <v>90.4</v>
      </c>
      <c r="G167" s="6">
        <v>90.38</v>
      </c>
    </row>
    <row r="168" spans="3:7" ht="15.5" x14ac:dyDescent="0.35">
      <c r="C168" t="s">
        <v>173</v>
      </c>
      <c r="D168" s="5">
        <v>7000000000</v>
      </c>
      <c r="E168" s="5">
        <v>3000000000</v>
      </c>
      <c r="F168" s="5">
        <v>3000000000</v>
      </c>
    </row>
    <row r="169" spans="3:7" ht="15.5" x14ac:dyDescent="0.35">
      <c r="C169" t="s">
        <v>174</v>
      </c>
      <c r="D169" s="5">
        <v>9000000000</v>
      </c>
      <c r="E169" s="5">
        <v>9000000000</v>
      </c>
      <c r="F169" s="5">
        <v>10000000000</v>
      </c>
      <c r="G169" s="5">
        <v>13000000000</v>
      </c>
    </row>
    <row r="170" spans="3:7" ht="15.5" x14ac:dyDescent="0.35">
      <c r="C170" t="s">
        <v>175</v>
      </c>
      <c r="D170" s="5">
        <v>99000000000</v>
      </c>
      <c r="E170" s="5">
        <v>98000000000</v>
      </c>
      <c r="F170" s="5">
        <v>97000000000</v>
      </c>
      <c r="G170" s="5">
        <v>97000000000</v>
      </c>
    </row>
    <row r="171" spans="3:7" ht="15.5" x14ac:dyDescent="0.35">
      <c r="C171" t="s">
        <v>24</v>
      </c>
      <c r="D171" s="5">
        <v>16000000000</v>
      </c>
      <c r="E171" s="5">
        <v>12000000000</v>
      </c>
      <c r="F171" s="5">
        <v>13000000000</v>
      </c>
      <c r="G171" s="5">
        <v>13000000000</v>
      </c>
    </row>
    <row r="172" spans="3:7" ht="15.5" x14ac:dyDescent="0.35">
      <c r="C172" t="s">
        <v>21</v>
      </c>
      <c r="D172" s="5">
        <v>13000000000</v>
      </c>
      <c r="E172" s="5">
        <v>5000000000</v>
      </c>
      <c r="F172" s="5">
        <v>4000000000</v>
      </c>
      <c r="G172" s="5">
        <v>5000000000</v>
      </c>
    </row>
    <row r="173" spans="3:7" ht="15.5" x14ac:dyDescent="0.35">
      <c r="C173" t="s">
        <v>176</v>
      </c>
      <c r="D173" s="5">
        <v>50000000000</v>
      </c>
      <c r="E173" s="5">
        <v>49000000000</v>
      </c>
      <c r="F173" s="5">
        <v>51000000000</v>
      </c>
      <c r="G173" s="5">
        <v>52000000000</v>
      </c>
    </row>
    <row r="174" spans="3:7" ht="15.5" x14ac:dyDescent="0.35">
      <c r="C174" t="s">
        <v>177</v>
      </c>
      <c r="D174" s="5">
        <v>-7000000000</v>
      </c>
      <c r="E174" s="5">
        <v>-1000000000</v>
      </c>
      <c r="F174" s="5">
        <v>2000000000</v>
      </c>
      <c r="G174" s="5">
        <v>-3000000000</v>
      </c>
    </row>
    <row r="175" spans="3:7" ht="15.5" x14ac:dyDescent="0.35">
      <c r="C175" t="s">
        <v>178</v>
      </c>
      <c r="D175" s="5">
        <v>-2000000000</v>
      </c>
      <c r="F175" s="5">
        <v>0</v>
      </c>
      <c r="G175" s="5">
        <v>-1000000000</v>
      </c>
    </row>
    <row r="176" spans="3:7" ht="15.5" x14ac:dyDescent="0.35">
      <c r="C176" t="s">
        <v>13</v>
      </c>
      <c r="D176" s="5">
        <v>-8000000000</v>
      </c>
      <c r="E176" s="5">
        <v>-1000000000</v>
      </c>
      <c r="F176" s="5">
        <v>2000000000</v>
      </c>
      <c r="G176" s="5">
        <v>-5000000000</v>
      </c>
    </row>
    <row r="177" spans="3:15" ht="15.5" x14ac:dyDescent="0.35">
      <c r="C177" t="s">
        <v>16</v>
      </c>
      <c r="D177" s="6">
        <v>-7.65</v>
      </c>
      <c r="E177" s="6">
        <v>-1.1000000000000001</v>
      </c>
      <c r="F177" s="6">
        <v>2.31</v>
      </c>
      <c r="G177" s="6">
        <v>-4.2</v>
      </c>
    </row>
    <row r="178" spans="3:15" ht="15.5" x14ac:dyDescent="0.35">
      <c r="C178" t="s">
        <v>46</v>
      </c>
      <c r="I178" s="6">
        <v>2.76</v>
      </c>
      <c r="J178" s="6">
        <v>4.1900000000000004</v>
      </c>
      <c r="K178" s="6">
        <v>2.09</v>
      </c>
      <c r="L178" s="6">
        <v>3.69</v>
      </c>
      <c r="M178" s="6">
        <v>1299993.03</v>
      </c>
      <c r="N178" s="6">
        <v>-141246.82999999999</v>
      </c>
    </row>
    <row r="179" spans="3:15" ht="15.5" x14ac:dyDescent="0.35">
      <c r="C179" t="s">
        <v>60</v>
      </c>
      <c r="I179" s="6">
        <v>108.7</v>
      </c>
      <c r="J179" s="6">
        <v>30.55</v>
      </c>
      <c r="K179" s="6">
        <v>39.229999999999997</v>
      </c>
      <c r="L179" s="5">
        <v>0</v>
      </c>
      <c r="M179" s="5">
        <v>0</v>
      </c>
      <c r="N179" s="5">
        <v>0</v>
      </c>
      <c r="O179" s="5">
        <v>0</v>
      </c>
    </row>
    <row r="180" spans="3:15" ht="15.5" x14ac:dyDescent="0.35">
      <c r="C180" t="s">
        <v>63</v>
      </c>
      <c r="I180" s="6">
        <v>2.08</v>
      </c>
      <c r="J180" s="6">
        <v>0.93</v>
      </c>
      <c r="K180" s="6">
        <v>0.83</v>
      </c>
      <c r="L180" s="5">
        <v>0</v>
      </c>
      <c r="M180" s="5">
        <v>0</v>
      </c>
      <c r="N180" s="5">
        <v>0</v>
      </c>
      <c r="O180" s="5">
        <v>0</v>
      </c>
    </row>
    <row r="181" spans="3:15" ht="15.5" x14ac:dyDescent="0.35">
      <c r="C181" t="s">
        <v>179</v>
      </c>
      <c r="I181" s="5">
        <v>3650000000</v>
      </c>
      <c r="J181" s="5">
        <v>6780000000</v>
      </c>
      <c r="K181" s="5">
        <v>5120000000</v>
      </c>
      <c r="L181" s="5">
        <v>5840000000</v>
      </c>
      <c r="M181" s="5">
        <v>5030000000</v>
      </c>
      <c r="N181" s="5">
        <v>1740000000</v>
      </c>
    </row>
    <row r="182" spans="3:15" ht="15.5" x14ac:dyDescent="0.35">
      <c r="C182" t="s">
        <v>180</v>
      </c>
      <c r="I182" s="6">
        <v>2.4399999999999998E-2</v>
      </c>
      <c r="J182" s="6">
        <v>3.7100000000000001E-2</v>
      </c>
      <c r="K182" s="6">
        <v>2.0799999999999999E-2</v>
      </c>
      <c r="L182" s="6">
        <v>4.0599999999999997E-2</v>
      </c>
      <c r="M182" s="6">
        <v>6.3899999999999998E-2</v>
      </c>
      <c r="N182" s="6">
        <v>-6.5000000000000006E-3</v>
      </c>
      <c r="O182" s="5">
        <v>0</v>
      </c>
    </row>
    <row r="183" spans="3:15" ht="15.5" x14ac:dyDescent="0.35">
      <c r="C183" t="s">
        <v>181</v>
      </c>
      <c r="I183" s="6">
        <v>3.0499999999999999E-2</v>
      </c>
      <c r="J183" s="6">
        <v>4.7199999999999999E-2</v>
      </c>
      <c r="K183" s="6">
        <v>2.4799999999999999E-2</v>
      </c>
      <c r="L183" s="6">
        <v>5.4800000000000001E-2</v>
      </c>
      <c r="M183" s="6">
        <v>0.17699999999999999</v>
      </c>
      <c r="N183" s="6">
        <v>-2.35E-2</v>
      </c>
      <c r="O183" s="5">
        <v>0</v>
      </c>
    </row>
    <row r="184" spans="3:15" ht="15.5" x14ac:dyDescent="0.35">
      <c r="C184" t="s">
        <v>182</v>
      </c>
      <c r="I184" s="6">
        <v>2.1299999999999999E-2</v>
      </c>
      <c r="J184" s="6">
        <v>5.5999999999999994E-2</v>
      </c>
      <c r="K184" s="6">
        <v>5.2999999999999999E-2</v>
      </c>
      <c r="L184" s="6">
        <v>0.1368</v>
      </c>
      <c r="M184" s="6">
        <v>0.26100000000000001</v>
      </c>
      <c r="N184" s="6">
        <v>3.3000000000000002E-2</v>
      </c>
      <c r="O184" s="5">
        <v>0</v>
      </c>
    </row>
    <row r="185" spans="3:15" ht="15.5" x14ac:dyDescent="0.35">
      <c r="C185" t="s">
        <v>183</v>
      </c>
      <c r="I185" s="6">
        <v>1.93</v>
      </c>
    </row>
    <row r="186" spans="3:15" ht="15.5" x14ac:dyDescent="0.35">
      <c r="C186" t="s">
        <v>57</v>
      </c>
      <c r="I186" s="6">
        <v>3.32</v>
      </c>
      <c r="J186" s="6">
        <v>1.44</v>
      </c>
      <c r="K186" s="6">
        <v>0.97</v>
      </c>
      <c r="L186" s="5">
        <v>0</v>
      </c>
      <c r="M186" s="5">
        <v>0</v>
      </c>
      <c r="N186" s="5">
        <v>0</v>
      </c>
      <c r="O186" s="5">
        <v>0</v>
      </c>
    </row>
    <row r="187" spans="3:15" ht="15.5" x14ac:dyDescent="0.35">
      <c r="C187" t="s">
        <v>54</v>
      </c>
      <c r="I187" s="6">
        <v>90.4</v>
      </c>
      <c r="J187" s="6">
        <v>88.68</v>
      </c>
      <c r="K187" s="6">
        <v>84.46</v>
      </c>
      <c r="L187" s="6">
        <v>67.31</v>
      </c>
      <c r="M187" s="6">
        <v>7345584.0700000003</v>
      </c>
      <c r="N187" s="6">
        <v>6020575.6699999999</v>
      </c>
      <c r="O187" s="5">
        <v>0</v>
      </c>
    </row>
    <row r="188" spans="3:15" ht="15.5" x14ac:dyDescent="0.35">
      <c r="C188" t="s">
        <v>184</v>
      </c>
      <c r="I188" s="6">
        <v>3.32</v>
      </c>
      <c r="J188" s="6">
        <v>1.44</v>
      </c>
      <c r="K188" s="6">
        <v>0.97</v>
      </c>
      <c r="L188" s="5">
        <v>0</v>
      </c>
      <c r="M188" s="5">
        <v>0</v>
      </c>
      <c r="N188" s="5">
        <v>0</v>
      </c>
      <c r="O188" s="5">
        <v>0</v>
      </c>
    </row>
    <row r="189" spans="3:15" ht="15.5" x14ac:dyDescent="0.35">
      <c r="C189" t="s">
        <v>185</v>
      </c>
      <c r="I189" s="6">
        <v>90.4</v>
      </c>
      <c r="J189" s="6">
        <v>88.68</v>
      </c>
      <c r="K189" s="6">
        <v>84.46</v>
      </c>
      <c r="L189" s="6">
        <v>67.31</v>
      </c>
      <c r="M189" s="6">
        <v>7345584.0700000003</v>
      </c>
      <c r="N189" s="6">
        <v>6020575.6699999999</v>
      </c>
      <c r="O189" s="5">
        <v>0</v>
      </c>
    </row>
    <row r="190" spans="3:15" ht="15.5" x14ac:dyDescent="0.35">
      <c r="C190" t="s">
        <v>186</v>
      </c>
      <c r="I190" s="5">
        <v>3000000000</v>
      </c>
      <c r="J190" s="5">
        <v>0</v>
      </c>
      <c r="K190" s="5">
        <v>0</v>
      </c>
      <c r="L190" s="5">
        <v>9000000000</v>
      </c>
      <c r="M190" s="5">
        <v>6000000000</v>
      </c>
      <c r="N190" s="5">
        <v>6000000000</v>
      </c>
    </row>
    <row r="191" spans="3:15" ht="15.5" x14ac:dyDescent="0.35">
      <c r="C191" t="s">
        <v>187</v>
      </c>
      <c r="I191" s="5">
        <v>10000000000</v>
      </c>
      <c r="J191" s="5">
        <v>5000000000</v>
      </c>
      <c r="K191" s="5">
        <v>7000000000</v>
      </c>
      <c r="L191" s="5">
        <v>1000000000</v>
      </c>
      <c r="M191" s="5">
        <v>1000000000</v>
      </c>
      <c r="N191" s="5">
        <v>3000000000</v>
      </c>
    </row>
    <row r="192" spans="3:15" ht="15.5" x14ac:dyDescent="0.35">
      <c r="C192" t="s">
        <v>26</v>
      </c>
      <c r="I192" s="5">
        <v>13000000000</v>
      </c>
      <c r="J192" s="5">
        <v>5000000000</v>
      </c>
      <c r="K192" s="5">
        <v>7000000000</v>
      </c>
      <c r="L192" s="5">
        <v>10000000000</v>
      </c>
      <c r="M192" s="5">
        <v>7000000000</v>
      </c>
      <c r="N192" s="5">
        <v>9000000000</v>
      </c>
    </row>
    <row r="193" spans="2:15" ht="15.5" x14ac:dyDescent="0.35">
      <c r="C193" t="s">
        <v>23</v>
      </c>
      <c r="I193" s="5">
        <v>4000000000</v>
      </c>
      <c r="J193" s="5">
        <v>2000000000</v>
      </c>
      <c r="K193" s="5">
        <v>0</v>
      </c>
      <c r="L193" s="5">
        <v>5000000000</v>
      </c>
      <c r="M193" s="5">
        <v>4000000000</v>
      </c>
      <c r="N193" s="5">
        <v>7000000000</v>
      </c>
    </row>
    <row r="194" spans="2:15" ht="15.5" x14ac:dyDescent="0.35">
      <c r="C194" t="s">
        <v>188</v>
      </c>
      <c r="I194" s="5">
        <v>51000000000</v>
      </c>
      <c r="J194" s="5">
        <v>55000000000</v>
      </c>
      <c r="K194" s="5">
        <v>65000000000</v>
      </c>
      <c r="L194" s="5">
        <v>23000000000</v>
      </c>
      <c r="M194" s="5">
        <v>0</v>
      </c>
      <c r="N194" s="5">
        <v>-1000000000</v>
      </c>
    </row>
    <row r="195" spans="2:15" ht="15.5" x14ac:dyDescent="0.35">
      <c r="C195" t="s">
        <v>189</v>
      </c>
      <c r="I195" s="5">
        <v>3000000000</v>
      </c>
      <c r="J195" s="5">
        <v>7000000000</v>
      </c>
      <c r="K195" s="5">
        <v>1000000000</v>
      </c>
      <c r="L195" s="5">
        <v>-19000000000</v>
      </c>
      <c r="M195" s="5">
        <v>3000000000</v>
      </c>
      <c r="N195" s="5">
        <v>-1000000000</v>
      </c>
    </row>
    <row r="196" spans="2:15" ht="15.5" x14ac:dyDescent="0.35">
      <c r="C196" t="s">
        <v>190</v>
      </c>
      <c r="I196" s="5">
        <v>-14000000000</v>
      </c>
      <c r="J196" s="5">
        <v>-10000000000</v>
      </c>
      <c r="K196" s="5">
        <v>-2000000000</v>
      </c>
      <c r="L196" s="5">
        <v>-1000000000</v>
      </c>
      <c r="M196" s="5">
        <v>0</v>
      </c>
      <c r="N196" s="5">
        <v>-1000000000</v>
      </c>
    </row>
    <row r="197" spans="2:15" ht="15.5" x14ac:dyDescent="0.35">
      <c r="C197" t="s">
        <v>15</v>
      </c>
      <c r="I197" s="5">
        <v>-10000000000</v>
      </c>
      <c r="J197" s="5">
        <v>-3000000000</v>
      </c>
      <c r="K197" s="5">
        <v>-2000000000</v>
      </c>
      <c r="L197" s="5">
        <v>-20000000000</v>
      </c>
      <c r="M197" s="5">
        <v>3000000000</v>
      </c>
      <c r="N197" s="5">
        <v>-2000000000</v>
      </c>
    </row>
    <row r="198" spans="2:15" ht="15.5" x14ac:dyDescent="0.35">
      <c r="C198" t="s">
        <v>17</v>
      </c>
      <c r="I198" s="6">
        <v>-9.75</v>
      </c>
      <c r="J198" s="6">
        <v>-3.03</v>
      </c>
      <c r="K198" s="6">
        <v>-1.52</v>
      </c>
      <c r="L198" s="6">
        <v>-25.6</v>
      </c>
      <c r="M198" s="6">
        <v>1356279.42</v>
      </c>
      <c r="N198" s="6">
        <v>-1217995.56</v>
      </c>
      <c r="O198" s="5">
        <v>0</v>
      </c>
    </row>
    <row r="200" spans="2:15" ht="15.5" x14ac:dyDescent="0.35">
      <c r="B200" t="s">
        <v>191</v>
      </c>
      <c r="C200" t="s">
        <v>192</v>
      </c>
      <c r="D200" s="5">
        <v>1000000000</v>
      </c>
      <c r="E200" s="5">
        <v>535000000</v>
      </c>
      <c r="F200" s="5">
        <v>12000000</v>
      </c>
      <c r="G200" s="5">
        <v>1000000000</v>
      </c>
      <c r="H200" s="5">
        <v>3000000000</v>
      </c>
      <c r="I200" s="5">
        <v>3000000000</v>
      </c>
      <c r="J200" s="5">
        <v>5000000000</v>
      </c>
      <c r="K200" s="5">
        <v>2000000000</v>
      </c>
      <c r="L200" s="5">
        <v>3000000000</v>
      </c>
      <c r="M200" s="5">
        <v>3000000000</v>
      </c>
      <c r="N200" s="5">
        <v>-282000000</v>
      </c>
    </row>
    <row r="201" spans="2:15" ht="15.5" x14ac:dyDescent="0.35">
      <c r="C201" t="s">
        <v>345</v>
      </c>
      <c r="H201" s="6">
        <v>1.05</v>
      </c>
      <c r="I201" s="6">
        <v>1.05</v>
      </c>
      <c r="J201" s="6">
        <v>1.05</v>
      </c>
    </row>
    <row r="202" spans="2:15" ht="15.5" x14ac:dyDescent="0.35">
      <c r="C202" t="s">
        <v>65</v>
      </c>
      <c r="H202" s="6">
        <v>0.3594</v>
      </c>
      <c r="I202" s="6">
        <v>0.38090000000000002</v>
      </c>
      <c r="J202" s="6">
        <v>0.25069999999999998</v>
      </c>
    </row>
    <row r="203" spans="2:15" ht="15.5" x14ac:dyDescent="0.35">
      <c r="C203" t="s">
        <v>346</v>
      </c>
      <c r="H203" s="6">
        <v>9.3999999999999986E-3</v>
      </c>
      <c r="I203" s="6">
        <v>5.0000000000000001E-3</v>
      </c>
      <c r="J203" s="6">
        <v>5.0000000000000001E-3</v>
      </c>
    </row>
    <row r="204" spans="2:15" ht="15.5" x14ac:dyDescent="0.35">
      <c r="C204" t="s">
        <v>45</v>
      </c>
      <c r="D204" s="6">
        <v>0.96</v>
      </c>
      <c r="E204" s="6">
        <v>0.5</v>
      </c>
      <c r="F204" s="6">
        <v>0.01</v>
      </c>
      <c r="G204" s="6">
        <v>1.07</v>
      </c>
      <c r="H204" s="6">
        <v>2.92</v>
      </c>
      <c r="I204" s="6">
        <v>2.76</v>
      </c>
      <c r="J204" s="6">
        <v>4.1900000000000004</v>
      </c>
      <c r="K204" s="6">
        <v>2.09</v>
      </c>
      <c r="L204" s="6">
        <v>2.75</v>
      </c>
      <c r="M204" s="6">
        <v>2.42</v>
      </c>
      <c r="N204" s="6">
        <v>-0.26</v>
      </c>
    </row>
    <row r="205" spans="2:15" ht="15.5" x14ac:dyDescent="0.35">
      <c r="C205" t="s">
        <v>67</v>
      </c>
      <c r="H205" s="6">
        <v>1.05</v>
      </c>
      <c r="I205" s="6">
        <v>1.05</v>
      </c>
      <c r="J205" s="6">
        <v>1.05</v>
      </c>
    </row>
    <row r="206" spans="2:15" ht="15.5" x14ac:dyDescent="0.35">
      <c r="C206" t="s">
        <v>347</v>
      </c>
      <c r="H206" s="6">
        <v>0.3594</v>
      </c>
      <c r="I206" s="6">
        <v>0.38090000000000002</v>
      </c>
      <c r="J206" s="6">
        <v>0.25069999999999998</v>
      </c>
    </row>
    <row r="207" spans="2:15" ht="15.5" x14ac:dyDescent="0.35">
      <c r="C207" t="s">
        <v>348</v>
      </c>
      <c r="H207" s="6">
        <v>9.3999999999999986E-3</v>
      </c>
      <c r="I207" s="6">
        <v>5.0000000000000001E-3</v>
      </c>
      <c r="J207" s="6">
        <v>5.0000000000000001E-3</v>
      </c>
    </row>
    <row r="208" spans="2:15" ht="15.5" x14ac:dyDescent="0.35">
      <c r="C208" t="s">
        <v>193</v>
      </c>
      <c r="D208" s="5">
        <v>40000000000</v>
      </c>
      <c r="E208" s="5">
        <v>33000000000</v>
      </c>
      <c r="F208" s="5">
        <v>35000000000</v>
      </c>
      <c r="G208" s="5">
        <v>41000000000</v>
      </c>
      <c r="H208" s="5">
        <v>145000000000</v>
      </c>
      <c r="I208" s="5">
        <v>155000000000</v>
      </c>
      <c r="J208" s="5">
        <v>148000000000</v>
      </c>
      <c r="K208" s="5">
        <v>107000000000</v>
      </c>
      <c r="L208" s="5">
        <v>99000000000</v>
      </c>
      <c r="M208" s="5">
        <v>82000000000</v>
      </c>
      <c r="N208" s="5">
        <v>67000000000</v>
      </c>
    </row>
    <row r="209" spans="3:10" ht="15.5" x14ac:dyDescent="0.35">
      <c r="C209" t="s">
        <v>349</v>
      </c>
      <c r="H209" s="6">
        <v>1.05</v>
      </c>
      <c r="I209" s="6">
        <v>1.05</v>
      </c>
      <c r="J209" s="6">
        <v>1.05</v>
      </c>
    </row>
    <row r="210" spans="3:10" ht="15.5" x14ac:dyDescent="0.35">
      <c r="C210" t="s">
        <v>350</v>
      </c>
      <c r="H210" s="6">
        <v>0.3594</v>
      </c>
      <c r="I210" s="6">
        <v>0.38090000000000002</v>
      </c>
      <c r="J210" s="6">
        <v>0.25069999999999998</v>
      </c>
    </row>
    <row r="211" spans="3:10" ht="15.5" x14ac:dyDescent="0.35">
      <c r="C211" t="s">
        <v>351</v>
      </c>
      <c r="H211" s="6">
        <v>9.3999999999999986E-3</v>
      </c>
      <c r="I211" s="6">
        <v>5.0000000000000001E-3</v>
      </c>
      <c r="J211" s="6">
        <v>5.0000000000000001E-3</v>
      </c>
    </row>
    <row r="212" spans="3:10" ht="15.5" x14ac:dyDescent="0.35">
      <c r="C212" t="s">
        <v>194</v>
      </c>
      <c r="I212" s="6">
        <v>38.340000000000003</v>
      </c>
    </row>
    <row r="213" spans="3:10" ht="15.5" x14ac:dyDescent="0.35">
      <c r="C213" t="s">
        <v>292</v>
      </c>
      <c r="I213" s="6">
        <v>44.05</v>
      </c>
    </row>
    <row r="214" spans="3:10" ht="15.5" x14ac:dyDescent="0.35">
      <c r="C214" t="s">
        <v>195</v>
      </c>
      <c r="I214" s="6">
        <v>6.95</v>
      </c>
    </row>
    <row r="215" spans="3:10" ht="15.5" x14ac:dyDescent="0.35">
      <c r="C215" t="s">
        <v>293</v>
      </c>
      <c r="I215" s="6">
        <v>2.2700000000000001E-2</v>
      </c>
    </row>
    <row r="216" spans="3:10" ht="15.5" x14ac:dyDescent="0.35">
      <c r="C216" t="s">
        <v>294</v>
      </c>
      <c r="I216" s="6">
        <v>0.81</v>
      </c>
    </row>
    <row r="217" spans="3:10" ht="15.5" x14ac:dyDescent="0.35">
      <c r="C217" t="s">
        <v>196</v>
      </c>
      <c r="I217" s="6">
        <v>1.22</v>
      </c>
    </row>
    <row r="218" spans="3:10" ht="15.5" x14ac:dyDescent="0.35">
      <c r="C218" t="s">
        <v>295</v>
      </c>
      <c r="I218" s="6">
        <v>-13.62</v>
      </c>
    </row>
    <row r="219" spans="3:10" ht="15.5" x14ac:dyDescent="0.35">
      <c r="C219" t="s">
        <v>296</v>
      </c>
      <c r="I219" s="6">
        <v>-10.53</v>
      </c>
    </row>
    <row r="220" spans="3:10" ht="15.5" x14ac:dyDescent="0.35">
      <c r="C220" t="s">
        <v>297</v>
      </c>
      <c r="I220" s="6">
        <v>65.260000000000005</v>
      </c>
    </row>
    <row r="221" spans="3:10" ht="15.5" x14ac:dyDescent="0.35">
      <c r="C221" t="s">
        <v>298</v>
      </c>
      <c r="I221" s="6">
        <v>44.19</v>
      </c>
    </row>
    <row r="222" spans="3:10" ht="15.5" x14ac:dyDescent="0.35">
      <c r="C222" t="s">
        <v>299</v>
      </c>
      <c r="I222" s="6">
        <v>-1.29</v>
      </c>
    </row>
    <row r="223" spans="3:10" ht="15.5" x14ac:dyDescent="0.35">
      <c r="C223" t="s">
        <v>300</v>
      </c>
      <c r="I223" s="6">
        <v>-4.7699999999999996</v>
      </c>
    </row>
    <row r="224" spans="3:10" ht="15.5" x14ac:dyDescent="0.35">
      <c r="C224" t="s">
        <v>301</v>
      </c>
      <c r="I224" s="6">
        <v>2.54</v>
      </c>
    </row>
    <row r="225" spans="3:9" ht="15.5" x14ac:dyDescent="0.35">
      <c r="C225" t="s">
        <v>197</v>
      </c>
      <c r="I225" s="6">
        <v>2.92</v>
      </c>
    </row>
    <row r="226" spans="3:9" ht="15.5" x14ac:dyDescent="0.35">
      <c r="C226" t="s">
        <v>302</v>
      </c>
      <c r="I226" s="6">
        <v>138.53</v>
      </c>
    </row>
    <row r="227" spans="3:9" ht="15.5" x14ac:dyDescent="0.35">
      <c r="C227" t="s">
        <v>198</v>
      </c>
      <c r="D227" s="6">
        <v>1.99</v>
      </c>
    </row>
    <row r="228" spans="3:9" ht="15.5" x14ac:dyDescent="0.35">
      <c r="C228" t="s">
        <v>199</v>
      </c>
      <c r="I228" s="6">
        <v>91.86</v>
      </c>
    </row>
    <row r="229" spans="3:9" ht="15.5" x14ac:dyDescent="0.35">
      <c r="C229" t="s">
        <v>303</v>
      </c>
      <c r="I229" s="6">
        <v>-10.64</v>
      </c>
    </row>
    <row r="230" spans="3:9" ht="15.5" x14ac:dyDescent="0.35">
      <c r="C230" t="s">
        <v>200</v>
      </c>
      <c r="D230" s="6">
        <v>3.88</v>
      </c>
    </row>
    <row r="231" spans="3:9" ht="15.5" x14ac:dyDescent="0.35">
      <c r="C231" t="s">
        <v>201</v>
      </c>
      <c r="D231" s="6">
        <v>3.15</v>
      </c>
    </row>
    <row r="232" spans="3:9" ht="15.5" x14ac:dyDescent="0.35">
      <c r="C232" t="s">
        <v>202</v>
      </c>
      <c r="D232" s="6">
        <v>0.16</v>
      </c>
    </row>
    <row r="233" spans="3:9" ht="15.5" x14ac:dyDescent="0.35">
      <c r="C233" t="s">
        <v>352</v>
      </c>
      <c r="D233" s="6">
        <v>0.09</v>
      </c>
    </row>
    <row r="234" spans="3:9" ht="15.5" x14ac:dyDescent="0.35">
      <c r="C234" t="s">
        <v>203</v>
      </c>
      <c r="D234" s="6">
        <v>0.28999999999999998</v>
      </c>
    </row>
    <row r="235" spans="3:9" ht="15.5" x14ac:dyDescent="0.35">
      <c r="C235" t="s">
        <v>204</v>
      </c>
      <c r="D235" s="6">
        <v>0.12</v>
      </c>
    </row>
    <row r="236" spans="3:9" ht="15.5" x14ac:dyDescent="0.35">
      <c r="C236" t="s">
        <v>205</v>
      </c>
      <c r="D236" s="6">
        <v>1.29</v>
      </c>
    </row>
    <row r="237" spans="3:9" ht="15.5" x14ac:dyDescent="0.35">
      <c r="C237" t="s">
        <v>304</v>
      </c>
      <c r="I237" s="6">
        <v>1.76</v>
      </c>
    </row>
    <row r="238" spans="3:9" ht="15.5" x14ac:dyDescent="0.35">
      <c r="C238" t="s">
        <v>13</v>
      </c>
      <c r="D238" s="5">
        <v>-8000000000</v>
      </c>
    </row>
    <row r="239" spans="3:9" ht="15.5" x14ac:dyDescent="0.35">
      <c r="C239" t="s">
        <v>206</v>
      </c>
      <c r="I239" s="6">
        <v>6.75</v>
      </c>
    </row>
    <row r="240" spans="3:9" ht="15.5" x14ac:dyDescent="0.35">
      <c r="C240" t="s">
        <v>207</v>
      </c>
      <c r="I240" s="6">
        <v>2.1499999999999998E-2</v>
      </c>
    </row>
    <row r="241" spans="3:9" ht="15.5" x14ac:dyDescent="0.35">
      <c r="C241" t="s">
        <v>208</v>
      </c>
      <c r="I241" s="6">
        <v>2.7699999999999999E-2</v>
      </c>
    </row>
    <row r="242" spans="3:9" ht="15.5" x14ac:dyDescent="0.35">
      <c r="C242" t="s">
        <v>209</v>
      </c>
      <c r="I242" s="6">
        <v>1.8799999999999997E-2</v>
      </c>
    </row>
    <row r="243" spans="3:9" ht="15.5" x14ac:dyDescent="0.35">
      <c r="C243" t="s">
        <v>305</v>
      </c>
      <c r="I243" s="6">
        <v>1.01E-2</v>
      </c>
    </row>
    <row r="244" spans="3:9" ht="15.5" x14ac:dyDescent="0.35">
      <c r="C244" t="s">
        <v>210</v>
      </c>
      <c r="D244" s="6">
        <v>53.7</v>
      </c>
    </row>
    <row r="245" spans="3:9" ht="15.5" x14ac:dyDescent="0.35">
      <c r="C245" t="s">
        <v>211</v>
      </c>
      <c r="D245" s="6">
        <v>32.909999999999997</v>
      </c>
    </row>
    <row r="246" spans="3:9" ht="15.5" x14ac:dyDescent="0.35">
      <c r="C246" t="s">
        <v>212</v>
      </c>
      <c r="D246" s="6">
        <v>29.06</v>
      </c>
    </row>
    <row r="247" spans="3:9" ht="15.5" x14ac:dyDescent="0.35">
      <c r="C247" t="s">
        <v>213</v>
      </c>
      <c r="D247" s="6">
        <v>57.55</v>
      </c>
    </row>
    <row r="248" spans="3:9" ht="15.5" x14ac:dyDescent="0.35">
      <c r="C248" t="s">
        <v>214</v>
      </c>
      <c r="D248" s="6">
        <v>1.69</v>
      </c>
    </row>
    <row r="249" spans="3:9" ht="15.5" x14ac:dyDescent="0.35">
      <c r="C249" t="s">
        <v>306</v>
      </c>
      <c r="I249" s="6">
        <v>1.19</v>
      </c>
    </row>
    <row r="250" spans="3:9" ht="15.5" x14ac:dyDescent="0.35">
      <c r="C250" t="s">
        <v>307</v>
      </c>
      <c r="I250" s="6">
        <v>10.46</v>
      </c>
    </row>
    <row r="251" spans="3:9" ht="15.5" x14ac:dyDescent="0.35">
      <c r="C251" t="s">
        <v>41</v>
      </c>
      <c r="I251" s="5">
        <v>120000000000</v>
      </c>
    </row>
    <row r="252" spans="3:9" ht="15.5" x14ac:dyDescent="0.35">
      <c r="C252" t="s">
        <v>215</v>
      </c>
      <c r="I252" s="5">
        <v>134000000000</v>
      </c>
    </row>
    <row r="253" spans="3:9" ht="15.5" x14ac:dyDescent="0.35">
      <c r="C253" t="s">
        <v>216</v>
      </c>
      <c r="I253" s="5">
        <v>1080000000</v>
      </c>
    </row>
    <row r="254" spans="3:9" ht="15.5" x14ac:dyDescent="0.35">
      <c r="C254" t="s">
        <v>217</v>
      </c>
      <c r="I254" s="6">
        <v>0.26910000000000001</v>
      </c>
    </row>
    <row r="255" spans="3:9" ht="15.5" x14ac:dyDescent="0.35">
      <c r="C255" t="s">
        <v>218</v>
      </c>
      <c r="D255" s="6">
        <v>0.17149999999999999</v>
      </c>
    </row>
    <row r="256" spans="3:9" ht="15.5" x14ac:dyDescent="0.35">
      <c r="C256" t="s">
        <v>219</v>
      </c>
      <c r="D256" s="6">
        <v>2.46E-2</v>
      </c>
    </row>
    <row r="257" spans="3:9" ht="15.5" x14ac:dyDescent="0.35">
      <c r="C257" t="s">
        <v>220</v>
      </c>
      <c r="D257" s="6">
        <v>2.5899999999999999E-2</v>
      </c>
    </row>
    <row r="258" spans="3:9" ht="15.5" x14ac:dyDescent="0.35">
      <c r="C258" t="s">
        <v>221</v>
      </c>
      <c r="D258" s="6">
        <v>0.10210000000000001</v>
      </c>
    </row>
    <row r="259" spans="3:9" ht="15.5" x14ac:dyDescent="0.35">
      <c r="C259" t="s">
        <v>222</v>
      </c>
      <c r="D259" s="6">
        <v>0.31670000000000004</v>
      </c>
    </row>
    <row r="260" spans="3:9" ht="15.5" x14ac:dyDescent="0.35">
      <c r="C260" t="s">
        <v>223</v>
      </c>
      <c r="D260" s="6">
        <v>0.66139999999999999</v>
      </c>
    </row>
    <row r="261" spans="3:9" ht="15.5" x14ac:dyDescent="0.35">
      <c r="C261" t="s">
        <v>353</v>
      </c>
      <c r="I261" s="6">
        <v>1.05</v>
      </c>
    </row>
    <row r="262" spans="3:9" ht="15.5" x14ac:dyDescent="0.35">
      <c r="C262" t="s">
        <v>354</v>
      </c>
      <c r="I262" s="6">
        <v>1.05</v>
      </c>
    </row>
    <row r="263" spans="3:9" ht="15.5" x14ac:dyDescent="0.35">
      <c r="C263" t="s">
        <v>355</v>
      </c>
      <c r="I263" s="6">
        <v>0.3594</v>
      </c>
    </row>
    <row r="264" spans="3:9" ht="15.5" x14ac:dyDescent="0.35">
      <c r="C264" t="s">
        <v>356</v>
      </c>
      <c r="I264" s="6">
        <v>9.3999999999999986E-3</v>
      </c>
    </row>
    <row r="265" spans="3:9" ht="15.5" x14ac:dyDescent="0.35">
      <c r="C265" t="s">
        <v>357</v>
      </c>
      <c r="I265" t="s">
        <v>1145</v>
      </c>
    </row>
    <row r="266" spans="3:9" ht="15.5" x14ac:dyDescent="0.35">
      <c r="C266" t="s">
        <v>224</v>
      </c>
      <c r="I266" s="5">
        <v>4</v>
      </c>
    </row>
    <row r="267" spans="3:9" ht="15.5" x14ac:dyDescent="0.35">
      <c r="C267" t="s">
        <v>225</v>
      </c>
      <c r="I267" s="6">
        <v>0.06</v>
      </c>
    </row>
    <row r="268" spans="3:9" ht="15.5" x14ac:dyDescent="0.35">
      <c r="C268" t="s">
        <v>226</v>
      </c>
      <c r="I268" s="6">
        <v>0.12</v>
      </c>
    </row>
    <row r="269" spans="3:9" ht="15.5" x14ac:dyDescent="0.35">
      <c r="C269" t="s">
        <v>308</v>
      </c>
      <c r="I269" s="6">
        <v>0.21</v>
      </c>
    </row>
    <row r="270" spans="3:9" ht="15.5" x14ac:dyDescent="0.35">
      <c r="C270" t="s">
        <v>227</v>
      </c>
      <c r="I270" s="6">
        <v>0.59</v>
      </c>
    </row>
    <row r="271" spans="3:9" ht="15.5" x14ac:dyDescent="0.35">
      <c r="C271" t="s">
        <v>228</v>
      </c>
      <c r="I271" s="6">
        <v>0.62</v>
      </c>
    </row>
    <row r="272" spans="3:9" ht="15.5" x14ac:dyDescent="0.35">
      <c r="C272" t="s">
        <v>229</v>
      </c>
      <c r="I272" s="6">
        <v>0.49</v>
      </c>
    </row>
    <row r="273" spans="3:9" ht="15.5" x14ac:dyDescent="0.35">
      <c r="C273" t="s">
        <v>230</v>
      </c>
      <c r="I273" s="6">
        <v>0.11</v>
      </c>
    </row>
    <row r="274" spans="3:9" ht="15.5" x14ac:dyDescent="0.35">
      <c r="C274" t="s">
        <v>309</v>
      </c>
      <c r="I274" s="5">
        <v>149000000000</v>
      </c>
    </row>
    <row r="275" spans="3:9" ht="15.5" x14ac:dyDescent="0.35">
      <c r="C275" t="s">
        <v>310</v>
      </c>
      <c r="I275" s="5">
        <v>24000000000</v>
      </c>
    </row>
    <row r="276" spans="3:9" ht="15.5" x14ac:dyDescent="0.35">
      <c r="C276" t="s">
        <v>311</v>
      </c>
      <c r="I276" s="5">
        <v>3000000000</v>
      </c>
    </row>
    <row r="277" spans="3:9" ht="15.5" x14ac:dyDescent="0.35">
      <c r="C277" t="s">
        <v>312</v>
      </c>
      <c r="I277" s="5">
        <v>3000000000</v>
      </c>
    </row>
    <row r="278" spans="3:9" ht="15.5" x14ac:dyDescent="0.35">
      <c r="C278" t="s">
        <v>231</v>
      </c>
      <c r="D278" s="5">
        <v>2000000000</v>
      </c>
    </row>
    <row r="279" spans="3:9" ht="15.5" x14ac:dyDescent="0.35">
      <c r="C279" t="s">
        <v>232</v>
      </c>
      <c r="D279" s="5">
        <v>127000000000</v>
      </c>
    </row>
    <row r="280" spans="3:9" ht="15.5" x14ac:dyDescent="0.35">
      <c r="C280" t="s">
        <v>233</v>
      </c>
      <c r="D280" s="5">
        <v>28000000000</v>
      </c>
    </row>
    <row r="281" spans="3:9" ht="15.5" x14ac:dyDescent="0.35">
      <c r="C281" t="s">
        <v>176</v>
      </c>
      <c r="D281" s="5">
        <v>50000000000</v>
      </c>
    </row>
    <row r="282" spans="3:9" ht="15.5" x14ac:dyDescent="0.35">
      <c r="C282" t="s">
        <v>175</v>
      </c>
      <c r="I282" s="5">
        <v>99000000000</v>
      </c>
    </row>
    <row r="283" spans="3:9" ht="15.5" x14ac:dyDescent="0.35">
      <c r="C283" t="s">
        <v>174</v>
      </c>
      <c r="D283" s="5">
        <v>9000000000</v>
      </c>
    </row>
    <row r="284" spans="3:9" ht="15.5" x14ac:dyDescent="0.35">
      <c r="C284" t="s">
        <v>173</v>
      </c>
      <c r="D284" s="5">
        <v>7000000000</v>
      </c>
    </row>
    <row r="285" spans="3:9" ht="15.5" x14ac:dyDescent="0.35">
      <c r="C285" t="s">
        <v>24</v>
      </c>
      <c r="D285" s="5">
        <v>16000000000</v>
      </c>
    </row>
    <row r="286" spans="3:9" ht="15.5" x14ac:dyDescent="0.35">
      <c r="C286" t="s">
        <v>21</v>
      </c>
      <c r="D286" s="5">
        <v>13000000000</v>
      </c>
    </row>
    <row r="287" spans="3:9" ht="15.5" x14ac:dyDescent="0.35">
      <c r="C287" t="s">
        <v>234</v>
      </c>
      <c r="I287" s="5">
        <v>99000000000</v>
      </c>
    </row>
    <row r="288" spans="3:9" ht="15.5" x14ac:dyDescent="0.35">
      <c r="C288" t="s">
        <v>313</v>
      </c>
      <c r="I288" s="5">
        <v>-9000000000</v>
      </c>
    </row>
    <row r="289" spans="3:9" ht="15.5" x14ac:dyDescent="0.35">
      <c r="C289" t="s">
        <v>314</v>
      </c>
      <c r="I289" s="5">
        <v>7000000000</v>
      </c>
    </row>
    <row r="290" spans="3:9" ht="15.5" x14ac:dyDescent="0.35">
      <c r="C290" t="s">
        <v>315</v>
      </c>
      <c r="I290" s="5">
        <v>-1000000000</v>
      </c>
    </row>
    <row r="291" spans="3:9" ht="15.5" x14ac:dyDescent="0.35">
      <c r="C291" t="s">
        <v>316</v>
      </c>
      <c r="I291" s="5">
        <v>-3000000000</v>
      </c>
    </row>
    <row r="292" spans="3:9" ht="15.5" x14ac:dyDescent="0.35">
      <c r="C292" t="s">
        <v>317</v>
      </c>
      <c r="I292" s="5">
        <v>-11000000000</v>
      </c>
    </row>
  </sheetData>
  <pageMargins left="0.7" right="0.7" top="0.75" bottom="0.75" header="0.3" footer="0.3"/>
  <ignoredErrors>
    <ignoredError sqref="A1:O293" numberStoredAsText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N30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1146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1147</v>
      </c>
      <c r="D2" s="2" vm="179">
        <f ca="1">IFERROR(_xlfn.STOCKHISTORY("XIDX:" &amp; $C$1, D3, , 0, 0, 1), "Libur")</f>
        <v>306</v>
      </c>
      <c r="E2" s="2" vm="180">
        <f ca="1">IFERROR(_xlfn.STOCKHISTORY("XIDX:" &amp; $C$1, E3, , 0, 0, 1), "Libur")</f>
        <v>262</v>
      </c>
      <c r="H2" s="2" vm="180">
        <f ca="1">IFERROR(INDEX(D2:G2,COUNT(D2:G2)),"")</f>
        <v>262</v>
      </c>
      <c r="I2" s="2" vm="181">
        <f t="shared" ref="I2:N2" ca="1" si="0">IFERROR(_xlfn.STOCKHISTORY("XIDX:" &amp; $C$1, I1, , 0, 0, 1), "Libur")</f>
        <v>314</v>
      </c>
      <c r="J2" s="2" vm="182">
        <f t="shared" ca="1" si="0"/>
        <v>330</v>
      </c>
      <c r="K2" s="2" vm="183">
        <f t="shared" ca="1" si="0"/>
        <v>320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1981799508875</v>
      </c>
      <c r="E4" s="2">
        <f>IFERROR(INDEX(E51:E500,MATCH($C$4,$C$51:$C$500,0)),"")</f>
        <v>1703124556352</v>
      </c>
      <c r="H4" s="2">
        <f>IFERROR(SUM(D4:G4)*(4/MAX(1,COUNT(D4:G4))),"")</f>
        <v>7369848130454</v>
      </c>
      <c r="I4" s="2">
        <f t="shared" ref="I4:N4" si="1">IFERROR(INDEX(I51:I500,MATCH($C$4,$C$51:$C$500,0)),"")</f>
        <v>6494162741877</v>
      </c>
      <c r="J4" s="2">
        <f t="shared" si="1"/>
        <v>4842575703665</v>
      </c>
      <c r="K4" s="2">
        <f t="shared" si="1"/>
        <v>3730376124969</v>
      </c>
      <c r="L4" s="2">
        <f t="shared" si="1"/>
        <v>3037345793667</v>
      </c>
      <c r="M4" s="2">
        <f t="shared" si="1"/>
        <v>2194381934184</v>
      </c>
      <c r="N4" s="2">
        <f t="shared" si="1"/>
        <v>1971792990143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64510214347</v>
      </c>
      <c r="E5" s="2">
        <f>IFERROR(INDEX(E51:E500,MATCH($C$5,$C$51:$C$500,0)),"")</f>
        <v>43355273849</v>
      </c>
      <c r="H5" s="2">
        <f>IFERROR(SUM(D5:G5)*(4/MAX(1,COUNT(D5:G5))),"")</f>
        <v>215730976392</v>
      </c>
      <c r="I5" s="2">
        <f t="shared" ref="I5:N5" si="2">IFERROR(INDEX(I51:I500,MATCH($C$5,$C$51:$C$500,0)),"")</f>
        <v>170620581206</v>
      </c>
      <c r="J5" s="2">
        <f t="shared" si="2"/>
        <v>202130349416</v>
      </c>
      <c r="K5" s="2">
        <f t="shared" si="2"/>
        <v>212003040642</v>
      </c>
      <c r="L5" s="2">
        <f t="shared" si="2"/>
        <v>184757262355</v>
      </c>
      <c r="M5" s="2">
        <f t="shared" si="2"/>
        <v>181638013169</v>
      </c>
      <c r="N5" s="2">
        <f t="shared" si="2"/>
        <v>71178185416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1829756871072</v>
      </c>
      <c r="E6" s="2">
        <f>IFERROR(INDEX(E51:E500,MATCH($C$6,$C$51:$C$500,0)),"")</f>
        <v>1807685578082</v>
      </c>
      <c r="H6" s="2">
        <f>IFERROR(INDEX(D6:G6,COUNT(D6:G6)),"")</f>
        <v>1807685578082</v>
      </c>
      <c r="I6" s="2">
        <f t="shared" ref="I6:N6" si="3">IFERROR(INDEX(I51:I500,MATCH($C$6,$C$51:$C$500,0)),"")</f>
        <v>1764984733615</v>
      </c>
      <c r="J6" s="2">
        <f t="shared" si="3"/>
        <v>1633144628964</v>
      </c>
      <c r="K6" s="2">
        <f t="shared" si="3"/>
        <v>1465839208344</v>
      </c>
      <c r="L6" s="2">
        <f t="shared" si="3"/>
        <v>915763202999</v>
      </c>
      <c r="M6" s="2">
        <f t="shared" si="3"/>
        <v>730425702656</v>
      </c>
      <c r="N6" s="2">
        <f t="shared" si="3"/>
        <v>543242387594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5.19</v>
      </c>
      <c r="E7" s="3">
        <f>IFERROR(INDEX(E51:E500,MATCH($C$7,$C$51:$C$500,0))/1000000000,"")</f>
        <v>5.19</v>
      </c>
      <c r="H7" s="3">
        <f>IFERROR(INDEX(D7:G7,COUNT(D7:G7)),"")</f>
        <v>5.19</v>
      </c>
      <c r="I7" s="3">
        <f t="shared" ref="I7:N7" si="4">IFERROR(INDEX(I51:I500,MATCH($C$7,$C$51:$C$500,0))/1000000000,"")</f>
        <v>5.19</v>
      </c>
      <c r="J7" s="3">
        <f t="shared" si="4"/>
        <v>5.19</v>
      </c>
      <c r="K7" s="3">
        <f t="shared" si="4"/>
        <v>5.19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579000000000</v>
      </c>
      <c r="E8" s="2">
        <f>IFERROR(INDEX(E51:E500,MATCH("Free cash flow (Quarter)",$C$51:$C$500,0)),"")</f>
        <v>-164000000000</v>
      </c>
      <c r="H8" s="2">
        <f>IFERROR(INDEX(D8:G8,COUNT(D8:G8)),"")</f>
        <v>-164000000000</v>
      </c>
      <c r="I8" s="2">
        <f t="shared" ref="I8:N8" si="5">IFERROR(INDEX(I51:I500,MATCH($C$8,$C$51:$C$500,0)),"")</f>
        <v>131000000000</v>
      </c>
      <c r="J8" s="2">
        <f t="shared" si="5"/>
        <v>326000000000</v>
      </c>
      <c r="K8" s="2">
        <f t="shared" si="5"/>
        <v>149000000000</v>
      </c>
      <c r="L8" s="2">
        <f t="shared" si="5"/>
        <v>101000000000</v>
      </c>
      <c r="M8" s="2">
        <f t="shared" si="5"/>
        <v>93000000000</v>
      </c>
      <c r="N8" s="2">
        <f t="shared" si="5"/>
        <v>701000000000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111.64</v>
      </c>
      <c r="E9" s="3">
        <f>IFERROR(INDEX(E51:E500,MATCH("Free cash flow per share (Quarter)",$C$51:$C$500,0)),"")</f>
        <v>-31.63</v>
      </c>
      <c r="H9" s="3">
        <f>IFERROR(INDEX(D9:G9,COUNT(D9:G9)),"")</f>
        <v>-31.63</v>
      </c>
      <c r="I9" s="3">
        <f t="shared" ref="I9:N9" si="6">IFERROR(INDEX(I51:I500,MATCH($C$9,$C$51:$C$500,0)),"")</f>
        <v>25.16</v>
      </c>
      <c r="J9" s="3">
        <f t="shared" si="6"/>
        <v>62.89</v>
      </c>
      <c r="K9" s="3">
        <f t="shared" si="6"/>
        <v>28.74</v>
      </c>
      <c r="L9" s="3">
        <f t="shared" si="6"/>
        <v>243832.14</v>
      </c>
      <c r="M9" s="3">
        <f t="shared" si="6"/>
        <v>223804.51</v>
      </c>
      <c r="N9" s="3">
        <f t="shared" si="6"/>
        <v>7010967.2000000002</v>
      </c>
    </row>
    <row r="10" spans="1:14" ht="15.5" x14ac:dyDescent="0.35">
      <c r="C10" t="s">
        <v>18</v>
      </c>
      <c r="D10" s="3">
        <f ca="1">IFERROR(IF(D9=0,"",D2/D9),"")</f>
        <v>2.7409530634181296</v>
      </c>
      <c r="E10" s="3">
        <f ca="1">IFERROR(IF(E9=0,"",E2/E9),"")</f>
        <v>-8.2832753714827696</v>
      </c>
      <c r="I10" s="3">
        <f t="shared" ref="I10:N10" ca="1" si="7">IFERROR(IF(I9=0,"",I2/I9),"")</f>
        <v>12.48012718600954</v>
      </c>
      <c r="J10" s="3">
        <f t="shared" ca="1" si="7"/>
        <v>5.2472571155986643</v>
      </c>
      <c r="K10" s="3">
        <f t="shared" ca="1" si="7"/>
        <v>11.134307585247043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297737498003</v>
      </c>
      <c r="E11" s="2">
        <f>IFERROR(INDEX(E51:E500,MATCH($C$11,$C$51:$C$500,0)),"")</f>
        <v>51054792865</v>
      </c>
      <c r="H11" s="2">
        <f>IFERROR(INDEX(D11:G11,COUNT(D11:G11)),"")</f>
        <v>51054792865</v>
      </c>
      <c r="I11" s="2">
        <f t="shared" ref="I11:N11" si="8">IFERROR(INDEX(I51:I500,MATCH($C$11,$C$51:$C$500,0)),"")</f>
        <v>164817633437</v>
      </c>
      <c r="J11" s="2">
        <f t="shared" si="8"/>
        <v>540338327383</v>
      </c>
      <c r="K11" s="2">
        <f t="shared" si="8"/>
        <v>493231719919</v>
      </c>
      <c r="L11" s="2">
        <f t="shared" si="8"/>
        <v>186715449294</v>
      </c>
      <c r="M11" s="2">
        <f t="shared" si="8"/>
        <v>105771244</v>
      </c>
      <c r="N11" s="2">
        <f t="shared" si="8"/>
        <v>370599431277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-275000000000</v>
      </c>
      <c r="E12" s="2">
        <f>IFERROR(INDEX(E51:E500,MATCH("Net Debt (Quarter)",$C$51:$C$500,0)),"")</f>
        <v>257000000000</v>
      </c>
      <c r="H12" s="2">
        <f>IFERROR(INDEX(D12:G12,COUNT(D12:G12)),"")</f>
        <v>257000000000</v>
      </c>
      <c r="I12" s="2">
        <f t="shared" ref="I12:N12" si="9">IFERROR(INDEX(I51:I500,MATCH($C$12,$C$51:$C$500,0)),"")</f>
        <v>10000000000</v>
      </c>
      <c r="J12" s="2">
        <f t="shared" si="9"/>
        <v>-540000000000</v>
      </c>
      <c r="K12" s="2">
        <f t="shared" si="9"/>
        <v>-493000000000</v>
      </c>
      <c r="L12" s="2">
        <f t="shared" si="9"/>
        <v>-177000000000</v>
      </c>
      <c r="M12" s="2">
        <f t="shared" si="9"/>
        <v>5000000000</v>
      </c>
      <c r="N12" s="2">
        <f t="shared" si="9"/>
        <v>-5000000000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23000000000</v>
      </c>
      <c r="E13" s="2">
        <f>IFERROR(INDEX(E51:E500,MATCH("Total Debt (Quarter)",$C$51:$C$500,0)),"")</f>
        <v>308000000000</v>
      </c>
      <c r="H13" s="2">
        <f>IFERROR(INDEX(D13:G13,COUNT(D13:G13)),"")</f>
        <v>308000000000</v>
      </c>
      <c r="I13" s="2">
        <f t="shared" ref="I13:N13" si="10">IFERROR(INDEX(I51:I500,MATCH($C$13,$C$51:$C$500,0)),"")</f>
        <v>175000000000</v>
      </c>
      <c r="J13" s="2">
        <f t="shared" si="10"/>
        <v>0</v>
      </c>
      <c r="K13" s="2">
        <f t="shared" si="10"/>
        <v>0</v>
      </c>
      <c r="L13" s="2">
        <f t="shared" si="10"/>
        <v>9000000000</v>
      </c>
      <c r="M13" s="2">
        <f t="shared" si="10"/>
        <v>5000000000</v>
      </c>
      <c r="N13" s="2">
        <f t="shared" si="10"/>
        <v>365000000000</v>
      </c>
    </row>
    <row r="14" spans="1:14" ht="15.5" x14ac:dyDescent="0.35">
      <c r="C14" t="s">
        <v>27</v>
      </c>
      <c r="D14" s="2">
        <f>IFERROR(INDEX(D51:D500,MATCH($C$14,$C$51:$C$500,0)),"")</f>
        <v>-9318785710</v>
      </c>
      <c r="E14" s="2">
        <f>IFERROR(INDEX(E51:E500,MATCH($C$14,$C$51:$C$500,0)),"")</f>
        <v>-8299373167</v>
      </c>
      <c r="H14" s="2">
        <f>IFERROR(SUM(D14:G14)*(4/MAX(1,COUNT(D14:G14))),"")</f>
        <v>-35236317754</v>
      </c>
      <c r="I14" s="2">
        <f t="shared" ref="I14:N14" si="11">IFERROR(INDEX(I51:I500,MATCH($C$14,$C$51:$C$500,0)),"")</f>
        <v>-22816096263</v>
      </c>
      <c r="J14" s="2">
        <f t="shared" si="11"/>
        <v>-9742583955</v>
      </c>
      <c r="K14" s="2">
        <f t="shared" si="11"/>
        <v>-7020640921</v>
      </c>
      <c r="L14" s="2">
        <f t="shared" si="11"/>
        <v>-8860318609</v>
      </c>
      <c r="M14" s="2">
        <f t="shared" si="11"/>
        <v>-5614702663</v>
      </c>
      <c r="N14" s="2">
        <f t="shared" si="11"/>
        <v>-20305513280</v>
      </c>
    </row>
    <row r="15" spans="1:14" ht="15.5" x14ac:dyDescent="0.35">
      <c r="C15" t="s">
        <v>28</v>
      </c>
      <c r="D15" s="2">
        <f>IFERROR(INDEX(D51:D500,MATCH($C$15,$C$51:$C$500,0)),"")</f>
        <v>-23870602888</v>
      </c>
      <c r="E15" s="2">
        <f>IFERROR(INDEX(E51:E500,MATCH($C$15,$C$51:$C$500,0)),"")</f>
        <v>-26078754022</v>
      </c>
      <c r="H15" s="2">
        <f>IFERROR(SUM(D15:G15)*(4/MAX(1,COUNT(D15:G15))),"")</f>
        <v>-99898713820</v>
      </c>
      <c r="I15" s="2">
        <f t="shared" ref="I15:N15" si="12">IFERROR(INDEX(I51:I500,MATCH($C$15,$C$51:$C$500,0)),"")</f>
        <v>-61391216589</v>
      </c>
      <c r="J15" s="2">
        <f t="shared" si="12"/>
        <v>-55525664960</v>
      </c>
      <c r="K15" s="2">
        <f t="shared" si="12"/>
        <v>-58972251353</v>
      </c>
      <c r="L15" s="2">
        <f t="shared" si="12"/>
        <v>-60160424653</v>
      </c>
      <c r="M15" s="2">
        <f t="shared" si="12"/>
        <v>-48826158611</v>
      </c>
      <c r="N15" s="2">
        <f t="shared" si="12"/>
        <v>-24891725201</v>
      </c>
    </row>
    <row r="16" spans="1:14" ht="15.5" x14ac:dyDescent="0.35">
      <c r="C16" t="s">
        <v>29</v>
      </c>
      <c r="D16" s="2">
        <f>IFERROR(INDEX(D51:D500,MATCH($C$16,$C$51:$C$500,0)),"")</f>
        <v>87719096757</v>
      </c>
      <c r="E16" s="2">
        <f>IFERROR(INDEX(E51:E500,MATCH($C$16,$C$51:$C$500,0)),"")</f>
        <v>69091447560</v>
      </c>
      <c r="H16" s="2">
        <f>IFERROR(SUM(D16:G16)*(4/MAX(1,COUNT(D16:G16))),"")</f>
        <v>313621088634</v>
      </c>
      <c r="I16" s="2">
        <f t="shared" ref="I16:N16" si="13">IFERROR(INDEX(I51:I500,MATCH($C$16,$C$51:$C$500,0)),"")</f>
        <v>230690911054</v>
      </c>
      <c r="J16" s="2">
        <f t="shared" si="13"/>
        <v>256869503560</v>
      </c>
      <c r="K16" s="2">
        <f t="shared" si="13"/>
        <v>269738856592</v>
      </c>
      <c r="L16" s="2">
        <f t="shared" si="13"/>
        <v>244170300624</v>
      </c>
      <c r="M16" s="2">
        <f t="shared" si="13"/>
        <v>235620680345</v>
      </c>
      <c r="N16" s="2">
        <f t="shared" si="13"/>
        <v>98044175760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38</v>
      </c>
      <c r="C19" t="s">
        <v>39</v>
      </c>
    </row>
    <row r="20" spans="1:14" ht="15.5" x14ac:dyDescent="0.35">
      <c r="A20" t="s">
        <v>40</v>
      </c>
      <c r="C20" t="s">
        <v>41</v>
      </c>
      <c r="D20" s="2">
        <f ca="1">IFERROR(D21*D2,"")</f>
        <v>1588140000000</v>
      </c>
      <c r="E20" s="2">
        <f ca="1">IFERROR(E21*E2,"")</f>
        <v>1359780000000</v>
      </c>
      <c r="H20" s="2">
        <f t="shared" ref="H20:N20" ca="1" si="14">IFERROR(H21*H2,"")</f>
        <v>1359780000000</v>
      </c>
      <c r="I20" s="2">
        <f t="shared" ca="1" si="14"/>
        <v>1629660000000</v>
      </c>
      <c r="J20" s="2">
        <f t="shared" ca="1" si="14"/>
        <v>1712700000000</v>
      </c>
      <c r="K20" s="2">
        <f t="shared" ca="1" si="14"/>
        <v>1660800000000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5190000000</v>
      </c>
      <c r="E21" s="2">
        <f>IFERROR(INDEX(E51:E500,MATCH($C$7,$C$51:$C$500,0)),"")</f>
        <v>5190000000</v>
      </c>
      <c r="H21" s="2">
        <f>IFERROR(INDEX(D21:G21,COUNT(D21:G21)),"")</f>
        <v>5190000000</v>
      </c>
      <c r="I21" s="2">
        <f t="shared" ref="I21:N21" si="15">IFERROR(INDEX(I51:I500,MATCH($C$7,$C$51:$C$500,0)),"")</f>
        <v>5190000000</v>
      </c>
      <c r="J21" s="2">
        <f t="shared" si="15"/>
        <v>5190000000</v>
      </c>
      <c r="K21" s="2">
        <f t="shared" si="15"/>
        <v>5190000000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42</v>
      </c>
      <c r="C23" t="s">
        <v>43</v>
      </c>
      <c r="D23" s="3">
        <f>IFERROR(D5/D6*100,"")</f>
        <v>3.5256167290250642</v>
      </c>
      <c r="E23" s="3">
        <f>IFERROR(E5/E6*100,"")</f>
        <v>2.3983857798434745</v>
      </c>
      <c r="H23" s="3">
        <f t="shared" ref="H23:N23" si="16">IFERROR(H5/H6*100,"")</f>
        <v>11.93409844099636</v>
      </c>
      <c r="I23" s="3">
        <f t="shared" si="16"/>
        <v>9.6669720681684854</v>
      </c>
      <c r="J23" s="3">
        <f t="shared" si="16"/>
        <v>12.376757442739361</v>
      </c>
      <c r="K23" s="3">
        <f t="shared" si="16"/>
        <v>14.462912400979219</v>
      </c>
      <c r="L23" s="3">
        <f t="shared" si="16"/>
        <v>20.175222344591383</v>
      </c>
      <c r="M23" s="3">
        <f t="shared" si="16"/>
        <v>24.867418069835352</v>
      </c>
      <c r="N23" s="3">
        <f t="shared" si="16"/>
        <v>13.102472679137851</v>
      </c>
    </row>
    <row r="24" spans="1:14" ht="15.5" x14ac:dyDescent="0.35">
      <c r="C24" t="s">
        <v>44</v>
      </c>
      <c r="D24" s="4">
        <f>IFERROR(_xlfn.RRI(5,I23,D23),"")</f>
        <v>-0.18268602114551347</v>
      </c>
      <c r="E24" s="4">
        <f>IFERROR(_xlfn.RRI(5,J23,E23),"")</f>
        <v>-0.27978455237672106</v>
      </c>
      <c r="H24" s="4">
        <f t="shared" ref="H24:N24" si="17">IFERROR(_xlfn.RRI(5,M23,H23),"")</f>
        <v>-0.13656075554332592</v>
      </c>
      <c r="I24" s="4">
        <f t="shared" si="17"/>
        <v>-5.9004730482818957E-2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45</v>
      </c>
      <c r="C25" t="s">
        <v>46</v>
      </c>
      <c r="D25" s="3">
        <f>IFERROR(INDEX(D51:D500,MATCH($A$25,$C$51:$C$500,0)),"")</f>
        <v>12.49</v>
      </c>
      <c r="E25" s="3">
        <f>IFERROR(INDEX(E51:E500,MATCH($A$25,$C$51:$C$500,0)),"")</f>
        <v>8.42</v>
      </c>
      <c r="H25" s="3">
        <f>IFERROR(INDEX(D25:G25,COUNT(D25:G25)),"")</f>
        <v>8.42</v>
      </c>
      <c r="I25" s="3">
        <f t="shared" ref="I25:N25" si="18">IFERROR(INDEX(I51:I500,MATCH($C$25,$C$51:$C$500,0)),"")</f>
        <v>32.58</v>
      </c>
      <c r="J25" s="3">
        <f t="shared" si="18"/>
        <v>38.83</v>
      </c>
      <c r="K25" s="3">
        <f t="shared" si="18"/>
        <v>40.68</v>
      </c>
      <c r="L25" s="3">
        <f t="shared" si="18"/>
        <v>444411.17</v>
      </c>
      <c r="M25" s="3">
        <f t="shared" si="18"/>
        <v>436747.52000000002</v>
      </c>
      <c r="N25" s="3">
        <f t="shared" si="18"/>
        <v>706721.68</v>
      </c>
    </row>
    <row r="26" spans="1:14" ht="15.5" x14ac:dyDescent="0.35">
      <c r="C26" t="s">
        <v>47</v>
      </c>
      <c r="D26" s="4">
        <f>IFERROR(_xlfn.RRI(5,I25,D25),"")</f>
        <v>-0.17449012711394962</v>
      </c>
      <c r="E26" s="4">
        <f>IFERROR(_xlfn.RRI(5,J25,E25),"")</f>
        <v>-0.26340470547909467</v>
      </c>
      <c r="H26" s="4">
        <f t="shared" ref="H26:N26" si="19">IFERROR(_xlfn.RRI(5,M25,H25),"")</f>
        <v>-0.88597073400546189</v>
      </c>
      <c r="I26" s="4">
        <f t="shared" si="19"/>
        <v>-0.86424978279961584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48</v>
      </c>
      <c r="D27" s="3">
        <f>IFERROR(D4/D21,"")</f>
        <v>381.84961635356456</v>
      </c>
      <c r="E27" s="3">
        <f>IFERROR(E4/E21,"")</f>
        <v>328.15502049171482</v>
      </c>
      <c r="H27" s="3">
        <f t="shared" ref="H27:N27" si="20">IFERROR(H4/H21,"")</f>
        <v>1420.0092736905588</v>
      </c>
      <c r="I27" s="3">
        <f t="shared" si="20"/>
        <v>1251.2837652942196</v>
      </c>
      <c r="J27" s="3">
        <f t="shared" si="20"/>
        <v>933.05890244026978</v>
      </c>
      <c r="K27" s="3">
        <f t="shared" si="20"/>
        <v>718.76225914624274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49</v>
      </c>
      <c r="D28" s="4">
        <f>IFERROR(_xlfn.RRI(5,I27,D27),"")</f>
        <v>-0.21130822862115284</v>
      </c>
      <c r="E28" s="4">
        <f>IFERROR(_xlfn.RRI(5,J27,E27),"")</f>
        <v>-0.18860187756559865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50</v>
      </c>
      <c r="H29" s="4">
        <f t="shared" ref="H29:N29" si="22">IFERROR(((H25-I25)/I25)*100%,"")</f>
        <v>-0.74155923879680774</v>
      </c>
      <c r="I29" s="4">
        <f t="shared" si="22"/>
        <v>-0.16095802214782384</v>
      </c>
      <c r="J29" s="4">
        <f t="shared" si="22"/>
        <v>-4.5476892822025598E-2</v>
      </c>
      <c r="K29" s="4">
        <f t="shared" si="22"/>
        <v>-0.99990846314686466</v>
      </c>
      <c r="L29" s="4">
        <f t="shared" si="22"/>
        <v>1.7547094486077369E-2</v>
      </c>
      <c r="M29" s="4">
        <f t="shared" si="22"/>
        <v>-0.38200916660714301</v>
      </c>
      <c r="N29" s="4" t="str">
        <f t="shared" si="22"/>
        <v/>
      </c>
    </row>
    <row r="30" spans="1:14" ht="15.5" x14ac:dyDescent="0.35">
      <c r="C30" t="s">
        <v>51</v>
      </c>
      <c r="H30" s="4">
        <f t="shared" ref="H30:N30" si="23">IFERROR(((H27-I27)/I27)*100%,"")</f>
        <v>0.13484192241291168</v>
      </c>
      <c r="I30" s="4">
        <f t="shared" si="23"/>
        <v>0.34105549180408917</v>
      </c>
      <c r="J30" s="4">
        <f t="shared" si="23"/>
        <v>0.29814676628760672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349.06</v>
      </c>
      <c r="E32" s="3">
        <f>IFERROR(INDEX(E51:E500,MATCH($A$32,$C$51:$C$500,0)),"")</f>
        <v>344.63</v>
      </c>
      <c r="H32" s="3">
        <f>IFERROR(INDEX(D32:G32,COUNT(D32:G32)),"")</f>
        <v>344.63</v>
      </c>
      <c r="I32" s="3">
        <f t="shared" ref="I32:N32" si="24">IFERROR(INDEX(I51:I500,MATCH($C$32,$C$51:$C$500,0)),"")</f>
        <v>336.27</v>
      </c>
      <c r="J32" s="3">
        <f t="shared" si="24"/>
        <v>311.38</v>
      </c>
      <c r="K32" s="3">
        <f t="shared" si="24"/>
        <v>282.42</v>
      </c>
      <c r="L32" s="3">
        <f t="shared" si="24"/>
        <v>2205254.61</v>
      </c>
      <c r="M32" s="3">
        <f t="shared" si="24"/>
        <v>1760056.39</v>
      </c>
      <c r="N32" s="3">
        <f t="shared" si="24"/>
        <v>5432414.6699999999</v>
      </c>
    </row>
    <row r="33" spans="1:14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0.75</v>
      </c>
      <c r="E33" s="3">
        <f>IFERROR(INDEX(E51:E500,MATCH($A$33,$C$51:$C$500,0)),"")</f>
        <v>0.87</v>
      </c>
      <c r="H33" s="3">
        <f>IFERROR(INDEX(D33:G33,COUNT(D33:G33)),"")</f>
        <v>0.87</v>
      </c>
      <c r="I33" s="3">
        <f t="shared" ref="I33:N33" si="25">IFERROR(INDEX(I51:I500,MATCH($C$33,$C$51:$C$500,0)),"")</f>
        <v>0.93</v>
      </c>
      <c r="J33" s="3">
        <f t="shared" si="25"/>
        <v>1.06</v>
      </c>
      <c r="K33" s="3">
        <f t="shared" si="25"/>
        <v>1.1299999999999999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20.98</v>
      </c>
      <c r="E34" s="3">
        <f>IFERROR(INDEX(E51:E500,MATCH($A$34,$C$51:$C$500,0)),"")</f>
        <v>35.630000000000003</v>
      </c>
      <c r="H34" s="3">
        <f>IFERROR(INDEX(D34:G34,COUNT(D34:G34)),"")</f>
        <v>35.630000000000003</v>
      </c>
      <c r="I34" s="3">
        <f t="shared" ref="I34:N34" si="26">IFERROR(INDEX(I51:I500,MATCH($C$34,$C$51:$C$500,0)),"")</f>
        <v>9.64</v>
      </c>
      <c r="J34" s="3">
        <f t="shared" si="26"/>
        <v>8.5</v>
      </c>
      <c r="K34" s="3">
        <f t="shared" si="26"/>
        <v>7.87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0.69</v>
      </c>
      <c r="E35" s="3">
        <f>IFERROR(INDEX(E51:E500,MATCH($A$35,$C$51:$C$500,0)),"")</f>
        <v>0.91</v>
      </c>
      <c r="H35" s="3">
        <f>IFERROR(INDEX(D35:G35,COUNT(D35:G35)),"")</f>
        <v>0.91</v>
      </c>
      <c r="I35" s="3">
        <f t="shared" ref="I35:N35" si="27">IFERROR(INDEX(I51:I500,MATCH($C$35,$C$51:$C$500,0)),"")</f>
        <v>0.25</v>
      </c>
      <c r="J35" s="3">
        <f t="shared" si="27"/>
        <v>0.35</v>
      </c>
      <c r="K35" s="3">
        <f t="shared" si="27"/>
        <v>0.44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64</v>
      </c>
      <c r="C36" t="s">
        <v>65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N36" si="28">IFERROR(INDEX(H51:H500,MATCH($C$36,$C$51:$C$500,0)),"")</f>
        <v>0.1913</v>
      </c>
      <c r="I36" s="4">
        <f t="shared" si="28"/>
        <v>0.2455</v>
      </c>
      <c r="J36" s="4">
        <f t="shared" si="28"/>
        <v>0.20600000000000002</v>
      </c>
      <c r="K36" s="4">
        <f t="shared" si="28"/>
        <v>0.24579999999999999</v>
      </c>
      <c r="L36" s="4">
        <f t="shared" si="28"/>
        <v>0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66</v>
      </c>
      <c r="C37" t="s">
        <v>67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N37" si="29">IFERROR(INDEX(H51:H500,MATCH($C$37,$C$51:$C$500,0)),"")</f>
        <v>8</v>
      </c>
      <c r="I37" s="3">
        <f t="shared" si="29"/>
        <v>8</v>
      </c>
      <c r="J37" s="3">
        <f t="shared" si="29"/>
        <v>8</v>
      </c>
      <c r="K37" s="3">
        <f t="shared" si="29"/>
        <v>10</v>
      </c>
      <c r="L37" s="3">
        <f t="shared" si="29"/>
        <v>0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73</v>
      </c>
      <c r="C51" t="s">
        <v>6</v>
      </c>
      <c r="D51" s="5">
        <v>1981799508875</v>
      </c>
      <c r="E51" s="5">
        <v>1703124556352</v>
      </c>
      <c r="F51" s="5">
        <v>2199922530732</v>
      </c>
      <c r="G51" s="5">
        <v>1680114429064</v>
      </c>
      <c r="I51" s="5">
        <v>6494162741877</v>
      </c>
      <c r="J51" s="5">
        <v>4842575703665</v>
      </c>
      <c r="K51" s="5">
        <v>3730376124969</v>
      </c>
      <c r="L51" s="5">
        <v>3037345793667</v>
      </c>
      <c r="M51" s="5">
        <v>2194381934184</v>
      </c>
      <c r="N51" s="5">
        <v>1971792990143</v>
      </c>
    </row>
    <row r="52" spans="2:14" ht="15.5" x14ac:dyDescent="0.35">
      <c r="C52" t="s">
        <v>74</v>
      </c>
      <c r="D52" s="5">
        <v>-1632398779704</v>
      </c>
      <c r="E52" s="5">
        <v>-1384442645108</v>
      </c>
      <c r="F52" s="5">
        <v>-1874899749654</v>
      </c>
      <c r="G52" s="5">
        <v>-1378471337562</v>
      </c>
      <c r="I52" s="5">
        <v>-5404688089168</v>
      </c>
      <c r="J52" s="5">
        <v>-4185323491777</v>
      </c>
      <c r="K52" s="5">
        <v>-3219208418504</v>
      </c>
      <c r="L52" s="5">
        <v>-2623954586808</v>
      </c>
      <c r="M52" s="5">
        <v>-1880192335067</v>
      </c>
      <c r="N52" s="5">
        <v>-1726872248783</v>
      </c>
    </row>
    <row r="53" spans="2:14" ht="15.5" x14ac:dyDescent="0.35">
      <c r="C53" t="s">
        <v>75</v>
      </c>
      <c r="D53" s="5">
        <v>349400729171</v>
      </c>
      <c r="E53" s="5">
        <v>318681911244</v>
      </c>
      <c r="F53" s="5">
        <v>325022781078</v>
      </c>
      <c r="G53" s="5">
        <v>301643091502</v>
      </c>
      <c r="I53" s="5">
        <v>1089474652709</v>
      </c>
      <c r="J53" s="5">
        <v>657252211888</v>
      </c>
      <c r="K53" s="5">
        <v>511167706465</v>
      </c>
      <c r="L53" s="5">
        <v>413391206859</v>
      </c>
      <c r="M53" s="5">
        <v>314189599117</v>
      </c>
      <c r="N53" s="5">
        <v>244920741360</v>
      </c>
    </row>
    <row r="54" spans="2:14" ht="15.5" x14ac:dyDescent="0.35">
      <c r="C54" t="s">
        <v>76</v>
      </c>
      <c r="D54" s="5">
        <v>-251395211804</v>
      </c>
      <c r="E54" s="5">
        <v>-239811778628</v>
      </c>
      <c r="F54" s="5">
        <v>-260957603502</v>
      </c>
      <c r="G54" s="5">
        <v>-231668229833</v>
      </c>
      <c r="I54" s="5">
        <v>-847772351267</v>
      </c>
      <c r="J54" s="5">
        <v>-426998427001</v>
      </c>
      <c r="K54" s="5">
        <v>-259340058860</v>
      </c>
      <c r="L54" s="5">
        <v>-169364818664</v>
      </c>
      <c r="M54" s="5">
        <v>-103536403310</v>
      </c>
      <c r="N54" s="5">
        <v>-134823345539</v>
      </c>
    </row>
    <row r="55" spans="2:14" ht="15.5" x14ac:dyDescent="0.35">
      <c r="C55" t="s">
        <v>240</v>
      </c>
      <c r="D55" s="5">
        <v>-184744057123</v>
      </c>
      <c r="E55" s="5">
        <v>-161146335293</v>
      </c>
      <c r="F55" s="5">
        <v>-173957542519</v>
      </c>
      <c r="G55" s="5">
        <v>-151244505107</v>
      </c>
      <c r="I55" s="5">
        <v>-538270376481</v>
      </c>
      <c r="J55" s="5">
        <v>-251403317441</v>
      </c>
      <c r="K55" s="5">
        <v>-165134992053</v>
      </c>
      <c r="L55" s="5">
        <v>-107068458612</v>
      </c>
      <c r="M55" s="5">
        <v>-64500383151</v>
      </c>
      <c r="N55" s="5">
        <v>-82375396894</v>
      </c>
    </row>
    <row r="56" spans="2:14" ht="15.5" x14ac:dyDescent="0.35">
      <c r="C56" t="s">
        <v>77</v>
      </c>
      <c r="D56" s="5">
        <v>-92074464875</v>
      </c>
      <c r="E56" s="5">
        <v>-93064491383</v>
      </c>
      <c r="F56" s="5">
        <v>-93328278884</v>
      </c>
      <c r="G56" s="5">
        <v>-77386809572</v>
      </c>
      <c r="I56" s="5">
        <v>-324190072368</v>
      </c>
      <c r="J56" s="5">
        <v>-210741849086</v>
      </c>
      <c r="K56" s="5">
        <v>-152752671147</v>
      </c>
      <c r="L56" s="5">
        <v>-94573340445</v>
      </c>
      <c r="M56" s="5">
        <v>-71522396340</v>
      </c>
      <c r="N56" s="5">
        <v>-70766412980</v>
      </c>
    </row>
    <row r="57" spans="2:14" ht="15.5" x14ac:dyDescent="0.35">
      <c r="C57" t="s">
        <v>81</v>
      </c>
      <c r="D57" s="5">
        <v>-939225253</v>
      </c>
      <c r="E57" s="5">
        <v>-654429382</v>
      </c>
      <c r="F57" s="5">
        <v>654148396</v>
      </c>
      <c r="G57" s="5">
        <v>-227578143</v>
      </c>
      <c r="I57" s="5">
        <v>266523445</v>
      </c>
      <c r="J57" s="5">
        <v>-104928796</v>
      </c>
      <c r="K57" s="5">
        <v>-258203650</v>
      </c>
      <c r="L57" s="5">
        <v>-420762010</v>
      </c>
      <c r="M57" s="5">
        <v>115507</v>
      </c>
    </row>
    <row r="58" spans="2:14" ht="15.5" x14ac:dyDescent="0.35">
      <c r="C58" t="s">
        <v>78</v>
      </c>
      <c r="D58" s="5">
        <v>98005517367</v>
      </c>
      <c r="E58" s="5">
        <v>78870132616</v>
      </c>
      <c r="F58" s="5">
        <v>64065177576</v>
      </c>
      <c r="G58" s="5">
        <v>69974861669</v>
      </c>
      <c r="I58" s="5">
        <v>241702301442</v>
      </c>
      <c r="J58" s="5">
        <v>230253784887</v>
      </c>
      <c r="K58" s="5">
        <v>251827647605</v>
      </c>
      <c r="L58" s="5">
        <v>244026388195</v>
      </c>
      <c r="M58" s="5">
        <v>210653195807</v>
      </c>
      <c r="N58" s="5">
        <v>110097395821</v>
      </c>
    </row>
    <row r="59" spans="2:14" ht="15.5" x14ac:dyDescent="0.35">
      <c r="C59" t="s">
        <v>79</v>
      </c>
      <c r="D59" s="5">
        <v>-10286420610</v>
      </c>
      <c r="E59" s="5">
        <v>-9778685056</v>
      </c>
      <c r="F59" s="5">
        <v>-5067666632</v>
      </c>
      <c r="G59" s="5">
        <v>-4025556878</v>
      </c>
      <c r="I59" s="5">
        <v>-11011390388</v>
      </c>
      <c r="J59" s="5">
        <v>26615718673</v>
      </c>
      <c r="K59" s="5">
        <v>17911208987</v>
      </c>
      <c r="L59" s="5">
        <v>143912429</v>
      </c>
      <c r="M59" s="5">
        <v>24967484538</v>
      </c>
      <c r="N59" s="5">
        <v>-12053220061</v>
      </c>
    </row>
    <row r="60" spans="2:14" ht="15.5" x14ac:dyDescent="0.35">
      <c r="C60" t="s">
        <v>80</v>
      </c>
      <c r="D60" s="5">
        <v>944200948</v>
      </c>
      <c r="E60" s="5">
        <v>1561201259</v>
      </c>
      <c r="F60" s="5">
        <v>1469559700</v>
      </c>
      <c r="G60" s="5">
        <v>3166056083</v>
      </c>
      <c r="I60" s="5">
        <v>14925035064</v>
      </c>
      <c r="J60" s="5">
        <v>19740202823</v>
      </c>
      <c r="K60" s="5">
        <v>9016750108</v>
      </c>
      <c r="L60" s="5">
        <v>9308742166</v>
      </c>
      <c r="M60" s="5">
        <v>21793309562</v>
      </c>
      <c r="N60" s="5">
        <v>6224976635</v>
      </c>
    </row>
    <row r="61" spans="2:14" ht="15.5" x14ac:dyDescent="0.35">
      <c r="C61" t="s">
        <v>27</v>
      </c>
      <c r="D61" s="5">
        <v>-9318785710</v>
      </c>
      <c r="E61" s="5">
        <v>-8299373167</v>
      </c>
      <c r="F61" s="5">
        <v>-7752339138</v>
      </c>
      <c r="G61" s="5">
        <v>-6210072639</v>
      </c>
      <c r="I61" s="5">
        <v>-22816096263</v>
      </c>
      <c r="J61" s="5">
        <v>-9742583955</v>
      </c>
      <c r="K61" s="5">
        <v>-7020640921</v>
      </c>
      <c r="L61" s="5">
        <v>-8860318609</v>
      </c>
      <c r="M61" s="5">
        <v>-5614702663</v>
      </c>
      <c r="N61" s="5">
        <v>-20305513280</v>
      </c>
    </row>
    <row r="62" spans="2:14" ht="15.5" x14ac:dyDescent="0.35">
      <c r="C62" t="s">
        <v>243</v>
      </c>
      <c r="D62" s="5">
        <v>-1911835848</v>
      </c>
      <c r="E62" s="5">
        <v>-3040513148</v>
      </c>
      <c r="F62" s="5">
        <v>1215112806</v>
      </c>
      <c r="G62" s="5">
        <v>-981540322</v>
      </c>
      <c r="I62" s="5">
        <v>-3120329189</v>
      </c>
      <c r="J62" s="5">
        <v>16618099805</v>
      </c>
      <c r="K62" s="5">
        <v>15915099800</v>
      </c>
      <c r="L62" s="5">
        <v>-304511128</v>
      </c>
      <c r="M62" s="5">
        <v>8788877639</v>
      </c>
      <c r="N62" s="5">
        <v>2027316584</v>
      </c>
    </row>
    <row r="63" spans="2:14" ht="15.5" x14ac:dyDescent="0.35">
      <c r="C63" t="s">
        <v>82</v>
      </c>
      <c r="D63" s="5">
        <v>-10286420610</v>
      </c>
      <c r="E63" s="5">
        <v>-9778685056</v>
      </c>
      <c r="F63" s="5">
        <v>-5067666632</v>
      </c>
      <c r="G63" s="5">
        <v>-4025556878</v>
      </c>
      <c r="I63" s="5">
        <v>-11011390388</v>
      </c>
      <c r="J63" s="5">
        <v>26615718673</v>
      </c>
      <c r="K63" s="5">
        <v>17911208987</v>
      </c>
      <c r="L63" s="5">
        <v>143912429</v>
      </c>
      <c r="M63" s="5">
        <v>24967484538</v>
      </c>
      <c r="N63" s="5">
        <v>-12053220061</v>
      </c>
    </row>
    <row r="64" spans="2:14" ht="15.5" x14ac:dyDescent="0.35">
      <c r="C64" t="s">
        <v>29</v>
      </c>
      <c r="D64" s="5">
        <v>87719096757</v>
      </c>
      <c r="E64" s="5">
        <v>69091447560</v>
      </c>
      <c r="F64" s="5">
        <v>58997510944</v>
      </c>
      <c r="G64" s="5">
        <v>65949304791</v>
      </c>
      <c r="I64" s="5">
        <v>230690911054</v>
      </c>
      <c r="J64" s="5">
        <v>256869503560</v>
      </c>
      <c r="K64" s="5">
        <v>269738856592</v>
      </c>
      <c r="L64" s="5">
        <v>244170300624</v>
      </c>
      <c r="M64" s="5">
        <v>235620680345</v>
      </c>
      <c r="N64" s="5">
        <v>98044175760</v>
      </c>
    </row>
    <row r="65" spans="2:14" ht="15.5" x14ac:dyDescent="0.35">
      <c r="C65" t="s">
        <v>28</v>
      </c>
      <c r="D65" s="5">
        <v>-23870602888</v>
      </c>
      <c r="E65" s="5">
        <v>-26078754022</v>
      </c>
      <c r="F65" s="5">
        <v>-14299445997</v>
      </c>
      <c r="G65" s="5">
        <v>-21375796189</v>
      </c>
      <c r="I65" s="5">
        <v>-61391216589</v>
      </c>
      <c r="J65" s="5">
        <v>-55525664960</v>
      </c>
      <c r="K65" s="5">
        <v>-58972251353</v>
      </c>
      <c r="L65" s="5">
        <v>-60160424653</v>
      </c>
      <c r="M65" s="5">
        <v>-48826158611</v>
      </c>
      <c r="N65" s="5">
        <v>-24891725201</v>
      </c>
    </row>
    <row r="66" spans="2:14" ht="15.5" x14ac:dyDescent="0.35">
      <c r="C66" t="s">
        <v>83</v>
      </c>
    </row>
    <row r="67" spans="2:14" ht="15.5" x14ac:dyDescent="0.35">
      <c r="C67" t="s">
        <v>84</v>
      </c>
    </row>
    <row r="68" spans="2:14" ht="15.5" x14ac:dyDescent="0.35">
      <c r="C68" t="s">
        <v>85</v>
      </c>
      <c r="D68" s="5">
        <v>-23870602888</v>
      </c>
      <c r="E68" s="5">
        <v>-26078754022</v>
      </c>
      <c r="F68" s="5">
        <v>-14299445997</v>
      </c>
      <c r="G68" s="5">
        <v>-21375796189</v>
      </c>
      <c r="I68" s="5">
        <v>-61391216589</v>
      </c>
      <c r="J68" s="5">
        <v>-55525664960</v>
      </c>
      <c r="K68" s="5">
        <v>-58972251353</v>
      </c>
      <c r="L68" s="5">
        <v>-60160424653</v>
      </c>
      <c r="M68" s="5">
        <v>-48826158611</v>
      </c>
      <c r="N68" s="5">
        <v>-24891725201</v>
      </c>
    </row>
    <row r="69" spans="2:14" ht="15.5" x14ac:dyDescent="0.35">
      <c r="C69" t="s">
        <v>86</v>
      </c>
      <c r="D69" s="5">
        <v>63848493869</v>
      </c>
      <c r="E69" s="5">
        <v>43012693538</v>
      </c>
      <c r="F69" s="5">
        <v>44698064947</v>
      </c>
      <c r="G69" s="5">
        <v>44573508602</v>
      </c>
      <c r="I69" s="5">
        <v>169299694465</v>
      </c>
      <c r="J69" s="5">
        <v>201343838600</v>
      </c>
      <c r="K69" s="5">
        <v>210766605239</v>
      </c>
      <c r="L69" s="5">
        <v>184009875971</v>
      </c>
      <c r="M69" s="5">
        <v>186794521734</v>
      </c>
      <c r="N69" s="5">
        <v>73152450559</v>
      </c>
    </row>
    <row r="70" spans="2:14" ht="15.5" x14ac:dyDescent="0.35">
      <c r="C70" t="s">
        <v>585</v>
      </c>
    </row>
    <row r="71" spans="2:14" ht="15.5" x14ac:dyDescent="0.35">
      <c r="C71" t="s">
        <v>87</v>
      </c>
      <c r="D71" s="5">
        <v>63848493869</v>
      </c>
      <c r="E71" s="5">
        <v>43012693538</v>
      </c>
      <c r="F71" s="5">
        <v>44698064947</v>
      </c>
      <c r="G71" s="5">
        <v>44573508602</v>
      </c>
      <c r="I71" s="5">
        <v>169299694465</v>
      </c>
      <c r="J71" s="5">
        <v>201343838600</v>
      </c>
      <c r="K71" s="5">
        <v>210766605239</v>
      </c>
      <c r="L71" s="5">
        <v>184009875971</v>
      </c>
      <c r="M71" s="5">
        <v>186794521734</v>
      </c>
      <c r="N71" s="5">
        <v>73152450559</v>
      </c>
    </row>
    <row r="72" spans="2:14" ht="15.5" x14ac:dyDescent="0.35">
      <c r="C72" t="s">
        <v>88</v>
      </c>
      <c r="D72" s="5">
        <v>-277504775</v>
      </c>
      <c r="E72" s="5">
        <v>-311849071</v>
      </c>
      <c r="F72" s="5">
        <v>2721836196</v>
      </c>
      <c r="G72" s="5">
        <v>-388731441</v>
      </c>
      <c r="I72" s="5">
        <v>1587410186</v>
      </c>
      <c r="J72" s="5">
        <v>681582020</v>
      </c>
      <c r="K72" s="5">
        <v>978231753</v>
      </c>
      <c r="L72" s="5">
        <v>326624374</v>
      </c>
      <c r="M72" s="5">
        <v>387793327</v>
      </c>
      <c r="N72" s="5">
        <v>1077141673</v>
      </c>
    </row>
    <row r="73" spans="2:14" ht="15.5" x14ac:dyDescent="0.35">
      <c r="C73" t="s">
        <v>89</v>
      </c>
      <c r="D73" s="5">
        <v>63570989094</v>
      </c>
      <c r="E73" s="5">
        <v>42700844467</v>
      </c>
      <c r="F73" s="5">
        <v>47419901143</v>
      </c>
      <c r="G73" s="5">
        <v>44184777161</v>
      </c>
      <c r="I73" s="5">
        <v>170887104651</v>
      </c>
      <c r="J73" s="5">
        <v>202025420620</v>
      </c>
      <c r="K73" s="5">
        <v>211744836992</v>
      </c>
      <c r="L73" s="5">
        <v>184336500345</v>
      </c>
      <c r="M73" s="5">
        <v>187182315061</v>
      </c>
      <c r="N73" s="5">
        <v>74229592232</v>
      </c>
    </row>
    <row r="74" spans="2:14" ht="15.5" x14ac:dyDescent="0.35">
      <c r="C74" t="s">
        <v>90</v>
      </c>
      <c r="D74" s="5">
        <v>63848493869</v>
      </c>
      <c r="E74" s="5">
        <v>43012693538</v>
      </c>
      <c r="F74" s="5">
        <v>44698064947</v>
      </c>
      <c r="G74" s="5">
        <v>44573508602</v>
      </c>
      <c r="I74" s="5">
        <v>169299694465</v>
      </c>
      <c r="J74" s="5">
        <v>201343838600</v>
      </c>
      <c r="K74" s="5">
        <v>210766605239</v>
      </c>
      <c r="L74" s="5">
        <v>184009875971</v>
      </c>
      <c r="M74" s="5">
        <v>181250335349</v>
      </c>
      <c r="N74" s="5">
        <v>70672167743</v>
      </c>
    </row>
    <row r="75" spans="2:14" ht="15.5" x14ac:dyDescent="0.35">
      <c r="C75" t="s">
        <v>8</v>
      </c>
      <c r="D75" s="5">
        <v>64510214347</v>
      </c>
      <c r="E75" s="5">
        <v>43355273849</v>
      </c>
      <c r="F75" s="5">
        <v>46765752747</v>
      </c>
      <c r="G75" s="5">
        <v>44412355304</v>
      </c>
      <c r="I75" s="5">
        <v>170620581206</v>
      </c>
      <c r="J75" s="5">
        <v>202130349416</v>
      </c>
      <c r="K75" s="5">
        <v>212003040642</v>
      </c>
      <c r="L75" s="5">
        <v>184757262355</v>
      </c>
      <c r="M75" s="5">
        <v>181638013169</v>
      </c>
      <c r="N75" s="5">
        <v>71178185416</v>
      </c>
    </row>
    <row r="76" spans="2:14" ht="15.5" x14ac:dyDescent="0.35">
      <c r="C76" t="s">
        <v>92</v>
      </c>
      <c r="D76" s="5">
        <v>63848493869</v>
      </c>
      <c r="E76" s="5">
        <v>43012693538</v>
      </c>
      <c r="F76" s="5">
        <v>44698064947</v>
      </c>
      <c r="G76" s="5">
        <v>44573508602</v>
      </c>
      <c r="I76" s="5">
        <v>169299694465</v>
      </c>
      <c r="J76" s="5">
        <v>201343838600</v>
      </c>
      <c r="K76" s="5">
        <v>210766605239</v>
      </c>
      <c r="L76" s="5">
        <v>184009875971</v>
      </c>
      <c r="M76" s="5">
        <v>181250335349</v>
      </c>
      <c r="N76" s="5">
        <v>70672167743</v>
      </c>
    </row>
    <row r="77" spans="2:14" ht="15.5" x14ac:dyDescent="0.35">
      <c r="C77" t="s">
        <v>93</v>
      </c>
      <c r="D77" s="5">
        <v>63570989094</v>
      </c>
      <c r="E77" s="5">
        <v>42700844467</v>
      </c>
      <c r="F77" s="5">
        <v>47419901143</v>
      </c>
      <c r="G77" s="5">
        <v>44184777161</v>
      </c>
      <c r="I77" s="5">
        <v>170887104651</v>
      </c>
      <c r="J77" s="5">
        <v>202025420620</v>
      </c>
      <c r="K77" s="5">
        <v>211744836992</v>
      </c>
      <c r="L77" s="5">
        <v>184336500345</v>
      </c>
      <c r="M77" s="5">
        <v>181638128676</v>
      </c>
      <c r="N77" s="5">
        <v>71178185416</v>
      </c>
    </row>
    <row r="78" spans="2:14" ht="15.5" x14ac:dyDescent="0.35">
      <c r="C78" t="s">
        <v>94</v>
      </c>
      <c r="D78" s="5">
        <v>63570989094</v>
      </c>
      <c r="E78" s="5">
        <v>42700844467</v>
      </c>
      <c r="F78" s="5">
        <v>47419901143</v>
      </c>
      <c r="G78" s="5">
        <v>44184777161</v>
      </c>
      <c r="I78" s="5">
        <v>170887104651</v>
      </c>
      <c r="J78" s="5">
        <v>202025420620</v>
      </c>
      <c r="K78" s="5">
        <v>211744836992</v>
      </c>
      <c r="L78" s="5">
        <v>184336500345</v>
      </c>
      <c r="M78" s="5">
        <v>181638128676</v>
      </c>
      <c r="N78" s="5">
        <v>71178185416</v>
      </c>
    </row>
    <row r="80" spans="2:14" ht="15.5" x14ac:dyDescent="0.35">
      <c r="B80" t="s">
        <v>95</v>
      </c>
      <c r="C80" t="s">
        <v>96</v>
      </c>
    </row>
    <row r="81" spans="3:14" ht="15.5" x14ac:dyDescent="0.35">
      <c r="C81" t="s">
        <v>97</v>
      </c>
    </row>
    <row r="82" spans="3:14" ht="15.5" x14ac:dyDescent="0.35">
      <c r="C82" t="s">
        <v>20</v>
      </c>
      <c r="D82" s="5">
        <v>297737498003</v>
      </c>
      <c r="E82" s="5">
        <v>51054792865</v>
      </c>
      <c r="F82" s="5">
        <v>164817633437</v>
      </c>
      <c r="G82" s="5">
        <v>166081952282</v>
      </c>
      <c r="I82" s="5">
        <v>164817633437</v>
      </c>
      <c r="J82" s="5">
        <v>540338327383</v>
      </c>
      <c r="K82" s="5">
        <v>493231719919</v>
      </c>
      <c r="L82" s="5">
        <v>186715449294</v>
      </c>
      <c r="M82" s="5">
        <v>105771244</v>
      </c>
      <c r="N82" s="5">
        <v>370599431277</v>
      </c>
    </row>
    <row r="83" spans="3:14" ht="15.5" x14ac:dyDescent="0.35">
      <c r="C83" t="s">
        <v>98</v>
      </c>
      <c r="D83" s="5">
        <v>101468230883</v>
      </c>
      <c r="E83" s="5">
        <v>221611630735</v>
      </c>
      <c r="F83" s="5">
        <v>408851478603</v>
      </c>
      <c r="G83" s="5">
        <v>275682529354</v>
      </c>
      <c r="I83" s="5">
        <v>408851478603</v>
      </c>
      <c r="J83" s="5">
        <v>384829350695</v>
      </c>
      <c r="K83" s="5">
        <v>291155964685</v>
      </c>
      <c r="L83" s="5">
        <v>141295431865</v>
      </c>
      <c r="M83" s="5">
        <v>107030884582</v>
      </c>
      <c r="N83" s="5">
        <v>191674523713</v>
      </c>
    </row>
    <row r="84" spans="3:14" ht="15.5" x14ac:dyDescent="0.35">
      <c r="C84" t="s">
        <v>99</v>
      </c>
      <c r="D84" s="5">
        <v>305671541314</v>
      </c>
      <c r="E84" s="5">
        <v>296115449837</v>
      </c>
      <c r="F84" s="5">
        <v>219272841647</v>
      </c>
      <c r="G84" s="5">
        <v>188023727606</v>
      </c>
      <c r="I84" s="5">
        <v>219272841647</v>
      </c>
      <c r="J84" s="5">
        <v>87786399788</v>
      </c>
      <c r="K84" s="5">
        <v>37779062165</v>
      </c>
      <c r="L84" s="5">
        <v>25295419248</v>
      </c>
      <c r="M84" s="5">
        <v>15334704326</v>
      </c>
      <c r="N84" s="5">
        <v>7497094408</v>
      </c>
    </row>
    <row r="85" spans="3:14" ht="15.5" x14ac:dyDescent="0.35">
      <c r="C85" t="s">
        <v>247</v>
      </c>
      <c r="D85" s="5">
        <v>72041881499</v>
      </c>
      <c r="E85" s="5">
        <v>63777510085</v>
      </c>
      <c r="F85" s="5">
        <v>31319734973</v>
      </c>
      <c r="G85" s="5">
        <v>19397557080</v>
      </c>
      <c r="I85" s="5">
        <v>31319734973</v>
      </c>
      <c r="J85" s="5">
        <v>21759566109</v>
      </c>
      <c r="K85" s="5">
        <v>43317125327</v>
      </c>
      <c r="L85" s="5">
        <v>53160973172</v>
      </c>
      <c r="M85" s="5">
        <v>6848975227</v>
      </c>
      <c r="N85" s="5">
        <v>24274922699</v>
      </c>
    </row>
    <row r="86" spans="3:14" ht="15.5" x14ac:dyDescent="0.35">
      <c r="C86" t="s">
        <v>100</v>
      </c>
      <c r="D86" s="5">
        <v>101468230883</v>
      </c>
      <c r="E86" s="5">
        <v>221611630735</v>
      </c>
      <c r="F86" s="5">
        <v>408851478603</v>
      </c>
      <c r="G86" s="5">
        <v>275682529354</v>
      </c>
      <c r="I86" s="5">
        <v>408851478603</v>
      </c>
      <c r="J86" s="5">
        <v>384829350695</v>
      </c>
      <c r="K86" s="5">
        <v>291155964685</v>
      </c>
      <c r="L86" s="5">
        <v>141295431865</v>
      </c>
      <c r="M86" s="5">
        <v>107030884582</v>
      </c>
      <c r="N86" s="5">
        <v>191674523713</v>
      </c>
    </row>
    <row r="87" spans="3:14" ht="15.5" x14ac:dyDescent="0.35">
      <c r="C87" t="s">
        <v>101</v>
      </c>
      <c r="D87" s="5">
        <v>136996393210</v>
      </c>
      <c r="E87" s="5">
        <v>54495182649</v>
      </c>
      <c r="F87" s="5">
        <v>49478568938</v>
      </c>
      <c r="G87" s="5">
        <v>84007392574</v>
      </c>
      <c r="I87" s="5">
        <v>49478568938</v>
      </c>
      <c r="J87" s="5">
        <v>72590568064</v>
      </c>
      <c r="K87" s="5">
        <v>34401010589</v>
      </c>
      <c r="L87" s="5">
        <v>34619547988</v>
      </c>
      <c r="M87" s="5">
        <v>203156711822</v>
      </c>
      <c r="N87" s="5">
        <v>222871868745</v>
      </c>
    </row>
    <row r="88" spans="3:14" ht="15.5" x14ac:dyDescent="0.35">
      <c r="C88" t="s">
        <v>102</v>
      </c>
      <c r="D88" s="5">
        <v>136996393210</v>
      </c>
      <c r="E88" s="5">
        <v>54495182649</v>
      </c>
      <c r="F88" s="5">
        <v>49478568938</v>
      </c>
      <c r="G88" s="5">
        <v>84007392574</v>
      </c>
      <c r="I88" s="5">
        <v>49478568938</v>
      </c>
      <c r="J88" s="5">
        <v>72590568064</v>
      </c>
      <c r="K88" s="5">
        <v>34401010589</v>
      </c>
      <c r="L88" s="5">
        <v>34619547988</v>
      </c>
      <c r="M88" s="5">
        <v>203156711822</v>
      </c>
      <c r="N88" s="5">
        <v>222871868745</v>
      </c>
    </row>
    <row r="89" spans="3:14" ht="15.5" x14ac:dyDescent="0.35">
      <c r="C89" t="s">
        <v>103</v>
      </c>
      <c r="D89" s="5">
        <v>1278547061945</v>
      </c>
      <c r="E89" s="5">
        <v>1493683131695</v>
      </c>
      <c r="F89" s="5">
        <v>1134530435775</v>
      </c>
      <c r="G89" s="5">
        <v>1287323471529</v>
      </c>
      <c r="I89" s="5">
        <v>1134530435775</v>
      </c>
      <c r="J89" s="5">
        <v>750830482205</v>
      </c>
      <c r="K89" s="5">
        <v>612124224691</v>
      </c>
      <c r="L89" s="5">
        <v>574846001228</v>
      </c>
      <c r="M89" s="5">
        <v>328300910087</v>
      </c>
      <c r="N89" s="5">
        <v>172025176121</v>
      </c>
    </row>
    <row r="90" spans="3:14" ht="15.5" x14ac:dyDescent="0.35">
      <c r="C90" t="s">
        <v>81</v>
      </c>
      <c r="D90" s="5">
        <v>3526810330</v>
      </c>
      <c r="E90" s="5">
        <v>3804108891</v>
      </c>
      <c r="F90" s="5">
        <v>4115588976</v>
      </c>
      <c r="G90" s="5">
        <v>1427714731</v>
      </c>
      <c r="I90" s="5">
        <v>4115588976</v>
      </c>
      <c r="J90" s="5">
        <v>2561247638</v>
      </c>
      <c r="K90" s="5">
        <v>1881021803</v>
      </c>
      <c r="L90" s="5">
        <v>1365966994</v>
      </c>
      <c r="M90" s="5">
        <v>1039341196</v>
      </c>
      <c r="N90" s="5">
        <v>290748154116</v>
      </c>
    </row>
    <row r="91" spans="3:14" ht="15.5" x14ac:dyDescent="0.35">
      <c r="C91" t="s">
        <v>104</v>
      </c>
      <c r="D91" s="5">
        <v>2097587397402</v>
      </c>
      <c r="E91" s="5">
        <v>2191368850122</v>
      </c>
      <c r="F91" s="5">
        <v>2030791284419</v>
      </c>
      <c r="G91" s="5">
        <v>2018522524166</v>
      </c>
      <c r="I91" s="5">
        <v>2030791284419</v>
      </c>
      <c r="J91" s="5">
        <v>1903629288095</v>
      </c>
      <c r="K91" s="5">
        <v>1524777259417</v>
      </c>
      <c r="L91" s="5">
        <v>1084409368955</v>
      </c>
      <c r="M91" s="5">
        <v>707832584296</v>
      </c>
      <c r="N91" s="5">
        <v>992129481524</v>
      </c>
    </row>
    <row r="92" spans="3:14" ht="15.5" x14ac:dyDescent="0.35">
      <c r="C92" t="s">
        <v>105</v>
      </c>
    </row>
    <row r="93" spans="3:14" ht="15.5" x14ac:dyDescent="0.35">
      <c r="C93" t="s">
        <v>106</v>
      </c>
      <c r="D93" s="5">
        <v>250331377321</v>
      </c>
      <c r="E93" s="5">
        <v>284385920175</v>
      </c>
      <c r="F93" s="5">
        <v>277723296976</v>
      </c>
      <c r="G93" s="5">
        <v>231335548413</v>
      </c>
      <c r="I93" s="5">
        <v>277723296976</v>
      </c>
      <c r="J93" s="5">
        <v>139079043522</v>
      </c>
      <c r="K93" s="5">
        <v>54158613456</v>
      </c>
      <c r="L93" s="5">
        <v>23964967777</v>
      </c>
      <c r="M93" s="5">
        <v>7515144424</v>
      </c>
      <c r="N93" s="5">
        <v>16768551744</v>
      </c>
    </row>
    <row r="94" spans="3:14" ht="15.5" x14ac:dyDescent="0.35">
      <c r="C94" t="s">
        <v>107</v>
      </c>
      <c r="D94" s="5">
        <v>13156270069</v>
      </c>
      <c r="E94" s="5">
        <v>51536694034</v>
      </c>
      <c r="F94" s="5">
        <v>51887278247</v>
      </c>
      <c r="G94" s="5">
        <v>52252319626</v>
      </c>
      <c r="I94" s="5">
        <v>51887278247</v>
      </c>
      <c r="J94" s="5">
        <v>51651058432</v>
      </c>
      <c r="K94" s="5">
        <v>38921749996</v>
      </c>
      <c r="L94" s="5">
        <v>38181443484</v>
      </c>
      <c r="M94" s="5">
        <v>37838005303</v>
      </c>
      <c r="N94" s="5">
        <v>508699938</v>
      </c>
    </row>
    <row r="95" spans="3:14" ht="15.5" x14ac:dyDescent="0.35">
      <c r="C95" t="s">
        <v>108</v>
      </c>
      <c r="D95" s="5">
        <v>36185495238</v>
      </c>
      <c r="E95" s="5">
        <v>35718259187</v>
      </c>
      <c r="F95" s="5">
        <v>34539115179</v>
      </c>
      <c r="G95" s="5">
        <v>31847303615</v>
      </c>
      <c r="I95" s="5">
        <v>34539115179</v>
      </c>
      <c r="J95" s="5">
        <v>28361711050</v>
      </c>
      <c r="K95" s="5">
        <v>14837906327</v>
      </c>
      <c r="L95" s="5">
        <v>11117295580</v>
      </c>
      <c r="M95" s="5">
        <v>9963541173</v>
      </c>
      <c r="N95" s="5">
        <v>8903231864</v>
      </c>
    </row>
    <row r="96" spans="3:14" ht="15.5" x14ac:dyDescent="0.35">
      <c r="C96" t="s">
        <v>248</v>
      </c>
      <c r="D96" s="5">
        <v>108587577922</v>
      </c>
      <c r="E96" s="5">
        <v>97170248678</v>
      </c>
      <c r="F96" s="5">
        <v>100210761826</v>
      </c>
      <c r="G96" s="5">
        <v>98995649020</v>
      </c>
      <c r="I96" s="5">
        <v>100210761826</v>
      </c>
      <c r="J96" s="5">
        <v>79199020801</v>
      </c>
      <c r="K96" s="5">
        <v>172538831376</v>
      </c>
      <c r="L96" s="5">
        <v>93999294064</v>
      </c>
      <c r="M96" s="5">
        <v>45704586757</v>
      </c>
      <c r="N96" s="5">
        <v>17273620149</v>
      </c>
    </row>
    <row r="97" spans="3:14" ht="15.5" x14ac:dyDescent="0.35">
      <c r="C97" t="s">
        <v>109</v>
      </c>
      <c r="D97" s="5">
        <v>1050633310641</v>
      </c>
      <c r="E97" s="5">
        <v>1123711879652</v>
      </c>
      <c r="F97" s="5">
        <v>1058625426636</v>
      </c>
      <c r="G97" s="5">
        <v>948490793724</v>
      </c>
      <c r="I97" s="5">
        <v>1058625426636</v>
      </c>
      <c r="J97" s="5">
        <v>660953150032</v>
      </c>
      <c r="K97" s="5">
        <v>475024244986</v>
      </c>
      <c r="L97" s="5">
        <v>298069018286</v>
      </c>
      <c r="M97" s="5">
        <v>185730226302</v>
      </c>
      <c r="N97" s="5">
        <v>131670019240</v>
      </c>
    </row>
    <row r="98" spans="3:14" ht="15.5" x14ac:dyDescent="0.35">
      <c r="C98" t="s">
        <v>110</v>
      </c>
      <c r="D98" s="5">
        <v>3148220708043</v>
      </c>
      <c r="E98" s="5">
        <v>3315080729774</v>
      </c>
      <c r="F98" s="5">
        <v>3089416711055</v>
      </c>
      <c r="G98" s="5">
        <v>2967013317890</v>
      </c>
      <c r="I98" s="5">
        <v>3089416711055</v>
      </c>
      <c r="J98" s="5">
        <v>2564582438127</v>
      </c>
      <c r="K98" s="5">
        <v>1999801504403</v>
      </c>
      <c r="L98" s="5">
        <v>1382478387241</v>
      </c>
      <c r="M98" s="5">
        <v>893562810598</v>
      </c>
      <c r="N98" s="5">
        <v>1123799500764</v>
      </c>
    </row>
    <row r="99" spans="3:14" ht="15.5" x14ac:dyDescent="0.35">
      <c r="C99" t="s">
        <v>111</v>
      </c>
    </row>
    <row r="100" spans="3:14" ht="15.5" x14ac:dyDescent="0.35">
      <c r="C100" t="s">
        <v>112</v>
      </c>
    </row>
    <row r="101" spans="3:14" ht="15.5" x14ac:dyDescent="0.35">
      <c r="C101" t="s">
        <v>113</v>
      </c>
      <c r="D101" s="5">
        <v>1076720946400</v>
      </c>
      <c r="E101" s="5">
        <v>1281526594225</v>
      </c>
      <c r="F101" s="5">
        <v>1139267292699</v>
      </c>
      <c r="G101" s="5">
        <v>1068719824314</v>
      </c>
      <c r="I101" s="5">
        <v>1139267292699</v>
      </c>
      <c r="J101" s="5">
        <v>777822962035</v>
      </c>
      <c r="K101" s="5">
        <v>447858200536</v>
      </c>
      <c r="L101" s="5">
        <v>393509762772</v>
      </c>
      <c r="M101" s="5">
        <v>129866730032</v>
      </c>
      <c r="N101" s="5">
        <v>570124072186</v>
      </c>
    </row>
    <row r="102" spans="3:14" ht="15.5" x14ac:dyDescent="0.35">
      <c r="C102" t="s">
        <v>250</v>
      </c>
      <c r="E102" s="5">
        <v>282654695558</v>
      </c>
      <c r="F102" s="5">
        <v>175126136550</v>
      </c>
      <c r="G102" s="5">
        <v>33480120000</v>
      </c>
      <c r="I102" s="5">
        <v>175126136550</v>
      </c>
      <c r="M102" s="5">
        <v>3296990366</v>
      </c>
      <c r="N102" s="5">
        <v>365457653107</v>
      </c>
    </row>
    <row r="103" spans="3:14" ht="15.5" x14ac:dyDescent="0.35">
      <c r="C103" t="s">
        <v>114</v>
      </c>
    </row>
    <row r="104" spans="3:14" ht="15.5" x14ac:dyDescent="0.35">
      <c r="C104" t="s">
        <v>251</v>
      </c>
      <c r="D104" s="5">
        <v>475924371571</v>
      </c>
      <c r="E104" s="5">
        <v>427373123484</v>
      </c>
      <c r="F104" s="5">
        <v>535934533896</v>
      </c>
      <c r="G104" s="5">
        <v>683567249656</v>
      </c>
      <c r="I104" s="5">
        <v>535934533896</v>
      </c>
      <c r="J104" s="5">
        <v>548300321932</v>
      </c>
      <c r="K104" s="5">
        <v>316127054044</v>
      </c>
      <c r="L104" s="5">
        <v>223294774440</v>
      </c>
      <c r="M104" s="5">
        <v>69428547027</v>
      </c>
      <c r="N104" s="5">
        <v>143895490608</v>
      </c>
    </row>
    <row r="105" spans="3:14" ht="15.5" x14ac:dyDescent="0.35">
      <c r="C105" t="s">
        <v>115</v>
      </c>
    </row>
    <row r="106" spans="3:14" ht="15.5" x14ac:dyDescent="0.35">
      <c r="C106" t="s">
        <v>252</v>
      </c>
      <c r="D106" s="5">
        <v>377713422813</v>
      </c>
      <c r="E106" s="5">
        <v>359892959922</v>
      </c>
      <c r="F106" s="5">
        <v>250592576620</v>
      </c>
      <c r="G106" s="5">
        <v>207421284686</v>
      </c>
      <c r="I106" s="5">
        <v>250592576620</v>
      </c>
      <c r="J106" s="5">
        <v>109545965897</v>
      </c>
      <c r="K106" s="5">
        <v>81096187492</v>
      </c>
      <c r="L106" s="5">
        <v>78456392420</v>
      </c>
      <c r="M106" s="5">
        <v>22183679553</v>
      </c>
      <c r="N106" s="5">
        <v>31772017107</v>
      </c>
    </row>
    <row r="107" spans="3:14" ht="15.5" x14ac:dyDescent="0.35">
      <c r="C107" t="s">
        <v>117</v>
      </c>
      <c r="D107" s="5">
        <v>49876021221</v>
      </c>
      <c r="E107" s="5">
        <v>39050961736</v>
      </c>
      <c r="F107" s="5">
        <v>32052433290</v>
      </c>
      <c r="G107" s="5">
        <v>14670401976</v>
      </c>
      <c r="I107" s="5">
        <v>32052433290</v>
      </c>
      <c r="J107" s="5">
        <v>13741283053</v>
      </c>
      <c r="K107" s="5">
        <v>2186858539</v>
      </c>
      <c r="L107" s="5">
        <v>37544466055</v>
      </c>
      <c r="M107" s="5">
        <v>18974661146</v>
      </c>
      <c r="N107" s="5">
        <v>19223339637</v>
      </c>
    </row>
    <row r="108" spans="3:14" ht="15.5" x14ac:dyDescent="0.35">
      <c r="C108" t="s">
        <v>116</v>
      </c>
      <c r="D108" s="5">
        <v>40047240202</v>
      </c>
      <c r="E108" s="5">
        <v>44607519427</v>
      </c>
      <c r="F108" s="5">
        <v>36751662080</v>
      </c>
      <c r="G108" s="5">
        <v>20072136952</v>
      </c>
      <c r="I108" s="5">
        <v>36751662080</v>
      </c>
      <c r="J108" s="5">
        <v>18362580679</v>
      </c>
      <c r="K108" s="5">
        <v>9728981321</v>
      </c>
      <c r="L108" s="5">
        <v>22767330589</v>
      </c>
      <c r="M108" s="5">
        <v>1456707889</v>
      </c>
      <c r="N108" s="5">
        <v>2937512261</v>
      </c>
    </row>
    <row r="109" spans="3:14" ht="15.5" x14ac:dyDescent="0.35">
      <c r="C109" t="s">
        <v>322</v>
      </c>
    </row>
    <row r="110" spans="3:14" ht="15.5" x14ac:dyDescent="0.35">
      <c r="C110" t="s">
        <v>120</v>
      </c>
      <c r="D110" s="5">
        <v>15224141217</v>
      </c>
      <c r="E110" s="5">
        <v>17223405796</v>
      </c>
      <c r="L110" s="5">
        <v>5710214154</v>
      </c>
      <c r="M110" s="5">
        <v>859368077</v>
      </c>
    </row>
    <row r="111" spans="3:14" ht="15.5" x14ac:dyDescent="0.35">
      <c r="C111" t="s">
        <v>325</v>
      </c>
      <c r="D111" s="5">
        <v>120860408157</v>
      </c>
      <c r="E111" s="5">
        <v>112944385928</v>
      </c>
      <c r="F111" s="5">
        <v>101519706458</v>
      </c>
      <c r="G111" s="5">
        <v>100731535223</v>
      </c>
      <c r="I111" s="5">
        <v>101519706458</v>
      </c>
      <c r="J111" s="5">
        <v>83346769506</v>
      </c>
      <c r="K111" s="5">
        <v>37116296555</v>
      </c>
      <c r="L111" s="5">
        <v>30995062526</v>
      </c>
      <c r="M111" s="5">
        <v>13963288447</v>
      </c>
      <c r="N111" s="5">
        <v>6335923070</v>
      </c>
    </row>
    <row r="112" spans="3:14" ht="15.5" x14ac:dyDescent="0.35">
      <c r="C112" t="s">
        <v>122</v>
      </c>
      <c r="D112" s="5">
        <v>241742890571</v>
      </c>
      <c r="E112" s="5">
        <v>225868557467</v>
      </c>
      <c r="F112" s="5">
        <v>185164684741</v>
      </c>
      <c r="G112" s="5">
        <v>183180661104</v>
      </c>
      <c r="I112" s="5">
        <v>185164684741</v>
      </c>
      <c r="J112" s="5">
        <v>153614847128</v>
      </c>
      <c r="K112" s="5">
        <v>86104095523</v>
      </c>
      <c r="L112" s="5">
        <v>73205421470</v>
      </c>
      <c r="M112" s="5">
        <v>33270377910</v>
      </c>
      <c r="N112" s="5">
        <v>10433040984</v>
      </c>
    </row>
    <row r="113" spans="3:14" ht="15.5" x14ac:dyDescent="0.35">
      <c r="C113" t="s">
        <v>123</v>
      </c>
      <c r="D113" s="5">
        <v>241742890571</v>
      </c>
      <c r="E113" s="5">
        <v>225868557467</v>
      </c>
      <c r="F113" s="5">
        <v>185164684741</v>
      </c>
      <c r="G113" s="5">
        <v>183180661104</v>
      </c>
      <c r="I113" s="5">
        <v>185164684741</v>
      </c>
      <c r="J113" s="5">
        <v>153614847128</v>
      </c>
      <c r="K113" s="5">
        <v>86104095523</v>
      </c>
      <c r="L113" s="5">
        <v>73205421470</v>
      </c>
      <c r="M113" s="5">
        <v>33270377910</v>
      </c>
      <c r="N113" s="5">
        <v>10433040984</v>
      </c>
    </row>
    <row r="114" spans="3:14" ht="15.5" x14ac:dyDescent="0.35">
      <c r="C114" t="s">
        <v>119</v>
      </c>
    </row>
    <row r="115" spans="3:14" ht="15.5" x14ac:dyDescent="0.35">
      <c r="C115" t="s">
        <v>121</v>
      </c>
      <c r="D115" s="5">
        <v>193884856901</v>
      </c>
      <c r="E115" s="5">
        <v>181895406718</v>
      </c>
      <c r="F115" s="5">
        <v>145596294741</v>
      </c>
      <c r="G115" s="5">
        <v>142275015865</v>
      </c>
      <c r="I115" s="5">
        <v>145596294741</v>
      </c>
      <c r="J115" s="5">
        <v>127745175128</v>
      </c>
      <c r="K115" s="5">
        <v>70754866523</v>
      </c>
      <c r="L115" s="5">
        <v>61643058970</v>
      </c>
      <c r="M115" s="5">
        <v>22481916410</v>
      </c>
      <c r="N115" s="5">
        <v>5906880484</v>
      </c>
    </row>
    <row r="116" spans="3:14" ht="15.5" x14ac:dyDescent="0.35">
      <c r="C116" t="s">
        <v>124</v>
      </c>
      <c r="D116" s="5">
        <v>1318463836971</v>
      </c>
      <c r="E116" s="5">
        <v>1507395151692</v>
      </c>
      <c r="F116" s="5">
        <v>1324431977440</v>
      </c>
      <c r="G116" s="5">
        <v>1251900485418</v>
      </c>
      <c r="I116" s="5">
        <v>1324431977440</v>
      </c>
      <c r="J116" s="5">
        <v>931437809163</v>
      </c>
      <c r="K116" s="5">
        <v>533962296059</v>
      </c>
      <c r="L116" s="5">
        <v>466715184242</v>
      </c>
      <c r="M116" s="5">
        <v>163137107942</v>
      </c>
      <c r="N116" s="5">
        <v>580557113170</v>
      </c>
    </row>
    <row r="117" spans="3:14" ht="15.5" x14ac:dyDescent="0.35">
      <c r="C117" t="s">
        <v>125</v>
      </c>
    </row>
    <row r="118" spans="3:14" ht="15.5" x14ac:dyDescent="0.35">
      <c r="C118" t="s">
        <v>126</v>
      </c>
      <c r="D118" s="5">
        <v>518750000000</v>
      </c>
      <c r="E118" s="5">
        <v>518750000000</v>
      </c>
      <c r="F118" s="5">
        <v>518750000000</v>
      </c>
      <c r="G118" s="5">
        <v>518750000000</v>
      </c>
      <c r="I118" s="5">
        <v>518750000000</v>
      </c>
      <c r="J118" s="5">
        <v>518750000000</v>
      </c>
      <c r="K118" s="5">
        <v>518750000000</v>
      </c>
      <c r="L118" s="5">
        <v>415000000000</v>
      </c>
      <c r="M118" s="5">
        <v>415000000000</v>
      </c>
      <c r="N118" s="5">
        <v>100000000000</v>
      </c>
    </row>
    <row r="119" spans="3:14" ht="15.5" x14ac:dyDescent="0.35">
      <c r="C119" t="s">
        <v>127</v>
      </c>
      <c r="D119" s="5">
        <v>265220544638</v>
      </c>
      <c r="E119" s="5">
        <v>265220544638</v>
      </c>
      <c r="F119" s="5">
        <v>265220544638</v>
      </c>
      <c r="G119" s="5">
        <v>265220544638</v>
      </c>
      <c r="I119" s="5">
        <v>265220544638</v>
      </c>
      <c r="J119" s="5">
        <v>265220544638</v>
      </c>
      <c r="K119" s="5">
        <v>265220544638</v>
      </c>
      <c r="L119" s="5">
        <v>-19359473715</v>
      </c>
      <c r="M119" s="5">
        <v>-19359473715</v>
      </c>
    </row>
    <row r="120" spans="3:14" ht="15.5" x14ac:dyDescent="0.35">
      <c r="C120" t="s">
        <v>128</v>
      </c>
      <c r="D120" s="5">
        <v>1023262833165</v>
      </c>
      <c r="E120" s="5">
        <v>999975320257</v>
      </c>
      <c r="F120" s="5">
        <v>956308566323</v>
      </c>
      <c r="G120" s="5">
        <v>912262441004</v>
      </c>
      <c r="I120" s="5">
        <v>956308566323</v>
      </c>
      <c r="J120" s="5">
        <v>828774079638</v>
      </c>
      <c r="K120" s="5">
        <v>679198960825</v>
      </c>
      <c r="L120" s="5">
        <v>518174170489</v>
      </c>
      <c r="M120" s="5">
        <v>333743533933</v>
      </c>
      <c r="N120" s="5">
        <v>152493312533</v>
      </c>
    </row>
    <row r="121" spans="3:14" ht="15.5" x14ac:dyDescent="0.35">
      <c r="C121" t="s">
        <v>257</v>
      </c>
      <c r="D121" s="5">
        <v>2500000000</v>
      </c>
      <c r="E121" s="5">
        <v>1500000000</v>
      </c>
      <c r="F121" s="5">
        <v>1500000000</v>
      </c>
      <c r="G121" s="5">
        <v>1500000000</v>
      </c>
      <c r="I121" s="5">
        <v>1500000000</v>
      </c>
      <c r="J121" s="5">
        <v>1000000000</v>
      </c>
      <c r="K121" s="5">
        <v>500000000</v>
      </c>
    </row>
    <row r="122" spans="3:14" ht="15.5" x14ac:dyDescent="0.35">
      <c r="C122" t="s">
        <v>258</v>
      </c>
      <c r="D122" s="5">
        <v>1020762833165</v>
      </c>
      <c r="E122" s="5">
        <v>998475320257</v>
      </c>
      <c r="F122" s="5">
        <v>954808566323</v>
      </c>
      <c r="G122" s="5">
        <v>910762441004</v>
      </c>
      <c r="I122" s="5">
        <v>954808566323</v>
      </c>
      <c r="J122" s="5">
        <v>827774079638</v>
      </c>
      <c r="K122" s="5">
        <v>678698960825</v>
      </c>
    </row>
    <row r="123" spans="3:14" ht="15.5" x14ac:dyDescent="0.35">
      <c r="C123" t="s">
        <v>259</v>
      </c>
      <c r="D123" s="5">
        <v>1023262833165</v>
      </c>
      <c r="E123" s="5">
        <v>999975320257</v>
      </c>
      <c r="F123" s="5">
        <v>956308566323</v>
      </c>
      <c r="G123" s="5">
        <v>912262441004</v>
      </c>
      <c r="I123" s="5">
        <v>956308566323</v>
      </c>
      <c r="J123" s="5">
        <v>828774079638</v>
      </c>
      <c r="K123" s="5">
        <v>679198960825</v>
      </c>
      <c r="L123" s="5">
        <v>518174170489</v>
      </c>
      <c r="M123" s="5">
        <v>333743533933</v>
      </c>
      <c r="N123" s="5">
        <v>152493312533</v>
      </c>
    </row>
    <row r="124" spans="3:14" ht="15.5" x14ac:dyDescent="0.35">
      <c r="C124" t="s">
        <v>260</v>
      </c>
      <c r="D124" s="5">
        <v>18996682939</v>
      </c>
      <c r="E124" s="5">
        <v>19935604296</v>
      </c>
      <c r="F124" s="5">
        <v>20590033678</v>
      </c>
      <c r="G124" s="5">
        <v>17452132099</v>
      </c>
      <c r="I124" s="5">
        <v>20590033678</v>
      </c>
      <c r="J124" s="5">
        <v>17838757050</v>
      </c>
      <c r="K124" s="5">
        <v>788681078</v>
      </c>
      <c r="L124" s="5">
        <v>582539231</v>
      </c>
      <c r="M124" s="5">
        <v>2301242</v>
      </c>
      <c r="N124" s="5">
        <v>920945</v>
      </c>
    </row>
    <row r="125" spans="3:14" ht="15.5" x14ac:dyDescent="0.35">
      <c r="C125" t="s">
        <v>10</v>
      </c>
      <c r="D125" s="5">
        <v>1829756871072</v>
      </c>
      <c r="E125" s="5">
        <v>1807685578082</v>
      </c>
      <c r="F125" s="5">
        <v>1764984733615</v>
      </c>
      <c r="G125" s="5">
        <v>1715112832472</v>
      </c>
      <c r="I125" s="5">
        <v>1764984733615</v>
      </c>
      <c r="J125" s="5">
        <v>1633144628964</v>
      </c>
      <c r="K125" s="5">
        <v>1465839208344</v>
      </c>
      <c r="L125" s="5">
        <v>915763202999</v>
      </c>
      <c r="M125" s="5">
        <v>730425702656</v>
      </c>
      <c r="N125" s="5">
        <v>543242387594</v>
      </c>
    </row>
    <row r="126" spans="3:14" ht="15.5" x14ac:dyDescent="0.35">
      <c r="C126" t="s">
        <v>129</v>
      </c>
      <c r="D126" s="5">
        <v>3148220708043</v>
      </c>
      <c r="E126" s="5">
        <v>3315080729774</v>
      </c>
      <c r="F126" s="5">
        <v>3089416711055</v>
      </c>
      <c r="G126" s="5">
        <v>2967013317890</v>
      </c>
      <c r="I126" s="5">
        <v>3089416711055</v>
      </c>
      <c r="J126" s="5">
        <v>2564582438127</v>
      </c>
      <c r="K126" s="5">
        <v>1999801504403</v>
      </c>
      <c r="L126" s="5">
        <v>1382478387241</v>
      </c>
      <c r="M126" s="5">
        <v>893562810598</v>
      </c>
      <c r="N126" s="5">
        <v>1123799500764</v>
      </c>
    </row>
    <row r="127" spans="3:14" ht="15.5" x14ac:dyDescent="0.35">
      <c r="C127" t="s">
        <v>130</v>
      </c>
      <c r="D127" s="5">
        <v>5187500000</v>
      </c>
      <c r="E127" s="5">
        <v>5187500000</v>
      </c>
      <c r="F127" s="5">
        <v>5187500000</v>
      </c>
      <c r="G127" s="5">
        <v>5187500000</v>
      </c>
      <c r="I127" s="5">
        <v>5187500000</v>
      </c>
      <c r="J127" s="5">
        <v>5187500000</v>
      </c>
      <c r="K127" s="5">
        <v>5187500000</v>
      </c>
      <c r="L127" s="5">
        <v>415000</v>
      </c>
      <c r="M127" s="5">
        <v>415000</v>
      </c>
      <c r="N127" s="5">
        <v>100000</v>
      </c>
    </row>
    <row r="129" spans="2:14" ht="15.5" x14ac:dyDescent="0.35">
      <c r="B129" t="s">
        <v>131</v>
      </c>
      <c r="C129" t="s">
        <v>132</v>
      </c>
      <c r="D129" s="5">
        <v>579133676159</v>
      </c>
      <c r="E129" s="5">
        <v>-164070466918</v>
      </c>
      <c r="F129" s="5">
        <v>250790811526</v>
      </c>
      <c r="G129" s="5">
        <v>-157283475940</v>
      </c>
      <c r="I129" s="5">
        <v>130535724196</v>
      </c>
      <c r="J129" s="5">
        <v>326266933403</v>
      </c>
      <c r="K129" s="5">
        <v>149108949590</v>
      </c>
      <c r="L129" s="5">
        <v>101190338009</v>
      </c>
      <c r="M129" s="5">
        <v>92878873543</v>
      </c>
      <c r="N129" s="5">
        <v>701096720140</v>
      </c>
    </row>
    <row r="130" spans="2:14" ht="15.5" x14ac:dyDescent="0.35">
      <c r="C130" t="s">
        <v>133</v>
      </c>
      <c r="D130" s="5">
        <v>2111434027243</v>
      </c>
      <c r="E130" s="5">
        <v>1890074919486</v>
      </c>
      <c r="F130" s="5">
        <v>2072885871032</v>
      </c>
      <c r="G130" s="5">
        <v>1584006063510</v>
      </c>
      <c r="I130" s="5">
        <v>6476713285838</v>
      </c>
      <c r="J130" s="5">
        <v>4752666573710</v>
      </c>
      <c r="K130" s="5">
        <v>3579809590788</v>
      </c>
      <c r="L130" s="5">
        <v>3003140989391</v>
      </c>
      <c r="M130" s="5">
        <v>2279200679591</v>
      </c>
      <c r="N130" s="5">
        <v>1899921197188</v>
      </c>
    </row>
    <row r="131" spans="2:14" ht="15.5" x14ac:dyDescent="0.35">
      <c r="C131" t="s">
        <v>134</v>
      </c>
      <c r="D131" s="5">
        <v>-1385771269395</v>
      </c>
      <c r="E131" s="5">
        <v>-1933848351544</v>
      </c>
      <c r="F131" s="5">
        <v>-1711246771385</v>
      </c>
      <c r="G131" s="5">
        <v>-1617053469406</v>
      </c>
      <c r="I131" s="5">
        <v>-5923823173301</v>
      </c>
      <c r="J131" s="5">
        <v>-4213110827548</v>
      </c>
      <c r="K131" s="5">
        <v>-3225621968334</v>
      </c>
      <c r="L131" s="5">
        <v>-2804430376272</v>
      </c>
      <c r="M131" s="5">
        <v>-2130839787482</v>
      </c>
      <c r="N131" s="5">
        <v>-1152414942585</v>
      </c>
    </row>
    <row r="132" spans="2:14" ht="15.5" x14ac:dyDescent="0.35">
      <c r="C132" t="s">
        <v>135</v>
      </c>
      <c r="D132" s="5">
        <v>-79881117877</v>
      </c>
      <c r="E132" s="5">
        <v>-74660900441</v>
      </c>
      <c r="F132" s="5">
        <v>-64289672419</v>
      </c>
      <c r="G132" s="5">
        <v>-66087008974</v>
      </c>
      <c r="I132" s="5">
        <v>-250829591772</v>
      </c>
      <c r="J132" s="5">
        <v>-150383780032</v>
      </c>
      <c r="K132" s="5">
        <v>-118279977395</v>
      </c>
      <c r="L132" s="5">
        <v>-77446144862</v>
      </c>
      <c r="M132" s="5">
        <v>-54616494112</v>
      </c>
      <c r="N132" s="5">
        <v>-42426593878</v>
      </c>
    </row>
    <row r="133" spans="2:14" ht="15.5" x14ac:dyDescent="0.35">
      <c r="C133" t="s">
        <v>80</v>
      </c>
      <c r="D133" s="5">
        <v>944200948</v>
      </c>
      <c r="E133" s="5">
        <v>1561201259</v>
      </c>
      <c r="F133" s="5">
        <v>1469559700</v>
      </c>
      <c r="G133" s="5">
        <v>3166056083</v>
      </c>
      <c r="I133" s="5">
        <v>14925035064</v>
      </c>
      <c r="J133" s="5">
        <v>19740202823</v>
      </c>
      <c r="K133" s="5">
        <v>8735277231</v>
      </c>
      <c r="L133" s="5">
        <v>9801724810</v>
      </c>
      <c r="M133" s="5">
        <v>22327546776</v>
      </c>
      <c r="N133" s="5">
        <v>5197756777</v>
      </c>
    </row>
    <row r="134" spans="2:14" ht="15.5" x14ac:dyDescent="0.35">
      <c r="C134" t="s">
        <v>1148</v>
      </c>
      <c r="D134" s="5">
        <v>-4306526297</v>
      </c>
      <c r="E134" s="5">
        <v>-3492128098</v>
      </c>
      <c r="F134" s="5">
        <v>-2935232469</v>
      </c>
      <c r="G134" s="5">
        <v>-1236078590</v>
      </c>
      <c r="I134" s="5">
        <v>-5167651207</v>
      </c>
      <c r="J134" s="5">
        <v>-597519187</v>
      </c>
      <c r="K134" s="5">
        <v>-920245148</v>
      </c>
      <c r="L134" s="5">
        <v>-7450369546</v>
      </c>
      <c r="M134" s="5">
        <v>-4191467540</v>
      </c>
      <c r="N134" s="5">
        <v>-18514067336</v>
      </c>
    </row>
    <row r="135" spans="2:14" ht="15.5" x14ac:dyDescent="0.35">
      <c r="C135" t="s">
        <v>442</v>
      </c>
      <c r="D135" s="5">
        <v>-63285638463</v>
      </c>
      <c r="E135" s="5">
        <v>-43705207580</v>
      </c>
      <c r="F135" s="5">
        <v>-45092942933</v>
      </c>
      <c r="G135" s="5">
        <v>-60079038563</v>
      </c>
      <c r="I135" s="5">
        <v>-181282180426</v>
      </c>
      <c r="J135" s="5">
        <v>-82047716363</v>
      </c>
      <c r="K135" s="5">
        <v>-94613727552</v>
      </c>
      <c r="L135" s="5">
        <v>-22425485512</v>
      </c>
      <c r="M135" s="5">
        <v>-19001603690</v>
      </c>
      <c r="N135" s="5">
        <v>9333369974</v>
      </c>
    </row>
    <row r="136" spans="2:14" ht="15.5" x14ac:dyDescent="0.35">
      <c r="C136" t="s">
        <v>139</v>
      </c>
      <c r="D136" s="5">
        <v>-275261313711</v>
      </c>
      <c r="E136" s="5">
        <v>50825009279</v>
      </c>
      <c r="F136" s="5">
        <v>-167929999700</v>
      </c>
      <c r="G136" s="5">
        <v>-41311216251</v>
      </c>
      <c r="I136" s="5">
        <v>-260101933947</v>
      </c>
      <c r="J136" s="5">
        <v>-134398189109</v>
      </c>
      <c r="K136" s="5">
        <v>278689372362</v>
      </c>
      <c r="L136" s="5">
        <v>163376863245</v>
      </c>
      <c r="M136" s="5">
        <v>270173042981</v>
      </c>
      <c r="N136" s="5">
        <v>-319294160785</v>
      </c>
    </row>
    <row r="137" spans="2:14" ht="15.5" x14ac:dyDescent="0.35">
      <c r="C137" t="s">
        <v>140</v>
      </c>
      <c r="D137" s="5">
        <v>-13134941140</v>
      </c>
      <c r="E137" s="5">
        <v>-44572099103</v>
      </c>
      <c r="F137" s="5">
        <v>-84125130671</v>
      </c>
      <c r="G137" s="5">
        <v>-52821849908</v>
      </c>
      <c r="I137" s="5">
        <v>-245954484195</v>
      </c>
      <c r="J137" s="5">
        <v>-144762136830</v>
      </c>
      <c r="K137" s="5">
        <v>-121282051327</v>
      </c>
      <c r="L137" s="5">
        <v>-74660532838</v>
      </c>
      <c r="M137" s="5">
        <v>-371384913816</v>
      </c>
      <c r="N137" s="5">
        <v>-8368864713</v>
      </c>
    </row>
    <row r="138" spans="2:14" ht="15.5" x14ac:dyDescent="0.35">
      <c r="C138" t="s">
        <v>1149</v>
      </c>
      <c r="J138" s="5">
        <v>-15729000000</v>
      </c>
      <c r="K138" s="5">
        <v>-62720000000</v>
      </c>
      <c r="L138" s="5">
        <v>-49000000000</v>
      </c>
      <c r="M138" s="5">
        <v>-41901000000</v>
      </c>
    </row>
    <row r="139" spans="2:14" ht="15.5" x14ac:dyDescent="0.35">
      <c r="C139" t="s">
        <v>1150</v>
      </c>
      <c r="I139" s="5">
        <v>6115538673</v>
      </c>
    </row>
    <row r="140" spans="2:14" ht="15.5" x14ac:dyDescent="0.35">
      <c r="C140" t="s">
        <v>1151</v>
      </c>
      <c r="D140" s="5">
        <v>-82014181305</v>
      </c>
      <c r="E140" s="5">
        <v>-28897732744</v>
      </c>
      <c r="F140" s="5">
        <v>-47543761518</v>
      </c>
      <c r="G140" s="5">
        <v>-40142940087</v>
      </c>
      <c r="I140" s="5">
        <v>-185122229922</v>
      </c>
      <c r="J140" s="5">
        <v>-37816381251</v>
      </c>
      <c r="K140" s="5">
        <v>-50919827014</v>
      </c>
      <c r="L140" s="5">
        <v>-20510749503</v>
      </c>
      <c r="M140" s="5">
        <v>-10988787655</v>
      </c>
      <c r="N140" s="5">
        <v>-869398540</v>
      </c>
    </row>
    <row r="141" spans="2:14" ht="15.5" x14ac:dyDescent="0.35">
      <c r="C141" t="s">
        <v>1152</v>
      </c>
    </row>
    <row r="142" spans="2:14" ht="15.5" x14ac:dyDescent="0.35">
      <c r="C142" t="s">
        <v>1153</v>
      </c>
      <c r="D142" s="5">
        <v>-4046656603</v>
      </c>
      <c r="E142" s="5">
        <v>-5105661419</v>
      </c>
      <c r="F142" s="5">
        <v>-4873118534</v>
      </c>
      <c r="G142" s="5">
        <v>-4563110128</v>
      </c>
      <c r="I142" s="5">
        <v>-16066981604</v>
      </c>
      <c r="J142" s="5">
        <v>-4781206563</v>
      </c>
      <c r="K142" s="5">
        <v>-6656805638</v>
      </c>
      <c r="L142" s="5">
        <v>-3927909218</v>
      </c>
      <c r="M142" s="5">
        <v>1318384383</v>
      </c>
      <c r="N142" s="5">
        <v>-530414001</v>
      </c>
    </row>
    <row r="143" spans="2:14" ht="15.5" x14ac:dyDescent="0.35">
      <c r="C143" t="s">
        <v>1154</v>
      </c>
      <c r="D143" s="5">
        <v>-21608073052</v>
      </c>
      <c r="E143" s="5">
        <v>-9734916101</v>
      </c>
      <c r="F143" s="5">
        <v>-5889865147</v>
      </c>
      <c r="G143" s="5">
        <v>-7198726493</v>
      </c>
      <c r="I143" s="5">
        <v>-21150090241</v>
      </c>
      <c r="J143" s="5">
        <v>-8869294842</v>
      </c>
      <c r="L143" s="5">
        <v>-1013266667</v>
      </c>
      <c r="M143" s="5">
        <v>-581149120</v>
      </c>
      <c r="N143" s="5">
        <v>-6957152172</v>
      </c>
    </row>
    <row r="144" spans="2:14" ht="15.5" x14ac:dyDescent="0.35">
      <c r="C144" t="s">
        <v>1155</v>
      </c>
      <c r="D144" s="5">
        <v>-495068200</v>
      </c>
      <c r="E144" s="5">
        <v>-922422000</v>
      </c>
      <c r="F144" s="5">
        <v>-868912000</v>
      </c>
      <c r="G144" s="5">
        <v>-917073200</v>
      </c>
      <c r="I144" s="5">
        <v>-4781247629</v>
      </c>
      <c r="J144" s="5">
        <v>-786711329</v>
      </c>
      <c r="K144" s="5">
        <v>-999120400</v>
      </c>
      <c r="L144" s="5">
        <v>-208607450</v>
      </c>
      <c r="M144" s="5">
        <v>-37842454545</v>
      </c>
      <c r="N144" s="5">
        <v>-11900000</v>
      </c>
    </row>
    <row r="145" spans="3:14" ht="15.5" x14ac:dyDescent="0.35">
      <c r="C145" t="s">
        <v>401</v>
      </c>
      <c r="J145" s="5">
        <v>-76779542845</v>
      </c>
      <c r="M145" s="5">
        <v>-314999000000</v>
      </c>
    </row>
    <row r="146" spans="3:14" ht="15.5" x14ac:dyDescent="0.35">
      <c r="C146" t="s">
        <v>1156</v>
      </c>
      <c r="D146" s="5">
        <v>95029038020</v>
      </c>
    </row>
    <row r="147" spans="3:14" ht="15.5" x14ac:dyDescent="0.35">
      <c r="C147" t="s">
        <v>1157</v>
      </c>
      <c r="F147" s="5">
        <v>-25000000000</v>
      </c>
      <c r="I147" s="5">
        <v>-25000000000</v>
      </c>
    </row>
    <row r="148" spans="3:14" ht="15.5" x14ac:dyDescent="0.35">
      <c r="C148" t="s">
        <v>574</v>
      </c>
      <c r="E148" s="5">
        <v>88633161</v>
      </c>
      <c r="F148" s="5">
        <v>50526528</v>
      </c>
      <c r="I148" s="5">
        <v>50526528</v>
      </c>
      <c r="K148" s="5">
        <v>13701725</v>
      </c>
      <c r="M148" s="5">
        <v>15578253121</v>
      </c>
    </row>
    <row r="149" spans="3:14" ht="15.5" x14ac:dyDescent="0.35">
      <c r="C149" t="s">
        <v>745</v>
      </c>
      <c r="M149" s="5">
        <v>18030840000</v>
      </c>
    </row>
    <row r="150" spans="3:14" ht="15.5" x14ac:dyDescent="0.35">
      <c r="C150" t="s">
        <v>148</v>
      </c>
      <c r="D150" s="5">
        <v>-275261313711</v>
      </c>
      <c r="E150" s="5">
        <v>50825009279</v>
      </c>
      <c r="F150" s="5">
        <v>-167929999700</v>
      </c>
      <c r="G150" s="5">
        <v>-41311216251</v>
      </c>
      <c r="I150" s="5">
        <v>-260101933947</v>
      </c>
      <c r="J150" s="5">
        <v>-134398189109</v>
      </c>
      <c r="K150" s="5">
        <v>278689372362</v>
      </c>
      <c r="L150" s="5">
        <v>163376863245</v>
      </c>
      <c r="M150" s="5">
        <v>270173042981</v>
      </c>
      <c r="N150" s="5">
        <v>-319294160785</v>
      </c>
    </row>
    <row r="151" spans="3:14" ht="15.5" x14ac:dyDescent="0.35">
      <c r="C151" t="s">
        <v>978</v>
      </c>
    </row>
    <row r="152" spans="3:14" ht="15.5" x14ac:dyDescent="0.35">
      <c r="C152" t="s">
        <v>1158</v>
      </c>
      <c r="L152" s="5">
        <v>196000000000</v>
      </c>
    </row>
    <row r="153" spans="3:14" ht="15.5" x14ac:dyDescent="0.35">
      <c r="C153" t="s">
        <v>1159</v>
      </c>
      <c r="D153" s="5">
        <v>175126136550</v>
      </c>
      <c r="E153" s="5">
        <v>-175126136550</v>
      </c>
      <c r="F153" s="5">
        <v>-99727926000</v>
      </c>
      <c r="I153" s="5">
        <v>-99727926000</v>
      </c>
    </row>
    <row r="154" spans="3:14" ht="15.5" x14ac:dyDescent="0.35">
      <c r="C154" t="s">
        <v>1160</v>
      </c>
      <c r="F154" s="5">
        <v>2452000000</v>
      </c>
      <c r="I154" s="5">
        <v>19608000000</v>
      </c>
      <c r="K154" s="5">
        <v>1150000</v>
      </c>
      <c r="L154" s="5">
        <v>1001000000</v>
      </c>
    </row>
    <row r="155" spans="3:14" ht="15.5" x14ac:dyDescent="0.35">
      <c r="C155" t="s">
        <v>1013</v>
      </c>
      <c r="M155" s="5">
        <v>315000000000</v>
      </c>
    </row>
    <row r="156" spans="3:14" ht="15.5" x14ac:dyDescent="0.35">
      <c r="C156" t="s">
        <v>577</v>
      </c>
      <c r="D156" s="5">
        <v>-175126136550</v>
      </c>
      <c r="N156" s="5">
        <v>-130000000000</v>
      </c>
    </row>
    <row r="157" spans="3:14" ht="15.5" x14ac:dyDescent="0.35">
      <c r="C157" t="s">
        <v>1161</v>
      </c>
      <c r="K157" s="5">
        <v>388330018353</v>
      </c>
    </row>
    <row r="158" spans="3:14" ht="15.5" x14ac:dyDescent="0.35">
      <c r="C158" t="s">
        <v>986</v>
      </c>
      <c r="D158" s="5">
        <v>-240599243968</v>
      </c>
      <c r="E158" s="5">
        <v>263820443502</v>
      </c>
      <c r="F158" s="5">
        <v>-31028120000</v>
      </c>
      <c r="G158" s="5">
        <v>33480120000</v>
      </c>
      <c r="I158" s="5">
        <v>19608000000</v>
      </c>
      <c r="K158" s="5">
        <v>388331168353</v>
      </c>
      <c r="L158" s="5">
        <v>204904368106</v>
      </c>
      <c r="M158" s="5">
        <v>316350435549</v>
      </c>
    </row>
    <row r="159" spans="3:14" ht="15.5" x14ac:dyDescent="0.35">
      <c r="C159" t="s">
        <v>440</v>
      </c>
    </row>
    <row r="160" spans="3:14" ht="15.5" x14ac:dyDescent="0.35">
      <c r="C160" t="s">
        <v>562</v>
      </c>
      <c r="F160" s="5">
        <v>41500000000</v>
      </c>
      <c r="G160" s="5">
        <v>-41500000000</v>
      </c>
    </row>
    <row r="161" spans="2:14" ht="15.5" x14ac:dyDescent="0.35">
      <c r="C161" t="s">
        <v>981</v>
      </c>
      <c r="D161" s="5">
        <v>-34662069743</v>
      </c>
      <c r="E161" s="5">
        <v>-37869297673</v>
      </c>
      <c r="F161" s="5">
        <v>-37173953700</v>
      </c>
      <c r="G161" s="5">
        <v>-33291336251</v>
      </c>
      <c r="I161" s="5">
        <v>-138482007947</v>
      </c>
      <c r="J161" s="5">
        <v>-53123189109</v>
      </c>
      <c r="K161" s="5">
        <v>-50387992336</v>
      </c>
      <c r="L161" s="5">
        <v>-40390288012</v>
      </c>
      <c r="M161" s="5">
        <v>-17134785537</v>
      </c>
      <c r="N161" s="5">
        <v>-20722500115</v>
      </c>
    </row>
    <row r="162" spans="2:14" ht="15.5" x14ac:dyDescent="0.35">
      <c r="C162" t="s">
        <v>1162</v>
      </c>
      <c r="L162" s="5">
        <v>-24801741</v>
      </c>
      <c r="M162" s="5">
        <v>-3989923</v>
      </c>
    </row>
    <row r="163" spans="2:14" ht="15.5" x14ac:dyDescent="0.35">
      <c r="C163" t="s">
        <v>1163</v>
      </c>
      <c r="M163" s="5">
        <v>-27927714330</v>
      </c>
    </row>
    <row r="164" spans="2:14" ht="15.5" x14ac:dyDescent="0.35">
      <c r="C164" t="s">
        <v>1164</v>
      </c>
      <c r="J164" s="5">
        <v>-29400000000</v>
      </c>
      <c r="N164" s="5">
        <v>-168072285670</v>
      </c>
    </row>
    <row r="165" spans="2:14" ht="15.5" x14ac:dyDescent="0.35">
      <c r="C165" t="s">
        <v>1165</v>
      </c>
      <c r="K165" s="5">
        <v>-9253803655</v>
      </c>
    </row>
    <row r="166" spans="2:14" ht="15.5" x14ac:dyDescent="0.35">
      <c r="C166" t="s">
        <v>1166</v>
      </c>
      <c r="F166" s="5">
        <v>-41500000000</v>
      </c>
      <c r="I166" s="5">
        <v>-41500000000</v>
      </c>
      <c r="J166" s="5">
        <v>-51875000000</v>
      </c>
      <c r="K166" s="5">
        <v>-50000000000</v>
      </c>
    </row>
    <row r="167" spans="2:14" ht="15.5" x14ac:dyDescent="0.35">
      <c r="C167" t="s">
        <v>443</v>
      </c>
      <c r="D167" s="5">
        <v>-34662069743</v>
      </c>
      <c r="E167" s="5">
        <v>-212995434223</v>
      </c>
      <c r="F167" s="5">
        <v>-136901879700</v>
      </c>
      <c r="G167" s="5">
        <v>-74791336251</v>
      </c>
      <c r="I167" s="5">
        <v>-279709933947</v>
      </c>
      <c r="J167" s="5">
        <v>-134398189109</v>
      </c>
      <c r="K167" s="5">
        <v>-109641795991</v>
      </c>
      <c r="L167" s="5">
        <v>-41527504861</v>
      </c>
      <c r="M167" s="5">
        <v>-46177392568</v>
      </c>
      <c r="N167" s="5">
        <v>-319294160785</v>
      </c>
    </row>
    <row r="168" spans="2:14" ht="15.5" x14ac:dyDescent="0.35">
      <c r="C168" t="s">
        <v>157</v>
      </c>
      <c r="D168" s="5">
        <v>290737421308</v>
      </c>
      <c r="E168" s="5">
        <v>-157817556742</v>
      </c>
      <c r="F168" s="5">
        <v>-1264318845</v>
      </c>
      <c r="G168" s="5">
        <v>-251416542099</v>
      </c>
      <c r="I168" s="5">
        <v>-375520693946</v>
      </c>
      <c r="J168" s="5">
        <v>47106607464</v>
      </c>
      <c r="K168" s="5">
        <v>306516270625</v>
      </c>
      <c r="L168" s="5">
        <v>189906668416</v>
      </c>
      <c r="M168" s="5">
        <v>-8332997292</v>
      </c>
      <c r="N168" s="5">
        <v>373433694642</v>
      </c>
    </row>
    <row r="169" spans="2:14" ht="15.5" x14ac:dyDescent="0.35">
      <c r="C169" t="s">
        <v>158</v>
      </c>
      <c r="E169" s="5">
        <v>164817633437</v>
      </c>
      <c r="I169" s="5">
        <v>540338327383</v>
      </c>
      <c r="J169" s="5">
        <v>493231719919</v>
      </c>
      <c r="K169" s="5">
        <v>186715449294</v>
      </c>
      <c r="L169" s="5">
        <v>-3191219122</v>
      </c>
      <c r="M169" s="5">
        <v>5141778170</v>
      </c>
      <c r="N169" s="5">
        <v>-368291916472</v>
      </c>
    </row>
    <row r="170" spans="2:14" ht="15.5" x14ac:dyDescent="0.35">
      <c r="C170" t="s">
        <v>159</v>
      </c>
      <c r="D170" s="5">
        <v>290737421308</v>
      </c>
      <c r="E170" s="5">
        <v>7000076695</v>
      </c>
      <c r="F170" s="5">
        <v>-1264318845</v>
      </c>
      <c r="G170" s="5">
        <v>-251416542099</v>
      </c>
      <c r="I170" s="5">
        <v>164817633437</v>
      </c>
      <c r="J170" s="5">
        <v>540338327383</v>
      </c>
      <c r="K170" s="5">
        <v>493231719919</v>
      </c>
      <c r="L170" s="5">
        <v>186715449294</v>
      </c>
      <c r="M170" s="5">
        <v>-3191219122</v>
      </c>
      <c r="N170" s="5">
        <v>5141778170</v>
      </c>
    </row>
    <row r="172" spans="2:14" ht="15.5" x14ac:dyDescent="0.35">
      <c r="B172" t="s">
        <v>160</v>
      </c>
      <c r="C172" t="s">
        <v>12</v>
      </c>
      <c r="D172" s="5">
        <v>5190000000</v>
      </c>
      <c r="E172" s="5">
        <v>5190000000</v>
      </c>
      <c r="F172" s="5">
        <v>5190000000</v>
      </c>
      <c r="G172" s="5">
        <v>5190000000</v>
      </c>
      <c r="I172" s="5">
        <v>5190000000</v>
      </c>
      <c r="J172" s="5">
        <v>5190000000</v>
      </c>
      <c r="K172" s="5">
        <v>5190000000</v>
      </c>
      <c r="L172" s="5">
        <v>0</v>
      </c>
      <c r="M172" s="5">
        <v>0</v>
      </c>
      <c r="N172" s="5">
        <v>0</v>
      </c>
    </row>
    <row r="173" spans="2:14" ht="15.5" x14ac:dyDescent="0.35">
      <c r="C173" t="s">
        <v>161</v>
      </c>
      <c r="D173" s="6">
        <v>12.49</v>
      </c>
      <c r="E173" s="6">
        <v>8.42</v>
      </c>
      <c r="F173" s="6">
        <v>8.49</v>
      </c>
      <c r="G173" s="6">
        <v>8.64</v>
      </c>
    </row>
    <row r="174" spans="2:14" ht="15.5" x14ac:dyDescent="0.35">
      <c r="C174" t="s">
        <v>162</v>
      </c>
      <c r="D174" s="6">
        <v>20.98</v>
      </c>
      <c r="E174" s="6">
        <v>35.630000000000003</v>
      </c>
      <c r="F174" s="6">
        <v>36.979999999999997</v>
      </c>
      <c r="G174" s="6">
        <v>37.5</v>
      </c>
    </row>
    <row r="175" spans="2:14" ht="15.5" x14ac:dyDescent="0.35">
      <c r="C175" t="s">
        <v>61</v>
      </c>
      <c r="D175" s="6">
        <v>0.69</v>
      </c>
      <c r="E175" s="6">
        <v>0.91</v>
      </c>
      <c r="F175" s="6">
        <v>0.74</v>
      </c>
      <c r="G175" s="5">
        <v>1</v>
      </c>
    </row>
    <row r="176" spans="2:14" ht="15.5" x14ac:dyDescent="0.35">
      <c r="C176" t="s">
        <v>163</v>
      </c>
      <c r="D176" s="5">
        <v>232560000000</v>
      </c>
      <c r="E176" s="5">
        <v>133930000000</v>
      </c>
      <c r="F176" s="5">
        <v>123000000000</v>
      </c>
      <c r="G176" s="5">
        <v>120380000000</v>
      </c>
    </row>
    <row r="177" spans="3:7" ht="15.5" x14ac:dyDescent="0.35">
      <c r="C177" t="s">
        <v>164</v>
      </c>
      <c r="D177" s="6">
        <v>2.06E-2</v>
      </c>
      <c r="E177" s="6">
        <v>1.32E-2</v>
      </c>
      <c r="F177" s="6">
        <v>1.43E-2</v>
      </c>
      <c r="G177" s="6">
        <v>1.5100000000000001E-2</v>
      </c>
    </row>
    <row r="178" spans="3:7" ht="15.5" x14ac:dyDescent="0.35">
      <c r="C178" t="s">
        <v>165</v>
      </c>
      <c r="D178" s="6">
        <v>3.5799999999999998E-2</v>
      </c>
      <c r="E178" s="6">
        <v>2.4399999999999998E-2</v>
      </c>
      <c r="F178" s="6">
        <v>2.53E-2</v>
      </c>
      <c r="G178" s="6">
        <v>2.64E-2</v>
      </c>
    </row>
    <row r="179" spans="3:7" ht="15.5" x14ac:dyDescent="0.35">
      <c r="C179" t="s">
        <v>166</v>
      </c>
      <c r="D179" s="6">
        <v>4.7699999999999992E-2</v>
      </c>
      <c r="E179" s="6">
        <v>3.9599999999999996E-2</v>
      </c>
      <c r="F179" s="6">
        <v>3.3300000000000003E-2</v>
      </c>
      <c r="G179" s="6">
        <v>3.7499999999999999E-2</v>
      </c>
    </row>
    <row r="180" spans="3:7" ht="15.5" x14ac:dyDescent="0.35">
      <c r="C180" t="s">
        <v>167</v>
      </c>
      <c r="D180" s="6">
        <v>10.52</v>
      </c>
      <c r="E180" s="6">
        <v>9.5</v>
      </c>
      <c r="F180" s="6">
        <v>8.26</v>
      </c>
      <c r="G180" s="6">
        <v>11.27</v>
      </c>
    </row>
    <row r="181" spans="3:7" ht="15.5" x14ac:dyDescent="0.35">
      <c r="C181" t="s">
        <v>168</v>
      </c>
      <c r="D181" s="5">
        <v>1830000000000</v>
      </c>
      <c r="E181" s="5">
        <v>1808000000000</v>
      </c>
      <c r="F181" s="5">
        <v>1765000000000</v>
      </c>
      <c r="G181" s="5">
        <v>1715000000000</v>
      </c>
    </row>
    <row r="182" spans="3:7" ht="15.5" x14ac:dyDescent="0.35">
      <c r="C182" t="s">
        <v>169</v>
      </c>
      <c r="D182" s="6">
        <v>0.75</v>
      </c>
      <c r="E182" s="6">
        <v>0.87</v>
      </c>
      <c r="F182" s="6">
        <v>0.93</v>
      </c>
      <c r="G182" s="6">
        <v>0.99</v>
      </c>
    </row>
    <row r="183" spans="3:7" ht="15.5" x14ac:dyDescent="0.35">
      <c r="C183" t="s">
        <v>170</v>
      </c>
      <c r="D183" s="6">
        <v>349.06</v>
      </c>
      <c r="E183" s="6">
        <v>344.63</v>
      </c>
      <c r="F183" s="6">
        <v>336.27</v>
      </c>
      <c r="G183" s="6">
        <v>327.26</v>
      </c>
    </row>
    <row r="184" spans="3:7" ht="15.5" x14ac:dyDescent="0.35">
      <c r="C184" t="s">
        <v>171</v>
      </c>
      <c r="D184" s="6">
        <v>0.76</v>
      </c>
      <c r="E184" s="6">
        <v>0.9</v>
      </c>
      <c r="F184" s="6">
        <v>0.96</v>
      </c>
      <c r="G184" s="6">
        <v>1.02</v>
      </c>
    </row>
    <row r="185" spans="3:7" ht="15.5" x14ac:dyDescent="0.35">
      <c r="C185" t="s">
        <v>172</v>
      </c>
      <c r="D185" s="6">
        <v>346.53</v>
      </c>
      <c r="E185" s="6">
        <v>334.69</v>
      </c>
      <c r="F185" s="6">
        <v>326.27</v>
      </c>
      <c r="G185" s="6">
        <v>317.19</v>
      </c>
    </row>
    <row r="186" spans="3:7" ht="15.5" x14ac:dyDescent="0.35">
      <c r="C186" t="s">
        <v>173</v>
      </c>
      <c r="D186" s="5">
        <v>8000000000</v>
      </c>
      <c r="E186" s="5">
        <v>291000000000</v>
      </c>
      <c r="F186" s="5">
        <v>175000000000</v>
      </c>
      <c r="G186" s="5">
        <v>33000000000</v>
      </c>
    </row>
    <row r="187" spans="3:7" ht="15.5" x14ac:dyDescent="0.35">
      <c r="C187" t="s">
        <v>174</v>
      </c>
      <c r="D187" s="5">
        <v>15000000000</v>
      </c>
      <c r="E187" s="5">
        <v>17000000000</v>
      </c>
    </row>
    <row r="188" spans="3:7" ht="15.5" x14ac:dyDescent="0.35">
      <c r="C188" t="s">
        <v>175</v>
      </c>
      <c r="D188" s="5">
        <v>1811000000000</v>
      </c>
      <c r="E188" s="5">
        <v>1788000000000</v>
      </c>
      <c r="F188" s="5">
        <v>1744000000000</v>
      </c>
      <c r="G188" s="5">
        <v>1698000000000</v>
      </c>
    </row>
    <row r="189" spans="3:7" ht="15.5" x14ac:dyDescent="0.35">
      <c r="C189" t="s">
        <v>24</v>
      </c>
      <c r="D189" s="5">
        <v>23000000000</v>
      </c>
      <c r="E189" s="5">
        <v>308000000000</v>
      </c>
      <c r="F189" s="5">
        <v>175000000000</v>
      </c>
      <c r="G189" s="5">
        <v>33000000000</v>
      </c>
    </row>
    <row r="190" spans="3:7" ht="15.5" x14ac:dyDescent="0.35">
      <c r="C190" t="s">
        <v>21</v>
      </c>
      <c r="D190" s="5">
        <v>-275000000000</v>
      </c>
      <c r="E190" s="5">
        <v>257000000000</v>
      </c>
      <c r="F190" s="5">
        <v>10000000000</v>
      </c>
      <c r="G190" s="5">
        <v>-133000000000</v>
      </c>
    </row>
    <row r="191" spans="3:7" ht="15.5" x14ac:dyDescent="0.35">
      <c r="C191" t="s">
        <v>176</v>
      </c>
      <c r="D191" s="5">
        <v>1021000000000</v>
      </c>
      <c r="E191" s="5">
        <v>910000000000</v>
      </c>
      <c r="F191" s="5">
        <v>892000000000</v>
      </c>
      <c r="G191" s="5">
        <v>950000000000</v>
      </c>
    </row>
    <row r="192" spans="3:7" ht="15.5" x14ac:dyDescent="0.35">
      <c r="C192" t="s">
        <v>177</v>
      </c>
      <c r="D192" s="5">
        <v>579000000000</v>
      </c>
      <c r="E192" s="5">
        <v>-164000000000</v>
      </c>
      <c r="F192" s="5">
        <v>251000000000</v>
      </c>
      <c r="G192" s="5">
        <v>-157000000000</v>
      </c>
    </row>
    <row r="193" spans="3:14" ht="15.5" x14ac:dyDescent="0.35">
      <c r="C193" t="s">
        <v>178</v>
      </c>
    </row>
    <row r="194" spans="3:14" ht="15.5" x14ac:dyDescent="0.35">
      <c r="C194" t="s">
        <v>13</v>
      </c>
      <c r="D194" s="5">
        <v>579000000000</v>
      </c>
      <c r="E194" s="5">
        <v>-164000000000</v>
      </c>
      <c r="F194" s="5">
        <v>251000000000</v>
      </c>
      <c r="G194" s="5">
        <v>-157000000000</v>
      </c>
    </row>
    <row r="195" spans="3:14" ht="15.5" x14ac:dyDescent="0.35">
      <c r="C195" t="s">
        <v>16</v>
      </c>
      <c r="D195" s="6">
        <v>111.64</v>
      </c>
      <c r="E195" s="6">
        <v>-31.63</v>
      </c>
      <c r="F195" s="6">
        <v>48.35</v>
      </c>
      <c r="G195" s="6">
        <v>-30.32</v>
      </c>
    </row>
    <row r="196" spans="3:14" ht="15.5" x14ac:dyDescent="0.35">
      <c r="C196" t="s">
        <v>46</v>
      </c>
      <c r="I196" s="6">
        <v>32.58</v>
      </c>
      <c r="J196" s="6">
        <v>38.83</v>
      </c>
      <c r="K196" s="6">
        <v>40.68</v>
      </c>
      <c r="L196" s="6">
        <v>444411.17</v>
      </c>
      <c r="M196" s="6">
        <v>436747.52000000002</v>
      </c>
      <c r="N196" s="6">
        <v>706721.68</v>
      </c>
    </row>
    <row r="197" spans="3:14" ht="15.5" x14ac:dyDescent="0.35">
      <c r="C197" t="s">
        <v>60</v>
      </c>
      <c r="I197" s="6">
        <v>9.64</v>
      </c>
      <c r="J197" s="6">
        <v>8.5</v>
      </c>
      <c r="K197" s="6">
        <v>7.87</v>
      </c>
      <c r="L197" s="5">
        <v>0</v>
      </c>
      <c r="M197" s="5">
        <v>0</v>
      </c>
      <c r="N197" s="5">
        <v>0</v>
      </c>
    </row>
    <row r="198" spans="3:14" ht="15.5" x14ac:dyDescent="0.35">
      <c r="C198" t="s">
        <v>63</v>
      </c>
      <c r="I198" s="6">
        <v>0.25</v>
      </c>
      <c r="J198" s="6">
        <v>0.35</v>
      </c>
      <c r="K198" s="6">
        <v>0.44</v>
      </c>
      <c r="L198" s="5">
        <v>0</v>
      </c>
      <c r="M198" s="5">
        <v>0</v>
      </c>
      <c r="N198" s="5">
        <v>0</v>
      </c>
    </row>
    <row r="199" spans="3:14" ht="15.5" x14ac:dyDescent="0.35">
      <c r="C199" t="s">
        <v>179</v>
      </c>
      <c r="I199" s="5">
        <v>430660000000</v>
      </c>
      <c r="J199" s="5">
        <v>306670000000</v>
      </c>
      <c r="K199" s="5">
        <v>298720000000</v>
      </c>
      <c r="L199" s="5">
        <v>268860000000</v>
      </c>
      <c r="M199" s="5">
        <v>225940000000</v>
      </c>
      <c r="N199" s="5">
        <v>148770000000</v>
      </c>
    </row>
    <row r="200" spans="3:14" ht="15.5" x14ac:dyDescent="0.35">
      <c r="C200" t="s">
        <v>180</v>
      </c>
      <c r="I200" s="6">
        <v>5.4699999999999999E-2</v>
      </c>
      <c r="J200" s="6">
        <v>7.8600000000000003E-2</v>
      </c>
      <c r="K200" s="6">
        <v>0.10550000000000001</v>
      </c>
      <c r="L200" s="6">
        <v>0.13339999999999999</v>
      </c>
      <c r="M200" s="6">
        <v>0.20280000000000001</v>
      </c>
      <c r="N200" s="6">
        <v>6.2899999999999998E-2</v>
      </c>
    </row>
    <row r="201" spans="3:14" ht="15.5" x14ac:dyDescent="0.35">
      <c r="C201" t="s">
        <v>181</v>
      </c>
      <c r="I201" s="6">
        <v>9.69E-2</v>
      </c>
      <c r="J201" s="6">
        <v>0.12470000000000001</v>
      </c>
      <c r="K201" s="6">
        <v>0.14400000000000002</v>
      </c>
      <c r="L201" s="6">
        <v>0.20149999999999998</v>
      </c>
      <c r="M201" s="6">
        <v>0.24809999999999999</v>
      </c>
      <c r="N201" s="6">
        <v>0.13009999999999999</v>
      </c>
    </row>
    <row r="202" spans="3:14" ht="15.5" x14ac:dyDescent="0.35">
      <c r="C202" t="s">
        <v>182</v>
      </c>
      <c r="I202" s="6">
        <v>0.12939999999999999</v>
      </c>
      <c r="J202" s="6">
        <v>0.13789999999999999</v>
      </c>
      <c r="K202" s="6">
        <v>0.19820000000000002</v>
      </c>
      <c r="L202" s="6">
        <v>0.27850000000000003</v>
      </c>
      <c r="M202" s="6">
        <v>0.31980000000000003</v>
      </c>
      <c r="N202" s="6">
        <v>0.39770000000000005</v>
      </c>
    </row>
    <row r="203" spans="3:14" ht="15.5" x14ac:dyDescent="0.35">
      <c r="C203" t="s">
        <v>183</v>
      </c>
      <c r="I203" s="6">
        <v>10.59</v>
      </c>
      <c r="J203" s="6">
        <v>23.63</v>
      </c>
      <c r="K203" s="6">
        <v>35.869999999999997</v>
      </c>
      <c r="L203" s="6">
        <v>27.54</v>
      </c>
      <c r="M203" s="6">
        <v>37.520000000000003</v>
      </c>
      <c r="N203" s="6">
        <v>5.42</v>
      </c>
    </row>
    <row r="204" spans="3:14" ht="15.5" x14ac:dyDescent="0.35">
      <c r="C204" t="s">
        <v>57</v>
      </c>
      <c r="I204" s="6">
        <v>0.93</v>
      </c>
      <c r="J204" s="6">
        <v>1.06</v>
      </c>
      <c r="K204" s="6">
        <v>1.1299999999999999</v>
      </c>
      <c r="L204" s="5">
        <v>0</v>
      </c>
      <c r="M204" s="5">
        <v>0</v>
      </c>
      <c r="N204" s="5">
        <v>0</v>
      </c>
    </row>
    <row r="205" spans="3:14" ht="15.5" x14ac:dyDescent="0.35">
      <c r="C205" t="s">
        <v>54</v>
      </c>
      <c r="I205" s="6">
        <v>336.27</v>
      </c>
      <c r="J205" s="6">
        <v>311.38</v>
      </c>
      <c r="K205" s="6">
        <v>282.42</v>
      </c>
      <c r="L205" s="6">
        <v>2205254.61</v>
      </c>
      <c r="M205" s="6">
        <v>1760056.39</v>
      </c>
      <c r="N205" s="6">
        <v>5432414.6699999999</v>
      </c>
    </row>
    <row r="206" spans="3:14" ht="15.5" x14ac:dyDescent="0.35">
      <c r="C206" t="s">
        <v>184</v>
      </c>
      <c r="I206" s="6">
        <v>0.96</v>
      </c>
      <c r="J206" s="6">
        <v>1.0900000000000001</v>
      </c>
      <c r="K206" s="6">
        <v>1.1599999999999999</v>
      </c>
      <c r="L206" s="5">
        <v>0</v>
      </c>
      <c r="M206" s="5">
        <v>0</v>
      </c>
      <c r="N206" s="5">
        <v>0</v>
      </c>
    </row>
    <row r="207" spans="3:14" ht="15.5" x14ac:dyDescent="0.35">
      <c r="C207" t="s">
        <v>185</v>
      </c>
      <c r="I207" s="6">
        <v>326.27</v>
      </c>
      <c r="J207" s="6">
        <v>301.43</v>
      </c>
      <c r="K207" s="6">
        <v>274.92</v>
      </c>
      <c r="L207" s="6">
        <v>2113251.13</v>
      </c>
      <c r="M207" s="6">
        <v>1668880.47</v>
      </c>
      <c r="N207" s="6">
        <v>5427327.6699999999</v>
      </c>
    </row>
    <row r="208" spans="3:14" ht="15.5" x14ac:dyDescent="0.35">
      <c r="C208" t="s">
        <v>186</v>
      </c>
      <c r="I208" s="5">
        <v>175000000000</v>
      </c>
      <c r="L208" s="5">
        <v>4000000000</v>
      </c>
      <c r="M208" s="5">
        <v>4000000000</v>
      </c>
      <c r="N208" s="5">
        <v>365000000000</v>
      </c>
    </row>
    <row r="209" spans="2:14" ht="15.5" x14ac:dyDescent="0.35">
      <c r="C209" t="s">
        <v>187</v>
      </c>
      <c r="L209" s="5">
        <v>6000000000</v>
      </c>
      <c r="M209" s="5">
        <v>1000000000</v>
      </c>
    </row>
    <row r="210" spans="2:14" ht="15.5" x14ac:dyDescent="0.35">
      <c r="C210" t="s">
        <v>26</v>
      </c>
      <c r="I210" s="5">
        <v>175000000000</v>
      </c>
      <c r="L210" s="5">
        <v>9000000000</v>
      </c>
      <c r="M210" s="5">
        <v>5000000000</v>
      </c>
      <c r="N210" s="5">
        <v>365000000000</v>
      </c>
    </row>
    <row r="211" spans="2:14" ht="15.5" x14ac:dyDescent="0.35">
      <c r="C211" t="s">
        <v>23</v>
      </c>
      <c r="I211" s="5">
        <v>10000000000</v>
      </c>
      <c r="J211" s="5">
        <v>-540000000000</v>
      </c>
      <c r="K211" s="5">
        <v>-493000000000</v>
      </c>
      <c r="L211" s="5">
        <v>-177000000000</v>
      </c>
      <c r="M211" s="5">
        <v>5000000000</v>
      </c>
      <c r="N211" s="5">
        <v>-5000000000</v>
      </c>
    </row>
    <row r="212" spans="2:14" ht="15.5" x14ac:dyDescent="0.35">
      <c r="C212" t="s">
        <v>188</v>
      </c>
      <c r="I212" s="5">
        <v>892000000000</v>
      </c>
      <c r="J212" s="5">
        <v>1126000000000</v>
      </c>
      <c r="K212" s="5">
        <v>1077000000000</v>
      </c>
      <c r="L212" s="5">
        <v>691000000000</v>
      </c>
      <c r="M212" s="5">
        <v>578000000000</v>
      </c>
      <c r="N212" s="5">
        <v>422000000000</v>
      </c>
    </row>
    <row r="213" spans="2:14" ht="15.5" x14ac:dyDescent="0.35">
      <c r="C213" t="s">
        <v>189</v>
      </c>
      <c r="I213" s="5">
        <v>131000000000</v>
      </c>
      <c r="J213" s="5">
        <v>326000000000</v>
      </c>
      <c r="K213" s="5">
        <v>149000000000</v>
      </c>
      <c r="L213" s="5">
        <v>101000000000</v>
      </c>
      <c r="M213" s="5">
        <v>93000000000</v>
      </c>
      <c r="N213" s="5">
        <v>701000000000</v>
      </c>
    </row>
    <row r="214" spans="2:14" ht="15.5" x14ac:dyDescent="0.35">
      <c r="C214" t="s">
        <v>190</v>
      </c>
    </row>
    <row r="215" spans="2:14" ht="15.5" x14ac:dyDescent="0.35">
      <c r="C215" t="s">
        <v>15</v>
      </c>
      <c r="I215" s="5">
        <v>131000000000</v>
      </c>
      <c r="J215" s="5">
        <v>326000000000</v>
      </c>
      <c r="K215" s="5">
        <v>149000000000</v>
      </c>
      <c r="L215" s="5">
        <v>101000000000</v>
      </c>
      <c r="M215" s="5">
        <v>93000000000</v>
      </c>
      <c r="N215" s="5">
        <v>701000000000</v>
      </c>
    </row>
    <row r="216" spans="2:14" ht="15.5" x14ac:dyDescent="0.35">
      <c r="C216" t="s">
        <v>17</v>
      </c>
      <c r="I216" s="6">
        <v>25.16</v>
      </c>
      <c r="J216" s="6">
        <v>62.89</v>
      </c>
      <c r="K216" s="6">
        <v>28.74</v>
      </c>
      <c r="L216" s="6">
        <v>243832.14</v>
      </c>
      <c r="M216" s="6">
        <v>223804.51</v>
      </c>
      <c r="N216" s="6">
        <v>7010967.2000000002</v>
      </c>
    </row>
    <row r="218" spans="2:14" ht="15.5" x14ac:dyDescent="0.35">
      <c r="B218" t="s">
        <v>191</v>
      </c>
      <c r="C218" t="s">
        <v>192</v>
      </c>
      <c r="D218" s="5">
        <v>65000000000</v>
      </c>
      <c r="E218" s="5">
        <v>44000000000</v>
      </c>
      <c r="F218" s="5">
        <v>44000000000</v>
      </c>
      <c r="G218" s="5">
        <v>45000000000</v>
      </c>
      <c r="H218" s="5">
        <v>217000000000</v>
      </c>
      <c r="I218" s="5">
        <v>169000000000</v>
      </c>
      <c r="J218" s="5">
        <v>201000000000</v>
      </c>
      <c r="K218" s="5">
        <v>211000000000</v>
      </c>
      <c r="L218" s="5">
        <v>184000000000</v>
      </c>
      <c r="M218" s="5">
        <v>181000000000</v>
      </c>
      <c r="N218" s="5">
        <v>71000000000</v>
      </c>
    </row>
    <row r="219" spans="2:14" ht="15.5" x14ac:dyDescent="0.35">
      <c r="C219" t="s">
        <v>345</v>
      </c>
      <c r="H219" s="5">
        <v>8</v>
      </c>
      <c r="I219" s="5">
        <v>8</v>
      </c>
      <c r="J219" s="5">
        <v>8</v>
      </c>
      <c r="K219" s="5">
        <v>10</v>
      </c>
    </row>
    <row r="220" spans="2:14" ht="15.5" x14ac:dyDescent="0.35">
      <c r="C220" t="s">
        <v>65</v>
      </c>
      <c r="H220" s="6">
        <v>0.1913</v>
      </c>
      <c r="I220" s="6">
        <v>0.2455</v>
      </c>
      <c r="J220" s="6">
        <v>0.20600000000000002</v>
      </c>
      <c r="K220" s="6">
        <v>0.24579999999999999</v>
      </c>
    </row>
    <row r="221" spans="2:14" ht="15.5" x14ac:dyDescent="0.35">
      <c r="C221" t="s">
        <v>346</v>
      </c>
      <c r="H221" s="6">
        <v>2.8199999999999999E-2</v>
      </c>
      <c r="I221" s="6">
        <v>3.0099999999999998E-2</v>
      </c>
      <c r="J221" s="6">
        <v>2.6800000000000001E-2</v>
      </c>
      <c r="K221" s="6">
        <v>4.7599999999999996E-2</v>
      </c>
    </row>
    <row r="222" spans="2:14" ht="15.5" x14ac:dyDescent="0.35">
      <c r="C222" t="s">
        <v>45</v>
      </c>
      <c r="D222" s="6">
        <v>12.49</v>
      </c>
      <c r="E222" s="6">
        <v>8.42</v>
      </c>
      <c r="F222" s="6">
        <v>8.49</v>
      </c>
      <c r="G222" s="6">
        <v>8.64</v>
      </c>
      <c r="H222" s="6">
        <v>41.81</v>
      </c>
      <c r="I222" s="6">
        <v>32.58</v>
      </c>
      <c r="J222" s="6">
        <v>38.83</v>
      </c>
      <c r="K222" s="6">
        <v>40.68</v>
      </c>
      <c r="L222" s="6">
        <v>35.549999999999997</v>
      </c>
      <c r="M222" s="6">
        <v>34.94</v>
      </c>
      <c r="N222" s="6">
        <v>13.62</v>
      </c>
    </row>
    <row r="223" spans="2:14" ht="15.5" x14ac:dyDescent="0.35">
      <c r="C223" t="s">
        <v>67</v>
      </c>
      <c r="H223" s="5">
        <v>8</v>
      </c>
      <c r="I223" s="5">
        <v>8</v>
      </c>
      <c r="J223" s="5">
        <v>8</v>
      </c>
      <c r="K223" s="5">
        <v>10</v>
      </c>
    </row>
    <row r="224" spans="2:14" ht="15.5" x14ac:dyDescent="0.35">
      <c r="C224" t="s">
        <v>347</v>
      </c>
      <c r="H224" s="6">
        <v>0.1913</v>
      </c>
      <c r="I224" s="6">
        <v>0.2455</v>
      </c>
      <c r="J224" s="6">
        <v>0.20600000000000002</v>
      </c>
      <c r="K224" s="6">
        <v>0.24579999999999999</v>
      </c>
    </row>
    <row r="225" spans="3:14" ht="15.5" x14ac:dyDescent="0.35">
      <c r="C225" t="s">
        <v>348</v>
      </c>
      <c r="H225" s="6">
        <v>2.8199999999999999E-2</v>
      </c>
      <c r="I225" s="6">
        <v>3.0099999999999998E-2</v>
      </c>
      <c r="J225" s="6">
        <v>2.6800000000000001E-2</v>
      </c>
      <c r="K225" s="6">
        <v>4.7599999999999996E-2</v>
      </c>
    </row>
    <row r="226" spans="3:14" ht="15.5" x14ac:dyDescent="0.35">
      <c r="C226" t="s">
        <v>193</v>
      </c>
      <c r="D226" s="5">
        <v>1982000000000</v>
      </c>
      <c r="E226" s="5">
        <v>1703000000000</v>
      </c>
      <c r="F226" s="5">
        <v>2200000000000</v>
      </c>
      <c r="G226" s="5">
        <v>1680000000000</v>
      </c>
      <c r="H226" s="5">
        <v>7370000000000</v>
      </c>
      <c r="I226" s="5">
        <v>6494000000000</v>
      </c>
      <c r="J226" s="5">
        <v>4843000000000</v>
      </c>
      <c r="K226" s="5">
        <v>3730000000000</v>
      </c>
      <c r="L226" s="5">
        <v>3037000000000</v>
      </c>
      <c r="M226" s="5">
        <v>2194000000000</v>
      </c>
      <c r="N226" s="5">
        <v>1972000000000</v>
      </c>
    </row>
    <row r="227" spans="3:14" ht="15.5" x14ac:dyDescent="0.35">
      <c r="C227" t="s">
        <v>349</v>
      </c>
      <c r="H227" s="5">
        <v>8</v>
      </c>
      <c r="I227" s="5">
        <v>8</v>
      </c>
      <c r="J227" s="5">
        <v>8</v>
      </c>
      <c r="K227" s="5">
        <v>10</v>
      </c>
    </row>
    <row r="228" spans="3:14" ht="15.5" x14ac:dyDescent="0.35">
      <c r="C228" t="s">
        <v>350</v>
      </c>
      <c r="H228" s="6">
        <v>0.1913</v>
      </c>
      <c r="I228" s="6">
        <v>0.2455</v>
      </c>
      <c r="J228" s="6">
        <v>0.20600000000000002</v>
      </c>
      <c r="K228" s="6">
        <v>0.24579999999999999</v>
      </c>
    </row>
    <row r="229" spans="3:14" ht="15.5" x14ac:dyDescent="0.35">
      <c r="C229" t="s">
        <v>351</v>
      </c>
      <c r="H229" s="6">
        <v>2.8199999999999999E-2</v>
      </c>
      <c r="I229" s="6">
        <v>3.0099999999999998E-2</v>
      </c>
      <c r="J229" s="6">
        <v>2.6800000000000001E-2</v>
      </c>
      <c r="K229" s="6">
        <v>4.7599999999999996E-2</v>
      </c>
    </row>
    <row r="230" spans="3:14" ht="15.5" x14ac:dyDescent="0.35">
      <c r="C230" t="s">
        <v>194</v>
      </c>
      <c r="I230" s="6">
        <v>6.79</v>
      </c>
    </row>
    <row r="231" spans="3:14" ht="15.5" x14ac:dyDescent="0.35">
      <c r="C231" t="s">
        <v>292</v>
      </c>
      <c r="I231" s="6">
        <v>7.47</v>
      </c>
    </row>
    <row r="232" spans="3:14" ht="15.5" x14ac:dyDescent="0.35">
      <c r="C232" t="s">
        <v>195</v>
      </c>
      <c r="I232" s="6">
        <v>6.95</v>
      </c>
    </row>
    <row r="233" spans="3:14" ht="15.5" x14ac:dyDescent="0.35">
      <c r="C233" t="s">
        <v>293</v>
      </c>
      <c r="I233" s="6">
        <v>0.13390000000000002</v>
      </c>
    </row>
    <row r="234" spans="3:14" ht="15.5" x14ac:dyDescent="0.35">
      <c r="C234" t="s">
        <v>294</v>
      </c>
      <c r="I234" s="6">
        <v>0.19</v>
      </c>
    </row>
    <row r="235" spans="3:14" ht="15.5" x14ac:dyDescent="0.35">
      <c r="C235" t="s">
        <v>196</v>
      </c>
      <c r="I235" s="6">
        <v>0.81</v>
      </c>
    </row>
    <row r="236" spans="3:14" ht="15.5" x14ac:dyDescent="0.35">
      <c r="C236" t="s">
        <v>295</v>
      </c>
      <c r="I236" s="6">
        <v>2.9</v>
      </c>
    </row>
    <row r="237" spans="3:14" ht="15.5" x14ac:dyDescent="0.35">
      <c r="C237" t="s">
        <v>296</v>
      </c>
      <c r="I237" s="6">
        <v>2.9</v>
      </c>
    </row>
    <row r="238" spans="3:14" ht="15.5" x14ac:dyDescent="0.35">
      <c r="C238" t="s">
        <v>297</v>
      </c>
      <c r="I238" s="6">
        <v>3.92</v>
      </c>
    </row>
    <row r="239" spans="3:14" ht="15.5" x14ac:dyDescent="0.35">
      <c r="C239" t="s">
        <v>298</v>
      </c>
      <c r="I239" s="6">
        <v>2.29</v>
      </c>
    </row>
    <row r="240" spans="3:14" ht="15.5" x14ac:dyDescent="0.35">
      <c r="C240" t="s">
        <v>299</v>
      </c>
      <c r="I240" s="6">
        <v>-0.46</v>
      </c>
    </row>
    <row r="241" spans="3:9" ht="15.5" x14ac:dyDescent="0.35">
      <c r="C241" t="s">
        <v>300</v>
      </c>
      <c r="I241" s="6">
        <v>-0.08</v>
      </c>
    </row>
    <row r="242" spans="3:9" ht="15.5" x14ac:dyDescent="0.35">
      <c r="C242" t="s">
        <v>301</v>
      </c>
      <c r="I242" s="6">
        <v>38.03</v>
      </c>
    </row>
    <row r="243" spans="3:9" ht="15.5" x14ac:dyDescent="0.35">
      <c r="C243" t="s">
        <v>197</v>
      </c>
      <c r="I243" s="6">
        <v>41.81</v>
      </c>
    </row>
    <row r="244" spans="3:9" ht="15.5" x14ac:dyDescent="0.35">
      <c r="C244" t="s">
        <v>302</v>
      </c>
      <c r="I244" s="6">
        <v>1458.31</v>
      </c>
    </row>
    <row r="245" spans="3:9" ht="15.5" x14ac:dyDescent="0.35">
      <c r="C245" t="s">
        <v>198</v>
      </c>
      <c r="D245" s="6">
        <v>57.4</v>
      </c>
    </row>
    <row r="246" spans="3:9" ht="15.5" x14ac:dyDescent="0.35">
      <c r="C246" t="s">
        <v>199</v>
      </c>
      <c r="I246" s="6">
        <v>349.06</v>
      </c>
    </row>
    <row r="247" spans="3:9" ht="15.5" x14ac:dyDescent="0.35">
      <c r="C247" t="s">
        <v>303</v>
      </c>
      <c r="I247" s="6">
        <v>98.04</v>
      </c>
    </row>
    <row r="248" spans="3:9" ht="15.5" x14ac:dyDescent="0.35">
      <c r="C248" t="s">
        <v>200</v>
      </c>
      <c r="D248" s="6">
        <v>1.95</v>
      </c>
    </row>
    <row r="249" spans="3:9" ht="15.5" x14ac:dyDescent="0.35">
      <c r="C249" t="s">
        <v>201</v>
      </c>
      <c r="D249" s="6">
        <v>0.76</v>
      </c>
    </row>
    <row r="250" spans="3:9" ht="15.5" x14ac:dyDescent="0.35">
      <c r="C250" t="s">
        <v>202</v>
      </c>
      <c r="D250" s="6">
        <v>0.01</v>
      </c>
    </row>
    <row r="251" spans="3:9" ht="15.5" x14ac:dyDescent="0.35">
      <c r="C251" t="s">
        <v>352</v>
      </c>
      <c r="D251" s="6">
        <v>0.01</v>
      </c>
    </row>
    <row r="252" spans="3:9" ht="15.5" x14ac:dyDescent="0.35">
      <c r="C252" t="s">
        <v>203</v>
      </c>
      <c r="D252" s="6">
        <v>0.73</v>
      </c>
    </row>
    <row r="253" spans="3:9" ht="15.5" x14ac:dyDescent="0.35">
      <c r="C253" t="s">
        <v>204</v>
      </c>
      <c r="D253" s="6">
        <v>0.01</v>
      </c>
    </row>
    <row r="254" spans="3:9" ht="15.5" x14ac:dyDescent="0.35">
      <c r="C254" t="s">
        <v>205</v>
      </c>
      <c r="D254" s="6">
        <v>1.74</v>
      </c>
    </row>
    <row r="255" spans="3:9" ht="15.5" x14ac:dyDescent="0.35">
      <c r="C255" t="s">
        <v>304</v>
      </c>
      <c r="I255" s="6">
        <v>9.85</v>
      </c>
    </row>
    <row r="256" spans="3:9" ht="15.5" x14ac:dyDescent="0.35">
      <c r="C256" t="s">
        <v>13</v>
      </c>
      <c r="D256" s="5">
        <v>579000000000</v>
      </c>
    </row>
    <row r="257" spans="3:9" ht="15.5" x14ac:dyDescent="0.35">
      <c r="C257" t="s">
        <v>206</v>
      </c>
      <c r="I257" s="6">
        <v>5.29</v>
      </c>
    </row>
    <row r="258" spans="3:9" ht="15.5" x14ac:dyDescent="0.35">
      <c r="C258" t="s">
        <v>207</v>
      </c>
      <c r="I258" s="6">
        <v>6.2699999999999992E-2</v>
      </c>
    </row>
    <row r="259" spans="3:9" ht="15.5" x14ac:dyDescent="0.35">
      <c r="C259" t="s">
        <v>208</v>
      </c>
      <c r="I259" s="6">
        <v>0.109</v>
      </c>
    </row>
    <row r="260" spans="3:9" ht="15.5" x14ac:dyDescent="0.35">
      <c r="C260" t="s">
        <v>209</v>
      </c>
      <c r="I260" s="6">
        <v>0.1515</v>
      </c>
    </row>
    <row r="261" spans="3:9" ht="15.5" x14ac:dyDescent="0.35">
      <c r="C261" t="s">
        <v>305</v>
      </c>
      <c r="I261" s="6">
        <v>0.1091</v>
      </c>
    </row>
    <row r="262" spans="3:9" ht="15.5" x14ac:dyDescent="0.35">
      <c r="C262" t="s">
        <v>210</v>
      </c>
      <c r="D262" s="6">
        <v>7.42</v>
      </c>
    </row>
    <row r="263" spans="3:9" ht="15.5" x14ac:dyDescent="0.35">
      <c r="C263" t="s">
        <v>211</v>
      </c>
      <c r="D263" s="6">
        <v>77.27</v>
      </c>
    </row>
    <row r="264" spans="3:9" ht="15.5" x14ac:dyDescent="0.35">
      <c r="C264" t="s">
        <v>212</v>
      </c>
      <c r="D264" s="6">
        <v>25.18</v>
      </c>
    </row>
    <row r="265" spans="3:9" ht="15.5" x14ac:dyDescent="0.35">
      <c r="C265" t="s">
        <v>213</v>
      </c>
      <c r="D265" s="6">
        <v>59.51</v>
      </c>
    </row>
    <row r="266" spans="3:9" ht="15.5" x14ac:dyDescent="0.35">
      <c r="C266" t="s">
        <v>214</v>
      </c>
      <c r="D266" s="6">
        <v>12.27</v>
      </c>
    </row>
    <row r="267" spans="3:9" ht="15.5" x14ac:dyDescent="0.35">
      <c r="C267" t="s">
        <v>306</v>
      </c>
      <c r="I267" s="6">
        <v>2.34</v>
      </c>
    </row>
    <row r="268" spans="3:9" ht="15.5" x14ac:dyDescent="0.35">
      <c r="C268" t="s">
        <v>307</v>
      </c>
      <c r="I268" s="6">
        <v>4.5199999999999996</v>
      </c>
    </row>
    <row r="269" spans="3:9" ht="15.5" x14ac:dyDescent="0.35">
      <c r="C269" t="s">
        <v>41</v>
      </c>
      <c r="I269" s="5">
        <v>1473000000000</v>
      </c>
    </row>
    <row r="270" spans="3:9" ht="15.5" x14ac:dyDescent="0.35">
      <c r="C270" t="s">
        <v>215</v>
      </c>
      <c r="I270" s="5">
        <v>1218000000000</v>
      </c>
    </row>
    <row r="271" spans="3:9" ht="15.5" x14ac:dyDescent="0.35">
      <c r="C271" t="s">
        <v>216</v>
      </c>
      <c r="I271" s="5">
        <v>5190000000</v>
      </c>
    </row>
    <row r="272" spans="3:9" ht="15.5" x14ac:dyDescent="0.35">
      <c r="C272" t="s">
        <v>217</v>
      </c>
      <c r="I272" s="6">
        <v>0.1981</v>
      </c>
    </row>
    <row r="273" spans="3:9" ht="15.5" x14ac:dyDescent="0.35">
      <c r="C273" t="s">
        <v>218</v>
      </c>
      <c r="D273" s="6">
        <v>0.17629999999999998</v>
      </c>
    </row>
    <row r="274" spans="3:9" ht="15.5" x14ac:dyDescent="0.35">
      <c r="C274" t="s">
        <v>219</v>
      </c>
      <c r="D274" s="6">
        <v>4.9500000000000002E-2</v>
      </c>
    </row>
    <row r="275" spans="3:9" ht="15.5" x14ac:dyDescent="0.35">
      <c r="C275" t="s">
        <v>220</v>
      </c>
      <c r="D275" s="6">
        <v>3.27E-2</v>
      </c>
    </row>
    <row r="276" spans="3:9" ht="15.5" x14ac:dyDescent="0.35">
      <c r="C276" t="s">
        <v>221</v>
      </c>
      <c r="D276" s="6">
        <v>0.59439999999999993</v>
      </c>
    </row>
    <row r="277" spans="3:9" ht="15.5" x14ac:dyDescent="0.35">
      <c r="C277" t="s">
        <v>222</v>
      </c>
      <c r="D277" s="6">
        <v>0.46610000000000001</v>
      </c>
    </row>
    <row r="278" spans="3:9" ht="15.5" x14ac:dyDescent="0.35">
      <c r="C278" t="s">
        <v>223</v>
      </c>
      <c r="D278" s="6">
        <v>0.68920000000000003</v>
      </c>
    </row>
    <row r="279" spans="3:9" ht="15.5" x14ac:dyDescent="0.35">
      <c r="C279" t="s">
        <v>353</v>
      </c>
      <c r="I279" s="5">
        <v>8</v>
      </c>
    </row>
    <row r="280" spans="3:9" ht="15.5" x14ac:dyDescent="0.35">
      <c r="C280" t="s">
        <v>354</v>
      </c>
      <c r="I280" s="5">
        <v>8</v>
      </c>
    </row>
    <row r="281" spans="3:9" ht="15.5" x14ac:dyDescent="0.35">
      <c r="C281" t="s">
        <v>355</v>
      </c>
      <c r="I281" s="6">
        <v>0.1913</v>
      </c>
    </row>
    <row r="282" spans="3:9" ht="15.5" x14ac:dyDescent="0.35">
      <c r="C282" t="s">
        <v>356</v>
      </c>
      <c r="I282" s="6">
        <v>2.8199999999999999E-2</v>
      </c>
    </row>
    <row r="283" spans="3:9" ht="15.5" x14ac:dyDescent="0.35">
      <c r="C283" t="s">
        <v>357</v>
      </c>
      <c r="I283" t="s">
        <v>1167</v>
      </c>
    </row>
    <row r="284" spans="3:9" ht="15.5" x14ac:dyDescent="0.35">
      <c r="C284" t="s">
        <v>224</v>
      </c>
      <c r="I284" s="5">
        <v>7</v>
      </c>
    </row>
    <row r="285" spans="3:9" ht="15.5" x14ac:dyDescent="0.35">
      <c r="C285" t="s">
        <v>225</v>
      </c>
      <c r="I285" s="6">
        <v>0.56999999999999995</v>
      </c>
    </row>
    <row r="286" spans="3:9" ht="15.5" x14ac:dyDescent="0.35">
      <c r="C286" t="s">
        <v>226</v>
      </c>
      <c r="I286" s="6">
        <v>0.57999999999999996</v>
      </c>
    </row>
    <row r="287" spans="3:9" ht="15.5" x14ac:dyDescent="0.35">
      <c r="C287" t="s">
        <v>308</v>
      </c>
      <c r="I287" s="6">
        <v>0.76</v>
      </c>
    </row>
    <row r="288" spans="3:9" ht="15.5" x14ac:dyDescent="0.35">
      <c r="C288" t="s">
        <v>227</v>
      </c>
      <c r="I288" s="6">
        <v>0.97</v>
      </c>
    </row>
    <row r="289" spans="3:9" ht="15.5" x14ac:dyDescent="0.35">
      <c r="C289" t="s">
        <v>228</v>
      </c>
      <c r="I289" s="6">
        <v>0.92</v>
      </c>
    </row>
    <row r="290" spans="3:9" ht="15.5" x14ac:dyDescent="0.35">
      <c r="C290" t="s">
        <v>229</v>
      </c>
      <c r="I290" s="6">
        <v>0.64</v>
      </c>
    </row>
    <row r="291" spans="3:9" ht="15.5" x14ac:dyDescent="0.35">
      <c r="C291" t="s">
        <v>230</v>
      </c>
      <c r="I291" s="6">
        <v>0.68</v>
      </c>
    </row>
    <row r="292" spans="3:9" ht="15.5" x14ac:dyDescent="0.35">
      <c r="C292" t="s">
        <v>309</v>
      </c>
      <c r="I292" s="5">
        <v>7565000000000</v>
      </c>
    </row>
    <row r="293" spans="3:9" ht="15.5" x14ac:dyDescent="0.35">
      <c r="C293" t="s">
        <v>310</v>
      </c>
      <c r="I293" s="5">
        <v>1295000000000</v>
      </c>
    </row>
    <row r="294" spans="3:9" ht="15.5" x14ac:dyDescent="0.35">
      <c r="C294" t="s">
        <v>311</v>
      </c>
      <c r="I294" s="5">
        <v>531000000000</v>
      </c>
    </row>
    <row r="295" spans="3:9" ht="15.5" x14ac:dyDescent="0.35">
      <c r="C295" t="s">
        <v>312</v>
      </c>
      <c r="I295" s="5">
        <v>197000000000</v>
      </c>
    </row>
    <row r="296" spans="3:9" ht="15.5" x14ac:dyDescent="0.35">
      <c r="C296" t="s">
        <v>231</v>
      </c>
      <c r="D296" s="5">
        <v>298000000000</v>
      </c>
    </row>
    <row r="297" spans="3:9" ht="15.5" x14ac:dyDescent="0.35">
      <c r="C297" t="s">
        <v>232</v>
      </c>
      <c r="D297" s="5">
        <v>3148000000000</v>
      </c>
    </row>
    <row r="298" spans="3:9" ht="15.5" x14ac:dyDescent="0.35">
      <c r="C298" t="s">
        <v>233</v>
      </c>
      <c r="D298" s="5">
        <v>1318000000000</v>
      </c>
    </row>
    <row r="299" spans="3:9" ht="15.5" x14ac:dyDescent="0.35">
      <c r="C299" t="s">
        <v>176</v>
      </c>
      <c r="D299" s="5">
        <v>1021000000000</v>
      </c>
    </row>
    <row r="300" spans="3:9" ht="15.5" x14ac:dyDescent="0.35">
      <c r="C300" t="s">
        <v>175</v>
      </c>
      <c r="I300" s="5">
        <v>1811000000000</v>
      </c>
    </row>
    <row r="301" spans="3:9" ht="15.5" x14ac:dyDescent="0.35">
      <c r="C301" t="s">
        <v>174</v>
      </c>
      <c r="D301" s="5">
        <v>15000000000</v>
      </c>
    </row>
    <row r="302" spans="3:9" ht="15.5" x14ac:dyDescent="0.35">
      <c r="C302" t="s">
        <v>173</v>
      </c>
      <c r="D302" s="5">
        <v>8000000000</v>
      </c>
    </row>
    <row r="303" spans="3:9" ht="15.5" x14ac:dyDescent="0.35">
      <c r="C303" t="s">
        <v>24</v>
      </c>
      <c r="D303" s="5">
        <v>23000000000</v>
      </c>
    </row>
    <row r="304" spans="3:9" ht="15.5" x14ac:dyDescent="0.35">
      <c r="C304" t="s">
        <v>21</v>
      </c>
      <c r="D304" s="5">
        <v>-275000000000</v>
      </c>
    </row>
    <row r="305" spans="3:9" ht="15.5" x14ac:dyDescent="0.35">
      <c r="C305" t="s">
        <v>234</v>
      </c>
      <c r="I305" s="5">
        <v>1830000000000</v>
      </c>
    </row>
    <row r="306" spans="3:9" ht="15.5" x14ac:dyDescent="0.35">
      <c r="C306" t="s">
        <v>313</v>
      </c>
      <c r="I306" s="5">
        <v>509000000000</v>
      </c>
    </row>
    <row r="307" spans="3:9" ht="15.5" x14ac:dyDescent="0.35">
      <c r="C307" t="s">
        <v>314</v>
      </c>
      <c r="I307" s="5">
        <v>-195000000000</v>
      </c>
    </row>
    <row r="308" spans="3:9" ht="15.5" x14ac:dyDescent="0.35">
      <c r="C308" t="s">
        <v>315</v>
      </c>
      <c r="I308" s="5">
        <v>-434000000000</v>
      </c>
    </row>
    <row r="309" spans="3:9" ht="15.5" x14ac:dyDescent="0.35">
      <c r="C309" t="s">
        <v>317</v>
      </c>
      <c r="I309" s="5">
        <v>509000000000</v>
      </c>
    </row>
  </sheetData>
  <pageMargins left="0.7" right="0.7" top="0.75" bottom="0.75" header="0.3" footer="0.3"/>
  <ignoredErrors>
    <ignoredError sqref="A1:N310" numberStoredAsText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N27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1168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1169</v>
      </c>
      <c r="D2" s="2" vm="184">
        <f ca="1">IFERROR(_xlfn.STOCKHISTORY("XIDX:" &amp; $C$1, D3, , 0, 0, 1), "Libur")</f>
        <v>657.5</v>
      </c>
      <c r="E2" s="2" vm="185">
        <f ca="1">IFERROR(_xlfn.STOCKHISTORY("XIDX:" &amp; $C$1, E3, , 0, 0, 1), "Libur")</f>
        <v>610</v>
      </c>
      <c r="H2" s="2" vm="185">
        <f ca="1">IFERROR(INDEX(D2:G2,COUNT(D2:G2)),"")</f>
        <v>610</v>
      </c>
      <c r="I2" s="2" vm="186">
        <f t="shared" ref="I2:N2" ca="1" si="0">IFERROR(_xlfn.STOCKHISTORY("XIDX:" &amp; $C$1, I1, , 0, 0, 1), "Libur")</f>
        <v>897.5</v>
      </c>
      <c r="J2" s="2" vm="187">
        <f t="shared" ca="1" si="0"/>
        <v>196</v>
      </c>
      <c r="K2" s="2" vm="188">
        <f t="shared" ca="1" si="0"/>
        <v>110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115029529903</v>
      </c>
      <c r="E4" s="2">
        <f>IFERROR(INDEX(E51:E500,MATCH($C$4,$C$51:$C$500,0)),"")</f>
        <v>86135422619</v>
      </c>
      <c r="H4" s="2">
        <f>IFERROR(SUM(D4:G4)*(4/MAX(1,COUNT(D4:G4))),"")</f>
        <v>402329905044</v>
      </c>
      <c r="I4" s="2">
        <f t="shared" ref="I4:N4" si="1">IFERROR(INDEX(I51:I500,MATCH($C$4,$C$51:$C$500,0)),"")</f>
        <v>527134695448</v>
      </c>
      <c r="J4" s="2">
        <f t="shared" si="1"/>
        <v>325129145258</v>
      </c>
      <c r="K4" s="2">
        <f t="shared" si="1"/>
        <v>208757468625</v>
      </c>
      <c r="L4" s="2">
        <f t="shared" si="1"/>
        <v>187020275669</v>
      </c>
      <c r="M4" s="2">
        <f t="shared" si="1"/>
        <v>118316460489</v>
      </c>
      <c r="N4" s="2">
        <f t="shared" si="1"/>
        <v>73519176313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48672440605</v>
      </c>
      <c r="E5" s="2">
        <f>IFERROR(INDEX(E51:E500,MATCH($C$5,$C$51:$C$500,0)),"")</f>
        <v>-16237665770</v>
      </c>
      <c r="H5" s="2">
        <f>IFERROR(SUM(D5:G5)*(4/MAX(1,COUNT(D5:G5))),"")</f>
        <v>64869549670</v>
      </c>
      <c r="I5" s="2">
        <f t="shared" ref="I5:N5" si="2">IFERROR(INDEX(I51:I500,MATCH($C$5,$C$51:$C$500,0)),"")</f>
        <v>67177870428</v>
      </c>
      <c r="J5" s="2">
        <f t="shared" si="2"/>
        <v>1300324080</v>
      </c>
      <c r="K5" s="2">
        <f t="shared" si="2"/>
        <v>-37262441738</v>
      </c>
      <c r="L5" s="2">
        <f t="shared" si="2"/>
        <v>-10643706128</v>
      </c>
      <c r="M5" s="2">
        <f t="shared" si="2"/>
        <v>-6956742008</v>
      </c>
      <c r="N5" s="2">
        <f t="shared" si="2"/>
        <v>-15190886834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312419763347</v>
      </c>
      <c r="E6" s="2">
        <f>IFERROR(INDEX(E51:E500,MATCH($C$6,$C$51:$C$500,0)),"")</f>
        <v>255520089678</v>
      </c>
      <c r="H6" s="2">
        <f>IFERROR(INDEX(D6:G6,COUNT(D6:G6)),"")</f>
        <v>255520089678</v>
      </c>
      <c r="I6" s="2">
        <f t="shared" ref="I6:N6" si="3">IFERROR(INDEX(I51:I500,MATCH($C$6,$C$51:$C$500,0)),"")</f>
        <v>256232144138</v>
      </c>
      <c r="J6" s="2">
        <f t="shared" si="3"/>
        <v>97024438452</v>
      </c>
      <c r="K6" s="2">
        <f t="shared" si="3"/>
        <v>95718447972</v>
      </c>
      <c r="L6" s="2">
        <f t="shared" si="3"/>
        <v>-37742412593</v>
      </c>
      <c r="M6" s="2">
        <f t="shared" si="3"/>
        <v>-39880994774</v>
      </c>
      <c r="N6" s="2">
        <f t="shared" si="3"/>
        <v>-33575974335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13.47</v>
      </c>
      <c r="E7" s="3">
        <f>IFERROR(INDEX(E51:E500,MATCH($C$7,$C$51:$C$500,0))/1000000000,"")</f>
        <v>6.72</v>
      </c>
      <c r="H7" s="3">
        <f>IFERROR(INDEX(D7:G7,COUNT(D7:G7)),"")</f>
        <v>6.72</v>
      </c>
      <c r="I7" s="3">
        <f t="shared" ref="I7:N7" si="4">IFERROR(INDEX(I51:I500,MATCH($C$7,$C$51:$C$500,0))/1000000000,"")</f>
        <v>6.68</v>
      </c>
      <c r="J7" s="3">
        <f t="shared" si="4"/>
        <v>6.45</v>
      </c>
      <c r="K7" s="3">
        <f t="shared" si="4"/>
        <v>6.45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19000000000</v>
      </c>
      <c r="E8" s="2">
        <f>IFERROR(INDEX(E51:E500,MATCH("Free cash flow (Quarter)",$C$51:$C$500,0)),"")</f>
        <v>-13000000000</v>
      </c>
      <c r="H8" s="2">
        <f>IFERROR(INDEX(D8:G8,COUNT(D8:G8)),"")</f>
        <v>-13000000000</v>
      </c>
      <c r="I8" s="2">
        <f t="shared" ref="I8:N8" si="5">IFERROR(INDEX(I51:I500,MATCH($C$8,$C$51:$C$500,0)),"")</f>
        <v>-44000000000</v>
      </c>
      <c r="J8" s="2">
        <f t="shared" si="5"/>
        <v>-16000000000</v>
      </c>
      <c r="K8" s="2">
        <f t="shared" si="5"/>
        <v>-53000000000</v>
      </c>
      <c r="L8" s="2">
        <f t="shared" si="5"/>
        <v>-12000000000</v>
      </c>
      <c r="M8" s="2">
        <f t="shared" si="5"/>
        <v>-9000000000</v>
      </c>
      <c r="N8" s="2">
        <f t="shared" si="5"/>
        <v>-16000000000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1.42</v>
      </c>
      <c r="E9" s="3">
        <f>IFERROR(INDEX(E51:E500,MATCH("Free cash flow per share (Quarter)",$C$51:$C$500,0)),"")</f>
        <v>-1.88</v>
      </c>
      <c r="H9" s="3">
        <f>IFERROR(INDEX(D9:G9,COUNT(D9:G9)),"")</f>
        <v>-1.88</v>
      </c>
      <c r="I9" s="3">
        <f t="shared" ref="I9:N9" si="6">IFERROR(INDEX(I51:I500,MATCH($C$9,$C$51:$C$500,0)),"")</f>
        <v>-6.6</v>
      </c>
      <c r="J9" s="3">
        <f t="shared" si="6"/>
        <v>-2.5499999999999998</v>
      </c>
      <c r="K9" s="3">
        <f t="shared" si="6"/>
        <v>-8.2799999999999994</v>
      </c>
      <c r="L9" s="3">
        <f t="shared" si="6"/>
        <v>-12424458.859999999</v>
      </c>
      <c r="M9" s="3">
        <f t="shared" si="6"/>
        <v>-8662369.5299999993</v>
      </c>
      <c r="N9" s="3">
        <f t="shared" si="6"/>
        <v>-15819773.140000001</v>
      </c>
    </row>
    <row r="10" spans="1:14" ht="15.5" x14ac:dyDescent="0.35">
      <c r="C10" t="s">
        <v>18</v>
      </c>
      <c r="D10" s="3">
        <f ca="1">IFERROR(IF(D9=0,"",D2/D9),"")</f>
        <v>463.02816901408454</v>
      </c>
      <c r="E10" s="3">
        <f ca="1">IFERROR(IF(E9=0,"",E2/E9),"")</f>
        <v>-324.468085106383</v>
      </c>
      <c r="I10" s="3">
        <f t="shared" ref="I10:N10" ca="1" si="7">IFERROR(IF(I9=0,"",I2/I9),"")</f>
        <v>-135.9848484848485</v>
      </c>
      <c r="J10" s="3">
        <f t="shared" ca="1" si="7"/>
        <v>-76.862745098039227</v>
      </c>
      <c r="K10" s="3">
        <f t="shared" ca="1" si="7"/>
        <v>-13.285024154589372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21164538718</v>
      </c>
      <c r="E11" s="2">
        <f>IFERROR(INDEX(E51:E500,MATCH($C$11,$C$51:$C$500,0)),"")</f>
        <v>7598632966</v>
      </c>
      <c r="H11" s="2">
        <f>IFERROR(INDEX(D11:G11,COUNT(D11:G11)),"")</f>
        <v>7598632966</v>
      </c>
      <c r="I11" s="2">
        <f t="shared" ref="I11:N11" si="8">IFERROR(INDEX(I51:I500,MATCH($C$11,$C$51:$C$500,0)),"")</f>
        <v>17860518669</v>
      </c>
      <c r="J11" s="2">
        <f t="shared" si="8"/>
        <v>11184876257</v>
      </c>
      <c r="K11" s="2">
        <f t="shared" si="8"/>
        <v>49913901136</v>
      </c>
      <c r="L11" s="2">
        <f t="shared" si="8"/>
        <v>15123973273</v>
      </c>
      <c r="M11" s="2">
        <f t="shared" si="8"/>
        <v>10096566661</v>
      </c>
      <c r="N11" s="2">
        <f t="shared" si="8"/>
        <v>1386092320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-11000000000</v>
      </c>
      <c r="E12" s="2">
        <f>IFERROR(INDEX(E51:E500,MATCH("Net Debt (Quarter)",$C$51:$C$500,0)),"")</f>
        <v>3000000000</v>
      </c>
      <c r="H12" s="2">
        <f>IFERROR(INDEX(D12:G12,COUNT(D12:G12)),"")</f>
        <v>3000000000</v>
      </c>
      <c r="I12" s="2">
        <f t="shared" ref="I12:N12" si="9">IFERROR(INDEX(I51:I500,MATCH($C$12,$C$51:$C$500,0)),"")</f>
        <v>-8000000000</v>
      </c>
      <c r="J12" s="2">
        <f t="shared" si="9"/>
        <v>-1000000000</v>
      </c>
      <c r="K12" s="2">
        <f t="shared" si="9"/>
        <v>-39000000000</v>
      </c>
      <c r="L12" s="2">
        <f t="shared" si="9"/>
        <v>-5000000000</v>
      </c>
      <c r="M12" s="2">
        <f t="shared" si="9"/>
        <v>-10000000000</v>
      </c>
      <c r="N12" s="2">
        <f t="shared" si="9"/>
        <v>-1000000000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10000000000</v>
      </c>
      <c r="E13" s="2">
        <f>IFERROR(INDEX(E51:E500,MATCH("Total Debt (Quarter)",$C$51:$C$500,0)),"")</f>
        <v>10000000000</v>
      </c>
      <c r="H13" s="2">
        <f>IFERROR(INDEX(D13:G13,COUNT(D13:G13)),"")</f>
        <v>10000000000</v>
      </c>
      <c r="I13" s="2">
        <f t="shared" ref="I13:N13" si="10">IFERROR(INDEX(I51:I500,MATCH($C$13,$C$51:$C$500,0)),"")</f>
        <v>10000000000</v>
      </c>
      <c r="J13" s="2">
        <f t="shared" si="10"/>
        <v>10000000000</v>
      </c>
      <c r="K13" s="2">
        <f t="shared" si="10"/>
        <v>11000000000</v>
      </c>
      <c r="L13" s="2">
        <f t="shared" si="10"/>
        <v>10000000000</v>
      </c>
      <c r="M13" s="2">
        <f t="shared" si="10"/>
        <v>0</v>
      </c>
      <c r="N13" s="2">
        <f t="shared" si="10"/>
        <v>0</v>
      </c>
    </row>
    <row r="14" spans="1:14" ht="15.5" x14ac:dyDescent="0.35">
      <c r="C14" t="s">
        <v>27</v>
      </c>
      <c r="D14" s="2">
        <f>IFERROR(INDEX(D51:D500,MATCH($C$14,$C$51:$C$500,0)),"")</f>
        <v>-582686243</v>
      </c>
      <c r="E14" s="2">
        <f>IFERROR(INDEX(E51:E500,MATCH($C$14,$C$51:$C$500,0)),"")</f>
        <v>-445962027</v>
      </c>
      <c r="H14" s="2">
        <f>IFERROR(SUM(D14:G14)*(4/MAX(1,COUNT(D14:G14))),"")</f>
        <v>-2057296540</v>
      </c>
      <c r="I14" s="2">
        <f t="shared" ref="I14:N14" si="11">IFERROR(INDEX(I51:I500,MATCH($C$14,$C$51:$C$500,0)),"")</f>
        <v>-3286085758</v>
      </c>
      <c r="J14" s="2">
        <f t="shared" si="11"/>
        <v>-2951924259</v>
      </c>
      <c r="K14" s="2">
        <f t="shared" si="11"/>
        <v>-2632993826</v>
      </c>
      <c r="L14" s="2">
        <f t="shared" si="11"/>
        <v>-1429878176</v>
      </c>
      <c r="M14" s="2">
        <f t="shared" si="11"/>
        <v>-462506337</v>
      </c>
      <c r="N14" s="2">
        <f t="shared" si="11"/>
        <v>-376570124</v>
      </c>
    </row>
    <row r="15" spans="1:14" ht="15.5" x14ac:dyDescent="0.35">
      <c r="C15" t="s">
        <v>28</v>
      </c>
      <c r="D15" s="2">
        <f>IFERROR(INDEX(D51:D500,MATCH($C$15,$C$51:$C$500,0)),"")</f>
        <v>27188635696</v>
      </c>
      <c r="E15" s="2">
        <f>IFERROR(INDEX(E51:E500,MATCH($C$15,$C$51:$C$500,0)),"")</f>
        <v>1737354610</v>
      </c>
      <c r="H15" s="2">
        <f>IFERROR(SUM(D15:G15)*(4/MAX(1,COUNT(D15:G15))),"")</f>
        <v>57851980612</v>
      </c>
      <c r="I15" s="2">
        <f t="shared" ref="I15:N15" si="12">IFERROR(INDEX(I51:I500,MATCH($C$15,$C$51:$C$500,0)),"")</f>
        <v>-24693133449</v>
      </c>
      <c r="J15" s="2">
        <f t="shared" si="12"/>
        <v>3888860288</v>
      </c>
      <c r="K15" s="2">
        <f t="shared" si="12"/>
        <v>2683230635</v>
      </c>
      <c r="L15" s="2">
        <f t="shared" si="12"/>
        <v>-1974085029</v>
      </c>
      <c r="M15" s="2">
        <f t="shared" si="12"/>
        <v>-2569565703</v>
      </c>
      <c r="N15" s="2">
        <f t="shared" si="12"/>
        <v>2285384714</v>
      </c>
    </row>
    <row r="16" spans="1:14" ht="15.5" x14ac:dyDescent="0.35">
      <c r="C16" t="s">
        <v>29</v>
      </c>
      <c r="D16" s="2">
        <f>IFERROR(INDEX(D51:D500,MATCH($C$16,$C$51:$C$500,0)),"")</f>
        <v>22692875512</v>
      </c>
      <c r="E16" s="2">
        <f>IFERROR(INDEX(E51:E500,MATCH($C$16,$C$51:$C$500,0)),"")</f>
        <v>-17272238849</v>
      </c>
      <c r="H16" s="2">
        <f>IFERROR(SUM(D16:G16)*(4/MAX(1,COUNT(D16:G16))),"")</f>
        <v>10841273326</v>
      </c>
      <c r="I16" s="2">
        <f t="shared" ref="I16:N16" si="13">IFERROR(INDEX(I51:I500,MATCH($C$16,$C$51:$C$500,0)),"")</f>
        <v>90095806588</v>
      </c>
      <c r="J16" s="2">
        <f t="shared" si="13"/>
        <v>-3128920642</v>
      </c>
      <c r="K16" s="2">
        <f t="shared" si="13"/>
        <v>-38354534691</v>
      </c>
      <c r="L16" s="2">
        <f t="shared" si="13"/>
        <v>-8880400243</v>
      </c>
      <c r="M16" s="2">
        <f t="shared" si="13"/>
        <v>-4340218242</v>
      </c>
      <c r="N16" s="2">
        <f t="shared" si="13"/>
        <v>-17671816541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38</v>
      </c>
      <c r="C19" t="s">
        <v>39</v>
      </c>
    </row>
    <row r="20" spans="1:14" ht="15.5" x14ac:dyDescent="0.35">
      <c r="A20" t="s">
        <v>40</v>
      </c>
      <c r="C20" t="s">
        <v>41</v>
      </c>
      <c r="D20" s="2">
        <f ca="1">IFERROR(D21*D2,"")</f>
        <v>8856525000000</v>
      </c>
      <c r="E20" s="2">
        <f ca="1">IFERROR(E21*E2,"")</f>
        <v>4099200000000</v>
      </c>
      <c r="H20" s="2">
        <f t="shared" ref="H20:N20" ca="1" si="14">IFERROR(H21*H2,"")</f>
        <v>4099200000000</v>
      </c>
      <c r="I20" s="2">
        <f t="shared" ca="1" si="14"/>
        <v>5995300000000</v>
      </c>
      <c r="J20" s="2">
        <f t="shared" ca="1" si="14"/>
        <v>1264200000000</v>
      </c>
      <c r="K20" s="2">
        <f t="shared" ca="1" si="14"/>
        <v>709500000000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13470000000</v>
      </c>
      <c r="E21" s="2">
        <f>IFERROR(INDEX(E51:E500,MATCH($C$7,$C$51:$C$500,0)),"")</f>
        <v>6720000000</v>
      </c>
      <c r="H21" s="2">
        <f>IFERROR(INDEX(D21:G21,COUNT(D21:G21)),"")</f>
        <v>6720000000</v>
      </c>
      <c r="I21" s="2">
        <f t="shared" ref="I21:N21" si="15">IFERROR(INDEX(I51:I500,MATCH($C$7,$C$51:$C$500,0)),"")</f>
        <v>6680000000</v>
      </c>
      <c r="J21" s="2">
        <f t="shared" si="15"/>
        <v>6450000000</v>
      </c>
      <c r="K21" s="2">
        <f t="shared" si="15"/>
        <v>6450000000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42</v>
      </c>
      <c r="C23" t="s">
        <v>43</v>
      </c>
      <c r="D23" s="3">
        <f>IFERROR(D5/D6*100,"")</f>
        <v>15.579181061903641</v>
      </c>
      <c r="E23" s="3">
        <f>IFERROR(E5/E6*100,"")</f>
        <v>-6.3547511236640135</v>
      </c>
      <c r="H23" s="3">
        <f t="shared" ref="H23:N23" si="16">IFERROR(H5/H6*100,"")</f>
        <v>25.387260059178509</v>
      </c>
      <c r="I23" s="3">
        <f t="shared" si="16"/>
        <v>26.217581191460404</v>
      </c>
      <c r="J23" s="3">
        <f t="shared" si="16"/>
        <v>1.3402026342500268</v>
      </c>
      <c r="K23" s="3">
        <f t="shared" si="16"/>
        <v>-38.929216391912433</v>
      </c>
      <c r="L23" s="3">
        <f t="shared" si="16"/>
        <v>28.200916149101886</v>
      </c>
      <c r="M23" s="3">
        <f t="shared" si="16"/>
        <v>17.443752462602504</v>
      </c>
      <c r="N23" s="3">
        <f t="shared" si="16"/>
        <v>45.243323938822641</v>
      </c>
    </row>
    <row r="24" spans="1:14" ht="15.5" x14ac:dyDescent="0.35">
      <c r="C24" t="s">
        <v>44</v>
      </c>
      <c r="D24" s="4">
        <f>IFERROR(_xlfn.RRI(5,I23,D23),"")</f>
        <v>-9.8863874035893251E-2</v>
      </c>
      <c r="E24" s="4" t="str">
        <f>IFERROR(_xlfn.RRI(5,J23,E23),"")</f>
        <v/>
      </c>
      <c r="H24" s="4">
        <f t="shared" ref="H24:N24" si="17">IFERROR(_xlfn.RRI(5,M23,H23),"")</f>
        <v>7.7941477790277602E-2</v>
      </c>
      <c r="I24" s="4">
        <f t="shared" si="17"/>
        <v>-0.10338164858531829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45</v>
      </c>
      <c r="C25" t="s">
        <v>46</v>
      </c>
      <c r="D25" s="3">
        <f>IFERROR(INDEX(D51:D500,MATCH($A$25,$C$51:$C$500,0)),"")</f>
        <v>3.67</v>
      </c>
      <c r="E25" s="3">
        <f>IFERROR(INDEX(E51:E500,MATCH($A$25,$C$51:$C$500,0)),"")</f>
        <v>-1.1499999999999999</v>
      </c>
      <c r="H25" s="3">
        <f>IFERROR(INDEX(D25:G25,COUNT(D25:G25)),"")</f>
        <v>-1.1499999999999999</v>
      </c>
      <c r="I25" s="3">
        <f t="shared" ref="I25:N25" si="18">IFERROR(INDEX(I51:I500,MATCH($C$25,$C$51:$C$500,0)),"")</f>
        <v>9.6199999999999992</v>
      </c>
      <c r="J25" s="3">
        <f t="shared" si="18"/>
        <v>0.12</v>
      </c>
      <c r="K25" s="3">
        <f t="shared" si="18"/>
        <v>-5.53</v>
      </c>
      <c r="L25" s="3">
        <f t="shared" si="18"/>
        <v>-10854485.27</v>
      </c>
      <c r="M25" s="3">
        <f t="shared" si="18"/>
        <v>-6909783.9500000002</v>
      </c>
      <c r="N25" s="3">
        <f t="shared" si="18"/>
        <v>-15386431.83</v>
      </c>
    </row>
    <row r="26" spans="1:14" ht="15.5" x14ac:dyDescent="0.35">
      <c r="C26" t="s">
        <v>47</v>
      </c>
      <c r="D26" s="4">
        <f>IFERROR(_xlfn.RRI(5,I25,D25),"")</f>
        <v>-0.17529581494977231</v>
      </c>
      <c r="E26" s="4" t="str">
        <f>IFERROR(_xlfn.RRI(5,J25,E25),"")</f>
        <v/>
      </c>
      <c r="H26" s="4">
        <f t="shared" ref="H26:N26" si="19">IFERROR(_xlfn.RRI(5,M25,H25),"")</f>
        <v>-0.95591948351965228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48</v>
      </c>
      <c r="D27" s="3">
        <f>IFERROR(D4/D21,"")</f>
        <v>8.5396829920564219</v>
      </c>
      <c r="E27" s="3">
        <f>IFERROR(E4/E21,"")</f>
        <v>12.817771223065476</v>
      </c>
      <c r="H27" s="3">
        <f t="shared" ref="H27:N27" si="20">IFERROR(H4/H21,"")</f>
        <v>59.870521583928571</v>
      </c>
      <c r="I27" s="3">
        <f t="shared" si="20"/>
        <v>78.912379558083828</v>
      </c>
      <c r="J27" s="3">
        <f t="shared" si="20"/>
        <v>50.407619419844963</v>
      </c>
      <c r="K27" s="3">
        <f t="shared" si="20"/>
        <v>32.365499011627904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49</v>
      </c>
      <c r="D28" s="4">
        <f>IFERROR(_xlfn.RRI(5,I27,D27),"")</f>
        <v>-0.35899809242861302</v>
      </c>
      <c r="E28" s="4">
        <f>IFERROR(_xlfn.RRI(5,J27,E27),"")</f>
        <v>-0.23956295483580314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50</v>
      </c>
      <c r="H29" s="4">
        <f t="shared" ref="H29:N29" si="22">IFERROR(((H25-I25)/I25)*100%,"")</f>
        <v>-1.1195426195426197</v>
      </c>
      <c r="I29" s="4">
        <f t="shared" si="22"/>
        <v>79.166666666666671</v>
      </c>
      <c r="J29" s="4">
        <f t="shared" si="22"/>
        <v>-1.0216998191681737</v>
      </c>
      <c r="K29" s="4">
        <f t="shared" si="22"/>
        <v>-0.99999949053318871</v>
      </c>
      <c r="L29" s="4">
        <f t="shared" si="22"/>
        <v>0.57088634732204602</v>
      </c>
      <c r="M29" s="4">
        <f t="shared" si="22"/>
        <v>-0.55091706600048018</v>
      </c>
      <c r="N29" s="4" t="str">
        <f t="shared" si="22"/>
        <v/>
      </c>
    </row>
    <row r="30" spans="1:14" ht="15.5" x14ac:dyDescent="0.35">
      <c r="C30" t="s">
        <v>51</v>
      </c>
      <c r="H30" s="4">
        <f t="shared" ref="H30:N30" si="23">IFERROR(((H27-I27)/I27)*100%,"")</f>
        <v>-0.2413038116552981</v>
      </c>
      <c r="I30" s="4">
        <f t="shared" si="23"/>
        <v>0.56548514820394069</v>
      </c>
      <c r="J30" s="4">
        <f t="shared" si="23"/>
        <v>0.55744916528971467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23.07</v>
      </c>
      <c r="E32" s="3">
        <f>IFERROR(INDEX(E51:E500,MATCH($A$32,$C$51:$C$500,0)),"")</f>
        <v>37.86</v>
      </c>
      <c r="H32" s="3">
        <f>IFERROR(INDEX(D32:G32,COUNT(D32:G32)),"")</f>
        <v>37.86</v>
      </c>
      <c r="I32" s="3">
        <f t="shared" ref="I32:N32" si="24">IFERROR(INDEX(I51:I500,MATCH($C$32,$C$51:$C$500,0)),"")</f>
        <v>38.19</v>
      </c>
      <c r="J32" s="3">
        <f t="shared" si="24"/>
        <v>15.04</v>
      </c>
      <c r="K32" s="3">
        <f t="shared" si="24"/>
        <v>14.84</v>
      </c>
      <c r="L32" s="3">
        <f t="shared" si="24"/>
        <v>-37742412.590000004</v>
      </c>
      <c r="M32" s="3">
        <f t="shared" si="24"/>
        <v>-39880994.770000003</v>
      </c>
      <c r="N32" s="3">
        <f t="shared" si="24"/>
        <v>-33575974.340000004</v>
      </c>
    </row>
    <row r="33" spans="1:14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26.44</v>
      </c>
      <c r="E33" s="3">
        <f>IFERROR(INDEX(E51:E500,MATCH($A$33,$C$51:$C$500,0)),"")</f>
        <v>34.340000000000003</v>
      </c>
      <c r="H33" s="3">
        <f>IFERROR(INDEX(D33:G33,COUNT(D33:G33)),"")</f>
        <v>34.340000000000003</v>
      </c>
      <c r="I33" s="3">
        <f t="shared" ref="I33:N33" si="25">IFERROR(INDEX(I51:I500,MATCH($C$33,$C$51:$C$500,0)),"")</f>
        <v>47</v>
      </c>
      <c r="J33" s="3">
        <f t="shared" si="25"/>
        <v>26.06</v>
      </c>
      <c r="K33" s="3">
        <f t="shared" si="25"/>
        <v>14.82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165.76</v>
      </c>
      <c r="E34" s="3">
        <f>IFERROR(INDEX(E51:E500,MATCH($A$34,$C$51:$C$500,0)),"")</f>
        <v>-562.77</v>
      </c>
      <c r="H34" s="3">
        <f>IFERROR(INDEX(D34:G34,COUNT(D34:G34)),"")</f>
        <v>-562.77</v>
      </c>
      <c r="I34" s="3">
        <f t="shared" ref="I34:N34" si="26">IFERROR(INDEX(I51:I500,MATCH($C$34,$C$51:$C$500,0)),"")</f>
        <v>186.59</v>
      </c>
      <c r="J34" s="3">
        <f t="shared" si="26"/>
        <v>3266.67</v>
      </c>
      <c r="K34" s="3">
        <f t="shared" si="26"/>
        <v>-39.78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71.430000000000007</v>
      </c>
      <c r="E35" s="3">
        <f>IFERROR(INDEX(E51:E500,MATCH($A$35,$C$51:$C$500,0)),"")</f>
        <v>101.35</v>
      </c>
      <c r="H35" s="3">
        <f>IFERROR(INDEX(D35:G35,COUNT(D35:G35)),"")</f>
        <v>101.35</v>
      </c>
      <c r="I35" s="3">
        <f t="shared" ref="I35:N35" si="27">IFERROR(INDEX(I51:I500,MATCH($C$35,$C$51:$C$500,0)),"")</f>
        <v>22.73</v>
      </c>
      <c r="J35" s="3">
        <f t="shared" si="27"/>
        <v>7.78</v>
      </c>
      <c r="K35" s="3">
        <f t="shared" si="27"/>
        <v>6.8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64</v>
      </c>
      <c r="C36" t="s">
        <v>65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66</v>
      </c>
      <c r="C37" t="s">
        <v>67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73</v>
      </c>
      <c r="C51" t="s">
        <v>6</v>
      </c>
      <c r="D51" s="5">
        <v>115029529903</v>
      </c>
      <c r="E51" s="5">
        <v>86135422619</v>
      </c>
      <c r="F51" s="5">
        <v>229898759749</v>
      </c>
      <c r="G51" s="5">
        <v>66790726761</v>
      </c>
      <c r="I51" s="5">
        <v>527134695448</v>
      </c>
      <c r="J51" s="5">
        <v>325129145258</v>
      </c>
      <c r="K51" s="5">
        <v>208757468625</v>
      </c>
      <c r="L51" s="5">
        <v>187020275669</v>
      </c>
      <c r="M51" s="5">
        <v>118316460489</v>
      </c>
      <c r="N51" s="5">
        <v>73519176313</v>
      </c>
    </row>
    <row r="52" spans="2:14" ht="15.5" x14ac:dyDescent="0.35">
      <c r="C52" t="s">
        <v>74</v>
      </c>
      <c r="D52" s="5">
        <v>-62943800740</v>
      </c>
      <c r="E52" s="5">
        <v>-66628680821</v>
      </c>
      <c r="F52" s="5">
        <v>-83110885614</v>
      </c>
      <c r="G52" s="5">
        <v>-49088606104</v>
      </c>
      <c r="I52" s="5">
        <v>-242567000034</v>
      </c>
      <c r="J52" s="5">
        <v>-207341722522</v>
      </c>
      <c r="K52" s="5">
        <v>-153388207633</v>
      </c>
      <c r="L52" s="5">
        <v>-115984518527</v>
      </c>
      <c r="M52" s="5">
        <v>-65225293019</v>
      </c>
      <c r="N52" s="5">
        <v>-55101769939</v>
      </c>
    </row>
    <row r="53" spans="2:14" ht="15.5" x14ac:dyDescent="0.35">
      <c r="C53" t="s">
        <v>75</v>
      </c>
      <c r="D53" s="5">
        <v>52085729163</v>
      </c>
      <c r="E53" s="5">
        <v>19506741798</v>
      </c>
      <c r="F53" s="5">
        <v>146787874135</v>
      </c>
      <c r="G53" s="5">
        <v>17702120657</v>
      </c>
      <c r="I53" s="5">
        <v>284567695414</v>
      </c>
      <c r="J53" s="5">
        <v>117787422736</v>
      </c>
      <c r="K53" s="5">
        <v>55369260992</v>
      </c>
      <c r="L53" s="5">
        <v>71035757142</v>
      </c>
      <c r="M53" s="5">
        <v>53091167470</v>
      </c>
      <c r="N53" s="5">
        <v>18417406374</v>
      </c>
    </row>
    <row r="54" spans="2:14" ht="15.5" x14ac:dyDescent="0.35">
      <c r="C54" t="s">
        <v>76</v>
      </c>
      <c r="D54" s="5">
        <v>-29071170823</v>
      </c>
      <c r="E54" s="5">
        <v>-36560182028</v>
      </c>
      <c r="F54" s="5">
        <v>-66380292863</v>
      </c>
      <c r="G54" s="5">
        <v>-48077333389</v>
      </c>
      <c r="I54" s="5">
        <v>-192034544772</v>
      </c>
      <c r="J54" s="5">
        <v>-118222460448</v>
      </c>
      <c r="K54" s="5">
        <v>-91650515593</v>
      </c>
      <c r="L54" s="5">
        <v>-80080424500</v>
      </c>
      <c r="M54" s="5">
        <v>-57988905887</v>
      </c>
      <c r="N54" s="5">
        <v>-39046118650</v>
      </c>
    </row>
    <row r="55" spans="2:14" ht="15.5" x14ac:dyDescent="0.35">
      <c r="C55" t="s">
        <v>77</v>
      </c>
      <c r="D55" s="5">
        <v>-39409979005</v>
      </c>
      <c r="E55" s="5">
        <v>-39586598222</v>
      </c>
      <c r="F55" s="5">
        <v>-44822197055</v>
      </c>
      <c r="G55" s="5">
        <v>-45389893015</v>
      </c>
      <c r="I55" s="5">
        <v>-161580047214</v>
      </c>
      <c r="J55" s="5">
        <v>-117234157530</v>
      </c>
      <c r="K55" s="5">
        <v>-94664764143</v>
      </c>
      <c r="L55" s="5">
        <v>-75687667820</v>
      </c>
      <c r="M55" s="5">
        <v>-55257751706</v>
      </c>
      <c r="N55" s="5">
        <v>-36975679196</v>
      </c>
    </row>
    <row r="56" spans="2:14" ht="15.5" x14ac:dyDescent="0.35">
      <c r="C56" t="s">
        <v>81</v>
      </c>
      <c r="D56" s="5">
        <v>370610664</v>
      </c>
      <c r="E56" s="5">
        <v>9162110</v>
      </c>
      <c r="F56" s="5">
        <v>1174295164</v>
      </c>
      <c r="G56" s="5">
        <v>-1815125</v>
      </c>
      <c r="I56" s="5">
        <v>1172332858</v>
      </c>
    </row>
    <row r="57" spans="2:14" ht="15.5" x14ac:dyDescent="0.35">
      <c r="C57" t="s">
        <v>78</v>
      </c>
      <c r="D57" s="5">
        <v>23014558340</v>
      </c>
      <c r="E57" s="5">
        <v>-17053440230</v>
      </c>
      <c r="F57" s="5">
        <v>80407581272</v>
      </c>
      <c r="G57" s="5">
        <v>-30375212732</v>
      </c>
      <c r="I57" s="5">
        <v>92533150642</v>
      </c>
      <c r="J57" s="5">
        <v>-435037712</v>
      </c>
      <c r="K57" s="5">
        <v>-36281254601</v>
      </c>
      <c r="L57" s="5">
        <v>-9044667358</v>
      </c>
      <c r="M57" s="5">
        <v>-4897738417</v>
      </c>
      <c r="N57" s="5">
        <v>-20628712276</v>
      </c>
    </row>
    <row r="58" spans="2:14" ht="15.5" x14ac:dyDescent="0.35">
      <c r="C58" t="s">
        <v>79</v>
      </c>
      <c r="D58" s="5">
        <v>-321682828</v>
      </c>
      <c r="E58" s="5">
        <v>-218798619</v>
      </c>
      <c r="F58" s="5">
        <v>-1385062546</v>
      </c>
      <c r="G58" s="5">
        <v>-357695984</v>
      </c>
      <c r="I58" s="5">
        <v>-2437344054</v>
      </c>
      <c r="J58" s="5">
        <v>-2693882930</v>
      </c>
      <c r="K58" s="5">
        <v>-2073280090</v>
      </c>
      <c r="L58" s="5">
        <v>164267115</v>
      </c>
      <c r="M58" s="5">
        <v>557520175</v>
      </c>
      <c r="N58" s="5">
        <v>2956895735</v>
      </c>
    </row>
    <row r="59" spans="2:14" ht="15.5" x14ac:dyDescent="0.35">
      <c r="C59" t="s">
        <v>80</v>
      </c>
      <c r="D59" s="5">
        <v>261003415</v>
      </c>
      <c r="E59" s="5">
        <v>227163408</v>
      </c>
      <c r="F59" s="5">
        <v>680644103</v>
      </c>
      <c r="G59" s="5">
        <v>48666009</v>
      </c>
      <c r="I59" s="5">
        <v>848741704</v>
      </c>
      <c r="J59" s="5">
        <v>258041329</v>
      </c>
      <c r="K59" s="5">
        <v>559713736</v>
      </c>
      <c r="L59" s="5">
        <v>1594145291</v>
      </c>
      <c r="M59" s="5">
        <v>1020026512</v>
      </c>
      <c r="N59" s="5">
        <v>3333465859</v>
      </c>
    </row>
    <row r="60" spans="2:14" ht="15.5" x14ac:dyDescent="0.35">
      <c r="C60" t="s">
        <v>27</v>
      </c>
      <c r="D60" s="5">
        <v>-582686243</v>
      </c>
      <c r="E60" s="5">
        <v>-445962027</v>
      </c>
      <c r="F60" s="5">
        <v>-2065706649</v>
      </c>
      <c r="G60" s="5">
        <v>-406361993</v>
      </c>
      <c r="I60" s="5">
        <v>-3286085758</v>
      </c>
      <c r="J60" s="5">
        <v>-2951924259</v>
      </c>
      <c r="K60" s="5">
        <v>-2632993826</v>
      </c>
      <c r="L60" s="5">
        <v>-1429878176</v>
      </c>
      <c r="M60" s="5">
        <v>-462506337</v>
      </c>
      <c r="N60" s="5">
        <v>-376570124</v>
      </c>
    </row>
    <row r="61" spans="2:14" ht="15.5" x14ac:dyDescent="0.35">
      <c r="C61" t="s">
        <v>82</v>
      </c>
      <c r="D61" s="5">
        <v>-321682828</v>
      </c>
      <c r="E61" s="5">
        <v>-218798619</v>
      </c>
      <c r="F61" s="5">
        <v>-1385062546</v>
      </c>
      <c r="G61" s="5">
        <v>-357695984</v>
      </c>
      <c r="I61" s="5">
        <v>-2437344054</v>
      </c>
      <c r="J61" s="5">
        <v>-2693882930</v>
      </c>
      <c r="K61" s="5">
        <v>-2073280090</v>
      </c>
      <c r="L61" s="5">
        <v>164267115</v>
      </c>
      <c r="M61" s="5">
        <v>557520175</v>
      </c>
      <c r="N61" s="5">
        <v>2956895735</v>
      </c>
    </row>
    <row r="62" spans="2:14" ht="15.5" x14ac:dyDescent="0.35">
      <c r="C62" t="s">
        <v>29</v>
      </c>
      <c r="D62" s="5">
        <v>22692875512</v>
      </c>
      <c r="E62" s="5">
        <v>-17272238849</v>
      </c>
      <c r="F62" s="5">
        <v>79022518726</v>
      </c>
      <c r="G62" s="5">
        <v>-30732908716</v>
      </c>
      <c r="I62" s="5">
        <v>90095806588</v>
      </c>
      <c r="J62" s="5">
        <v>-3128920642</v>
      </c>
      <c r="K62" s="5">
        <v>-38354534691</v>
      </c>
      <c r="L62" s="5">
        <v>-8880400243</v>
      </c>
      <c r="M62" s="5">
        <v>-4340218242</v>
      </c>
      <c r="N62" s="5">
        <v>-17671816541</v>
      </c>
    </row>
    <row r="63" spans="2:14" ht="15.5" x14ac:dyDescent="0.35">
      <c r="C63" t="s">
        <v>28</v>
      </c>
      <c r="D63" s="5">
        <v>27188635696</v>
      </c>
      <c r="E63" s="5">
        <v>1737354610</v>
      </c>
      <c r="F63" s="5">
        <v>-25122299438</v>
      </c>
      <c r="G63" s="5">
        <v>5490446168</v>
      </c>
      <c r="I63" s="5">
        <v>-24693133449</v>
      </c>
      <c r="J63" s="5">
        <v>3888860288</v>
      </c>
      <c r="K63" s="5">
        <v>2683230635</v>
      </c>
      <c r="L63" s="5">
        <v>-1974085029</v>
      </c>
      <c r="M63" s="5">
        <v>-2569565703</v>
      </c>
      <c r="N63" s="5">
        <v>2285384714</v>
      </c>
    </row>
    <row r="64" spans="2:14" ht="15.5" x14ac:dyDescent="0.35">
      <c r="C64" t="s">
        <v>83</v>
      </c>
      <c r="D64" s="5">
        <v>28925990306</v>
      </c>
      <c r="F64" s="5">
        <v>-27661296300</v>
      </c>
      <c r="G64" s="5">
        <v>281978840</v>
      </c>
      <c r="I64" s="5">
        <v>-33110347600</v>
      </c>
      <c r="J64" s="5">
        <v>-5335196020</v>
      </c>
      <c r="L64" s="5">
        <v>-2461988178</v>
      </c>
    </row>
    <row r="65" spans="2:14" ht="15.5" x14ac:dyDescent="0.35">
      <c r="C65" t="s">
        <v>84</v>
      </c>
      <c r="D65" s="5">
        <v>-1737354610</v>
      </c>
      <c r="E65" s="5">
        <v>1737354610</v>
      </c>
      <c r="F65" s="5">
        <v>2538996862</v>
      </c>
      <c r="G65" s="5">
        <v>5208467328</v>
      </c>
      <c r="I65" s="5">
        <v>8417214151</v>
      </c>
      <c r="J65" s="5">
        <v>9224056308</v>
      </c>
      <c r="K65" s="5">
        <v>2683230635</v>
      </c>
      <c r="L65" s="5">
        <v>487903149</v>
      </c>
      <c r="M65" s="5">
        <v>-2569565703</v>
      </c>
      <c r="N65" s="5">
        <v>2285384714</v>
      </c>
    </row>
    <row r="66" spans="2:14" ht="15.5" x14ac:dyDescent="0.35">
      <c r="C66" t="s">
        <v>85</v>
      </c>
      <c r="D66" s="5">
        <v>27188635696</v>
      </c>
      <c r="E66" s="5">
        <v>1737354610</v>
      </c>
      <c r="F66" s="5">
        <v>-25122299438</v>
      </c>
      <c r="G66" s="5">
        <v>5490446168</v>
      </c>
      <c r="I66" s="5">
        <v>-24693133449</v>
      </c>
      <c r="J66" s="5">
        <v>3888860288</v>
      </c>
      <c r="K66" s="5">
        <v>2683230635</v>
      </c>
      <c r="L66" s="5">
        <v>-1974085029</v>
      </c>
      <c r="M66" s="5">
        <v>-2569565703</v>
      </c>
      <c r="N66" s="5">
        <v>2285384714</v>
      </c>
    </row>
    <row r="67" spans="2:14" ht="15.5" x14ac:dyDescent="0.35">
      <c r="C67" t="s">
        <v>86</v>
      </c>
      <c r="D67" s="5">
        <v>49881511208</v>
      </c>
      <c r="E67" s="5">
        <v>-15534884239</v>
      </c>
      <c r="F67" s="5">
        <v>53900219288</v>
      </c>
      <c r="G67" s="5">
        <v>-25242462548</v>
      </c>
      <c r="I67" s="5">
        <v>65402673139</v>
      </c>
      <c r="J67" s="5">
        <v>759939646</v>
      </c>
      <c r="K67" s="5">
        <v>-35671304056</v>
      </c>
      <c r="L67" s="5">
        <v>-10854485272</v>
      </c>
      <c r="M67" s="5">
        <v>-6909783945</v>
      </c>
      <c r="N67" s="5">
        <v>-15386431827</v>
      </c>
    </row>
    <row r="68" spans="2:14" ht="15.5" x14ac:dyDescent="0.35">
      <c r="C68" t="s">
        <v>633</v>
      </c>
      <c r="D68" s="5">
        <v>49881511208</v>
      </c>
      <c r="E68" s="5">
        <v>-15534884239</v>
      </c>
      <c r="F68" s="5">
        <v>53900219288</v>
      </c>
      <c r="G68" s="5">
        <v>-25242462548</v>
      </c>
      <c r="I68" s="5">
        <v>65402673139</v>
      </c>
      <c r="J68" s="5">
        <v>759939646</v>
      </c>
      <c r="K68" s="5">
        <v>-35671304056</v>
      </c>
      <c r="L68" s="5">
        <v>-10854485272</v>
      </c>
      <c r="M68" s="5">
        <v>-6909783945</v>
      </c>
      <c r="N68" s="5">
        <v>-15386431827</v>
      </c>
    </row>
    <row r="69" spans="2:14" ht="15.5" x14ac:dyDescent="0.35">
      <c r="C69" t="s">
        <v>87</v>
      </c>
      <c r="D69" s="5">
        <v>49881511208</v>
      </c>
      <c r="E69" s="5">
        <v>-15534884239</v>
      </c>
      <c r="F69" s="5">
        <v>53900219288</v>
      </c>
      <c r="G69" s="5">
        <v>-25242462548</v>
      </c>
      <c r="I69" s="5">
        <v>65402673139</v>
      </c>
      <c r="J69" s="5">
        <v>759939646</v>
      </c>
      <c r="K69" s="5">
        <v>-35671304056</v>
      </c>
      <c r="L69" s="5">
        <v>-10854485272</v>
      </c>
      <c r="M69" s="5">
        <v>-6909783945</v>
      </c>
      <c r="N69" s="5">
        <v>-15386431827</v>
      </c>
    </row>
    <row r="70" spans="2:14" ht="15.5" x14ac:dyDescent="0.35">
      <c r="C70" t="s">
        <v>88</v>
      </c>
      <c r="D70" s="5">
        <v>-838459939</v>
      </c>
      <c r="E70" s="5">
        <v>-693619421</v>
      </c>
      <c r="F70" s="5">
        <v>3710579979</v>
      </c>
      <c r="G70" s="5">
        <v>-825417920</v>
      </c>
      <c r="I70" s="5">
        <v>2947530147</v>
      </c>
      <c r="J70" s="5">
        <v>540384434</v>
      </c>
      <c r="K70" s="5">
        <v>-1591137682</v>
      </c>
      <c r="L70" s="5">
        <v>210779144</v>
      </c>
      <c r="M70" s="5">
        <v>-46958063</v>
      </c>
      <c r="N70" s="5">
        <v>195544993</v>
      </c>
    </row>
    <row r="71" spans="2:14" ht="15.5" x14ac:dyDescent="0.35">
      <c r="C71" t="s">
        <v>89</v>
      </c>
      <c r="D71" s="5">
        <v>49043051269</v>
      </c>
      <c r="E71" s="5">
        <v>-16228503660</v>
      </c>
      <c r="F71" s="5">
        <v>57610799267</v>
      </c>
      <c r="G71" s="5">
        <v>-26067880468</v>
      </c>
      <c r="I71" s="5">
        <v>68350203286</v>
      </c>
      <c r="J71" s="5">
        <v>1300324080</v>
      </c>
      <c r="K71" s="5">
        <v>-37262441738</v>
      </c>
      <c r="L71" s="5">
        <v>-10643706128</v>
      </c>
      <c r="M71" s="5">
        <v>-6956742008</v>
      </c>
      <c r="N71" s="5">
        <v>-15190886834</v>
      </c>
    </row>
    <row r="72" spans="2:14" ht="15.5" x14ac:dyDescent="0.35">
      <c r="C72" t="s">
        <v>90</v>
      </c>
      <c r="D72" s="5">
        <v>49881511208</v>
      </c>
      <c r="E72" s="5">
        <v>-15534884239</v>
      </c>
      <c r="F72" s="5">
        <v>53900219288</v>
      </c>
      <c r="G72" s="5">
        <v>-25242462548</v>
      </c>
      <c r="I72" s="5">
        <v>65402673139</v>
      </c>
      <c r="J72" s="5">
        <v>759939646</v>
      </c>
      <c r="K72" s="5">
        <v>-35671304056</v>
      </c>
      <c r="L72" s="5">
        <v>-10854485272</v>
      </c>
      <c r="M72" s="5">
        <v>-6909783945</v>
      </c>
      <c r="N72" s="5">
        <v>-15386431827</v>
      </c>
    </row>
    <row r="73" spans="2:14" ht="15.5" x14ac:dyDescent="0.35">
      <c r="C73" t="s">
        <v>8</v>
      </c>
      <c r="D73" s="5">
        <v>48672440605</v>
      </c>
      <c r="E73" s="5">
        <v>-16237665770</v>
      </c>
      <c r="F73" s="5">
        <v>56436504103</v>
      </c>
      <c r="G73" s="5">
        <v>-26066065343</v>
      </c>
      <c r="I73" s="5">
        <v>67177870428</v>
      </c>
      <c r="J73" s="5">
        <v>1300324080</v>
      </c>
      <c r="K73" s="5">
        <v>-37262441738</v>
      </c>
      <c r="L73" s="5">
        <v>-10643706128</v>
      </c>
      <c r="M73" s="5">
        <v>-6956742008</v>
      </c>
      <c r="N73" s="5">
        <v>-15190886834</v>
      </c>
    </row>
    <row r="74" spans="2:14" ht="15.5" x14ac:dyDescent="0.35">
      <c r="C74" t="s">
        <v>92</v>
      </c>
      <c r="D74" s="5">
        <v>49881511208</v>
      </c>
      <c r="E74" s="5">
        <v>-15534884239</v>
      </c>
      <c r="F74" s="5">
        <v>53900219288</v>
      </c>
      <c r="G74" s="5">
        <v>-25242462548</v>
      </c>
      <c r="I74" s="5">
        <v>65402673139</v>
      </c>
      <c r="J74" s="5">
        <v>759939646</v>
      </c>
      <c r="K74" s="5">
        <v>-35671304056</v>
      </c>
      <c r="L74" s="5">
        <v>-10854485272</v>
      </c>
      <c r="M74" s="5">
        <v>-6909783945</v>
      </c>
      <c r="N74" s="5">
        <v>-15386431827</v>
      </c>
    </row>
    <row r="75" spans="2:14" ht="15.5" x14ac:dyDescent="0.35">
      <c r="C75" t="s">
        <v>93</v>
      </c>
      <c r="D75" s="5">
        <v>49043051269</v>
      </c>
      <c r="E75" s="5">
        <v>-16228503660</v>
      </c>
      <c r="F75" s="5">
        <v>57610799267</v>
      </c>
      <c r="G75" s="5">
        <v>-26067880468</v>
      </c>
      <c r="I75" s="5">
        <v>68350203286</v>
      </c>
      <c r="J75" s="5">
        <v>1300324080</v>
      </c>
      <c r="K75" s="5">
        <v>-37262441738</v>
      </c>
      <c r="L75" s="5">
        <v>-10643706128</v>
      </c>
      <c r="M75" s="5">
        <v>-6956742008</v>
      </c>
      <c r="N75" s="5">
        <v>-15190886834</v>
      </c>
    </row>
    <row r="76" spans="2:14" ht="15.5" x14ac:dyDescent="0.35">
      <c r="C76" t="s">
        <v>94</v>
      </c>
      <c r="D76" s="5">
        <v>49043051269</v>
      </c>
      <c r="E76" s="5">
        <v>-16228503660</v>
      </c>
      <c r="F76" s="5">
        <v>57610799267</v>
      </c>
      <c r="G76" s="5">
        <v>-26067880468</v>
      </c>
      <c r="I76" s="5">
        <v>68350203286</v>
      </c>
      <c r="J76" s="5">
        <v>1300324080</v>
      </c>
      <c r="K76" s="5">
        <v>-37262441738</v>
      </c>
      <c r="L76" s="5">
        <v>-10643706128</v>
      </c>
      <c r="M76" s="5">
        <v>-6956742008</v>
      </c>
      <c r="N76" s="5">
        <v>-15190886834</v>
      </c>
    </row>
    <row r="78" spans="2:14" ht="15.5" x14ac:dyDescent="0.35">
      <c r="B78" t="s">
        <v>95</v>
      </c>
      <c r="C78" t="s">
        <v>96</v>
      </c>
    </row>
    <row r="79" spans="2:14" ht="15.5" x14ac:dyDescent="0.35">
      <c r="C79" t="s">
        <v>97</v>
      </c>
    </row>
    <row r="80" spans="2:14" ht="15.5" x14ac:dyDescent="0.35">
      <c r="C80" t="s">
        <v>20</v>
      </c>
      <c r="D80" s="5">
        <v>21164538718</v>
      </c>
      <c r="E80" s="5">
        <v>7598632966</v>
      </c>
      <c r="F80" s="5">
        <v>17860518669</v>
      </c>
      <c r="G80" s="5">
        <v>22885659739</v>
      </c>
      <c r="I80" s="5">
        <v>17860518669</v>
      </c>
      <c r="J80" s="5">
        <v>11184876257</v>
      </c>
      <c r="K80" s="5">
        <v>49913901136</v>
      </c>
      <c r="L80" s="5">
        <v>15123973273</v>
      </c>
      <c r="M80" s="5">
        <v>10096566661</v>
      </c>
      <c r="N80" s="5">
        <v>1386092320</v>
      </c>
    </row>
    <row r="81" spans="3:14" ht="15.5" x14ac:dyDescent="0.35">
      <c r="C81" t="s">
        <v>98</v>
      </c>
      <c r="D81" s="5">
        <v>67733474975</v>
      </c>
      <c r="E81" s="5">
        <v>67520548731</v>
      </c>
      <c r="F81" s="5">
        <v>57671546813</v>
      </c>
      <c r="G81" s="5">
        <v>88302575859</v>
      </c>
      <c r="I81" s="5">
        <v>57671546813</v>
      </c>
      <c r="J81" s="5">
        <v>48670069816</v>
      </c>
      <c r="K81" s="5">
        <v>29319377494</v>
      </c>
      <c r="L81" s="5">
        <v>32579504493</v>
      </c>
      <c r="M81" s="5">
        <v>13410244022</v>
      </c>
      <c r="N81" s="5">
        <v>14054464963</v>
      </c>
    </row>
    <row r="82" spans="3:14" ht="15.5" x14ac:dyDescent="0.35">
      <c r="C82" t="s">
        <v>99</v>
      </c>
      <c r="D82" s="5">
        <v>3664861121</v>
      </c>
      <c r="E82" s="5">
        <v>7624436772</v>
      </c>
      <c r="F82" s="5">
        <v>3794704315</v>
      </c>
      <c r="G82" s="5">
        <v>1049405246</v>
      </c>
      <c r="I82" s="5">
        <v>3794704315</v>
      </c>
      <c r="J82" s="5">
        <v>2393345109</v>
      </c>
      <c r="K82" s="5">
        <v>970338429</v>
      </c>
      <c r="L82" s="5">
        <v>3076397535</v>
      </c>
      <c r="M82" s="5">
        <v>2660684250</v>
      </c>
      <c r="N82" s="5">
        <v>2350738918</v>
      </c>
    </row>
    <row r="83" spans="3:14" ht="15.5" x14ac:dyDescent="0.35">
      <c r="C83" t="s">
        <v>247</v>
      </c>
      <c r="D83" s="5">
        <v>4810347776</v>
      </c>
      <c r="E83" s="5">
        <v>2768967311</v>
      </c>
      <c r="F83" s="5">
        <v>2724791072</v>
      </c>
      <c r="I83" s="5">
        <v>2724791072</v>
      </c>
      <c r="L83" s="5">
        <v>147089596956</v>
      </c>
      <c r="M83" s="5">
        <v>67692818448</v>
      </c>
      <c r="N83" s="5">
        <v>49230208483</v>
      </c>
    </row>
    <row r="84" spans="3:14" ht="15.5" x14ac:dyDescent="0.35">
      <c r="C84" t="s">
        <v>100</v>
      </c>
      <c r="D84" s="5">
        <v>67733474975</v>
      </c>
      <c r="E84" s="5">
        <v>67520548731</v>
      </c>
      <c r="F84" s="5">
        <v>57671546813</v>
      </c>
      <c r="G84" s="5">
        <v>88302575859</v>
      </c>
      <c r="I84" s="5">
        <v>57671546813</v>
      </c>
      <c r="J84" s="5">
        <v>48670069816</v>
      </c>
      <c r="K84" s="5">
        <v>29319377494</v>
      </c>
      <c r="L84" s="5">
        <v>32579504493</v>
      </c>
      <c r="M84" s="5">
        <v>13410244022</v>
      </c>
      <c r="N84" s="5">
        <v>14054464963</v>
      </c>
    </row>
    <row r="85" spans="3:14" ht="15.5" x14ac:dyDescent="0.35">
      <c r="C85" t="s">
        <v>103</v>
      </c>
      <c r="D85" s="5">
        <v>166149319</v>
      </c>
      <c r="E85" s="5">
        <v>166149319</v>
      </c>
      <c r="F85" s="5">
        <v>166149319</v>
      </c>
      <c r="G85" s="5">
        <v>166149319</v>
      </c>
      <c r="I85" s="5">
        <v>166149319</v>
      </c>
    </row>
    <row r="86" spans="3:14" ht="15.5" x14ac:dyDescent="0.35">
      <c r="C86" t="s">
        <v>101</v>
      </c>
      <c r="D86" s="5">
        <v>26588417637</v>
      </c>
      <c r="E86" s="5">
        <v>23026195226</v>
      </c>
      <c r="F86" s="5">
        <v>20639657061</v>
      </c>
      <c r="G86" s="5">
        <v>18500974453</v>
      </c>
      <c r="I86" s="5">
        <v>20639657061</v>
      </c>
      <c r="J86" s="5">
        <v>7561225607</v>
      </c>
      <c r="K86" s="5">
        <v>406139960</v>
      </c>
      <c r="L86" s="5">
        <v>602157809</v>
      </c>
      <c r="M86" s="5">
        <v>394170340</v>
      </c>
      <c r="N86" s="5">
        <v>283250114</v>
      </c>
    </row>
    <row r="87" spans="3:14" ht="15.5" x14ac:dyDescent="0.35">
      <c r="C87" t="s">
        <v>102</v>
      </c>
      <c r="D87" s="5">
        <v>26588417637</v>
      </c>
      <c r="E87" s="5">
        <v>23026195226</v>
      </c>
      <c r="F87" s="5">
        <v>20639657061</v>
      </c>
      <c r="G87" s="5">
        <v>18500974453</v>
      </c>
      <c r="I87" s="5">
        <v>20639657061</v>
      </c>
      <c r="J87" s="5">
        <v>7561225607</v>
      </c>
      <c r="K87" s="5">
        <v>406139960</v>
      </c>
      <c r="L87" s="5">
        <v>602157809</v>
      </c>
      <c r="M87" s="5">
        <v>394170340</v>
      </c>
      <c r="N87" s="5">
        <v>283250114</v>
      </c>
    </row>
    <row r="88" spans="3:14" ht="15.5" x14ac:dyDescent="0.35">
      <c r="C88" t="s">
        <v>81</v>
      </c>
      <c r="D88" s="5">
        <v>1744093639</v>
      </c>
      <c r="E88" s="5">
        <v>2582553578</v>
      </c>
      <c r="F88" s="5">
        <v>3276172999</v>
      </c>
      <c r="G88" s="5">
        <v>-434406980</v>
      </c>
      <c r="I88" s="5">
        <v>3276172999</v>
      </c>
      <c r="J88" s="5">
        <v>328642852</v>
      </c>
      <c r="K88" s="5">
        <v>-211741582</v>
      </c>
      <c r="L88" s="5">
        <v>-13940522217</v>
      </c>
      <c r="M88" s="5">
        <v>-15371666326</v>
      </c>
      <c r="N88" s="5">
        <v>-6369783386</v>
      </c>
    </row>
    <row r="89" spans="3:14" ht="15.5" x14ac:dyDescent="0.35">
      <c r="C89" t="s">
        <v>104</v>
      </c>
      <c r="D89" s="5">
        <v>351059589034</v>
      </c>
      <c r="E89" s="5">
        <v>341493610854</v>
      </c>
      <c r="F89" s="5">
        <v>309014508481</v>
      </c>
      <c r="G89" s="5">
        <v>210929841414</v>
      </c>
      <c r="I89" s="5">
        <v>309014508481</v>
      </c>
      <c r="J89" s="5">
        <v>188633960961</v>
      </c>
      <c r="K89" s="5">
        <v>172863064611</v>
      </c>
      <c r="L89" s="5">
        <v>82055597102</v>
      </c>
      <c r="M89" s="5">
        <v>55228278393</v>
      </c>
      <c r="N89" s="5">
        <v>23383225736</v>
      </c>
    </row>
    <row r="90" spans="3:14" ht="15.5" x14ac:dyDescent="0.35">
      <c r="C90" t="s">
        <v>105</v>
      </c>
    </row>
    <row r="91" spans="3:14" ht="15.5" x14ac:dyDescent="0.35">
      <c r="C91" t="s">
        <v>108</v>
      </c>
      <c r="D91" s="5">
        <v>22720521076</v>
      </c>
      <c r="E91" s="5">
        <v>25616742435</v>
      </c>
      <c r="F91" s="5">
        <v>23471772954</v>
      </c>
      <c r="G91" s="5">
        <v>21846166573</v>
      </c>
      <c r="I91" s="5">
        <v>23471772954</v>
      </c>
      <c r="J91" s="5">
        <v>15208162040</v>
      </c>
      <c r="K91" s="5">
        <v>6266146885</v>
      </c>
      <c r="L91" s="5">
        <v>3560848768</v>
      </c>
      <c r="M91" s="5">
        <v>3132396147</v>
      </c>
      <c r="N91" s="5">
        <v>5688717268</v>
      </c>
    </row>
    <row r="92" spans="3:14" ht="15.5" x14ac:dyDescent="0.35">
      <c r="C92" t="s">
        <v>106</v>
      </c>
      <c r="D92" s="5">
        <v>21614622404</v>
      </c>
      <c r="E92" s="5">
        <v>20063567103</v>
      </c>
      <c r="F92" s="5">
        <v>17562770890</v>
      </c>
      <c r="G92" s="5">
        <v>15112018096</v>
      </c>
      <c r="I92" s="5">
        <v>17562770890</v>
      </c>
      <c r="J92" s="5">
        <v>11835901164</v>
      </c>
      <c r="K92" s="5">
        <v>10197015329</v>
      </c>
      <c r="L92" s="5">
        <v>4870608541</v>
      </c>
      <c r="M92" s="5">
        <v>2218981145</v>
      </c>
      <c r="N92" s="5">
        <v>1434869271</v>
      </c>
    </row>
    <row r="93" spans="3:14" ht="15.5" x14ac:dyDescent="0.35">
      <c r="C93" t="s">
        <v>109</v>
      </c>
      <c r="D93" s="5">
        <v>134363011148</v>
      </c>
      <c r="E93" s="5">
        <v>121868897069</v>
      </c>
      <c r="F93" s="5">
        <v>107483117093</v>
      </c>
      <c r="G93" s="5">
        <v>99951632765</v>
      </c>
      <c r="I93" s="5">
        <v>107483117093</v>
      </c>
      <c r="J93" s="5">
        <v>77961053582</v>
      </c>
      <c r="K93" s="5">
        <v>37047526254</v>
      </c>
      <c r="L93" s="5">
        <v>87970790730</v>
      </c>
      <c r="M93" s="5">
        <v>17934427114</v>
      </c>
      <c r="N93" s="5">
        <v>23346611153</v>
      </c>
    </row>
    <row r="94" spans="3:14" ht="15.5" x14ac:dyDescent="0.35">
      <c r="C94" t="s">
        <v>110</v>
      </c>
      <c r="D94" s="5">
        <v>485422600182</v>
      </c>
      <c r="E94" s="5">
        <v>463362507923</v>
      </c>
      <c r="F94" s="5">
        <v>416497625574</v>
      </c>
      <c r="G94" s="5">
        <v>310881474179</v>
      </c>
      <c r="I94" s="5">
        <v>416497625574</v>
      </c>
      <c r="J94" s="5">
        <v>266595014543</v>
      </c>
      <c r="K94" s="5">
        <v>209910590865</v>
      </c>
      <c r="L94" s="5">
        <v>170026387832</v>
      </c>
      <c r="M94" s="5">
        <v>73162705507</v>
      </c>
      <c r="N94" s="5">
        <v>46729836889</v>
      </c>
    </row>
    <row r="95" spans="3:14" ht="15.5" x14ac:dyDescent="0.35">
      <c r="C95" t="s">
        <v>111</v>
      </c>
    </row>
    <row r="96" spans="3:14" ht="15.5" x14ac:dyDescent="0.35">
      <c r="C96" t="s">
        <v>112</v>
      </c>
    </row>
    <row r="97" spans="3:14" ht="15.5" x14ac:dyDescent="0.35">
      <c r="C97" t="s">
        <v>113</v>
      </c>
      <c r="D97" s="5">
        <v>111521749740</v>
      </c>
      <c r="E97" s="5">
        <v>144581905815</v>
      </c>
      <c r="F97" s="5">
        <v>101440449423</v>
      </c>
      <c r="G97" s="5">
        <v>56642201054</v>
      </c>
      <c r="I97" s="5">
        <v>101440449423</v>
      </c>
      <c r="J97" s="5">
        <v>91726519723</v>
      </c>
      <c r="K97" s="5">
        <v>56534134081</v>
      </c>
      <c r="L97" s="5">
        <v>188560241100</v>
      </c>
      <c r="M97" s="5">
        <v>100507254627</v>
      </c>
      <c r="N97" s="5">
        <v>68091966948</v>
      </c>
    </row>
    <row r="98" spans="3:14" ht="15.5" x14ac:dyDescent="0.35">
      <c r="C98" t="s">
        <v>114</v>
      </c>
    </row>
    <row r="99" spans="3:14" ht="15.5" x14ac:dyDescent="0.35">
      <c r="C99" t="s">
        <v>251</v>
      </c>
      <c r="D99" s="5">
        <v>21415542223</v>
      </c>
      <c r="E99" s="5">
        <v>31415197793</v>
      </c>
      <c r="F99" s="5">
        <v>5927465333</v>
      </c>
      <c r="G99" s="5">
        <v>11208055630</v>
      </c>
      <c r="I99" s="5">
        <v>5927465333</v>
      </c>
      <c r="J99" s="5">
        <v>43046767588</v>
      </c>
      <c r="K99" s="5">
        <v>24671253487</v>
      </c>
      <c r="L99" s="5">
        <v>9326389057</v>
      </c>
      <c r="M99" s="5">
        <v>12853445571</v>
      </c>
      <c r="N99" s="5">
        <v>3845362926</v>
      </c>
    </row>
    <row r="100" spans="3:14" ht="15.5" x14ac:dyDescent="0.35">
      <c r="C100" t="s">
        <v>115</v>
      </c>
    </row>
    <row r="101" spans="3:14" ht="15.5" x14ac:dyDescent="0.35">
      <c r="C101" t="s">
        <v>252</v>
      </c>
      <c r="D101" s="5">
        <v>8475208897</v>
      </c>
      <c r="E101" s="5">
        <v>10393404083</v>
      </c>
      <c r="F101" s="5">
        <v>6519495387</v>
      </c>
      <c r="G101" s="5">
        <v>1049405246</v>
      </c>
      <c r="I101" s="5">
        <v>6519495387</v>
      </c>
      <c r="J101" s="5">
        <v>2393345109</v>
      </c>
      <c r="K101" s="5">
        <v>970338429</v>
      </c>
      <c r="L101" s="5">
        <v>150165994491</v>
      </c>
      <c r="M101" s="5">
        <v>70353502698</v>
      </c>
      <c r="N101" s="5">
        <v>51580947401</v>
      </c>
    </row>
    <row r="102" spans="3:14" ht="15.5" x14ac:dyDescent="0.35">
      <c r="C102" t="s">
        <v>250</v>
      </c>
      <c r="D102" s="5">
        <v>10000000000</v>
      </c>
      <c r="E102" s="5">
        <v>10000000000</v>
      </c>
      <c r="F102" s="5">
        <v>10000000000</v>
      </c>
      <c r="G102" s="5">
        <v>9500000000</v>
      </c>
      <c r="I102" s="5">
        <v>10000000000</v>
      </c>
      <c r="J102" s="5">
        <v>10000000000</v>
      </c>
      <c r="K102" s="5">
        <v>10000000000</v>
      </c>
      <c r="L102" s="5">
        <v>9952226431</v>
      </c>
    </row>
    <row r="103" spans="3:14" ht="15.5" x14ac:dyDescent="0.35">
      <c r="C103" t="s">
        <v>117</v>
      </c>
      <c r="D103" s="5">
        <v>14838172763</v>
      </c>
      <c r="E103" s="5">
        <v>13297642174</v>
      </c>
      <c r="F103" s="5">
        <v>13487211350</v>
      </c>
      <c r="G103" s="5">
        <v>11221430585</v>
      </c>
      <c r="I103" s="5">
        <v>13487211350</v>
      </c>
      <c r="J103" s="5">
        <v>13464598624</v>
      </c>
      <c r="K103" s="5">
        <v>9395790626</v>
      </c>
      <c r="L103" s="5">
        <v>7008085210</v>
      </c>
      <c r="M103" s="5">
        <v>6710235109</v>
      </c>
      <c r="N103" s="5">
        <v>3382545630</v>
      </c>
    </row>
    <row r="104" spans="3:14" ht="15.5" x14ac:dyDescent="0.35">
      <c r="C104" t="s">
        <v>116</v>
      </c>
      <c r="D104" s="5">
        <v>30712713329</v>
      </c>
      <c r="E104" s="5">
        <v>58727006762</v>
      </c>
      <c r="F104" s="5">
        <v>52550908944</v>
      </c>
      <c r="G104" s="5">
        <v>16992203614</v>
      </c>
      <c r="I104" s="5">
        <v>52550908944</v>
      </c>
      <c r="J104" s="5">
        <v>13619748691</v>
      </c>
      <c r="K104" s="5">
        <v>5102697431</v>
      </c>
      <c r="L104" s="5">
        <v>8705831886</v>
      </c>
      <c r="M104" s="5">
        <v>8377266522</v>
      </c>
      <c r="N104" s="5">
        <v>6935570773</v>
      </c>
    </row>
    <row r="105" spans="3:14" ht="15.5" x14ac:dyDescent="0.35">
      <c r="C105" t="s">
        <v>122</v>
      </c>
      <c r="D105" s="5">
        <v>61481087095</v>
      </c>
      <c r="E105" s="5">
        <v>63260512430</v>
      </c>
      <c r="F105" s="5">
        <v>58825032013</v>
      </c>
      <c r="G105" s="5">
        <v>67622529454</v>
      </c>
      <c r="I105" s="5">
        <v>58825032013</v>
      </c>
      <c r="J105" s="5">
        <v>77844056368</v>
      </c>
      <c r="K105" s="5">
        <v>57658008812</v>
      </c>
      <c r="L105" s="5">
        <v>19208559325</v>
      </c>
      <c r="M105" s="5">
        <v>12536445654</v>
      </c>
      <c r="N105" s="5">
        <v>12213844276</v>
      </c>
    </row>
    <row r="106" spans="3:14" ht="15.5" x14ac:dyDescent="0.35">
      <c r="C106" t="s">
        <v>123</v>
      </c>
      <c r="D106" s="5">
        <v>61481087095</v>
      </c>
      <c r="E106" s="5">
        <v>63260512430</v>
      </c>
      <c r="F106" s="5">
        <v>58825032013</v>
      </c>
      <c r="G106" s="5">
        <v>67622529454</v>
      </c>
      <c r="I106" s="5">
        <v>58825032013</v>
      </c>
      <c r="J106" s="5">
        <v>77844056368</v>
      </c>
      <c r="K106" s="5">
        <v>57658008812</v>
      </c>
      <c r="L106" s="5">
        <v>19208559325</v>
      </c>
      <c r="M106" s="5">
        <v>12536445654</v>
      </c>
      <c r="N106" s="5">
        <v>12213844276</v>
      </c>
    </row>
    <row r="107" spans="3:14" ht="15.5" x14ac:dyDescent="0.35">
      <c r="C107" t="s">
        <v>124</v>
      </c>
      <c r="D107" s="5">
        <v>173002836835</v>
      </c>
      <c r="E107" s="5">
        <v>207842418245</v>
      </c>
      <c r="F107" s="5">
        <v>160265481436</v>
      </c>
      <c r="G107" s="5">
        <v>124264730508</v>
      </c>
      <c r="I107" s="5">
        <v>160265481436</v>
      </c>
      <c r="J107" s="5">
        <v>169570576091</v>
      </c>
      <c r="K107" s="5">
        <v>114192142893</v>
      </c>
      <c r="L107" s="5">
        <v>207768800425</v>
      </c>
      <c r="M107" s="5">
        <v>113043700281</v>
      </c>
      <c r="N107" s="5">
        <v>80305811224</v>
      </c>
    </row>
    <row r="108" spans="3:14" ht="15.5" x14ac:dyDescent="0.35">
      <c r="C108" t="s">
        <v>125</v>
      </c>
    </row>
    <row r="109" spans="3:14" ht="15.5" x14ac:dyDescent="0.35">
      <c r="C109" t="s">
        <v>126</v>
      </c>
      <c r="D109" s="5">
        <v>168372257575</v>
      </c>
      <c r="E109" s="5">
        <v>167881218675</v>
      </c>
      <c r="F109" s="5">
        <v>166911440600</v>
      </c>
      <c r="G109" s="5">
        <v>166161153025</v>
      </c>
      <c r="I109" s="5">
        <v>166911440600</v>
      </c>
      <c r="J109" s="5">
        <v>161239721700</v>
      </c>
      <c r="K109" s="5">
        <v>161239367550</v>
      </c>
      <c r="L109" s="5">
        <v>2500000000</v>
      </c>
      <c r="M109" s="5">
        <v>2500000000</v>
      </c>
      <c r="N109" s="5">
        <v>2500000000</v>
      </c>
    </row>
    <row r="110" spans="3:14" ht="15.5" x14ac:dyDescent="0.35">
      <c r="C110" t="s">
        <v>127</v>
      </c>
      <c r="D110" s="5">
        <v>103793766811</v>
      </c>
      <c r="E110" s="5">
        <v>96428183311</v>
      </c>
      <c r="F110" s="5">
        <v>81881512186</v>
      </c>
      <c r="G110" s="5">
        <v>70627198561</v>
      </c>
      <c r="I110" s="5">
        <v>81881512186</v>
      </c>
      <c r="J110" s="5">
        <v>-3194271314</v>
      </c>
      <c r="K110" s="5">
        <v>-3199583564</v>
      </c>
      <c r="L110" s="5">
        <v>136400000</v>
      </c>
      <c r="M110" s="5">
        <v>136400000</v>
      </c>
      <c r="N110" s="5">
        <v>136400000</v>
      </c>
    </row>
    <row r="111" spans="3:14" ht="15.5" x14ac:dyDescent="0.35">
      <c r="C111" t="s">
        <v>128</v>
      </c>
      <c r="D111" s="5">
        <v>36847539690</v>
      </c>
      <c r="E111" s="5">
        <v>-12663360854</v>
      </c>
      <c r="F111" s="5">
        <v>2880685495</v>
      </c>
      <c r="G111" s="5">
        <v>-49845238629</v>
      </c>
      <c r="I111" s="5">
        <v>2880685495</v>
      </c>
      <c r="J111" s="5">
        <v>-61349654786</v>
      </c>
      <c r="K111" s="5">
        <v>-62109594432</v>
      </c>
      <c r="L111" s="5">
        <v>-26438290376</v>
      </c>
      <c r="M111" s="5">
        <v>-27145728448</v>
      </c>
      <c r="N111" s="5">
        <v>-29842590949</v>
      </c>
    </row>
    <row r="112" spans="3:14" ht="15.5" x14ac:dyDescent="0.35">
      <c r="C112" t="s">
        <v>257</v>
      </c>
    </row>
    <row r="113" spans="2:14" ht="15.5" x14ac:dyDescent="0.35">
      <c r="C113" t="s">
        <v>258</v>
      </c>
    </row>
    <row r="114" spans="2:14" ht="15.5" x14ac:dyDescent="0.35">
      <c r="C114" t="s">
        <v>259</v>
      </c>
      <c r="D114" s="5">
        <v>36847539690</v>
      </c>
      <c r="E114" s="5">
        <v>-12663360854</v>
      </c>
      <c r="F114" s="5">
        <v>2880685495</v>
      </c>
      <c r="G114" s="5">
        <v>-49845238629</v>
      </c>
      <c r="I114" s="5">
        <v>2880685495</v>
      </c>
      <c r="J114" s="5">
        <v>-61349654786</v>
      </c>
      <c r="K114" s="5">
        <v>-62109594432</v>
      </c>
      <c r="L114" s="5">
        <v>-26438290376</v>
      </c>
      <c r="M114" s="5">
        <v>-27145728448</v>
      </c>
      <c r="N114" s="5">
        <v>-29842590949</v>
      </c>
    </row>
    <row r="115" spans="2:14" ht="15.5" x14ac:dyDescent="0.35">
      <c r="C115" t="s">
        <v>260</v>
      </c>
      <c r="D115" s="5">
        <v>1662105632</v>
      </c>
      <c r="E115" s="5">
        <v>1291494968</v>
      </c>
      <c r="F115" s="5">
        <v>1282332858</v>
      </c>
      <c r="G115" s="5">
        <v>108037694</v>
      </c>
      <c r="I115" s="5">
        <v>1282332858</v>
      </c>
    </row>
    <row r="116" spans="2:14" ht="15.5" x14ac:dyDescent="0.35">
      <c r="C116" t="s">
        <v>10</v>
      </c>
      <c r="D116" s="5">
        <v>312419763347</v>
      </c>
      <c r="E116" s="5">
        <v>255520089678</v>
      </c>
      <c r="F116" s="5">
        <v>256232144138</v>
      </c>
      <c r="G116" s="5">
        <v>186616743671</v>
      </c>
      <c r="I116" s="5">
        <v>256232144138</v>
      </c>
      <c r="J116" s="5">
        <v>97024438452</v>
      </c>
      <c r="K116" s="5">
        <v>95718447972</v>
      </c>
      <c r="L116" s="5">
        <v>-37742412593</v>
      </c>
      <c r="M116" s="5">
        <v>-39880994774</v>
      </c>
      <c r="N116" s="5">
        <v>-33575974335</v>
      </c>
    </row>
    <row r="117" spans="2:14" ht="15.5" x14ac:dyDescent="0.35">
      <c r="C117" t="s">
        <v>129</v>
      </c>
      <c r="D117" s="5">
        <v>485422600182</v>
      </c>
      <c r="E117" s="5">
        <v>463362507923</v>
      </c>
      <c r="F117" s="5">
        <v>416497625574</v>
      </c>
      <c r="G117" s="5">
        <v>310881474179</v>
      </c>
      <c r="I117" s="5">
        <v>416497625574</v>
      </c>
      <c r="J117" s="5">
        <v>266595014543</v>
      </c>
      <c r="K117" s="5">
        <v>209910590865</v>
      </c>
      <c r="L117" s="5">
        <v>170026387832</v>
      </c>
      <c r="M117" s="5">
        <v>73162705507</v>
      </c>
      <c r="N117" s="5">
        <v>46729836889</v>
      </c>
    </row>
    <row r="118" spans="2:14" ht="15.5" x14ac:dyDescent="0.35">
      <c r="C118" t="s">
        <v>130</v>
      </c>
      <c r="D118" s="5">
        <v>13469780606</v>
      </c>
      <c r="E118" s="5">
        <v>6715248747</v>
      </c>
      <c r="F118" s="5">
        <v>6676457624</v>
      </c>
      <c r="G118" s="5">
        <v>6646446121</v>
      </c>
      <c r="I118" s="5">
        <v>6676457624</v>
      </c>
      <c r="J118" s="5">
        <v>6449588868</v>
      </c>
      <c r="K118" s="5">
        <v>6449574702</v>
      </c>
      <c r="L118" s="5">
        <v>1000</v>
      </c>
      <c r="M118" s="5">
        <v>1000</v>
      </c>
      <c r="N118" s="5">
        <v>1000</v>
      </c>
    </row>
    <row r="120" spans="2:14" ht="15.5" x14ac:dyDescent="0.35">
      <c r="B120" t="s">
        <v>131</v>
      </c>
      <c r="C120" t="s">
        <v>132</v>
      </c>
      <c r="D120" s="5">
        <v>22170546494</v>
      </c>
      <c r="E120" s="5">
        <v>-8768010216</v>
      </c>
      <c r="F120" s="5">
        <v>-8426773945</v>
      </c>
      <c r="G120" s="5">
        <v>-13449517088</v>
      </c>
      <c r="I120" s="5">
        <v>-33863838791</v>
      </c>
      <c r="J120" s="5">
        <v>-11551542248</v>
      </c>
      <c r="K120" s="5">
        <v>-47094031609</v>
      </c>
      <c r="L120" s="5">
        <v>-8797095740</v>
      </c>
      <c r="M120" s="5">
        <v>-7052256417</v>
      </c>
      <c r="N120" s="5">
        <v>-14943921824</v>
      </c>
    </row>
    <row r="121" spans="2:14" ht="15.5" x14ac:dyDescent="0.35">
      <c r="C121" t="s">
        <v>133</v>
      </c>
      <c r="D121" s="5">
        <v>122898681871</v>
      </c>
      <c r="E121" s="5">
        <v>69435276671</v>
      </c>
      <c r="F121" s="5">
        <v>89349922213</v>
      </c>
      <c r="G121" s="5">
        <v>78719634028</v>
      </c>
      <c r="I121" s="5">
        <v>386310811934</v>
      </c>
      <c r="J121" s="5">
        <v>271058942436</v>
      </c>
      <c r="K121" s="5">
        <v>170790272330</v>
      </c>
      <c r="L121" s="5">
        <v>162933452102</v>
      </c>
      <c r="M121" s="5">
        <v>114823196572</v>
      </c>
      <c r="N121" s="5">
        <v>65171467398</v>
      </c>
    </row>
    <row r="122" spans="2:14" ht="15.5" x14ac:dyDescent="0.35">
      <c r="C122" t="s">
        <v>465</v>
      </c>
      <c r="D122" s="5">
        <v>-38560952424</v>
      </c>
      <c r="E122" s="5">
        <v>-10773204249</v>
      </c>
      <c r="F122" s="5">
        <v>-27892331652</v>
      </c>
      <c r="G122" s="5">
        <v>-15542811995</v>
      </c>
      <c r="I122" s="5">
        <v>-128059356082</v>
      </c>
      <c r="J122" s="5">
        <v>-69017676807</v>
      </c>
      <c r="K122" s="5">
        <v>-70736150532</v>
      </c>
      <c r="L122" s="5">
        <v>-81392643792</v>
      </c>
      <c r="M122" s="5">
        <v>-51876609167</v>
      </c>
      <c r="N122" s="5">
        <v>-38670450974</v>
      </c>
    </row>
    <row r="123" spans="2:14" ht="15.5" x14ac:dyDescent="0.35">
      <c r="C123" t="s">
        <v>365</v>
      </c>
      <c r="D123" s="5">
        <v>-60277550813</v>
      </c>
      <c r="E123" s="5">
        <v>-66631833217</v>
      </c>
      <c r="F123" s="5">
        <v>-69440381532</v>
      </c>
      <c r="G123" s="5">
        <v>-75405805836</v>
      </c>
      <c r="I123" s="5">
        <v>-285073114091</v>
      </c>
      <c r="J123" s="5">
        <v>-207909831048</v>
      </c>
      <c r="K123" s="5">
        <v>-143049235668</v>
      </c>
      <c r="L123" s="5">
        <v>-88312380705</v>
      </c>
      <c r="M123" s="5">
        <v>-70171892848</v>
      </c>
      <c r="N123" s="5">
        <v>-44162967599</v>
      </c>
    </row>
    <row r="124" spans="2:14" ht="15.5" x14ac:dyDescent="0.35">
      <c r="C124" t="s">
        <v>261</v>
      </c>
      <c r="D124" s="5">
        <v>261003415</v>
      </c>
      <c r="E124" s="5">
        <v>227163408</v>
      </c>
      <c r="F124" s="5">
        <v>680644103</v>
      </c>
      <c r="G124" s="5">
        <v>48666009</v>
      </c>
      <c r="I124" s="5">
        <v>848741704</v>
      </c>
      <c r="J124" s="5">
        <v>258041329</v>
      </c>
      <c r="K124" s="5">
        <v>559713736</v>
      </c>
      <c r="L124" s="5">
        <v>1594145291</v>
      </c>
      <c r="M124" s="5">
        <v>1020026512</v>
      </c>
      <c r="N124" s="5">
        <v>3333465859</v>
      </c>
    </row>
    <row r="125" spans="2:14" ht="15.5" x14ac:dyDescent="0.35">
      <c r="C125" t="s">
        <v>366</v>
      </c>
      <c r="D125" s="5">
        <v>-574726505</v>
      </c>
      <c r="E125" s="5">
        <v>-437047555</v>
      </c>
      <c r="F125" s="5">
        <v>-2055865977</v>
      </c>
      <c r="G125" s="5">
        <v>-395622803</v>
      </c>
      <c r="I125" s="5">
        <v>-3241438738</v>
      </c>
      <c r="J125" s="5">
        <v>-980121430</v>
      </c>
      <c r="K125" s="5">
        <v>-2581939824</v>
      </c>
      <c r="L125" s="5">
        <v>-1429888376</v>
      </c>
      <c r="M125" s="5">
        <v>-462506340</v>
      </c>
      <c r="N125" s="5">
        <v>-376570124</v>
      </c>
    </row>
    <row r="126" spans="2:14" ht="15.5" x14ac:dyDescent="0.35">
      <c r="C126" t="s">
        <v>137</v>
      </c>
      <c r="J126" s="5">
        <v>-2989093899</v>
      </c>
      <c r="K126" s="5">
        <v>-1131431456</v>
      </c>
      <c r="L126" s="5">
        <v>-1999759859</v>
      </c>
      <c r="M126" s="5">
        <v>-98367698</v>
      </c>
    </row>
    <row r="127" spans="2:14" ht="15.5" x14ac:dyDescent="0.35">
      <c r="C127" t="s">
        <v>392</v>
      </c>
      <c r="D127" s="5">
        <v>-640359226</v>
      </c>
      <c r="E127" s="5">
        <v>-579450802</v>
      </c>
      <c r="F127" s="5">
        <v>-497730006</v>
      </c>
      <c r="G127" s="5">
        <v>-518577131</v>
      </c>
      <c r="I127" s="5">
        <v>-2099780901</v>
      </c>
      <c r="J127" s="5">
        <v>-1914015184</v>
      </c>
      <c r="K127" s="5">
        <v>-894206193</v>
      </c>
      <c r="L127" s="5">
        <v>-190020401</v>
      </c>
      <c r="M127" s="5">
        <v>-286103448</v>
      </c>
      <c r="N127" s="5">
        <v>-238866384</v>
      </c>
    </row>
    <row r="128" spans="2:14" ht="15.5" x14ac:dyDescent="0.35">
      <c r="C128" t="s">
        <v>1170</v>
      </c>
      <c r="D128" s="5">
        <v>-7959738</v>
      </c>
      <c r="E128" s="5">
        <v>-8914472</v>
      </c>
      <c r="F128" s="5">
        <v>-9840672</v>
      </c>
      <c r="G128" s="5">
        <v>-10739190</v>
      </c>
      <c r="I128" s="5">
        <v>-44647020</v>
      </c>
      <c r="J128" s="5">
        <v>-57787645</v>
      </c>
      <c r="K128" s="5">
        <v>-51054002</v>
      </c>
    </row>
    <row r="129" spans="3:14" ht="15.5" x14ac:dyDescent="0.35">
      <c r="C129" t="s">
        <v>139</v>
      </c>
      <c r="D129" s="5">
        <v>9957076381</v>
      </c>
      <c r="E129" s="5">
        <v>12696893687</v>
      </c>
      <c r="F129" s="5">
        <v>10810163212</v>
      </c>
      <c r="G129" s="5">
        <v>1839244110</v>
      </c>
      <c r="I129" s="5">
        <v>67415907491</v>
      </c>
      <c r="J129" s="5">
        <v>-10517193338</v>
      </c>
      <c r="K129" s="5">
        <v>105001712533</v>
      </c>
      <c r="L129" s="5">
        <v>82967091365</v>
      </c>
      <c r="M129" s="5">
        <v>17378073928</v>
      </c>
      <c r="N129" s="5">
        <v>17902541690</v>
      </c>
    </row>
    <row r="130" spans="3:14" ht="15.5" x14ac:dyDescent="0.35">
      <c r="C130" t="s">
        <v>140</v>
      </c>
      <c r="D130" s="5">
        <v>-18632588749</v>
      </c>
      <c r="E130" s="5">
        <v>-14230989407</v>
      </c>
      <c r="F130" s="5">
        <v>-7028405659</v>
      </c>
      <c r="G130" s="5">
        <v>-6661838740</v>
      </c>
      <c r="I130" s="5">
        <v>-27008969988</v>
      </c>
      <c r="J130" s="5">
        <v>-16681398185</v>
      </c>
      <c r="K130" s="5">
        <v>-23044904482</v>
      </c>
      <c r="L130" s="5">
        <v>-69252853461</v>
      </c>
      <c r="M130" s="5">
        <v>-1610113116</v>
      </c>
      <c r="N130" s="5">
        <v>-2636616738</v>
      </c>
    </row>
    <row r="131" spans="3:14" ht="15.5" x14ac:dyDescent="0.35">
      <c r="C131" t="s">
        <v>401</v>
      </c>
      <c r="K131" s="5">
        <v>-12118505956</v>
      </c>
    </row>
    <row r="132" spans="3:14" ht="15.5" x14ac:dyDescent="0.35">
      <c r="C132" t="s">
        <v>574</v>
      </c>
      <c r="D132" s="5">
        <v>-15516449200</v>
      </c>
      <c r="E132" s="5">
        <v>15516449200</v>
      </c>
      <c r="F132" s="5">
        <v>90747502400</v>
      </c>
      <c r="I132" s="5">
        <v>90747502400</v>
      </c>
      <c r="J132" s="5">
        <v>5666400</v>
      </c>
    </row>
    <row r="133" spans="3:14" ht="15.5" x14ac:dyDescent="0.35">
      <c r="C133" t="s">
        <v>143</v>
      </c>
      <c r="D133" s="5">
        <v>-3043969670</v>
      </c>
      <c r="E133" s="5">
        <v>-3845839815</v>
      </c>
      <c r="F133" s="5">
        <v>-3659114170</v>
      </c>
      <c r="G133" s="5">
        <v>-2268089389</v>
      </c>
      <c r="I133" s="5">
        <v>-10207948807</v>
      </c>
      <c r="J133" s="5">
        <v>-4865293117</v>
      </c>
      <c r="K133" s="5">
        <v>-6287058546</v>
      </c>
      <c r="L133" s="5">
        <v>-3627363115</v>
      </c>
      <c r="M133" s="5">
        <v>-1610113116</v>
      </c>
      <c r="N133" s="5">
        <v>-875851319</v>
      </c>
    </row>
    <row r="134" spans="3:14" ht="15.5" x14ac:dyDescent="0.35">
      <c r="C134" t="s">
        <v>1054</v>
      </c>
    </row>
    <row r="135" spans="3:14" ht="15.5" x14ac:dyDescent="0.35">
      <c r="C135" t="s">
        <v>484</v>
      </c>
      <c r="D135" s="5">
        <v>-8904233647</v>
      </c>
      <c r="E135" s="5">
        <v>-5603968918</v>
      </c>
      <c r="F135" s="5">
        <v>-10190000</v>
      </c>
      <c r="I135" s="5">
        <v>-10190000</v>
      </c>
    </row>
    <row r="136" spans="3:14" ht="15.5" x14ac:dyDescent="0.35">
      <c r="C136" t="s">
        <v>1171</v>
      </c>
      <c r="L136" s="5">
        <v>-65625490346</v>
      </c>
    </row>
    <row r="137" spans="3:14" ht="15.5" x14ac:dyDescent="0.35">
      <c r="C137" t="s">
        <v>483</v>
      </c>
      <c r="D137" s="5">
        <v>-6684385432</v>
      </c>
      <c r="E137" s="5">
        <v>-4781180674</v>
      </c>
      <c r="F137" s="5">
        <v>-3364101489</v>
      </c>
      <c r="G137" s="5">
        <v>-4393749351</v>
      </c>
      <c r="I137" s="5">
        <v>-16795831181</v>
      </c>
      <c r="J137" s="5">
        <v>-11827376218</v>
      </c>
      <c r="K137" s="5">
        <v>-4639339980</v>
      </c>
      <c r="N137" s="5">
        <v>-1760765419</v>
      </c>
    </row>
    <row r="138" spans="3:14" ht="15.5" x14ac:dyDescent="0.35">
      <c r="C138" t="s">
        <v>148</v>
      </c>
      <c r="D138" s="5">
        <v>9957076381</v>
      </c>
      <c r="E138" s="5">
        <v>12696893687</v>
      </c>
      <c r="F138" s="5">
        <v>10810163212</v>
      </c>
      <c r="G138" s="5">
        <v>1839244110</v>
      </c>
      <c r="I138" s="5">
        <v>67415907491</v>
      </c>
      <c r="J138" s="5">
        <v>-10517193338</v>
      </c>
      <c r="K138" s="5">
        <v>105001712533</v>
      </c>
      <c r="L138" s="5">
        <v>82967091365</v>
      </c>
      <c r="M138" s="5">
        <v>17378073928</v>
      </c>
      <c r="N138" s="5">
        <v>17902541690</v>
      </c>
    </row>
    <row r="139" spans="3:14" ht="15.5" x14ac:dyDescent="0.35">
      <c r="C139" t="s">
        <v>404</v>
      </c>
      <c r="D139" s="5">
        <v>23373071600</v>
      </c>
      <c r="F139" s="5">
        <v>-78742901200</v>
      </c>
      <c r="G139" s="5">
        <v>2507165200</v>
      </c>
    </row>
    <row r="140" spans="3:14" ht="15.5" x14ac:dyDescent="0.35">
      <c r="C140" t="s">
        <v>502</v>
      </c>
    </row>
    <row r="141" spans="3:14" ht="15.5" x14ac:dyDescent="0.35">
      <c r="C141" t="s">
        <v>849</v>
      </c>
    </row>
    <row r="142" spans="3:14" ht="15.5" x14ac:dyDescent="0.35">
      <c r="C142" t="s">
        <v>470</v>
      </c>
      <c r="D142" s="5">
        <v>5000000000</v>
      </c>
      <c r="F142" s="5">
        <v>20000000000</v>
      </c>
      <c r="I142" s="5">
        <v>32150000000</v>
      </c>
      <c r="J142" s="5">
        <v>20000000000</v>
      </c>
      <c r="K142" s="5">
        <v>34321424963</v>
      </c>
      <c r="L142" s="5">
        <v>9952226431</v>
      </c>
    </row>
    <row r="143" spans="3:14" ht="15.5" x14ac:dyDescent="0.35">
      <c r="C143" t="s">
        <v>471</v>
      </c>
      <c r="D143" s="5">
        <v>-5000000000</v>
      </c>
      <c r="F143" s="5">
        <v>-19500000000</v>
      </c>
      <c r="I143" s="5">
        <v>-32150000000</v>
      </c>
      <c r="J143" s="5">
        <v>-20000000000</v>
      </c>
      <c r="K143" s="5">
        <v>-34273651394</v>
      </c>
    </row>
    <row r="144" spans="3:14" ht="15.5" x14ac:dyDescent="0.35">
      <c r="C144" t="s">
        <v>850</v>
      </c>
      <c r="D144" s="5">
        <v>1900000000</v>
      </c>
      <c r="I144" s="5">
        <v>-16763810128</v>
      </c>
      <c r="J144" s="5">
        <v>-6046789984</v>
      </c>
      <c r="K144" s="5">
        <v>16124121076</v>
      </c>
      <c r="L144" s="5">
        <v>75176976281</v>
      </c>
      <c r="M144" s="5">
        <v>19952772047</v>
      </c>
      <c r="N144" s="5">
        <v>20793385143</v>
      </c>
    </row>
    <row r="145" spans="2:14" ht="15.5" x14ac:dyDescent="0.35">
      <c r="C145" t="s">
        <v>577</v>
      </c>
    </row>
    <row r="146" spans="2:14" ht="15.5" x14ac:dyDescent="0.35">
      <c r="C146" t="s">
        <v>578</v>
      </c>
      <c r="F146" s="5">
        <v>500000000</v>
      </c>
      <c r="K146" s="5">
        <v>47773569</v>
      </c>
      <c r="L146" s="5">
        <v>9952226431</v>
      </c>
    </row>
    <row r="147" spans="2:14" ht="15.5" x14ac:dyDescent="0.35">
      <c r="C147" t="s">
        <v>407</v>
      </c>
      <c r="K147" s="5">
        <v>-8683549304</v>
      </c>
    </row>
    <row r="148" spans="2:14" ht="15.5" x14ac:dyDescent="0.35">
      <c r="C148" t="s">
        <v>408</v>
      </c>
      <c r="D148" s="5">
        <v>232397243</v>
      </c>
      <c r="E148" s="5">
        <v>-2788566985</v>
      </c>
      <c r="F148" s="5">
        <v>-1664375660</v>
      </c>
      <c r="G148" s="5">
        <v>-638757280</v>
      </c>
      <c r="I148" s="5">
        <v>-6452819954</v>
      </c>
      <c r="J148" s="5">
        <v>-4374245398</v>
      </c>
      <c r="K148" s="5">
        <v>-3020456810</v>
      </c>
      <c r="L148" s="5">
        <v>-2162111347</v>
      </c>
      <c r="M148" s="5">
        <v>-2574698119</v>
      </c>
      <c r="N148" s="5">
        <v>-2890843453</v>
      </c>
    </row>
    <row r="149" spans="2:14" ht="15.5" x14ac:dyDescent="0.35">
      <c r="C149" t="s">
        <v>1172</v>
      </c>
      <c r="D149" s="5">
        <v>-31943262</v>
      </c>
      <c r="E149" s="5">
        <v>-30988528</v>
      </c>
      <c r="F149" s="5">
        <v>-30062328</v>
      </c>
      <c r="G149" s="5">
        <v>-29163810</v>
      </c>
      <c r="I149" s="5">
        <v>-114964827</v>
      </c>
      <c r="J149" s="5">
        <v>-101824356</v>
      </c>
      <c r="K149" s="5">
        <v>-339655998</v>
      </c>
    </row>
    <row r="150" spans="2:14" ht="15.5" x14ac:dyDescent="0.35">
      <c r="C150" t="s">
        <v>1077</v>
      </c>
      <c r="D150" s="5">
        <v>13495034126</v>
      </c>
      <c r="E150" s="5">
        <v>-10302105936</v>
      </c>
      <c r="F150" s="5">
        <v>-4645016392</v>
      </c>
      <c r="G150" s="5">
        <v>-18272111718</v>
      </c>
      <c r="I150" s="5">
        <v>6543098712</v>
      </c>
      <c r="J150" s="5">
        <v>-38750133771</v>
      </c>
      <c r="K150" s="5">
        <v>34862776442</v>
      </c>
      <c r="L150" s="5">
        <v>4917142164</v>
      </c>
      <c r="M150" s="5">
        <v>8715704395</v>
      </c>
      <c r="N150" s="5">
        <v>322003128</v>
      </c>
    </row>
    <row r="151" spans="2:14" ht="15.5" x14ac:dyDescent="0.35">
      <c r="C151" t="s">
        <v>158</v>
      </c>
      <c r="E151" s="5">
        <v>17860518669</v>
      </c>
      <c r="I151" s="5">
        <v>11184876257</v>
      </c>
      <c r="J151" s="5">
        <v>49913901136</v>
      </c>
      <c r="K151" s="5">
        <v>15123973273</v>
      </c>
      <c r="L151" s="5">
        <v>10096566661</v>
      </c>
      <c r="M151" s="5">
        <v>1386092320</v>
      </c>
      <c r="N151" s="5">
        <v>1052003034</v>
      </c>
    </row>
    <row r="152" spans="2:14" ht="15.5" x14ac:dyDescent="0.35">
      <c r="C152" t="s">
        <v>1173</v>
      </c>
      <c r="I152" s="5">
        <v>132543700</v>
      </c>
      <c r="J152" s="5">
        <v>21108892</v>
      </c>
      <c r="K152" s="5">
        <v>-72848579</v>
      </c>
      <c r="L152" s="5">
        <v>110264448</v>
      </c>
      <c r="M152" s="5">
        <v>-5230054</v>
      </c>
      <c r="N152" s="5">
        <v>12086158</v>
      </c>
    </row>
    <row r="153" spans="2:14" ht="15.5" x14ac:dyDescent="0.35">
      <c r="C153" t="s">
        <v>945</v>
      </c>
      <c r="E153" s="5">
        <v>17860518669</v>
      </c>
      <c r="I153" s="5">
        <v>11184876257</v>
      </c>
      <c r="J153" s="5">
        <v>49913901136</v>
      </c>
      <c r="K153" s="5">
        <v>15123973273</v>
      </c>
      <c r="L153" s="5">
        <v>10096566661</v>
      </c>
      <c r="M153" s="5">
        <v>1386092320</v>
      </c>
      <c r="N153" s="5">
        <v>1052003034</v>
      </c>
    </row>
    <row r="154" spans="2:14" ht="15.5" x14ac:dyDescent="0.35">
      <c r="C154" t="s">
        <v>629</v>
      </c>
      <c r="D154" s="5">
        <v>13565905752</v>
      </c>
      <c r="E154" s="5">
        <v>7598632966</v>
      </c>
      <c r="F154" s="5">
        <v>-5025141070</v>
      </c>
      <c r="G154" s="5">
        <v>-18228498448</v>
      </c>
      <c r="I154" s="5">
        <v>17860518669</v>
      </c>
      <c r="J154" s="5">
        <v>11184876257</v>
      </c>
      <c r="K154" s="5">
        <v>49913901136</v>
      </c>
      <c r="L154" s="5">
        <v>15123973273</v>
      </c>
      <c r="M154" s="5">
        <v>10096566661</v>
      </c>
      <c r="N154" s="5">
        <v>1386092320</v>
      </c>
    </row>
    <row r="156" spans="2:14" ht="15.5" x14ac:dyDescent="0.35">
      <c r="B156" t="s">
        <v>160</v>
      </c>
      <c r="C156" t="s">
        <v>12</v>
      </c>
      <c r="D156" s="5">
        <v>13470000000</v>
      </c>
      <c r="E156" s="5">
        <v>6720000000</v>
      </c>
      <c r="F156" s="5">
        <v>6680000000</v>
      </c>
      <c r="G156" s="5">
        <v>6650000000</v>
      </c>
      <c r="I156" s="5">
        <v>6680000000</v>
      </c>
      <c r="J156" s="5">
        <v>6450000000</v>
      </c>
      <c r="K156" s="5">
        <v>6450000000</v>
      </c>
      <c r="L156" s="5">
        <v>0</v>
      </c>
      <c r="M156" s="5">
        <v>0</v>
      </c>
      <c r="N156" s="5">
        <v>0</v>
      </c>
    </row>
    <row r="157" spans="2:14" ht="15.5" x14ac:dyDescent="0.35">
      <c r="C157" t="s">
        <v>161</v>
      </c>
      <c r="D157" s="6">
        <v>3.68</v>
      </c>
      <c r="E157" s="6">
        <v>-2.31</v>
      </c>
      <c r="F157" s="6">
        <v>7.9</v>
      </c>
      <c r="G157" s="6">
        <v>-3.8</v>
      </c>
    </row>
    <row r="158" spans="2:14" ht="15.5" x14ac:dyDescent="0.35">
      <c r="C158" t="s">
        <v>162</v>
      </c>
      <c r="D158" s="6">
        <v>165.76</v>
      </c>
      <c r="E158" s="6">
        <v>-562.77</v>
      </c>
      <c r="F158" s="6">
        <v>227.22</v>
      </c>
      <c r="G158" s="6">
        <v>-282.89</v>
      </c>
    </row>
    <row r="159" spans="2:14" ht="15.5" x14ac:dyDescent="0.35">
      <c r="C159" t="s">
        <v>61</v>
      </c>
      <c r="D159" s="6">
        <v>71.430000000000007</v>
      </c>
      <c r="E159" s="6">
        <v>101.35</v>
      </c>
      <c r="F159" s="6">
        <v>52.13</v>
      </c>
      <c r="G159" s="6">
        <v>106.97</v>
      </c>
    </row>
    <row r="160" spans="2:14" ht="15.5" x14ac:dyDescent="0.35">
      <c r="C160" t="s">
        <v>163</v>
      </c>
      <c r="D160" s="5">
        <v>28570000000</v>
      </c>
      <c r="E160" s="5">
        <v>-11830000000</v>
      </c>
      <c r="F160" s="5">
        <v>85400000000</v>
      </c>
      <c r="G160" s="5">
        <v>-26590000000</v>
      </c>
    </row>
    <row r="161" spans="3:7" ht="15.5" x14ac:dyDescent="0.35">
      <c r="C161" t="s">
        <v>164</v>
      </c>
      <c r="D161" s="6">
        <v>0.10199999999999999</v>
      </c>
      <c r="E161" s="6">
        <v>-3.3500000000000002E-2</v>
      </c>
      <c r="F161" s="6">
        <v>0.12659999999999999</v>
      </c>
      <c r="G161" s="6">
        <v>-8.1199999999999994E-2</v>
      </c>
    </row>
    <row r="162" spans="3:7" ht="15.5" x14ac:dyDescent="0.35">
      <c r="C162" t="s">
        <v>165</v>
      </c>
      <c r="D162" s="6">
        <v>0.1593</v>
      </c>
      <c r="E162" s="6">
        <v>-6.1100000000000002E-2</v>
      </c>
      <c r="F162" s="6">
        <v>0.20679999999999998</v>
      </c>
      <c r="G162" s="6">
        <v>-0.1353</v>
      </c>
    </row>
    <row r="163" spans="3:7" ht="15.5" x14ac:dyDescent="0.35">
      <c r="C163" t="s">
        <v>166</v>
      </c>
      <c r="D163" s="6">
        <v>6.6500000000000004E-2</v>
      </c>
      <c r="E163" s="6">
        <v>-5.3800000000000001E-2</v>
      </c>
      <c r="F163" s="6">
        <v>0.28249999999999997</v>
      </c>
      <c r="G163" s="6">
        <v>-0.11460000000000001</v>
      </c>
    </row>
    <row r="164" spans="3:7" ht="15.5" x14ac:dyDescent="0.35">
      <c r="C164" t="s">
        <v>167</v>
      </c>
      <c r="D164" s="6">
        <v>39.5</v>
      </c>
      <c r="E164" s="6">
        <v>-38.24</v>
      </c>
      <c r="F164" s="6">
        <v>38.92</v>
      </c>
      <c r="G164" s="6">
        <v>-74.75</v>
      </c>
    </row>
    <row r="165" spans="3:7" ht="15.5" x14ac:dyDescent="0.35">
      <c r="C165" t="s">
        <v>168</v>
      </c>
      <c r="D165" s="5">
        <v>312000000000</v>
      </c>
      <c r="E165" s="5">
        <v>256000000000</v>
      </c>
      <c r="F165" s="5">
        <v>256000000000</v>
      </c>
      <c r="G165" s="5">
        <v>187000000000</v>
      </c>
    </row>
    <row r="166" spans="3:7" ht="15.5" x14ac:dyDescent="0.35">
      <c r="C166" t="s">
        <v>169</v>
      </c>
      <c r="D166" s="6">
        <v>26.44</v>
      </c>
      <c r="E166" s="6">
        <v>34.340000000000003</v>
      </c>
      <c r="F166" s="5">
        <v>47</v>
      </c>
      <c r="G166" s="6">
        <v>38.31</v>
      </c>
    </row>
    <row r="167" spans="3:7" ht="15.5" x14ac:dyDescent="0.35">
      <c r="C167" t="s">
        <v>170</v>
      </c>
      <c r="D167" s="6">
        <v>23.07</v>
      </c>
      <c r="E167" s="6">
        <v>37.86</v>
      </c>
      <c r="F167" s="6">
        <v>38.19</v>
      </c>
      <c r="G167" s="6">
        <v>28.06</v>
      </c>
    </row>
    <row r="168" spans="3:7" ht="15.5" x14ac:dyDescent="0.35">
      <c r="C168" t="s">
        <v>171</v>
      </c>
      <c r="D168" s="6">
        <v>26.44</v>
      </c>
      <c r="E168" s="6">
        <v>34.340000000000003</v>
      </c>
      <c r="F168" s="5">
        <v>47</v>
      </c>
      <c r="G168" s="6">
        <v>38.31</v>
      </c>
    </row>
    <row r="169" spans="3:7" ht="15.5" x14ac:dyDescent="0.35">
      <c r="C169" t="s">
        <v>172</v>
      </c>
      <c r="D169" s="6">
        <v>23.07</v>
      </c>
      <c r="E169" s="6">
        <v>37.86</v>
      </c>
      <c r="F169" s="6">
        <v>38.19</v>
      </c>
      <c r="G169" s="6">
        <v>28.06</v>
      </c>
    </row>
    <row r="170" spans="3:7" ht="15.5" x14ac:dyDescent="0.35">
      <c r="C170" t="s">
        <v>173</v>
      </c>
      <c r="D170" s="5">
        <v>10000000000</v>
      </c>
      <c r="E170" s="5">
        <v>10000000000</v>
      </c>
      <c r="F170" s="5">
        <v>10000000000</v>
      </c>
      <c r="G170" s="5">
        <v>10000000000</v>
      </c>
    </row>
    <row r="171" spans="3:7" ht="15.5" x14ac:dyDescent="0.35">
      <c r="C171" t="s">
        <v>174</v>
      </c>
      <c r="D171" s="5">
        <v>0</v>
      </c>
      <c r="E171" s="5">
        <v>0</v>
      </c>
      <c r="F171" s="5">
        <v>0</v>
      </c>
      <c r="G171" s="5">
        <v>0</v>
      </c>
    </row>
    <row r="172" spans="3:7" ht="15.5" x14ac:dyDescent="0.35">
      <c r="C172" t="s">
        <v>175</v>
      </c>
      <c r="D172" s="5">
        <v>311000000000</v>
      </c>
      <c r="E172" s="5">
        <v>254000000000</v>
      </c>
      <c r="F172" s="5">
        <v>255000000000</v>
      </c>
      <c r="G172" s="5">
        <v>187000000000</v>
      </c>
    </row>
    <row r="173" spans="3:7" ht="15.5" x14ac:dyDescent="0.35">
      <c r="C173" t="s">
        <v>24</v>
      </c>
      <c r="D173" s="5">
        <v>10000000000</v>
      </c>
      <c r="E173" s="5">
        <v>10000000000</v>
      </c>
      <c r="F173" s="5">
        <v>10000000000</v>
      </c>
      <c r="G173" s="5">
        <v>10000000000</v>
      </c>
    </row>
    <row r="174" spans="3:7" ht="15.5" x14ac:dyDescent="0.35">
      <c r="C174" t="s">
        <v>21</v>
      </c>
      <c r="D174" s="5">
        <v>-11000000000</v>
      </c>
      <c r="E174" s="5">
        <v>3000000000</v>
      </c>
      <c r="F174" s="5">
        <v>-8000000000</v>
      </c>
      <c r="G174" s="5">
        <v>-13000000000</v>
      </c>
    </row>
    <row r="175" spans="3:7" ht="15.5" x14ac:dyDescent="0.35">
      <c r="C175" t="s">
        <v>176</v>
      </c>
      <c r="D175" s="5">
        <v>240000000000</v>
      </c>
      <c r="E175" s="5">
        <v>197000000000</v>
      </c>
      <c r="F175" s="5">
        <v>208000000000</v>
      </c>
      <c r="G175" s="5">
        <v>154000000000</v>
      </c>
    </row>
    <row r="176" spans="3:7" ht="15.5" x14ac:dyDescent="0.35">
      <c r="C176" t="s">
        <v>177</v>
      </c>
      <c r="D176" s="5">
        <v>22000000000</v>
      </c>
      <c r="E176" s="5">
        <v>-9000000000</v>
      </c>
      <c r="F176" s="5">
        <v>-8000000000</v>
      </c>
      <c r="G176" s="5">
        <v>-13000000000</v>
      </c>
    </row>
    <row r="177" spans="3:14" ht="15.5" x14ac:dyDescent="0.35">
      <c r="C177" t="s">
        <v>178</v>
      </c>
      <c r="D177" s="5">
        <v>-3000000000</v>
      </c>
      <c r="E177" s="5">
        <v>-4000000000</v>
      </c>
      <c r="F177" s="5">
        <v>-4000000000</v>
      </c>
      <c r="G177" s="5">
        <v>-2000000000</v>
      </c>
    </row>
    <row r="178" spans="3:14" ht="15.5" x14ac:dyDescent="0.35">
      <c r="C178" t="s">
        <v>13</v>
      </c>
      <c r="D178" s="5">
        <v>19000000000</v>
      </c>
      <c r="E178" s="5">
        <v>-13000000000</v>
      </c>
      <c r="F178" s="5">
        <v>-12000000000</v>
      </c>
      <c r="G178" s="5">
        <v>-16000000000</v>
      </c>
    </row>
    <row r="179" spans="3:14" ht="15.5" x14ac:dyDescent="0.35">
      <c r="C179" t="s">
        <v>16</v>
      </c>
      <c r="D179" s="6">
        <v>1.42</v>
      </c>
      <c r="E179" s="6">
        <v>-1.88</v>
      </c>
      <c r="F179" s="6">
        <v>-1.81</v>
      </c>
      <c r="G179" s="6">
        <v>-2.36</v>
      </c>
    </row>
    <row r="180" spans="3:14" ht="15.5" x14ac:dyDescent="0.35">
      <c r="C180" t="s">
        <v>46</v>
      </c>
      <c r="I180" s="6">
        <v>9.6199999999999992</v>
      </c>
      <c r="J180" s="6">
        <v>0.12</v>
      </c>
      <c r="K180" s="6">
        <v>-5.53</v>
      </c>
      <c r="L180" s="6">
        <v>-10854485.27</v>
      </c>
      <c r="M180" s="6">
        <v>-6909783.9500000002</v>
      </c>
      <c r="N180" s="6">
        <v>-15386431.83</v>
      </c>
    </row>
    <row r="181" spans="3:14" ht="15.5" x14ac:dyDescent="0.35">
      <c r="C181" t="s">
        <v>60</v>
      </c>
      <c r="I181" s="6">
        <v>186.59</v>
      </c>
      <c r="J181" s="6">
        <v>3266.67</v>
      </c>
      <c r="K181" s="6">
        <v>-39.78</v>
      </c>
      <c r="L181" s="5">
        <v>0</v>
      </c>
      <c r="M181" s="5">
        <v>0</v>
      </c>
      <c r="N181" s="5">
        <v>0</v>
      </c>
    </row>
    <row r="182" spans="3:14" ht="15.5" x14ac:dyDescent="0.35">
      <c r="C182" t="s">
        <v>63</v>
      </c>
      <c r="I182" s="6">
        <v>22.73</v>
      </c>
      <c r="J182" s="6">
        <v>7.78</v>
      </c>
      <c r="K182" s="6">
        <v>6.8</v>
      </c>
      <c r="L182" s="5">
        <v>0</v>
      </c>
      <c r="M182" s="5">
        <v>0</v>
      </c>
      <c r="N182" s="5">
        <v>0</v>
      </c>
    </row>
    <row r="183" spans="3:14" ht="15.5" x14ac:dyDescent="0.35">
      <c r="C183" t="s">
        <v>179</v>
      </c>
      <c r="I183" s="5">
        <v>108460000000</v>
      </c>
      <c r="J183" s="5">
        <v>9410000000</v>
      </c>
      <c r="K183" s="5">
        <v>-28420000000</v>
      </c>
      <c r="L183" s="5">
        <v>-2920000000</v>
      </c>
      <c r="M183" s="5">
        <v>780000000</v>
      </c>
      <c r="N183" s="5">
        <v>-17460000000</v>
      </c>
    </row>
    <row r="184" spans="3:14" ht="15.5" x14ac:dyDescent="0.35">
      <c r="C184" t="s">
        <v>180</v>
      </c>
      <c r="I184" s="6">
        <v>0.1542</v>
      </c>
      <c r="J184" s="6">
        <v>2.8999999999999998E-3</v>
      </c>
      <c r="K184" s="6">
        <v>-0.1699</v>
      </c>
      <c r="L184" s="6">
        <v>-6.3799999999999996E-2</v>
      </c>
      <c r="M184" s="6">
        <v>-9.4399999999999998E-2</v>
      </c>
      <c r="N184" s="6">
        <v>-0.32929999999999998</v>
      </c>
    </row>
    <row r="185" spans="3:14" ht="15.5" x14ac:dyDescent="0.35">
      <c r="C185" t="s">
        <v>181</v>
      </c>
      <c r="I185" s="6">
        <v>0.25190000000000001</v>
      </c>
      <c r="J185" s="6">
        <v>7.8000000000000005E-3</v>
      </c>
      <c r="K185" s="6">
        <v>-0.37270000000000003</v>
      </c>
      <c r="L185" s="6">
        <v>0.28760000000000002</v>
      </c>
      <c r="M185" s="6">
        <v>0.17329999999999998</v>
      </c>
      <c r="N185" s="6">
        <v>0.45829999999999999</v>
      </c>
    </row>
    <row r="186" spans="3:14" ht="15.5" x14ac:dyDescent="0.35">
      <c r="C186" t="s">
        <v>182</v>
      </c>
      <c r="I186" s="6">
        <v>0.37770000000000004</v>
      </c>
      <c r="J186" s="6">
        <v>-2.7000000000000001E-3</v>
      </c>
      <c r="K186" s="6">
        <v>-0.53810000000000002</v>
      </c>
      <c r="L186" s="6">
        <v>0.39429999999999998</v>
      </c>
      <c r="M186" s="6">
        <v>0.2011</v>
      </c>
      <c r="N186" s="6">
        <v>0.89049999999999996</v>
      </c>
    </row>
    <row r="187" spans="3:14" ht="15.5" x14ac:dyDescent="0.35">
      <c r="C187" t="s">
        <v>183</v>
      </c>
      <c r="I187" s="6">
        <v>28.16</v>
      </c>
      <c r="J187" s="6">
        <v>-0.15</v>
      </c>
      <c r="K187" s="6">
        <v>-13.78</v>
      </c>
      <c r="L187" s="6">
        <v>-6.33</v>
      </c>
      <c r="M187" s="6">
        <v>-10.59</v>
      </c>
      <c r="N187" s="6">
        <v>-54.78</v>
      </c>
    </row>
    <row r="188" spans="3:14" ht="15.5" x14ac:dyDescent="0.35">
      <c r="C188" t="s">
        <v>57</v>
      </c>
      <c r="I188" s="5">
        <v>47</v>
      </c>
      <c r="J188" s="6">
        <v>26.06</v>
      </c>
      <c r="K188" s="6">
        <v>14.82</v>
      </c>
      <c r="L188" s="5">
        <v>0</v>
      </c>
      <c r="M188" s="5">
        <v>0</v>
      </c>
      <c r="N188" s="5">
        <v>0</v>
      </c>
    </row>
    <row r="189" spans="3:14" ht="15.5" x14ac:dyDescent="0.35">
      <c r="C189" t="s">
        <v>54</v>
      </c>
      <c r="I189" s="6">
        <v>38.19</v>
      </c>
      <c r="J189" s="6">
        <v>15.04</v>
      </c>
      <c r="K189" s="6">
        <v>14.84</v>
      </c>
      <c r="L189" s="6">
        <v>-37742412.590000004</v>
      </c>
      <c r="M189" s="6">
        <v>-39880994.770000003</v>
      </c>
      <c r="N189" s="6">
        <v>-33575974.340000004</v>
      </c>
    </row>
    <row r="190" spans="3:14" ht="15.5" x14ac:dyDescent="0.35">
      <c r="C190" t="s">
        <v>184</v>
      </c>
      <c r="I190" s="5">
        <v>47</v>
      </c>
      <c r="J190" s="6">
        <v>26.06</v>
      </c>
      <c r="K190" s="6">
        <v>14.82</v>
      </c>
      <c r="L190" s="5">
        <v>0</v>
      </c>
      <c r="M190" s="5">
        <v>0</v>
      </c>
      <c r="N190" s="5">
        <v>0</v>
      </c>
    </row>
    <row r="191" spans="3:14" ht="15.5" x14ac:dyDescent="0.35">
      <c r="C191" t="s">
        <v>185</v>
      </c>
      <c r="I191" s="6">
        <v>38.19</v>
      </c>
      <c r="J191" s="6">
        <v>15.04</v>
      </c>
      <c r="K191" s="6">
        <v>14.84</v>
      </c>
      <c r="L191" s="6">
        <v>-37742412.590000004</v>
      </c>
      <c r="M191" s="6">
        <v>-39880994.770000003</v>
      </c>
      <c r="N191" s="6">
        <v>-33575974.340000004</v>
      </c>
    </row>
    <row r="192" spans="3:14" ht="15.5" x14ac:dyDescent="0.35">
      <c r="C192" t="s">
        <v>186</v>
      </c>
      <c r="I192" s="5">
        <v>10000000000</v>
      </c>
      <c r="J192" s="5">
        <v>10000000000</v>
      </c>
      <c r="K192" s="5">
        <v>10000000000</v>
      </c>
      <c r="L192" s="5">
        <v>10000000000</v>
      </c>
    </row>
    <row r="193" spans="2:14" ht="15.5" x14ac:dyDescent="0.35">
      <c r="C193" t="s">
        <v>187</v>
      </c>
      <c r="I193" s="5">
        <v>0</v>
      </c>
      <c r="J193" s="5">
        <v>0</v>
      </c>
      <c r="K193" s="5">
        <v>0</v>
      </c>
    </row>
    <row r="194" spans="2:14" ht="15.5" x14ac:dyDescent="0.35">
      <c r="C194" t="s">
        <v>26</v>
      </c>
      <c r="I194" s="5">
        <v>10000000000</v>
      </c>
      <c r="J194" s="5">
        <v>10000000000</v>
      </c>
      <c r="K194" s="5">
        <v>11000000000</v>
      </c>
      <c r="L194" s="5">
        <v>10000000000</v>
      </c>
    </row>
    <row r="195" spans="2:14" ht="15.5" x14ac:dyDescent="0.35">
      <c r="C195" t="s">
        <v>23</v>
      </c>
      <c r="I195" s="5">
        <v>-8000000000</v>
      </c>
      <c r="J195" s="5">
        <v>-1000000000</v>
      </c>
      <c r="K195" s="5">
        <v>-39000000000</v>
      </c>
      <c r="L195" s="5">
        <v>-5000000000</v>
      </c>
      <c r="M195" s="5">
        <v>-10000000000</v>
      </c>
      <c r="N195" s="5">
        <v>-1000000000</v>
      </c>
    </row>
    <row r="196" spans="2:14" ht="15.5" x14ac:dyDescent="0.35">
      <c r="C196" t="s">
        <v>188</v>
      </c>
      <c r="I196" s="5">
        <v>208000000000</v>
      </c>
      <c r="J196" s="5">
        <v>97000000000</v>
      </c>
      <c r="K196" s="5">
        <v>116000000000</v>
      </c>
      <c r="L196" s="5">
        <v>-107000000000</v>
      </c>
      <c r="M196" s="5">
        <v>-45000000000</v>
      </c>
      <c r="N196" s="5">
        <v>-45000000000</v>
      </c>
    </row>
    <row r="197" spans="2:14" ht="15.5" x14ac:dyDescent="0.35">
      <c r="C197" t="s">
        <v>189</v>
      </c>
      <c r="I197" s="5">
        <v>-34000000000</v>
      </c>
      <c r="J197" s="5">
        <v>-12000000000</v>
      </c>
      <c r="K197" s="5">
        <v>-47000000000</v>
      </c>
      <c r="L197" s="5">
        <v>-9000000000</v>
      </c>
      <c r="M197" s="5">
        <v>-7000000000</v>
      </c>
      <c r="N197" s="5">
        <v>-15000000000</v>
      </c>
    </row>
    <row r="198" spans="2:14" ht="15.5" x14ac:dyDescent="0.35">
      <c r="C198" t="s">
        <v>190</v>
      </c>
      <c r="I198" s="5">
        <v>-10000000000</v>
      </c>
      <c r="J198" s="5">
        <v>-5000000000</v>
      </c>
      <c r="K198" s="5">
        <v>-6000000000</v>
      </c>
      <c r="L198" s="5">
        <v>-4000000000</v>
      </c>
      <c r="M198" s="5">
        <v>-2000000000</v>
      </c>
      <c r="N198" s="5">
        <v>-1000000000</v>
      </c>
    </row>
    <row r="199" spans="2:14" ht="15.5" x14ac:dyDescent="0.35">
      <c r="C199" t="s">
        <v>15</v>
      </c>
      <c r="I199" s="5">
        <v>-44000000000</v>
      </c>
      <c r="J199" s="5">
        <v>-16000000000</v>
      </c>
      <c r="K199" s="5">
        <v>-53000000000</v>
      </c>
      <c r="L199" s="5">
        <v>-12000000000</v>
      </c>
      <c r="M199" s="5">
        <v>-9000000000</v>
      </c>
      <c r="N199" s="5">
        <v>-16000000000</v>
      </c>
    </row>
    <row r="200" spans="2:14" ht="15.5" x14ac:dyDescent="0.35">
      <c r="C200" t="s">
        <v>17</v>
      </c>
      <c r="I200" s="6">
        <v>-6.6</v>
      </c>
      <c r="J200" s="6">
        <v>-2.5499999999999998</v>
      </c>
      <c r="K200" s="6">
        <v>-8.2799999999999994</v>
      </c>
      <c r="L200" s="6">
        <v>-12424458.859999999</v>
      </c>
      <c r="M200" s="6">
        <v>-8662369.5299999993</v>
      </c>
      <c r="N200" s="6">
        <v>-15819773.140000001</v>
      </c>
    </row>
    <row r="202" spans="2:14" ht="15.5" x14ac:dyDescent="0.35">
      <c r="B202" t="s">
        <v>191</v>
      </c>
      <c r="C202" t="s">
        <v>192</v>
      </c>
      <c r="D202" s="5">
        <v>50000000000</v>
      </c>
      <c r="E202" s="5">
        <v>-16000000000</v>
      </c>
      <c r="F202" s="5">
        <v>53000000000</v>
      </c>
      <c r="G202" s="5">
        <v>-25000000000</v>
      </c>
      <c r="H202" s="5">
        <v>68000000000</v>
      </c>
      <c r="I202" s="5">
        <v>64000000000</v>
      </c>
      <c r="J202" s="5">
        <v>760000000</v>
      </c>
      <c r="K202" s="5">
        <v>-36000000000</v>
      </c>
      <c r="L202" s="5">
        <v>-11000000000</v>
      </c>
      <c r="M202" s="5">
        <v>-7000000000</v>
      </c>
      <c r="N202" s="5">
        <v>-15000000000</v>
      </c>
    </row>
    <row r="203" spans="2:14" ht="15.5" x14ac:dyDescent="0.35">
      <c r="C203" t="s">
        <v>45</v>
      </c>
      <c r="D203" s="6">
        <v>3.67</v>
      </c>
      <c r="E203" s="6">
        <v>-1.1499999999999999</v>
      </c>
      <c r="F203" s="6">
        <v>3.91</v>
      </c>
      <c r="G203" s="6">
        <v>-1.87</v>
      </c>
      <c r="H203" s="6">
        <v>5.04</v>
      </c>
      <c r="I203" s="6">
        <v>4.76</v>
      </c>
      <c r="J203" s="6">
        <v>0.06</v>
      </c>
      <c r="K203" s="6">
        <v>-2.64</v>
      </c>
      <c r="L203" s="6">
        <v>-0.8</v>
      </c>
      <c r="M203" s="6">
        <v>-0.51</v>
      </c>
      <c r="N203" s="6">
        <v>-1.1399999999999999</v>
      </c>
    </row>
    <row r="204" spans="2:14" ht="15.5" x14ac:dyDescent="0.35">
      <c r="C204" t="s">
        <v>193</v>
      </c>
      <c r="D204" s="5">
        <v>115000000000</v>
      </c>
      <c r="E204" s="5">
        <v>86000000000</v>
      </c>
      <c r="F204" s="5">
        <v>230000000000</v>
      </c>
      <c r="G204" s="5">
        <v>67000000000</v>
      </c>
      <c r="H204" s="5">
        <v>402000000000</v>
      </c>
      <c r="I204" s="5">
        <v>527000000000</v>
      </c>
      <c r="J204" s="5">
        <v>325000000000</v>
      </c>
      <c r="K204" s="5">
        <v>209000000000</v>
      </c>
      <c r="L204" s="5">
        <v>187000000000</v>
      </c>
      <c r="M204" s="5">
        <v>118000000000</v>
      </c>
      <c r="N204" s="5">
        <v>74000000000</v>
      </c>
    </row>
    <row r="205" spans="2:14" ht="15.5" x14ac:dyDescent="0.35">
      <c r="C205" t="s">
        <v>194</v>
      </c>
      <c r="I205" s="6">
        <v>83.39</v>
      </c>
    </row>
    <row r="206" spans="2:14" ht="15.5" x14ac:dyDescent="0.35">
      <c r="C206" t="s">
        <v>292</v>
      </c>
      <c r="I206" s="6">
        <v>92.19</v>
      </c>
    </row>
    <row r="207" spans="2:14" ht="15.5" x14ac:dyDescent="0.35">
      <c r="C207" t="s">
        <v>195</v>
      </c>
      <c r="I207" s="6">
        <v>6.95</v>
      </c>
    </row>
    <row r="208" spans="2:14" ht="15.5" x14ac:dyDescent="0.35">
      <c r="C208" t="s">
        <v>293</v>
      </c>
      <c r="I208" s="6">
        <v>1.0800000000000001E-2</v>
      </c>
    </row>
    <row r="209" spans="3:9" ht="15.5" x14ac:dyDescent="0.35">
      <c r="C209" t="s">
        <v>294</v>
      </c>
      <c r="I209" s="6">
        <v>11.38</v>
      </c>
    </row>
    <row r="210" spans="3:9" ht="15.5" x14ac:dyDescent="0.35">
      <c r="C210" t="s">
        <v>196</v>
      </c>
      <c r="I210" s="6">
        <v>18.23</v>
      </c>
    </row>
    <row r="211" spans="3:9" ht="15.5" x14ac:dyDescent="0.35">
      <c r="C211" t="s">
        <v>295</v>
      </c>
      <c r="I211" s="6">
        <v>-668.55</v>
      </c>
    </row>
    <row r="212" spans="3:9" ht="15.5" x14ac:dyDescent="0.35">
      <c r="C212" t="s">
        <v>296</v>
      </c>
      <c r="I212" s="6">
        <v>-266.08</v>
      </c>
    </row>
    <row r="213" spans="3:9" ht="15.5" x14ac:dyDescent="0.35">
      <c r="C213" t="s">
        <v>297</v>
      </c>
      <c r="I213" s="6">
        <v>101.01</v>
      </c>
    </row>
    <row r="214" spans="3:9" ht="15.5" x14ac:dyDescent="0.35">
      <c r="C214" t="s">
        <v>298</v>
      </c>
      <c r="I214" s="6">
        <v>74.849999999999994</v>
      </c>
    </row>
    <row r="215" spans="3:9" ht="15.5" x14ac:dyDescent="0.35">
      <c r="C215" t="s">
        <v>299</v>
      </c>
      <c r="I215" s="6">
        <v>0.01</v>
      </c>
    </row>
    <row r="216" spans="3:9" ht="15.5" x14ac:dyDescent="0.35">
      <c r="C216" t="s">
        <v>300</v>
      </c>
      <c r="I216" s="6">
        <v>-0.93</v>
      </c>
    </row>
    <row r="217" spans="3:9" ht="15.5" x14ac:dyDescent="0.35">
      <c r="C217" t="s">
        <v>301</v>
      </c>
      <c r="I217" s="6">
        <v>4.5599999999999996</v>
      </c>
    </row>
    <row r="218" spans="3:9" ht="15.5" x14ac:dyDescent="0.35">
      <c r="C218" t="s">
        <v>197</v>
      </c>
      <c r="I218" s="6">
        <v>5.04</v>
      </c>
    </row>
    <row r="219" spans="3:9" ht="15.5" x14ac:dyDescent="0.35">
      <c r="C219" t="s">
        <v>302</v>
      </c>
      <c r="I219" s="6">
        <v>36.909999999999997</v>
      </c>
    </row>
    <row r="220" spans="3:9" ht="15.5" x14ac:dyDescent="0.35">
      <c r="C220" t="s">
        <v>198</v>
      </c>
      <c r="D220" s="6">
        <v>1.57</v>
      </c>
    </row>
    <row r="221" spans="3:9" ht="15.5" x14ac:dyDescent="0.35">
      <c r="C221" t="s">
        <v>199</v>
      </c>
      <c r="I221" s="6">
        <v>23.04</v>
      </c>
    </row>
    <row r="222" spans="3:9" ht="15.5" x14ac:dyDescent="0.35">
      <c r="C222" t="s">
        <v>303</v>
      </c>
      <c r="I222" s="6">
        <v>-1.58</v>
      </c>
    </row>
    <row r="223" spans="3:9" ht="15.5" x14ac:dyDescent="0.35">
      <c r="C223" t="s">
        <v>200</v>
      </c>
      <c r="D223" s="6">
        <v>3.15</v>
      </c>
    </row>
    <row r="224" spans="3:9" ht="15.5" x14ac:dyDescent="0.35">
      <c r="C224" t="s">
        <v>201</v>
      </c>
      <c r="D224" s="6">
        <v>3.15</v>
      </c>
    </row>
    <row r="225" spans="3:9" ht="15.5" x14ac:dyDescent="0.35">
      <c r="C225" t="s">
        <v>202</v>
      </c>
      <c r="D225" s="6">
        <v>0.03</v>
      </c>
    </row>
    <row r="226" spans="3:9" ht="15.5" x14ac:dyDescent="0.35">
      <c r="C226" t="s">
        <v>203</v>
      </c>
      <c r="D226" s="6">
        <v>0.56000000000000005</v>
      </c>
    </row>
    <row r="227" spans="3:9" ht="15.5" x14ac:dyDescent="0.35">
      <c r="C227" t="s">
        <v>204</v>
      </c>
      <c r="D227" s="6">
        <v>0.02</v>
      </c>
    </row>
    <row r="228" spans="3:9" ht="15.5" x14ac:dyDescent="0.35">
      <c r="C228" t="s">
        <v>205</v>
      </c>
      <c r="D228" s="6">
        <v>1.56</v>
      </c>
    </row>
    <row r="229" spans="3:9" ht="15.5" x14ac:dyDescent="0.35">
      <c r="C229" t="s">
        <v>304</v>
      </c>
      <c r="I229" s="6">
        <v>15.99</v>
      </c>
    </row>
    <row r="230" spans="3:9" ht="15.5" x14ac:dyDescent="0.35">
      <c r="C230" t="s">
        <v>13</v>
      </c>
      <c r="D230" s="5">
        <v>19000000000</v>
      </c>
    </row>
    <row r="231" spans="3:9" ht="15.5" x14ac:dyDescent="0.35">
      <c r="C231" t="s">
        <v>206</v>
      </c>
      <c r="I231" s="6">
        <v>6.15</v>
      </c>
    </row>
    <row r="232" spans="3:9" ht="15.5" x14ac:dyDescent="0.35">
      <c r="C232" t="s">
        <v>207</v>
      </c>
      <c r="I232" s="6">
        <v>0.12659999999999999</v>
      </c>
    </row>
    <row r="233" spans="3:9" ht="15.5" x14ac:dyDescent="0.35">
      <c r="C233" t="s">
        <v>208</v>
      </c>
      <c r="I233" s="6">
        <v>0.19769999999999999</v>
      </c>
    </row>
    <row r="234" spans="3:9" ht="15.5" x14ac:dyDescent="0.35">
      <c r="C234" t="s">
        <v>209</v>
      </c>
      <c r="I234" s="6">
        <v>0.16170000000000001</v>
      </c>
    </row>
    <row r="235" spans="3:9" ht="15.5" x14ac:dyDescent="0.35">
      <c r="C235" t="s">
        <v>305</v>
      </c>
      <c r="I235" s="6">
        <v>0.22320000000000001</v>
      </c>
    </row>
    <row r="236" spans="3:9" ht="15.5" x14ac:dyDescent="0.35">
      <c r="C236" t="s">
        <v>210</v>
      </c>
      <c r="D236" s="6">
        <v>53.5</v>
      </c>
    </row>
    <row r="237" spans="3:9" ht="15.5" x14ac:dyDescent="0.35">
      <c r="C237" t="s">
        <v>211</v>
      </c>
      <c r="D237" s="6">
        <v>0.24</v>
      </c>
    </row>
    <row r="238" spans="3:9" ht="15.5" x14ac:dyDescent="0.35">
      <c r="C238" t="s">
        <v>212</v>
      </c>
      <c r="D238" s="6">
        <v>38.19</v>
      </c>
    </row>
    <row r="239" spans="3:9" ht="15.5" x14ac:dyDescent="0.35">
      <c r="C239" t="s">
        <v>213</v>
      </c>
      <c r="D239" s="6">
        <v>15.55</v>
      </c>
    </row>
    <row r="240" spans="3:9" ht="15.5" x14ac:dyDescent="0.35">
      <c r="C240" t="s">
        <v>214</v>
      </c>
      <c r="D240" s="6">
        <v>1.7</v>
      </c>
    </row>
    <row r="241" spans="3:9" ht="15.5" x14ac:dyDescent="0.35">
      <c r="C241" t="s">
        <v>306</v>
      </c>
      <c r="I241" s="6">
        <v>1.05</v>
      </c>
    </row>
    <row r="242" spans="3:9" ht="15.5" x14ac:dyDescent="0.35">
      <c r="C242" t="s">
        <v>307</v>
      </c>
      <c r="I242" s="6">
        <v>1575.52</v>
      </c>
    </row>
    <row r="243" spans="3:9" ht="15.5" x14ac:dyDescent="0.35">
      <c r="C243" t="s">
        <v>41</v>
      </c>
      <c r="I243" s="5">
        <v>5665000000000</v>
      </c>
    </row>
    <row r="244" spans="3:9" ht="15.5" x14ac:dyDescent="0.35">
      <c r="C244" t="s">
        <v>215</v>
      </c>
      <c r="I244" s="5">
        <v>5656000000000</v>
      </c>
    </row>
    <row r="245" spans="3:9" ht="15.5" x14ac:dyDescent="0.35">
      <c r="C245" t="s">
        <v>216</v>
      </c>
      <c r="I245" s="5">
        <v>13490000000</v>
      </c>
    </row>
    <row r="246" spans="3:9" ht="15.5" x14ac:dyDescent="0.35">
      <c r="C246" t="s">
        <v>217</v>
      </c>
      <c r="I246" s="6">
        <v>0.2296</v>
      </c>
    </row>
    <row r="247" spans="3:9" ht="15.5" x14ac:dyDescent="0.35">
      <c r="C247" t="s">
        <v>218</v>
      </c>
      <c r="D247" s="6">
        <v>0.45280000000000004</v>
      </c>
    </row>
    <row r="248" spans="3:9" ht="15.5" x14ac:dyDescent="0.35">
      <c r="C248" t="s">
        <v>219</v>
      </c>
      <c r="D248" s="6">
        <v>0.20010000000000003</v>
      </c>
    </row>
    <row r="249" spans="3:9" ht="15.5" x14ac:dyDescent="0.35">
      <c r="C249" t="s">
        <v>220</v>
      </c>
      <c r="D249" s="6">
        <v>0.4304</v>
      </c>
    </row>
    <row r="250" spans="3:9" ht="15.5" x14ac:dyDescent="0.35">
      <c r="C250" t="s">
        <v>221</v>
      </c>
      <c r="D250" s="6">
        <v>0.2102</v>
      </c>
    </row>
    <row r="251" spans="3:9" ht="15.5" x14ac:dyDescent="0.35">
      <c r="C251" t="s">
        <v>222</v>
      </c>
      <c r="D251" s="6">
        <v>0.1195</v>
      </c>
    </row>
    <row r="252" spans="3:9" ht="15.5" x14ac:dyDescent="0.35">
      <c r="C252" t="s">
        <v>223</v>
      </c>
      <c r="D252" s="6">
        <v>26.801500000000001</v>
      </c>
    </row>
    <row r="253" spans="3:9" ht="15.5" x14ac:dyDescent="0.35">
      <c r="C253" t="s">
        <v>224</v>
      </c>
      <c r="I253" s="5">
        <v>4</v>
      </c>
    </row>
    <row r="254" spans="3:9" ht="15.5" x14ac:dyDescent="0.35">
      <c r="C254" t="s">
        <v>225</v>
      </c>
      <c r="I254" s="6">
        <v>0.16</v>
      </c>
    </row>
    <row r="255" spans="3:9" ht="15.5" x14ac:dyDescent="0.35">
      <c r="C255" t="s">
        <v>226</v>
      </c>
      <c r="I255" s="6">
        <v>0.78</v>
      </c>
    </row>
    <row r="256" spans="3:9" ht="15.5" x14ac:dyDescent="0.35">
      <c r="C256" t="s">
        <v>308</v>
      </c>
      <c r="I256" s="6">
        <v>0.1</v>
      </c>
    </row>
    <row r="257" spans="3:9" ht="15.5" x14ac:dyDescent="0.35">
      <c r="C257" t="s">
        <v>227</v>
      </c>
      <c r="I257" s="6">
        <v>0.24</v>
      </c>
    </row>
    <row r="258" spans="3:9" ht="15.5" x14ac:dyDescent="0.35">
      <c r="C258" t="s">
        <v>228</v>
      </c>
      <c r="I258" s="6">
        <v>0.13</v>
      </c>
    </row>
    <row r="259" spans="3:9" ht="15.5" x14ac:dyDescent="0.35">
      <c r="C259" t="s">
        <v>229</v>
      </c>
      <c r="I259" s="6">
        <v>0.03</v>
      </c>
    </row>
    <row r="260" spans="3:9" ht="15.5" x14ac:dyDescent="0.35">
      <c r="C260" t="s">
        <v>230</v>
      </c>
      <c r="I260" s="6">
        <v>0.3</v>
      </c>
    </row>
    <row r="261" spans="3:9" ht="15.5" x14ac:dyDescent="0.35">
      <c r="C261" t="s">
        <v>309</v>
      </c>
      <c r="I261" s="5">
        <v>498000000000</v>
      </c>
    </row>
    <row r="262" spans="3:9" ht="15.5" x14ac:dyDescent="0.35">
      <c r="C262" t="s">
        <v>310</v>
      </c>
      <c r="I262" s="5">
        <v>236000000000</v>
      </c>
    </row>
    <row r="263" spans="3:9" ht="15.5" x14ac:dyDescent="0.35">
      <c r="C263" t="s">
        <v>311</v>
      </c>
      <c r="I263" s="5">
        <v>76000000000</v>
      </c>
    </row>
    <row r="264" spans="3:9" ht="15.5" x14ac:dyDescent="0.35">
      <c r="C264" t="s">
        <v>312</v>
      </c>
      <c r="I264" s="5">
        <v>61000000000</v>
      </c>
    </row>
    <row r="265" spans="3:9" ht="15.5" x14ac:dyDescent="0.35">
      <c r="C265" t="s">
        <v>231</v>
      </c>
      <c r="D265" s="5">
        <v>21000000000</v>
      </c>
    </row>
    <row r="266" spans="3:9" ht="15.5" x14ac:dyDescent="0.35">
      <c r="C266" t="s">
        <v>232</v>
      </c>
      <c r="D266" s="5">
        <v>485000000000</v>
      </c>
    </row>
    <row r="267" spans="3:9" ht="15.5" x14ac:dyDescent="0.35">
      <c r="C267" t="s">
        <v>233</v>
      </c>
      <c r="D267" s="5">
        <v>173000000000</v>
      </c>
    </row>
    <row r="268" spans="3:9" ht="15.5" x14ac:dyDescent="0.35">
      <c r="C268" t="s">
        <v>176</v>
      </c>
      <c r="D268" s="5">
        <v>240000000000</v>
      </c>
    </row>
    <row r="269" spans="3:9" ht="15.5" x14ac:dyDescent="0.35">
      <c r="C269" t="s">
        <v>175</v>
      </c>
      <c r="I269" s="5">
        <v>311000000000</v>
      </c>
    </row>
    <row r="270" spans="3:9" ht="15.5" x14ac:dyDescent="0.35">
      <c r="C270" t="s">
        <v>174</v>
      </c>
      <c r="D270" s="5">
        <v>0</v>
      </c>
    </row>
    <row r="271" spans="3:9" ht="15.5" x14ac:dyDescent="0.35">
      <c r="C271" t="s">
        <v>173</v>
      </c>
      <c r="D271" s="5">
        <v>10000000000</v>
      </c>
    </row>
    <row r="272" spans="3:9" ht="15.5" x14ac:dyDescent="0.35">
      <c r="C272" t="s">
        <v>24</v>
      </c>
      <c r="D272" s="5">
        <v>10000000000</v>
      </c>
    </row>
    <row r="273" spans="3:9" ht="15.5" x14ac:dyDescent="0.35">
      <c r="C273" t="s">
        <v>21</v>
      </c>
      <c r="D273" s="5">
        <v>-11000000000</v>
      </c>
    </row>
    <row r="274" spans="3:9" ht="15.5" x14ac:dyDescent="0.35">
      <c r="C274" t="s">
        <v>234</v>
      </c>
      <c r="I274" s="5">
        <v>312000000000</v>
      </c>
    </row>
    <row r="275" spans="3:9" ht="15.5" x14ac:dyDescent="0.35">
      <c r="C275" t="s">
        <v>313</v>
      </c>
      <c r="I275" s="5">
        <v>-8000000000</v>
      </c>
    </row>
    <row r="276" spans="3:9" ht="15.5" x14ac:dyDescent="0.35">
      <c r="C276" t="s">
        <v>314</v>
      </c>
      <c r="I276" s="5">
        <v>-47000000000</v>
      </c>
    </row>
    <row r="277" spans="3:9" ht="15.5" x14ac:dyDescent="0.35">
      <c r="C277" t="s">
        <v>315</v>
      </c>
      <c r="I277" s="5">
        <v>35000000000</v>
      </c>
    </row>
    <row r="278" spans="3:9" ht="15.5" x14ac:dyDescent="0.35">
      <c r="C278" t="s">
        <v>316</v>
      </c>
      <c r="I278" s="5">
        <v>-13000000000</v>
      </c>
    </row>
    <row r="279" spans="3:9" ht="15.5" x14ac:dyDescent="0.35">
      <c r="C279" t="s">
        <v>317</v>
      </c>
      <c r="I279" s="5">
        <v>-21000000000</v>
      </c>
    </row>
  </sheetData>
  <pageMargins left="0.7" right="0.7" top="0.75" bottom="0.75" header="0.3" footer="0.3"/>
  <ignoredErrors>
    <ignoredError sqref="A1:N280" numberStoredAsText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N31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1174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1175</v>
      </c>
      <c r="D2" s="2" vm="87">
        <f ca="1">IFERROR(_xlfn.STOCKHISTORY("XIDX:" &amp; $C$1, D3, , 0, 0, 1), "Libur")</f>
        <v>99</v>
      </c>
      <c r="E2" s="2" vm="189">
        <f ca="1">IFERROR(_xlfn.STOCKHISTORY("XIDX:" &amp; $C$1, E3, , 0, 0, 1), "Libur")</f>
        <v>112</v>
      </c>
      <c r="H2" s="2" vm="189">
        <f ca="1">IFERROR(INDEX(D2:G2,COUNT(D2:G2)),"")</f>
        <v>112</v>
      </c>
      <c r="I2" s="2" vm="124">
        <f t="shared" ref="I2:N2" ca="1" si="0">IFERROR(_xlfn.STOCKHISTORY("XIDX:" &amp; $C$1, I1, , 0, 0, 1), "Libur")</f>
        <v>121</v>
      </c>
      <c r="J2" s="2" vm="190">
        <f t="shared" ca="1" si="0"/>
        <v>76</v>
      </c>
      <c r="K2" s="2" vm="188">
        <f t="shared" ca="1" si="0"/>
        <v>110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80580390846</v>
      </c>
      <c r="E4" s="2">
        <f>IFERROR(INDEX(E51:E500,MATCH($C$4,$C$51:$C$500,0)),"")</f>
        <v>68398667340</v>
      </c>
      <c r="H4" s="2">
        <f>IFERROR(SUM(D4:G4)*(4/MAX(1,COUNT(D4:G4))),"")</f>
        <v>297958116372</v>
      </c>
      <c r="I4" s="2">
        <f t="shared" ref="I4:N4" si="1">IFERROR(INDEX(I51:I500,MATCH($C$4,$C$51:$C$500,0)),"")</f>
        <v>331483911494</v>
      </c>
      <c r="J4" s="2">
        <f t="shared" si="1"/>
        <v>308840772455</v>
      </c>
      <c r="K4" s="2">
        <f t="shared" si="1"/>
        <v>286709568181</v>
      </c>
      <c r="L4" s="2">
        <f t="shared" si="1"/>
        <v>281816959935</v>
      </c>
      <c r="M4" s="2">
        <f t="shared" si="1"/>
        <v>226414102263</v>
      </c>
      <c r="N4" s="2">
        <f t="shared" si="1"/>
        <v>225182271492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9848857360</v>
      </c>
      <c r="E5" s="2">
        <f>IFERROR(INDEX(E51:E500,MATCH($C$5,$C$51:$C$500,0)),"")</f>
        <v>4871214717</v>
      </c>
      <c r="H5" s="2">
        <f>IFERROR(SUM(D5:G5)*(4/MAX(1,COUNT(D5:G5))),"")</f>
        <v>29440144154</v>
      </c>
      <c r="I5" s="2">
        <f t="shared" ref="I5:N5" si="2">IFERROR(INDEX(I51:I500,MATCH($C$5,$C$51:$C$500,0)),"")</f>
        <v>23665562156</v>
      </c>
      <c r="J5" s="2">
        <f t="shared" si="2"/>
        <v>25255874911</v>
      </c>
      <c r="K5" s="2">
        <f t="shared" si="2"/>
        <v>29245253712</v>
      </c>
      <c r="L5" s="2">
        <f t="shared" si="2"/>
        <v>36636495400</v>
      </c>
      <c r="M5" s="2">
        <f t="shared" si="2"/>
        <v>20094577902</v>
      </c>
      <c r="N5" s="2">
        <f t="shared" si="2"/>
        <v>23668133635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270452679217</v>
      </c>
      <c r="E6" s="2">
        <f>IFERROR(INDEX(E51:E500,MATCH($C$6,$C$51:$C$500,0)),"")</f>
        <v>237850981451</v>
      </c>
      <c r="H6" s="2">
        <f>IFERROR(INDEX(D6:G6,COUNT(D6:G6)),"")</f>
        <v>237850981451</v>
      </c>
      <c r="I6" s="2">
        <f t="shared" ref="I6:N6" si="3">IFERROR(INDEX(I51:I500,MATCH($C$6,$C$51:$C$500,0)),"")</f>
        <v>232975203883</v>
      </c>
      <c r="J6" s="2">
        <f t="shared" si="3"/>
        <v>216470187389</v>
      </c>
      <c r="K6" s="2">
        <f t="shared" si="3"/>
        <v>200594844216</v>
      </c>
      <c r="L6" s="2">
        <f t="shared" si="3"/>
        <v>74032955396</v>
      </c>
      <c r="M6" s="2">
        <f t="shared" si="3"/>
        <v>64365669068</v>
      </c>
      <c r="N6" s="2">
        <f t="shared" si="3"/>
        <v>51476048355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3.45</v>
      </c>
      <c r="E7" s="3">
        <f>IFERROR(INDEX(E51:E500,MATCH($C$7,$C$51:$C$500,0))/1000000000,"")</f>
        <v>3.45</v>
      </c>
      <c r="H7" s="3">
        <f>IFERROR(INDEX(D7:G7,COUNT(D7:G7)),"")</f>
        <v>3.45</v>
      </c>
      <c r="I7" s="3">
        <f t="shared" ref="I7:N7" si="4">IFERROR(INDEX(I51:I500,MATCH($C$7,$C$51:$C$500,0))/1000000000,"")</f>
        <v>3.14</v>
      </c>
      <c r="J7" s="3">
        <f t="shared" si="4"/>
        <v>3.14</v>
      </c>
      <c r="K7" s="3">
        <f t="shared" si="4"/>
        <v>3.14</v>
      </c>
      <c r="L7" s="3">
        <f t="shared" si="4"/>
        <v>2.2000000000000002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-5000000000</v>
      </c>
      <c r="E8" s="2">
        <f>IFERROR(INDEX(E51:E500,MATCH("Free cash flow (Quarter)",$C$51:$C$500,0)),"")</f>
        <v>-4000000000</v>
      </c>
      <c r="H8" s="2">
        <f>IFERROR(INDEX(D8:G8,COUNT(D8:G8)),"")</f>
        <v>-4000000000</v>
      </c>
      <c r="I8" s="2">
        <f t="shared" ref="I8:N8" si="5">IFERROR(INDEX(I51:I500,MATCH($C$8,$C$51:$C$500,0)),"")</f>
        <v>-14000000000</v>
      </c>
      <c r="J8" s="2">
        <f t="shared" si="5"/>
        <v>-36000000000</v>
      </c>
      <c r="K8" s="2">
        <f t="shared" si="5"/>
        <v>-12000000000</v>
      </c>
      <c r="L8" s="2">
        <f t="shared" si="5"/>
        <v>15000000000</v>
      </c>
      <c r="M8" s="2">
        <f t="shared" si="5"/>
        <v>23000000000</v>
      </c>
      <c r="N8" s="2">
        <f t="shared" si="5"/>
        <v>14000000000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-1.53</v>
      </c>
      <c r="E9" s="3">
        <f>IFERROR(INDEX(E51:E500,MATCH("Free cash flow per share (Quarter)",$C$51:$C$500,0)),"")</f>
        <v>-1.21</v>
      </c>
      <c r="H9" s="3">
        <f>IFERROR(INDEX(D9:G9,COUNT(D9:G9)),"")</f>
        <v>-1.21</v>
      </c>
      <c r="I9" s="3">
        <f t="shared" ref="I9:N9" si="6">IFERROR(INDEX(I51:I500,MATCH($C$9,$C$51:$C$500,0)),"")</f>
        <v>-4.5599999999999996</v>
      </c>
      <c r="J9" s="3">
        <f t="shared" si="6"/>
        <v>-11.45</v>
      </c>
      <c r="K9" s="3">
        <f t="shared" si="6"/>
        <v>-3.79</v>
      </c>
      <c r="L9" s="3">
        <f t="shared" si="6"/>
        <v>6.75</v>
      </c>
      <c r="M9" s="3">
        <f t="shared" si="6"/>
        <v>15052658.35</v>
      </c>
      <c r="N9" s="3">
        <f t="shared" si="6"/>
        <v>9366620.8100000005</v>
      </c>
    </row>
    <row r="10" spans="1:14" ht="15.5" x14ac:dyDescent="0.35">
      <c r="C10" t="s">
        <v>18</v>
      </c>
      <c r="D10" s="3">
        <f ca="1">IFERROR(IF(D9=0,"",D2/D9),"")</f>
        <v>-64.705882352941174</v>
      </c>
      <c r="E10" s="3">
        <f ca="1">IFERROR(IF(E9=0,"",E2/E9),"")</f>
        <v>-92.561983471074385</v>
      </c>
      <c r="I10" s="3">
        <f t="shared" ref="I10:N10" ca="1" si="7">IFERROR(IF(I9=0,"",I2/I9),"")</f>
        <v>-26.535087719298247</v>
      </c>
      <c r="J10" s="3">
        <f t="shared" ca="1" si="7"/>
        <v>-6.6375545851528388</v>
      </c>
      <c r="K10" s="3">
        <f t="shared" ca="1" si="7"/>
        <v>-29.023746701846964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40708898145</v>
      </c>
      <c r="E11" s="2">
        <f>IFERROR(INDEX(E51:E500,MATCH($C$11,$C$51:$C$500,0)),"")</f>
        <v>22675107584</v>
      </c>
      <c r="H11" s="2">
        <f>IFERROR(INDEX(D11:G11,COUNT(D11:G11)),"")</f>
        <v>22675107584</v>
      </c>
      <c r="I11" s="2">
        <f t="shared" ref="I11:N11" si="8">IFERROR(INDEX(I51:I500,MATCH($C$11,$C$51:$C$500,0)),"")</f>
        <v>20886337105</v>
      </c>
      <c r="J11" s="2">
        <f t="shared" si="8"/>
        <v>42946474834</v>
      </c>
      <c r="K11" s="2">
        <f t="shared" si="8"/>
        <v>45575696548</v>
      </c>
      <c r="L11" s="2">
        <f t="shared" si="8"/>
        <v>32675065176</v>
      </c>
      <c r="M11" s="2">
        <f t="shared" si="8"/>
        <v>28927745749</v>
      </c>
      <c r="N11" s="2">
        <f t="shared" si="8"/>
        <v>33142129102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8000000000</v>
      </c>
      <c r="E12" s="2">
        <f>IFERROR(INDEX(E51:E500,MATCH("Net Debt (Quarter)",$C$51:$C$500,0)),"")</f>
        <v>33000000000</v>
      </c>
      <c r="H12" s="2">
        <f>IFERROR(INDEX(D12:G12,COUNT(D12:G12)),"")</f>
        <v>33000000000</v>
      </c>
      <c r="I12" s="2">
        <f t="shared" ref="I12:N12" si="9">IFERROR(INDEX(I51:I500,MATCH($C$12,$C$51:$C$500,0)),"")</f>
        <v>25000000000</v>
      </c>
      <c r="J12" s="2">
        <f t="shared" si="9"/>
        <v>-4000000000</v>
      </c>
      <c r="K12" s="2">
        <f t="shared" si="9"/>
        <v>-12000000000</v>
      </c>
      <c r="L12" s="2">
        <f t="shared" si="9"/>
        <v>10000000000</v>
      </c>
      <c r="M12" s="2">
        <f t="shared" si="9"/>
        <v>-6000000000</v>
      </c>
      <c r="N12" s="2">
        <f t="shared" si="9"/>
        <v>-1000000000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49000000000</v>
      </c>
      <c r="E13" s="2">
        <f>IFERROR(INDEX(E51:E500,MATCH("Total Debt (Quarter)",$C$51:$C$500,0)),"")</f>
        <v>56000000000</v>
      </c>
      <c r="H13" s="2">
        <f>IFERROR(INDEX(D13:G13,COUNT(D13:G13)),"")</f>
        <v>56000000000</v>
      </c>
      <c r="I13" s="2">
        <f t="shared" ref="I13:N13" si="10">IFERROR(INDEX(I51:I500,MATCH($C$13,$C$51:$C$500,0)),"")</f>
        <v>46000000000</v>
      </c>
      <c r="J13" s="2">
        <f t="shared" si="10"/>
        <v>39000000000</v>
      </c>
      <c r="K13" s="2">
        <f t="shared" si="10"/>
        <v>34000000000</v>
      </c>
      <c r="L13" s="2">
        <f t="shared" si="10"/>
        <v>43000000000</v>
      </c>
      <c r="M13" s="2">
        <f t="shared" si="10"/>
        <v>23000000000</v>
      </c>
      <c r="N13" s="2">
        <f t="shared" si="10"/>
        <v>33000000000</v>
      </c>
    </row>
    <row r="14" spans="1:14" ht="15.5" x14ac:dyDescent="0.35">
      <c r="C14" t="s">
        <v>27</v>
      </c>
      <c r="D14" s="2">
        <f>IFERROR(INDEX(D51:D500,MATCH($C$14,$C$51:$C$500,0)),"")</f>
        <v>1564860835</v>
      </c>
      <c r="E14" s="2">
        <f>IFERROR(INDEX(E51:E500,MATCH($C$14,$C$51:$C$500,0)),"")</f>
        <v>-1564860835</v>
      </c>
      <c r="H14" s="2">
        <f>IFERROR(SUM(D14:G14)*(4/MAX(1,COUNT(D14:G14))),"")</f>
        <v>0</v>
      </c>
      <c r="I14" s="2">
        <f t="shared" ref="I14:N14" si="11">IFERROR(INDEX(I51:I500,MATCH($C$14,$C$51:$C$500,0)),"")</f>
        <v>-5374390677</v>
      </c>
      <c r="J14" s="2">
        <f t="shared" si="11"/>
        <v>-6136738774</v>
      </c>
      <c r="K14" s="2">
        <f t="shared" si="11"/>
        <v>-5615145157</v>
      </c>
      <c r="L14" s="2">
        <f t="shared" si="11"/>
        <v>-3878061157</v>
      </c>
      <c r="M14" s="2">
        <f t="shared" si="11"/>
        <v>-3713288034</v>
      </c>
      <c r="N14" s="2">
        <f t="shared" si="11"/>
        <v>-5338131861</v>
      </c>
    </row>
    <row r="15" spans="1:14" ht="15.5" x14ac:dyDescent="0.35">
      <c r="C15" t="s">
        <v>28</v>
      </c>
      <c r="D15" s="2">
        <f>IFERROR(INDEX(D51:D500,MATCH($C$15,$C$51:$C$500,0)),"")</f>
        <v>-3082083208</v>
      </c>
      <c r="E15" s="2">
        <f>IFERROR(INDEX(E51:E500,MATCH($C$15,$C$51:$C$500,0)),"")</f>
        <v>-1939433041</v>
      </c>
      <c r="H15" s="2">
        <f>IFERROR(SUM(D15:G15)*(4/MAX(1,COUNT(D15:G15))),"")</f>
        <v>-10043032498</v>
      </c>
      <c r="I15" s="2">
        <f t="shared" ref="I15:N15" si="12">IFERROR(INDEX(I51:I500,MATCH($C$15,$C$51:$C$500,0)),"")</f>
        <v>-14538913812</v>
      </c>
      <c r="J15" s="2">
        <f t="shared" si="12"/>
        <v>-13037839006</v>
      </c>
      <c r="K15" s="2">
        <f t="shared" si="12"/>
        <v>-12714268856</v>
      </c>
      <c r="L15" s="2">
        <f t="shared" si="12"/>
        <v>-11760662159</v>
      </c>
      <c r="M15" s="2">
        <f t="shared" si="12"/>
        <v>-7040362633</v>
      </c>
      <c r="N15" s="2">
        <f t="shared" si="12"/>
        <v>-5545705963</v>
      </c>
    </row>
    <row r="16" spans="1:14" ht="15.5" x14ac:dyDescent="0.35">
      <c r="C16" t="s">
        <v>29</v>
      </c>
      <c r="D16" s="2">
        <f>IFERROR(INDEX(D51:D500,MATCH($C$16,$C$51:$C$500,0)),"")</f>
        <v>12930423764</v>
      </c>
      <c r="E16" s="2">
        <f>IFERROR(INDEX(E51:E500,MATCH($C$16,$C$51:$C$500,0)),"")</f>
        <v>6815210609</v>
      </c>
      <c r="H16" s="2">
        <f>IFERROR(SUM(D16:G16)*(4/MAX(1,COUNT(D16:G16))),"")</f>
        <v>39491268746</v>
      </c>
      <c r="I16" s="2">
        <f t="shared" ref="I16:N16" si="13">IFERROR(INDEX(I51:I500,MATCH($C$16,$C$51:$C$500,0)),"")</f>
        <v>38749429346</v>
      </c>
      <c r="J16" s="2">
        <f t="shared" si="13"/>
        <v>37152604070</v>
      </c>
      <c r="K16" s="2">
        <f t="shared" si="13"/>
        <v>43670946947</v>
      </c>
      <c r="L16" s="2">
        <f t="shared" si="13"/>
        <v>48544528741</v>
      </c>
      <c r="M16" s="2">
        <f t="shared" si="13"/>
        <v>26362001868</v>
      </c>
      <c r="N16" s="2">
        <f t="shared" si="13"/>
        <v>29220438737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38</v>
      </c>
      <c r="C19" t="s">
        <v>39</v>
      </c>
    </row>
    <row r="20" spans="1:14" ht="15.5" x14ac:dyDescent="0.35">
      <c r="A20" t="s">
        <v>40</v>
      </c>
      <c r="C20" t="s">
        <v>41</v>
      </c>
      <c r="D20" s="2">
        <f ca="1">IFERROR(D21*D2,"")</f>
        <v>341550000000</v>
      </c>
      <c r="E20" s="2">
        <f ca="1">IFERROR(E21*E2,"")</f>
        <v>386400000000</v>
      </c>
      <c r="H20" s="2">
        <f t="shared" ref="H20:N20" ca="1" si="14">IFERROR(H21*H2,"")</f>
        <v>386400000000</v>
      </c>
      <c r="I20" s="2">
        <f t="shared" ca="1" si="14"/>
        <v>379940000000</v>
      </c>
      <c r="J20" s="2">
        <f t="shared" ca="1" si="14"/>
        <v>238640000000</v>
      </c>
      <c r="K20" s="2">
        <f t="shared" ca="1" si="14"/>
        <v>345400000000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3450000000</v>
      </c>
      <c r="E21" s="2">
        <f>IFERROR(INDEX(E51:E500,MATCH($C$7,$C$51:$C$500,0)),"")</f>
        <v>3450000000</v>
      </c>
      <c r="H21" s="2">
        <f>IFERROR(INDEX(D21:G21,COUNT(D21:G21)),"")</f>
        <v>3450000000</v>
      </c>
      <c r="I21" s="2">
        <f t="shared" ref="I21:N21" si="15">IFERROR(INDEX(I51:I500,MATCH($C$7,$C$51:$C$500,0)),"")</f>
        <v>3140000000</v>
      </c>
      <c r="J21" s="2">
        <f t="shared" si="15"/>
        <v>3140000000</v>
      </c>
      <c r="K21" s="2">
        <f t="shared" si="15"/>
        <v>3140000000</v>
      </c>
      <c r="L21" s="2">
        <f t="shared" si="15"/>
        <v>2200000000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42</v>
      </c>
      <c r="C23" t="s">
        <v>43</v>
      </c>
      <c r="D23" s="3">
        <f>IFERROR(D5/D6*100,"")</f>
        <v>3.6416194465197687</v>
      </c>
      <c r="E23" s="3">
        <f>IFERROR(E5/E6*100,"")</f>
        <v>2.0480111905712381</v>
      </c>
      <c r="H23" s="3">
        <f t="shared" ref="H23:N23" si="16">IFERROR(H5/H6*100,"")</f>
        <v>12.377558408378905</v>
      </c>
      <c r="I23" s="3">
        <f t="shared" si="16"/>
        <v>10.15797465205131</v>
      </c>
      <c r="J23" s="3">
        <f t="shared" si="16"/>
        <v>11.667137731818393</v>
      </c>
      <c r="K23" s="3">
        <f t="shared" si="16"/>
        <v>14.579264899006471</v>
      </c>
      <c r="L23" s="3">
        <f t="shared" si="16"/>
        <v>49.486738985405232</v>
      </c>
      <c r="M23" s="3">
        <f t="shared" si="16"/>
        <v>31.219403438144649</v>
      </c>
      <c r="N23" s="3">
        <f t="shared" si="16"/>
        <v>45.978924939565715</v>
      </c>
    </row>
    <row r="24" spans="1:14" ht="15.5" x14ac:dyDescent="0.35">
      <c r="C24" t="s">
        <v>44</v>
      </c>
      <c r="D24" s="4">
        <f>IFERROR(_xlfn.RRI(5,I23,D23),"")</f>
        <v>-0.18548800016149347</v>
      </c>
      <c r="E24" s="4">
        <f>IFERROR(_xlfn.RRI(5,J23,E23),"")</f>
        <v>-0.29388798707663266</v>
      </c>
      <c r="H24" s="4">
        <f t="shared" ref="H24:N24" si="17">IFERROR(_xlfn.RRI(5,M23,H23),"")</f>
        <v>-0.16892144331803083</v>
      </c>
      <c r="I24" s="4">
        <f t="shared" si="17"/>
        <v>-0.26065070610788466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45</v>
      </c>
      <c r="C25" t="s">
        <v>46</v>
      </c>
      <c r="D25" s="3">
        <f>IFERROR(INDEX(D51:D500,MATCH($A$25,$C$51:$C$500,0)),"")</f>
        <v>2.85</v>
      </c>
      <c r="E25" s="3">
        <f>IFERROR(INDEX(E51:E500,MATCH($A$25,$C$51:$C$500,0)),"")</f>
        <v>1.41</v>
      </c>
      <c r="H25" s="3">
        <f>IFERROR(INDEX(D25:G25,COUNT(D25:G25)),"")</f>
        <v>1.41</v>
      </c>
      <c r="I25" s="3">
        <f t="shared" ref="I25:N25" si="18">IFERROR(INDEX(I51:I500,MATCH($C$25,$C$51:$C$500,0)),"")</f>
        <v>7.69</v>
      </c>
      <c r="J25" s="3">
        <f t="shared" si="18"/>
        <v>7.65</v>
      </c>
      <c r="K25" s="3">
        <f t="shared" si="18"/>
        <v>9.83</v>
      </c>
      <c r="L25" s="3">
        <f t="shared" si="18"/>
        <v>16.63</v>
      </c>
      <c r="M25" s="3">
        <f t="shared" si="18"/>
        <v>13069215.880000001</v>
      </c>
      <c r="N25" s="3">
        <f t="shared" si="18"/>
        <v>15781616.16</v>
      </c>
    </row>
    <row r="26" spans="1:14" ht="15.5" x14ac:dyDescent="0.35">
      <c r="C26" t="s">
        <v>47</v>
      </c>
      <c r="D26" s="4">
        <f>IFERROR(_xlfn.RRI(5,I25,D25),"")</f>
        <v>-0.18005692170556931</v>
      </c>
      <c r="E26" s="4">
        <f>IFERROR(_xlfn.RRI(5,J25,E25),"")</f>
        <v>-0.28696387146155988</v>
      </c>
      <c r="H26" s="4">
        <f t="shared" ref="H26:N26" si="19">IFERROR(_xlfn.RRI(5,M25,H25),"")</f>
        <v>-0.9595802227176139</v>
      </c>
      <c r="I26" s="4">
        <f t="shared" si="19"/>
        <v>-0.94535442844969375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48</v>
      </c>
      <c r="D27" s="3">
        <f>IFERROR(D4/D21,"")</f>
        <v>23.356635027826087</v>
      </c>
      <c r="E27" s="3">
        <f>IFERROR(E4/E21,"")</f>
        <v>19.825700678260869</v>
      </c>
      <c r="H27" s="3">
        <f t="shared" ref="H27:N27" si="20">IFERROR(H4/H21,"")</f>
        <v>86.364671412173919</v>
      </c>
      <c r="I27" s="3">
        <f t="shared" si="20"/>
        <v>105.56812467961784</v>
      </c>
      <c r="J27" s="3">
        <f t="shared" si="20"/>
        <v>98.356933902866245</v>
      </c>
      <c r="K27" s="3">
        <f t="shared" si="20"/>
        <v>91.308779675477709</v>
      </c>
      <c r="L27" s="3">
        <f t="shared" si="20"/>
        <v>128.09861815227273</v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49</v>
      </c>
      <c r="D28" s="4">
        <f>IFERROR(_xlfn.RRI(5,I27,D27),"")</f>
        <v>-0.26043645836646656</v>
      </c>
      <c r="E28" s="4">
        <f>IFERROR(_xlfn.RRI(5,J27,E27),"")</f>
        <v>-0.27408676834087187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50</v>
      </c>
      <c r="H29" s="4">
        <f t="shared" ref="H29:N29" si="22">IFERROR(((H25-I25)/I25)*100%,"")</f>
        <v>-0.81664499349804942</v>
      </c>
      <c r="I29" s="4">
        <f t="shared" si="22"/>
        <v>5.2287581699346445E-3</v>
      </c>
      <c r="J29" s="4">
        <f t="shared" si="22"/>
        <v>-0.2217700915564598</v>
      </c>
      <c r="K29" s="4">
        <f t="shared" si="22"/>
        <v>-0.40889957907396268</v>
      </c>
      <c r="L29" s="4">
        <f t="shared" si="22"/>
        <v>-0.9999987275441653</v>
      </c>
      <c r="M29" s="4">
        <f t="shared" si="22"/>
        <v>-0.17187088144209428</v>
      </c>
      <c r="N29" s="4" t="str">
        <f t="shared" si="22"/>
        <v/>
      </c>
    </row>
    <row r="30" spans="1:14" ht="15.5" x14ac:dyDescent="0.35">
      <c r="C30" t="s">
        <v>51</v>
      </c>
      <c r="H30" s="4">
        <f t="shared" ref="H30:N30" si="23">IFERROR(((H27-I27)/I27)*100%,"")</f>
        <v>-0.18190579140932256</v>
      </c>
      <c r="I30" s="4">
        <f t="shared" si="23"/>
        <v>7.3316547096446749E-2</v>
      </c>
      <c r="J30" s="4">
        <f t="shared" si="23"/>
        <v>7.7190323345011483E-2</v>
      </c>
      <c r="K30" s="4">
        <f t="shared" si="23"/>
        <v>-0.28719933912996937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78.260000000000005</v>
      </c>
      <c r="E32" s="3">
        <f>IFERROR(INDEX(E51:E500,MATCH($A$32,$C$51:$C$500,0)),"")</f>
        <v>68.819999999999993</v>
      </c>
      <c r="H32" s="3">
        <f>IFERROR(INDEX(D32:G32,COUNT(D32:G32)),"")</f>
        <v>68.819999999999993</v>
      </c>
      <c r="I32" s="3">
        <f t="shared" ref="I32:N32" si="24">IFERROR(INDEX(I51:I500,MATCH($C$32,$C$51:$C$500,0)),"")</f>
        <v>74.040000000000006</v>
      </c>
      <c r="J32" s="3">
        <f t="shared" si="24"/>
        <v>68.8</v>
      </c>
      <c r="K32" s="3">
        <f t="shared" si="24"/>
        <v>63.76</v>
      </c>
      <c r="L32" s="3">
        <f t="shared" si="24"/>
        <v>33.58</v>
      </c>
      <c r="M32" s="3">
        <f t="shared" si="24"/>
        <v>43313860.960000001</v>
      </c>
      <c r="N32" s="3">
        <f t="shared" si="24"/>
        <v>34469837.329999998</v>
      </c>
    </row>
    <row r="33" spans="1:14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1.43</v>
      </c>
      <c r="E33" s="3">
        <f>IFERROR(INDEX(E51:E500,MATCH($A$33,$C$51:$C$500,0)),"")</f>
        <v>1.44</v>
      </c>
      <c r="H33" s="3">
        <f>IFERROR(INDEX(D33:G33,COUNT(D33:G33)),"")</f>
        <v>1.44</v>
      </c>
      <c r="I33" s="3">
        <f t="shared" ref="I33:N33" si="25">IFERROR(INDEX(I51:I500,MATCH($C$33,$C$51:$C$500,0)),"")</f>
        <v>1.63</v>
      </c>
      <c r="J33" s="3">
        <f t="shared" si="25"/>
        <v>1.1000000000000001</v>
      </c>
      <c r="K33" s="3">
        <f t="shared" si="25"/>
        <v>1.73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39.299999999999997</v>
      </c>
      <c r="E34" s="3">
        <f>IFERROR(INDEX(E51:E500,MATCH($A$34,$C$51:$C$500,0)),"")</f>
        <v>70.209999999999994</v>
      </c>
      <c r="H34" s="3">
        <f>IFERROR(INDEX(D34:G34,COUNT(D34:G34)),"")</f>
        <v>70.209999999999994</v>
      </c>
      <c r="I34" s="3">
        <f t="shared" ref="I34:N34" si="26">IFERROR(INDEX(I51:I500,MATCH($C$34,$C$51:$C$500,0)),"")</f>
        <v>15.73</v>
      </c>
      <c r="J34" s="3">
        <f t="shared" si="26"/>
        <v>9.93</v>
      </c>
      <c r="K34" s="3">
        <f t="shared" si="26"/>
        <v>11.19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4.8</v>
      </c>
      <c r="E35" s="3">
        <f>IFERROR(INDEX(E51:E500,MATCH($A$35,$C$51:$C$500,0)),"")</f>
        <v>5</v>
      </c>
      <c r="H35" s="3">
        <f>IFERROR(INDEX(D35:G35,COUNT(D35:G35)),"")</f>
        <v>5</v>
      </c>
      <c r="I35" s="3">
        <f t="shared" ref="I35:N35" si="27">IFERROR(INDEX(I51:I500,MATCH($C$35,$C$51:$C$500,0)),"")</f>
        <v>1.1499999999999999</v>
      </c>
      <c r="J35" s="3">
        <f t="shared" si="27"/>
        <v>0.77</v>
      </c>
      <c r="K35" s="3">
        <f t="shared" si="27"/>
        <v>1.21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64</v>
      </c>
      <c r="C36" t="s">
        <v>65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N36" si="28">IFERROR(INDEX(H51:H500,MATCH($C$36,$C$51:$C$500,0)),"")</f>
        <v>0.27089999999999997</v>
      </c>
      <c r="I36" s="4">
        <f t="shared" si="28"/>
        <v>0.3301</v>
      </c>
      <c r="J36" s="4">
        <f t="shared" si="28"/>
        <v>0.30059999999999998</v>
      </c>
      <c r="K36" s="4">
        <f t="shared" si="28"/>
        <v>0.30510000000000004</v>
      </c>
      <c r="L36" s="4">
        <f t="shared" si="28"/>
        <v>0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66</v>
      </c>
      <c r="C37" t="s">
        <v>67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N37" si="29">IFERROR(INDEX(H51:H500,MATCH($C$37,$C$51:$C$500,0)),"")</f>
        <v>2.31</v>
      </c>
      <c r="I37" s="3">
        <f t="shared" si="29"/>
        <v>2.31</v>
      </c>
      <c r="J37" s="3">
        <f t="shared" si="29"/>
        <v>2.2999999999999998</v>
      </c>
      <c r="K37" s="3">
        <f t="shared" si="29"/>
        <v>3</v>
      </c>
      <c r="L37" s="3">
        <f t="shared" si="29"/>
        <v>0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73</v>
      </c>
      <c r="C51" t="s">
        <v>6</v>
      </c>
      <c r="D51" s="5">
        <v>80580390846</v>
      </c>
      <c r="E51" s="5">
        <v>68398667340</v>
      </c>
      <c r="F51" s="5">
        <v>109796173273</v>
      </c>
      <c r="G51" s="5">
        <v>70527334108</v>
      </c>
      <c r="I51" s="5">
        <v>331483911494</v>
      </c>
      <c r="J51" s="5">
        <v>308840772455</v>
      </c>
      <c r="K51" s="5">
        <v>286709568181</v>
      </c>
      <c r="L51" s="5">
        <v>281816959935</v>
      </c>
      <c r="M51" s="5">
        <v>226414102263</v>
      </c>
      <c r="N51" s="5">
        <v>225182271492</v>
      </c>
    </row>
    <row r="52" spans="2:14" ht="15.5" x14ac:dyDescent="0.35">
      <c r="C52" t="s">
        <v>74</v>
      </c>
      <c r="D52" s="5">
        <v>-42716933639</v>
      </c>
      <c r="E52" s="5">
        <v>-38802207120</v>
      </c>
      <c r="F52" s="5">
        <v>-60867392673</v>
      </c>
      <c r="G52" s="5">
        <v>-46788355934</v>
      </c>
      <c r="I52" s="5">
        <v>-188724214977</v>
      </c>
      <c r="J52" s="5">
        <v>-169730389914</v>
      </c>
      <c r="K52" s="5">
        <v>-147020433678</v>
      </c>
      <c r="L52" s="5">
        <v>-143823176196</v>
      </c>
      <c r="M52" s="5">
        <v>-118645403056</v>
      </c>
      <c r="N52" s="5">
        <v>-130298235602</v>
      </c>
    </row>
    <row r="53" spans="2:14" ht="15.5" x14ac:dyDescent="0.35">
      <c r="C53" t="s">
        <v>75</v>
      </c>
      <c r="D53" s="5">
        <v>37863457207</v>
      </c>
      <c r="E53" s="5">
        <v>29596460220</v>
      </c>
      <c r="F53" s="5">
        <v>48928780600</v>
      </c>
      <c r="G53" s="5">
        <v>23738978174</v>
      </c>
      <c r="I53" s="5">
        <v>142759696517</v>
      </c>
      <c r="J53" s="5">
        <v>139110382541</v>
      </c>
      <c r="K53" s="5">
        <v>139689134503</v>
      </c>
      <c r="L53" s="5">
        <v>137993783739</v>
      </c>
      <c r="M53" s="5">
        <v>107768699207</v>
      </c>
      <c r="N53" s="5">
        <v>94884035890</v>
      </c>
    </row>
    <row r="54" spans="2:14" ht="15.5" x14ac:dyDescent="0.35">
      <c r="C54" t="s">
        <v>76</v>
      </c>
      <c r="D54" s="5">
        <v>-22182046243</v>
      </c>
      <c r="E54" s="5">
        <v>-20644779103</v>
      </c>
      <c r="F54" s="5">
        <v>-29806975308</v>
      </c>
      <c r="G54" s="5">
        <v>-22829932908</v>
      </c>
      <c r="I54" s="5">
        <v>-98692101704</v>
      </c>
      <c r="J54" s="5">
        <v>-97519197118</v>
      </c>
      <c r="K54" s="5">
        <v>-88048178892</v>
      </c>
      <c r="L54" s="5">
        <v>-83473813681</v>
      </c>
      <c r="M54" s="5">
        <v>-73255073223</v>
      </c>
      <c r="N54" s="5">
        <v>-60886110316</v>
      </c>
    </row>
    <row r="55" spans="2:14" ht="15.5" x14ac:dyDescent="0.35">
      <c r="C55" t="s">
        <v>361</v>
      </c>
      <c r="D55" s="5">
        <v>-22182046243</v>
      </c>
      <c r="E55" s="5">
        <v>-20644779103</v>
      </c>
      <c r="F55" s="5">
        <v>-29806975308</v>
      </c>
      <c r="G55" s="5">
        <v>-22829932908</v>
      </c>
      <c r="I55" s="5">
        <v>-98692101704</v>
      </c>
      <c r="J55" s="5">
        <v>-97519197118</v>
      </c>
      <c r="K55" s="5">
        <v>-88048178892</v>
      </c>
      <c r="L55" s="5">
        <v>-83473813681</v>
      </c>
      <c r="M55" s="5">
        <v>-73255073223</v>
      </c>
      <c r="N55" s="5">
        <v>-60886110316</v>
      </c>
    </row>
    <row r="56" spans="2:14" ht="15.5" x14ac:dyDescent="0.35">
      <c r="C56" t="s">
        <v>78</v>
      </c>
      <c r="D56" s="5">
        <v>15681410964</v>
      </c>
      <c r="E56" s="5">
        <v>8951681117</v>
      </c>
      <c r="F56" s="5">
        <v>19121805292</v>
      </c>
      <c r="G56" s="5">
        <v>909045266</v>
      </c>
      <c r="I56" s="5">
        <v>44067594813</v>
      </c>
      <c r="J56" s="5">
        <v>41591185423</v>
      </c>
      <c r="K56" s="5">
        <v>51640955611</v>
      </c>
      <c r="L56" s="5">
        <v>54519970058</v>
      </c>
      <c r="M56" s="5">
        <v>34513625984</v>
      </c>
      <c r="N56" s="5">
        <v>33997925574</v>
      </c>
    </row>
    <row r="57" spans="2:14" ht="15.5" x14ac:dyDescent="0.35">
      <c r="C57" t="s">
        <v>79</v>
      </c>
      <c r="D57" s="5">
        <v>-2750987200</v>
      </c>
      <c r="E57" s="5">
        <v>-2136470508</v>
      </c>
      <c r="F57" s="5">
        <v>59476283</v>
      </c>
      <c r="G57" s="5">
        <v>-501855257</v>
      </c>
      <c r="I57" s="5">
        <v>-5318165467</v>
      </c>
      <c r="J57" s="5">
        <v>-4438581353</v>
      </c>
      <c r="K57" s="5">
        <v>-7970008664</v>
      </c>
      <c r="L57" s="5">
        <v>-5975441317</v>
      </c>
      <c r="M57" s="5">
        <v>-8151624116</v>
      </c>
      <c r="N57" s="5">
        <v>-4777486837</v>
      </c>
    </row>
    <row r="58" spans="2:14" ht="15.5" x14ac:dyDescent="0.35">
      <c r="C58" t="s">
        <v>80</v>
      </c>
      <c r="D58" s="5">
        <v>86886463</v>
      </c>
      <c r="E58" s="5">
        <v>44272501</v>
      </c>
      <c r="F58" s="5">
        <v>272444876</v>
      </c>
      <c r="G58" s="5">
        <v>89684230</v>
      </c>
      <c r="I58" s="5">
        <v>765458920</v>
      </c>
      <c r="J58" s="5">
        <v>2575213196</v>
      </c>
      <c r="K58" s="5">
        <v>1588917964</v>
      </c>
      <c r="L58" s="5">
        <v>306680523</v>
      </c>
    </row>
    <row r="59" spans="2:14" ht="15.5" x14ac:dyDescent="0.35">
      <c r="C59" t="s">
        <v>27</v>
      </c>
      <c r="D59" s="5">
        <v>1564860835</v>
      </c>
      <c r="E59" s="5">
        <v>-1564860835</v>
      </c>
      <c r="F59" s="5">
        <v>-1237824976</v>
      </c>
      <c r="G59" s="5">
        <v>-4136565701</v>
      </c>
      <c r="I59" s="5">
        <v>-5374390677</v>
      </c>
      <c r="J59" s="5">
        <v>-6136738774</v>
      </c>
      <c r="K59" s="5">
        <v>-5615145157</v>
      </c>
      <c r="L59" s="5">
        <v>-3878061157</v>
      </c>
      <c r="M59" s="5">
        <v>-3713288034</v>
      </c>
      <c r="N59" s="5">
        <v>-5338131861</v>
      </c>
    </row>
    <row r="60" spans="2:14" ht="15.5" x14ac:dyDescent="0.35">
      <c r="C60" t="s">
        <v>441</v>
      </c>
      <c r="D60" s="5">
        <v>-3112673624</v>
      </c>
      <c r="G60" s="5">
        <v>2810992298</v>
      </c>
    </row>
    <row r="61" spans="2:14" ht="15.5" x14ac:dyDescent="0.35">
      <c r="C61" t="s">
        <v>28</v>
      </c>
      <c r="D61" s="5">
        <v>-3082083208</v>
      </c>
      <c r="E61" s="5">
        <v>-1939433041</v>
      </c>
      <c r="F61" s="5">
        <v>-8721931433</v>
      </c>
      <c r="G61" s="5">
        <v>-241405465</v>
      </c>
      <c r="I61" s="5">
        <v>-14538913812</v>
      </c>
      <c r="J61" s="5">
        <v>-13037839006</v>
      </c>
      <c r="K61" s="5">
        <v>-12714268856</v>
      </c>
      <c r="L61" s="5">
        <v>-11760662159</v>
      </c>
      <c r="M61" s="5">
        <v>-7040362633</v>
      </c>
      <c r="N61" s="5">
        <v>-5545705963</v>
      </c>
    </row>
    <row r="62" spans="2:14" ht="15.5" x14ac:dyDescent="0.35">
      <c r="C62" t="s">
        <v>242</v>
      </c>
      <c r="M62" s="5">
        <v>-294508398</v>
      </c>
      <c r="N62" s="5">
        <v>-119117254</v>
      </c>
    </row>
    <row r="63" spans="2:14" ht="15.5" x14ac:dyDescent="0.35">
      <c r="C63" t="s">
        <v>245</v>
      </c>
    </row>
    <row r="64" spans="2:14" ht="15.5" x14ac:dyDescent="0.35">
      <c r="C64" t="s">
        <v>81</v>
      </c>
      <c r="D64" s="5">
        <v>-516804</v>
      </c>
      <c r="E64" s="5">
        <v>4562851</v>
      </c>
      <c r="F64" s="5">
        <v>28158588</v>
      </c>
      <c r="G64" s="5">
        <v>14890540</v>
      </c>
      <c r="I64" s="5">
        <v>54038209</v>
      </c>
      <c r="J64" s="5">
        <v>69461065</v>
      </c>
      <c r="K64" s="5">
        <v>54372311</v>
      </c>
      <c r="L64" s="5">
        <v>205775000</v>
      </c>
      <c r="M64" s="5">
        <v>-282184585</v>
      </c>
      <c r="N64" s="5">
        <v>2308541</v>
      </c>
    </row>
    <row r="65" spans="2:14" ht="15.5" x14ac:dyDescent="0.35">
      <c r="C65" t="s">
        <v>82</v>
      </c>
      <c r="D65" s="5">
        <v>-2750987200</v>
      </c>
      <c r="E65" s="5">
        <v>-2136470508</v>
      </c>
      <c r="F65" s="5">
        <v>59476283</v>
      </c>
      <c r="G65" s="5">
        <v>-501855257</v>
      </c>
      <c r="I65" s="5">
        <v>-5318165467</v>
      </c>
      <c r="J65" s="5">
        <v>-4438581353</v>
      </c>
      <c r="K65" s="5">
        <v>-7970008664</v>
      </c>
      <c r="L65" s="5">
        <v>-5975441317</v>
      </c>
      <c r="M65" s="5">
        <v>-8151624116</v>
      </c>
      <c r="N65" s="5">
        <v>-4777486837</v>
      </c>
    </row>
    <row r="66" spans="2:14" ht="15.5" x14ac:dyDescent="0.35">
      <c r="C66" t="s">
        <v>29</v>
      </c>
      <c r="D66" s="5">
        <v>12930423764</v>
      </c>
      <c r="E66" s="5">
        <v>6815210609</v>
      </c>
      <c r="F66" s="5">
        <v>19181281575</v>
      </c>
      <c r="G66" s="5">
        <v>407190009</v>
      </c>
      <c r="I66" s="5">
        <v>38749429346</v>
      </c>
      <c r="J66" s="5">
        <v>37152604070</v>
      </c>
      <c r="K66" s="5">
        <v>43670946947</v>
      </c>
      <c r="L66" s="5">
        <v>48544528741</v>
      </c>
      <c r="M66" s="5">
        <v>26362001868</v>
      </c>
      <c r="N66" s="5">
        <v>29220438737</v>
      </c>
    </row>
    <row r="67" spans="2:14" ht="15.5" x14ac:dyDescent="0.35">
      <c r="C67" t="s">
        <v>83</v>
      </c>
      <c r="D67" s="5">
        <v>-3235821180</v>
      </c>
      <c r="E67" s="5">
        <v>-1923913000</v>
      </c>
      <c r="F67" s="5">
        <v>-7206167320</v>
      </c>
      <c r="G67" s="5">
        <v>-347396460</v>
      </c>
      <c r="I67" s="5">
        <v>-13016064820</v>
      </c>
      <c r="J67" s="5">
        <v>-14198001400</v>
      </c>
      <c r="K67" s="5">
        <v>-12714268856</v>
      </c>
      <c r="L67" s="5">
        <v>-12683638337</v>
      </c>
      <c r="M67" s="5">
        <v>-8287799222</v>
      </c>
      <c r="N67" s="5">
        <v>-7855345464</v>
      </c>
    </row>
    <row r="68" spans="2:14" ht="15.5" x14ac:dyDescent="0.35">
      <c r="C68" t="s">
        <v>84</v>
      </c>
      <c r="D68" s="5">
        <v>153737972</v>
      </c>
      <c r="E68" s="5">
        <v>-15520041</v>
      </c>
      <c r="F68" s="5">
        <v>-1515764113</v>
      </c>
      <c r="G68" s="5">
        <v>105990995</v>
      </c>
      <c r="I68" s="5">
        <v>-1522848992</v>
      </c>
      <c r="J68" s="5">
        <v>1160162394</v>
      </c>
      <c r="L68" s="5">
        <v>922976178</v>
      </c>
      <c r="M68" s="5">
        <v>1247436589</v>
      </c>
      <c r="N68" s="5">
        <v>2309639501</v>
      </c>
    </row>
    <row r="69" spans="2:14" ht="15.5" x14ac:dyDescent="0.35">
      <c r="C69" t="s">
        <v>85</v>
      </c>
      <c r="D69" s="5">
        <v>-3082083208</v>
      </c>
      <c r="E69" s="5">
        <v>-1939433041</v>
      </c>
      <c r="F69" s="5">
        <v>-8721931433</v>
      </c>
      <c r="G69" s="5">
        <v>-241405465</v>
      </c>
      <c r="I69" s="5">
        <v>-14538913812</v>
      </c>
      <c r="J69" s="5">
        <v>-13037839006</v>
      </c>
      <c r="K69" s="5">
        <v>-12714268856</v>
      </c>
      <c r="L69" s="5">
        <v>-11760662159</v>
      </c>
      <c r="M69" s="5">
        <v>-7040362633</v>
      </c>
      <c r="N69" s="5">
        <v>-5545705963</v>
      </c>
    </row>
    <row r="70" spans="2:14" ht="15.5" x14ac:dyDescent="0.35">
      <c r="C70" t="s">
        <v>87</v>
      </c>
      <c r="D70" s="5">
        <v>9848340556</v>
      </c>
      <c r="E70" s="5">
        <v>4875777568</v>
      </c>
      <c r="F70" s="5">
        <v>10459350142</v>
      </c>
      <c r="G70" s="5">
        <v>165784544</v>
      </c>
      <c r="I70" s="5">
        <v>24210515534</v>
      </c>
      <c r="J70" s="5">
        <v>24114765064</v>
      </c>
      <c r="K70" s="5">
        <v>30956678091</v>
      </c>
      <c r="L70" s="5">
        <v>36783866582</v>
      </c>
      <c r="M70" s="5">
        <v>19321639235</v>
      </c>
      <c r="N70" s="5">
        <v>23674732774</v>
      </c>
    </row>
    <row r="71" spans="2:14" ht="15.5" x14ac:dyDescent="0.35">
      <c r="C71" t="s">
        <v>88</v>
      </c>
      <c r="F71" s="5">
        <v>-490915169</v>
      </c>
      <c r="I71" s="5">
        <v>-490915169</v>
      </c>
      <c r="J71" s="5">
        <v>1210570912</v>
      </c>
      <c r="K71" s="5">
        <v>-1657052068</v>
      </c>
      <c r="L71" s="5">
        <v>58403818</v>
      </c>
      <c r="M71" s="5">
        <v>490754082</v>
      </c>
      <c r="N71" s="5">
        <v>-4290598</v>
      </c>
    </row>
    <row r="72" spans="2:14" ht="15.5" x14ac:dyDescent="0.35">
      <c r="C72" t="s">
        <v>89</v>
      </c>
      <c r="D72" s="5">
        <v>9848340556</v>
      </c>
      <c r="E72" s="5">
        <v>4875777568</v>
      </c>
      <c r="F72" s="5">
        <v>9968434973</v>
      </c>
      <c r="G72" s="5">
        <v>165784544</v>
      </c>
      <c r="I72" s="5">
        <v>23719600365</v>
      </c>
      <c r="J72" s="5">
        <v>25325335976</v>
      </c>
      <c r="K72" s="5">
        <v>29299626023</v>
      </c>
      <c r="L72" s="5">
        <v>36842270400</v>
      </c>
      <c r="M72" s="5">
        <v>19812393317</v>
      </c>
      <c r="N72" s="5">
        <v>23670442176</v>
      </c>
    </row>
    <row r="73" spans="2:14" ht="15.5" x14ac:dyDescent="0.35">
      <c r="C73" t="s">
        <v>90</v>
      </c>
      <c r="D73" s="5">
        <v>9848340556</v>
      </c>
      <c r="E73" s="5">
        <v>4875777568</v>
      </c>
      <c r="F73" s="5">
        <v>10459350142</v>
      </c>
      <c r="G73" s="5">
        <v>165784544</v>
      </c>
      <c r="I73" s="5">
        <v>24210515534</v>
      </c>
      <c r="J73" s="5">
        <v>24114765064</v>
      </c>
      <c r="K73" s="5">
        <v>30956678091</v>
      </c>
      <c r="L73" s="5">
        <v>36783866582</v>
      </c>
      <c r="M73" s="5">
        <v>19321639236</v>
      </c>
      <c r="N73" s="5">
        <v>23674732774</v>
      </c>
    </row>
    <row r="74" spans="2:14" ht="15.5" x14ac:dyDescent="0.35">
      <c r="C74" t="s">
        <v>8</v>
      </c>
      <c r="D74" s="5">
        <v>9848857360</v>
      </c>
      <c r="E74" s="5">
        <v>4871214717</v>
      </c>
      <c r="F74" s="5">
        <v>9940276385</v>
      </c>
      <c r="G74" s="5">
        <v>150894004</v>
      </c>
      <c r="I74" s="5">
        <v>23665562156</v>
      </c>
      <c r="J74" s="5">
        <v>25255874911</v>
      </c>
      <c r="K74" s="5">
        <v>29245253712</v>
      </c>
      <c r="L74" s="5">
        <v>36636495400</v>
      </c>
      <c r="M74" s="5">
        <v>20094577902</v>
      </c>
      <c r="N74" s="5">
        <v>23668133635</v>
      </c>
    </row>
    <row r="75" spans="2:14" ht="15.5" x14ac:dyDescent="0.35">
      <c r="C75" t="s">
        <v>92</v>
      </c>
      <c r="D75" s="5">
        <v>9848340556</v>
      </c>
      <c r="E75" s="5">
        <v>4875777568</v>
      </c>
      <c r="F75" s="5">
        <v>10459350142</v>
      </c>
      <c r="G75" s="5">
        <v>165784544</v>
      </c>
      <c r="I75" s="5">
        <v>24210515534</v>
      </c>
      <c r="J75" s="5">
        <v>24114765064</v>
      </c>
      <c r="K75" s="5">
        <v>30956678091</v>
      </c>
      <c r="L75" s="5">
        <v>36783866582</v>
      </c>
      <c r="M75" s="5">
        <v>19321639236</v>
      </c>
      <c r="N75" s="5">
        <v>23674732774</v>
      </c>
    </row>
    <row r="76" spans="2:14" ht="15.5" x14ac:dyDescent="0.35">
      <c r="C76" t="s">
        <v>93</v>
      </c>
      <c r="D76" s="5">
        <v>9848340556</v>
      </c>
      <c r="E76" s="5">
        <v>4875777568</v>
      </c>
      <c r="F76" s="5">
        <v>9968434973</v>
      </c>
      <c r="G76" s="5">
        <v>165784544</v>
      </c>
      <c r="I76" s="5">
        <v>23719600365</v>
      </c>
      <c r="J76" s="5">
        <v>25325335976</v>
      </c>
      <c r="K76" s="5">
        <v>29299626023</v>
      </c>
      <c r="L76" s="5">
        <v>36842270400</v>
      </c>
      <c r="M76" s="5">
        <v>19812393317</v>
      </c>
      <c r="N76" s="5">
        <v>23670442176</v>
      </c>
    </row>
    <row r="77" spans="2:14" ht="15.5" x14ac:dyDescent="0.35">
      <c r="C77" t="s">
        <v>94</v>
      </c>
      <c r="D77" s="5">
        <v>9848340556</v>
      </c>
      <c r="E77" s="5">
        <v>4875777568</v>
      </c>
      <c r="F77" s="5">
        <v>9968434973</v>
      </c>
      <c r="G77" s="5">
        <v>165784544</v>
      </c>
      <c r="I77" s="5">
        <v>23719600365</v>
      </c>
      <c r="J77" s="5">
        <v>25325335976</v>
      </c>
      <c r="K77" s="5">
        <v>29299626023</v>
      </c>
      <c r="L77" s="5">
        <v>36842270400</v>
      </c>
      <c r="M77" s="5">
        <v>19812393317</v>
      </c>
      <c r="N77" s="5">
        <v>23670442176</v>
      </c>
    </row>
    <row r="79" spans="2:14" ht="15.5" x14ac:dyDescent="0.35">
      <c r="B79" t="s">
        <v>95</v>
      </c>
      <c r="C79" t="s">
        <v>96</v>
      </c>
    </row>
    <row r="80" spans="2:14" ht="15.5" x14ac:dyDescent="0.35">
      <c r="C80" t="s">
        <v>97</v>
      </c>
    </row>
    <row r="81" spans="3:14" ht="15.5" x14ac:dyDescent="0.35">
      <c r="C81" t="s">
        <v>20</v>
      </c>
      <c r="D81" s="5">
        <v>40708898145</v>
      </c>
      <c r="E81" s="5">
        <v>22675107584</v>
      </c>
      <c r="F81" s="5">
        <v>20886337105</v>
      </c>
      <c r="G81" s="5">
        <v>12417317962</v>
      </c>
      <c r="I81" s="5">
        <v>20886337105</v>
      </c>
      <c r="J81" s="5">
        <v>42946474834</v>
      </c>
      <c r="K81" s="5">
        <v>45575696548</v>
      </c>
      <c r="L81" s="5">
        <v>32675065176</v>
      </c>
      <c r="M81" s="5">
        <v>28927745749</v>
      </c>
      <c r="N81" s="5">
        <v>33142129102</v>
      </c>
    </row>
    <row r="82" spans="3:14" ht="15.5" x14ac:dyDescent="0.35">
      <c r="C82" t="s">
        <v>708</v>
      </c>
      <c r="G82" s="5">
        <v>1265000000</v>
      </c>
      <c r="J82" s="5">
        <v>1265000000</v>
      </c>
      <c r="K82" s="5">
        <v>1265000000</v>
      </c>
      <c r="L82" s="5">
        <v>1265000000</v>
      </c>
    </row>
    <row r="83" spans="3:14" ht="15.5" x14ac:dyDescent="0.35">
      <c r="C83" t="s">
        <v>246</v>
      </c>
      <c r="J83" s="5">
        <v>100000000</v>
      </c>
      <c r="K83" s="5">
        <v>10200000000</v>
      </c>
    </row>
    <row r="84" spans="3:14" ht="15.5" x14ac:dyDescent="0.35">
      <c r="C84" t="s">
        <v>98</v>
      </c>
      <c r="D84" s="5">
        <v>84523790303</v>
      </c>
      <c r="E84" s="5">
        <v>71417558287</v>
      </c>
      <c r="F84" s="5">
        <v>81502735985</v>
      </c>
      <c r="G84" s="5">
        <v>64045245857</v>
      </c>
      <c r="I84" s="5">
        <v>81502735985</v>
      </c>
      <c r="J84" s="5">
        <v>75073851372</v>
      </c>
      <c r="K84" s="5">
        <v>69963256492</v>
      </c>
      <c r="L84" s="5">
        <v>42042043009</v>
      </c>
      <c r="M84" s="5">
        <v>31876518001</v>
      </c>
      <c r="N84" s="5">
        <v>32996198131</v>
      </c>
    </row>
    <row r="85" spans="3:14" ht="15.5" x14ac:dyDescent="0.35">
      <c r="C85" t="s">
        <v>247</v>
      </c>
      <c r="D85" s="5">
        <v>4894611802</v>
      </c>
      <c r="E85" s="5">
        <v>52684079</v>
      </c>
      <c r="F85" s="5">
        <v>52684079</v>
      </c>
      <c r="G85" s="5">
        <v>52684078</v>
      </c>
      <c r="I85" s="5">
        <v>52684079</v>
      </c>
      <c r="J85" s="5">
        <v>31832295</v>
      </c>
      <c r="L85" s="5">
        <v>832580000</v>
      </c>
      <c r="M85" s="5">
        <v>8127775726</v>
      </c>
      <c r="N85" s="5">
        <v>10348744446</v>
      </c>
    </row>
    <row r="86" spans="3:14" ht="15.5" x14ac:dyDescent="0.35">
      <c r="C86" t="s">
        <v>99</v>
      </c>
      <c r="D86" s="5">
        <v>2404710167</v>
      </c>
      <c r="G86" s="5">
        <v>281355216</v>
      </c>
      <c r="J86" s="5">
        <v>27451232</v>
      </c>
      <c r="K86" s="5">
        <v>175464031</v>
      </c>
      <c r="L86" s="5">
        <v>198114613</v>
      </c>
      <c r="M86" s="5">
        <v>2759954356</v>
      </c>
      <c r="N86" s="5">
        <v>3008907778</v>
      </c>
    </row>
    <row r="87" spans="3:14" ht="15.5" x14ac:dyDescent="0.35">
      <c r="C87" t="s">
        <v>100</v>
      </c>
      <c r="D87" s="5">
        <v>84523790303</v>
      </c>
      <c r="E87" s="5">
        <v>71417558287</v>
      </c>
      <c r="F87" s="5">
        <v>81502735985</v>
      </c>
      <c r="G87" s="5">
        <v>64045245857</v>
      </c>
      <c r="I87" s="5">
        <v>81502735985</v>
      </c>
      <c r="J87" s="5">
        <v>75073851372</v>
      </c>
      <c r="K87" s="5">
        <v>69963256492</v>
      </c>
      <c r="L87" s="5">
        <v>42042043009</v>
      </c>
      <c r="M87" s="5">
        <v>31876518001</v>
      </c>
      <c r="N87" s="5">
        <v>32996198131</v>
      </c>
    </row>
    <row r="88" spans="3:14" ht="15.5" x14ac:dyDescent="0.35">
      <c r="C88" t="s">
        <v>101</v>
      </c>
      <c r="M88" s="5">
        <v>1064630826</v>
      </c>
      <c r="N88" s="5">
        <v>1064630826</v>
      </c>
    </row>
    <row r="89" spans="3:14" ht="15.5" x14ac:dyDescent="0.35">
      <c r="C89" t="s">
        <v>102</v>
      </c>
      <c r="M89" s="5">
        <v>1064630826</v>
      </c>
      <c r="N89" s="5">
        <v>1064630826</v>
      </c>
    </row>
    <row r="90" spans="3:14" ht="15.5" x14ac:dyDescent="0.35">
      <c r="C90" t="s">
        <v>103</v>
      </c>
      <c r="D90" s="5">
        <v>7381246294</v>
      </c>
      <c r="E90" s="5">
        <v>9409014717</v>
      </c>
      <c r="F90" s="5">
        <v>10388981635</v>
      </c>
      <c r="G90" s="5">
        <v>8232600494</v>
      </c>
      <c r="I90" s="5">
        <v>10388981635</v>
      </c>
      <c r="J90" s="5">
        <v>7075060275</v>
      </c>
      <c r="K90" s="5">
        <v>4207751557</v>
      </c>
      <c r="M90" s="5">
        <v>21873457</v>
      </c>
      <c r="N90" s="5">
        <v>1835381472</v>
      </c>
    </row>
    <row r="91" spans="3:14" ht="15.5" x14ac:dyDescent="0.35">
      <c r="C91" t="s">
        <v>81</v>
      </c>
      <c r="D91" s="5">
        <v>-2726495247</v>
      </c>
      <c r="E91" s="5">
        <v>-2726495247</v>
      </c>
      <c r="F91" s="5">
        <v>-2726495247</v>
      </c>
      <c r="G91" s="5">
        <v>-2236597769</v>
      </c>
      <c r="I91" s="5">
        <v>-2726495247</v>
      </c>
      <c r="J91" s="5">
        <v>-2236597769</v>
      </c>
      <c r="K91" s="5">
        <v>-3447213560</v>
      </c>
      <c r="L91" s="5">
        <v>-1790161492</v>
      </c>
      <c r="M91" s="5">
        <v>-5426017501</v>
      </c>
      <c r="N91" s="5">
        <v>-3288103105</v>
      </c>
    </row>
    <row r="92" spans="3:14" ht="15.5" x14ac:dyDescent="0.35">
      <c r="C92" t="s">
        <v>104</v>
      </c>
      <c r="D92" s="5">
        <v>228404165046</v>
      </c>
      <c r="E92" s="5">
        <v>195603396836</v>
      </c>
      <c r="F92" s="5">
        <v>182947455459</v>
      </c>
      <c r="G92" s="5">
        <v>151748154252</v>
      </c>
      <c r="I92" s="5">
        <v>182947455459</v>
      </c>
      <c r="J92" s="5">
        <v>163042872355</v>
      </c>
      <c r="K92" s="5">
        <v>181071379205</v>
      </c>
      <c r="L92" s="5">
        <v>88098733632</v>
      </c>
      <c r="M92" s="5">
        <v>80997634765</v>
      </c>
      <c r="N92" s="5">
        <v>88004345730</v>
      </c>
    </row>
    <row r="93" spans="3:14" ht="15.5" x14ac:dyDescent="0.35">
      <c r="C93" t="s">
        <v>105</v>
      </c>
    </row>
    <row r="94" spans="3:14" ht="15.5" x14ac:dyDescent="0.35">
      <c r="C94" t="s">
        <v>106</v>
      </c>
      <c r="D94" s="5">
        <v>95600452548</v>
      </c>
      <c r="E94" s="5">
        <v>97763816951</v>
      </c>
      <c r="F94" s="5">
        <v>100560951390</v>
      </c>
      <c r="G94" s="5">
        <v>84083306795</v>
      </c>
      <c r="I94" s="5">
        <v>100560951390</v>
      </c>
      <c r="J94" s="5">
        <v>85731500290</v>
      </c>
      <c r="K94" s="5">
        <v>58840179742</v>
      </c>
      <c r="L94" s="5">
        <v>50348348921</v>
      </c>
      <c r="M94" s="5">
        <v>44141887316</v>
      </c>
      <c r="N94" s="5">
        <v>42961150000</v>
      </c>
    </row>
    <row r="95" spans="3:14" ht="15.5" x14ac:dyDescent="0.35">
      <c r="C95" t="s">
        <v>107</v>
      </c>
      <c r="D95" s="5">
        <v>163802083</v>
      </c>
      <c r="E95" s="5">
        <v>192708333</v>
      </c>
      <c r="F95" s="5">
        <v>221614583</v>
      </c>
      <c r="G95" s="5">
        <v>250520833</v>
      </c>
      <c r="I95" s="5">
        <v>221614583</v>
      </c>
      <c r="J95" s="5">
        <v>337239583</v>
      </c>
      <c r="K95" s="5">
        <v>452864583</v>
      </c>
      <c r="L95" s="5">
        <v>462500000</v>
      </c>
      <c r="M95" s="5">
        <v>730541665</v>
      </c>
      <c r="N95" s="5">
        <v>676041667</v>
      </c>
    </row>
    <row r="96" spans="3:14" ht="15.5" x14ac:dyDescent="0.35">
      <c r="C96" t="s">
        <v>108</v>
      </c>
      <c r="D96" s="5">
        <v>7543902882</v>
      </c>
      <c r="E96" s="5">
        <v>7390164910</v>
      </c>
      <c r="F96" s="5">
        <v>7405684951</v>
      </c>
      <c r="G96" s="5">
        <v>8782985811</v>
      </c>
      <c r="I96" s="5">
        <v>7405684951</v>
      </c>
      <c r="J96" s="5">
        <v>8790070690</v>
      </c>
      <c r="K96" s="5">
        <v>7971351374</v>
      </c>
      <c r="L96" s="5">
        <v>6682639649</v>
      </c>
      <c r="M96" s="5">
        <v>6944455365</v>
      </c>
      <c r="N96" s="5">
        <v>5759571233</v>
      </c>
    </row>
    <row r="97" spans="3:14" ht="15.5" x14ac:dyDescent="0.35">
      <c r="C97" t="s">
        <v>109</v>
      </c>
      <c r="D97" s="5">
        <v>135681058076</v>
      </c>
      <c r="E97" s="5">
        <v>135454431649</v>
      </c>
      <c r="F97" s="5">
        <v>134721389375</v>
      </c>
      <c r="G97" s="5">
        <v>155460383356</v>
      </c>
      <c r="I97" s="5">
        <v>134721389375</v>
      </c>
      <c r="J97" s="5">
        <v>128718611509</v>
      </c>
      <c r="K97" s="5">
        <v>94374474704</v>
      </c>
      <c r="L97" s="5">
        <v>71381010963</v>
      </c>
      <c r="M97" s="5">
        <v>63509700445</v>
      </c>
      <c r="N97" s="5">
        <v>58019532981</v>
      </c>
    </row>
    <row r="98" spans="3:14" ht="15.5" x14ac:dyDescent="0.35">
      <c r="C98" t="s">
        <v>110</v>
      </c>
      <c r="D98" s="5">
        <v>364085223122</v>
      </c>
      <c r="E98" s="5">
        <v>331057828485</v>
      </c>
      <c r="F98" s="5">
        <v>317668844834</v>
      </c>
      <c r="G98" s="5">
        <v>307208537608</v>
      </c>
      <c r="I98" s="5">
        <v>317668844834</v>
      </c>
      <c r="J98" s="5">
        <v>291761483864</v>
      </c>
      <c r="K98" s="5">
        <v>275445853909</v>
      </c>
      <c r="L98" s="5">
        <v>159479744595</v>
      </c>
      <c r="M98" s="5">
        <v>144507335210</v>
      </c>
      <c r="N98" s="5">
        <v>146023878711</v>
      </c>
    </row>
    <row r="99" spans="3:14" ht="15.5" x14ac:dyDescent="0.35">
      <c r="C99" t="s">
        <v>111</v>
      </c>
    </row>
    <row r="100" spans="3:14" ht="15.5" x14ac:dyDescent="0.35">
      <c r="C100" t="s">
        <v>112</v>
      </c>
    </row>
    <row r="101" spans="3:14" ht="15.5" x14ac:dyDescent="0.35">
      <c r="C101" t="s">
        <v>113</v>
      </c>
      <c r="D101" s="5">
        <v>52239929253</v>
      </c>
      <c r="E101" s="5">
        <v>45345472397</v>
      </c>
      <c r="F101" s="5">
        <v>51406745033</v>
      </c>
      <c r="G101" s="5">
        <v>46719699039</v>
      </c>
      <c r="I101" s="5">
        <v>51406745033</v>
      </c>
      <c r="J101" s="5">
        <v>29974936501</v>
      </c>
      <c r="K101" s="5">
        <v>33240502083</v>
      </c>
      <c r="L101" s="5">
        <v>34156297167</v>
      </c>
      <c r="M101" s="5">
        <v>41649600395</v>
      </c>
      <c r="N101" s="5">
        <v>46387789909</v>
      </c>
    </row>
    <row r="102" spans="3:14" ht="15.5" x14ac:dyDescent="0.35">
      <c r="C102" t="s">
        <v>114</v>
      </c>
    </row>
    <row r="103" spans="3:14" ht="15.5" x14ac:dyDescent="0.35">
      <c r="C103" t="s">
        <v>251</v>
      </c>
      <c r="D103" s="5">
        <v>8931311075</v>
      </c>
      <c r="E103" s="5">
        <v>6541923770</v>
      </c>
      <c r="F103" s="5">
        <v>6482823933</v>
      </c>
      <c r="G103" s="5">
        <v>7848552085</v>
      </c>
      <c r="I103" s="5">
        <v>6482823933</v>
      </c>
      <c r="J103" s="5">
        <v>5237807877</v>
      </c>
      <c r="K103" s="5">
        <v>4357482311</v>
      </c>
      <c r="L103" s="5">
        <v>5394679547</v>
      </c>
      <c r="M103" s="5">
        <v>4918147832</v>
      </c>
      <c r="N103" s="5">
        <v>9887070494</v>
      </c>
    </row>
    <row r="104" spans="3:14" ht="15.5" x14ac:dyDescent="0.35">
      <c r="C104" t="s">
        <v>115</v>
      </c>
    </row>
    <row r="105" spans="3:14" ht="15.5" x14ac:dyDescent="0.35">
      <c r="C105" t="s">
        <v>252</v>
      </c>
      <c r="D105" s="5">
        <v>7299321969</v>
      </c>
      <c r="E105" s="5">
        <v>52684079</v>
      </c>
      <c r="F105" s="5">
        <v>52684079</v>
      </c>
      <c r="G105" s="5">
        <v>334039294</v>
      </c>
      <c r="I105" s="5">
        <v>52684079</v>
      </c>
      <c r="J105" s="5">
        <v>59283527</v>
      </c>
      <c r="K105" s="5">
        <v>175464031</v>
      </c>
      <c r="L105" s="5">
        <v>1030694613</v>
      </c>
      <c r="M105" s="5">
        <v>10887730082</v>
      </c>
      <c r="N105" s="5">
        <v>13357652224</v>
      </c>
    </row>
    <row r="106" spans="3:14" ht="15.5" x14ac:dyDescent="0.35">
      <c r="C106" t="s">
        <v>117</v>
      </c>
      <c r="D106" s="5">
        <v>118171661</v>
      </c>
      <c r="E106" s="5">
        <v>199159150</v>
      </c>
      <c r="F106" s="5">
        <v>39253127</v>
      </c>
      <c r="G106" s="5">
        <v>46036675</v>
      </c>
      <c r="I106" s="5">
        <v>39253127</v>
      </c>
      <c r="J106" s="5">
        <v>334706601</v>
      </c>
      <c r="K106" s="5">
        <v>3243692052</v>
      </c>
      <c r="L106" s="5">
        <v>6840277516</v>
      </c>
      <c r="M106" s="5">
        <v>9593917581</v>
      </c>
      <c r="N106" s="5">
        <v>10378437633</v>
      </c>
    </row>
    <row r="107" spans="3:14" ht="15.5" x14ac:dyDescent="0.35">
      <c r="C107" t="s">
        <v>116</v>
      </c>
      <c r="D107" s="5">
        <v>3403648878</v>
      </c>
      <c r="E107" s="5">
        <v>4013768346</v>
      </c>
      <c r="F107" s="5">
        <v>4491897397</v>
      </c>
      <c r="G107" s="5">
        <v>2007415306</v>
      </c>
      <c r="I107" s="5">
        <v>4491897397</v>
      </c>
      <c r="J107" s="5">
        <v>4256957921</v>
      </c>
      <c r="K107" s="5">
        <v>7960750744</v>
      </c>
      <c r="L107" s="5">
        <v>7525102497</v>
      </c>
      <c r="M107" s="5">
        <v>5972239773</v>
      </c>
      <c r="N107" s="5">
        <v>4744129564</v>
      </c>
    </row>
    <row r="108" spans="3:14" ht="15.5" x14ac:dyDescent="0.35">
      <c r="C108" t="s">
        <v>322</v>
      </c>
    </row>
    <row r="109" spans="3:14" ht="15.5" x14ac:dyDescent="0.35">
      <c r="C109" t="s">
        <v>323</v>
      </c>
      <c r="J109" s="5">
        <v>284116866</v>
      </c>
    </row>
    <row r="110" spans="3:14" ht="15.5" x14ac:dyDescent="0.35">
      <c r="C110" t="s">
        <v>255</v>
      </c>
      <c r="D110" s="5">
        <v>23316424974</v>
      </c>
      <c r="E110" s="5">
        <v>29566318650</v>
      </c>
      <c r="F110" s="5">
        <v>14761249976</v>
      </c>
      <c r="G110" s="5">
        <v>18824743681</v>
      </c>
      <c r="I110" s="5">
        <v>14761249976</v>
      </c>
      <c r="J110" s="5">
        <v>25609341597</v>
      </c>
      <c r="K110" s="5">
        <v>24516620553</v>
      </c>
      <c r="L110" s="5">
        <v>33962374321</v>
      </c>
      <c r="M110" s="5">
        <v>3670164448</v>
      </c>
      <c r="N110" s="5">
        <v>2828696742</v>
      </c>
    </row>
    <row r="111" spans="3:14" ht="15.5" x14ac:dyDescent="0.35">
      <c r="C111" t="s">
        <v>325</v>
      </c>
      <c r="D111" s="5">
        <v>28510136136</v>
      </c>
      <c r="E111" s="5">
        <v>30029786351</v>
      </c>
      <c r="F111" s="5">
        <v>35459141246</v>
      </c>
      <c r="G111" s="5">
        <v>34219412167</v>
      </c>
      <c r="I111" s="5">
        <v>35459141246</v>
      </c>
      <c r="J111" s="5">
        <v>16231296165</v>
      </c>
      <c r="K111" s="5">
        <v>13175511398</v>
      </c>
      <c r="L111" s="5">
        <v>11497854163</v>
      </c>
      <c r="M111" s="5">
        <v>4322454568</v>
      </c>
      <c r="N111" s="5">
        <v>3220505102</v>
      </c>
    </row>
    <row r="112" spans="3:14" ht="15.5" x14ac:dyDescent="0.35">
      <c r="C112" t="s">
        <v>122</v>
      </c>
      <c r="D112" s="5">
        <v>41392614652</v>
      </c>
      <c r="E112" s="5">
        <v>47861374637</v>
      </c>
      <c r="F112" s="5">
        <v>33286895918</v>
      </c>
      <c r="G112" s="5">
        <v>37482069659</v>
      </c>
      <c r="I112" s="5">
        <v>33286895918</v>
      </c>
      <c r="J112" s="5">
        <v>45316359974</v>
      </c>
      <c r="K112" s="5">
        <v>41610507610</v>
      </c>
      <c r="L112" s="5">
        <v>51290492032</v>
      </c>
      <c r="M112" s="5">
        <v>38492065747</v>
      </c>
      <c r="N112" s="5">
        <v>48160040447</v>
      </c>
    </row>
    <row r="113" spans="3:14" ht="15.5" x14ac:dyDescent="0.35">
      <c r="C113" t="s">
        <v>123</v>
      </c>
      <c r="D113" s="5">
        <v>41392614652</v>
      </c>
      <c r="E113" s="5">
        <v>47861374637</v>
      </c>
      <c r="F113" s="5">
        <v>33286895918</v>
      </c>
      <c r="G113" s="5">
        <v>37482069659</v>
      </c>
      <c r="I113" s="5">
        <v>33286895918</v>
      </c>
      <c r="J113" s="5">
        <v>45316359974</v>
      </c>
      <c r="K113" s="5">
        <v>41610507610</v>
      </c>
      <c r="L113" s="5">
        <v>51290492032</v>
      </c>
      <c r="M113" s="5">
        <v>38492065747</v>
      </c>
      <c r="N113" s="5">
        <v>48160040447</v>
      </c>
    </row>
    <row r="114" spans="3:14" ht="15.5" x14ac:dyDescent="0.35">
      <c r="C114" t="s">
        <v>119</v>
      </c>
    </row>
    <row r="115" spans="3:14" ht="15.5" x14ac:dyDescent="0.35">
      <c r="C115" t="s">
        <v>1176</v>
      </c>
      <c r="M115" s="5">
        <v>17227860905</v>
      </c>
      <c r="N115" s="5">
        <v>28003091340</v>
      </c>
    </row>
    <row r="116" spans="3:14" ht="15.5" x14ac:dyDescent="0.35">
      <c r="C116" t="s">
        <v>121</v>
      </c>
      <c r="D116" s="5">
        <v>24389624994</v>
      </c>
      <c r="E116" s="5">
        <v>30858384979</v>
      </c>
      <c r="F116" s="5">
        <v>16283906260</v>
      </c>
      <c r="G116" s="5">
        <v>20883826483</v>
      </c>
      <c r="I116" s="5">
        <v>16283906260</v>
      </c>
      <c r="J116" s="5">
        <v>29927887137</v>
      </c>
      <c r="K116" s="5">
        <v>26083032759</v>
      </c>
      <c r="L116" s="5">
        <v>36706027110</v>
      </c>
      <c r="M116" s="5">
        <v>23666114235</v>
      </c>
      <c r="N116" s="5">
        <v>33266483707</v>
      </c>
    </row>
    <row r="117" spans="3:14" ht="15.5" x14ac:dyDescent="0.35">
      <c r="C117" t="s">
        <v>124</v>
      </c>
      <c r="D117" s="5">
        <v>93632543905</v>
      </c>
      <c r="E117" s="5">
        <v>93206847034</v>
      </c>
      <c r="F117" s="5">
        <v>84693640951</v>
      </c>
      <c r="G117" s="5">
        <v>84201768698</v>
      </c>
      <c r="I117" s="5">
        <v>84693640951</v>
      </c>
      <c r="J117" s="5">
        <v>75291296475</v>
      </c>
      <c r="K117" s="5">
        <v>74851009693</v>
      </c>
      <c r="L117" s="5">
        <v>85446789199</v>
      </c>
      <c r="M117" s="5">
        <v>80141666142</v>
      </c>
      <c r="N117" s="5">
        <v>94547830356</v>
      </c>
    </row>
    <row r="118" spans="3:14" ht="15.5" x14ac:dyDescent="0.35">
      <c r="C118" t="s">
        <v>125</v>
      </c>
    </row>
    <row r="119" spans="3:14" ht="15.5" x14ac:dyDescent="0.35">
      <c r="C119" t="s">
        <v>126</v>
      </c>
      <c r="D119" s="5">
        <v>86305722125</v>
      </c>
      <c r="E119" s="5">
        <v>78573764625</v>
      </c>
      <c r="F119" s="5">
        <v>78573764625</v>
      </c>
      <c r="G119" s="5">
        <v>78573764625</v>
      </c>
      <c r="I119" s="5">
        <v>78573764625</v>
      </c>
      <c r="J119" s="5">
        <v>78572233325</v>
      </c>
      <c r="K119" s="5">
        <v>78571430000</v>
      </c>
      <c r="L119" s="5">
        <v>55000000000</v>
      </c>
      <c r="M119" s="5">
        <v>15000000000</v>
      </c>
      <c r="N119" s="5">
        <v>15000000000</v>
      </c>
    </row>
    <row r="120" spans="3:14" ht="15.5" x14ac:dyDescent="0.35">
      <c r="C120" t="s">
        <v>127</v>
      </c>
      <c r="D120" s="5">
        <v>96022526679</v>
      </c>
      <c r="E120" s="5">
        <v>73754489079</v>
      </c>
      <c r="F120" s="5">
        <v>73754489079</v>
      </c>
      <c r="G120" s="5">
        <v>73754489079</v>
      </c>
      <c r="I120" s="5">
        <v>73754489079</v>
      </c>
      <c r="J120" s="5">
        <v>73736174731</v>
      </c>
      <c r="K120" s="5">
        <v>73726566964</v>
      </c>
      <c r="L120" s="5">
        <v>35734167</v>
      </c>
      <c r="M120" s="5">
        <v>4398400016</v>
      </c>
      <c r="N120" s="5">
        <v>2606322633</v>
      </c>
    </row>
    <row r="121" spans="3:14" ht="15.5" x14ac:dyDescent="0.35">
      <c r="C121" t="s">
        <v>128</v>
      </c>
      <c r="D121" s="5">
        <v>90570741243</v>
      </c>
      <c r="E121" s="5">
        <v>87968521773</v>
      </c>
      <c r="F121" s="5">
        <v>83097307056</v>
      </c>
      <c r="G121" s="5">
        <v>72667133193</v>
      </c>
      <c r="I121" s="5">
        <v>83097307056</v>
      </c>
      <c r="J121" s="5">
        <v>66155425158</v>
      </c>
      <c r="K121" s="5">
        <v>51538737638</v>
      </c>
      <c r="L121" s="5">
        <v>20636431858</v>
      </c>
      <c r="M121" s="5">
        <v>50998408925</v>
      </c>
      <c r="N121" s="5">
        <v>37386536462</v>
      </c>
    </row>
    <row r="122" spans="3:14" ht="15.5" x14ac:dyDescent="0.35">
      <c r="C122" t="s">
        <v>257</v>
      </c>
      <c r="D122" s="5">
        <v>7335334563</v>
      </c>
      <c r="E122" s="5">
        <v>7235334563</v>
      </c>
      <c r="F122" s="5">
        <v>7235334563</v>
      </c>
      <c r="G122" s="5">
        <v>7235334563</v>
      </c>
      <c r="I122" s="5">
        <v>7235334563</v>
      </c>
      <c r="J122" s="5">
        <v>7135334563</v>
      </c>
      <c r="K122" s="5">
        <v>7135334563</v>
      </c>
      <c r="L122" s="5">
        <v>7135334563</v>
      </c>
    </row>
    <row r="123" spans="3:14" ht="15.5" x14ac:dyDescent="0.35">
      <c r="C123" t="s">
        <v>258</v>
      </c>
      <c r="D123" s="5">
        <v>83235406680</v>
      </c>
      <c r="E123" s="5">
        <v>80733187210</v>
      </c>
      <c r="F123" s="5">
        <v>75861972493</v>
      </c>
      <c r="G123" s="5">
        <v>65431798630</v>
      </c>
      <c r="I123" s="5">
        <v>75861972493</v>
      </c>
      <c r="J123" s="5">
        <v>59020090595</v>
      </c>
      <c r="K123" s="5">
        <v>44403403075</v>
      </c>
      <c r="L123" s="5">
        <v>13501097295</v>
      </c>
      <c r="M123" s="5">
        <v>50998408925</v>
      </c>
      <c r="N123" s="5">
        <v>37386536462</v>
      </c>
    </row>
    <row r="124" spans="3:14" ht="15.5" x14ac:dyDescent="0.35">
      <c r="C124" t="s">
        <v>259</v>
      </c>
      <c r="D124" s="5">
        <v>90570741243</v>
      </c>
      <c r="E124" s="5">
        <v>87968521773</v>
      </c>
      <c r="F124" s="5">
        <v>83097307056</v>
      </c>
      <c r="G124" s="5">
        <v>72667133193</v>
      </c>
      <c r="I124" s="5">
        <v>83097307056</v>
      </c>
      <c r="J124" s="5">
        <v>66155425158</v>
      </c>
      <c r="K124" s="5">
        <v>51538737638</v>
      </c>
      <c r="L124" s="5">
        <v>20636431858</v>
      </c>
      <c r="M124" s="5">
        <v>50998408925</v>
      </c>
      <c r="N124" s="5">
        <v>37386536462</v>
      </c>
    </row>
    <row r="125" spans="3:14" ht="15.5" x14ac:dyDescent="0.35">
      <c r="C125" t="s">
        <v>260</v>
      </c>
      <c r="D125" s="5">
        <v>280184417</v>
      </c>
      <c r="E125" s="5">
        <v>280701221</v>
      </c>
      <c r="F125" s="5">
        <v>276138370</v>
      </c>
      <c r="G125" s="5">
        <v>247979782</v>
      </c>
      <c r="I125" s="5">
        <v>276138370</v>
      </c>
      <c r="J125" s="5">
        <v>242951944</v>
      </c>
      <c r="K125" s="5">
        <v>205323174</v>
      </c>
      <c r="L125" s="5">
        <v>150950863</v>
      </c>
      <c r="M125" s="5">
        <v>-605122372</v>
      </c>
      <c r="N125" s="5">
        <v>-228707635</v>
      </c>
    </row>
    <row r="126" spans="3:14" ht="15.5" x14ac:dyDescent="0.35">
      <c r="C126" t="s">
        <v>10</v>
      </c>
      <c r="D126" s="5">
        <v>270452679217</v>
      </c>
      <c r="E126" s="5">
        <v>237850981451</v>
      </c>
      <c r="F126" s="5">
        <v>232975203883</v>
      </c>
      <c r="G126" s="5">
        <v>223006768910</v>
      </c>
      <c r="I126" s="5">
        <v>232975203883</v>
      </c>
      <c r="J126" s="5">
        <v>216470187389</v>
      </c>
      <c r="K126" s="5">
        <v>200594844216</v>
      </c>
      <c r="L126" s="5">
        <v>74032955396</v>
      </c>
      <c r="M126" s="5">
        <v>64365669068</v>
      </c>
      <c r="N126" s="5">
        <v>51476048355</v>
      </c>
    </row>
    <row r="127" spans="3:14" ht="15.5" x14ac:dyDescent="0.35">
      <c r="C127" t="s">
        <v>129</v>
      </c>
      <c r="D127" s="5">
        <v>364085223122</v>
      </c>
      <c r="E127" s="5">
        <v>331057828485</v>
      </c>
      <c r="F127" s="5">
        <v>317668844834</v>
      </c>
      <c r="G127" s="5">
        <v>307208537608</v>
      </c>
      <c r="I127" s="5">
        <v>317668844834</v>
      </c>
      <c r="J127" s="5">
        <v>291761483864</v>
      </c>
      <c r="K127" s="5">
        <v>275445853909</v>
      </c>
      <c r="L127" s="5">
        <v>159479744595</v>
      </c>
      <c r="M127" s="5">
        <v>144507335210</v>
      </c>
      <c r="N127" s="5">
        <v>146023878711</v>
      </c>
    </row>
    <row r="128" spans="3:14" ht="15.5" x14ac:dyDescent="0.35">
      <c r="C128" t="s">
        <v>130</v>
      </c>
      <c r="D128" s="5">
        <v>3452228885</v>
      </c>
      <c r="E128" s="5">
        <v>3452228885</v>
      </c>
      <c r="F128" s="5">
        <v>3142950585</v>
      </c>
      <c r="G128" s="5">
        <v>3142950585</v>
      </c>
      <c r="I128" s="5">
        <v>3142950585</v>
      </c>
      <c r="J128" s="5">
        <v>3142889333</v>
      </c>
      <c r="K128" s="5">
        <v>3142857200</v>
      </c>
      <c r="L128" s="5">
        <v>2200000000</v>
      </c>
      <c r="M128" s="5">
        <v>1500</v>
      </c>
      <c r="N128" s="5">
        <v>1500</v>
      </c>
    </row>
    <row r="130" spans="2:14" ht="15.5" x14ac:dyDescent="0.35">
      <c r="B130" t="s">
        <v>131</v>
      </c>
      <c r="C130" t="s">
        <v>132</v>
      </c>
      <c r="D130" s="5">
        <v>553255194</v>
      </c>
      <c r="E130" s="5">
        <v>1013103094</v>
      </c>
      <c r="F130" s="5">
        <v>7004157172</v>
      </c>
      <c r="G130" s="5">
        <v>-239862337</v>
      </c>
      <c r="I130" s="5">
        <v>9370545921</v>
      </c>
      <c r="J130" s="5">
        <v>1527550433</v>
      </c>
      <c r="K130" s="5">
        <v>9651579080</v>
      </c>
      <c r="L130" s="5">
        <v>34357141109</v>
      </c>
      <c r="M130" s="5">
        <v>29124619467</v>
      </c>
      <c r="N130" s="5">
        <v>23256521823</v>
      </c>
    </row>
    <row r="131" spans="2:14" ht="15.5" x14ac:dyDescent="0.35">
      <c r="C131" t="s">
        <v>363</v>
      </c>
      <c r="D131" s="5">
        <v>59293917660</v>
      </c>
      <c r="E131" s="5">
        <v>74160600174</v>
      </c>
      <c r="F131" s="5">
        <v>80039723677</v>
      </c>
      <c r="G131" s="5">
        <v>88436791813</v>
      </c>
      <c r="I131" s="5">
        <v>316317295703</v>
      </c>
      <c r="J131" s="5">
        <v>297685748274</v>
      </c>
      <c r="K131" s="5">
        <v>255687902882</v>
      </c>
      <c r="L131" s="5">
        <v>266226782221</v>
      </c>
      <c r="M131" s="5">
        <v>219903925080</v>
      </c>
      <c r="N131" s="5">
        <v>221800683027</v>
      </c>
    </row>
    <row r="132" spans="2:14" ht="15.5" x14ac:dyDescent="0.35">
      <c r="C132" t="s">
        <v>134</v>
      </c>
      <c r="D132" s="5">
        <v>-10852140507</v>
      </c>
      <c r="E132" s="5">
        <v>-9238887587</v>
      </c>
      <c r="F132" s="5">
        <v>-71864519132</v>
      </c>
      <c r="G132" s="5">
        <v>-41808509081</v>
      </c>
      <c r="I132" s="5">
        <v>-207841196949</v>
      </c>
      <c r="J132" s="5">
        <v>-194623966209</v>
      </c>
      <c r="K132" s="5">
        <v>-167393170138</v>
      </c>
      <c r="L132" s="5">
        <v>-143370460075</v>
      </c>
      <c r="M132" s="5">
        <v>-129128346854</v>
      </c>
      <c r="N132" s="5">
        <v>-135876442880</v>
      </c>
    </row>
    <row r="133" spans="2:14" ht="15.5" x14ac:dyDescent="0.35">
      <c r="C133" t="s">
        <v>414</v>
      </c>
      <c r="D133" s="5">
        <v>-22092025046</v>
      </c>
      <c r="E133" s="5">
        <v>-34243907454</v>
      </c>
    </row>
    <row r="134" spans="2:14" ht="15.5" x14ac:dyDescent="0.35">
      <c r="C134" t="s">
        <v>365</v>
      </c>
      <c r="D134" s="5">
        <v>-20635171767</v>
      </c>
      <c r="E134" s="5">
        <v>-25823644122</v>
      </c>
      <c r="F134" s="5">
        <v>5389629110</v>
      </c>
      <c r="G134" s="5">
        <v>-44136675353</v>
      </c>
      <c r="I134" s="5">
        <v>-81426678540</v>
      </c>
      <c r="J134" s="5">
        <v>-82711101907</v>
      </c>
      <c r="K134" s="5">
        <v>-57958722600</v>
      </c>
      <c r="L134" s="5">
        <v>-74665672687</v>
      </c>
      <c r="M134" s="5">
        <v>-48466607097</v>
      </c>
      <c r="N134" s="5">
        <v>-48701560237</v>
      </c>
    </row>
    <row r="135" spans="2:14" ht="15.5" x14ac:dyDescent="0.35">
      <c r="C135" t="s">
        <v>137</v>
      </c>
      <c r="D135" s="5">
        <v>-3730316350</v>
      </c>
      <c r="E135" s="5">
        <v>-2360027616</v>
      </c>
      <c r="F135" s="5">
        <v>-5458644855</v>
      </c>
      <c r="G135" s="5">
        <v>-1489541002</v>
      </c>
      <c r="I135" s="5">
        <v>-13540249341</v>
      </c>
      <c r="J135" s="5">
        <v>-14678323315</v>
      </c>
      <c r="K135" s="5">
        <v>-16373989435</v>
      </c>
      <c r="L135" s="5">
        <v>-10262127716</v>
      </c>
      <c r="M135" s="5">
        <v>-9471063628</v>
      </c>
      <c r="N135" s="5">
        <v>-8628026226</v>
      </c>
    </row>
    <row r="136" spans="2:14" ht="15.5" x14ac:dyDescent="0.35">
      <c r="C136" t="s">
        <v>367</v>
      </c>
      <c r="D136" s="5">
        <v>86886463</v>
      </c>
      <c r="E136" s="5">
        <v>44272501</v>
      </c>
      <c r="F136" s="5">
        <v>34681370</v>
      </c>
      <c r="G136" s="5">
        <v>83644689</v>
      </c>
      <c r="I136" s="5">
        <v>1134653747</v>
      </c>
      <c r="J136" s="5">
        <v>1991932364</v>
      </c>
      <c r="K136" s="5">
        <v>1358335463</v>
      </c>
      <c r="L136" s="5">
        <v>306680523</v>
      </c>
    </row>
    <row r="137" spans="2:14" ht="15.5" x14ac:dyDescent="0.35">
      <c r="C137" t="s">
        <v>366</v>
      </c>
      <c r="D137" s="5">
        <v>1525302802</v>
      </c>
      <c r="E137" s="5">
        <v>-1525302802</v>
      </c>
      <c r="F137" s="5">
        <v>-1136712998</v>
      </c>
      <c r="G137" s="5">
        <v>-4136565701</v>
      </c>
      <c r="I137" s="5">
        <v>-5273278699</v>
      </c>
      <c r="J137" s="5">
        <v>-6136738774</v>
      </c>
      <c r="K137" s="5">
        <v>-5668777092</v>
      </c>
      <c r="L137" s="5">
        <v>-3878061157</v>
      </c>
    </row>
    <row r="138" spans="2:14" ht="15.5" x14ac:dyDescent="0.35">
      <c r="C138" t="s">
        <v>265</v>
      </c>
      <c r="D138" s="5">
        <v>-3043198061</v>
      </c>
      <c r="G138" s="5">
        <v>2810992298</v>
      </c>
      <c r="M138" s="5">
        <v>-3713288034</v>
      </c>
      <c r="N138" s="5">
        <v>-5338131861</v>
      </c>
    </row>
    <row r="139" spans="2:14" ht="15.5" x14ac:dyDescent="0.35">
      <c r="C139" t="s">
        <v>139</v>
      </c>
      <c r="D139" s="5">
        <v>23319751520</v>
      </c>
      <c r="E139" s="5">
        <v>8429870795</v>
      </c>
      <c r="F139" s="5">
        <v>-3709839253</v>
      </c>
      <c r="G139" s="5">
        <v>-6628918038</v>
      </c>
      <c r="I139" s="5">
        <v>-5742067865</v>
      </c>
      <c r="J139" s="5">
        <v>-14148843241</v>
      </c>
      <c r="K139" s="5">
        <v>76102510212</v>
      </c>
      <c r="L139" s="5">
        <v>-13690206288</v>
      </c>
      <c r="M139" s="5">
        <v>-21251279251</v>
      </c>
      <c r="N139" s="5">
        <v>-5485523944</v>
      </c>
    </row>
    <row r="140" spans="2:14" ht="15.5" x14ac:dyDescent="0.35">
      <c r="C140" t="s">
        <v>140</v>
      </c>
      <c r="D140" s="5">
        <v>-5839216153</v>
      </c>
      <c r="E140" s="5">
        <v>-7654203410</v>
      </c>
      <c r="F140" s="5">
        <v>4980085510</v>
      </c>
      <c r="G140" s="5">
        <v>-5624512163</v>
      </c>
      <c r="I140" s="5">
        <v>-25883231499</v>
      </c>
      <c r="J140" s="5">
        <v>9909010096</v>
      </c>
      <c r="K140" s="5">
        <v>-72823451260</v>
      </c>
      <c r="L140" s="5">
        <v>-20370612667</v>
      </c>
      <c r="M140" s="5">
        <v>-8021104936</v>
      </c>
      <c r="N140" s="5">
        <v>-7211691205</v>
      </c>
    </row>
    <row r="141" spans="2:14" ht="15.5" x14ac:dyDescent="0.35">
      <c r="C141" t="s">
        <v>143</v>
      </c>
      <c r="D141" s="5">
        <v>-5839216153</v>
      </c>
      <c r="E141" s="5">
        <v>-5202203410</v>
      </c>
      <c r="F141" s="5">
        <v>6677364842</v>
      </c>
      <c r="G141" s="5">
        <v>-5400067718</v>
      </c>
      <c r="I141" s="5">
        <v>-23716507722</v>
      </c>
      <c r="J141" s="5">
        <v>-37526158125</v>
      </c>
      <c r="K141" s="5">
        <v>-21560071260</v>
      </c>
      <c r="L141" s="5">
        <v>-19505963280</v>
      </c>
      <c r="M141" s="5">
        <v>-6545631935</v>
      </c>
      <c r="N141" s="5">
        <v>-9206590610</v>
      </c>
    </row>
    <row r="142" spans="2:14" ht="15.5" x14ac:dyDescent="0.35">
      <c r="C142" t="s">
        <v>1177</v>
      </c>
      <c r="L142" s="5">
        <v>268041665</v>
      </c>
      <c r="M142" s="5">
        <v>-117000000</v>
      </c>
      <c r="N142" s="5">
        <v>-712500000</v>
      </c>
    </row>
    <row r="143" spans="2:14" ht="15.5" x14ac:dyDescent="0.35">
      <c r="C143" t="s">
        <v>1178</v>
      </c>
      <c r="L143" s="5">
        <v>-220392984</v>
      </c>
      <c r="M143" s="5">
        <v>-7000000</v>
      </c>
      <c r="N143" s="5">
        <v>228130585</v>
      </c>
    </row>
    <row r="144" spans="2:14" ht="15.5" x14ac:dyDescent="0.35">
      <c r="C144" t="s">
        <v>1179</v>
      </c>
      <c r="F144" s="5">
        <v>-3166000000</v>
      </c>
      <c r="I144" s="5">
        <v>-3416000000</v>
      </c>
      <c r="J144" s="5">
        <v>-300000000</v>
      </c>
      <c r="K144" s="5">
        <v>-2405380000</v>
      </c>
    </row>
    <row r="145" spans="3:14" ht="15.5" x14ac:dyDescent="0.35">
      <c r="C145" t="s">
        <v>574</v>
      </c>
      <c r="F145" s="5">
        <v>150000000</v>
      </c>
      <c r="I145" s="5">
        <v>150000000</v>
      </c>
    </row>
    <row r="146" spans="3:14" ht="15.5" x14ac:dyDescent="0.35">
      <c r="C146" t="s">
        <v>1180</v>
      </c>
      <c r="L146" s="5">
        <v>87500000</v>
      </c>
      <c r="N146" s="5">
        <v>2496330826</v>
      </c>
    </row>
    <row r="147" spans="3:14" ht="15.5" x14ac:dyDescent="0.35">
      <c r="C147" t="s">
        <v>1082</v>
      </c>
      <c r="M147" s="5">
        <v>-49000000</v>
      </c>
      <c r="N147" s="5">
        <v>-1000000</v>
      </c>
    </row>
    <row r="148" spans="3:14" ht="15.5" x14ac:dyDescent="0.35">
      <c r="C148" t="s">
        <v>1181</v>
      </c>
      <c r="J148" s="5">
        <v>38625000000</v>
      </c>
      <c r="K148" s="5">
        <v>-38625000000</v>
      </c>
    </row>
    <row r="149" spans="3:14" ht="15.5" x14ac:dyDescent="0.35">
      <c r="C149" t="s">
        <v>381</v>
      </c>
      <c r="G149" s="5">
        <v>-224444445</v>
      </c>
      <c r="I149" s="5">
        <v>-319444445</v>
      </c>
      <c r="J149" s="5">
        <v>-969111111</v>
      </c>
    </row>
    <row r="150" spans="3:14" ht="15.5" x14ac:dyDescent="0.35">
      <c r="C150" t="s">
        <v>1182</v>
      </c>
      <c r="I150" s="5">
        <v>100000000</v>
      </c>
      <c r="J150" s="5">
        <v>10100000000</v>
      </c>
      <c r="K150" s="5">
        <v>-10200000000</v>
      </c>
    </row>
    <row r="151" spans="3:14" ht="15.5" x14ac:dyDescent="0.35">
      <c r="C151" t="s">
        <v>369</v>
      </c>
      <c r="F151" s="5">
        <v>1265000000</v>
      </c>
      <c r="I151" s="5">
        <v>1265000000</v>
      </c>
    </row>
    <row r="152" spans="3:14" ht="15.5" x14ac:dyDescent="0.35">
      <c r="C152" t="s">
        <v>1183</v>
      </c>
    </row>
    <row r="153" spans="3:14" ht="15.5" x14ac:dyDescent="0.35">
      <c r="C153" t="s">
        <v>666</v>
      </c>
      <c r="E153" s="5">
        <v>-2452000000</v>
      </c>
      <c r="F153" s="5">
        <v>53720668</v>
      </c>
      <c r="I153" s="5">
        <v>53720668</v>
      </c>
      <c r="J153" s="5">
        <v>-20720668</v>
      </c>
      <c r="K153" s="5">
        <v>-33000000</v>
      </c>
      <c r="M153" s="5">
        <v>-1265000000</v>
      </c>
    </row>
    <row r="154" spans="3:14" ht="15.5" x14ac:dyDescent="0.35">
      <c r="C154" t="s">
        <v>148</v>
      </c>
      <c r="D154" s="5">
        <v>23319751520</v>
      </c>
      <c r="E154" s="5">
        <v>8429870795</v>
      </c>
      <c r="F154" s="5">
        <v>-3709839253</v>
      </c>
      <c r="G154" s="5">
        <v>-6628918038</v>
      </c>
      <c r="I154" s="5">
        <v>-5742067865</v>
      </c>
      <c r="J154" s="5">
        <v>-14148843241</v>
      </c>
      <c r="K154" s="5">
        <v>76102510212</v>
      </c>
      <c r="L154" s="5">
        <v>-13690206288</v>
      </c>
      <c r="M154" s="5">
        <v>-21251279251</v>
      </c>
      <c r="N154" s="5">
        <v>-5485523944</v>
      </c>
    </row>
    <row r="155" spans="3:14" ht="15.5" x14ac:dyDescent="0.35">
      <c r="C155" t="s">
        <v>1184</v>
      </c>
      <c r="K155" s="5">
        <v>97262262797</v>
      </c>
    </row>
    <row r="156" spans="3:14" ht="15.5" x14ac:dyDescent="0.35">
      <c r="C156" t="s">
        <v>1185</v>
      </c>
      <c r="L156" s="5">
        <v>-17227860905</v>
      </c>
      <c r="M156" s="5">
        <v>-10426615689</v>
      </c>
      <c r="N156" s="5">
        <v>78710838</v>
      </c>
    </row>
    <row r="157" spans="3:14" ht="15.5" x14ac:dyDescent="0.35">
      <c r="C157" t="s">
        <v>1186</v>
      </c>
      <c r="L157" s="5">
        <v>-1178500000</v>
      </c>
    </row>
    <row r="158" spans="3:14" ht="15.5" x14ac:dyDescent="0.35">
      <c r="C158" t="s">
        <v>289</v>
      </c>
      <c r="D158" s="5">
        <v>-116485356</v>
      </c>
      <c r="E158" s="5">
        <v>-113205706</v>
      </c>
      <c r="F158" s="5">
        <v>-110018458</v>
      </c>
      <c r="G158" s="5">
        <v>-106921284</v>
      </c>
      <c r="I158" s="5">
        <v>-421837450</v>
      </c>
      <c r="J158" s="5">
        <v>-150057458</v>
      </c>
    </row>
    <row r="159" spans="3:14" ht="15.5" x14ac:dyDescent="0.35">
      <c r="C159" t="s">
        <v>1187</v>
      </c>
      <c r="D159" s="5">
        <v>29999995100</v>
      </c>
      <c r="G159" s="5">
        <v>-54500000000</v>
      </c>
    </row>
    <row r="160" spans="3:14" ht="15.5" x14ac:dyDescent="0.35">
      <c r="C160" t="s">
        <v>403</v>
      </c>
      <c r="G160" s="5">
        <v>16544089</v>
      </c>
      <c r="I160" s="5">
        <v>19845648</v>
      </c>
      <c r="J160" s="5">
        <v>10411092</v>
      </c>
    </row>
    <row r="161" spans="2:14" ht="15.5" x14ac:dyDescent="0.35">
      <c r="C161" t="s">
        <v>149</v>
      </c>
      <c r="E161" s="5">
        <v>15000000000</v>
      </c>
      <c r="G161" s="5">
        <v>56500000000</v>
      </c>
      <c r="I161" s="5">
        <v>56500000000</v>
      </c>
      <c r="J161" s="5">
        <v>42836000000</v>
      </c>
      <c r="L161" s="5">
        <v>43279000000</v>
      </c>
      <c r="M161" s="5">
        <v>5361540445</v>
      </c>
      <c r="N161" s="5">
        <v>1850000000</v>
      </c>
    </row>
    <row r="162" spans="2:14" ht="15.5" x14ac:dyDescent="0.35">
      <c r="C162" t="s">
        <v>153</v>
      </c>
      <c r="D162" s="5">
        <v>-11741404890</v>
      </c>
      <c r="F162" s="5">
        <v>-4034178504</v>
      </c>
      <c r="G162" s="5">
        <v>-4028785757</v>
      </c>
      <c r="I162" s="5">
        <v>-49134340469</v>
      </c>
      <c r="J162" s="5">
        <v>-38336561290</v>
      </c>
      <c r="K162" s="5">
        <v>-8873909842</v>
      </c>
      <c r="L162" s="5">
        <v>-5159711171</v>
      </c>
      <c r="M162" s="5">
        <v>-4295904428</v>
      </c>
      <c r="N162" s="5">
        <v>-2072073055</v>
      </c>
    </row>
    <row r="163" spans="2:14" ht="15.5" x14ac:dyDescent="0.35">
      <c r="C163" t="s">
        <v>338</v>
      </c>
      <c r="D163" s="5">
        <v>5240774411</v>
      </c>
      <c r="E163" s="5">
        <v>-5240774411</v>
      </c>
      <c r="G163" s="5">
        <v>-2277000000</v>
      </c>
      <c r="I163" s="5">
        <v>-7213577736</v>
      </c>
      <c r="J163" s="5">
        <v>-9428571600</v>
      </c>
      <c r="L163" s="5">
        <v>-30324606255</v>
      </c>
      <c r="M163" s="5">
        <v>-7840783992</v>
      </c>
      <c r="N163" s="5">
        <v>-3452593433</v>
      </c>
    </row>
    <row r="164" spans="2:14" ht="15.5" x14ac:dyDescent="0.35">
      <c r="C164" t="s">
        <v>865</v>
      </c>
      <c r="E164" s="5">
        <v>-75000000</v>
      </c>
      <c r="F164" s="5">
        <v>-175000000</v>
      </c>
      <c r="I164" s="5">
        <v>-175000000</v>
      </c>
    </row>
    <row r="165" spans="2:14" ht="15.5" x14ac:dyDescent="0.35">
      <c r="C165" t="s">
        <v>343</v>
      </c>
      <c r="D165" s="5">
        <v>-63127745</v>
      </c>
      <c r="E165" s="5">
        <v>-1141149088</v>
      </c>
      <c r="F165" s="5">
        <v>609357709</v>
      </c>
      <c r="G165" s="5">
        <v>-2232755086</v>
      </c>
      <c r="I165" s="5">
        <v>-5317157858</v>
      </c>
      <c r="J165" s="5">
        <v>-9080063985</v>
      </c>
      <c r="K165" s="5">
        <v>-12285842743</v>
      </c>
      <c r="L165" s="5">
        <v>-3078527957</v>
      </c>
      <c r="M165" s="5">
        <v>-4049515587</v>
      </c>
      <c r="N165" s="5">
        <v>-1889568294</v>
      </c>
    </row>
    <row r="166" spans="2:14" ht="15.5" x14ac:dyDescent="0.35">
      <c r="C166" t="s">
        <v>507</v>
      </c>
      <c r="D166" s="5">
        <v>18033790561</v>
      </c>
      <c r="E166" s="5">
        <v>1788770479</v>
      </c>
      <c r="F166" s="5">
        <v>8274403429</v>
      </c>
      <c r="G166" s="5">
        <v>-12493292538</v>
      </c>
      <c r="I166" s="5">
        <v>-22254753443</v>
      </c>
      <c r="J166" s="5">
        <v>-2712282712</v>
      </c>
      <c r="K166" s="5">
        <v>12930638032</v>
      </c>
      <c r="L166" s="5">
        <v>296322154</v>
      </c>
      <c r="M166" s="5">
        <v>-147764720</v>
      </c>
      <c r="N166" s="5">
        <v>10559306674</v>
      </c>
    </row>
    <row r="167" spans="2:14" ht="15.5" x14ac:dyDescent="0.35">
      <c r="C167" t="s">
        <v>509</v>
      </c>
      <c r="E167" s="5">
        <v>20886337105</v>
      </c>
      <c r="I167" s="5">
        <v>42946474834</v>
      </c>
      <c r="J167" s="5">
        <v>45575696548</v>
      </c>
      <c r="K167" s="5">
        <v>32675065176</v>
      </c>
      <c r="L167" s="5">
        <v>28927745749</v>
      </c>
      <c r="M167" s="5">
        <v>33142129102</v>
      </c>
      <c r="N167" s="5">
        <v>27643812987</v>
      </c>
    </row>
    <row r="168" spans="2:14" ht="15.5" x14ac:dyDescent="0.35">
      <c r="C168" t="s">
        <v>290</v>
      </c>
      <c r="F168" s="5">
        <v>194615714</v>
      </c>
      <c r="I168" s="5">
        <v>194615714</v>
      </c>
      <c r="J168" s="5">
        <v>83060998</v>
      </c>
      <c r="K168" s="5">
        <v>-30006660</v>
      </c>
      <c r="L168" s="5">
        <v>-715271882</v>
      </c>
      <c r="M168" s="5">
        <v>-294508398</v>
      </c>
      <c r="N168" s="5">
        <v>-119117254</v>
      </c>
    </row>
    <row r="169" spans="2:14" ht="15.5" x14ac:dyDescent="0.35">
      <c r="C169" t="s">
        <v>245</v>
      </c>
    </row>
    <row r="170" spans="2:14" ht="15.5" x14ac:dyDescent="0.35">
      <c r="C170" t="s">
        <v>510</v>
      </c>
      <c r="D170" s="5">
        <v>18033790561</v>
      </c>
      <c r="E170" s="5">
        <v>22675107584</v>
      </c>
      <c r="F170" s="5">
        <v>8469019143</v>
      </c>
      <c r="G170" s="5">
        <v>-12493292538</v>
      </c>
      <c r="I170" s="5">
        <v>20886337105</v>
      </c>
      <c r="J170" s="5">
        <v>42946474834</v>
      </c>
      <c r="K170" s="5">
        <v>45575696548</v>
      </c>
      <c r="L170" s="5">
        <v>28508796021</v>
      </c>
      <c r="M170" s="5">
        <v>32699855984</v>
      </c>
      <c r="N170" s="5">
        <v>38084002407</v>
      </c>
    </row>
    <row r="172" spans="2:14" ht="15.5" x14ac:dyDescent="0.35">
      <c r="B172" t="s">
        <v>160</v>
      </c>
      <c r="C172" t="s">
        <v>12</v>
      </c>
      <c r="D172" s="5">
        <v>3450000000</v>
      </c>
      <c r="E172" s="5">
        <v>3450000000</v>
      </c>
      <c r="F172" s="5">
        <v>3140000000</v>
      </c>
      <c r="G172" s="5">
        <v>3140000000</v>
      </c>
      <c r="I172" s="5">
        <v>3140000000</v>
      </c>
      <c r="J172" s="5">
        <v>3140000000</v>
      </c>
      <c r="K172" s="5">
        <v>3140000000</v>
      </c>
      <c r="L172" s="5">
        <v>2200000000</v>
      </c>
      <c r="M172" s="5">
        <v>0</v>
      </c>
      <c r="N172" s="5">
        <v>0</v>
      </c>
    </row>
    <row r="173" spans="2:14" ht="15.5" x14ac:dyDescent="0.35">
      <c r="C173" t="s">
        <v>161</v>
      </c>
      <c r="D173" s="6">
        <v>2.85</v>
      </c>
      <c r="E173" s="6">
        <v>1.41</v>
      </c>
      <c r="F173" s="6">
        <v>3.32</v>
      </c>
      <c r="G173" s="6">
        <v>0.05</v>
      </c>
    </row>
    <row r="174" spans="2:14" ht="15.5" x14ac:dyDescent="0.35">
      <c r="C174" t="s">
        <v>162</v>
      </c>
      <c r="D174" s="6">
        <v>39.299999999999997</v>
      </c>
      <c r="E174" s="6">
        <v>70.209999999999994</v>
      </c>
      <c r="F174" s="6">
        <v>36.450000000000003</v>
      </c>
      <c r="G174" s="5">
        <v>2040</v>
      </c>
    </row>
    <row r="175" spans="2:14" ht="15.5" x14ac:dyDescent="0.35">
      <c r="C175" t="s">
        <v>61</v>
      </c>
      <c r="D175" s="6">
        <v>4.8</v>
      </c>
      <c r="E175" s="5">
        <v>5</v>
      </c>
      <c r="F175" s="6">
        <v>3.46</v>
      </c>
      <c r="G175" s="6">
        <v>4.55</v>
      </c>
    </row>
    <row r="176" spans="2:14" ht="15.5" x14ac:dyDescent="0.35">
      <c r="C176" t="s">
        <v>163</v>
      </c>
      <c r="D176" s="5">
        <v>21420000000</v>
      </c>
      <c r="E176" s="5">
        <v>14690000000</v>
      </c>
      <c r="F176" s="5">
        <v>25560000000</v>
      </c>
      <c r="G176" s="5">
        <v>7440000000</v>
      </c>
    </row>
    <row r="177" spans="3:7" ht="15.5" x14ac:dyDescent="0.35">
      <c r="C177" t="s">
        <v>164</v>
      </c>
      <c r="D177" s="6">
        <v>2.7099999999999999E-2</v>
      </c>
      <c r="E177" s="6">
        <v>1.47E-2</v>
      </c>
      <c r="F177" s="6">
        <v>3.2799999999999996E-2</v>
      </c>
      <c r="G177" s="6">
        <v>5.0000000000000001E-4</v>
      </c>
    </row>
    <row r="178" spans="3:7" ht="15.5" x14ac:dyDescent="0.35">
      <c r="C178" t="s">
        <v>165</v>
      </c>
      <c r="D178" s="6">
        <v>3.6499999999999998E-2</v>
      </c>
      <c r="E178" s="6">
        <v>2.0499999999999997E-2</v>
      </c>
      <c r="F178" s="6">
        <v>4.4800000000000006E-2</v>
      </c>
      <c r="G178" s="6">
        <v>7.000000000000001E-4</v>
      </c>
    </row>
    <row r="179" spans="3:7" ht="15.5" x14ac:dyDescent="0.35">
      <c r="C179" t="s">
        <v>166</v>
      </c>
      <c r="D179" s="6">
        <v>5.2499999999999998E-2</v>
      </c>
      <c r="E179" s="6">
        <v>3.2400000000000005E-2</v>
      </c>
      <c r="F179" s="6">
        <v>7.2599999999999998E-2</v>
      </c>
      <c r="G179" s="6">
        <v>3.4999999999999996E-3</v>
      </c>
    </row>
    <row r="180" spans="3:7" ht="15.5" x14ac:dyDescent="0.35">
      <c r="C180" t="s">
        <v>167</v>
      </c>
      <c r="D180" s="6">
        <v>10.02</v>
      </c>
      <c r="E180" s="6">
        <v>5.72</v>
      </c>
      <c r="F180" s="6">
        <v>15.45</v>
      </c>
      <c r="G180" s="6">
        <v>0.22</v>
      </c>
    </row>
    <row r="181" spans="3:7" ht="15.5" x14ac:dyDescent="0.35">
      <c r="C181" t="s">
        <v>168</v>
      </c>
      <c r="D181" s="5">
        <v>270000000000</v>
      </c>
      <c r="E181" s="5">
        <v>238000000000</v>
      </c>
      <c r="F181" s="5">
        <v>233000000000</v>
      </c>
      <c r="G181" s="5">
        <v>223000000000</v>
      </c>
    </row>
    <row r="182" spans="3:7" ht="15.5" x14ac:dyDescent="0.35">
      <c r="C182" t="s">
        <v>169</v>
      </c>
      <c r="D182" s="6">
        <v>1.43</v>
      </c>
      <c r="E182" s="6">
        <v>1.44</v>
      </c>
      <c r="F182" s="6">
        <v>1.63</v>
      </c>
      <c r="G182" s="6">
        <v>1.44</v>
      </c>
    </row>
    <row r="183" spans="3:7" ht="15.5" x14ac:dyDescent="0.35">
      <c r="C183" t="s">
        <v>170</v>
      </c>
      <c r="D183" s="6">
        <v>78.260000000000005</v>
      </c>
      <c r="E183" s="6">
        <v>68.819999999999993</v>
      </c>
      <c r="F183" s="6">
        <v>74.040000000000006</v>
      </c>
      <c r="G183" s="6">
        <v>70.88</v>
      </c>
    </row>
    <row r="184" spans="3:7" ht="15.5" x14ac:dyDescent="0.35">
      <c r="C184" t="s">
        <v>171</v>
      </c>
      <c r="D184" s="6">
        <v>1.43</v>
      </c>
      <c r="E184" s="6">
        <v>1.44</v>
      </c>
      <c r="F184" s="6">
        <v>1.64</v>
      </c>
      <c r="G184" s="6">
        <v>1.44</v>
      </c>
    </row>
    <row r="185" spans="3:7" ht="15.5" x14ac:dyDescent="0.35">
      <c r="C185" t="s">
        <v>172</v>
      </c>
      <c r="D185" s="6">
        <v>78.209999999999994</v>
      </c>
      <c r="E185" s="6">
        <v>68.760000000000005</v>
      </c>
      <c r="F185" s="6">
        <v>73.97</v>
      </c>
      <c r="G185" s="6">
        <v>70.8</v>
      </c>
    </row>
    <row r="186" spans="3:7" ht="15.5" x14ac:dyDescent="0.35">
      <c r="C186" t="s">
        <v>173</v>
      </c>
      <c r="D186" s="5">
        <v>26000000000</v>
      </c>
      <c r="E186" s="5">
        <v>26000000000</v>
      </c>
      <c r="F186" s="5">
        <v>31000000000</v>
      </c>
      <c r="G186" s="5">
        <v>31000000000</v>
      </c>
    </row>
    <row r="187" spans="3:7" ht="15.5" x14ac:dyDescent="0.35">
      <c r="C187" t="s">
        <v>174</v>
      </c>
      <c r="D187" s="5">
        <v>23000000000</v>
      </c>
      <c r="E187" s="5">
        <v>30000000000</v>
      </c>
      <c r="F187" s="5">
        <v>15000000000</v>
      </c>
      <c r="G187" s="5">
        <v>19000000000</v>
      </c>
    </row>
    <row r="188" spans="3:7" ht="15.5" x14ac:dyDescent="0.35">
      <c r="C188" t="s">
        <v>175</v>
      </c>
      <c r="D188" s="5">
        <v>270000000000</v>
      </c>
      <c r="E188" s="5">
        <v>238000000000</v>
      </c>
      <c r="F188" s="5">
        <v>233000000000</v>
      </c>
      <c r="G188" s="5">
        <v>223000000000</v>
      </c>
    </row>
    <row r="189" spans="3:7" ht="15.5" x14ac:dyDescent="0.35">
      <c r="C189" t="s">
        <v>24</v>
      </c>
      <c r="D189" s="5">
        <v>49000000000</v>
      </c>
      <c r="E189" s="5">
        <v>56000000000</v>
      </c>
      <c r="F189" s="5">
        <v>46000000000</v>
      </c>
      <c r="G189" s="5">
        <v>50000000000</v>
      </c>
    </row>
    <row r="190" spans="3:7" ht="15.5" x14ac:dyDescent="0.35">
      <c r="C190" t="s">
        <v>21</v>
      </c>
      <c r="D190" s="5">
        <v>8000000000</v>
      </c>
      <c r="E190" s="5">
        <v>33000000000</v>
      </c>
      <c r="F190" s="5">
        <v>25000000000</v>
      </c>
      <c r="G190" s="5">
        <v>38000000000</v>
      </c>
    </row>
    <row r="191" spans="3:7" ht="15.5" x14ac:dyDescent="0.35">
      <c r="C191" t="s">
        <v>176</v>
      </c>
      <c r="D191" s="5">
        <v>176000000000</v>
      </c>
      <c r="E191" s="5">
        <v>150000000000</v>
      </c>
      <c r="F191" s="5">
        <v>132000000000</v>
      </c>
      <c r="G191" s="5">
        <v>105000000000</v>
      </c>
    </row>
    <row r="192" spans="3:7" ht="15.5" x14ac:dyDescent="0.35">
      <c r="C192" t="s">
        <v>177</v>
      </c>
      <c r="D192" s="5">
        <v>1000000000</v>
      </c>
      <c r="E192" s="5">
        <v>1000000000</v>
      </c>
      <c r="F192" s="5">
        <v>7000000000</v>
      </c>
      <c r="G192" s="5">
        <v>0</v>
      </c>
    </row>
    <row r="193" spans="3:14" ht="15.5" x14ac:dyDescent="0.35">
      <c r="C193" t="s">
        <v>178</v>
      </c>
      <c r="D193" s="5">
        <v>-6000000000</v>
      </c>
      <c r="E193" s="5">
        <v>-5000000000</v>
      </c>
      <c r="F193" s="5">
        <v>7000000000</v>
      </c>
      <c r="G193" s="5">
        <v>-5000000000</v>
      </c>
    </row>
    <row r="194" spans="3:14" ht="15.5" x14ac:dyDescent="0.35">
      <c r="C194" t="s">
        <v>13</v>
      </c>
      <c r="D194" s="5">
        <v>-5000000000</v>
      </c>
      <c r="E194" s="5">
        <v>-4000000000</v>
      </c>
      <c r="F194" s="5">
        <v>14000000000</v>
      </c>
      <c r="G194" s="5">
        <v>-6000000000</v>
      </c>
    </row>
    <row r="195" spans="3:14" ht="15.5" x14ac:dyDescent="0.35">
      <c r="C195" t="s">
        <v>16</v>
      </c>
      <c r="D195" s="6">
        <v>-1.53</v>
      </c>
      <c r="E195" s="6">
        <v>-1.21</v>
      </c>
      <c r="F195" s="6">
        <v>4.3499999999999996</v>
      </c>
      <c r="G195" s="6">
        <v>-1.79</v>
      </c>
    </row>
    <row r="196" spans="3:14" ht="15.5" x14ac:dyDescent="0.35">
      <c r="C196" t="s">
        <v>46</v>
      </c>
      <c r="I196" s="6">
        <v>7.69</v>
      </c>
      <c r="J196" s="6">
        <v>7.65</v>
      </c>
      <c r="K196" s="6">
        <v>9.83</v>
      </c>
      <c r="L196" s="6">
        <v>16.63</v>
      </c>
      <c r="M196" s="6">
        <v>13069215.880000001</v>
      </c>
      <c r="N196" s="6">
        <v>15781616.16</v>
      </c>
    </row>
    <row r="197" spans="3:14" ht="15.5" x14ac:dyDescent="0.35">
      <c r="C197" t="s">
        <v>60</v>
      </c>
      <c r="I197" s="6">
        <v>15.73</v>
      </c>
      <c r="J197" s="6">
        <v>9.93</v>
      </c>
      <c r="K197" s="6">
        <v>11.19</v>
      </c>
      <c r="L197" s="5">
        <v>0</v>
      </c>
      <c r="M197" s="5">
        <v>0</v>
      </c>
      <c r="N197" s="5">
        <v>0</v>
      </c>
    </row>
    <row r="198" spans="3:14" ht="15.5" x14ac:dyDescent="0.35">
      <c r="C198" t="s">
        <v>63</v>
      </c>
      <c r="I198" s="6">
        <v>1.1499999999999999</v>
      </c>
      <c r="J198" s="6">
        <v>0.77</v>
      </c>
      <c r="K198" s="6">
        <v>1.21</v>
      </c>
      <c r="L198" s="5">
        <v>0</v>
      </c>
      <c r="M198" s="5">
        <v>0</v>
      </c>
      <c r="N198" s="5">
        <v>0</v>
      </c>
    </row>
    <row r="199" spans="3:14" ht="15.5" x14ac:dyDescent="0.35">
      <c r="C199" t="s">
        <v>179</v>
      </c>
      <c r="I199" s="6">
        <v>65599999999.999992</v>
      </c>
      <c r="J199" s="5">
        <v>59370000000</v>
      </c>
      <c r="K199" s="6">
        <v>64790000000.000008</v>
      </c>
      <c r="L199" s="5">
        <v>65170000000</v>
      </c>
      <c r="M199" s="5">
        <v>43360000000</v>
      </c>
      <c r="N199" s="5">
        <v>41980000000</v>
      </c>
    </row>
    <row r="200" spans="3:14" ht="15.5" x14ac:dyDescent="0.35">
      <c r="C200" t="s">
        <v>180</v>
      </c>
      <c r="I200" s="6">
        <v>7.5999999999999998E-2</v>
      </c>
      <c r="J200" s="6">
        <v>8.2400000000000001E-2</v>
      </c>
      <c r="K200" s="6">
        <v>0.11220000000000001</v>
      </c>
      <c r="L200" s="6">
        <v>0.22940000000000002</v>
      </c>
      <c r="M200" s="6">
        <v>0.13570000000000002</v>
      </c>
      <c r="N200" s="6">
        <v>0.16210000000000002</v>
      </c>
    </row>
    <row r="201" spans="3:14" ht="15.5" x14ac:dyDescent="0.35">
      <c r="C201" t="s">
        <v>181</v>
      </c>
      <c r="I201" s="6">
        <v>0.1038</v>
      </c>
      <c r="J201" s="6">
        <v>0.11119999999999999</v>
      </c>
      <c r="K201" s="6">
        <v>0.1542</v>
      </c>
      <c r="L201" s="6">
        <v>0.49509999999999998</v>
      </c>
      <c r="M201" s="6">
        <v>0.30170000000000002</v>
      </c>
      <c r="N201" s="6">
        <v>0.45779999999999998</v>
      </c>
    </row>
    <row r="202" spans="3:14" ht="15.5" x14ac:dyDescent="0.35">
      <c r="C202" t="s">
        <v>182</v>
      </c>
      <c r="I202" s="6">
        <v>0.16690000000000002</v>
      </c>
      <c r="J202" s="6">
        <v>0.16500000000000001</v>
      </c>
      <c r="K202" s="6">
        <v>0.28100000000000003</v>
      </c>
      <c r="L202" s="6">
        <v>0.47789999999999999</v>
      </c>
      <c r="M202" s="6">
        <v>0.34090000000000004</v>
      </c>
      <c r="N202" s="6">
        <v>0.6823999999999999</v>
      </c>
    </row>
    <row r="203" spans="3:14" ht="15.5" x14ac:dyDescent="0.35">
      <c r="C203" t="s">
        <v>183</v>
      </c>
      <c r="I203" s="6">
        <v>8.1999999999999993</v>
      </c>
      <c r="J203" s="6">
        <v>6.78</v>
      </c>
      <c r="K203" s="6">
        <v>9.1999999999999993</v>
      </c>
      <c r="L203" s="6">
        <v>14.06</v>
      </c>
      <c r="M203" s="6">
        <v>9.2899999999999991</v>
      </c>
      <c r="N203" s="6">
        <v>6.37</v>
      </c>
    </row>
    <row r="204" spans="3:14" ht="15.5" x14ac:dyDescent="0.35">
      <c r="C204" t="s">
        <v>57</v>
      </c>
      <c r="I204" s="6">
        <v>1.63</v>
      </c>
      <c r="J204" s="6">
        <v>1.1000000000000001</v>
      </c>
      <c r="K204" s="6">
        <v>1.73</v>
      </c>
      <c r="L204" s="5">
        <v>0</v>
      </c>
      <c r="M204" s="5">
        <v>0</v>
      </c>
      <c r="N204" s="5">
        <v>0</v>
      </c>
    </row>
    <row r="205" spans="3:14" ht="15.5" x14ac:dyDescent="0.35">
      <c r="C205" t="s">
        <v>54</v>
      </c>
      <c r="I205" s="6">
        <v>74.040000000000006</v>
      </c>
      <c r="J205" s="6">
        <v>68.8</v>
      </c>
      <c r="K205" s="6">
        <v>63.76</v>
      </c>
      <c r="L205" s="6">
        <v>33.58</v>
      </c>
      <c r="M205" s="6">
        <v>43313860.960000001</v>
      </c>
      <c r="N205" s="6">
        <v>34469837.329999998</v>
      </c>
    </row>
    <row r="206" spans="3:14" ht="15.5" x14ac:dyDescent="0.35">
      <c r="C206" t="s">
        <v>184</v>
      </c>
      <c r="I206" s="6">
        <v>1.64</v>
      </c>
      <c r="J206" s="6">
        <v>1.1100000000000001</v>
      </c>
      <c r="K206" s="6">
        <v>1.73</v>
      </c>
      <c r="L206" s="5">
        <v>0</v>
      </c>
      <c r="M206" s="5">
        <v>0</v>
      </c>
      <c r="N206" s="5">
        <v>0</v>
      </c>
    </row>
    <row r="207" spans="3:14" ht="15.5" x14ac:dyDescent="0.35">
      <c r="C207" t="s">
        <v>185</v>
      </c>
      <c r="I207" s="6">
        <v>73.97</v>
      </c>
      <c r="J207" s="6">
        <v>68.69</v>
      </c>
      <c r="K207" s="6">
        <v>63.62</v>
      </c>
      <c r="L207" s="6">
        <v>33.369999999999997</v>
      </c>
      <c r="M207" s="6">
        <v>42826833.18</v>
      </c>
      <c r="N207" s="6">
        <v>34019142.880000003</v>
      </c>
    </row>
    <row r="208" spans="3:14" ht="15.5" x14ac:dyDescent="0.35">
      <c r="C208" t="s">
        <v>186</v>
      </c>
      <c r="I208" s="5">
        <v>31000000000</v>
      </c>
      <c r="J208" s="5">
        <v>13000000000</v>
      </c>
      <c r="K208" s="5">
        <v>9000000000</v>
      </c>
      <c r="L208" s="5">
        <v>9000000000</v>
      </c>
      <c r="M208" s="5">
        <v>2000000000</v>
      </c>
      <c r="N208" s="5">
        <v>2000000000</v>
      </c>
    </row>
    <row r="209" spans="2:14" ht="15.5" x14ac:dyDescent="0.35">
      <c r="C209" t="s">
        <v>187</v>
      </c>
      <c r="I209" s="5">
        <v>15000000000</v>
      </c>
      <c r="J209" s="5">
        <v>26000000000</v>
      </c>
      <c r="K209" s="5">
        <v>25000000000</v>
      </c>
      <c r="L209" s="5">
        <v>34000000000</v>
      </c>
      <c r="M209" s="5">
        <v>21000000000</v>
      </c>
      <c r="N209" s="5">
        <v>31000000000</v>
      </c>
    </row>
    <row r="210" spans="2:14" ht="15.5" x14ac:dyDescent="0.35">
      <c r="C210" t="s">
        <v>26</v>
      </c>
      <c r="I210" s="5">
        <v>46000000000</v>
      </c>
      <c r="J210" s="5">
        <v>39000000000</v>
      </c>
      <c r="K210" s="5">
        <v>34000000000</v>
      </c>
      <c r="L210" s="5">
        <v>43000000000</v>
      </c>
      <c r="M210" s="5">
        <v>23000000000</v>
      </c>
      <c r="N210" s="5">
        <v>33000000000</v>
      </c>
    </row>
    <row r="211" spans="2:14" ht="15.5" x14ac:dyDescent="0.35">
      <c r="C211" t="s">
        <v>23</v>
      </c>
      <c r="I211" s="5">
        <v>25000000000</v>
      </c>
      <c r="J211" s="5">
        <v>-4000000000</v>
      </c>
      <c r="K211" s="5">
        <v>-12000000000</v>
      </c>
      <c r="L211" s="5">
        <v>10000000000</v>
      </c>
      <c r="M211" s="5">
        <v>-6000000000</v>
      </c>
      <c r="N211" s="5">
        <v>-1000000000</v>
      </c>
    </row>
    <row r="212" spans="2:14" ht="15.5" x14ac:dyDescent="0.35">
      <c r="C212" t="s">
        <v>188</v>
      </c>
      <c r="I212" s="5">
        <v>132000000000</v>
      </c>
      <c r="J212" s="5">
        <v>133000000000</v>
      </c>
      <c r="K212" s="5">
        <v>148000000000</v>
      </c>
      <c r="L212" s="5">
        <v>54000000000</v>
      </c>
      <c r="M212" s="5">
        <v>39000000000</v>
      </c>
      <c r="N212" s="5">
        <v>42000000000</v>
      </c>
    </row>
    <row r="213" spans="2:14" ht="15.5" x14ac:dyDescent="0.35">
      <c r="C213" t="s">
        <v>189</v>
      </c>
      <c r="I213" s="5">
        <v>9000000000</v>
      </c>
      <c r="J213" s="5">
        <v>2000000000</v>
      </c>
      <c r="K213" s="5">
        <v>10000000000</v>
      </c>
      <c r="L213" s="5">
        <v>34000000000</v>
      </c>
      <c r="M213" s="5">
        <v>29000000000</v>
      </c>
      <c r="N213" s="5">
        <v>23000000000</v>
      </c>
    </row>
    <row r="214" spans="2:14" ht="15.5" x14ac:dyDescent="0.35">
      <c r="C214" t="s">
        <v>190</v>
      </c>
      <c r="I214" s="5">
        <v>-24000000000</v>
      </c>
      <c r="J214" s="5">
        <v>-38000000000</v>
      </c>
      <c r="K214" s="5">
        <v>-22000000000</v>
      </c>
      <c r="L214" s="5">
        <v>-20000000000</v>
      </c>
      <c r="M214" s="5">
        <v>-7000000000</v>
      </c>
      <c r="N214" s="5">
        <v>-9000000000</v>
      </c>
    </row>
    <row r="215" spans="2:14" ht="15.5" x14ac:dyDescent="0.35">
      <c r="C215" t="s">
        <v>15</v>
      </c>
      <c r="I215" s="5">
        <v>-14000000000</v>
      </c>
      <c r="J215" s="5">
        <v>-36000000000</v>
      </c>
      <c r="K215" s="5">
        <v>-12000000000</v>
      </c>
      <c r="L215" s="5">
        <v>15000000000</v>
      </c>
      <c r="M215" s="5">
        <v>23000000000</v>
      </c>
      <c r="N215" s="5">
        <v>14000000000</v>
      </c>
    </row>
    <row r="216" spans="2:14" ht="15.5" x14ac:dyDescent="0.35">
      <c r="C216" t="s">
        <v>17</v>
      </c>
      <c r="I216" s="6">
        <v>-4.5599999999999996</v>
      </c>
      <c r="J216" s="6">
        <v>-11.45</v>
      </c>
      <c r="K216" s="6">
        <v>-3.79</v>
      </c>
      <c r="L216" s="6">
        <v>6.75</v>
      </c>
      <c r="M216" s="6">
        <v>15052658.35</v>
      </c>
      <c r="N216" s="6">
        <v>9366620.8100000005</v>
      </c>
    </row>
    <row r="218" spans="2:14" ht="15.5" x14ac:dyDescent="0.35">
      <c r="B218" t="s">
        <v>191</v>
      </c>
      <c r="C218" t="s">
        <v>192</v>
      </c>
      <c r="D218" s="5">
        <v>10000000000</v>
      </c>
      <c r="E218" s="5">
        <v>5000000000</v>
      </c>
      <c r="F218" s="5">
        <v>10000000000</v>
      </c>
      <c r="G218" s="5">
        <v>151000000</v>
      </c>
      <c r="H218" s="5">
        <v>29000000000</v>
      </c>
      <c r="I218" s="5">
        <v>24000000000</v>
      </c>
      <c r="J218" s="5">
        <v>24000000000</v>
      </c>
      <c r="K218" s="5">
        <v>31000000000</v>
      </c>
      <c r="L218" s="5">
        <v>37000000000</v>
      </c>
      <c r="M218" s="5">
        <v>20000000000</v>
      </c>
      <c r="N218" s="5">
        <v>24000000000</v>
      </c>
    </row>
    <row r="219" spans="2:14" ht="15.5" x14ac:dyDescent="0.35">
      <c r="C219" t="s">
        <v>345</v>
      </c>
      <c r="H219" s="6">
        <v>2.31</v>
      </c>
      <c r="I219" s="6">
        <v>2.31</v>
      </c>
      <c r="J219" s="6">
        <v>2.2999999999999998</v>
      </c>
      <c r="K219" s="5">
        <v>3</v>
      </c>
    </row>
    <row r="220" spans="2:14" ht="15.5" x14ac:dyDescent="0.35">
      <c r="C220" t="s">
        <v>65</v>
      </c>
      <c r="H220" s="6">
        <v>0.27089999999999997</v>
      </c>
      <c r="I220" s="6">
        <v>0.3301</v>
      </c>
      <c r="J220" s="6">
        <v>0.30059999999999998</v>
      </c>
      <c r="K220" s="6">
        <v>0.30510000000000004</v>
      </c>
    </row>
    <row r="221" spans="2:14" ht="15.5" x14ac:dyDescent="0.35">
      <c r="C221" t="s">
        <v>346</v>
      </c>
      <c r="H221" s="6">
        <v>2.12E-2</v>
      </c>
      <c r="I221" s="6">
        <v>2.2000000000000002E-2</v>
      </c>
      <c r="J221" s="6">
        <v>2.2099999999999998E-2</v>
      </c>
      <c r="K221" s="6">
        <v>3.61E-2</v>
      </c>
    </row>
    <row r="222" spans="2:14" ht="15.5" x14ac:dyDescent="0.35">
      <c r="C222" t="s">
        <v>45</v>
      </c>
      <c r="D222" s="6">
        <v>2.85</v>
      </c>
      <c r="E222" s="6">
        <v>1.41</v>
      </c>
      <c r="F222" s="6">
        <v>3.02</v>
      </c>
      <c r="G222" s="6">
        <v>0.04</v>
      </c>
      <c r="H222" s="6">
        <v>8.5299999999999994</v>
      </c>
      <c r="I222" s="5">
        <v>7</v>
      </c>
      <c r="J222" s="6">
        <v>6.97</v>
      </c>
      <c r="K222" s="6">
        <v>8.9499999999999993</v>
      </c>
      <c r="L222" s="6">
        <v>10.6</v>
      </c>
      <c r="M222" s="6">
        <v>5.68</v>
      </c>
      <c r="N222" s="6">
        <v>6.86</v>
      </c>
    </row>
    <row r="223" spans="2:14" ht="15.5" x14ac:dyDescent="0.35">
      <c r="C223" t="s">
        <v>67</v>
      </c>
      <c r="H223" s="6">
        <v>2.31</v>
      </c>
      <c r="I223" s="6">
        <v>2.31</v>
      </c>
      <c r="J223" s="6">
        <v>2.2999999999999998</v>
      </c>
      <c r="K223" s="5">
        <v>3</v>
      </c>
    </row>
    <row r="224" spans="2:14" ht="15.5" x14ac:dyDescent="0.35">
      <c r="C224" t="s">
        <v>347</v>
      </c>
      <c r="H224" s="6">
        <v>0.27089999999999997</v>
      </c>
      <c r="I224" s="6">
        <v>0.3301</v>
      </c>
      <c r="J224" s="6">
        <v>0.30059999999999998</v>
      </c>
      <c r="K224" s="6">
        <v>0.30510000000000004</v>
      </c>
    </row>
    <row r="225" spans="3:14" ht="15.5" x14ac:dyDescent="0.35">
      <c r="C225" t="s">
        <v>348</v>
      </c>
      <c r="H225" s="6">
        <v>2.12E-2</v>
      </c>
      <c r="I225" s="6">
        <v>2.2000000000000002E-2</v>
      </c>
      <c r="J225" s="6">
        <v>2.2099999999999998E-2</v>
      </c>
      <c r="K225" s="6">
        <v>3.61E-2</v>
      </c>
    </row>
    <row r="226" spans="3:14" ht="15.5" x14ac:dyDescent="0.35">
      <c r="C226" t="s">
        <v>193</v>
      </c>
      <c r="D226" s="5">
        <v>81000000000</v>
      </c>
      <c r="E226" s="5">
        <v>68000000000</v>
      </c>
      <c r="F226" s="5">
        <v>110000000000</v>
      </c>
      <c r="G226" s="5">
        <v>71000000000</v>
      </c>
      <c r="H226" s="5">
        <v>298000000000</v>
      </c>
      <c r="I226" s="5">
        <v>331000000000</v>
      </c>
      <c r="J226" s="5">
        <v>309000000000</v>
      </c>
      <c r="K226" s="5">
        <v>287000000000</v>
      </c>
      <c r="L226" s="5">
        <v>282000000000</v>
      </c>
      <c r="M226" s="5">
        <v>226000000000</v>
      </c>
      <c r="N226" s="5">
        <v>225000000000</v>
      </c>
    </row>
    <row r="227" spans="3:14" ht="15.5" x14ac:dyDescent="0.35">
      <c r="C227" t="s">
        <v>349</v>
      </c>
      <c r="H227" s="6">
        <v>2.31</v>
      </c>
      <c r="I227" s="6">
        <v>2.31</v>
      </c>
      <c r="J227" s="6">
        <v>2.2999999999999998</v>
      </c>
      <c r="K227" s="5">
        <v>3</v>
      </c>
    </row>
    <row r="228" spans="3:14" ht="15.5" x14ac:dyDescent="0.35">
      <c r="C228" t="s">
        <v>350</v>
      </c>
      <c r="H228" s="6">
        <v>0.27089999999999997</v>
      </c>
      <c r="I228" s="6">
        <v>0.3301</v>
      </c>
      <c r="J228" s="6">
        <v>0.30059999999999998</v>
      </c>
      <c r="K228" s="6">
        <v>0.30510000000000004</v>
      </c>
    </row>
    <row r="229" spans="3:14" ht="15.5" x14ac:dyDescent="0.35">
      <c r="C229" t="s">
        <v>351</v>
      </c>
      <c r="H229" s="6">
        <v>2.12E-2</v>
      </c>
      <c r="I229" s="6">
        <v>2.2000000000000002E-2</v>
      </c>
      <c r="J229" s="6">
        <v>2.2099999999999998E-2</v>
      </c>
      <c r="K229" s="6">
        <v>3.61E-2</v>
      </c>
    </row>
    <row r="230" spans="3:14" ht="15.5" x14ac:dyDescent="0.35">
      <c r="C230" t="s">
        <v>194</v>
      </c>
      <c r="I230" s="6">
        <v>12.78</v>
      </c>
    </row>
    <row r="231" spans="3:14" ht="15.5" x14ac:dyDescent="0.35">
      <c r="C231" t="s">
        <v>292</v>
      </c>
      <c r="I231" s="6">
        <v>14.87</v>
      </c>
    </row>
    <row r="232" spans="3:14" ht="15.5" x14ac:dyDescent="0.35">
      <c r="C232" t="s">
        <v>195</v>
      </c>
      <c r="I232" s="6">
        <v>6.95</v>
      </c>
    </row>
    <row r="233" spans="3:14" ht="15.5" x14ac:dyDescent="0.35">
      <c r="C233" t="s">
        <v>293</v>
      </c>
      <c r="I233" s="6">
        <v>6.7199999999999996E-2</v>
      </c>
    </row>
    <row r="234" spans="3:14" ht="15.5" x14ac:dyDescent="0.35">
      <c r="C234" t="s">
        <v>294</v>
      </c>
      <c r="I234" s="6">
        <v>1.1399999999999999</v>
      </c>
    </row>
    <row r="235" spans="3:14" ht="15.5" x14ac:dyDescent="0.35">
      <c r="C235" t="s">
        <v>196</v>
      </c>
      <c r="I235" s="6">
        <v>1.39</v>
      </c>
    </row>
    <row r="236" spans="3:14" ht="15.5" x14ac:dyDescent="0.35">
      <c r="C236" t="s">
        <v>295</v>
      </c>
      <c r="I236" s="6">
        <v>45.17</v>
      </c>
    </row>
    <row r="237" spans="3:14" ht="15.5" x14ac:dyDescent="0.35">
      <c r="C237" t="s">
        <v>296</v>
      </c>
      <c r="I237" s="6">
        <v>-262.51</v>
      </c>
    </row>
    <row r="238" spans="3:14" ht="15.5" x14ac:dyDescent="0.35">
      <c r="C238" t="s">
        <v>297</v>
      </c>
      <c r="I238" s="6">
        <v>8.6199999999999992</v>
      </c>
    </row>
    <row r="239" spans="3:14" ht="15.5" x14ac:dyDescent="0.35">
      <c r="C239" t="s">
        <v>298</v>
      </c>
      <c r="I239" s="6">
        <v>5.57</v>
      </c>
    </row>
    <row r="240" spans="3:14" ht="15.5" x14ac:dyDescent="0.35">
      <c r="C240" t="s">
        <v>299</v>
      </c>
      <c r="I240" s="6">
        <v>28.6</v>
      </c>
    </row>
    <row r="241" spans="3:9" ht="15.5" x14ac:dyDescent="0.35">
      <c r="C241" t="s">
        <v>300</v>
      </c>
      <c r="I241" s="6">
        <v>-0.66</v>
      </c>
    </row>
    <row r="242" spans="3:9" ht="15.5" x14ac:dyDescent="0.35">
      <c r="C242" t="s">
        <v>301</v>
      </c>
      <c r="I242" s="6">
        <v>7.33</v>
      </c>
    </row>
    <row r="243" spans="3:9" ht="15.5" x14ac:dyDescent="0.35">
      <c r="C243" t="s">
        <v>197</v>
      </c>
      <c r="I243" s="6">
        <v>8.5299999999999994</v>
      </c>
    </row>
    <row r="244" spans="3:9" ht="15.5" x14ac:dyDescent="0.35">
      <c r="C244" t="s">
        <v>302</v>
      </c>
      <c r="I244" s="6">
        <v>95.39</v>
      </c>
    </row>
    <row r="245" spans="3:9" ht="15.5" x14ac:dyDescent="0.35">
      <c r="C245" t="s">
        <v>198</v>
      </c>
      <c r="D245" s="6">
        <v>11.79</v>
      </c>
    </row>
    <row r="246" spans="3:9" ht="15.5" x14ac:dyDescent="0.35">
      <c r="C246" t="s">
        <v>199</v>
      </c>
      <c r="I246" s="6">
        <v>78.260000000000005</v>
      </c>
    </row>
    <row r="247" spans="3:9" ht="15.5" x14ac:dyDescent="0.35">
      <c r="C247" t="s">
        <v>303</v>
      </c>
      <c r="I247" s="6">
        <v>-0.42</v>
      </c>
    </row>
    <row r="248" spans="3:9" ht="15.5" x14ac:dyDescent="0.35">
      <c r="C248" t="s">
        <v>200</v>
      </c>
      <c r="D248" s="6">
        <v>4.37</v>
      </c>
    </row>
    <row r="249" spans="3:9" ht="15.5" x14ac:dyDescent="0.35">
      <c r="C249" t="s">
        <v>201</v>
      </c>
      <c r="D249" s="6">
        <v>4.2300000000000004</v>
      </c>
    </row>
    <row r="250" spans="3:9" ht="15.5" x14ac:dyDescent="0.35">
      <c r="C250" t="s">
        <v>202</v>
      </c>
      <c r="D250" s="6">
        <v>0.18</v>
      </c>
    </row>
    <row r="251" spans="3:9" ht="15.5" x14ac:dyDescent="0.35">
      <c r="C251" t="s">
        <v>352</v>
      </c>
      <c r="D251" s="6">
        <v>0.09</v>
      </c>
    </row>
    <row r="252" spans="3:9" ht="15.5" x14ac:dyDescent="0.35">
      <c r="C252" t="s">
        <v>203</v>
      </c>
      <c r="D252" s="6">
        <v>0.35</v>
      </c>
    </row>
    <row r="253" spans="3:9" ht="15.5" x14ac:dyDescent="0.35">
      <c r="C253" t="s">
        <v>204</v>
      </c>
      <c r="D253" s="6">
        <v>0.13</v>
      </c>
    </row>
    <row r="254" spans="3:9" ht="15.5" x14ac:dyDescent="0.35">
      <c r="C254" t="s">
        <v>205</v>
      </c>
      <c r="D254" s="6">
        <v>1.35</v>
      </c>
    </row>
    <row r="255" spans="3:9" ht="15.5" x14ac:dyDescent="0.35">
      <c r="C255" t="s">
        <v>304</v>
      </c>
      <c r="I255" s="6">
        <v>8.31</v>
      </c>
    </row>
    <row r="256" spans="3:9" ht="15.5" x14ac:dyDescent="0.35">
      <c r="C256" t="s">
        <v>13</v>
      </c>
      <c r="D256" s="5">
        <v>-5000000000</v>
      </c>
    </row>
    <row r="257" spans="3:9" ht="15.5" x14ac:dyDescent="0.35">
      <c r="C257" t="s">
        <v>206</v>
      </c>
      <c r="I257" s="6">
        <v>7.84</v>
      </c>
    </row>
    <row r="258" spans="3:9" ht="15.5" x14ac:dyDescent="0.35">
      <c r="C258" t="s">
        <v>207</v>
      </c>
      <c r="I258" s="6">
        <v>6.9500000000000006E-2</v>
      </c>
    </row>
    <row r="259" spans="3:9" ht="15.5" x14ac:dyDescent="0.35">
      <c r="C259" t="s">
        <v>208</v>
      </c>
      <c r="I259" s="6">
        <v>9.3599999999999989E-2</v>
      </c>
    </row>
    <row r="260" spans="3:9" ht="15.5" x14ac:dyDescent="0.35">
      <c r="C260" t="s">
        <v>209</v>
      </c>
      <c r="I260" s="6">
        <v>0.14949999999999999</v>
      </c>
    </row>
    <row r="261" spans="3:9" ht="15.5" x14ac:dyDescent="0.35">
      <c r="C261" t="s">
        <v>305</v>
      </c>
      <c r="I261" s="6">
        <v>0.1457</v>
      </c>
    </row>
    <row r="262" spans="3:9" ht="15.5" x14ac:dyDescent="0.35">
      <c r="C262" t="s">
        <v>210</v>
      </c>
      <c r="D262" s="6">
        <v>88.05</v>
      </c>
    </row>
    <row r="263" spans="3:9" ht="15.5" x14ac:dyDescent="0.35">
      <c r="C263" t="s">
        <v>211</v>
      </c>
      <c r="D263" s="6">
        <v>17.88</v>
      </c>
    </row>
    <row r="264" spans="3:9" ht="15.5" x14ac:dyDescent="0.35">
      <c r="C264" t="s">
        <v>212</v>
      </c>
      <c r="D264" s="6">
        <v>16.48</v>
      </c>
    </row>
    <row r="265" spans="3:9" ht="15.5" x14ac:dyDescent="0.35">
      <c r="C265" t="s">
        <v>213</v>
      </c>
      <c r="D265" s="6">
        <v>89.45</v>
      </c>
    </row>
    <row r="266" spans="3:9" ht="15.5" x14ac:dyDescent="0.35">
      <c r="C266" t="s">
        <v>214</v>
      </c>
      <c r="D266" s="6">
        <v>1.03</v>
      </c>
    </row>
    <row r="267" spans="3:9" ht="15.5" x14ac:dyDescent="0.35">
      <c r="C267" t="s">
        <v>306</v>
      </c>
      <c r="I267" s="6">
        <v>0.95</v>
      </c>
    </row>
    <row r="268" spans="3:9" ht="15.5" x14ac:dyDescent="0.35">
      <c r="C268" t="s">
        <v>307</v>
      </c>
      <c r="I268" s="6">
        <v>22.53</v>
      </c>
    </row>
    <row r="269" spans="3:9" ht="15.5" x14ac:dyDescent="0.35">
      <c r="C269" t="s">
        <v>41</v>
      </c>
      <c r="I269" s="5">
        <v>376000000000</v>
      </c>
    </row>
    <row r="270" spans="3:9" ht="15.5" x14ac:dyDescent="0.35">
      <c r="C270" t="s">
        <v>215</v>
      </c>
      <c r="I270" s="5">
        <v>385000000000</v>
      </c>
    </row>
    <row r="271" spans="3:9" ht="15.5" x14ac:dyDescent="0.35">
      <c r="C271" t="s">
        <v>216</v>
      </c>
      <c r="I271" s="5">
        <v>3450000000</v>
      </c>
    </row>
    <row r="272" spans="3:9" ht="15.5" x14ac:dyDescent="0.35">
      <c r="C272" t="s">
        <v>217</v>
      </c>
      <c r="I272" s="6">
        <v>0.39159999999999995</v>
      </c>
    </row>
    <row r="273" spans="3:9" ht="15.5" x14ac:dyDescent="0.35">
      <c r="C273" t="s">
        <v>218</v>
      </c>
      <c r="D273" s="6">
        <v>0.46990000000000004</v>
      </c>
    </row>
    <row r="274" spans="3:9" ht="15.5" x14ac:dyDescent="0.35">
      <c r="C274" t="s">
        <v>219</v>
      </c>
      <c r="D274" s="6">
        <v>0.1946</v>
      </c>
    </row>
    <row r="275" spans="3:9" ht="15.5" x14ac:dyDescent="0.35">
      <c r="C275" t="s">
        <v>220</v>
      </c>
      <c r="D275" s="6">
        <v>0.1222</v>
      </c>
    </row>
    <row r="276" spans="3:9" ht="15.5" x14ac:dyDescent="0.35">
      <c r="C276" t="s">
        <v>221</v>
      </c>
      <c r="D276" s="6">
        <v>1.5300000000000001E-2</v>
      </c>
    </row>
    <row r="277" spans="3:9" ht="15.5" x14ac:dyDescent="0.35">
      <c r="C277" t="s">
        <v>222</v>
      </c>
      <c r="D277" s="6">
        <v>-2.3099999999999999E-2</v>
      </c>
    </row>
    <row r="278" spans="3:9" ht="15.5" x14ac:dyDescent="0.35">
      <c r="C278" t="s">
        <v>223</v>
      </c>
      <c r="D278" s="6">
        <v>0.25929999999999997</v>
      </c>
    </row>
    <row r="279" spans="3:9" ht="15.5" x14ac:dyDescent="0.35">
      <c r="C279" t="s">
        <v>353</v>
      </c>
      <c r="I279" s="6">
        <v>2.31</v>
      </c>
    </row>
    <row r="280" spans="3:9" ht="15.5" x14ac:dyDescent="0.35">
      <c r="C280" t="s">
        <v>354</v>
      </c>
      <c r="I280" s="6">
        <v>2.31</v>
      </c>
    </row>
    <row r="281" spans="3:9" ht="15.5" x14ac:dyDescent="0.35">
      <c r="C281" t="s">
        <v>355</v>
      </c>
      <c r="I281" s="6">
        <v>0.27089999999999997</v>
      </c>
    </row>
    <row r="282" spans="3:9" ht="15.5" x14ac:dyDescent="0.35">
      <c r="C282" t="s">
        <v>356</v>
      </c>
      <c r="I282" s="6">
        <v>2.12E-2</v>
      </c>
    </row>
    <row r="283" spans="3:9" ht="15.5" x14ac:dyDescent="0.35">
      <c r="C283" t="s">
        <v>357</v>
      </c>
      <c r="I283" t="s">
        <v>1188</v>
      </c>
    </row>
    <row r="284" spans="3:9" ht="15.5" x14ac:dyDescent="0.35">
      <c r="C284" t="s">
        <v>224</v>
      </c>
      <c r="I284" s="5">
        <v>5</v>
      </c>
    </row>
    <row r="285" spans="3:9" ht="15.5" x14ac:dyDescent="0.35">
      <c r="C285" t="s">
        <v>225</v>
      </c>
      <c r="I285" s="6">
        <v>0.64</v>
      </c>
    </row>
    <row r="286" spans="3:9" ht="15.5" x14ac:dyDescent="0.35">
      <c r="C286" t="s">
        <v>226</v>
      </c>
      <c r="I286" s="6">
        <v>0.32</v>
      </c>
    </row>
    <row r="287" spans="3:9" ht="15.5" x14ac:dyDescent="0.35">
      <c r="C287" t="s">
        <v>308</v>
      </c>
      <c r="I287" s="6">
        <v>0.46</v>
      </c>
    </row>
    <row r="288" spans="3:9" ht="15.5" x14ac:dyDescent="0.35">
      <c r="C288" t="s">
        <v>227</v>
      </c>
      <c r="I288" s="6">
        <v>0.92</v>
      </c>
    </row>
    <row r="289" spans="3:9" ht="15.5" x14ac:dyDescent="0.35">
      <c r="C289" t="s">
        <v>228</v>
      </c>
      <c r="I289" s="6">
        <v>0.54</v>
      </c>
    </row>
    <row r="290" spans="3:9" ht="15.5" x14ac:dyDescent="0.35">
      <c r="C290" t="s">
        <v>229</v>
      </c>
      <c r="I290" s="6">
        <v>0.44</v>
      </c>
    </row>
    <row r="291" spans="3:9" ht="15.5" x14ac:dyDescent="0.35">
      <c r="C291" t="s">
        <v>230</v>
      </c>
      <c r="I291" s="6">
        <v>0.64</v>
      </c>
    </row>
    <row r="292" spans="3:9" ht="15.5" x14ac:dyDescent="0.35">
      <c r="C292" t="s">
        <v>309</v>
      </c>
      <c r="I292" s="5">
        <v>329000000000</v>
      </c>
    </row>
    <row r="293" spans="3:9" ht="15.5" x14ac:dyDescent="0.35">
      <c r="C293" t="s">
        <v>310</v>
      </c>
      <c r="I293" s="5">
        <v>140000000000</v>
      </c>
    </row>
    <row r="294" spans="3:9" ht="15.5" x14ac:dyDescent="0.35">
      <c r="C294" t="s">
        <v>311</v>
      </c>
      <c r="I294" s="5">
        <v>69000000000</v>
      </c>
    </row>
    <row r="295" spans="3:9" ht="15.5" x14ac:dyDescent="0.35">
      <c r="C295" t="s">
        <v>312</v>
      </c>
      <c r="I295" s="5">
        <v>25000000000</v>
      </c>
    </row>
    <row r="296" spans="3:9" ht="15.5" x14ac:dyDescent="0.35">
      <c r="C296" t="s">
        <v>231</v>
      </c>
      <c r="D296" s="5">
        <v>41000000000</v>
      </c>
    </row>
    <row r="297" spans="3:9" ht="15.5" x14ac:dyDescent="0.35">
      <c r="C297" t="s">
        <v>232</v>
      </c>
      <c r="D297" s="5">
        <v>364000000000</v>
      </c>
    </row>
    <row r="298" spans="3:9" ht="15.5" x14ac:dyDescent="0.35">
      <c r="C298" t="s">
        <v>233</v>
      </c>
      <c r="D298" s="5">
        <v>94000000000</v>
      </c>
    </row>
    <row r="299" spans="3:9" ht="15.5" x14ac:dyDescent="0.35">
      <c r="C299" t="s">
        <v>176</v>
      </c>
      <c r="D299" s="5">
        <v>176000000000</v>
      </c>
    </row>
    <row r="300" spans="3:9" ht="15.5" x14ac:dyDescent="0.35">
      <c r="C300" t="s">
        <v>175</v>
      </c>
      <c r="I300" s="5">
        <v>270000000000</v>
      </c>
    </row>
    <row r="301" spans="3:9" ht="15.5" x14ac:dyDescent="0.35">
      <c r="C301" t="s">
        <v>174</v>
      </c>
      <c r="D301" s="5">
        <v>23000000000</v>
      </c>
    </row>
    <row r="302" spans="3:9" ht="15.5" x14ac:dyDescent="0.35">
      <c r="C302" t="s">
        <v>173</v>
      </c>
      <c r="D302" s="5">
        <v>26000000000</v>
      </c>
    </row>
    <row r="303" spans="3:9" ht="15.5" x14ac:dyDescent="0.35">
      <c r="C303" t="s">
        <v>24</v>
      </c>
      <c r="D303" s="5">
        <v>49000000000</v>
      </c>
    </row>
    <row r="304" spans="3:9" ht="15.5" x14ac:dyDescent="0.35">
      <c r="C304" t="s">
        <v>21</v>
      </c>
      <c r="D304" s="5">
        <v>8000000000</v>
      </c>
    </row>
    <row r="305" spans="3:9" ht="15.5" x14ac:dyDescent="0.35">
      <c r="C305" t="s">
        <v>234</v>
      </c>
      <c r="I305" s="5">
        <v>270000000000</v>
      </c>
    </row>
    <row r="306" spans="3:9" ht="15.5" x14ac:dyDescent="0.35">
      <c r="C306" t="s">
        <v>313</v>
      </c>
      <c r="I306" s="5">
        <v>8000000000</v>
      </c>
    </row>
    <row r="307" spans="3:9" ht="15.5" x14ac:dyDescent="0.35">
      <c r="C307" t="s">
        <v>314</v>
      </c>
      <c r="I307" s="5">
        <v>-14000000000</v>
      </c>
    </row>
    <row r="308" spans="3:9" ht="15.5" x14ac:dyDescent="0.35">
      <c r="C308" t="s">
        <v>315</v>
      </c>
      <c r="I308" s="5">
        <v>21000000000</v>
      </c>
    </row>
    <row r="309" spans="3:9" ht="15.5" x14ac:dyDescent="0.35">
      <c r="C309" t="s">
        <v>316</v>
      </c>
      <c r="I309" s="5">
        <v>-10000000000</v>
      </c>
    </row>
    <row r="310" spans="3:9" ht="15.5" x14ac:dyDescent="0.35">
      <c r="C310" t="s">
        <v>317</v>
      </c>
      <c r="I310" s="5">
        <v>-1000000000</v>
      </c>
    </row>
  </sheetData>
  <pageMargins left="0.7" right="0.7" top="0.75" bottom="0.75" header="0.3" footer="0.3"/>
  <ignoredErrors>
    <ignoredError sqref="A1:N311" numberStoredAsText="1"/>
  </ignoredError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M25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1189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1190</v>
      </c>
      <c r="D2" s="2" vm="191">
        <f ca="1">IFERROR(_xlfn.STOCKHISTORY("XIDX:" &amp; $C$1, D3, , 0, 0, 1), "Libur")</f>
        <v>155</v>
      </c>
      <c r="E2" s="2" vm="192">
        <f ca="1">IFERROR(_xlfn.STOCKHISTORY("XIDX:" &amp; $C$1, E3, , 0, 0, 1), "Libur")</f>
        <v>71</v>
      </c>
      <c r="H2" s="2" vm="192">
        <f ca="1">IFERROR(INDEX(D2:G2,COUNT(D2:G2)),"")</f>
        <v>71</v>
      </c>
      <c r="I2" s="2" vm="193">
        <f ca="1">IFERROR(_xlfn.STOCKHISTORY("XIDX:" &amp; $C$1, I1, , 0, 0, 1), "Libur")</f>
        <v>199</v>
      </c>
      <c r="J2" s="2" vm="149">
        <f ca="1">IFERROR(_xlfn.STOCKHISTORY("XIDX:" &amp; $C$1, J1, , 0, 0, 1), "Libur")</f>
        <v>29</v>
      </c>
      <c r="K2" s="2" vm="194">
        <f ca="1">IFERROR(_xlfn.STOCKHISTORY("XIDX:" &amp; $C$1, K1, , 0, 0, 1), "Libur")</f>
        <v>133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3" ht="15.5" x14ac:dyDescent="0.35">
      <c r="B4" t="s">
        <v>5</v>
      </c>
      <c r="C4" t="s">
        <v>6</v>
      </c>
      <c r="D4" s="2">
        <f>IFERROR(INDEX(D51:D500,MATCH($C$4,$C$51:$C$500,0)),"")</f>
        <v>42869373031</v>
      </c>
      <c r="E4" s="2">
        <f>IFERROR(INDEX(E51:E500,MATCH($C$4,$C$51:$C$500,0)),"")</f>
        <v>35444780930</v>
      </c>
      <c r="H4" s="2">
        <f>IFERROR(SUM(D4:G4)*(4/MAX(1,COUNT(D4:G4))),"")</f>
        <v>156628307922</v>
      </c>
      <c r="I4" s="2">
        <f>IFERROR(INDEX(I51:I500,MATCH($C$4,$C$51:$C$500,0)),"")</f>
        <v>67712609415</v>
      </c>
      <c r="J4" s="2">
        <f>IFERROR(INDEX(J51:J500,MATCH($C$4,$C$51:$C$500,0)),"")</f>
        <v>78252446798</v>
      </c>
      <c r="K4" s="2">
        <f>IFERROR(INDEX(K51:K500,MATCH($C$4,$C$51:$C$500,0)),"")</f>
        <v>45552722939</v>
      </c>
      <c r="L4" s="2">
        <f>IFERROR(INDEX(L51:L500,MATCH($C$4,$C$51:$C$500,0)),"")</f>
        <v>37693608446</v>
      </c>
      <c r="M4" s="2">
        <f>IFERROR(INDEX(M51:M500,MATCH($C$4,$C$51:$C$500,0)),"")</f>
        <v>25802885444</v>
      </c>
    </row>
    <row r="5" spans="1:13" ht="15.5" x14ac:dyDescent="0.35">
      <c r="B5" t="s">
        <v>7</v>
      </c>
      <c r="C5" t="s">
        <v>8</v>
      </c>
      <c r="D5" s="2">
        <f>IFERROR(INDEX(D51:D500,MATCH($C$5,$C$51:$C$500,0)),"")</f>
        <v>789119547</v>
      </c>
      <c r="E5" s="2">
        <f>IFERROR(INDEX(E51:E500,MATCH($C$5,$C$51:$C$500,0)),"")</f>
        <v>215826164</v>
      </c>
      <c r="H5" s="2">
        <f>IFERROR(SUM(D5:G5)*(4/MAX(1,COUNT(D5:G5))),"")</f>
        <v>2009891422</v>
      </c>
      <c r="I5" s="2">
        <f>IFERROR(INDEX(I51:I500,MATCH($C$5,$C$51:$C$500,0)),"")</f>
        <v>837306037</v>
      </c>
      <c r="J5" s="2">
        <f>IFERROR(INDEX(J51:J500,MATCH($C$5,$C$51:$C$500,0)),"")</f>
        <v>1170397699</v>
      </c>
      <c r="K5" s="2">
        <f>IFERROR(INDEX(K51:K500,MATCH($C$5,$C$51:$C$500,0)),"")</f>
        <v>1123174939</v>
      </c>
      <c r="L5" s="2">
        <f>IFERROR(INDEX(L51:L500,MATCH($C$5,$C$51:$C$500,0)),"")</f>
        <v>2619133723</v>
      </c>
      <c r="M5" s="2">
        <f>IFERROR(INDEX(M51:M500,MATCH($C$5,$C$51:$C$500,0)),"")</f>
        <v>1218023028</v>
      </c>
    </row>
    <row r="6" spans="1:13" ht="15.5" x14ac:dyDescent="0.35">
      <c r="B6" t="s">
        <v>9</v>
      </c>
      <c r="C6" t="s">
        <v>10</v>
      </c>
      <c r="D6" s="2">
        <f>IFERROR(INDEX(D51:D500,MATCH($C$6,$C$51:$C$500,0)),"")</f>
        <v>52019688760</v>
      </c>
      <c r="E6" s="2">
        <f>IFERROR(INDEX(E51:E500,MATCH($C$6,$C$51:$C$500,0)),"")</f>
        <v>51230569213</v>
      </c>
      <c r="H6" s="2">
        <f>IFERROR(INDEX(D6:G6,COUNT(D6:G6)),"")</f>
        <v>51230569213</v>
      </c>
      <c r="I6" s="2">
        <f>IFERROR(INDEX(I51:I500,MATCH($C$6,$C$51:$C$500,0)),"")</f>
        <v>51230569213</v>
      </c>
      <c r="J6" s="2">
        <f>IFERROR(INDEX(J51:J500,MATCH($C$6,$C$51:$C$500,0)),"")</f>
        <v>50393263176</v>
      </c>
      <c r="K6" s="2">
        <f>IFERROR(INDEX(K51:K500,MATCH($C$6,$C$51:$C$500,0)),"")</f>
        <v>49221285977</v>
      </c>
      <c r="L6" s="2">
        <f>IFERROR(INDEX(L51:L500,MATCH($C$6,$C$51:$C$500,0)),"")</f>
        <v>11150992393</v>
      </c>
      <c r="M6" s="2">
        <f>IFERROR(INDEX(M51:M500,MATCH($C$6,$C$51:$C$500,0)),"")</f>
        <v>8531858670</v>
      </c>
    </row>
    <row r="7" spans="1:13" ht="15.5" x14ac:dyDescent="0.35">
      <c r="B7" t="s">
        <v>11</v>
      </c>
      <c r="C7" t="s">
        <v>12</v>
      </c>
      <c r="D7" s="3">
        <f>IFERROR(INDEX(D51:D500,MATCH($C$7,$C$51:$C$500,0))/1000000000,"")</f>
        <v>0.65</v>
      </c>
      <c r="E7" s="3">
        <f>IFERROR(INDEX(E51:E500,MATCH($C$7,$C$51:$C$500,0))/1000000000,"")</f>
        <v>0.65</v>
      </c>
      <c r="H7" s="3">
        <f>IFERROR(INDEX(D7:G7,COUNT(D7:G7)),"")</f>
        <v>0.65</v>
      </c>
      <c r="I7" s="3">
        <f>IFERROR(INDEX(I51:I500,MATCH($C$7,$C$51:$C$500,0))/1000000000,"")</f>
        <v>0.65</v>
      </c>
      <c r="J7" s="3">
        <f>IFERROR(INDEX(J51:J500,MATCH($C$7,$C$51:$C$500,0))/1000000000,"")</f>
        <v>0.65</v>
      </c>
      <c r="K7" s="3">
        <f>IFERROR(INDEX(K51:K500,MATCH($C$7,$C$51:$C$500,0))/1000000000,"")</f>
        <v>0.65</v>
      </c>
      <c r="L7" s="3">
        <f>IFERROR(INDEX(L51:L500,MATCH($C$7,$C$51:$C$500,0))/1000000000,"")</f>
        <v>0</v>
      </c>
      <c r="M7" s="3">
        <f>IFERROR(INDEX(M51:M500,MATCH($C$7,$C$51:$C$500,0))/1000000000,"")</f>
        <v>0</v>
      </c>
    </row>
    <row r="8" spans="1:1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0</v>
      </c>
      <c r="E8" s="2">
        <f>IFERROR(INDEX(E51:E500,MATCH("Free cash flow (Quarter)",$C$51:$C$500,0)),"")</f>
        <v>0</v>
      </c>
      <c r="H8" s="2">
        <f>IFERROR(INDEX(D8:G8,COUNT(D8:G8)),"")</f>
        <v>0</v>
      </c>
      <c r="I8" s="2">
        <f>IFERROR(INDEX(I51:I500,MATCH($C$8,$C$51:$C$500,0)),"")</f>
        <v>2000000000</v>
      </c>
      <c r="J8" s="2">
        <f>IFERROR(INDEX(J51:J500,MATCH($C$8,$C$51:$C$500,0)),"")</f>
        <v>1000000000</v>
      </c>
      <c r="K8" s="2">
        <f>IFERROR(INDEX(K51:K500,MATCH($C$8,$C$51:$C$500,0)),"")</f>
        <v>-9000000000</v>
      </c>
      <c r="L8" s="2">
        <f>IFERROR(INDEX(L51:L500,MATCH($C$8,$C$51:$C$500,0)),"")</f>
        <v>-1000000000</v>
      </c>
      <c r="M8" s="2">
        <f>IFERROR(INDEX(M51:M500,MATCH($C$8,$C$51:$C$500,0)),"")</f>
        <v>2000000000</v>
      </c>
    </row>
    <row r="9" spans="1:13" ht="15.5" x14ac:dyDescent="0.35">
      <c r="A9" t="s">
        <v>16</v>
      </c>
      <c r="C9" t="s">
        <v>17</v>
      </c>
      <c r="D9" s="3">
        <f>IFERROR(INDEX(D51:D500,MATCH("Free cash flow per share (Quarter)",$C$51:$C$500,0)),"")</f>
        <v>-0.39</v>
      </c>
      <c r="E9" s="3">
        <f>IFERROR(INDEX(E51:E500,MATCH("Free cash flow per share (Quarter)",$C$51:$C$500,0)),"")</f>
        <v>-0.25</v>
      </c>
      <c r="H9" s="3">
        <f>IFERROR(INDEX(D9:G9,COUNT(D9:G9)),"")</f>
        <v>-0.25</v>
      </c>
      <c r="I9" s="3">
        <f>IFERROR(INDEX(I51:I500,MATCH($C$9,$C$51:$C$500,0)),"")</f>
        <v>2.4</v>
      </c>
      <c r="J9" s="3">
        <f>IFERROR(INDEX(J51:J500,MATCH($C$9,$C$51:$C$500,0)),"")</f>
        <v>1.57</v>
      </c>
      <c r="K9" s="3">
        <f>IFERROR(INDEX(K51:K500,MATCH($C$9,$C$51:$C$500,0)),"")</f>
        <v>-13.72</v>
      </c>
      <c r="L9" s="3">
        <f>IFERROR(INDEX(L51:L500,MATCH($C$9,$C$51:$C$500,0)),"")</f>
        <v>-157575.64000000001</v>
      </c>
      <c r="M9" s="3">
        <f>IFERROR(INDEX(M51:M500,MATCH($C$9,$C$51:$C$500,0)),"")</f>
        <v>305410.44</v>
      </c>
    </row>
    <row r="10" spans="1:13" ht="15.5" x14ac:dyDescent="0.35">
      <c r="C10" t="s">
        <v>18</v>
      </c>
      <c r="D10" s="3">
        <f ca="1">IFERROR(IF(D9=0,"",D2/D9),"")</f>
        <v>-397.4358974358974</v>
      </c>
      <c r="E10" s="3">
        <f ca="1">IFERROR(IF(E9=0,"",E2/E9),"")</f>
        <v>-284</v>
      </c>
      <c r="I10" s="3">
        <f ca="1">IFERROR(IF(I9=0,"",I2/I9),"")</f>
        <v>82.916666666666671</v>
      </c>
      <c r="J10" s="3">
        <f ca="1">IFERROR(IF(J9=0,"",J2/J9),"")</f>
        <v>18.471337579617835</v>
      </c>
      <c r="K10" s="3">
        <f ca="1">IFERROR(IF(K9=0,"",K2/K9),"")</f>
        <v>-9.6938775510204085</v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19</v>
      </c>
      <c r="C11" t="s">
        <v>20</v>
      </c>
      <c r="D11" s="2">
        <f>IFERROR(INDEX(D51:D500,MATCH($C$11,$C$51:$C$500,0)),"")</f>
        <v>24963633782</v>
      </c>
      <c r="E11" s="2">
        <f>IFERROR(INDEX(E51:E500,MATCH($C$11,$C$51:$C$500,0)),"")</f>
        <v>29143661047</v>
      </c>
      <c r="H11" s="2">
        <f>IFERROR(INDEX(D11:G11,COUNT(D11:G11)),"")</f>
        <v>29143661047</v>
      </c>
      <c r="I11" s="2">
        <f>IFERROR(INDEX(I51:I500,MATCH($C$11,$C$51:$C$500,0)),"")</f>
        <v>29143661047</v>
      </c>
      <c r="J11" s="2">
        <f>IFERROR(INDEX(J51:J500,MATCH($C$11,$C$51:$C$500,0)),"")</f>
        <v>30278974317</v>
      </c>
      <c r="K11" s="2">
        <f>IFERROR(INDEX(K51:K500,MATCH($C$11,$C$51:$C$500,0)),"")</f>
        <v>30288636358</v>
      </c>
      <c r="L11" s="2">
        <f>IFERROR(INDEX(L51:L500,MATCH($C$11,$C$51:$C$500,0)),"")</f>
        <v>135440698</v>
      </c>
      <c r="M11" s="2">
        <f>IFERROR(INDEX(M51:M500,MATCH($C$11,$C$51:$C$500,0)),"")</f>
        <v>281906018</v>
      </c>
    </row>
    <row r="12" spans="1:1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-23000000000</v>
      </c>
      <c r="E12" s="2">
        <f>IFERROR(INDEX(E51:E500,MATCH("Net Debt (Quarter)",$C$51:$C$500,0)),"")</f>
        <v>-23000000000</v>
      </c>
      <c r="H12" s="2">
        <f>IFERROR(INDEX(D12:G12,COUNT(D12:G12)),"")</f>
        <v>-23000000000</v>
      </c>
      <c r="I12" s="2">
        <f>IFERROR(INDEX(I51:I500,MATCH($C$12,$C$51:$C$500,0)),"")</f>
        <v>-23000000000</v>
      </c>
      <c r="J12" s="2">
        <f>IFERROR(INDEX(J51:J500,MATCH($C$12,$C$51:$C$500,0)),"")</f>
        <v>-22000000000</v>
      </c>
      <c r="K12" s="2">
        <f>IFERROR(INDEX(K51:K500,MATCH($C$12,$C$51:$C$500,0)),"")</f>
        <v>-22000000000</v>
      </c>
      <c r="L12" s="2">
        <f>IFERROR(INDEX(L51:L500,MATCH($C$12,$C$51:$C$500,0)),"")</f>
        <v>7000000000</v>
      </c>
      <c r="M12" s="2">
        <f>IFERROR(INDEX(M51:M500,MATCH($C$12,$C$51:$C$500,0)),"")</f>
        <v>5000000000</v>
      </c>
    </row>
    <row r="13" spans="1:1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2000000000</v>
      </c>
      <c r="E13" s="2">
        <f>IFERROR(INDEX(E51:E500,MATCH("Total Debt (Quarter)",$C$51:$C$500,0)),"")</f>
        <v>6000000000</v>
      </c>
      <c r="H13" s="2">
        <f>IFERROR(INDEX(D13:G13,COUNT(D13:G13)),"")</f>
        <v>6000000000</v>
      </c>
      <c r="I13" s="2">
        <f>IFERROR(INDEX(I51:I500,MATCH($C$13,$C$51:$C$500,0)),"")</f>
        <v>6000000000</v>
      </c>
      <c r="J13" s="2">
        <f>IFERROR(INDEX(J51:J500,MATCH($C$13,$C$51:$C$500,0)),"")</f>
        <v>8000000000</v>
      </c>
      <c r="K13" s="2">
        <f>IFERROR(INDEX(K51:K500,MATCH($C$13,$C$51:$C$500,0)),"")</f>
        <v>8000000000</v>
      </c>
      <c r="L13" s="2">
        <f>IFERROR(INDEX(L51:L500,MATCH($C$13,$C$51:$C$500,0)),"")</f>
        <v>7000000000</v>
      </c>
      <c r="M13" s="2">
        <f>IFERROR(INDEX(M51:M500,MATCH($C$13,$C$51:$C$500,0)),"")</f>
        <v>5000000000</v>
      </c>
    </row>
    <row r="14" spans="1:13" ht="15.5" x14ac:dyDescent="0.35">
      <c r="C14" t="s">
        <v>27</v>
      </c>
      <c r="D14" s="2">
        <f>IFERROR(INDEX(D51:D500,MATCH($C$14,$C$51:$C$500,0)),"")</f>
        <v>-245269801</v>
      </c>
      <c r="E14" s="2">
        <f>IFERROR(INDEX(E51:E500,MATCH($C$14,$C$51:$C$500,0)),"")</f>
        <v>-269116337</v>
      </c>
      <c r="H14" s="2">
        <f>IFERROR(SUM(D14:G14)*(4/MAX(1,COUNT(D14:G14))),"")</f>
        <v>-1028772276</v>
      </c>
      <c r="I14" s="2">
        <f>IFERROR(INDEX(I51:I500,MATCH($C$14,$C$51:$C$500,0)),"")</f>
        <v>-662966244</v>
      </c>
      <c r="J14" s="2">
        <f>IFERROR(INDEX(J51:J500,MATCH($C$14,$C$51:$C$500,0)),"")</f>
        <v>-810768389</v>
      </c>
      <c r="K14" s="2">
        <f>IFERROR(INDEX(K51:K500,MATCH($C$14,$C$51:$C$500,0)),"")</f>
        <v>-792916033</v>
      </c>
      <c r="L14" s="2">
        <f>IFERROR(INDEX(L51:L500,MATCH($C$14,$C$51:$C$500,0)),"")</f>
        <v>-604801143</v>
      </c>
      <c r="M14" s="2">
        <f>IFERROR(INDEX(M51:M500,MATCH($C$14,$C$51:$C$500,0)),"")</f>
        <v>-532426391</v>
      </c>
    </row>
    <row r="15" spans="1:13" ht="15.5" x14ac:dyDescent="0.35">
      <c r="C15" t="s">
        <v>28</v>
      </c>
      <c r="D15" s="2">
        <f>IFERROR(INDEX(D51:D500,MATCH($C$15,$C$51:$C$500,0)),"")</f>
        <v>-385115872</v>
      </c>
      <c r="E15" s="2">
        <f>IFERROR(INDEX(E51:E500,MATCH($C$15,$C$51:$C$500,0)),"")</f>
        <v>-231337299</v>
      </c>
      <c r="H15" s="2">
        <f>IFERROR(SUM(D15:G15)*(4/MAX(1,COUNT(D15:G15))),"")</f>
        <v>-1232906342</v>
      </c>
      <c r="I15" s="2">
        <f>IFERROR(INDEX(I51:I500,MATCH($C$15,$C$51:$C$500,0)),"")</f>
        <v>-490506354</v>
      </c>
      <c r="J15" s="2">
        <f>IFERROR(INDEX(J51:J500,MATCH($C$15,$C$51:$C$500,0)),"")</f>
        <v>-1072195032</v>
      </c>
      <c r="K15" s="2">
        <f>IFERROR(INDEX(K51:K500,MATCH($C$15,$C$51:$C$500,0)),"")</f>
        <v>-320891111</v>
      </c>
      <c r="L15" s="2">
        <f>IFERROR(INDEX(L51:L500,MATCH($C$15,$C$51:$C$500,0)),"")</f>
        <v>-672758401</v>
      </c>
      <c r="M15" s="2">
        <f>IFERROR(INDEX(M51:M500,MATCH($C$15,$C$51:$C$500,0)),"")</f>
        <v>-284327746</v>
      </c>
    </row>
    <row r="16" spans="1:13" ht="15.5" x14ac:dyDescent="0.35">
      <c r="C16" t="s">
        <v>29</v>
      </c>
      <c r="D16" s="2">
        <f>IFERROR(INDEX(D51:D500,MATCH($C$16,$C$51:$C$500,0)),"")</f>
        <v>1174235419</v>
      </c>
      <c r="E16" s="2">
        <f>IFERROR(INDEX(E51:E500,MATCH($C$16,$C$51:$C$500,0)),"")</f>
        <v>441421103</v>
      </c>
      <c r="H16" s="2">
        <f>IFERROR(SUM(D16:G16)*(4/MAX(1,COUNT(D16:G16))),"")</f>
        <v>3231313044</v>
      </c>
      <c r="I16" s="2">
        <f>IFERROR(INDEX(I51:I500,MATCH($C$16,$C$51:$C$500,0)),"")</f>
        <v>1217593711</v>
      </c>
      <c r="J16" s="2">
        <f>IFERROR(INDEX(J51:J500,MATCH($C$16,$C$51:$C$500,0)),"")</f>
        <v>2027491835</v>
      </c>
      <c r="K16" s="2">
        <f>IFERROR(INDEX(K51:K500,MATCH($C$16,$C$51:$C$500,0)),"")</f>
        <v>1516517130</v>
      </c>
      <c r="L16" s="2">
        <f>IFERROR(INDEX(L51:L500,MATCH($C$16,$C$51:$C$500,0)),"")</f>
        <v>3257098664</v>
      </c>
      <c r="M16" s="2">
        <f>IFERROR(INDEX(M51:M500,MATCH($C$16,$C$51:$C$500,0)),"")</f>
        <v>1492639774</v>
      </c>
    </row>
    <row r="17" spans="1:13" ht="15.5" x14ac:dyDescent="0.35">
      <c r="A17" t="s">
        <v>30</v>
      </c>
    </row>
    <row r="18" spans="1:1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</row>
    <row r="19" spans="1:13" ht="15.5" x14ac:dyDescent="0.35">
      <c r="A19" t="s">
        <v>38</v>
      </c>
      <c r="C19" t="s">
        <v>39</v>
      </c>
    </row>
    <row r="20" spans="1:13" ht="15.5" x14ac:dyDescent="0.35">
      <c r="A20" t="s">
        <v>40</v>
      </c>
      <c r="C20" t="s">
        <v>41</v>
      </c>
      <c r="D20" s="2">
        <f ca="1">IFERROR(D21*D2,"")</f>
        <v>100750000000</v>
      </c>
      <c r="E20" s="2">
        <f ca="1">IFERROR(E21*E2,"")</f>
        <v>46150000000</v>
      </c>
      <c r="H20" s="2">
        <f t="shared" ref="H20:M20" ca="1" si="0">IFERROR(H21*H2,"")</f>
        <v>46150000000</v>
      </c>
      <c r="I20" s="2">
        <f t="shared" ca="1" si="0"/>
        <v>129350000000</v>
      </c>
      <c r="J20" s="2">
        <f t="shared" ca="1" si="0"/>
        <v>18850000000</v>
      </c>
      <c r="K20" s="2">
        <f t="shared" ca="1" si="0"/>
        <v>86450000000</v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12</v>
      </c>
      <c r="D21" s="2">
        <f>IFERROR(INDEX(D51:D500,MATCH($C$7,$C$51:$C$500,0)),"")</f>
        <v>650000000</v>
      </c>
      <c r="E21" s="2">
        <f>IFERROR(INDEX(E51:E500,MATCH($C$7,$C$51:$C$500,0)),"")</f>
        <v>650000000</v>
      </c>
      <c r="H21" s="2">
        <f>IFERROR(INDEX(D21:G21,COUNT(D21:G21)),"")</f>
        <v>650000000</v>
      </c>
      <c r="I21" s="2">
        <f>IFERROR(INDEX(I51:I500,MATCH($C$7,$C$51:$C$500,0)),"")</f>
        <v>650000000</v>
      </c>
      <c r="J21" s="2">
        <f>IFERROR(INDEX(J51:J500,MATCH($C$7,$C$51:$C$500,0)),"")</f>
        <v>650000000</v>
      </c>
      <c r="K21" s="2">
        <f>IFERROR(INDEX(K51:K500,MATCH($C$7,$C$51:$C$500,0)),"")</f>
        <v>650000000</v>
      </c>
      <c r="L21" s="2">
        <f>IFERROR(INDEX(L51:L500,MATCH($C$7,$C$51:$C$500,0)),"")</f>
        <v>0</v>
      </c>
      <c r="M21" s="2">
        <f>IFERROR(INDEX(M51:M500,MATCH($C$7,$C$51:$C$500,0)),"")</f>
        <v>0</v>
      </c>
    </row>
    <row r="23" spans="1:13" ht="15.5" x14ac:dyDescent="0.35">
      <c r="B23" t="s">
        <v>42</v>
      </c>
      <c r="C23" t="s">
        <v>43</v>
      </c>
      <c r="D23" s="3">
        <f>IFERROR(D5/D6*100,"")</f>
        <v>1.5169632225996426</v>
      </c>
      <c r="E23" s="3">
        <f>IFERROR(E5/E6*100,"")</f>
        <v>0.4212839469002681</v>
      </c>
      <c r="H23" s="3">
        <f t="shared" ref="H23:M23" si="1">IFERROR(H5/H6*100,"")</f>
        <v>3.92322680164557</v>
      </c>
      <c r="I23" s="3">
        <f t="shared" si="1"/>
        <v>1.6343875343620611</v>
      </c>
      <c r="J23" s="3">
        <f t="shared" si="1"/>
        <v>2.3225281024416908</v>
      </c>
      <c r="K23" s="3">
        <f t="shared" si="1"/>
        <v>2.2818886518422827</v>
      </c>
      <c r="L23" s="3">
        <f t="shared" si="1"/>
        <v>23.487898033579082</v>
      </c>
      <c r="M23" s="3">
        <f t="shared" si="1"/>
        <v>14.276174455196408</v>
      </c>
    </row>
    <row r="24" spans="1:13" ht="15.5" x14ac:dyDescent="0.35">
      <c r="C24" t="s">
        <v>44</v>
      </c>
      <c r="D24" s="4">
        <f>IFERROR(_xlfn.RRI(5,I23,D23),"")</f>
        <v>-1.4800909773802218E-2</v>
      </c>
      <c r="E24" s="4">
        <f>IFERROR(_xlfn.RRI(5,J23,E23),"")</f>
        <v>-0.28924031438868536</v>
      </c>
      <c r="H24" s="4">
        <f t="shared" ref="H24:M24" si="2">IFERROR(_xlfn.RRI(5,M23,H23),"")</f>
        <v>-0.22766393735375057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45</v>
      </c>
      <c r="C25" t="s">
        <v>46</v>
      </c>
      <c r="D25" s="3">
        <f>IFERROR(INDEX(D51:D500,MATCH($A$25,$C$51:$C$500,0)),"")</f>
        <v>1.21</v>
      </c>
      <c r="E25" s="3">
        <f>IFERROR(INDEX(E51:E500,MATCH($A$25,$C$51:$C$500,0)),"")</f>
        <v>0.32</v>
      </c>
      <c r="H25" s="3">
        <f>IFERROR(INDEX(D25:G25,COUNT(D25:G25)),"")</f>
        <v>0.32</v>
      </c>
      <c r="I25" s="3">
        <f>IFERROR(INDEX(I51:I500,MATCH($C$25,$C$51:$C$500,0)),"")</f>
        <v>1.1200000000000001</v>
      </c>
      <c r="J25" s="3">
        <f>IFERROR(INDEX(J51:J500,MATCH($C$25,$C$51:$C$500,0)),"")</f>
        <v>1.47</v>
      </c>
      <c r="K25" s="3">
        <f>IFERROR(INDEX(K51:K500,MATCH($C$25,$C$51:$C$500,0)),"")</f>
        <v>1.84</v>
      </c>
      <c r="L25" s="3">
        <f>IFERROR(INDEX(L51:L500,MATCH($C$25,$C$51:$C$500,0)),"")</f>
        <v>369191.47</v>
      </c>
      <c r="M25" s="3">
        <f>IFERROR(INDEX(M51:M500,MATCH($C$25,$C$51:$C$500,0)),"")</f>
        <v>172616</v>
      </c>
    </row>
    <row r="26" spans="1:13" ht="15.5" x14ac:dyDescent="0.35">
      <c r="C26" t="s">
        <v>47</v>
      </c>
      <c r="D26" s="4">
        <f>IFERROR(_xlfn.RRI(5,I25,D25),"")</f>
        <v>1.5578432959528765E-2</v>
      </c>
      <c r="E26" s="4">
        <f>IFERROR(_xlfn.RRI(5,J25,E25),"")</f>
        <v>-0.262831907986249</v>
      </c>
      <c r="H26" s="4">
        <f t="shared" ref="H26:M26" si="3">IFERROR(_xlfn.RRI(5,M25,H25),"")</f>
        <v>-0.92861387864281575</v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48</v>
      </c>
      <c r="D27" s="3">
        <f>IFERROR(D4/D21,"")</f>
        <v>65.95288158615385</v>
      </c>
      <c r="E27" s="3">
        <f>IFERROR(E4/E21,"")</f>
        <v>54.5304322</v>
      </c>
      <c r="H27" s="3">
        <f t="shared" ref="H27:M27" si="4">IFERROR(H4/H21,"")</f>
        <v>240.96662757230769</v>
      </c>
      <c r="I27" s="3">
        <f t="shared" si="4"/>
        <v>104.17324525384615</v>
      </c>
      <c r="J27" s="3">
        <f t="shared" si="4"/>
        <v>120.38837968923077</v>
      </c>
      <c r="K27" s="3">
        <f t="shared" si="4"/>
        <v>70.081112213846154</v>
      </c>
      <c r="L27" s="3" t="str">
        <f t="shared" si="4"/>
        <v/>
      </c>
      <c r="M27" s="3" t="str">
        <f t="shared" si="4"/>
        <v/>
      </c>
    </row>
    <row r="28" spans="1:13" ht="15.5" x14ac:dyDescent="0.35">
      <c r="C28" t="s">
        <v>49</v>
      </c>
      <c r="D28" s="4">
        <f>IFERROR(_xlfn.RRI(5,I27,D27),"")</f>
        <v>-8.7368370342200463E-2</v>
      </c>
      <c r="E28" s="4">
        <f>IFERROR(_xlfn.RRI(5,J27,E27),"")</f>
        <v>-0.14648555788125939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50</v>
      </c>
      <c r="H29" s="4">
        <f t="shared" ref="H29:M29" si="6">IFERROR(((H25-I25)/I25)*100%,"")</f>
        <v>-0.7142857142857143</v>
      </c>
      <c r="I29" s="4">
        <f t="shared" si="6"/>
        <v>-0.238095238095238</v>
      </c>
      <c r="J29" s="4">
        <f t="shared" si="6"/>
        <v>-0.20108695652173919</v>
      </c>
      <c r="K29" s="4">
        <f t="shared" si="6"/>
        <v>-0.999995016136207</v>
      </c>
      <c r="L29" s="4">
        <f t="shared" si="6"/>
        <v>1.1388021388515548</v>
      </c>
      <c r="M29" s="4" t="str">
        <f t="shared" si="6"/>
        <v/>
      </c>
    </row>
    <row r="30" spans="1:13" ht="15.5" x14ac:dyDescent="0.35">
      <c r="C30" t="s">
        <v>51</v>
      </c>
      <c r="H30" s="4">
        <f t="shared" ref="H30:M30" si="7">IFERROR(((H27-I27)/I27)*100%,"")</f>
        <v>1.3131335400479043</v>
      </c>
      <c r="I30" s="4">
        <f t="shared" si="7"/>
        <v>-0.13469019582489766</v>
      </c>
      <c r="J30" s="4">
        <f t="shared" si="7"/>
        <v>0.71784345148342621</v>
      </c>
      <c r="K30" s="4" t="str">
        <f t="shared" si="7"/>
        <v/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80.03</v>
      </c>
      <c r="E32" s="3">
        <f>IFERROR(INDEX(E51:E500,MATCH($A$32,$C$51:$C$500,0)),"")</f>
        <v>78.819999999999993</v>
      </c>
      <c r="H32" s="3">
        <f>IFERROR(INDEX(D32:G32,COUNT(D32:G32)),"")</f>
        <v>78.819999999999993</v>
      </c>
      <c r="I32" s="3">
        <f>IFERROR(INDEX(I51:I500,MATCH($C$32,$C$51:$C$500,0)),"")</f>
        <v>78.819999999999993</v>
      </c>
      <c r="J32" s="3">
        <f>IFERROR(INDEX(J51:J500,MATCH($C$32,$C$51:$C$500,0)),"")</f>
        <v>77.53</v>
      </c>
      <c r="K32" s="3">
        <f>IFERROR(INDEX(K51:K500,MATCH($C$32,$C$51:$C$500,0)),"")</f>
        <v>75.73</v>
      </c>
      <c r="L32" s="3">
        <f>IFERROR(INDEX(L51:L500,MATCH($C$32,$C$51:$C$500,0)),"")</f>
        <v>1592998.91</v>
      </c>
      <c r="M32" s="3">
        <f>IFERROR(INDEX(M51:M500,MATCH($C$32,$C$51:$C$500,0)),"")</f>
        <v>1218836.95</v>
      </c>
    </row>
    <row r="33" spans="1:13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0.89</v>
      </c>
      <c r="E33" s="3">
        <f>IFERROR(INDEX(E51:E500,MATCH($A$33,$C$51:$C$500,0)),"")</f>
        <v>2.52</v>
      </c>
      <c r="H33" s="3">
        <f>IFERROR(INDEX(D33:G33,COUNT(D33:G33)),"")</f>
        <v>2.52</v>
      </c>
      <c r="I33" s="3">
        <f>IFERROR(INDEX(I51:I500,MATCH($C$33,$C$51:$C$500,0)),"")</f>
        <v>2.52</v>
      </c>
      <c r="J33" s="3">
        <f>IFERROR(INDEX(J51:J500,MATCH($C$33,$C$51:$C$500,0)),"")</f>
        <v>0.37</v>
      </c>
      <c r="K33" s="3">
        <f>IFERROR(INDEX(K51:K500,MATCH($C$33,$C$51:$C$500,0)),"")</f>
        <v>1.76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58.68</v>
      </c>
      <c r="E34" s="3">
        <f>IFERROR(INDEX(E51:E500,MATCH($A$34,$C$51:$C$500,0)),"")</f>
        <v>621.88</v>
      </c>
      <c r="H34" s="3">
        <f>IFERROR(INDEX(D34:G34,COUNT(D34:G34)),"")</f>
        <v>621.88</v>
      </c>
      <c r="I34" s="3">
        <f>IFERROR(INDEX(I51:I500,MATCH($C$34,$C$51:$C$500,0)),"")</f>
        <v>177.68</v>
      </c>
      <c r="J34" s="3">
        <f>IFERROR(INDEX(J51:J500,MATCH($C$34,$C$51:$C$500,0)),"")</f>
        <v>19.73</v>
      </c>
      <c r="K34" s="3">
        <f>IFERROR(INDEX(K51:K500,MATCH($C$34,$C$51:$C$500,0)),"")</f>
        <v>72.28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1.08</v>
      </c>
      <c r="E35" s="3">
        <f>IFERROR(INDEX(E51:E500,MATCH($A$35,$C$51:$C$500,0)),"")</f>
        <v>3.65</v>
      </c>
      <c r="H35" s="3">
        <f>IFERROR(INDEX(D35:G35,COUNT(D35:G35)),"")</f>
        <v>3.65</v>
      </c>
      <c r="I35" s="3">
        <f>IFERROR(INDEX(I51:I500,MATCH($C$35,$C$51:$C$500,0)),"")</f>
        <v>1.91</v>
      </c>
      <c r="J35" s="3">
        <f>IFERROR(INDEX(J51:J500,MATCH($C$35,$C$51:$C$500,0)),"")</f>
        <v>0.24</v>
      </c>
      <c r="K35" s="3">
        <f>IFERROR(INDEX(K51:K500,MATCH($C$35,$C$51:$C$500,0)),"")</f>
        <v>1.9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64</v>
      </c>
      <c r="C36" t="s">
        <v>65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66</v>
      </c>
      <c r="C37" t="s">
        <v>67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68</v>
      </c>
      <c r="E50" t="s">
        <v>69</v>
      </c>
      <c r="F50" t="s">
        <v>70</v>
      </c>
      <c r="G50" t="s">
        <v>71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</row>
    <row r="51" spans="2:13" ht="15.5" x14ac:dyDescent="0.35">
      <c r="B51" t="s">
        <v>73</v>
      </c>
      <c r="C51" t="s">
        <v>6</v>
      </c>
      <c r="D51" s="5">
        <v>42869373031</v>
      </c>
      <c r="E51" s="5">
        <v>35444780930</v>
      </c>
      <c r="F51" s="5">
        <v>32267828485</v>
      </c>
      <c r="G51" s="5">
        <v>40343313722</v>
      </c>
      <c r="I51" s="5">
        <v>67712609415</v>
      </c>
      <c r="J51" s="5">
        <v>78252446798</v>
      </c>
      <c r="K51" s="5">
        <v>45552722939</v>
      </c>
      <c r="L51" s="5">
        <v>37693608446</v>
      </c>
      <c r="M51" s="5">
        <v>25802885444</v>
      </c>
    </row>
    <row r="52" spans="2:13" ht="15.5" x14ac:dyDescent="0.35">
      <c r="C52" t="s">
        <v>74</v>
      </c>
      <c r="D52" s="5">
        <v>-25514206265</v>
      </c>
      <c r="E52" s="5">
        <v>-20913833370</v>
      </c>
      <c r="F52" s="5">
        <v>-16894716546</v>
      </c>
      <c r="G52" s="5">
        <v>-29159796168</v>
      </c>
      <c r="I52" s="5">
        <v>-37808549916</v>
      </c>
      <c r="J52" s="5">
        <v>-52222352801</v>
      </c>
      <c r="K52" s="5">
        <v>-24428103976</v>
      </c>
      <c r="L52" s="5">
        <v>-20715367757</v>
      </c>
      <c r="M52" s="5">
        <v>-14603467396</v>
      </c>
    </row>
    <row r="53" spans="2:13" ht="15.5" x14ac:dyDescent="0.35">
      <c r="C53" t="s">
        <v>75</v>
      </c>
      <c r="D53" s="5">
        <v>17355166766</v>
      </c>
      <c r="E53" s="5">
        <v>14530947560</v>
      </c>
      <c r="F53" s="5">
        <v>15373111939</v>
      </c>
      <c r="G53" s="5">
        <v>11183517554</v>
      </c>
      <c r="I53" s="5">
        <v>29904059499</v>
      </c>
      <c r="J53" s="5">
        <v>26030093997</v>
      </c>
      <c r="K53" s="5">
        <v>21124618963</v>
      </c>
      <c r="L53" s="5">
        <v>16978240689</v>
      </c>
      <c r="M53" s="5">
        <v>11199418048</v>
      </c>
    </row>
    <row r="54" spans="2:13" ht="15.5" x14ac:dyDescent="0.35">
      <c r="C54" t="s">
        <v>76</v>
      </c>
      <c r="D54" s="5">
        <v>-16708011523</v>
      </c>
      <c r="E54" s="5">
        <v>-13449098621</v>
      </c>
      <c r="F54" s="5">
        <v>-14844827999</v>
      </c>
      <c r="G54" s="5">
        <v>-9922960085</v>
      </c>
      <c r="I54" s="5">
        <v>-28293926620</v>
      </c>
      <c r="J54" s="5">
        <v>-23428452995</v>
      </c>
      <c r="K54" s="5">
        <v>-18795494695</v>
      </c>
      <c r="L54" s="5">
        <v>-13179144896</v>
      </c>
      <c r="M54" s="5">
        <v>-9191390625</v>
      </c>
    </row>
    <row r="55" spans="2:13" ht="15.5" x14ac:dyDescent="0.35">
      <c r="C55" t="s">
        <v>240</v>
      </c>
      <c r="D55" s="5">
        <v>-8971888017</v>
      </c>
      <c r="E55" s="5">
        <v>-7564884951</v>
      </c>
      <c r="F55" s="5">
        <v>-8675209069</v>
      </c>
      <c r="G55" s="5">
        <v>-5319658889</v>
      </c>
      <c r="I55" s="5">
        <v>-16240094020</v>
      </c>
      <c r="J55" s="5">
        <v>-13457422157</v>
      </c>
      <c r="K55" s="5">
        <v>-10971650480</v>
      </c>
      <c r="L55" s="5">
        <v>-6363947656</v>
      </c>
      <c r="M55" s="5">
        <v>-3534002188</v>
      </c>
    </row>
    <row r="56" spans="2:13" ht="15.5" x14ac:dyDescent="0.35">
      <c r="C56" t="s">
        <v>77</v>
      </c>
      <c r="D56" s="5">
        <v>-7736123506</v>
      </c>
      <c r="E56" s="5">
        <v>-5884213670</v>
      </c>
      <c r="F56" s="5">
        <v>-6169618930</v>
      </c>
      <c r="G56" s="5">
        <v>-4603301196</v>
      </c>
      <c r="I56" s="5">
        <v>-12053832600</v>
      </c>
      <c r="J56" s="5">
        <v>-9971030838</v>
      </c>
      <c r="K56" s="5">
        <v>-7823844215</v>
      </c>
      <c r="L56" s="5">
        <v>-6815197240</v>
      </c>
      <c r="M56" s="5">
        <v>-5657388437</v>
      </c>
    </row>
    <row r="57" spans="2:13" ht="15.5" x14ac:dyDescent="0.35">
      <c r="C57" t="s">
        <v>78</v>
      </c>
      <c r="D57" s="5">
        <v>647155243</v>
      </c>
      <c r="E57" s="5">
        <v>1081848939</v>
      </c>
      <c r="F57" s="5">
        <v>528283940</v>
      </c>
      <c r="G57" s="5">
        <v>1260557469</v>
      </c>
      <c r="I57" s="5">
        <v>1610132879</v>
      </c>
      <c r="J57" s="5">
        <v>2601641002</v>
      </c>
      <c r="K57" s="5">
        <v>2329124268</v>
      </c>
      <c r="L57" s="5">
        <v>3799095793</v>
      </c>
      <c r="M57" s="5">
        <v>2008027423</v>
      </c>
    </row>
    <row r="58" spans="2:13" ht="15.5" x14ac:dyDescent="0.35">
      <c r="C58" t="s">
        <v>79</v>
      </c>
      <c r="D58" s="5">
        <v>527080176</v>
      </c>
      <c r="E58" s="5">
        <v>-640427836</v>
      </c>
      <c r="F58" s="5">
        <v>247888668</v>
      </c>
      <c r="G58" s="5">
        <v>-259746946</v>
      </c>
      <c r="I58" s="5">
        <v>-392539168</v>
      </c>
      <c r="J58" s="5">
        <v>-574149167</v>
      </c>
      <c r="K58" s="5">
        <v>-812607138</v>
      </c>
      <c r="L58" s="5">
        <v>-541997129</v>
      </c>
      <c r="M58" s="5">
        <v>-515387649</v>
      </c>
    </row>
    <row r="59" spans="2:13" ht="15.5" x14ac:dyDescent="0.35">
      <c r="C59" t="s">
        <v>27</v>
      </c>
      <c r="D59" s="5">
        <v>-245269801</v>
      </c>
      <c r="E59" s="5">
        <v>-269116337</v>
      </c>
      <c r="F59" s="5">
        <v>-393849907</v>
      </c>
      <c r="G59" s="5">
        <v>-375213788</v>
      </c>
      <c r="I59" s="5">
        <v>-662966244</v>
      </c>
      <c r="J59" s="5">
        <v>-810768389</v>
      </c>
      <c r="K59" s="5">
        <v>-792916033</v>
      </c>
      <c r="L59" s="5">
        <v>-604801143</v>
      </c>
      <c r="M59" s="5">
        <v>-532426391</v>
      </c>
    </row>
    <row r="60" spans="2:13" ht="15.5" x14ac:dyDescent="0.35">
      <c r="C60" t="s">
        <v>81</v>
      </c>
    </row>
    <row r="61" spans="2:13" ht="15.5" x14ac:dyDescent="0.35">
      <c r="C61" t="s">
        <v>82</v>
      </c>
      <c r="D61" s="5">
        <v>527080176</v>
      </c>
      <c r="E61" s="5">
        <v>-640427836</v>
      </c>
      <c r="F61" s="5">
        <v>247888668</v>
      </c>
      <c r="G61" s="5">
        <v>-259746946</v>
      </c>
      <c r="I61" s="5">
        <v>-392539168</v>
      </c>
      <c r="J61" s="5">
        <v>-574149167</v>
      </c>
      <c r="K61" s="5">
        <v>-812607138</v>
      </c>
      <c r="L61" s="5">
        <v>-541997129</v>
      </c>
      <c r="M61" s="5">
        <v>-515387649</v>
      </c>
    </row>
    <row r="62" spans="2:13" ht="15.5" x14ac:dyDescent="0.35">
      <c r="C62" t="s">
        <v>29</v>
      </c>
      <c r="D62" s="5">
        <v>1174235419</v>
      </c>
      <c r="E62" s="5">
        <v>441421103</v>
      </c>
      <c r="F62" s="5">
        <v>776172608</v>
      </c>
      <c r="G62" s="5">
        <v>1000810523</v>
      </c>
      <c r="I62" s="5">
        <v>1217593711</v>
      </c>
      <c r="J62" s="5">
        <v>2027491835</v>
      </c>
      <c r="K62" s="5">
        <v>1516517130</v>
      </c>
      <c r="L62" s="5">
        <v>3257098664</v>
      </c>
      <c r="M62" s="5">
        <v>1492639774</v>
      </c>
    </row>
    <row r="63" spans="2:13" ht="15.5" x14ac:dyDescent="0.35">
      <c r="C63" t="s">
        <v>28</v>
      </c>
      <c r="D63" s="5">
        <v>-385115872</v>
      </c>
      <c r="E63" s="5">
        <v>-231337299</v>
      </c>
      <c r="F63" s="5">
        <v>-259169055</v>
      </c>
      <c r="G63" s="5">
        <v>-799363985</v>
      </c>
      <c r="I63" s="5">
        <v>-490506354</v>
      </c>
      <c r="J63" s="5">
        <v>-1072195032</v>
      </c>
      <c r="K63" s="5">
        <v>-320891111</v>
      </c>
      <c r="L63" s="5">
        <v>-672758401</v>
      </c>
      <c r="M63" s="5">
        <v>-284327746</v>
      </c>
    </row>
    <row r="64" spans="2:13" ht="15.5" x14ac:dyDescent="0.35">
      <c r="C64" t="s">
        <v>83</v>
      </c>
      <c r="D64" s="5">
        <v>-385115872</v>
      </c>
      <c r="E64" s="5">
        <v>-365574943</v>
      </c>
      <c r="F64" s="5">
        <v>-334558557</v>
      </c>
      <c r="G64" s="5">
        <v>-388797649</v>
      </c>
      <c r="I64" s="5">
        <v>-700133500</v>
      </c>
      <c r="J64" s="5">
        <v>-777875340</v>
      </c>
      <c r="K64" s="5">
        <v>-628327010</v>
      </c>
      <c r="L64" s="5">
        <v>-852843012</v>
      </c>
      <c r="M64" s="5">
        <v>-474462101</v>
      </c>
    </row>
    <row r="65" spans="2:13" ht="15.5" x14ac:dyDescent="0.35">
      <c r="C65" t="s">
        <v>84</v>
      </c>
      <c r="E65" s="5">
        <v>134237644</v>
      </c>
      <c r="F65" s="5">
        <v>75389502</v>
      </c>
      <c r="G65" s="5">
        <v>-410566336</v>
      </c>
      <c r="I65" s="5">
        <v>209627146</v>
      </c>
      <c r="J65" s="5">
        <v>-294319692</v>
      </c>
      <c r="K65" s="5">
        <v>307435899</v>
      </c>
      <c r="L65" s="5">
        <v>180084611</v>
      </c>
      <c r="M65" s="5">
        <v>190134355</v>
      </c>
    </row>
    <row r="66" spans="2:13" ht="15.5" x14ac:dyDescent="0.35">
      <c r="C66" t="s">
        <v>85</v>
      </c>
      <c r="D66" s="5">
        <v>-385115872</v>
      </c>
      <c r="E66" s="5">
        <v>-231337299</v>
      </c>
      <c r="F66" s="5">
        <v>-259169055</v>
      </c>
      <c r="G66" s="5">
        <v>-799363985</v>
      </c>
      <c r="I66" s="5">
        <v>-490506354</v>
      </c>
      <c r="J66" s="5">
        <v>-1072195032</v>
      </c>
      <c r="K66" s="5">
        <v>-320891111</v>
      </c>
      <c r="L66" s="5">
        <v>-672758401</v>
      </c>
      <c r="M66" s="5">
        <v>-284327746</v>
      </c>
    </row>
    <row r="67" spans="2:13" ht="15.5" x14ac:dyDescent="0.35">
      <c r="C67" t="s">
        <v>86</v>
      </c>
      <c r="D67" s="5">
        <v>789119547</v>
      </c>
      <c r="E67" s="5">
        <v>210083804</v>
      </c>
      <c r="F67" s="5">
        <v>517003553</v>
      </c>
      <c r="G67" s="5">
        <v>201446538</v>
      </c>
      <c r="I67" s="5">
        <v>727087357</v>
      </c>
      <c r="J67" s="5">
        <v>955296803</v>
      </c>
      <c r="K67" s="5">
        <v>1195626019</v>
      </c>
      <c r="L67" s="5">
        <v>2584340263</v>
      </c>
      <c r="M67" s="5">
        <v>1208312028</v>
      </c>
    </row>
    <row r="68" spans="2:13" ht="15.5" x14ac:dyDescent="0.35">
      <c r="C68" t="s">
        <v>585</v>
      </c>
    </row>
    <row r="69" spans="2:13" ht="15.5" x14ac:dyDescent="0.35">
      <c r="C69" t="s">
        <v>87</v>
      </c>
      <c r="D69" s="5">
        <v>789119547</v>
      </c>
      <c r="E69" s="5">
        <v>210083804</v>
      </c>
      <c r="F69" s="5">
        <v>517003553</v>
      </c>
      <c r="G69" s="5">
        <v>201446538</v>
      </c>
      <c r="I69" s="5">
        <v>727087357</v>
      </c>
      <c r="J69" s="5">
        <v>955296803</v>
      </c>
      <c r="K69" s="5">
        <v>1195626019</v>
      </c>
      <c r="L69" s="5">
        <v>2584340263</v>
      </c>
      <c r="M69" s="5">
        <v>1208312028</v>
      </c>
    </row>
    <row r="70" spans="2:13" ht="15.5" x14ac:dyDescent="0.35">
      <c r="C70" t="s">
        <v>88</v>
      </c>
      <c r="E70" s="5">
        <v>5742360</v>
      </c>
      <c r="F70" s="5">
        <v>104476320</v>
      </c>
      <c r="G70" s="5">
        <v>251326436</v>
      </c>
      <c r="I70" s="5">
        <v>110218680</v>
      </c>
      <c r="J70" s="5">
        <v>215100896</v>
      </c>
      <c r="K70" s="5">
        <v>-72451080</v>
      </c>
      <c r="L70" s="5">
        <v>34793460</v>
      </c>
      <c r="M70" s="5">
        <v>9711000</v>
      </c>
    </row>
    <row r="71" spans="2:13" ht="15.5" x14ac:dyDescent="0.35">
      <c r="C71" t="s">
        <v>320</v>
      </c>
      <c r="E71" s="5">
        <v>5742360</v>
      </c>
      <c r="F71" s="5">
        <v>104476320</v>
      </c>
      <c r="G71" s="5">
        <v>251326436</v>
      </c>
      <c r="I71" s="5">
        <v>110218680</v>
      </c>
      <c r="J71" s="5">
        <v>215100896</v>
      </c>
      <c r="K71" s="5">
        <v>-72451080</v>
      </c>
      <c r="L71" s="5">
        <v>34793460</v>
      </c>
      <c r="M71" s="5">
        <v>9711000</v>
      </c>
    </row>
    <row r="72" spans="2:13" ht="15.5" x14ac:dyDescent="0.35">
      <c r="C72" t="s">
        <v>89</v>
      </c>
      <c r="D72" s="5">
        <v>789119547</v>
      </c>
      <c r="E72" s="5">
        <v>215826164</v>
      </c>
      <c r="F72" s="5">
        <v>621479873</v>
      </c>
      <c r="G72" s="5">
        <v>452772974</v>
      </c>
      <c r="I72" s="5">
        <v>837306037</v>
      </c>
      <c r="J72" s="5">
        <v>1170397699</v>
      </c>
      <c r="K72" s="5">
        <v>1123174939</v>
      </c>
      <c r="L72" s="5">
        <v>2619133723</v>
      </c>
      <c r="M72" s="5">
        <v>1218023028</v>
      </c>
    </row>
    <row r="73" spans="2:13" ht="15.5" x14ac:dyDescent="0.35">
      <c r="C73" t="s">
        <v>90</v>
      </c>
      <c r="D73" s="5">
        <v>789119547</v>
      </c>
      <c r="E73" s="5">
        <v>210083804</v>
      </c>
      <c r="F73" s="5">
        <v>517003553</v>
      </c>
      <c r="G73" s="5">
        <v>201446538</v>
      </c>
      <c r="I73" s="5">
        <v>727087357</v>
      </c>
      <c r="J73" s="5">
        <v>955296803</v>
      </c>
      <c r="K73" s="5">
        <v>1195626019</v>
      </c>
      <c r="L73" s="5">
        <v>2584340263</v>
      </c>
      <c r="M73" s="5">
        <v>1208312028</v>
      </c>
    </row>
    <row r="74" spans="2:13" ht="15.5" x14ac:dyDescent="0.35">
      <c r="C74" t="s">
        <v>8</v>
      </c>
      <c r="D74" s="5">
        <v>789119547</v>
      </c>
      <c r="E74" s="5">
        <v>215826164</v>
      </c>
      <c r="F74" s="5">
        <v>621479873</v>
      </c>
      <c r="G74" s="5">
        <v>452772974</v>
      </c>
      <c r="I74" s="5">
        <v>837306037</v>
      </c>
      <c r="J74" s="5">
        <v>1170397699</v>
      </c>
      <c r="K74" s="5">
        <v>1123174939</v>
      </c>
      <c r="L74" s="5">
        <v>2619133723</v>
      </c>
      <c r="M74" s="5">
        <v>1218023028</v>
      </c>
    </row>
    <row r="75" spans="2:13" ht="15.5" x14ac:dyDescent="0.35">
      <c r="C75" t="s">
        <v>92</v>
      </c>
      <c r="D75" s="5">
        <v>789119547</v>
      </c>
      <c r="E75" s="5">
        <v>210083804</v>
      </c>
      <c r="F75" s="5">
        <v>517003553</v>
      </c>
      <c r="G75" s="5">
        <v>201446538</v>
      </c>
      <c r="I75" s="5">
        <v>727087357</v>
      </c>
      <c r="J75" s="5">
        <v>955296803</v>
      </c>
      <c r="K75" s="5">
        <v>1195626019</v>
      </c>
      <c r="L75" s="5">
        <v>2584340263</v>
      </c>
      <c r="M75" s="5">
        <v>1208312028</v>
      </c>
    </row>
    <row r="76" spans="2:13" ht="15.5" x14ac:dyDescent="0.35">
      <c r="C76" t="s">
        <v>93</v>
      </c>
      <c r="D76" s="5">
        <v>789119547</v>
      </c>
      <c r="E76" s="5">
        <v>215826164</v>
      </c>
      <c r="F76" s="5">
        <v>621479873</v>
      </c>
      <c r="G76" s="5">
        <v>452772974</v>
      </c>
      <c r="I76" s="5">
        <v>837306037</v>
      </c>
      <c r="J76" s="5">
        <v>1170397699</v>
      </c>
      <c r="K76" s="5">
        <v>1123174939</v>
      </c>
      <c r="L76" s="5">
        <v>2619133723</v>
      </c>
      <c r="M76" s="5">
        <v>1218023028</v>
      </c>
    </row>
    <row r="77" spans="2:13" ht="15.5" x14ac:dyDescent="0.35">
      <c r="C77" t="s">
        <v>94</v>
      </c>
      <c r="D77" s="5">
        <v>789119547</v>
      </c>
      <c r="E77" s="5">
        <v>215826164</v>
      </c>
      <c r="F77" s="5">
        <v>621479873</v>
      </c>
      <c r="G77" s="5">
        <v>452772974</v>
      </c>
      <c r="I77" s="5">
        <v>837306037</v>
      </c>
      <c r="J77" s="5">
        <v>1170397699</v>
      </c>
      <c r="K77" s="5">
        <v>1123174939</v>
      </c>
      <c r="L77" s="5">
        <v>2619133723</v>
      </c>
      <c r="M77" s="5">
        <v>1218023028</v>
      </c>
    </row>
    <row r="79" spans="2:13" ht="15.5" x14ac:dyDescent="0.35">
      <c r="B79" t="s">
        <v>95</v>
      </c>
      <c r="C79" t="s">
        <v>96</v>
      </c>
    </row>
    <row r="80" spans="2:13" ht="15.5" x14ac:dyDescent="0.35">
      <c r="C80" t="s">
        <v>97</v>
      </c>
    </row>
    <row r="81" spans="3:13" ht="15.5" x14ac:dyDescent="0.35">
      <c r="C81" t="s">
        <v>20</v>
      </c>
      <c r="D81" s="5">
        <v>24963633782</v>
      </c>
      <c r="E81" s="5">
        <v>29143661047</v>
      </c>
      <c r="F81" s="5">
        <v>30397525620</v>
      </c>
      <c r="G81" s="5">
        <v>30278974317</v>
      </c>
      <c r="I81" s="5">
        <v>29143661047</v>
      </c>
      <c r="J81" s="5">
        <v>30278974317</v>
      </c>
      <c r="K81" s="5">
        <v>30288636358</v>
      </c>
      <c r="L81" s="5">
        <v>135440698</v>
      </c>
      <c r="M81" s="5">
        <v>281906018</v>
      </c>
    </row>
    <row r="82" spans="3:13" ht="15.5" x14ac:dyDescent="0.35">
      <c r="C82" t="s">
        <v>98</v>
      </c>
      <c r="D82" s="5">
        <v>19878878696</v>
      </c>
      <c r="E82" s="5">
        <v>20243980789</v>
      </c>
      <c r="F82" s="5">
        <v>24418508598</v>
      </c>
      <c r="G82" s="5">
        <v>25881126929</v>
      </c>
      <c r="I82" s="5">
        <v>20243980789</v>
      </c>
      <c r="J82" s="5">
        <v>25881126929</v>
      </c>
      <c r="K82" s="5">
        <v>16817695367</v>
      </c>
      <c r="L82" s="5">
        <v>13326465686</v>
      </c>
      <c r="M82" s="5">
        <v>7986545721</v>
      </c>
    </row>
    <row r="83" spans="3:13" ht="15.5" x14ac:dyDescent="0.35">
      <c r="C83" t="s">
        <v>247</v>
      </c>
      <c r="L83" s="5">
        <v>495275261</v>
      </c>
      <c r="M83" s="5">
        <v>495275261</v>
      </c>
    </row>
    <row r="84" spans="3:13" ht="15.5" x14ac:dyDescent="0.35">
      <c r="C84" t="s">
        <v>99</v>
      </c>
      <c r="D84" s="5">
        <v>7326606608</v>
      </c>
      <c r="E84" s="5">
        <v>7807122635</v>
      </c>
      <c r="F84" s="5">
        <v>7763896976</v>
      </c>
      <c r="G84" s="5">
        <v>7426493877</v>
      </c>
      <c r="I84" s="5">
        <v>7807122635</v>
      </c>
      <c r="J84" s="5">
        <v>7426493877</v>
      </c>
      <c r="K84" s="5">
        <v>6026069330</v>
      </c>
      <c r="L84" s="5">
        <v>7227482544</v>
      </c>
      <c r="M84" s="5">
        <v>2489473577</v>
      </c>
    </row>
    <row r="85" spans="3:13" ht="15.5" x14ac:dyDescent="0.35">
      <c r="C85" t="s">
        <v>100</v>
      </c>
      <c r="D85" s="5">
        <v>19878878696</v>
      </c>
      <c r="E85" s="5">
        <v>20243980789</v>
      </c>
      <c r="F85" s="5">
        <v>24418508598</v>
      </c>
      <c r="G85" s="5">
        <v>25881126929</v>
      </c>
      <c r="I85" s="5">
        <v>20243980789</v>
      </c>
      <c r="J85" s="5">
        <v>25881126929</v>
      </c>
      <c r="K85" s="5">
        <v>16817695367</v>
      </c>
      <c r="L85" s="5">
        <v>13326465686</v>
      </c>
      <c r="M85" s="5">
        <v>7986545721</v>
      </c>
    </row>
    <row r="86" spans="3:13" ht="15.5" x14ac:dyDescent="0.35">
      <c r="C86" t="s">
        <v>101</v>
      </c>
      <c r="D86" s="5">
        <v>80455979</v>
      </c>
      <c r="E86" s="5">
        <v>179986978</v>
      </c>
      <c r="F86" s="5">
        <v>184550212</v>
      </c>
      <c r="G86" s="5">
        <v>197831403</v>
      </c>
      <c r="I86" s="5">
        <v>179986978</v>
      </c>
      <c r="J86" s="5">
        <v>197831403</v>
      </c>
      <c r="K86" s="5">
        <v>163907402</v>
      </c>
      <c r="L86" s="5">
        <v>748872483</v>
      </c>
      <c r="M86" s="5">
        <v>808201750</v>
      </c>
    </row>
    <row r="87" spans="3:13" ht="15.5" x14ac:dyDescent="0.35">
      <c r="C87" t="s">
        <v>102</v>
      </c>
      <c r="D87" s="5">
        <v>80455979</v>
      </c>
      <c r="E87" s="5">
        <v>179986978</v>
      </c>
      <c r="F87" s="5">
        <v>184550212</v>
      </c>
      <c r="G87" s="5">
        <v>197831403</v>
      </c>
      <c r="I87" s="5">
        <v>179986978</v>
      </c>
      <c r="J87" s="5">
        <v>197831403</v>
      </c>
      <c r="K87" s="5">
        <v>163907402</v>
      </c>
      <c r="L87" s="5">
        <v>748872483</v>
      </c>
      <c r="M87" s="5">
        <v>808201750</v>
      </c>
    </row>
    <row r="88" spans="3:13" ht="15.5" x14ac:dyDescent="0.35">
      <c r="C88" t="s">
        <v>103</v>
      </c>
      <c r="D88" s="5">
        <v>17693566750</v>
      </c>
      <c r="E88" s="5">
        <v>16743766766</v>
      </c>
      <c r="F88" s="5">
        <v>6513374703</v>
      </c>
      <c r="G88" s="5">
        <v>6460945991</v>
      </c>
      <c r="I88" s="5">
        <v>16743766766</v>
      </c>
      <c r="J88" s="5">
        <v>6460945991</v>
      </c>
      <c r="K88" s="5">
        <v>12321295715</v>
      </c>
      <c r="L88" s="5">
        <v>9981228674</v>
      </c>
      <c r="M88" s="5">
        <v>4908387001</v>
      </c>
    </row>
    <row r="89" spans="3:13" ht="15.5" x14ac:dyDescent="0.35">
      <c r="C89" t="s">
        <v>108</v>
      </c>
      <c r="D89" s="5">
        <v>516970276</v>
      </c>
      <c r="E89" s="5">
        <v>516970276</v>
      </c>
      <c r="F89" s="5">
        <v>443287631</v>
      </c>
      <c r="G89" s="5">
        <v>338430450</v>
      </c>
      <c r="I89" s="5">
        <v>516970276</v>
      </c>
      <c r="J89" s="5">
        <v>338430450</v>
      </c>
      <c r="K89" s="5">
        <v>685537245</v>
      </c>
      <c r="L89" s="5">
        <v>357666426</v>
      </c>
      <c r="M89" s="5">
        <v>187395355</v>
      </c>
    </row>
    <row r="90" spans="3:13" ht="15.5" x14ac:dyDescent="0.35">
      <c r="C90" t="s">
        <v>586</v>
      </c>
    </row>
    <row r="91" spans="3:13" ht="15.5" x14ac:dyDescent="0.35">
      <c r="C91" t="s">
        <v>81</v>
      </c>
      <c r="D91" s="5">
        <v>297372956</v>
      </c>
      <c r="E91" s="5">
        <v>297372956</v>
      </c>
      <c r="F91" s="5">
        <v>291630596</v>
      </c>
      <c r="G91" s="5">
        <v>187154276</v>
      </c>
      <c r="I91" s="5">
        <v>297372956</v>
      </c>
      <c r="J91" s="5">
        <v>187154276</v>
      </c>
      <c r="K91" s="5">
        <v>-27946620</v>
      </c>
      <c r="L91" s="5">
        <v>44504460</v>
      </c>
      <c r="M91" s="5">
        <v>9711000</v>
      </c>
    </row>
    <row r="92" spans="3:13" ht="15.5" x14ac:dyDescent="0.35">
      <c r="C92" t="s">
        <v>104</v>
      </c>
      <c r="D92" s="5">
        <v>63645651055</v>
      </c>
      <c r="E92" s="5">
        <v>66900405856</v>
      </c>
      <c r="F92" s="5">
        <v>65313090320</v>
      </c>
      <c r="G92" s="5">
        <v>66576252646</v>
      </c>
      <c r="I92" s="5">
        <v>66900405856</v>
      </c>
      <c r="J92" s="5">
        <v>66576252646</v>
      </c>
      <c r="K92" s="5">
        <v>66284864796</v>
      </c>
      <c r="L92" s="5">
        <v>24827853967</v>
      </c>
      <c r="M92" s="5">
        <v>14255395845</v>
      </c>
    </row>
    <row r="93" spans="3:13" ht="15.5" x14ac:dyDescent="0.35">
      <c r="C93" t="s">
        <v>105</v>
      </c>
    </row>
    <row r="94" spans="3:13" ht="15.5" x14ac:dyDescent="0.35">
      <c r="C94" t="s">
        <v>106</v>
      </c>
      <c r="D94" s="5">
        <v>3291003745</v>
      </c>
      <c r="E94" s="5">
        <v>3569531647</v>
      </c>
      <c r="F94" s="5">
        <v>3496252912</v>
      </c>
      <c r="G94" s="5">
        <v>3181593075</v>
      </c>
      <c r="I94" s="5">
        <v>3569531647</v>
      </c>
      <c r="J94" s="5">
        <v>3181593075</v>
      </c>
      <c r="K94" s="5">
        <v>2280556247</v>
      </c>
      <c r="L94" s="5">
        <v>3089328164</v>
      </c>
      <c r="M94" s="5">
        <v>2161907498</v>
      </c>
    </row>
    <row r="95" spans="3:13" ht="15.5" x14ac:dyDescent="0.35">
      <c r="C95" t="s">
        <v>248</v>
      </c>
      <c r="M95" s="5">
        <v>200450352</v>
      </c>
    </row>
    <row r="96" spans="3:13" ht="15.5" x14ac:dyDescent="0.35">
      <c r="C96" t="s">
        <v>109</v>
      </c>
      <c r="D96" s="5">
        <v>3707670412</v>
      </c>
      <c r="E96" s="5">
        <v>3996198314</v>
      </c>
      <c r="F96" s="5">
        <v>3777919579</v>
      </c>
      <c r="G96" s="5">
        <v>3218259742</v>
      </c>
      <c r="I96" s="5">
        <v>3996198314</v>
      </c>
      <c r="J96" s="5">
        <v>3218259742</v>
      </c>
      <c r="K96" s="5">
        <v>2547222914</v>
      </c>
      <c r="L96" s="5">
        <v>3325994831</v>
      </c>
      <c r="M96" s="5">
        <v>2829024517</v>
      </c>
    </row>
    <row r="97" spans="3:13" ht="15.5" x14ac:dyDescent="0.35">
      <c r="C97" t="s">
        <v>110</v>
      </c>
      <c r="D97" s="5">
        <v>67353321467</v>
      </c>
      <c r="E97" s="5">
        <v>70896604170</v>
      </c>
      <c r="F97" s="5">
        <v>69091009899</v>
      </c>
      <c r="G97" s="5">
        <v>69794512388</v>
      </c>
      <c r="I97" s="5">
        <v>70896604170</v>
      </c>
      <c r="J97" s="5">
        <v>69794512388</v>
      </c>
      <c r="K97" s="5">
        <v>68832087710</v>
      </c>
      <c r="L97" s="5">
        <v>28153848798</v>
      </c>
      <c r="M97" s="5">
        <v>17084420362</v>
      </c>
    </row>
    <row r="98" spans="3:13" ht="15.5" x14ac:dyDescent="0.35">
      <c r="C98" t="s">
        <v>111</v>
      </c>
    </row>
    <row r="99" spans="3:13" ht="15.5" x14ac:dyDescent="0.35">
      <c r="C99" t="s">
        <v>112</v>
      </c>
    </row>
    <row r="100" spans="3:13" ht="15.5" x14ac:dyDescent="0.35">
      <c r="C100" t="s">
        <v>113</v>
      </c>
      <c r="D100" s="5">
        <v>12800699125</v>
      </c>
      <c r="E100" s="5">
        <v>17122142657</v>
      </c>
      <c r="F100" s="5">
        <v>15013437713</v>
      </c>
      <c r="G100" s="5">
        <v>16767273589</v>
      </c>
      <c r="I100" s="5">
        <v>17122142657</v>
      </c>
      <c r="J100" s="5">
        <v>16767273589</v>
      </c>
      <c r="K100" s="5">
        <v>17064507301</v>
      </c>
      <c r="L100" s="5">
        <v>15367983584</v>
      </c>
      <c r="M100" s="5">
        <v>7690019834</v>
      </c>
    </row>
    <row r="101" spans="3:13" ht="15.5" x14ac:dyDescent="0.35">
      <c r="C101" t="s">
        <v>250</v>
      </c>
      <c r="D101" s="5">
        <v>586369766</v>
      </c>
      <c r="E101" s="5">
        <v>4345741378</v>
      </c>
      <c r="F101" s="5">
        <v>4978795477</v>
      </c>
      <c r="G101" s="5">
        <v>6082121484</v>
      </c>
      <c r="I101" s="5">
        <v>4345741378</v>
      </c>
      <c r="J101" s="5">
        <v>6082121484</v>
      </c>
      <c r="K101" s="5">
        <v>6419039874</v>
      </c>
      <c r="L101" s="5">
        <v>5427995722</v>
      </c>
      <c r="M101" s="5">
        <v>3423384489</v>
      </c>
    </row>
    <row r="102" spans="3:13" ht="15.5" x14ac:dyDescent="0.35">
      <c r="C102" t="s">
        <v>114</v>
      </c>
    </row>
    <row r="103" spans="3:13" ht="15.5" x14ac:dyDescent="0.35">
      <c r="C103" t="s">
        <v>251</v>
      </c>
      <c r="D103" s="5">
        <v>7326606608</v>
      </c>
      <c r="E103" s="5">
        <v>7807122635</v>
      </c>
      <c r="F103" s="5">
        <v>7763896976</v>
      </c>
      <c r="G103" s="5">
        <v>7426493877</v>
      </c>
      <c r="I103" s="5">
        <v>7807122635</v>
      </c>
      <c r="J103" s="5">
        <v>7426493877</v>
      </c>
      <c r="K103" s="5">
        <v>6026069330</v>
      </c>
      <c r="L103" s="5">
        <v>7227482544</v>
      </c>
      <c r="M103" s="5">
        <v>2489473577</v>
      </c>
    </row>
    <row r="104" spans="3:13" ht="15.5" x14ac:dyDescent="0.35">
      <c r="C104" t="s">
        <v>117</v>
      </c>
      <c r="D104" s="5">
        <v>196139027</v>
      </c>
      <c r="E104" s="5">
        <v>132027543</v>
      </c>
      <c r="F104" s="5">
        <v>327988213</v>
      </c>
      <c r="G104" s="5">
        <v>154271876</v>
      </c>
      <c r="I104" s="5">
        <v>132027543</v>
      </c>
      <c r="J104" s="5">
        <v>154271876</v>
      </c>
      <c r="K104" s="5">
        <v>129586964</v>
      </c>
      <c r="M104" s="5">
        <v>18335417</v>
      </c>
    </row>
    <row r="105" spans="3:13" ht="15.5" x14ac:dyDescent="0.35">
      <c r="C105" t="s">
        <v>116</v>
      </c>
      <c r="D105" s="5">
        <v>103230344</v>
      </c>
      <c r="E105" s="5">
        <v>424269078</v>
      </c>
      <c r="F105" s="5">
        <v>383899124</v>
      </c>
      <c r="G105" s="5">
        <v>461389755</v>
      </c>
      <c r="I105" s="5">
        <v>424269078</v>
      </c>
      <c r="J105" s="5">
        <v>461389755</v>
      </c>
      <c r="K105" s="5">
        <v>703661554</v>
      </c>
      <c r="L105" s="5">
        <v>1001936625</v>
      </c>
      <c r="M105" s="5">
        <v>432786319</v>
      </c>
    </row>
    <row r="106" spans="3:13" ht="15.5" x14ac:dyDescent="0.35">
      <c r="C106" t="s">
        <v>322</v>
      </c>
    </row>
    <row r="107" spans="3:13" ht="15.5" x14ac:dyDescent="0.35">
      <c r="C107" t="s">
        <v>464</v>
      </c>
      <c r="D107" s="5">
        <v>633592299</v>
      </c>
      <c r="E107" s="5">
        <v>494551010</v>
      </c>
      <c r="F107" s="5">
        <v>1052064840</v>
      </c>
      <c r="G107" s="5">
        <v>600748319</v>
      </c>
      <c r="I107" s="5">
        <v>494551010</v>
      </c>
      <c r="J107" s="5">
        <v>600748319</v>
      </c>
      <c r="K107" s="5">
        <v>490035117</v>
      </c>
      <c r="L107" s="5">
        <v>626750504</v>
      </c>
      <c r="M107" s="5">
        <v>342422858</v>
      </c>
    </row>
    <row r="108" spans="3:13" ht="15.5" x14ac:dyDescent="0.35">
      <c r="C108" t="s">
        <v>255</v>
      </c>
      <c r="D108" s="5">
        <v>348333283</v>
      </c>
      <c r="E108" s="5">
        <v>498333290</v>
      </c>
      <c r="F108" s="5">
        <v>648333297</v>
      </c>
      <c r="G108" s="5">
        <v>798333304</v>
      </c>
      <c r="I108" s="5">
        <v>498333290</v>
      </c>
      <c r="J108" s="5">
        <v>798333304</v>
      </c>
      <c r="K108" s="5">
        <v>1098333316</v>
      </c>
      <c r="L108" s="5">
        <v>488333317</v>
      </c>
      <c r="M108" s="5">
        <v>125000000</v>
      </c>
    </row>
    <row r="109" spans="3:13" ht="15.5" x14ac:dyDescent="0.35">
      <c r="C109" t="s">
        <v>325</v>
      </c>
      <c r="D109" s="5">
        <v>444684913</v>
      </c>
      <c r="E109" s="5">
        <v>760582023</v>
      </c>
      <c r="F109" s="5">
        <v>415857923</v>
      </c>
      <c r="G109" s="5">
        <v>778905610</v>
      </c>
      <c r="I109" s="5">
        <v>760582023</v>
      </c>
      <c r="J109" s="5">
        <v>778905610</v>
      </c>
      <c r="K109" s="5">
        <v>254110529</v>
      </c>
      <c r="L109" s="5">
        <v>544545963</v>
      </c>
      <c r="M109" s="5">
        <v>1326040032</v>
      </c>
    </row>
    <row r="110" spans="3:13" ht="15.5" x14ac:dyDescent="0.35">
      <c r="C110" t="s">
        <v>122</v>
      </c>
      <c r="D110" s="5">
        <v>2532933582</v>
      </c>
      <c r="E110" s="5">
        <v>2543892300</v>
      </c>
      <c r="F110" s="5">
        <v>3062829137</v>
      </c>
      <c r="G110" s="5">
        <v>2633975623</v>
      </c>
      <c r="I110" s="5">
        <v>2543892300</v>
      </c>
      <c r="J110" s="5">
        <v>2633975623</v>
      </c>
      <c r="K110" s="5">
        <v>2546294433</v>
      </c>
      <c r="L110" s="5">
        <v>1634872821</v>
      </c>
      <c r="M110" s="5">
        <v>862541858</v>
      </c>
    </row>
    <row r="111" spans="3:13" ht="15.5" x14ac:dyDescent="0.35">
      <c r="C111" t="s">
        <v>123</v>
      </c>
      <c r="D111" s="5">
        <v>2532933582</v>
      </c>
      <c r="E111" s="5">
        <v>2543892300</v>
      </c>
      <c r="F111" s="5">
        <v>3062829137</v>
      </c>
      <c r="G111" s="5">
        <v>2633975623</v>
      </c>
      <c r="I111" s="5">
        <v>2543892300</v>
      </c>
      <c r="J111" s="5">
        <v>2633975623</v>
      </c>
      <c r="K111" s="5">
        <v>2546294433</v>
      </c>
      <c r="L111" s="5">
        <v>1634872821</v>
      </c>
      <c r="M111" s="5">
        <v>862541858</v>
      </c>
    </row>
    <row r="112" spans="3:13" ht="15.5" x14ac:dyDescent="0.35">
      <c r="C112" t="s">
        <v>119</v>
      </c>
    </row>
    <row r="113" spans="2:13" ht="15.5" x14ac:dyDescent="0.35">
      <c r="C113" t="s">
        <v>121</v>
      </c>
      <c r="D113" s="5">
        <v>981925582</v>
      </c>
      <c r="E113" s="5">
        <v>992884300</v>
      </c>
      <c r="F113" s="5">
        <v>1700398137</v>
      </c>
      <c r="G113" s="5">
        <v>1399081623</v>
      </c>
      <c r="I113" s="5">
        <v>992884300</v>
      </c>
      <c r="J113" s="5">
        <v>1399081623</v>
      </c>
      <c r="K113" s="5">
        <v>1588368433</v>
      </c>
      <c r="L113" s="5">
        <v>1115083821</v>
      </c>
      <c r="M113" s="5">
        <v>467422858</v>
      </c>
    </row>
    <row r="114" spans="2:13" ht="15.5" x14ac:dyDescent="0.35">
      <c r="C114" t="s">
        <v>124</v>
      </c>
      <c r="D114" s="5">
        <v>15333632707</v>
      </c>
      <c r="E114" s="5">
        <v>19666034957</v>
      </c>
      <c r="F114" s="5">
        <v>18076266850</v>
      </c>
      <c r="G114" s="5">
        <v>19401249212</v>
      </c>
      <c r="I114" s="5">
        <v>19666034957</v>
      </c>
      <c r="J114" s="5">
        <v>19401249212</v>
      </c>
      <c r="K114" s="5">
        <v>19610801734</v>
      </c>
      <c r="L114" s="5">
        <v>17002856405</v>
      </c>
      <c r="M114" s="5">
        <v>8552561692</v>
      </c>
    </row>
    <row r="115" spans="2:13" ht="15.5" x14ac:dyDescent="0.35">
      <c r="C115" t="s">
        <v>125</v>
      </c>
    </row>
    <row r="116" spans="2:13" ht="15.5" x14ac:dyDescent="0.35">
      <c r="C116" t="s">
        <v>126</v>
      </c>
      <c r="D116" s="5">
        <v>13000175500</v>
      </c>
      <c r="E116" s="5">
        <v>13000175500</v>
      </c>
      <c r="F116" s="5">
        <v>13000175500</v>
      </c>
      <c r="G116" s="5">
        <v>13000175500</v>
      </c>
      <c r="I116" s="5">
        <v>13000175500</v>
      </c>
      <c r="J116" s="5">
        <v>13000175500</v>
      </c>
      <c r="K116" s="5">
        <v>13000000000</v>
      </c>
      <c r="L116" s="5">
        <v>7000000000</v>
      </c>
      <c r="M116" s="5">
        <v>7000000000</v>
      </c>
    </row>
    <row r="117" spans="2:13" ht="15.5" x14ac:dyDescent="0.35">
      <c r="C117" t="s">
        <v>127</v>
      </c>
      <c r="D117" s="5">
        <v>33048522645</v>
      </c>
      <c r="E117" s="5">
        <v>33048522645</v>
      </c>
      <c r="F117" s="5">
        <v>33048522645</v>
      </c>
      <c r="G117" s="5">
        <v>33048522645</v>
      </c>
      <c r="I117" s="5">
        <v>33048522645</v>
      </c>
      <c r="J117" s="5">
        <v>33048522645</v>
      </c>
      <c r="K117" s="5">
        <v>33047118645</v>
      </c>
    </row>
    <row r="118" spans="2:13" ht="15.5" x14ac:dyDescent="0.35">
      <c r="C118" t="s">
        <v>128</v>
      </c>
      <c r="D118" s="5">
        <v>5673617659</v>
      </c>
      <c r="E118" s="5">
        <v>4884498112</v>
      </c>
      <c r="F118" s="5">
        <v>4674414308</v>
      </c>
      <c r="G118" s="5">
        <v>4157410755</v>
      </c>
      <c r="I118" s="5">
        <v>4884498112</v>
      </c>
      <c r="J118" s="5">
        <v>4157410755</v>
      </c>
      <c r="K118" s="5">
        <v>3202113952</v>
      </c>
      <c r="L118" s="5">
        <v>4106487933</v>
      </c>
      <c r="M118" s="5">
        <v>1522147670</v>
      </c>
    </row>
    <row r="119" spans="2:13" ht="15.5" x14ac:dyDescent="0.35">
      <c r="C119" t="s">
        <v>257</v>
      </c>
      <c r="D119" s="5">
        <v>300000000</v>
      </c>
      <c r="E119" s="5">
        <v>300000000</v>
      </c>
      <c r="F119" s="5">
        <v>300000000</v>
      </c>
      <c r="G119" s="5">
        <v>200000000</v>
      </c>
      <c r="I119" s="5">
        <v>300000000</v>
      </c>
      <c r="J119" s="5">
        <v>200000000</v>
      </c>
      <c r="K119" s="5">
        <v>100000000</v>
      </c>
      <c r="L119" s="5">
        <v>100000000</v>
      </c>
    </row>
    <row r="120" spans="2:13" ht="15.5" x14ac:dyDescent="0.35">
      <c r="C120" t="s">
        <v>258</v>
      </c>
      <c r="D120" s="5">
        <v>5373617659</v>
      </c>
      <c r="E120" s="5">
        <v>4584498112</v>
      </c>
      <c r="F120" s="5">
        <v>4374414308</v>
      </c>
      <c r="G120" s="5">
        <v>3957410755</v>
      </c>
      <c r="I120" s="5">
        <v>4584498112</v>
      </c>
      <c r="J120" s="5">
        <v>3957410755</v>
      </c>
      <c r="K120" s="5">
        <v>3102113952</v>
      </c>
      <c r="L120" s="5">
        <v>4006487933</v>
      </c>
      <c r="M120" s="5">
        <v>1522147670</v>
      </c>
    </row>
    <row r="121" spans="2:13" ht="15.5" x14ac:dyDescent="0.35">
      <c r="C121" t="s">
        <v>259</v>
      </c>
      <c r="D121" s="5">
        <v>5673617659</v>
      </c>
      <c r="E121" s="5">
        <v>4884498112</v>
      </c>
      <c r="F121" s="5">
        <v>4674414308</v>
      </c>
      <c r="G121" s="5">
        <v>4157410755</v>
      </c>
      <c r="I121" s="5">
        <v>4884498112</v>
      </c>
      <c r="J121" s="5">
        <v>4157410755</v>
      </c>
      <c r="K121" s="5">
        <v>3202113952</v>
      </c>
      <c r="L121" s="5">
        <v>4106487933</v>
      </c>
      <c r="M121" s="5">
        <v>1522147670</v>
      </c>
    </row>
    <row r="122" spans="2:13" ht="15.5" x14ac:dyDescent="0.35">
      <c r="C122" t="s">
        <v>260</v>
      </c>
    </row>
    <row r="123" spans="2:13" ht="15.5" x14ac:dyDescent="0.35">
      <c r="C123" t="s">
        <v>10</v>
      </c>
      <c r="D123" s="5">
        <v>52019688760</v>
      </c>
      <c r="E123" s="5">
        <v>51230569213</v>
      </c>
      <c r="F123" s="5">
        <v>51014743049</v>
      </c>
      <c r="G123" s="5">
        <v>50393263176</v>
      </c>
      <c r="I123" s="5">
        <v>51230569213</v>
      </c>
      <c r="J123" s="5">
        <v>50393263176</v>
      </c>
      <c r="K123" s="5">
        <v>49221285977</v>
      </c>
      <c r="L123" s="5">
        <v>11150992393</v>
      </c>
      <c r="M123" s="5">
        <v>8531858670</v>
      </c>
    </row>
    <row r="124" spans="2:13" ht="15.5" x14ac:dyDescent="0.35">
      <c r="C124" t="s">
        <v>129</v>
      </c>
      <c r="D124" s="5">
        <v>67353321467</v>
      </c>
      <c r="E124" s="5">
        <v>70896604170</v>
      </c>
      <c r="F124" s="5">
        <v>69091009899</v>
      </c>
      <c r="G124" s="5">
        <v>69794512388</v>
      </c>
      <c r="I124" s="5">
        <v>70896604170</v>
      </c>
      <c r="J124" s="5">
        <v>69794512388</v>
      </c>
      <c r="K124" s="5">
        <v>68832087711</v>
      </c>
      <c r="L124" s="5">
        <v>28153848798</v>
      </c>
      <c r="M124" s="5">
        <v>17084420362</v>
      </c>
    </row>
    <row r="125" spans="2:13" ht="15.5" x14ac:dyDescent="0.35">
      <c r="C125" t="s">
        <v>130</v>
      </c>
      <c r="D125" s="5">
        <v>650008775</v>
      </c>
      <c r="E125" s="5">
        <v>650008775</v>
      </c>
      <c r="F125" s="5">
        <v>650008775</v>
      </c>
      <c r="G125" s="5">
        <v>650008775</v>
      </c>
      <c r="I125" s="5">
        <v>650008775</v>
      </c>
      <c r="J125" s="5">
        <v>650008775</v>
      </c>
      <c r="K125" s="5">
        <v>650000000</v>
      </c>
      <c r="L125" s="5">
        <v>7000</v>
      </c>
      <c r="M125" s="5">
        <v>7000</v>
      </c>
    </row>
    <row r="127" spans="2:13" ht="15.5" x14ac:dyDescent="0.35">
      <c r="B127" t="s">
        <v>131</v>
      </c>
      <c r="C127" t="s">
        <v>132</v>
      </c>
      <c r="D127" s="5">
        <v>-34997596</v>
      </c>
      <c r="E127" s="5">
        <v>552710395</v>
      </c>
      <c r="F127" s="5">
        <v>1904888371</v>
      </c>
      <c r="G127" s="5">
        <v>1164888010</v>
      </c>
      <c r="I127" s="5">
        <v>2457598766</v>
      </c>
      <c r="J127" s="5">
        <v>1745393577</v>
      </c>
      <c r="K127" s="5">
        <v>-8444040271</v>
      </c>
      <c r="L127" s="5">
        <v>-761069621</v>
      </c>
      <c r="M127" s="5">
        <v>2588122905</v>
      </c>
    </row>
    <row r="128" spans="2:13" ht="15.5" x14ac:dyDescent="0.35">
      <c r="C128" t="s">
        <v>133</v>
      </c>
      <c r="D128" s="5">
        <v>43725743591</v>
      </c>
      <c r="E128" s="5">
        <v>42128708740</v>
      </c>
      <c r="F128" s="5">
        <v>33009355828</v>
      </c>
      <c r="G128" s="5">
        <v>35814816224</v>
      </c>
      <c r="I128" s="5">
        <v>75138064568</v>
      </c>
      <c r="J128" s="5">
        <v>67521067173</v>
      </c>
      <c r="K128" s="5">
        <v>44427509578</v>
      </c>
      <c r="L128" s="5">
        <v>33519711210</v>
      </c>
      <c r="M128" s="5">
        <v>23483671935</v>
      </c>
    </row>
    <row r="129" spans="3:13" ht="15.5" x14ac:dyDescent="0.35">
      <c r="C129" t="s">
        <v>134</v>
      </c>
      <c r="D129" s="5">
        <v>-27140994906</v>
      </c>
      <c r="E129" s="5">
        <v>-30405751658</v>
      </c>
      <c r="F129" s="5">
        <v>-16213116235</v>
      </c>
      <c r="G129" s="5">
        <v>-32457631069</v>
      </c>
      <c r="I129" s="5">
        <v>-46618867893</v>
      </c>
      <c r="J129" s="5">
        <v>-49588070143</v>
      </c>
      <c r="K129" s="5">
        <v>-38391800286</v>
      </c>
      <c r="L129" s="5">
        <v>-25668711859</v>
      </c>
      <c r="M129" s="5">
        <v>-15673479260</v>
      </c>
    </row>
    <row r="130" spans="3:13" ht="15.5" x14ac:dyDescent="0.35">
      <c r="C130" t="s">
        <v>466</v>
      </c>
      <c r="D130" s="5">
        <v>-10140679336</v>
      </c>
      <c r="E130" s="5">
        <v>-6378977157</v>
      </c>
      <c r="F130" s="5">
        <v>-9834478460</v>
      </c>
      <c r="G130" s="5">
        <v>1484693576</v>
      </c>
      <c r="I130" s="5">
        <v>-16213455617</v>
      </c>
      <c r="J130" s="5">
        <v>-8591828597</v>
      </c>
      <c r="K130" s="5">
        <v>-7104427072</v>
      </c>
      <c r="L130" s="5">
        <v>-3983807708</v>
      </c>
      <c r="M130" s="5">
        <v>-1562510971</v>
      </c>
    </row>
    <row r="131" spans="3:13" ht="15.5" x14ac:dyDescent="0.35">
      <c r="C131" t="s">
        <v>135</v>
      </c>
      <c r="D131" s="5">
        <v>-5862072008</v>
      </c>
      <c r="E131" s="5">
        <v>-3834516693</v>
      </c>
      <c r="F131" s="5">
        <v>-4585532224</v>
      </c>
      <c r="G131" s="5">
        <v>-2935004268</v>
      </c>
      <c r="I131" s="5">
        <v>-8420048917</v>
      </c>
      <c r="J131" s="5">
        <v>-6019842992</v>
      </c>
      <c r="K131" s="5">
        <v>-5289656068</v>
      </c>
      <c r="L131" s="5">
        <v>-3660395927</v>
      </c>
      <c r="M131" s="5">
        <v>-2933929479</v>
      </c>
    </row>
    <row r="132" spans="3:13" ht="15.5" x14ac:dyDescent="0.35">
      <c r="C132" t="s">
        <v>137</v>
      </c>
      <c r="D132" s="5">
        <v>-371725137</v>
      </c>
      <c r="E132" s="5">
        <v>-687636500</v>
      </c>
      <c r="F132" s="5">
        <v>-77490631</v>
      </c>
      <c r="G132" s="5">
        <v>-366773213</v>
      </c>
      <c r="I132" s="5">
        <v>-765127131</v>
      </c>
      <c r="J132" s="5">
        <v>-765163475</v>
      </c>
      <c r="K132" s="5">
        <v>-1292750390</v>
      </c>
      <c r="L132" s="5">
        <v>-363064194</v>
      </c>
      <c r="M132" s="5">
        <v>-193202929</v>
      </c>
    </row>
    <row r="133" spans="3:13" ht="15.5" x14ac:dyDescent="0.35">
      <c r="C133" t="s">
        <v>467</v>
      </c>
      <c r="D133" s="5">
        <v>-245269800</v>
      </c>
      <c r="E133" s="5">
        <v>-269116337</v>
      </c>
      <c r="F133" s="5">
        <v>-393849907</v>
      </c>
      <c r="G133" s="5">
        <v>-375213240</v>
      </c>
      <c r="I133" s="5">
        <v>-662966244</v>
      </c>
      <c r="J133" s="5">
        <v>-810768389</v>
      </c>
      <c r="K133" s="5">
        <v>-792916033</v>
      </c>
      <c r="L133" s="5">
        <v>-604801143</v>
      </c>
      <c r="M133" s="5">
        <v>-532426391</v>
      </c>
    </row>
    <row r="134" spans="3:13" ht="15.5" x14ac:dyDescent="0.35">
      <c r="C134" t="s">
        <v>139</v>
      </c>
      <c r="D134" s="5">
        <v>-4002715215</v>
      </c>
      <c r="E134" s="5">
        <v>-1209307423</v>
      </c>
      <c r="F134" s="5">
        <v>-1605152776</v>
      </c>
      <c r="G134" s="5">
        <v>-725038321</v>
      </c>
      <c r="I134" s="5">
        <v>-2814460199</v>
      </c>
      <c r="J134" s="5">
        <v>-1030229519</v>
      </c>
      <c r="K134" s="5">
        <v>37867752059</v>
      </c>
      <c r="L134" s="5">
        <v>746564158</v>
      </c>
      <c r="M134" s="5">
        <v>-1048556364</v>
      </c>
    </row>
    <row r="135" spans="3:13" ht="15.5" x14ac:dyDescent="0.35">
      <c r="C135" t="s">
        <v>140</v>
      </c>
      <c r="D135" s="5">
        <v>-142314454</v>
      </c>
      <c r="E135" s="5">
        <v>-597267545</v>
      </c>
      <c r="F135" s="5">
        <v>-181184292</v>
      </c>
      <c r="G135" s="5">
        <v>-297069199</v>
      </c>
      <c r="I135" s="5">
        <v>-778451837</v>
      </c>
      <c r="J135" s="5">
        <v>-724826099</v>
      </c>
      <c r="K135" s="5">
        <v>729483872</v>
      </c>
      <c r="L135" s="5">
        <v>-131959857</v>
      </c>
      <c r="M135" s="5">
        <v>-1600450108</v>
      </c>
    </row>
    <row r="136" spans="3:13" ht="15.5" x14ac:dyDescent="0.35">
      <c r="C136" t="s">
        <v>143</v>
      </c>
      <c r="D136" s="5">
        <v>-217314454</v>
      </c>
      <c r="E136" s="5">
        <v>-717267545</v>
      </c>
      <c r="F136" s="5">
        <v>-181184292</v>
      </c>
      <c r="G136" s="5">
        <v>-297069199</v>
      </c>
      <c r="I136" s="5">
        <v>-898451837</v>
      </c>
      <c r="J136" s="5">
        <v>-724826099</v>
      </c>
      <c r="K136" s="5">
        <v>-471815390</v>
      </c>
      <c r="L136" s="5">
        <v>-341959857</v>
      </c>
      <c r="M136" s="5">
        <v>-450249847</v>
      </c>
    </row>
    <row r="137" spans="3:13" ht="15.5" x14ac:dyDescent="0.35">
      <c r="C137" t="s">
        <v>268</v>
      </c>
      <c r="M137" s="5">
        <v>-660000000</v>
      </c>
    </row>
    <row r="138" spans="3:13" ht="15.5" x14ac:dyDescent="0.35">
      <c r="C138" t="s">
        <v>333</v>
      </c>
      <c r="D138" s="5">
        <v>75000000</v>
      </c>
      <c r="E138" s="5">
        <v>120000000</v>
      </c>
      <c r="I138" s="5">
        <v>120000000</v>
      </c>
      <c r="K138" s="5">
        <v>706024003</v>
      </c>
      <c r="M138" s="5">
        <v>5075000</v>
      </c>
    </row>
    <row r="139" spans="3:13" ht="15.5" x14ac:dyDescent="0.35">
      <c r="C139" t="s">
        <v>1121</v>
      </c>
      <c r="K139" s="5">
        <v>495275259</v>
      </c>
      <c r="M139" s="5">
        <v>-495275261</v>
      </c>
    </row>
    <row r="140" spans="3:13" ht="15.5" x14ac:dyDescent="0.35">
      <c r="C140" t="s">
        <v>1191</v>
      </c>
    </row>
    <row r="141" spans="3:13" ht="15.5" x14ac:dyDescent="0.35">
      <c r="C141" t="s">
        <v>1067</v>
      </c>
      <c r="L141" s="5">
        <v>210000000</v>
      </c>
    </row>
    <row r="142" spans="3:13" ht="15.5" x14ac:dyDescent="0.35">
      <c r="C142" t="s">
        <v>148</v>
      </c>
      <c r="D142" s="5">
        <v>-4002715215</v>
      </c>
      <c r="E142" s="5">
        <v>-1209307423</v>
      </c>
      <c r="F142" s="5">
        <v>-1605152776</v>
      </c>
      <c r="G142" s="5">
        <v>-725038321</v>
      </c>
      <c r="I142" s="5">
        <v>-2814460199</v>
      </c>
      <c r="J142" s="5">
        <v>-1030229519</v>
      </c>
      <c r="K142" s="5">
        <v>37867752059</v>
      </c>
      <c r="L142" s="5">
        <v>746564158</v>
      </c>
      <c r="M142" s="5">
        <v>-1048556364</v>
      </c>
    </row>
    <row r="143" spans="3:13" ht="15.5" x14ac:dyDescent="0.35">
      <c r="C143" t="s">
        <v>1192</v>
      </c>
    </row>
    <row r="144" spans="3:13" ht="15.5" x14ac:dyDescent="0.35">
      <c r="C144" t="s">
        <v>470</v>
      </c>
      <c r="E144" s="5">
        <v>1830880588</v>
      </c>
      <c r="G144" s="5">
        <v>913475389</v>
      </c>
      <c r="I144" s="5">
        <v>1830880588</v>
      </c>
      <c r="J144" s="5">
        <v>1100000000</v>
      </c>
      <c r="K144" s="5">
        <v>2204377509</v>
      </c>
      <c r="L144" s="5">
        <v>4759758314</v>
      </c>
      <c r="M144" s="5">
        <v>3423384489</v>
      </c>
    </row>
    <row r="145" spans="2:13" ht="15.5" x14ac:dyDescent="0.35">
      <c r="C145" t="s">
        <v>471</v>
      </c>
      <c r="D145" s="5">
        <v>-3829371615</v>
      </c>
      <c r="E145" s="5">
        <v>-2693934698</v>
      </c>
      <c r="F145" s="5">
        <v>-1173326010</v>
      </c>
      <c r="G145" s="5">
        <v>-1506918392</v>
      </c>
      <c r="I145" s="5">
        <v>-3867260708</v>
      </c>
      <c r="J145" s="5">
        <v>-1736918402</v>
      </c>
      <c r="K145" s="5">
        <v>-603333358</v>
      </c>
      <c r="L145" s="5">
        <v>-3332783419</v>
      </c>
      <c r="M145" s="5">
        <v>-3850272674</v>
      </c>
    </row>
    <row r="146" spans="2:13" ht="15.5" x14ac:dyDescent="0.35">
      <c r="C146" t="s">
        <v>1193</v>
      </c>
      <c r="D146" s="5">
        <v>-3829371615</v>
      </c>
      <c r="E146" s="5">
        <v>-863054110</v>
      </c>
      <c r="F146" s="5">
        <v>-1173326010</v>
      </c>
      <c r="G146" s="5">
        <v>-593443003</v>
      </c>
      <c r="I146" s="5">
        <v>-2036380120</v>
      </c>
      <c r="J146" s="5">
        <v>-636918402</v>
      </c>
      <c r="K146" s="5">
        <v>1601044151</v>
      </c>
      <c r="L146" s="5">
        <v>1426974895</v>
      </c>
      <c r="M146" s="5">
        <v>-426888185</v>
      </c>
    </row>
    <row r="147" spans="2:13" ht="15.5" x14ac:dyDescent="0.35">
      <c r="C147" t="s">
        <v>1194</v>
      </c>
      <c r="K147" s="5">
        <v>3900000000</v>
      </c>
    </row>
    <row r="148" spans="2:13" ht="15.5" x14ac:dyDescent="0.35">
      <c r="C148" t="s">
        <v>1195</v>
      </c>
      <c r="G148" s="5">
        <v>31000</v>
      </c>
      <c r="J148" s="5">
        <v>175500</v>
      </c>
    </row>
    <row r="149" spans="2:13" ht="15.5" x14ac:dyDescent="0.35">
      <c r="C149" t="s">
        <v>1196</v>
      </c>
      <c r="K149" s="5">
        <v>35100000000</v>
      </c>
    </row>
    <row r="150" spans="2:13" ht="15.5" x14ac:dyDescent="0.35">
      <c r="C150" t="s">
        <v>1197</v>
      </c>
      <c r="G150" s="5">
        <v>1404000</v>
      </c>
      <c r="J150" s="5">
        <v>1404000</v>
      </c>
    </row>
    <row r="151" spans="2:13" ht="15.5" x14ac:dyDescent="0.35">
      <c r="C151" t="s">
        <v>407</v>
      </c>
      <c r="K151" s="5">
        <v>-2052881355</v>
      </c>
    </row>
    <row r="152" spans="2:13" ht="15.5" x14ac:dyDescent="0.35">
      <c r="C152" t="s">
        <v>1198</v>
      </c>
      <c r="G152" s="5">
        <v>-1156000</v>
      </c>
    </row>
    <row r="153" spans="2:13" ht="15.5" x14ac:dyDescent="0.35">
      <c r="C153" t="s">
        <v>1199</v>
      </c>
    </row>
    <row r="154" spans="2:13" ht="15.5" x14ac:dyDescent="0.35">
      <c r="C154" t="s">
        <v>468</v>
      </c>
      <c r="D154" s="5">
        <v>-173343600</v>
      </c>
      <c r="E154" s="5">
        <v>-346253313</v>
      </c>
      <c r="F154" s="5">
        <v>-431826766</v>
      </c>
      <c r="G154" s="5">
        <v>-131874318</v>
      </c>
      <c r="I154" s="5">
        <v>-778080079</v>
      </c>
      <c r="J154" s="5">
        <v>-394890617</v>
      </c>
      <c r="K154" s="5">
        <v>-680410737</v>
      </c>
      <c r="L154" s="5">
        <v>-680410737</v>
      </c>
      <c r="M154" s="5">
        <v>-621668179</v>
      </c>
    </row>
    <row r="155" spans="2:13" ht="15.5" x14ac:dyDescent="0.35">
      <c r="C155" t="s">
        <v>157</v>
      </c>
      <c r="D155" s="5">
        <v>-4180027265</v>
      </c>
      <c r="E155" s="5">
        <v>-1253864573</v>
      </c>
      <c r="F155" s="5">
        <v>118551303</v>
      </c>
      <c r="G155" s="5">
        <v>142780490</v>
      </c>
      <c r="I155" s="5">
        <v>-1135313270</v>
      </c>
      <c r="J155" s="5">
        <v>-9662041</v>
      </c>
      <c r="K155" s="5">
        <v>30153195660</v>
      </c>
      <c r="L155" s="5">
        <v>-146465320</v>
      </c>
      <c r="M155" s="5">
        <v>-60883567</v>
      </c>
    </row>
    <row r="156" spans="2:13" ht="15.5" x14ac:dyDescent="0.35">
      <c r="C156" t="s">
        <v>158</v>
      </c>
      <c r="D156" s="5">
        <v>29143661047</v>
      </c>
      <c r="F156" s="5">
        <v>30278974317</v>
      </c>
      <c r="I156" s="5">
        <v>30278974317</v>
      </c>
      <c r="J156" s="5">
        <v>30288636358</v>
      </c>
      <c r="K156" s="5">
        <v>135440698</v>
      </c>
      <c r="L156" s="5">
        <v>281906018</v>
      </c>
      <c r="M156" s="5">
        <v>342789584</v>
      </c>
    </row>
    <row r="157" spans="2:13" ht="15.5" x14ac:dyDescent="0.35">
      <c r="C157" t="s">
        <v>159</v>
      </c>
      <c r="D157" s="5">
        <v>24963633782</v>
      </c>
      <c r="E157" s="5">
        <v>-1253864573</v>
      </c>
      <c r="F157" s="5">
        <v>30397525620</v>
      </c>
      <c r="G157" s="5">
        <v>142780490</v>
      </c>
      <c r="I157" s="5">
        <v>29143661047</v>
      </c>
      <c r="J157" s="5">
        <v>30278974317</v>
      </c>
      <c r="K157" s="5">
        <v>30288636358</v>
      </c>
      <c r="L157" s="5">
        <v>135440698</v>
      </c>
      <c r="M157" s="5">
        <v>281906017</v>
      </c>
    </row>
    <row r="159" spans="2:13" ht="15.5" x14ac:dyDescent="0.35">
      <c r="B159" t="s">
        <v>160</v>
      </c>
      <c r="C159" t="s">
        <v>12</v>
      </c>
      <c r="D159" s="5">
        <v>650000000</v>
      </c>
      <c r="E159" s="5">
        <v>650000000</v>
      </c>
      <c r="F159" s="5">
        <v>650000000</v>
      </c>
      <c r="G159" s="5">
        <v>650000000</v>
      </c>
      <c r="I159" s="5">
        <v>650000000</v>
      </c>
      <c r="J159" s="5">
        <v>650000000</v>
      </c>
      <c r="K159" s="5">
        <v>650000000</v>
      </c>
      <c r="L159" s="5">
        <v>0</v>
      </c>
      <c r="M159" s="5">
        <v>0</v>
      </c>
    </row>
    <row r="160" spans="2:13" ht="15.5" x14ac:dyDescent="0.35">
      <c r="C160" t="s">
        <v>161</v>
      </c>
      <c r="D160" s="6">
        <v>1.21</v>
      </c>
      <c r="E160" s="6">
        <v>0.32</v>
      </c>
      <c r="F160" s="6">
        <v>0.8</v>
      </c>
      <c r="G160" s="6">
        <v>0.31</v>
      </c>
    </row>
    <row r="161" spans="3:7" ht="15.5" x14ac:dyDescent="0.35">
      <c r="C161" t="s">
        <v>162</v>
      </c>
      <c r="D161" s="6">
        <v>58.68</v>
      </c>
      <c r="E161" s="6">
        <v>621.88</v>
      </c>
      <c r="F161" s="6">
        <v>52.5</v>
      </c>
      <c r="G161" s="6">
        <v>93.55</v>
      </c>
    </row>
    <row r="162" spans="3:7" ht="15.5" x14ac:dyDescent="0.35">
      <c r="C162" t="s">
        <v>61</v>
      </c>
      <c r="D162" s="6">
        <v>1.08</v>
      </c>
      <c r="E162" s="6">
        <v>3.65</v>
      </c>
      <c r="F162" s="6">
        <v>0.85</v>
      </c>
      <c r="G162" s="6">
        <v>0.47</v>
      </c>
    </row>
    <row r="163" spans="3:7" ht="15.5" x14ac:dyDescent="0.35">
      <c r="C163" t="s">
        <v>163</v>
      </c>
    </row>
    <row r="164" spans="3:7" ht="15.5" x14ac:dyDescent="0.35">
      <c r="C164" t="s">
        <v>164</v>
      </c>
      <c r="D164" s="6">
        <v>1.1699999999999999E-2</v>
      </c>
      <c r="E164" s="6">
        <v>3.0000000000000001E-3</v>
      </c>
      <c r="F164" s="6">
        <v>7.4999999999999997E-3</v>
      </c>
      <c r="G164" s="6">
        <v>2.8999999999999998E-3</v>
      </c>
    </row>
    <row r="165" spans="3:7" ht="15.5" x14ac:dyDescent="0.35">
      <c r="C165" t="s">
        <v>165</v>
      </c>
      <c r="D165" s="6">
        <v>1.52E-2</v>
      </c>
      <c r="E165" s="6">
        <v>4.0999999999999995E-3</v>
      </c>
      <c r="F165" s="6">
        <v>1.01E-2</v>
      </c>
      <c r="G165" s="6">
        <v>4.0000000000000001E-3</v>
      </c>
    </row>
    <row r="166" spans="3:7" ht="15.5" x14ac:dyDescent="0.35">
      <c r="C166" t="s">
        <v>166</v>
      </c>
      <c r="D166" s="6">
        <v>2.3700000000000002E-2</v>
      </c>
      <c r="E166" s="6">
        <v>4.0199999999999993E-2</v>
      </c>
      <c r="F166" s="6">
        <v>1.95E-2</v>
      </c>
      <c r="G166" s="6">
        <v>4.7500000000000001E-2</v>
      </c>
    </row>
    <row r="167" spans="3:7" ht="15.5" x14ac:dyDescent="0.35">
      <c r="C167" t="s">
        <v>167</v>
      </c>
      <c r="D167" s="6">
        <v>2.64</v>
      </c>
      <c r="E167" s="6">
        <v>4.0199999999999996</v>
      </c>
      <c r="F167" s="6">
        <v>1.34</v>
      </c>
      <c r="G167" s="6">
        <v>3.36</v>
      </c>
    </row>
    <row r="168" spans="3:7" ht="15.5" x14ac:dyDescent="0.35">
      <c r="C168" t="s">
        <v>168</v>
      </c>
      <c r="D168" s="5">
        <v>52000000000</v>
      </c>
      <c r="E168" s="5">
        <v>51000000000</v>
      </c>
      <c r="F168" s="5">
        <v>51000000000</v>
      </c>
      <c r="G168" s="5">
        <v>50000000000</v>
      </c>
    </row>
    <row r="169" spans="3:7" ht="15.5" x14ac:dyDescent="0.35">
      <c r="C169" t="s">
        <v>169</v>
      </c>
      <c r="D169" s="6">
        <v>0.89</v>
      </c>
      <c r="E169" s="6">
        <v>2.52</v>
      </c>
      <c r="F169" s="6">
        <v>0.54</v>
      </c>
      <c r="G169" s="6">
        <v>0.37</v>
      </c>
    </row>
    <row r="170" spans="3:7" ht="15.5" x14ac:dyDescent="0.35">
      <c r="C170" t="s">
        <v>170</v>
      </c>
      <c r="D170" s="6">
        <v>80.03</v>
      </c>
      <c r="E170" s="6">
        <v>78.819999999999993</v>
      </c>
      <c r="F170" s="6">
        <v>78.48</v>
      </c>
      <c r="G170" s="6">
        <v>77.53</v>
      </c>
    </row>
    <row r="171" spans="3:7" ht="15.5" x14ac:dyDescent="0.35">
      <c r="C171" t="s">
        <v>171</v>
      </c>
      <c r="D171" s="6">
        <v>0.89</v>
      </c>
      <c r="E171" s="6">
        <v>2.52</v>
      </c>
      <c r="F171" s="6">
        <v>0.54</v>
      </c>
      <c r="G171" s="6">
        <v>0.37</v>
      </c>
    </row>
    <row r="172" spans="3:7" ht="15.5" x14ac:dyDescent="0.35">
      <c r="C172" t="s">
        <v>172</v>
      </c>
      <c r="D172" s="6">
        <v>80.03</v>
      </c>
      <c r="E172" s="6">
        <v>78.819999999999993</v>
      </c>
      <c r="F172" s="6">
        <v>78.48</v>
      </c>
      <c r="G172" s="6">
        <v>77.53</v>
      </c>
    </row>
    <row r="173" spans="3:7" ht="15.5" x14ac:dyDescent="0.35">
      <c r="C173" t="s">
        <v>173</v>
      </c>
      <c r="D173" s="5">
        <v>1000000000</v>
      </c>
      <c r="E173" s="5">
        <v>5000000000</v>
      </c>
      <c r="F173" s="5">
        <v>5000000000</v>
      </c>
      <c r="G173" s="5">
        <v>7000000000</v>
      </c>
    </row>
    <row r="174" spans="3:7" ht="15.5" x14ac:dyDescent="0.35">
      <c r="C174" t="s">
        <v>174</v>
      </c>
      <c r="D174" s="5">
        <v>1000000000</v>
      </c>
      <c r="E174" s="5">
        <v>1000000000</v>
      </c>
      <c r="F174" s="5">
        <v>2000000000</v>
      </c>
      <c r="G174" s="5">
        <v>1000000000</v>
      </c>
    </row>
    <row r="175" spans="3:7" ht="15.5" x14ac:dyDescent="0.35">
      <c r="C175" t="s">
        <v>175</v>
      </c>
      <c r="D175" s="5">
        <v>52000000000</v>
      </c>
      <c r="E175" s="5">
        <v>51000000000</v>
      </c>
      <c r="F175" s="5">
        <v>51000000000</v>
      </c>
      <c r="G175" s="5">
        <v>50000000000</v>
      </c>
    </row>
    <row r="176" spans="3:7" ht="15.5" x14ac:dyDescent="0.35">
      <c r="C176" t="s">
        <v>24</v>
      </c>
      <c r="D176" s="5">
        <v>2000000000</v>
      </c>
      <c r="E176" s="5">
        <v>6000000000</v>
      </c>
      <c r="F176" s="5">
        <v>7000000000</v>
      </c>
      <c r="G176" s="5">
        <v>8000000000</v>
      </c>
    </row>
    <row r="177" spans="3:13" ht="15.5" x14ac:dyDescent="0.35">
      <c r="C177" t="s">
        <v>21</v>
      </c>
      <c r="D177" s="5">
        <v>-23000000000</v>
      </c>
      <c r="E177" s="5">
        <v>-23000000000</v>
      </c>
      <c r="F177" s="5">
        <v>-23000000000</v>
      </c>
      <c r="G177" s="5">
        <v>-22000000000</v>
      </c>
    </row>
    <row r="178" spans="3:13" ht="15.5" x14ac:dyDescent="0.35">
      <c r="C178" t="s">
        <v>176</v>
      </c>
      <c r="D178" s="5">
        <v>51000000000</v>
      </c>
      <c r="E178" s="5">
        <v>50000000000</v>
      </c>
      <c r="F178" s="5">
        <v>50000000000</v>
      </c>
      <c r="G178" s="5">
        <v>50000000000</v>
      </c>
    </row>
    <row r="179" spans="3:13" ht="15.5" x14ac:dyDescent="0.35">
      <c r="C179" t="s">
        <v>177</v>
      </c>
      <c r="D179" s="5">
        <v>0</v>
      </c>
      <c r="E179" s="5">
        <v>1000000000</v>
      </c>
      <c r="F179" s="5">
        <v>2000000000</v>
      </c>
      <c r="G179" s="5">
        <v>1000000000</v>
      </c>
    </row>
    <row r="180" spans="3:13" ht="15.5" x14ac:dyDescent="0.35">
      <c r="C180" t="s">
        <v>178</v>
      </c>
      <c r="D180" s="5">
        <v>0</v>
      </c>
      <c r="E180" s="5">
        <v>-1000000000</v>
      </c>
      <c r="F180" s="5">
        <v>0</v>
      </c>
      <c r="G180" s="5">
        <v>0</v>
      </c>
    </row>
    <row r="181" spans="3:13" ht="15.5" x14ac:dyDescent="0.35">
      <c r="C181" t="s">
        <v>13</v>
      </c>
      <c r="D181" s="5">
        <v>0</v>
      </c>
      <c r="E181" s="5">
        <v>0</v>
      </c>
      <c r="F181" s="5">
        <v>2000000000</v>
      </c>
      <c r="G181" s="5">
        <v>1000000000</v>
      </c>
    </row>
    <row r="182" spans="3:13" ht="15.5" x14ac:dyDescent="0.35">
      <c r="C182" t="s">
        <v>16</v>
      </c>
      <c r="D182" s="6">
        <v>-0.39</v>
      </c>
      <c r="E182" s="6">
        <v>-0.25</v>
      </c>
      <c r="F182" s="6">
        <v>2.65</v>
      </c>
      <c r="G182" s="6">
        <v>1.34</v>
      </c>
    </row>
    <row r="183" spans="3:13" ht="15.5" x14ac:dyDescent="0.35">
      <c r="C183" t="s">
        <v>46</v>
      </c>
      <c r="I183" s="6">
        <v>1.1200000000000001</v>
      </c>
      <c r="J183" s="6">
        <v>1.47</v>
      </c>
      <c r="K183" s="6">
        <v>1.84</v>
      </c>
      <c r="L183" s="6">
        <v>369191.47</v>
      </c>
      <c r="M183" s="5">
        <v>172616</v>
      </c>
    </row>
    <row r="184" spans="3:13" ht="15.5" x14ac:dyDescent="0.35">
      <c r="C184" t="s">
        <v>60</v>
      </c>
      <c r="I184" s="6">
        <v>177.68</v>
      </c>
      <c r="J184" s="6">
        <v>19.73</v>
      </c>
      <c r="K184" s="6">
        <v>72.28</v>
      </c>
      <c r="L184" s="5">
        <v>0</v>
      </c>
      <c r="M184" s="5">
        <v>0</v>
      </c>
    </row>
    <row r="185" spans="3:13" ht="15.5" x14ac:dyDescent="0.35">
      <c r="C185" t="s">
        <v>63</v>
      </c>
      <c r="I185" s="6">
        <v>1.91</v>
      </c>
      <c r="J185" s="6">
        <v>0.24</v>
      </c>
      <c r="K185" s="6">
        <v>1.9</v>
      </c>
      <c r="L185" s="5">
        <v>0</v>
      </c>
      <c r="M185" s="5">
        <v>0</v>
      </c>
    </row>
    <row r="186" spans="3:13" ht="15.5" x14ac:dyDescent="0.35">
      <c r="C186" t="s">
        <v>179</v>
      </c>
    </row>
    <row r="187" spans="3:13" ht="15.5" x14ac:dyDescent="0.35">
      <c r="C187" t="s">
        <v>180</v>
      </c>
      <c r="I187" s="6">
        <v>1.03E-2</v>
      </c>
      <c r="J187" s="6">
        <v>1.37E-2</v>
      </c>
      <c r="K187" s="6">
        <v>1.7399999999999999E-2</v>
      </c>
      <c r="L187" s="6">
        <v>9.1799999999999993E-2</v>
      </c>
      <c r="M187" s="6">
        <v>7.0699999999999999E-2</v>
      </c>
    </row>
    <row r="188" spans="3:13" ht="15.5" x14ac:dyDescent="0.35">
      <c r="C188" t="s">
        <v>181</v>
      </c>
      <c r="I188" s="6">
        <v>1.4199999999999999E-2</v>
      </c>
      <c r="J188" s="6">
        <v>1.9E-2</v>
      </c>
      <c r="K188" s="6">
        <v>2.4300000000000002E-2</v>
      </c>
      <c r="L188" s="6">
        <v>0.23180000000000001</v>
      </c>
      <c r="M188" s="6">
        <v>0.1416</v>
      </c>
    </row>
    <row r="189" spans="3:13" ht="15.5" x14ac:dyDescent="0.35">
      <c r="C189" t="s">
        <v>182</v>
      </c>
      <c r="I189" s="6">
        <v>3.0200000000000001E-2</v>
      </c>
      <c r="J189" s="6">
        <v>4.9699999999999994E-2</v>
      </c>
      <c r="K189" s="6">
        <v>7.22E-2</v>
      </c>
      <c r="L189" s="6">
        <v>0.34259999999999996</v>
      </c>
      <c r="M189" s="6">
        <v>0.42749999999999999</v>
      </c>
    </row>
    <row r="190" spans="3:13" ht="15.5" x14ac:dyDescent="0.35">
      <c r="C190" t="s">
        <v>183</v>
      </c>
      <c r="I190" s="6">
        <v>2.4300000000000002</v>
      </c>
      <c r="J190" s="6">
        <v>3.21</v>
      </c>
      <c r="K190" s="6">
        <v>2.94</v>
      </c>
      <c r="L190" s="6">
        <v>6.28</v>
      </c>
      <c r="M190" s="6">
        <v>3.77</v>
      </c>
    </row>
    <row r="191" spans="3:13" ht="15.5" x14ac:dyDescent="0.35">
      <c r="C191" t="s">
        <v>57</v>
      </c>
      <c r="I191" s="6">
        <v>2.52</v>
      </c>
      <c r="J191" s="6">
        <v>0.37</v>
      </c>
      <c r="K191" s="6">
        <v>1.76</v>
      </c>
      <c r="L191" s="5">
        <v>0</v>
      </c>
      <c r="M191" s="5">
        <v>0</v>
      </c>
    </row>
    <row r="192" spans="3:13" ht="15.5" x14ac:dyDescent="0.35">
      <c r="C192" t="s">
        <v>54</v>
      </c>
      <c r="I192" s="6">
        <v>78.819999999999993</v>
      </c>
      <c r="J192" s="6">
        <v>77.53</v>
      </c>
      <c r="K192" s="6">
        <v>75.73</v>
      </c>
      <c r="L192" s="6">
        <v>1592998.91</v>
      </c>
      <c r="M192" s="6">
        <v>1218836.95</v>
      </c>
    </row>
    <row r="193" spans="2:13" ht="15.5" x14ac:dyDescent="0.35">
      <c r="C193" t="s">
        <v>184</v>
      </c>
      <c r="I193" s="6">
        <v>2.52</v>
      </c>
      <c r="J193" s="6">
        <v>0.37</v>
      </c>
      <c r="K193" s="6">
        <v>1.76</v>
      </c>
      <c r="L193" s="5">
        <v>0</v>
      </c>
      <c r="M193" s="5">
        <v>0</v>
      </c>
    </row>
    <row r="194" spans="2:13" ht="15.5" x14ac:dyDescent="0.35">
      <c r="C194" t="s">
        <v>185</v>
      </c>
      <c r="I194" s="6">
        <v>78.819999999999993</v>
      </c>
      <c r="J194" s="6">
        <v>77.53</v>
      </c>
      <c r="K194" s="6">
        <v>75.73</v>
      </c>
      <c r="L194" s="6">
        <v>1592998.91</v>
      </c>
      <c r="M194" s="6">
        <v>1218836.95</v>
      </c>
    </row>
    <row r="195" spans="2:13" ht="15.5" x14ac:dyDescent="0.35">
      <c r="C195" t="s">
        <v>186</v>
      </c>
      <c r="I195" s="5">
        <v>5000000000</v>
      </c>
      <c r="J195" s="5">
        <v>7000000000</v>
      </c>
      <c r="K195" s="5">
        <v>7000000000</v>
      </c>
      <c r="L195" s="5">
        <v>6000000000</v>
      </c>
      <c r="M195" s="5">
        <v>5000000000</v>
      </c>
    </row>
    <row r="196" spans="2:13" ht="15.5" x14ac:dyDescent="0.35">
      <c r="C196" t="s">
        <v>187</v>
      </c>
      <c r="I196" s="5">
        <v>1000000000</v>
      </c>
      <c r="J196" s="5">
        <v>1000000000</v>
      </c>
      <c r="K196" s="5">
        <v>2000000000</v>
      </c>
      <c r="L196" s="5">
        <v>1000000000</v>
      </c>
      <c r="M196" s="5">
        <v>0</v>
      </c>
    </row>
    <row r="197" spans="2:13" ht="15.5" x14ac:dyDescent="0.35">
      <c r="C197" t="s">
        <v>26</v>
      </c>
      <c r="I197" s="5">
        <v>6000000000</v>
      </c>
      <c r="J197" s="5">
        <v>8000000000</v>
      </c>
      <c r="K197" s="5">
        <v>8000000000</v>
      </c>
      <c r="L197" s="5">
        <v>7000000000</v>
      </c>
      <c r="M197" s="5">
        <v>5000000000</v>
      </c>
    </row>
    <row r="198" spans="2:13" ht="15.5" x14ac:dyDescent="0.35">
      <c r="C198" t="s">
        <v>23</v>
      </c>
      <c r="I198" s="5">
        <v>-23000000000</v>
      </c>
      <c r="J198" s="5">
        <v>-22000000000</v>
      </c>
      <c r="K198" s="5">
        <v>-22000000000</v>
      </c>
      <c r="L198" s="5">
        <v>7000000000</v>
      </c>
      <c r="M198" s="5">
        <v>5000000000</v>
      </c>
    </row>
    <row r="199" spans="2:13" ht="15.5" x14ac:dyDescent="0.35">
      <c r="C199" t="s">
        <v>188</v>
      </c>
      <c r="I199" s="5">
        <v>50000000000</v>
      </c>
      <c r="J199" s="5">
        <v>50000000000</v>
      </c>
      <c r="K199" s="5">
        <v>49000000000</v>
      </c>
      <c r="L199" s="5">
        <v>9000000000</v>
      </c>
      <c r="M199" s="5">
        <v>7000000000</v>
      </c>
    </row>
    <row r="200" spans="2:13" ht="15.5" x14ac:dyDescent="0.35">
      <c r="C200" t="s">
        <v>189</v>
      </c>
      <c r="I200" s="5">
        <v>2000000000</v>
      </c>
      <c r="J200" s="5">
        <v>2000000000</v>
      </c>
      <c r="K200" s="5">
        <v>-8000000000</v>
      </c>
      <c r="L200" s="5">
        <v>-1000000000</v>
      </c>
      <c r="M200" s="5">
        <v>3000000000</v>
      </c>
    </row>
    <row r="201" spans="2:13" ht="15.5" x14ac:dyDescent="0.35">
      <c r="C201" t="s">
        <v>190</v>
      </c>
      <c r="I201" s="5">
        <v>-1000000000</v>
      </c>
      <c r="J201" s="5">
        <v>-1000000000</v>
      </c>
      <c r="K201" s="5">
        <v>0</v>
      </c>
      <c r="L201" s="5">
        <v>0</v>
      </c>
      <c r="M201" s="5">
        <v>0</v>
      </c>
    </row>
    <row r="202" spans="2:13" ht="15.5" x14ac:dyDescent="0.35">
      <c r="C202" t="s">
        <v>15</v>
      </c>
      <c r="I202" s="5">
        <v>2000000000</v>
      </c>
      <c r="J202" s="5">
        <v>1000000000</v>
      </c>
      <c r="K202" s="5">
        <v>-9000000000</v>
      </c>
      <c r="L202" s="5">
        <v>-1000000000</v>
      </c>
      <c r="M202" s="5">
        <v>2000000000</v>
      </c>
    </row>
    <row r="203" spans="2:13" ht="15.5" x14ac:dyDescent="0.35">
      <c r="C203" t="s">
        <v>17</v>
      </c>
      <c r="I203" s="6">
        <v>2.4</v>
      </c>
      <c r="J203" s="6">
        <v>1.57</v>
      </c>
      <c r="K203" s="6">
        <v>-13.72</v>
      </c>
      <c r="L203" s="6">
        <v>-157575.64000000001</v>
      </c>
      <c r="M203" s="6">
        <v>305410.44</v>
      </c>
    </row>
    <row r="205" spans="2:13" ht="15.5" x14ac:dyDescent="0.35">
      <c r="B205" t="s">
        <v>191</v>
      </c>
      <c r="C205" t="s">
        <v>192</v>
      </c>
      <c r="D205" s="5">
        <v>789000000</v>
      </c>
      <c r="E205" s="5">
        <v>210000000</v>
      </c>
      <c r="F205" s="5">
        <v>517000000</v>
      </c>
      <c r="G205" s="5">
        <v>201000000</v>
      </c>
      <c r="H205" s="5">
        <v>2000000000</v>
      </c>
      <c r="I205" s="5">
        <v>727000000</v>
      </c>
      <c r="J205" s="5">
        <v>955000000</v>
      </c>
      <c r="K205" s="5">
        <v>1000000000</v>
      </c>
      <c r="L205" s="5">
        <v>3000000000</v>
      </c>
      <c r="M205" s="5">
        <v>1000000000</v>
      </c>
    </row>
    <row r="206" spans="2:13" ht="15.5" x14ac:dyDescent="0.35">
      <c r="C206" t="s">
        <v>45</v>
      </c>
      <c r="D206" s="6">
        <v>1.21</v>
      </c>
      <c r="E206" s="6">
        <v>0.32</v>
      </c>
      <c r="F206" s="6">
        <v>0.8</v>
      </c>
      <c r="G206" s="6">
        <v>0.31</v>
      </c>
      <c r="H206" s="6">
        <v>2.4300000000000002</v>
      </c>
      <c r="I206" s="6">
        <v>1.1200000000000001</v>
      </c>
      <c r="J206" s="6">
        <v>1.47</v>
      </c>
      <c r="K206" s="6">
        <v>1.84</v>
      </c>
      <c r="L206" s="6">
        <v>3.98</v>
      </c>
      <c r="M206" s="6">
        <v>1.86</v>
      </c>
    </row>
    <row r="207" spans="2:13" ht="15.5" x14ac:dyDescent="0.35">
      <c r="C207" t="s">
        <v>193</v>
      </c>
      <c r="D207" s="5">
        <v>43000000000</v>
      </c>
      <c r="E207" s="5">
        <v>35000000000</v>
      </c>
      <c r="F207" s="5">
        <v>32000000000</v>
      </c>
      <c r="G207" s="5">
        <v>40000000000</v>
      </c>
      <c r="H207" s="5">
        <v>86000000000</v>
      </c>
      <c r="I207" s="5">
        <v>68000000000</v>
      </c>
      <c r="J207" s="5">
        <v>78000000000</v>
      </c>
      <c r="K207" s="5">
        <v>46000000000</v>
      </c>
      <c r="L207" s="5">
        <v>38000000000</v>
      </c>
      <c r="M207" s="5">
        <v>26000000000</v>
      </c>
    </row>
    <row r="208" spans="2:13" ht="15.5" x14ac:dyDescent="0.35">
      <c r="C208" t="s">
        <v>194</v>
      </c>
      <c r="I208" s="6">
        <v>37.07</v>
      </c>
    </row>
    <row r="209" spans="3:9" ht="15.5" x14ac:dyDescent="0.35">
      <c r="C209" t="s">
        <v>195</v>
      </c>
      <c r="I209" s="6">
        <v>6.95</v>
      </c>
    </row>
    <row r="210" spans="3:9" ht="15.5" x14ac:dyDescent="0.35">
      <c r="C210" t="s">
        <v>196</v>
      </c>
      <c r="I210" s="6">
        <v>1.1200000000000001</v>
      </c>
    </row>
    <row r="211" spans="3:9" ht="15.5" x14ac:dyDescent="0.35">
      <c r="C211" t="s">
        <v>197</v>
      </c>
      <c r="I211" s="6">
        <v>2.4300000000000002</v>
      </c>
    </row>
    <row r="212" spans="3:9" ht="15.5" x14ac:dyDescent="0.35">
      <c r="C212" t="s">
        <v>198</v>
      </c>
      <c r="D212" s="6">
        <v>38.409999999999997</v>
      </c>
    </row>
    <row r="213" spans="3:9" ht="15.5" x14ac:dyDescent="0.35">
      <c r="C213" t="s">
        <v>199</v>
      </c>
      <c r="I213" s="6">
        <v>80.03</v>
      </c>
    </row>
    <row r="214" spans="3:9" ht="15.5" x14ac:dyDescent="0.35">
      <c r="C214" t="s">
        <v>200</v>
      </c>
      <c r="D214" s="6">
        <v>4.97</v>
      </c>
    </row>
    <row r="215" spans="3:9" ht="15.5" x14ac:dyDescent="0.35">
      <c r="C215" t="s">
        <v>201</v>
      </c>
      <c r="D215" s="6">
        <v>3.59</v>
      </c>
    </row>
    <row r="216" spans="3:9" ht="15.5" x14ac:dyDescent="0.35">
      <c r="C216" t="s">
        <v>202</v>
      </c>
      <c r="D216" s="6">
        <v>0.04</v>
      </c>
    </row>
    <row r="217" spans="3:9" ht="15.5" x14ac:dyDescent="0.35">
      <c r="C217" t="s">
        <v>352</v>
      </c>
      <c r="D217" s="6">
        <v>0.02</v>
      </c>
    </row>
    <row r="218" spans="3:9" ht="15.5" x14ac:dyDescent="0.35">
      <c r="C218" t="s">
        <v>203</v>
      </c>
      <c r="D218" s="6">
        <v>0.28999999999999998</v>
      </c>
    </row>
    <row r="219" spans="3:9" ht="15.5" x14ac:dyDescent="0.35">
      <c r="C219" t="s">
        <v>204</v>
      </c>
      <c r="D219" s="6">
        <v>0.03</v>
      </c>
    </row>
    <row r="220" spans="3:9" ht="15.5" x14ac:dyDescent="0.35">
      <c r="C220" t="s">
        <v>205</v>
      </c>
      <c r="D220" s="6">
        <v>1.29</v>
      </c>
    </row>
    <row r="221" spans="3:9" ht="15.5" x14ac:dyDescent="0.35">
      <c r="C221" t="s">
        <v>13</v>
      </c>
      <c r="D221" s="5">
        <v>0</v>
      </c>
    </row>
    <row r="222" spans="3:9" ht="15.5" x14ac:dyDescent="0.35">
      <c r="C222" t="s">
        <v>206</v>
      </c>
      <c r="I222" s="6">
        <v>8.7899999999999991</v>
      </c>
    </row>
    <row r="223" spans="3:9" ht="15.5" x14ac:dyDescent="0.35">
      <c r="C223" t="s">
        <v>207</v>
      </c>
      <c r="I223" s="5">
        <v>0</v>
      </c>
    </row>
    <row r="224" spans="3:9" ht="15.5" x14ac:dyDescent="0.35">
      <c r="C224" t="s">
        <v>208</v>
      </c>
      <c r="I224" s="5">
        <v>0</v>
      </c>
    </row>
    <row r="225" spans="3:9" ht="15.5" x14ac:dyDescent="0.35">
      <c r="C225" t="s">
        <v>209</v>
      </c>
      <c r="I225" s="5">
        <v>0</v>
      </c>
    </row>
    <row r="226" spans="3:9" ht="15.5" x14ac:dyDescent="0.35">
      <c r="C226" t="s">
        <v>210</v>
      </c>
      <c r="D226" s="6">
        <v>21.1</v>
      </c>
    </row>
    <row r="227" spans="3:9" ht="15.5" x14ac:dyDescent="0.35">
      <c r="C227" t="s">
        <v>211</v>
      </c>
      <c r="D227" s="6">
        <v>31.55</v>
      </c>
    </row>
    <row r="228" spans="3:9" ht="15.5" x14ac:dyDescent="0.35">
      <c r="C228" t="s">
        <v>212</v>
      </c>
      <c r="D228" s="6">
        <v>13.07</v>
      </c>
    </row>
    <row r="229" spans="3:9" ht="15.5" x14ac:dyDescent="0.35">
      <c r="C229" t="s">
        <v>213</v>
      </c>
      <c r="D229" s="6">
        <v>39.58</v>
      </c>
    </row>
    <row r="230" spans="3:9" ht="15.5" x14ac:dyDescent="0.35">
      <c r="C230" t="s">
        <v>214</v>
      </c>
      <c r="D230" s="6">
        <v>4.3099999999999996</v>
      </c>
    </row>
    <row r="231" spans="3:9" ht="15.5" x14ac:dyDescent="0.35">
      <c r="C231" t="s">
        <v>41</v>
      </c>
      <c r="I231" s="5">
        <v>59000000000</v>
      </c>
    </row>
    <row r="232" spans="3:9" ht="15.5" x14ac:dyDescent="0.35">
      <c r="C232" t="s">
        <v>215</v>
      </c>
      <c r="I232" s="5">
        <v>36000000000</v>
      </c>
    </row>
    <row r="233" spans="3:9" ht="15.5" x14ac:dyDescent="0.35">
      <c r="C233" t="s">
        <v>216</v>
      </c>
      <c r="I233" s="5">
        <v>650010000</v>
      </c>
    </row>
    <row r="234" spans="3:9" ht="15.5" x14ac:dyDescent="0.35">
      <c r="C234" t="s">
        <v>217</v>
      </c>
      <c r="I234" s="6">
        <v>0.24690000000000001</v>
      </c>
    </row>
    <row r="235" spans="3:9" ht="15.5" x14ac:dyDescent="0.35">
      <c r="C235" t="s">
        <v>218</v>
      </c>
      <c r="D235" s="6">
        <v>0.40479999999999999</v>
      </c>
    </row>
    <row r="236" spans="3:9" ht="15.5" x14ac:dyDescent="0.35">
      <c r="C236" t="s">
        <v>219</v>
      </c>
      <c r="D236" s="6">
        <v>1.5100000000000001E-2</v>
      </c>
    </row>
    <row r="237" spans="3:9" ht="15.5" x14ac:dyDescent="0.35">
      <c r="C237" t="s">
        <v>220</v>
      </c>
      <c r="D237" s="6">
        <v>1.84E-2</v>
      </c>
    </row>
    <row r="238" spans="3:9" ht="15.5" x14ac:dyDescent="0.35">
      <c r="C238" t="s">
        <v>221</v>
      </c>
      <c r="D238" s="6">
        <v>0.32850000000000001</v>
      </c>
    </row>
    <row r="239" spans="3:9" ht="15.5" x14ac:dyDescent="0.35">
      <c r="C239" t="s">
        <v>222</v>
      </c>
      <c r="D239" s="6">
        <v>0.12890000000000001</v>
      </c>
    </row>
    <row r="240" spans="3:9" ht="15.5" x14ac:dyDescent="0.35">
      <c r="C240" t="s">
        <v>223</v>
      </c>
      <c r="D240" s="6">
        <v>0.52629999999999999</v>
      </c>
    </row>
    <row r="241" spans="3:9" ht="15.5" x14ac:dyDescent="0.35">
      <c r="C241" t="s">
        <v>224</v>
      </c>
      <c r="I241" s="5">
        <v>3</v>
      </c>
    </row>
    <row r="242" spans="3:9" ht="15.5" x14ac:dyDescent="0.35">
      <c r="C242" t="s">
        <v>225</v>
      </c>
      <c r="I242" s="6">
        <v>0.31</v>
      </c>
    </row>
    <row r="243" spans="3:9" ht="15.5" x14ac:dyDescent="0.35">
      <c r="C243" t="s">
        <v>226</v>
      </c>
      <c r="I243" s="6">
        <v>0.04</v>
      </c>
    </row>
    <row r="244" spans="3:9" ht="15.5" x14ac:dyDescent="0.35">
      <c r="C244" t="s">
        <v>308</v>
      </c>
      <c r="I244" s="6">
        <v>0.15</v>
      </c>
    </row>
    <row r="245" spans="3:9" ht="15.5" x14ac:dyDescent="0.35">
      <c r="C245" t="s">
        <v>228</v>
      </c>
      <c r="I245" s="6">
        <v>0.62</v>
      </c>
    </row>
    <row r="246" spans="3:9" ht="15.5" x14ac:dyDescent="0.35">
      <c r="C246" t="s">
        <v>229</v>
      </c>
      <c r="I246" s="6">
        <v>0.52</v>
      </c>
    </row>
    <row r="247" spans="3:9" ht="15.5" x14ac:dyDescent="0.35">
      <c r="C247" t="s">
        <v>230</v>
      </c>
      <c r="I247" s="6">
        <v>0.2</v>
      </c>
    </row>
    <row r="248" spans="3:9" ht="15.5" x14ac:dyDescent="0.35">
      <c r="C248" t="s">
        <v>231</v>
      </c>
      <c r="D248" s="5">
        <v>25000000000</v>
      </c>
    </row>
    <row r="249" spans="3:9" ht="15.5" x14ac:dyDescent="0.35">
      <c r="C249" t="s">
        <v>232</v>
      </c>
      <c r="D249" s="5">
        <v>67000000000</v>
      </c>
    </row>
    <row r="250" spans="3:9" ht="15.5" x14ac:dyDescent="0.35">
      <c r="C250" t="s">
        <v>233</v>
      </c>
      <c r="D250" s="5">
        <v>15000000000</v>
      </c>
    </row>
    <row r="251" spans="3:9" ht="15.5" x14ac:dyDescent="0.35">
      <c r="C251" t="s">
        <v>176</v>
      </c>
      <c r="D251" s="5">
        <v>51000000000</v>
      </c>
    </row>
    <row r="252" spans="3:9" ht="15.5" x14ac:dyDescent="0.35">
      <c r="C252" t="s">
        <v>175</v>
      </c>
      <c r="I252" s="5">
        <v>52000000000</v>
      </c>
    </row>
    <row r="253" spans="3:9" ht="15.5" x14ac:dyDescent="0.35">
      <c r="C253" t="s">
        <v>174</v>
      </c>
      <c r="D253" s="5">
        <v>1000000000</v>
      </c>
    </row>
    <row r="254" spans="3:9" ht="15.5" x14ac:dyDescent="0.35">
      <c r="C254" t="s">
        <v>173</v>
      </c>
      <c r="D254" s="5">
        <v>1000000000</v>
      </c>
    </row>
    <row r="255" spans="3:9" ht="15.5" x14ac:dyDescent="0.35">
      <c r="C255" t="s">
        <v>24</v>
      </c>
      <c r="D255" s="5">
        <v>2000000000</v>
      </c>
    </row>
    <row r="256" spans="3:9" ht="15.5" x14ac:dyDescent="0.35">
      <c r="C256" t="s">
        <v>21</v>
      </c>
      <c r="D256" s="5">
        <v>-23000000000</v>
      </c>
    </row>
    <row r="257" spans="3:9" ht="15.5" x14ac:dyDescent="0.35">
      <c r="C257" t="s">
        <v>234</v>
      </c>
      <c r="I257" s="5">
        <v>52000000000</v>
      </c>
    </row>
  </sheetData>
  <pageMargins left="0.7" right="0.7" top="0.75" bottom="0.75" header="0.3" footer="0.3"/>
  <ignoredErrors>
    <ignoredError sqref="A1:M258" numberStoredAsText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N31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1200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1201</v>
      </c>
      <c r="D2" s="2" vm="83">
        <f ca="1">IFERROR(_xlfn.STOCKHISTORY("XIDX:" &amp; $C$1, D3, , 0, 0, 1), "Libur")</f>
        <v>177</v>
      </c>
      <c r="E2" s="2" vm="112">
        <f ca="1">IFERROR(_xlfn.STOCKHISTORY("XIDX:" &amp; $C$1, E3, , 0, 0, 1), "Libur")</f>
        <v>106</v>
      </c>
      <c r="H2" s="2" vm="112">
        <f ca="1">IFERROR(INDEX(D2:G2,COUNT(D2:G2)),"")</f>
        <v>106</v>
      </c>
      <c r="I2" s="2" vm="195">
        <f t="shared" ref="I2:N2" ca="1" si="0">IFERROR(_xlfn.STOCKHISTORY("XIDX:" &amp; $C$1, I1, , 0, 0, 1), "Libur")</f>
        <v>258</v>
      </c>
      <c r="J2" s="2" vm="14">
        <f t="shared" ca="1" si="0"/>
        <v>50</v>
      </c>
      <c r="K2" s="2" vm="98">
        <f t="shared" ca="1" si="0"/>
        <v>151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35839799</v>
      </c>
      <c r="E4" s="2">
        <f>IFERROR(INDEX(E51:E500,MATCH($C$4,$C$51:$C$500,0)),"")</f>
        <v>33490515</v>
      </c>
      <c r="H4" s="2">
        <f>IFERROR(SUM(D4:G4)*(4/MAX(1,COUNT(D4:G4))),"")</f>
        <v>138660628</v>
      </c>
      <c r="I4" s="2">
        <f t="shared" ref="I4:N4" si="1">IFERROR(INDEX(I51:I500,MATCH($C$4,$C$51:$C$500,0)),"")</f>
        <v>128149962</v>
      </c>
      <c r="J4" s="2">
        <f t="shared" si="1"/>
        <v>127681245</v>
      </c>
      <c r="K4" s="2">
        <f t="shared" si="1"/>
        <v>106381904</v>
      </c>
      <c r="L4" s="2">
        <f t="shared" si="1"/>
        <v>91532123</v>
      </c>
      <c r="M4" s="2">
        <f t="shared" si="1"/>
        <v>66593098</v>
      </c>
      <c r="N4" s="2">
        <f t="shared" si="1"/>
        <v>69083553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660488</v>
      </c>
      <c r="E5" s="2">
        <f>IFERROR(INDEX(E51:E500,MATCH($C$5,$C$51:$C$500,0)),"")</f>
        <v>387545</v>
      </c>
      <c r="H5" s="2">
        <f>IFERROR(SUM(D5:G5)*(4/MAX(1,COUNT(D5:G5))),"")</f>
        <v>2096066</v>
      </c>
      <c r="I5" s="2">
        <f t="shared" ref="I5:N5" si="2">IFERROR(INDEX(I51:I500,MATCH($C$5,$C$51:$C$500,0)),"")</f>
        <v>1285650</v>
      </c>
      <c r="J5" s="2">
        <f t="shared" si="2"/>
        <v>10410026</v>
      </c>
      <c r="K5" s="2">
        <f t="shared" si="2"/>
        <v>12576970</v>
      </c>
      <c r="L5" s="2">
        <f t="shared" si="2"/>
        <v>15955149</v>
      </c>
      <c r="M5" s="2">
        <f t="shared" si="2"/>
        <v>-17412352</v>
      </c>
      <c r="N5" s="2">
        <f t="shared" si="2"/>
        <v>9437326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173106524</v>
      </c>
      <c r="E6" s="2">
        <f>IFERROR(INDEX(E51:E500,MATCH($C$6,$C$51:$C$500,0)),"")</f>
        <v>173710936</v>
      </c>
      <c r="H6" s="2">
        <f>IFERROR(INDEX(D6:G6,COUNT(D6:G6)),"")</f>
        <v>173710936</v>
      </c>
      <c r="I6" s="2">
        <f t="shared" ref="I6:N6" si="3">IFERROR(INDEX(I51:I500,MATCH($C$6,$C$51:$C$500,0)),"")</f>
        <v>172874357</v>
      </c>
      <c r="J6" s="2">
        <f t="shared" si="3"/>
        <v>173441189</v>
      </c>
      <c r="K6" s="2">
        <f t="shared" si="3"/>
        <v>164973274</v>
      </c>
      <c r="L6" s="2">
        <f t="shared" si="3"/>
        <v>137931383</v>
      </c>
      <c r="M6" s="2">
        <f t="shared" si="3"/>
        <v>99721899</v>
      </c>
      <c r="N6" s="2">
        <f t="shared" si="3"/>
        <v>104412008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15.34</v>
      </c>
      <c r="E7" s="3">
        <f>IFERROR(INDEX(E51:E500,MATCH($C$7,$C$51:$C$500,0))/1000000000,"")</f>
        <v>15.34</v>
      </c>
      <c r="H7" s="3">
        <f>IFERROR(INDEX(D7:G7,COUNT(D7:G7)),"")</f>
        <v>15.34</v>
      </c>
      <c r="I7" s="3">
        <f t="shared" ref="I7:N7" si="4">IFERROR(INDEX(I51:I500,MATCH($C$7,$C$51:$C$500,0))/1000000000,"")</f>
        <v>15.34</v>
      </c>
      <c r="J7" s="3">
        <f t="shared" si="4"/>
        <v>15.34</v>
      </c>
      <c r="K7" s="3">
        <f t="shared" si="4"/>
        <v>15.34</v>
      </c>
      <c r="L7" s="3">
        <f t="shared" si="4"/>
        <v>15.34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-9000000000</v>
      </c>
      <c r="E8" s="2">
        <f>IFERROR(INDEX(E51:E500,MATCH("Free cash flow (Quarter)",$C$51:$C$500,0)),"")</f>
        <v>15000000000</v>
      </c>
      <c r="H8" s="2">
        <f>IFERROR(INDEX(D8:G8,COUNT(D8:G8)),"")</f>
        <v>15000000000</v>
      </c>
      <c r="I8" s="2">
        <f t="shared" ref="I8:N8" si="5">IFERROR(INDEX(I51:I500,MATCH($C$8,$C$51:$C$500,0)),"")</f>
        <v>-250000000000</v>
      </c>
      <c r="J8" s="2">
        <f t="shared" si="5"/>
        <v>-92000000000</v>
      </c>
      <c r="K8" s="2">
        <f t="shared" si="5"/>
        <v>6000000000</v>
      </c>
      <c r="L8" s="2">
        <f t="shared" si="5"/>
        <v>504000000000</v>
      </c>
      <c r="M8" s="2">
        <f t="shared" si="5"/>
        <v>7000000000</v>
      </c>
      <c r="N8" s="2">
        <f t="shared" si="5"/>
        <v>279000000000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-0.56000000000000005</v>
      </c>
      <c r="E9" s="3">
        <f>IFERROR(INDEX(E51:E500,MATCH("Free cash flow per share (Quarter)",$C$51:$C$500,0)),"")</f>
        <v>0.97</v>
      </c>
      <c r="H9" s="3">
        <f>IFERROR(INDEX(D9:G9,COUNT(D9:G9)),"")</f>
        <v>0.97</v>
      </c>
      <c r="I9" s="3">
        <f t="shared" ref="I9:N9" si="6">IFERROR(INDEX(I51:I500,MATCH($C$9,$C$51:$C$500,0)),"")</f>
        <v>-16.27</v>
      </c>
      <c r="J9" s="3">
        <f t="shared" si="6"/>
        <v>-5.97</v>
      </c>
      <c r="K9" s="3">
        <f t="shared" si="6"/>
        <v>0.39</v>
      </c>
      <c r="L9" s="3">
        <f t="shared" si="6"/>
        <v>32.840000000000003</v>
      </c>
      <c r="M9" s="3">
        <f t="shared" si="6"/>
        <v>36211.93</v>
      </c>
      <c r="N9" s="3">
        <f t="shared" si="6"/>
        <v>1522960.91</v>
      </c>
    </row>
    <row r="10" spans="1:14" ht="15.5" x14ac:dyDescent="0.35">
      <c r="C10" t="s">
        <v>18</v>
      </c>
      <c r="D10" s="3">
        <f ca="1">IFERROR(IF(D9=0,"",D2/D9),"")</f>
        <v>-316.07142857142856</v>
      </c>
      <c r="E10" s="3">
        <f ca="1">IFERROR(IF(E9=0,"",E2/E9),"")</f>
        <v>109.27835051546393</v>
      </c>
      <c r="I10" s="3">
        <f t="shared" ref="I10:N10" ca="1" si="7">IFERROR(IF(I9=0,"",I2/I9),"")</f>
        <v>-15.85740626920713</v>
      </c>
      <c r="J10" s="3">
        <f t="shared" ca="1" si="7"/>
        <v>-8.3752093802345069</v>
      </c>
      <c r="K10" s="3">
        <f t="shared" ca="1" si="7"/>
        <v>387.17948717948718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24184009</v>
      </c>
      <c r="E11" s="2">
        <f>IFERROR(INDEX(E51:E500,MATCH($C$11,$C$51:$C$500,0)),"")</f>
        <v>37341956</v>
      </c>
      <c r="H11" s="2">
        <f>IFERROR(INDEX(D11:G11,COUNT(D11:G11)),"")</f>
        <v>37341956</v>
      </c>
      <c r="I11" s="2">
        <f t="shared" ref="I11:N11" si="8">IFERROR(INDEX(I51:I500,MATCH($C$11,$C$51:$C$500,0)),"")</f>
        <v>40663549</v>
      </c>
      <c r="J11" s="2">
        <f t="shared" si="8"/>
        <v>41139250</v>
      </c>
      <c r="K11" s="2">
        <f t="shared" si="8"/>
        <v>41373913</v>
      </c>
      <c r="L11" s="2">
        <f t="shared" si="8"/>
        <v>23600640</v>
      </c>
      <c r="M11" s="2">
        <f t="shared" si="8"/>
        <v>15568141</v>
      </c>
      <c r="N11" s="2">
        <f t="shared" si="8"/>
        <v>20591404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1797000000000</v>
      </c>
      <c r="E12" s="2">
        <f>IFERROR(INDEX(E51:E500,MATCH("Net Debt (Quarter)",$C$51:$C$500,0)),"")</f>
        <v>1588000000000</v>
      </c>
      <c r="H12" s="2">
        <f>IFERROR(INDEX(D12:G12,COUNT(D12:G12)),"")</f>
        <v>1588000000000</v>
      </c>
      <c r="I12" s="2">
        <f t="shared" ref="I12:N12" si="9">IFERROR(INDEX(I51:I500,MATCH($C$12,$C$51:$C$500,0)),"")</f>
        <v>1422000000000</v>
      </c>
      <c r="J12" s="2">
        <f t="shared" si="9"/>
        <v>822000000000</v>
      </c>
      <c r="K12" s="2">
        <f t="shared" si="9"/>
        <v>490000000000</v>
      </c>
      <c r="L12" s="2">
        <f t="shared" si="9"/>
        <v>203000000000</v>
      </c>
      <c r="M12" s="2">
        <f t="shared" si="9"/>
        <v>697000000000</v>
      </c>
      <c r="N12" s="2">
        <f t="shared" si="9"/>
        <v>499000000000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2230000000000</v>
      </c>
      <c r="E13" s="2">
        <f>IFERROR(INDEX(E51:E500,MATCH("Total Debt (Quarter)",$C$51:$C$500,0)),"")</f>
        <v>2222000000000</v>
      </c>
      <c r="H13" s="2">
        <f>IFERROR(INDEX(D13:G13,COUNT(D13:G13)),"")</f>
        <v>2222000000000</v>
      </c>
      <c r="I13" s="2">
        <f t="shared" ref="I13:N13" si="10">IFERROR(INDEX(I51:I500,MATCH($C$13,$C$51:$C$500,0)),"")</f>
        <v>2102000000000</v>
      </c>
      <c r="J13" s="2">
        <f t="shared" si="10"/>
        <v>1487000000000</v>
      </c>
      <c r="K13" s="2">
        <f t="shared" si="10"/>
        <v>1129000000000</v>
      </c>
      <c r="L13" s="2">
        <f t="shared" si="10"/>
        <v>570000000000</v>
      </c>
      <c r="M13" s="2">
        <f t="shared" si="10"/>
        <v>919000000000</v>
      </c>
      <c r="N13" s="2">
        <f t="shared" si="10"/>
        <v>790000000000</v>
      </c>
    </row>
    <row r="14" spans="1:14" ht="15.5" x14ac:dyDescent="0.35">
      <c r="C14" t="s">
        <v>27</v>
      </c>
      <c r="D14" s="2">
        <f>IFERROR(INDEX(D51:D500,MATCH($C$14,$C$51:$C$500,0)),"")</f>
        <v>-2862682</v>
      </c>
      <c r="E14" s="2">
        <f>IFERROR(INDEX(E51:E500,MATCH($C$14,$C$51:$C$500,0)),"")</f>
        <v>-2479242</v>
      </c>
      <c r="H14" s="2">
        <f>IFERROR(SUM(D14:G14)*(4/MAX(1,COUNT(D14:G14))),"")</f>
        <v>-10683848</v>
      </c>
      <c r="I14" s="2">
        <f t="shared" ref="I14:N14" si="11">IFERROR(INDEX(I51:I500,MATCH($C$14,$C$51:$C$500,0)),"")</f>
        <v>-9272339</v>
      </c>
      <c r="J14" s="2">
        <f t="shared" si="11"/>
        <v>-5994431</v>
      </c>
      <c r="K14" s="2">
        <f t="shared" si="11"/>
        <v>-3543217</v>
      </c>
      <c r="L14" s="2">
        <f t="shared" si="11"/>
        <v>-3553324</v>
      </c>
      <c r="M14" s="2">
        <f t="shared" si="11"/>
        <v>-4147466</v>
      </c>
      <c r="N14" s="2">
        <f t="shared" si="11"/>
        <v>-3008712</v>
      </c>
    </row>
    <row r="15" spans="1:14" ht="15.5" x14ac:dyDescent="0.35">
      <c r="C15" t="s">
        <v>28</v>
      </c>
      <c r="D15" s="2">
        <f>IFERROR(INDEX(D51:D500,MATCH($C$15,$C$51:$C$500,0)),"")</f>
        <v>-3201</v>
      </c>
      <c r="E15" s="2">
        <f>IFERROR(INDEX(E51:E500,MATCH($C$15,$C$51:$C$500,0)),"")</f>
        <v>-61143</v>
      </c>
      <c r="H15" s="2">
        <f>IFERROR(SUM(D15:G15)*(4/MAX(1,COUNT(D15:G15))),"")</f>
        <v>-128688</v>
      </c>
      <c r="I15" s="2">
        <f t="shared" ref="I15:N15" si="12">IFERROR(INDEX(I51:I500,MATCH($C$15,$C$51:$C$500,0)),"")</f>
        <v>-586350</v>
      </c>
      <c r="J15" s="2">
        <f t="shared" si="12"/>
        <v>-264503</v>
      </c>
      <c r="K15" s="2">
        <f t="shared" si="12"/>
        <v>-425852</v>
      </c>
      <c r="L15" s="2">
        <f t="shared" si="12"/>
        <v>-450616</v>
      </c>
      <c r="M15" s="2">
        <f t="shared" si="12"/>
        <v>-178719</v>
      </c>
      <c r="N15" s="2">
        <f t="shared" si="12"/>
        <v>-203955</v>
      </c>
    </row>
    <row r="16" spans="1:14" ht="15.5" x14ac:dyDescent="0.35">
      <c r="C16" t="s">
        <v>29</v>
      </c>
      <c r="D16" s="2">
        <f>IFERROR(INDEX(D51:D500,MATCH($C$16,$C$51:$C$500,0)),"")</f>
        <v>2315673</v>
      </c>
      <c r="E16" s="2">
        <f>IFERROR(INDEX(E51:E500,MATCH($C$16,$C$51:$C$500,0)),"")</f>
        <v>860928</v>
      </c>
      <c r="H16" s="2">
        <f>IFERROR(SUM(D16:G16)*(4/MAX(1,COUNT(D16:G16))),"")</f>
        <v>6353202</v>
      </c>
      <c r="I16" s="2">
        <f t="shared" ref="I16:N16" si="13">IFERROR(INDEX(I51:I500,MATCH($C$16,$C$51:$C$500,0)),"")</f>
        <v>3796646</v>
      </c>
      <c r="J16" s="2">
        <f t="shared" si="13"/>
        <v>13322536</v>
      </c>
      <c r="K16" s="2">
        <f t="shared" si="13"/>
        <v>13115282</v>
      </c>
      <c r="L16" s="2">
        <f t="shared" si="13"/>
        <v>11396152</v>
      </c>
      <c r="M16" s="2">
        <f t="shared" si="13"/>
        <v>-12857376</v>
      </c>
      <c r="N16" s="2">
        <f t="shared" si="13"/>
        <v>9682311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38</v>
      </c>
      <c r="C19" t="s">
        <v>39</v>
      </c>
    </row>
    <row r="20" spans="1:14" ht="15.5" x14ac:dyDescent="0.35">
      <c r="A20" t="s">
        <v>40</v>
      </c>
      <c r="C20" t="s">
        <v>41</v>
      </c>
      <c r="D20" s="2">
        <f ca="1">IFERROR(D21*D2,"")</f>
        <v>2715180000000</v>
      </c>
      <c r="E20" s="2">
        <f ca="1">IFERROR(E21*E2,"")</f>
        <v>1626040000000</v>
      </c>
      <c r="H20" s="2">
        <f t="shared" ref="H20:N20" ca="1" si="14">IFERROR(H21*H2,"")</f>
        <v>1626040000000</v>
      </c>
      <c r="I20" s="2">
        <f t="shared" ca="1" si="14"/>
        <v>3957720000000</v>
      </c>
      <c r="J20" s="2">
        <f t="shared" ca="1" si="14"/>
        <v>767000000000</v>
      </c>
      <c r="K20" s="2">
        <f t="shared" ca="1" si="14"/>
        <v>2316340000000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15340000000</v>
      </c>
      <c r="E21" s="2">
        <f>IFERROR(INDEX(E51:E500,MATCH($C$7,$C$51:$C$500,0)),"")</f>
        <v>15340000000</v>
      </c>
      <c r="H21" s="2">
        <f>IFERROR(INDEX(D21:G21,COUNT(D21:G21)),"")</f>
        <v>15340000000</v>
      </c>
      <c r="I21" s="2">
        <f t="shared" ref="I21:N21" si="15">IFERROR(INDEX(I51:I500,MATCH($C$7,$C$51:$C$500,0)),"")</f>
        <v>15340000000</v>
      </c>
      <c r="J21" s="2">
        <f t="shared" si="15"/>
        <v>15340000000</v>
      </c>
      <c r="K21" s="2">
        <f t="shared" si="15"/>
        <v>15340000000</v>
      </c>
      <c r="L21" s="2">
        <f t="shared" si="15"/>
        <v>15340000000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42</v>
      </c>
      <c r="C23" t="s">
        <v>43</v>
      </c>
      <c r="D23" s="3">
        <f>IFERROR(D5/D6*100,"")</f>
        <v>0.38155003331936815</v>
      </c>
      <c r="E23" s="3">
        <f>IFERROR(E5/E6*100,"")</f>
        <v>0.22309764078411276</v>
      </c>
      <c r="H23" s="3">
        <f t="shared" ref="H23:N23" si="16">IFERROR(H5/H6*100,"")</f>
        <v>1.2066402083055956</v>
      </c>
      <c r="I23" s="3">
        <f t="shared" si="16"/>
        <v>0.74369040169445144</v>
      </c>
      <c r="J23" s="3">
        <f t="shared" si="16"/>
        <v>6.002049490101224</v>
      </c>
      <c r="K23" s="3">
        <f t="shared" si="16"/>
        <v>7.6236409056172336</v>
      </c>
      <c r="L23" s="3">
        <f t="shared" si="16"/>
        <v>11.567453796936118</v>
      </c>
      <c r="M23" s="3">
        <f t="shared" si="16"/>
        <v>-17.460910968011149</v>
      </c>
      <c r="N23" s="3">
        <f t="shared" si="16"/>
        <v>9.0385446853967224</v>
      </c>
    </row>
    <row r="24" spans="1:14" ht="15.5" x14ac:dyDescent="0.35">
      <c r="C24" t="s">
        <v>44</v>
      </c>
      <c r="D24" s="4">
        <f>IFERROR(_xlfn.RRI(5,I23,D23),"")</f>
        <v>-0.1249520254604406</v>
      </c>
      <c r="E24" s="4">
        <f>IFERROR(_xlfn.RRI(5,J23,E23),"")</f>
        <v>-0.48234658774728945</v>
      </c>
      <c r="H24" s="4" t="str">
        <f t="shared" ref="H24:N24" si="17">IFERROR(_xlfn.RRI(5,M23,H23),"")</f>
        <v/>
      </c>
      <c r="I24" s="4">
        <f t="shared" si="17"/>
        <v>-0.3931816106820093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45</v>
      </c>
      <c r="C25" t="s">
        <v>46</v>
      </c>
      <c r="D25" s="3">
        <f>IFERROR(INDEX(D51:D500,MATCH($A$25,$C$51:$C$500,0)),"")</f>
        <v>1.76</v>
      </c>
      <c r="E25" s="3">
        <f>IFERROR(INDEX(E51:E500,MATCH($A$25,$C$51:$C$500,0)),"")</f>
        <v>0.51</v>
      </c>
      <c r="H25" s="3">
        <f>IFERROR(INDEX(D25:G25,COUNT(D25:G25)),"")</f>
        <v>0.51</v>
      </c>
      <c r="I25" s="3">
        <f t="shared" ref="I25:N25" si="18">IFERROR(INDEX(I51:I500,MATCH($C$25,$C$51:$C$500,0)),"")</f>
        <v>3.29</v>
      </c>
      <c r="J25" s="3">
        <f t="shared" si="18"/>
        <v>11.9</v>
      </c>
      <c r="K25" s="3">
        <f t="shared" si="18"/>
        <v>12.62</v>
      </c>
      <c r="L25" s="3">
        <f t="shared" si="18"/>
        <v>10.61</v>
      </c>
      <c r="M25" s="3">
        <f t="shared" si="18"/>
        <v>-1019561.64</v>
      </c>
      <c r="N25" s="3">
        <f t="shared" si="18"/>
        <v>755045.32</v>
      </c>
    </row>
    <row r="26" spans="1:14" ht="15.5" x14ac:dyDescent="0.35">
      <c r="C26" t="s">
        <v>47</v>
      </c>
      <c r="D26" s="4">
        <f>IFERROR(_xlfn.RRI(5,I25,D25),"")</f>
        <v>-0.11760435913576672</v>
      </c>
      <c r="E26" s="4">
        <f>IFERROR(_xlfn.RRI(5,J25,E25),"")</f>
        <v>-0.46739573123327605</v>
      </c>
      <c r="H26" s="4" t="str">
        <f t="shared" ref="H26:N26" si="19">IFERROR(_xlfn.RRI(5,M25,H25),"")</f>
        <v/>
      </c>
      <c r="I26" s="4">
        <f t="shared" si="19"/>
        <v>-0.91530757356115899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48</v>
      </c>
      <c r="D27" s="3">
        <f>IFERROR(D4/D21,"")</f>
        <v>2.3363623859191658E-3</v>
      </c>
      <c r="E27" s="3">
        <f>IFERROR(E4/E21,"")</f>
        <v>2.1832147979139504E-3</v>
      </c>
      <c r="H27" s="3">
        <f t="shared" ref="H27:N27" si="20">IFERROR(H4/H21,"")</f>
        <v>9.0391543676662314E-3</v>
      </c>
      <c r="I27" s="3">
        <f t="shared" si="20"/>
        <v>8.3539740547588E-3</v>
      </c>
      <c r="J27" s="3">
        <f t="shared" si="20"/>
        <v>8.3234188396349405E-3</v>
      </c>
      <c r="K27" s="3">
        <f t="shared" si="20"/>
        <v>6.9349350717079527E-3</v>
      </c>
      <c r="L27" s="3">
        <f t="shared" si="20"/>
        <v>5.9668919817470667E-3</v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49</v>
      </c>
      <c r="D28" s="4">
        <f>IFERROR(_xlfn.RRI(5,I27,D27),"")</f>
        <v>-0.22495054230946998</v>
      </c>
      <c r="E28" s="4">
        <f>IFERROR(_xlfn.RRI(5,J27,E27),"")</f>
        <v>-0.23482822206052834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50</v>
      </c>
      <c r="H29" s="4">
        <f t="shared" ref="H29:N29" si="22">IFERROR(((H25-I25)/I25)*100%,"")</f>
        <v>-0.844984802431611</v>
      </c>
      <c r="I29" s="4">
        <f t="shared" si="22"/>
        <v>-0.72352941176470587</v>
      </c>
      <c r="J29" s="4">
        <f t="shared" si="22"/>
        <v>-5.7052297939778042E-2</v>
      </c>
      <c r="K29" s="4">
        <f t="shared" si="22"/>
        <v>0.1894439208294062</v>
      </c>
      <c r="L29" s="4">
        <f t="shared" si="22"/>
        <v>-1.0000104064331019</v>
      </c>
      <c r="M29" s="4">
        <f t="shared" si="22"/>
        <v>-2.3503317125387917</v>
      </c>
      <c r="N29" s="4" t="str">
        <f t="shared" si="22"/>
        <v/>
      </c>
    </row>
    <row r="30" spans="1:14" ht="15.5" x14ac:dyDescent="0.35">
      <c r="C30" t="s">
        <v>51</v>
      </c>
      <c r="H30" s="4">
        <f t="shared" ref="H30:N30" si="23">IFERROR(((H27-I27)/I27)*100%,"")</f>
        <v>8.201848705971522E-2</v>
      </c>
      <c r="I30" s="4">
        <f t="shared" si="23"/>
        <v>3.6709933397031415E-3</v>
      </c>
      <c r="J30" s="4">
        <f t="shared" si="23"/>
        <v>0.20021582806038135</v>
      </c>
      <c r="K30" s="4">
        <f t="shared" si="23"/>
        <v>0.16223573225762492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178.31</v>
      </c>
      <c r="E32" s="3">
        <f>IFERROR(INDEX(E51:E500,MATCH($A$32,$C$51:$C$500,0)),"")</f>
        <v>168.61</v>
      </c>
      <c r="H32" s="3">
        <f>IFERROR(INDEX(D32:G32,COUNT(D32:G32)),"")</f>
        <v>168.61</v>
      </c>
      <c r="I32" s="3">
        <f t="shared" ref="I32:N32" si="24">IFERROR(INDEX(I51:I500,MATCH($C$32,$C$51:$C$500,0)),"")</f>
        <v>165.42</v>
      </c>
      <c r="J32" s="3">
        <f t="shared" si="24"/>
        <v>159.71</v>
      </c>
      <c r="K32" s="3">
        <f t="shared" si="24"/>
        <v>143.33000000000001</v>
      </c>
      <c r="L32" s="3">
        <f t="shared" si="24"/>
        <v>117.86</v>
      </c>
      <c r="M32" s="3">
        <f t="shared" si="24"/>
        <v>6191501.9100000001</v>
      </c>
      <c r="N32" s="3">
        <f t="shared" si="24"/>
        <v>6841098.0499999998</v>
      </c>
    </row>
    <row r="33" spans="1:14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0.59</v>
      </c>
      <c r="E33" s="3">
        <f>IFERROR(INDEX(E51:E500,MATCH($A$33,$C$51:$C$500,0)),"")</f>
        <v>1</v>
      </c>
      <c r="H33" s="3">
        <f>IFERROR(INDEX(D33:G33,COUNT(D33:G33)),"")</f>
        <v>1</v>
      </c>
      <c r="I33" s="3">
        <f t="shared" ref="I33:N33" si="25">IFERROR(INDEX(I51:I500,MATCH($C$33,$C$51:$C$500,0)),"")</f>
        <v>1.56</v>
      </c>
      <c r="J33" s="3">
        <f t="shared" si="25"/>
        <v>0.31</v>
      </c>
      <c r="K33" s="3">
        <f t="shared" si="25"/>
        <v>1.05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51.21</v>
      </c>
      <c r="E34" s="3">
        <f>IFERROR(INDEX(E51:E500,MATCH($A$34,$C$51:$C$500,0)),"")</f>
        <v>280</v>
      </c>
      <c r="H34" s="3">
        <f>IFERROR(INDEX(D34:G34,COUNT(D34:G34)),"")</f>
        <v>280</v>
      </c>
      <c r="I34" s="3">
        <f t="shared" ref="I34:N34" si="26">IFERROR(INDEX(I51:I500,MATCH($C$34,$C$51:$C$500,0)),"")</f>
        <v>78.42</v>
      </c>
      <c r="J34" s="3">
        <f t="shared" si="26"/>
        <v>4.2</v>
      </c>
      <c r="K34" s="3">
        <f t="shared" si="26"/>
        <v>11.97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2.59</v>
      </c>
      <c r="E35" s="3">
        <f>IFERROR(INDEX(E51:E500,MATCH($A$35,$C$51:$C$500,0)),"")</f>
        <v>4.5599999999999996</v>
      </c>
      <c r="H35" s="3">
        <f>IFERROR(INDEX(D35:G35,COUNT(D35:G35)),"")</f>
        <v>4.5599999999999996</v>
      </c>
      <c r="I35" s="3">
        <f t="shared" ref="I35:N35" si="27">IFERROR(INDEX(I51:I500,MATCH($C$35,$C$51:$C$500,0)),"")</f>
        <v>1.87</v>
      </c>
      <c r="J35" s="3">
        <f t="shared" si="27"/>
        <v>0.38</v>
      </c>
      <c r="K35" s="3">
        <f t="shared" si="27"/>
        <v>1.43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64</v>
      </c>
      <c r="C36" t="s">
        <v>65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N36" si="28">IFERROR(INDEX(H51:H500,MATCH($C$36,$C$51:$C$500,0)),"")</f>
        <v>3.7900000000000003E-2</v>
      </c>
      <c r="I36" s="4">
        <f t="shared" si="28"/>
        <v>5.9299999999999999E-2</v>
      </c>
      <c r="J36" s="4">
        <f t="shared" si="28"/>
        <v>9.9000000000000005E-2</v>
      </c>
      <c r="K36" s="4">
        <f t="shared" si="28"/>
        <v>9.3200000000000005E-2</v>
      </c>
      <c r="L36" s="4">
        <f t="shared" si="28"/>
        <v>0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66</v>
      </c>
      <c r="C37" t="s">
        <v>67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N37" si="29">IFERROR(INDEX(H51:H500,MATCH($C$37,$C$51:$C$500,0)),"")</f>
        <v>0.17</v>
      </c>
      <c r="I37" s="3">
        <f t="shared" si="29"/>
        <v>0.17</v>
      </c>
      <c r="J37" s="3">
        <f t="shared" si="29"/>
        <v>1</v>
      </c>
      <c r="K37" s="3">
        <f t="shared" si="29"/>
        <v>1</v>
      </c>
      <c r="L37" s="3">
        <f t="shared" si="29"/>
        <v>0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73</v>
      </c>
      <c r="C51" t="s">
        <v>6</v>
      </c>
      <c r="D51" s="5">
        <v>35839799</v>
      </c>
      <c r="E51" s="5">
        <v>33490515</v>
      </c>
      <c r="F51" s="5">
        <v>31668328</v>
      </c>
      <c r="G51" s="5">
        <v>31770460</v>
      </c>
      <c r="I51" s="5">
        <v>128149962</v>
      </c>
      <c r="J51" s="5">
        <v>127681245</v>
      </c>
      <c r="K51" s="5">
        <v>106381904</v>
      </c>
      <c r="L51" s="5">
        <v>91532123</v>
      </c>
      <c r="M51" s="5">
        <v>66593098</v>
      </c>
      <c r="N51" s="5">
        <v>69083553</v>
      </c>
    </row>
    <row r="52" spans="2:14" ht="15.5" x14ac:dyDescent="0.35">
      <c r="C52" t="s">
        <v>74</v>
      </c>
      <c r="D52" s="5">
        <v>-30186419</v>
      </c>
      <c r="E52" s="5">
        <v>-27770252</v>
      </c>
      <c r="F52" s="5">
        <v>-28722482</v>
      </c>
      <c r="G52" s="5">
        <v>-22880268</v>
      </c>
      <c r="I52" s="5">
        <v>-100770673</v>
      </c>
      <c r="J52" s="5">
        <v>-96513325</v>
      </c>
      <c r="K52" s="5">
        <v>-77234659</v>
      </c>
      <c r="L52" s="5">
        <v>-64921309</v>
      </c>
      <c r="M52" s="5">
        <v>-58897661</v>
      </c>
      <c r="N52" s="5">
        <v>-46237210</v>
      </c>
    </row>
    <row r="53" spans="2:14" ht="15.5" x14ac:dyDescent="0.35">
      <c r="C53" t="s">
        <v>75</v>
      </c>
      <c r="D53" s="5">
        <v>5653380</v>
      </c>
      <c r="E53" s="5">
        <v>5720263</v>
      </c>
      <c r="F53" s="5">
        <v>2945846</v>
      </c>
      <c r="G53" s="5">
        <v>8890192</v>
      </c>
      <c r="I53" s="5">
        <v>27379289</v>
      </c>
      <c r="J53" s="5">
        <v>31167920</v>
      </c>
      <c r="K53" s="5">
        <v>29147245</v>
      </c>
      <c r="L53" s="5">
        <v>26610814</v>
      </c>
      <c r="M53" s="5">
        <v>7695437</v>
      </c>
      <c r="N53" s="5">
        <v>22846343</v>
      </c>
    </row>
    <row r="54" spans="2:14" ht="15.5" x14ac:dyDescent="0.35">
      <c r="C54" t="s">
        <v>76</v>
      </c>
      <c r="D54" s="5">
        <v>-3297904</v>
      </c>
      <c r="E54" s="5">
        <v>-3066768</v>
      </c>
      <c r="F54" s="5">
        <v>-5347982</v>
      </c>
      <c r="G54" s="5">
        <v>-3751829</v>
      </c>
      <c r="I54" s="5">
        <v>-15575737</v>
      </c>
      <c r="J54" s="5">
        <v>-13957468</v>
      </c>
      <c r="K54" s="5">
        <v>-13686469</v>
      </c>
      <c r="L54" s="5">
        <v>-10068068</v>
      </c>
      <c r="M54" s="5">
        <v>-8413415</v>
      </c>
      <c r="N54" s="5">
        <v>-5627095</v>
      </c>
    </row>
    <row r="55" spans="2:14" ht="15.5" x14ac:dyDescent="0.35">
      <c r="C55" t="s">
        <v>240</v>
      </c>
      <c r="D55" s="5">
        <v>-233330</v>
      </c>
      <c r="E55" s="5">
        <v>-111070</v>
      </c>
    </row>
    <row r="56" spans="2:14" ht="15.5" x14ac:dyDescent="0.35">
      <c r="C56" t="s">
        <v>77</v>
      </c>
      <c r="D56" s="5">
        <v>-3064574</v>
      </c>
      <c r="E56" s="5">
        <v>-2955698</v>
      </c>
      <c r="F56" s="5">
        <v>-5347982</v>
      </c>
      <c r="G56" s="5">
        <v>-3751829</v>
      </c>
      <c r="I56" s="5">
        <v>-15575737</v>
      </c>
      <c r="J56" s="5">
        <v>-13957468</v>
      </c>
      <c r="K56" s="5">
        <v>-13686469</v>
      </c>
      <c r="L56" s="5">
        <v>-10068068</v>
      </c>
      <c r="M56" s="5">
        <v>-8413415</v>
      </c>
      <c r="N56" s="5">
        <v>-5627095</v>
      </c>
    </row>
    <row r="57" spans="2:14" ht="15.5" x14ac:dyDescent="0.35">
      <c r="C57" t="s">
        <v>78</v>
      </c>
      <c r="D57" s="5">
        <v>2355476</v>
      </c>
      <c r="E57" s="5">
        <v>2653495</v>
      </c>
      <c r="F57" s="5">
        <v>-2402136</v>
      </c>
      <c r="G57" s="5">
        <v>5138363</v>
      </c>
      <c r="I57" s="5">
        <v>11803552</v>
      </c>
      <c r="J57" s="5">
        <v>17210452</v>
      </c>
      <c r="K57" s="5">
        <v>15460776</v>
      </c>
      <c r="L57" s="5">
        <v>16542746</v>
      </c>
      <c r="M57" s="5">
        <v>-717978</v>
      </c>
      <c r="N57" s="5">
        <v>17219248</v>
      </c>
    </row>
    <row r="58" spans="2:14" ht="15.5" x14ac:dyDescent="0.35">
      <c r="C58" t="s">
        <v>79</v>
      </c>
      <c r="D58" s="5">
        <v>-39803</v>
      </c>
      <c r="E58" s="5">
        <v>-1792567</v>
      </c>
      <c r="F58" s="5">
        <v>-1552826</v>
      </c>
      <c r="G58" s="5">
        <v>-3061177</v>
      </c>
      <c r="I58" s="5">
        <v>-8006906</v>
      </c>
      <c r="J58" s="5">
        <v>-3887916</v>
      </c>
      <c r="K58" s="5">
        <v>-2345494</v>
      </c>
      <c r="L58" s="5">
        <v>-5146594</v>
      </c>
      <c r="M58" s="5">
        <v>-12139398</v>
      </c>
      <c r="N58" s="5">
        <v>-7536937</v>
      </c>
    </row>
    <row r="59" spans="2:14" ht="15.5" x14ac:dyDescent="0.35">
      <c r="C59" t="s">
        <v>80</v>
      </c>
      <c r="D59" s="5">
        <v>429319</v>
      </c>
      <c r="E59" s="5">
        <v>505188</v>
      </c>
      <c r="F59" s="5">
        <v>569987</v>
      </c>
      <c r="G59" s="5">
        <v>689016</v>
      </c>
      <c r="I59" s="5">
        <v>2277815</v>
      </c>
      <c r="J59" s="5">
        <v>1986615</v>
      </c>
      <c r="K59" s="5">
        <v>1671104</v>
      </c>
      <c r="L59" s="5">
        <v>1051895</v>
      </c>
      <c r="M59" s="5">
        <v>1144116</v>
      </c>
      <c r="N59" s="5">
        <v>1138722</v>
      </c>
    </row>
    <row r="60" spans="2:14" ht="15.5" x14ac:dyDescent="0.35">
      <c r="C60" t="s">
        <v>27</v>
      </c>
      <c r="D60" s="5">
        <v>-2862682</v>
      </c>
      <c r="E60" s="5">
        <v>-2479242</v>
      </c>
      <c r="F60" s="5">
        <v>-3113966</v>
      </c>
      <c r="G60" s="5">
        <v>-2258774</v>
      </c>
      <c r="I60" s="5">
        <v>-9272339</v>
      </c>
      <c r="J60" s="5">
        <v>-5994431</v>
      </c>
      <c r="K60" s="5">
        <v>-3543217</v>
      </c>
      <c r="L60" s="5">
        <v>-3553324</v>
      </c>
      <c r="M60" s="5">
        <v>-4147466</v>
      </c>
      <c r="N60" s="5">
        <v>-3008712</v>
      </c>
    </row>
    <row r="61" spans="2:14" ht="15.5" x14ac:dyDescent="0.35">
      <c r="C61" t="s">
        <v>243</v>
      </c>
      <c r="D61" s="5">
        <v>668323</v>
      </c>
      <c r="F61" s="5">
        <v>-141110</v>
      </c>
      <c r="G61" s="5">
        <v>-33548</v>
      </c>
      <c r="I61" s="5">
        <v>554335</v>
      </c>
      <c r="J61" s="5">
        <v>496495</v>
      </c>
      <c r="K61" s="5">
        <v>-80677</v>
      </c>
      <c r="L61" s="5">
        <v>-423834</v>
      </c>
      <c r="M61" s="5">
        <v>-130753</v>
      </c>
    </row>
    <row r="62" spans="2:14" ht="15.5" x14ac:dyDescent="0.35">
      <c r="C62" t="s">
        <v>433</v>
      </c>
      <c r="D62" s="5">
        <v>-414535</v>
      </c>
      <c r="E62" s="5">
        <v>-442707</v>
      </c>
      <c r="F62" s="5">
        <v>-412351</v>
      </c>
      <c r="G62" s="5">
        <v>-391584</v>
      </c>
      <c r="I62" s="5">
        <v>-1652687</v>
      </c>
      <c r="J62" s="5">
        <v>-1615709</v>
      </c>
      <c r="K62" s="5">
        <v>-1103454</v>
      </c>
      <c r="L62" s="5">
        <v>-944657</v>
      </c>
      <c r="M62" s="5">
        <v>-739048</v>
      </c>
      <c r="N62" s="5">
        <v>-845031</v>
      </c>
    </row>
    <row r="63" spans="2:14" ht="15.5" x14ac:dyDescent="0.35">
      <c r="C63" t="s">
        <v>81</v>
      </c>
      <c r="D63" s="5">
        <v>-1264900</v>
      </c>
      <c r="E63" s="5">
        <v>449034</v>
      </c>
      <c r="F63" s="5">
        <v>638065</v>
      </c>
      <c r="G63" s="5">
        <v>-1274124</v>
      </c>
      <c r="I63" s="5">
        <v>-2811</v>
      </c>
      <c r="J63" s="5">
        <v>1670574</v>
      </c>
    </row>
    <row r="64" spans="2:14" ht="15.5" x14ac:dyDescent="0.35">
      <c r="C64" t="s">
        <v>82</v>
      </c>
      <c r="D64" s="5">
        <v>-39803</v>
      </c>
      <c r="E64" s="5">
        <v>-1792567</v>
      </c>
      <c r="F64" s="5">
        <v>-1552826</v>
      </c>
      <c r="G64" s="5">
        <v>-3061177</v>
      </c>
      <c r="I64" s="5">
        <v>-8006906</v>
      </c>
      <c r="J64" s="5">
        <v>-3887916</v>
      </c>
      <c r="K64" s="5">
        <v>-2345494</v>
      </c>
      <c r="L64" s="5">
        <v>-5146594</v>
      </c>
      <c r="M64" s="5">
        <v>-12139398</v>
      </c>
      <c r="N64" s="5">
        <v>-7536937</v>
      </c>
    </row>
    <row r="65" spans="2:14" ht="15.5" x14ac:dyDescent="0.35">
      <c r="C65" t="s">
        <v>29</v>
      </c>
      <c r="D65" s="5">
        <v>2315673</v>
      </c>
      <c r="E65" s="5">
        <v>860928</v>
      </c>
      <c r="F65" s="5">
        <v>-3954962</v>
      </c>
      <c r="G65" s="5">
        <v>2077186</v>
      </c>
      <c r="I65" s="5">
        <v>3796646</v>
      </c>
      <c r="J65" s="5">
        <v>13322536</v>
      </c>
      <c r="K65" s="5">
        <v>13115282</v>
      </c>
      <c r="L65" s="5">
        <v>11396152</v>
      </c>
      <c r="M65" s="5">
        <v>-12857376</v>
      </c>
      <c r="N65" s="5">
        <v>9682311</v>
      </c>
    </row>
    <row r="66" spans="2:14" ht="15.5" x14ac:dyDescent="0.35">
      <c r="C66" t="s">
        <v>28</v>
      </c>
      <c r="D66" s="5">
        <v>-3201</v>
      </c>
      <c r="E66" s="5">
        <v>-61143</v>
      </c>
      <c r="F66" s="5">
        <v>-471824</v>
      </c>
      <c r="G66" s="5">
        <v>-23238</v>
      </c>
      <c r="I66" s="5">
        <v>-586350</v>
      </c>
      <c r="J66" s="5">
        <v>-264503</v>
      </c>
      <c r="K66" s="5">
        <v>-425852</v>
      </c>
      <c r="L66" s="5">
        <v>-450616</v>
      </c>
      <c r="M66" s="5">
        <v>-178719</v>
      </c>
      <c r="N66" s="5">
        <v>-203955</v>
      </c>
    </row>
    <row r="67" spans="2:14" ht="15.5" x14ac:dyDescent="0.35">
      <c r="C67" t="s">
        <v>86</v>
      </c>
      <c r="D67" s="5">
        <v>2312472</v>
      </c>
      <c r="E67" s="5">
        <v>799785</v>
      </c>
      <c r="F67" s="5">
        <v>-4426786</v>
      </c>
      <c r="G67" s="5">
        <v>2053948</v>
      </c>
      <c r="I67" s="5">
        <v>3210296</v>
      </c>
      <c r="J67" s="5">
        <v>13058033</v>
      </c>
      <c r="K67" s="5">
        <v>12689430</v>
      </c>
      <c r="L67" s="5">
        <v>10945536</v>
      </c>
      <c r="M67" s="5">
        <v>-13036095</v>
      </c>
      <c r="N67" s="5">
        <v>9478356</v>
      </c>
    </row>
    <row r="68" spans="2:14" ht="15.5" x14ac:dyDescent="0.35">
      <c r="C68" t="s">
        <v>87</v>
      </c>
      <c r="D68" s="5">
        <v>2312472</v>
      </c>
      <c r="E68" s="5">
        <v>799785</v>
      </c>
      <c r="F68" s="5">
        <v>-4426786</v>
      </c>
      <c r="G68" s="5">
        <v>2053948</v>
      </c>
      <c r="I68" s="5">
        <v>3210296</v>
      </c>
      <c r="J68" s="5">
        <v>13058033</v>
      </c>
      <c r="K68" s="5">
        <v>12689430</v>
      </c>
      <c r="L68" s="5">
        <v>10945536</v>
      </c>
      <c r="M68" s="5">
        <v>-13036095</v>
      </c>
      <c r="N68" s="5">
        <v>9478356</v>
      </c>
    </row>
    <row r="69" spans="2:14" ht="15.5" x14ac:dyDescent="0.35">
      <c r="C69" t="s">
        <v>88</v>
      </c>
      <c r="D69" s="5">
        <v>-2916884</v>
      </c>
      <c r="E69" s="5">
        <v>36794</v>
      </c>
      <c r="F69" s="5">
        <v>-665502</v>
      </c>
      <c r="G69" s="5">
        <v>-1081390</v>
      </c>
      <c r="I69" s="5">
        <v>-1927457</v>
      </c>
      <c r="J69" s="5">
        <v>-977433</v>
      </c>
      <c r="K69" s="5">
        <v>-112460</v>
      </c>
      <c r="L69" s="5">
        <v>5009613</v>
      </c>
      <c r="M69" s="5">
        <v>-4376257</v>
      </c>
      <c r="N69" s="5">
        <v>-41030</v>
      </c>
    </row>
    <row r="70" spans="2:14" ht="15.5" x14ac:dyDescent="0.35">
      <c r="C70" t="s">
        <v>89</v>
      </c>
      <c r="D70" s="5">
        <v>-604412</v>
      </c>
      <c r="E70" s="5">
        <v>836579</v>
      </c>
      <c r="F70" s="5">
        <v>-5092288</v>
      </c>
      <c r="G70" s="5">
        <v>972558</v>
      </c>
      <c r="I70" s="5">
        <v>1282839</v>
      </c>
      <c r="J70" s="5">
        <v>12080600</v>
      </c>
      <c r="K70" s="5">
        <v>12576970</v>
      </c>
      <c r="L70" s="5">
        <v>15955149</v>
      </c>
      <c r="M70" s="5">
        <v>-17412352</v>
      </c>
      <c r="N70" s="5">
        <v>9437326</v>
      </c>
    </row>
    <row r="71" spans="2:14" ht="15.5" x14ac:dyDescent="0.35">
      <c r="C71" t="s">
        <v>90</v>
      </c>
      <c r="D71" s="5">
        <v>2312472</v>
      </c>
      <c r="E71" s="5">
        <v>799785</v>
      </c>
      <c r="F71" s="5">
        <v>-4426786</v>
      </c>
      <c r="G71" s="5">
        <v>2053948</v>
      </c>
      <c r="I71" s="5">
        <v>3210296</v>
      </c>
      <c r="J71" s="5">
        <v>13058033</v>
      </c>
      <c r="K71" s="5">
        <v>12689430</v>
      </c>
      <c r="L71" s="5">
        <v>10945536</v>
      </c>
      <c r="M71" s="5">
        <v>-13036095</v>
      </c>
      <c r="N71" s="5">
        <v>9478356</v>
      </c>
    </row>
    <row r="72" spans="2:14" ht="15.5" x14ac:dyDescent="0.35">
      <c r="C72" t="s">
        <v>8</v>
      </c>
      <c r="D72" s="5">
        <v>660488</v>
      </c>
      <c r="E72" s="5">
        <v>387545</v>
      </c>
      <c r="F72" s="5">
        <v>-5730353</v>
      </c>
      <c r="G72" s="5">
        <v>2246682</v>
      </c>
      <c r="I72" s="5">
        <v>1285650</v>
      </c>
      <c r="J72" s="5">
        <v>10410026</v>
      </c>
      <c r="K72" s="5">
        <v>12576970</v>
      </c>
      <c r="L72" s="5">
        <v>15955149</v>
      </c>
      <c r="M72" s="5">
        <v>-17412352</v>
      </c>
      <c r="N72" s="5">
        <v>9437326</v>
      </c>
    </row>
    <row r="73" spans="2:14" ht="15.5" x14ac:dyDescent="0.35">
      <c r="C73" t="s">
        <v>92</v>
      </c>
      <c r="D73" s="5">
        <v>2312472</v>
      </c>
      <c r="E73" s="5">
        <v>799785</v>
      </c>
      <c r="F73" s="5">
        <v>-4426786</v>
      </c>
      <c r="G73" s="5">
        <v>2053948</v>
      </c>
      <c r="I73" s="5">
        <v>3210296</v>
      </c>
      <c r="J73" s="5">
        <v>13058033</v>
      </c>
      <c r="K73" s="5">
        <v>12689430</v>
      </c>
      <c r="L73" s="5">
        <v>10945536</v>
      </c>
      <c r="M73" s="5">
        <v>-13036095</v>
      </c>
      <c r="N73" s="5">
        <v>9478356</v>
      </c>
    </row>
    <row r="74" spans="2:14" ht="15.5" x14ac:dyDescent="0.35">
      <c r="C74" t="s">
        <v>93</v>
      </c>
      <c r="D74" s="5">
        <v>-604412</v>
      </c>
      <c r="E74" s="5">
        <v>836579</v>
      </c>
      <c r="F74" s="5">
        <v>-5092288</v>
      </c>
      <c r="G74" s="5">
        <v>972558</v>
      </c>
      <c r="I74" s="5">
        <v>1282839</v>
      </c>
      <c r="J74" s="5">
        <v>12080600</v>
      </c>
      <c r="K74" s="5">
        <v>12576970</v>
      </c>
      <c r="L74" s="5">
        <v>15955149</v>
      </c>
      <c r="M74" s="5">
        <v>-17412352</v>
      </c>
      <c r="N74" s="5">
        <v>9437326</v>
      </c>
    </row>
    <row r="75" spans="2:14" ht="15.5" x14ac:dyDescent="0.35">
      <c r="C75" t="s">
        <v>94</v>
      </c>
      <c r="D75" s="5">
        <v>-604412</v>
      </c>
      <c r="E75" s="5">
        <v>836579</v>
      </c>
      <c r="F75" s="5">
        <v>-5092288</v>
      </c>
      <c r="G75" s="5">
        <v>972558</v>
      </c>
      <c r="I75" s="5">
        <v>1282839</v>
      </c>
      <c r="J75" s="5">
        <v>12080600</v>
      </c>
      <c r="K75" s="5">
        <v>12576970</v>
      </c>
      <c r="L75" s="5">
        <v>15955149</v>
      </c>
      <c r="M75" s="5">
        <v>-17412352</v>
      </c>
      <c r="N75" s="5">
        <v>9437326</v>
      </c>
    </row>
    <row r="77" spans="2:14" ht="15.5" x14ac:dyDescent="0.35">
      <c r="B77" t="s">
        <v>95</v>
      </c>
      <c r="C77" t="s">
        <v>96</v>
      </c>
    </row>
    <row r="78" spans="2:14" ht="15.5" x14ac:dyDescent="0.35">
      <c r="C78" t="s">
        <v>97</v>
      </c>
    </row>
    <row r="79" spans="2:14" ht="15.5" x14ac:dyDescent="0.35">
      <c r="C79" t="s">
        <v>20</v>
      </c>
      <c r="D79" s="5">
        <v>24184009</v>
      </c>
      <c r="E79" s="5">
        <v>37341956</v>
      </c>
      <c r="F79" s="5">
        <v>40663549</v>
      </c>
      <c r="G79" s="5">
        <v>36484510</v>
      </c>
      <c r="I79" s="5">
        <v>40663549</v>
      </c>
      <c r="J79" s="5">
        <v>41139250</v>
      </c>
      <c r="K79" s="5">
        <v>41373913</v>
      </c>
      <c r="L79" s="5">
        <v>23600640</v>
      </c>
      <c r="M79" s="5">
        <v>15568141</v>
      </c>
      <c r="N79" s="5">
        <v>20591404</v>
      </c>
    </row>
    <row r="80" spans="2:14" ht="15.5" x14ac:dyDescent="0.35">
      <c r="C80" t="s">
        <v>708</v>
      </c>
      <c r="D80" s="5">
        <v>2309200</v>
      </c>
      <c r="E80" s="5">
        <v>2134405</v>
      </c>
      <c r="F80" s="5">
        <v>2321942</v>
      </c>
      <c r="G80" s="5">
        <v>1068238</v>
      </c>
      <c r="I80" s="5">
        <v>2321942</v>
      </c>
      <c r="J80" s="5">
        <v>3172513</v>
      </c>
      <c r="K80" s="5">
        <v>1335908</v>
      </c>
      <c r="L80" s="5">
        <v>3236843</v>
      </c>
      <c r="M80" s="5">
        <v>696442</v>
      </c>
      <c r="N80" s="5">
        <v>128035</v>
      </c>
    </row>
    <row r="81" spans="3:14" ht="15.5" x14ac:dyDescent="0.35">
      <c r="C81" t="s">
        <v>98</v>
      </c>
      <c r="D81" s="5">
        <v>36642244</v>
      </c>
      <c r="E81" s="5">
        <v>35954587</v>
      </c>
      <c r="F81" s="5">
        <v>31873859</v>
      </c>
      <c r="G81" s="5">
        <v>33149596</v>
      </c>
      <c r="I81" s="5">
        <v>31873859</v>
      </c>
      <c r="J81" s="5">
        <v>28871380</v>
      </c>
      <c r="K81" s="5">
        <v>20294729</v>
      </c>
      <c r="L81" s="5">
        <v>9141076</v>
      </c>
      <c r="M81" s="5">
        <v>12170848</v>
      </c>
      <c r="N81" s="5">
        <v>10481364</v>
      </c>
    </row>
    <row r="82" spans="3:14" ht="15.5" x14ac:dyDescent="0.35">
      <c r="C82" t="s">
        <v>99</v>
      </c>
      <c r="D82" s="5">
        <v>192742</v>
      </c>
      <c r="E82" s="5">
        <v>325351</v>
      </c>
      <c r="F82" s="5">
        <v>2007329</v>
      </c>
      <c r="G82" s="5">
        <v>47972</v>
      </c>
      <c r="I82" s="5">
        <v>2007329</v>
      </c>
      <c r="J82" s="5">
        <v>1456066</v>
      </c>
      <c r="K82" s="5">
        <v>72704</v>
      </c>
      <c r="L82" s="5">
        <v>105325</v>
      </c>
      <c r="M82" s="5">
        <v>849751</v>
      </c>
      <c r="N82" s="5">
        <v>456623</v>
      </c>
    </row>
    <row r="83" spans="3:14" ht="15.5" x14ac:dyDescent="0.35">
      <c r="C83" t="s">
        <v>247</v>
      </c>
      <c r="D83" s="5">
        <v>8887558</v>
      </c>
      <c r="E83" s="5">
        <v>11713153</v>
      </c>
      <c r="F83" s="5">
        <v>12909770</v>
      </c>
      <c r="G83" s="5">
        <v>3999704</v>
      </c>
      <c r="I83" s="5">
        <v>12909770</v>
      </c>
      <c r="J83" s="5">
        <v>10040602</v>
      </c>
      <c r="K83" s="5">
        <v>7814095</v>
      </c>
      <c r="L83" s="5">
        <v>3408566</v>
      </c>
      <c r="M83" s="5">
        <v>1861656</v>
      </c>
      <c r="N83" s="5">
        <v>1032925</v>
      </c>
    </row>
    <row r="84" spans="3:14" ht="15.5" x14ac:dyDescent="0.35">
      <c r="C84" t="s">
        <v>100</v>
      </c>
      <c r="D84" s="5">
        <v>36642244</v>
      </c>
      <c r="E84" s="5">
        <v>35954587</v>
      </c>
      <c r="F84" s="5">
        <v>31873859</v>
      </c>
      <c r="G84" s="5">
        <v>33149596</v>
      </c>
      <c r="I84" s="5">
        <v>31873859</v>
      </c>
      <c r="J84" s="5">
        <v>28871380</v>
      </c>
      <c r="K84" s="5">
        <v>20294729</v>
      </c>
      <c r="L84" s="5">
        <v>9141076</v>
      </c>
      <c r="M84" s="5">
        <v>12170848</v>
      </c>
      <c r="N84" s="5">
        <v>10481364</v>
      </c>
    </row>
    <row r="85" spans="3:14" ht="15.5" x14ac:dyDescent="0.35">
      <c r="C85" t="s">
        <v>101</v>
      </c>
      <c r="D85" s="5">
        <v>396732</v>
      </c>
      <c r="E85" s="5">
        <v>402126</v>
      </c>
      <c r="F85" s="5">
        <v>560066</v>
      </c>
      <c r="G85" s="5">
        <v>38831</v>
      </c>
      <c r="I85" s="5">
        <v>560066</v>
      </c>
      <c r="J85" s="5">
        <v>139688</v>
      </c>
      <c r="K85" s="5">
        <v>9900624</v>
      </c>
      <c r="L85" s="5">
        <v>140331</v>
      </c>
      <c r="M85" s="5">
        <v>2089727</v>
      </c>
      <c r="N85" s="5">
        <v>30872</v>
      </c>
    </row>
    <row r="86" spans="3:14" ht="15.5" x14ac:dyDescent="0.35">
      <c r="C86" t="s">
        <v>102</v>
      </c>
      <c r="D86" s="5">
        <v>396732</v>
      </c>
      <c r="E86" s="5">
        <v>402126</v>
      </c>
      <c r="F86" s="5">
        <v>560066</v>
      </c>
      <c r="G86" s="5">
        <v>38831</v>
      </c>
      <c r="I86" s="5">
        <v>560066</v>
      </c>
      <c r="J86" s="5">
        <v>139688</v>
      </c>
      <c r="K86" s="5">
        <v>9900624</v>
      </c>
      <c r="L86" s="5">
        <v>140331</v>
      </c>
      <c r="M86" s="5">
        <v>2089727</v>
      </c>
      <c r="N86" s="5">
        <v>30872</v>
      </c>
    </row>
    <row r="87" spans="3:14" ht="15.5" x14ac:dyDescent="0.35">
      <c r="C87" t="s">
        <v>103</v>
      </c>
      <c r="D87" s="5">
        <v>10787418</v>
      </c>
      <c r="E87" s="5">
        <v>8426951</v>
      </c>
      <c r="F87" s="5">
        <v>9966640</v>
      </c>
      <c r="G87" s="5">
        <v>7569260</v>
      </c>
      <c r="I87" s="5">
        <v>9966640</v>
      </c>
      <c r="J87" s="5">
        <v>7173522</v>
      </c>
      <c r="K87" s="5">
        <v>4823036</v>
      </c>
      <c r="L87" s="5">
        <v>3813341</v>
      </c>
      <c r="M87" s="5">
        <v>3487044</v>
      </c>
      <c r="N87" s="5">
        <v>3581949</v>
      </c>
    </row>
    <row r="88" spans="3:14" ht="15.5" x14ac:dyDescent="0.35">
      <c r="C88" t="s">
        <v>81</v>
      </c>
      <c r="D88" s="5">
        <v>5650511</v>
      </c>
      <c r="E88" s="5">
        <v>6797227</v>
      </c>
      <c r="F88" s="5">
        <v>6959760</v>
      </c>
      <c r="G88" s="5">
        <v>7421972</v>
      </c>
      <c r="I88" s="5">
        <v>6959760</v>
      </c>
      <c r="J88" s="5">
        <v>8778968</v>
      </c>
      <c r="K88" s="5">
        <v>9886050</v>
      </c>
      <c r="L88" s="5">
        <v>7807928</v>
      </c>
      <c r="M88" s="5">
        <v>68278286</v>
      </c>
      <c r="N88" s="5">
        <v>80006557</v>
      </c>
    </row>
    <row r="89" spans="3:14" ht="15.5" x14ac:dyDescent="0.35">
      <c r="C89" t="s">
        <v>104</v>
      </c>
      <c r="D89" s="5">
        <v>89687578</v>
      </c>
      <c r="E89" s="5">
        <v>98541408</v>
      </c>
      <c r="F89" s="5">
        <v>93800505</v>
      </c>
      <c r="G89" s="5">
        <v>96391924</v>
      </c>
      <c r="I89" s="5">
        <v>93800505</v>
      </c>
      <c r="J89" s="5">
        <v>83557384</v>
      </c>
      <c r="K89" s="5">
        <v>79741939</v>
      </c>
      <c r="L89" s="5">
        <v>57448621</v>
      </c>
      <c r="M89" s="5">
        <v>38478066</v>
      </c>
      <c r="N89" s="5">
        <v>36105910</v>
      </c>
    </row>
    <row r="90" spans="3:14" ht="15.5" x14ac:dyDescent="0.35">
      <c r="C90" t="s">
        <v>105</v>
      </c>
    </row>
    <row r="91" spans="3:14" ht="15.5" x14ac:dyDescent="0.35">
      <c r="C91" t="s">
        <v>321</v>
      </c>
      <c r="D91" s="5">
        <v>25054959</v>
      </c>
      <c r="E91" s="5">
        <v>22099990</v>
      </c>
      <c r="F91" s="5">
        <v>22649665</v>
      </c>
      <c r="G91" s="5">
        <v>20887408</v>
      </c>
      <c r="I91" s="5">
        <v>22649665</v>
      </c>
      <c r="J91" s="5">
        <v>21104536</v>
      </c>
      <c r="K91" s="5">
        <v>19810523</v>
      </c>
      <c r="L91" s="5">
        <v>8236684</v>
      </c>
      <c r="M91" s="5">
        <v>6681255</v>
      </c>
      <c r="N91" s="5">
        <v>4805777</v>
      </c>
    </row>
    <row r="92" spans="3:14" ht="15.5" x14ac:dyDescent="0.35">
      <c r="C92" t="s">
        <v>106</v>
      </c>
      <c r="D92" s="5">
        <v>167667962</v>
      </c>
      <c r="E92" s="5">
        <v>158498089</v>
      </c>
      <c r="F92" s="5">
        <v>160020619</v>
      </c>
      <c r="G92" s="5">
        <v>134982971</v>
      </c>
      <c r="I92" s="5">
        <v>160020619</v>
      </c>
      <c r="J92" s="5">
        <v>123118403</v>
      </c>
      <c r="K92" s="5">
        <v>105618759</v>
      </c>
      <c r="L92" s="5">
        <v>110674459</v>
      </c>
      <c r="M92" s="5">
        <v>117415290</v>
      </c>
      <c r="N92" s="5">
        <v>126102907</v>
      </c>
    </row>
    <row r="93" spans="3:14" ht="15.5" x14ac:dyDescent="0.35">
      <c r="C93" t="s">
        <v>108</v>
      </c>
      <c r="D93" s="5">
        <v>205500</v>
      </c>
      <c r="E93" s="5">
        <v>214210</v>
      </c>
      <c r="F93" s="5">
        <v>216206</v>
      </c>
      <c r="G93" s="5">
        <v>209817</v>
      </c>
      <c r="I93" s="5">
        <v>216206</v>
      </c>
      <c r="J93" s="5">
        <v>203510</v>
      </c>
      <c r="K93" s="5">
        <v>116047</v>
      </c>
      <c r="L93" s="5">
        <v>97604</v>
      </c>
      <c r="M93" s="5">
        <v>102094</v>
      </c>
      <c r="N93" s="5">
        <v>81425</v>
      </c>
    </row>
    <row r="94" spans="3:14" ht="15.5" x14ac:dyDescent="0.35">
      <c r="C94" t="s">
        <v>249</v>
      </c>
      <c r="D94" s="5">
        <v>350214</v>
      </c>
      <c r="E94" s="5">
        <v>350214</v>
      </c>
      <c r="F94" s="5">
        <v>350214</v>
      </c>
      <c r="G94" s="5">
        <v>742565</v>
      </c>
      <c r="I94" s="5">
        <v>350214</v>
      </c>
      <c r="J94" s="5">
        <v>742565</v>
      </c>
      <c r="K94" s="5">
        <v>778499</v>
      </c>
      <c r="L94" s="5">
        <v>762910</v>
      </c>
      <c r="M94" s="5">
        <v>841078</v>
      </c>
      <c r="N94" s="5">
        <v>850857</v>
      </c>
    </row>
    <row r="95" spans="3:14" ht="15.5" x14ac:dyDescent="0.35">
      <c r="C95" t="s">
        <v>109</v>
      </c>
      <c r="D95" s="5">
        <v>258453977</v>
      </c>
      <c r="E95" s="5">
        <v>251436929</v>
      </c>
      <c r="F95" s="5">
        <v>252359684</v>
      </c>
      <c r="G95" s="5">
        <v>227339323</v>
      </c>
      <c r="I95" s="5">
        <v>252359684</v>
      </c>
      <c r="J95" s="5">
        <v>216975948</v>
      </c>
      <c r="K95" s="5">
        <v>191990559</v>
      </c>
      <c r="L95" s="5">
        <v>156704052</v>
      </c>
      <c r="M95" s="5">
        <v>171919179</v>
      </c>
      <c r="N95" s="5">
        <v>177441980</v>
      </c>
    </row>
    <row r="96" spans="3:14" ht="15.5" x14ac:dyDescent="0.35">
      <c r="C96" t="s">
        <v>110</v>
      </c>
      <c r="D96" s="5">
        <v>348141555</v>
      </c>
      <c r="E96" s="5">
        <v>349978337</v>
      </c>
      <c r="F96" s="5">
        <v>346160189</v>
      </c>
      <c r="G96" s="5">
        <v>323731247</v>
      </c>
      <c r="I96" s="5">
        <v>346160189</v>
      </c>
      <c r="J96" s="5">
        <v>300533332</v>
      </c>
      <c r="K96" s="5">
        <v>271732498</v>
      </c>
      <c r="L96" s="5">
        <v>214152673</v>
      </c>
      <c r="M96" s="5">
        <v>210397245</v>
      </c>
      <c r="N96" s="5">
        <v>213547890</v>
      </c>
    </row>
    <row r="97" spans="3:14" ht="15.5" x14ac:dyDescent="0.35">
      <c r="C97" t="s">
        <v>111</v>
      </c>
    </row>
    <row r="98" spans="3:14" ht="15.5" x14ac:dyDescent="0.35">
      <c r="C98" t="s">
        <v>112</v>
      </c>
    </row>
    <row r="99" spans="3:14" ht="15.5" x14ac:dyDescent="0.35">
      <c r="C99" t="s">
        <v>113</v>
      </c>
      <c r="D99" s="5">
        <v>80840207</v>
      </c>
      <c r="E99" s="5">
        <v>72919769</v>
      </c>
      <c r="F99" s="5">
        <v>81261224</v>
      </c>
      <c r="G99" s="5">
        <v>69879300</v>
      </c>
      <c r="I99" s="5">
        <v>81261224</v>
      </c>
      <c r="J99" s="5">
        <v>53359128</v>
      </c>
      <c r="K99" s="5">
        <v>44036167</v>
      </c>
      <c r="L99" s="5">
        <v>46616682</v>
      </c>
      <c r="M99" s="5">
        <v>38667869</v>
      </c>
      <c r="N99" s="5">
        <v>45227889</v>
      </c>
    </row>
    <row r="100" spans="3:14" ht="15.5" x14ac:dyDescent="0.35">
      <c r="C100" t="s">
        <v>114</v>
      </c>
    </row>
    <row r="101" spans="3:14" ht="15.5" x14ac:dyDescent="0.35">
      <c r="C101" t="s">
        <v>251</v>
      </c>
      <c r="D101" s="5">
        <v>26192706</v>
      </c>
      <c r="E101" s="5">
        <v>29024486</v>
      </c>
      <c r="F101" s="5">
        <v>28862846</v>
      </c>
      <c r="G101" s="5">
        <v>15748409</v>
      </c>
      <c r="I101" s="5">
        <v>28862846</v>
      </c>
      <c r="J101" s="5">
        <v>21329273</v>
      </c>
      <c r="K101" s="5">
        <v>21009278</v>
      </c>
      <c r="L101" s="5">
        <v>8478677</v>
      </c>
      <c r="M101" s="5">
        <v>8975872</v>
      </c>
      <c r="N101" s="5">
        <v>5502571</v>
      </c>
    </row>
    <row r="102" spans="3:14" ht="15.5" x14ac:dyDescent="0.35">
      <c r="C102" t="s">
        <v>116</v>
      </c>
      <c r="D102" s="5">
        <v>834338</v>
      </c>
      <c r="E102" s="5">
        <v>935542</v>
      </c>
      <c r="F102" s="5">
        <v>1768840</v>
      </c>
      <c r="G102" s="5">
        <v>3683079</v>
      </c>
      <c r="I102" s="5">
        <v>1768840</v>
      </c>
      <c r="J102" s="5">
        <v>841837</v>
      </c>
      <c r="K102" s="5">
        <v>507904</v>
      </c>
      <c r="L102" s="5">
        <v>476613</v>
      </c>
      <c r="M102" s="5">
        <v>2890775</v>
      </c>
      <c r="N102" s="5">
        <v>1392480</v>
      </c>
    </row>
    <row r="103" spans="3:14" ht="15.5" x14ac:dyDescent="0.35">
      <c r="C103" t="s">
        <v>115</v>
      </c>
    </row>
    <row r="104" spans="3:14" ht="15.5" x14ac:dyDescent="0.35">
      <c r="C104" t="s">
        <v>252</v>
      </c>
      <c r="D104" s="5">
        <v>192742</v>
      </c>
      <c r="E104" s="5">
        <v>325351</v>
      </c>
      <c r="F104" s="5">
        <v>2007329</v>
      </c>
      <c r="G104" s="5">
        <v>47972</v>
      </c>
      <c r="I104" s="5">
        <v>2007329</v>
      </c>
      <c r="J104" s="5">
        <v>1456066</v>
      </c>
      <c r="K104" s="5">
        <v>72704</v>
      </c>
      <c r="L104" s="5">
        <v>105325</v>
      </c>
      <c r="M104" s="5">
        <v>849751</v>
      </c>
      <c r="N104" s="5">
        <v>456623</v>
      </c>
    </row>
    <row r="105" spans="3:14" ht="15.5" x14ac:dyDescent="0.35">
      <c r="C105" t="s">
        <v>117</v>
      </c>
      <c r="D105" s="5">
        <v>18932753</v>
      </c>
      <c r="E105" s="5">
        <v>10987470</v>
      </c>
      <c r="F105" s="5">
        <v>11764843</v>
      </c>
      <c r="G105" s="5">
        <v>16264202</v>
      </c>
      <c r="I105" s="5">
        <v>11764843</v>
      </c>
      <c r="J105" s="5">
        <v>8748281</v>
      </c>
      <c r="K105" s="5">
        <v>9764987</v>
      </c>
      <c r="L105" s="5">
        <v>6864269</v>
      </c>
      <c r="M105" s="5">
        <v>7051408</v>
      </c>
      <c r="N105" s="5">
        <v>7906120</v>
      </c>
    </row>
    <row r="106" spans="3:14" ht="15.5" x14ac:dyDescent="0.35">
      <c r="C106" t="s">
        <v>250</v>
      </c>
      <c r="D106" s="5">
        <v>8709544</v>
      </c>
      <c r="E106" s="5">
        <v>8770532</v>
      </c>
      <c r="F106" s="5">
        <v>9487270</v>
      </c>
      <c r="G106" s="5">
        <v>2989666</v>
      </c>
      <c r="I106" s="5">
        <v>9487270</v>
      </c>
      <c r="J106" s="5">
        <v>3127662</v>
      </c>
      <c r="K106" s="5">
        <v>1889702</v>
      </c>
      <c r="L106" s="5">
        <v>4386706</v>
      </c>
      <c r="M106" s="5">
        <v>1892903</v>
      </c>
      <c r="N106" s="5">
        <v>1914912</v>
      </c>
    </row>
    <row r="107" spans="3:14" ht="15.5" x14ac:dyDescent="0.35">
      <c r="C107" t="s">
        <v>322</v>
      </c>
    </row>
    <row r="108" spans="3:14" ht="15.5" x14ac:dyDescent="0.35">
      <c r="C108" t="s">
        <v>802</v>
      </c>
      <c r="M108" s="5">
        <v>1565303</v>
      </c>
      <c r="N108" s="5">
        <v>3524653</v>
      </c>
    </row>
    <row r="109" spans="3:14" ht="15.5" x14ac:dyDescent="0.35">
      <c r="C109" t="s">
        <v>1202</v>
      </c>
      <c r="D109" s="5">
        <v>19442397</v>
      </c>
      <c r="E109" s="5">
        <v>19442397</v>
      </c>
      <c r="F109" s="5">
        <v>19442397</v>
      </c>
      <c r="G109" s="5">
        <v>19442397</v>
      </c>
      <c r="I109" s="5">
        <v>19442397</v>
      </c>
      <c r="J109" s="5">
        <v>19442397</v>
      </c>
      <c r="K109" s="5">
        <v>19442397</v>
      </c>
      <c r="L109" s="5">
        <v>19286450</v>
      </c>
      <c r="M109" s="5">
        <v>19442397</v>
      </c>
      <c r="N109" s="5">
        <v>19905144</v>
      </c>
    </row>
    <row r="110" spans="3:14" ht="15.5" x14ac:dyDescent="0.35">
      <c r="C110" t="s">
        <v>324</v>
      </c>
      <c r="D110" s="5">
        <v>15697194</v>
      </c>
      <c r="E110" s="5">
        <v>18478753</v>
      </c>
      <c r="F110" s="5">
        <v>20290709</v>
      </c>
      <c r="G110" s="5">
        <v>23912899</v>
      </c>
      <c r="I110" s="5">
        <v>20290709</v>
      </c>
      <c r="J110" s="5">
        <v>23247598</v>
      </c>
      <c r="K110" s="5">
        <v>25497650</v>
      </c>
      <c r="L110" s="5">
        <v>7151952</v>
      </c>
      <c r="M110" s="5">
        <v>23403359</v>
      </c>
      <c r="N110" s="5">
        <v>1619276</v>
      </c>
    </row>
    <row r="111" spans="3:14" ht="15.5" x14ac:dyDescent="0.35">
      <c r="C111" t="s">
        <v>323</v>
      </c>
      <c r="D111" s="5">
        <v>233910</v>
      </c>
      <c r="E111" s="5">
        <v>198580</v>
      </c>
      <c r="F111" s="5">
        <v>240749</v>
      </c>
      <c r="G111" s="5">
        <v>320433</v>
      </c>
      <c r="I111" s="5">
        <v>240749</v>
      </c>
      <c r="J111" s="5">
        <v>245896</v>
      </c>
    </row>
    <row r="112" spans="3:14" ht="15.5" x14ac:dyDescent="0.35">
      <c r="C112" t="s">
        <v>255</v>
      </c>
      <c r="D112" s="5">
        <v>56570290</v>
      </c>
      <c r="E112" s="5">
        <v>62945052</v>
      </c>
      <c r="F112" s="5">
        <v>49750204</v>
      </c>
      <c r="G112" s="5">
        <v>31835353</v>
      </c>
      <c r="I112" s="5">
        <v>49750204</v>
      </c>
      <c r="J112" s="5">
        <v>28737044</v>
      </c>
      <c r="K112" s="5">
        <v>15776545</v>
      </c>
      <c r="L112" s="5">
        <v>1754497</v>
      </c>
      <c r="M112" s="5">
        <v>1772941</v>
      </c>
      <c r="N112" s="5">
        <v>3497837</v>
      </c>
    </row>
    <row r="113" spans="3:14" ht="15.5" x14ac:dyDescent="0.35">
      <c r="C113" t="s">
        <v>325</v>
      </c>
      <c r="D113" s="5">
        <v>23918416</v>
      </c>
      <c r="E113" s="5">
        <v>20906750</v>
      </c>
      <c r="F113" s="5">
        <v>26485236</v>
      </c>
      <c r="G113" s="5">
        <v>29071942</v>
      </c>
      <c r="I113" s="5">
        <v>26485236</v>
      </c>
      <c r="J113" s="5">
        <v>17218739</v>
      </c>
      <c r="K113" s="5">
        <v>10515800</v>
      </c>
      <c r="L113" s="5">
        <v>4009520</v>
      </c>
      <c r="M113" s="5">
        <v>16276780</v>
      </c>
      <c r="N113" s="5">
        <v>25535165</v>
      </c>
    </row>
    <row r="114" spans="3:14" ht="15.5" x14ac:dyDescent="0.35">
      <c r="C114" t="s">
        <v>122</v>
      </c>
      <c r="D114" s="5">
        <v>94194824</v>
      </c>
      <c r="E114" s="5">
        <v>103347632</v>
      </c>
      <c r="F114" s="5">
        <v>92024608</v>
      </c>
      <c r="G114" s="5">
        <v>77357230</v>
      </c>
      <c r="I114" s="5">
        <v>92024608</v>
      </c>
      <c r="J114" s="5">
        <v>73733015</v>
      </c>
      <c r="K114" s="5">
        <v>62723057</v>
      </c>
      <c r="L114" s="5">
        <v>29604608</v>
      </c>
      <c r="M114" s="5">
        <v>72007477</v>
      </c>
      <c r="N114" s="5">
        <v>63907983</v>
      </c>
    </row>
    <row r="115" spans="3:14" ht="15.5" x14ac:dyDescent="0.35">
      <c r="C115" t="s">
        <v>123</v>
      </c>
      <c r="D115" s="5">
        <v>94194824</v>
      </c>
      <c r="E115" s="5">
        <v>103347632</v>
      </c>
      <c r="F115" s="5">
        <v>92024608</v>
      </c>
      <c r="G115" s="5">
        <v>77357230</v>
      </c>
      <c r="I115" s="5">
        <v>92024608</v>
      </c>
      <c r="J115" s="5">
        <v>73733015</v>
      </c>
      <c r="K115" s="5">
        <v>62723057</v>
      </c>
      <c r="L115" s="5">
        <v>29604608</v>
      </c>
      <c r="M115" s="5">
        <v>72007477</v>
      </c>
      <c r="N115" s="5">
        <v>63907983</v>
      </c>
    </row>
    <row r="116" spans="3:14" ht="15.5" x14ac:dyDescent="0.35">
      <c r="C116" t="s">
        <v>119</v>
      </c>
    </row>
    <row r="117" spans="3:14" ht="15.5" x14ac:dyDescent="0.35">
      <c r="C117" t="s">
        <v>121</v>
      </c>
      <c r="D117" s="5">
        <v>91943791</v>
      </c>
      <c r="E117" s="5">
        <v>101064782</v>
      </c>
      <c r="F117" s="5">
        <v>89724059</v>
      </c>
      <c r="G117" s="5">
        <v>75511082</v>
      </c>
      <c r="I117" s="5">
        <v>89724059</v>
      </c>
      <c r="J117" s="5">
        <v>71672935</v>
      </c>
      <c r="K117" s="5">
        <v>60716592</v>
      </c>
      <c r="L117" s="5">
        <v>28192899</v>
      </c>
      <c r="M117" s="5">
        <v>46184000</v>
      </c>
      <c r="N117" s="5">
        <v>28546910</v>
      </c>
    </row>
    <row r="118" spans="3:14" ht="15.5" x14ac:dyDescent="0.35">
      <c r="C118" t="s">
        <v>543</v>
      </c>
      <c r="M118" s="5">
        <v>24816017</v>
      </c>
      <c r="N118" s="5">
        <v>34629266</v>
      </c>
    </row>
    <row r="119" spans="3:14" ht="15.5" x14ac:dyDescent="0.35">
      <c r="C119" t="s">
        <v>124</v>
      </c>
      <c r="D119" s="5">
        <v>175035031</v>
      </c>
      <c r="E119" s="5">
        <v>176267401</v>
      </c>
      <c r="F119" s="5">
        <v>173285832</v>
      </c>
      <c r="G119" s="5">
        <v>147236530</v>
      </c>
      <c r="I119" s="5">
        <v>173285832</v>
      </c>
      <c r="J119" s="5">
        <v>127092143</v>
      </c>
      <c r="K119" s="5">
        <v>106759224</v>
      </c>
      <c r="L119" s="5">
        <v>76221290</v>
      </c>
      <c r="M119" s="5">
        <v>110675346</v>
      </c>
      <c r="N119" s="5">
        <v>109135872</v>
      </c>
    </row>
    <row r="120" spans="3:14" ht="15.5" x14ac:dyDescent="0.35">
      <c r="C120" t="s">
        <v>125</v>
      </c>
    </row>
    <row r="121" spans="3:14" ht="15.5" x14ac:dyDescent="0.35">
      <c r="C121" t="s">
        <v>126</v>
      </c>
      <c r="D121" s="5">
        <v>120393825</v>
      </c>
      <c r="E121" s="5">
        <v>120393825</v>
      </c>
      <c r="F121" s="5">
        <v>120393825</v>
      </c>
      <c r="G121" s="5">
        <v>120391500</v>
      </c>
      <c r="I121" s="5">
        <v>120393825</v>
      </c>
      <c r="J121" s="5">
        <v>120391500</v>
      </c>
      <c r="K121" s="5">
        <v>120391095</v>
      </c>
      <c r="L121" s="5">
        <v>102615795</v>
      </c>
      <c r="M121" s="5">
        <v>12945704</v>
      </c>
      <c r="N121" s="5">
        <v>12945704</v>
      </c>
    </row>
    <row r="122" spans="3:14" ht="15.5" x14ac:dyDescent="0.35">
      <c r="C122" t="s">
        <v>127</v>
      </c>
      <c r="D122" s="5">
        <v>-51082493</v>
      </c>
      <c r="E122" s="5">
        <v>-51082493</v>
      </c>
      <c r="F122" s="5">
        <v>-51082493</v>
      </c>
      <c r="G122" s="5">
        <v>-51084818</v>
      </c>
      <c r="I122" s="5">
        <v>-51082493</v>
      </c>
      <c r="J122" s="5">
        <v>-51084818</v>
      </c>
      <c r="K122" s="5">
        <v>-51085223</v>
      </c>
      <c r="L122" s="5">
        <v>-47268142</v>
      </c>
      <c r="M122" s="5">
        <v>-5835253</v>
      </c>
      <c r="N122" s="5">
        <v>-5835253</v>
      </c>
    </row>
    <row r="123" spans="3:14" ht="15.5" x14ac:dyDescent="0.35">
      <c r="C123" t="s">
        <v>128</v>
      </c>
      <c r="D123" s="5">
        <v>77851743</v>
      </c>
      <c r="E123" s="5">
        <v>76044539</v>
      </c>
      <c r="F123" s="5">
        <v>75494461</v>
      </c>
      <c r="G123" s="5">
        <v>80800939</v>
      </c>
      <c r="I123" s="5">
        <v>75494461</v>
      </c>
      <c r="J123" s="5">
        <v>73544539</v>
      </c>
      <c r="K123" s="5">
        <v>63213217</v>
      </c>
      <c r="L123" s="5">
        <v>52798955</v>
      </c>
      <c r="M123" s="5">
        <v>3962051</v>
      </c>
      <c r="N123" s="5">
        <v>1634417</v>
      </c>
    </row>
    <row r="124" spans="3:14" ht="15.5" x14ac:dyDescent="0.35">
      <c r="C124" t="s">
        <v>257</v>
      </c>
      <c r="D124" s="5">
        <v>20000</v>
      </c>
      <c r="E124" s="5">
        <v>20000</v>
      </c>
      <c r="F124" s="5">
        <v>20000</v>
      </c>
      <c r="G124" s="5">
        <v>10000</v>
      </c>
      <c r="I124" s="5">
        <v>20000</v>
      </c>
      <c r="J124" s="5">
        <v>10000</v>
      </c>
    </row>
    <row r="125" spans="3:14" ht="15.5" x14ac:dyDescent="0.35">
      <c r="C125" t="s">
        <v>258</v>
      </c>
      <c r="D125" s="5">
        <v>77831743</v>
      </c>
      <c r="E125" s="5">
        <v>76024539</v>
      </c>
      <c r="F125" s="5">
        <v>75474461</v>
      </c>
      <c r="G125" s="5">
        <v>80790939</v>
      </c>
      <c r="I125" s="5">
        <v>75474461</v>
      </c>
      <c r="J125" s="5">
        <v>73534539</v>
      </c>
      <c r="K125" s="5">
        <v>63213217</v>
      </c>
      <c r="L125" s="5">
        <v>52798955</v>
      </c>
      <c r="M125" s="5">
        <v>3962051</v>
      </c>
      <c r="N125" s="5">
        <v>1634417</v>
      </c>
    </row>
    <row r="126" spans="3:14" ht="15.5" x14ac:dyDescent="0.35">
      <c r="C126" t="s">
        <v>259</v>
      </c>
      <c r="D126" s="5">
        <v>77851743</v>
      </c>
      <c r="E126" s="5">
        <v>76044539</v>
      </c>
      <c r="F126" s="5">
        <v>75494461</v>
      </c>
      <c r="G126" s="5">
        <v>80800939</v>
      </c>
      <c r="I126" s="5">
        <v>75494461</v>
      </c>
      <c r="J126" s="5">
        <v>73544539</v>
      </c>
      <c r="K126" s="5">
        <v>63213217</v>
      </c>
      <c r="L126" s="5">
        <v>52798955</v>
      </c>
      <c r="M126" s="5">
        <v>3962051</v>
      </c>
      <c r="N126" s="5">
        <v>1634417</v>
      </c>
    </row>
    <row r="127" spans="3:14" ht="15.5" x14ac:dyDescent="0.35">
      <c r="C127" t="s">
        <v>260</v>
      </c>
      <c r="D127" s="5">
        <v>20292938</v>
      </c>
      <c r="E127" s="5">
        <v>21557838</v>
      </c>
      <c r="F127" s="5">
        <v>21108804</v>
      </c>
      <c r="G127" s="5">
        <v>18965124</v>
      </c>
      <c r="I127" s="5">
        <v>21108804</v>
      </c>
      <c r="J127" s="5">
        <v>21811000</v>
      </c>
      <c r="K127" s="5">
        <v>22568135</v>
      </c>
      <c r="L127" s="5">
        <v>21976847</v>
      </c>
      <c r="M127" s="5">
        <v>20371111</v>
      </c>
      <c r="N127" s="5">
        <v>15660583</v>
      </c>
    </row>
    <row r="128" spans="3:14" ht="15.5" x14ac:dyDescent="0.35">
      <c r="C128" t="s">
        <v>10</v>
      </c>
      <c r="D128" s="5">
        <v>173106524</v>
      </c>
      <c r="E128" s="5">
        <v>173710936</v>
      </c>
      <c r="F128" s="5">
        <v>172874357</v>
      </c>
      <c r="G128" s="5">
        <v>176494717</v>
      </c>
      <c r="I128" s="5">
        <v>172874357</v>
      </c>
      <c r="J128" s="5">
        <v>173441189</v>
      </c>
      <c r="K128" s="5">
        <v>164973274</v>
      </c>
      <c r="L128" s="5">
        <v>137931383</v>
      </c>
      <c r="M128" s="5">
        <v>99721899</v>
      </c>
      <c r="N128" s="5">
        <v>104412008</v>
      </c>
    </row>
    <row r="129" spans="2:14" ht="15.5" x14ac:dyDescent="0.35">
      <c r="C129" t="s">
        <v>129</v>
      </c>
      <c r="D129" s="5">
        <v>348141555</v>
      </c>
      <c r="E129" s="5">
        <v>349978337</v>
      </c>
      <c r="F129" s="5">
        <v>346160189</v>
      </c>
      <c r="G129" s="5">
        <v>323731247</v>
      </c>
      <c r="I129" s="5">
        <v>346160189</v>
      </c>
      <c r="J129" s="5">
        <v>300533332</v>
      </c>
      <c r="K129" s="5">
        <v>271732498</v>
      </c>
      <c r="L129" s="5">
        <v>214152673</v>
      </c>
      <c r="M129" s="5">
        <v>210397245</v>
      </c>
      <c r="N129" s="5">
        <v>213547880</v>
      </c>
    </row>
    <row r="130" spans="2:14" ht="15.5" x14ac:dyDescent="0.35">
      <c r="C130" t="s">
        <v>130</v>
      </c>
      <c r="D130" s="5">
        <v>15339450000</v>
      </c>
      <c r="E130" s="5">
        <v>15339450000</v>
      </c>
      <c r="F130" s="5">
        <v>15339450000</v>
      </c>
      <c r="G130" s="5">
        <v>15339450000</v>
      </c>
      <c r="I130" s="5">
        <v>15339450000</v>
      </c>
      <c r="J130" s="5">
        <v>15339450000</v>
      </c>
      <c r="K130" s="5">
        <v>15339450000</v>
      </c>
      <c r="L130" s="5">
        <v>15339450000</v>
      </c>
      <c r="M130" s="5">
        <v>182988</v>
      </c>
      <c r="N130" s="5">
        <v>182988</v>
      </c>
    </row>
    <row r="132" spans="2:14" ht="15.5" x14ac:dyDescent="0.35">
      <c r="B132" t="s">
        <v>131</v>
      </c>
      <c r="C132" t="s">
        <v>132</v>
      </c>
      <c r="D132" s="5">
        <v>13871100</v>
      </c>
      <c r="E132" s="5">
        <v>4438561</v>
      </c>
      <c r="F132" s="5">
        <v>374218</v>
      </c>
      <c r="G132" s="5">
        <v>-451858</v>
      </c>
      <c r="I132" s="5">
        <v>33727806</v>
      </c>
      <c r="J132" s="5">
        <v>28056617</v>
      </c>
      <c r="K132" s="5">
        <v>10888030</v>
      </c>
      <c r="L132" s="5">
        <v>37465999</v>
      </c>
      <c r="M132" s="5">
        <v>6064384</v>
      </c>
      <c r="N132" s="5">
        <v>24593442</v>
      </c>
    </row>
    <row r="133" spans="2:14" ht="15.5" x14ac:dyDescent="0.35">
      <c r="C133" t="s">
        <v>363</v>
      </c>
      <c r="D133" s="5">
        <v>36819187</v>
      </c>
      <c r="E133" s="5">
        <v>30299241</v>
      </c>
      <c r="F133" s="5">
        <v>30684771</v>
      </c>
      <c r="G133" s="5">
        <v>30370242</v>
      </c>
      <c r="I133" s="5">
        <v>124960231</v>
      </c>
      <c r="J133" s="5">
        <v>120378690</v>
      </c>
      <c r="K133" s="5">
        <v>91448501</v>
      </c>
      <c r="L133" s="5">
        <v>97457242</v>
      </c>
      <c r="M133" s="5">
        <v>61320510</v>
      </c>
      <c r="N133" s="5">
        <v>60678307</v>
      </c>
    </row>
    <row r="134" spans="2:14" ht="15.5" x14ac:dyDescent="0.35">
      <c r="C134" t="s">
        <v>364</v>
      </c>
    </row>
    <row r="135" spans="2:14" ht="15.5" x14ac:dyDescent="0.35">
      <c r="C135" t="s">
        <v>436</v>
      </c>
      <c r="D135" s="5">
        <v>-20832640</v>
      </c>
      <c r="E135" s="5">
        <v>-23557836</v>
      </c>
      <c r="F135" s="5">
        <v>-15196298</v>
      </c>
      <c r="G135" s="5">
        <v>-28514263</v>
      </c>
      <c r="I135" s="5">
        <v>-69452060</v>
      </c>
      <c r="J135" s="5">
        <v>-73022771</v>
      </c>
      <c r="K135" s="5">
        <v>-64795803</v>
      </c>
      <c r="L135" s="5">
        <v>-46589851</v>
      </c>
      <c r="M135" s="5">
        <v>-43087725</v>
      </c>
      <c r="N135" s="5">
        <v>-24154358</v>
      </c>
    </row>
    <row r="136" spans="2:14" ht="15.5" x14ac:dyDescent="0.35">
      <c r="C136" t="s">
        <v>437</v>
      </c>
      <c r="D136" s="5">
        <v>-1697711</v>
      </c>
      <c r="E136" s="5">
        <v>-1798994</v>
      </c>
      <c r="F136" s="5">
        <v>-14365903</v>
      </c>
      <c r="G136" s="5">
        <v>-1893015</v>
      </c>
      <c r="I136" s="5">
        <v>-19677151</v>
      </c>
      <c r="J136" s="5">
        <v>-17356072</v>
      </c>
      <c r="K136" s="5">
        <v>-14238329</v>
      </c>
      <c r="L136" s="5">
        <v>-12035907</v>
      </c>
      <c r="M136" s="5">
        <v>-11198621</v>
      </c>
      <c r="N136" s="5">
        <v>-10819220</v>
      </c>
    </row>
    <row r="137" spans="2:14" ht="15.5" x14ac:dyDescent="0.35">
      <c r="C137" t="s">
        <v>1203</v>
      </c>
      <c r="D137" s="5">
        <v>-22530351</v>
      </c>
      <c r="E137" s="5">
        <v>-25356830</v>
      </c>
      <c r="F137" s="5">
        <v>-29562201</v>
      </c>
      <c r="G137" s="5">
        <v>-30407278</v>
      </c>
      <c r="I137" s="5">
        <v>-89129211</v>
      </c>
      <c r="J137" s="5">
        <v>-90378843</v>
      </c>
      <c r="K137" s="5">
        <v>-79034132</v>
      </c>
      <c r="L137" s="5">
        <v>-58625758</v>
      </c>
      <c r="M137" s="5">
        <v>-54286346</v>
      </c>
      <c r="N137" s="5">
        <v>-34973578</v>
      </c>
    </row>
    <row r="138" spans="2:14" ht="15.5" x14ac:dyDescent="0.35">
      <c r="C138" t="s">
        <v>265</v>
      </c>
      <c r="D138" s="5">
        <v>-2862682</v>
      </c>
      <c r="E138" s="5">
        <v>-2479243</v>
      </c>
      <c r="F138" s="5">
        <v>585888</v>
      </c>
      <c r="G138" s="5">
        <v>-2258774</v>
      </c>
      <c r="I138" s="5">
        <v>-5572486</v>
      </c>
      <c r="J138" s="5">
        <v>-4747884</v>
      </c>
      <c r="K138" s="5">
        <v>-2695626</v>
      </c>
      <c r="L138" s="5">
        <v>-2208920</v>
      </c>
      <c r="M138" s="5">
        <v>-2322695</v>
      </c>
      <c r="N138" s="5">
        <v>-2112217</v>
      </c>
    </row>
    <row r="139" spans="2:14" ht="15.5" x14ac:dyDescent="0.35">
      <c r="C139" t="s">
        <v>263</v>
      </c>
      <c r="D139" s="5">
        <v>-417736</v>
      </c>
      <c r="E139" s="5">
        <v>-503850</v>
      </c>
      <c r="F139" s="5">
        <v>-748352</v>
      </c>
      <c r="G139" s="5">
        <v>-414822</v>
      </c>
      <c r="I139" s="5">
        <v>-2103214</v>
      </c>
      <c r="J139" s="5">
        <v>-1943230</v>
      </c>
      <c r="K139" s="5">
        <v>-1526339</v>
      </c>
      <c r="L139" s="5">
        <v>-1365485</v>
      </c>
      <c r="M139" s="5">
        <v>-969780</v>
      </c>
      <c r="N139" s="5">
        <v>-1111287</v>
      </c>
    </row>
    <row r="140" spans="2:14" ht="15.5" x14ac:dyDescent="0.35">
      <c r="C140" t="s">
        <v>139</v>
      </c>
      <c r="D140" s="5">
        <v>-11145103</v>
      </c>
      <c r="E140" s="5">
        <v>3012112</v>
      </c>
      <c r="F140" s="5">
        <v>35543379</v>
      </c>
      <c r="G140" s="5">
        <v>-11964755</v>
      </c>
      <c r="I140" s="5">
        <v>19171996</v>
      </c>
      <c r="J140" s="5">
        <v>3210353</v>
      </c>
      <c r="K140" s="5">
        <v>20458604</v>
      </c>
      <c r="L140" s="5">
        <v>-23291468</v>
      </c>
      <c r="M140" s="5">
        <v>-933900</v>
      </c>
      <c r="N140" s="5">
        <v>-12264957</v>
      </c>
    </row>
    <row r="141" spans="2:14" ht="15.5" x14ac:dyDescent="0.35">
      <c r="C141" t="s">
        <v>140</v>
      </c>
      <c r="D141" s="5">
        <v>-15908686</v>
      </c>
      <c r="E141" s="5">
        <v>-10760241</v>
      </c>
      <c r="F141" s="5">
        <v>-26615887</v>
      </c>
      <c r="G141" s="5">
        <v>289952</v>
      </c>
      <c r="I141" s="5">
        <v>-50340700</v>
      </c>
      <c r="J141" s="5">
        <v>-28067096</v>
      </c>
      <c r="K141" s="5">
        <v>-14235306</v>
      </c>
      <c r="L141" s="5">
        <v>-3256134</v>
      </c>
      <c r="M141" s="5">
        <v>-10021197</v>
      </c>
      <c r="N141" s="5">
        <v>-4455609</v>
      </c>
    </row>
    <row r="142" spans="2:14" ht="15.5" x14ac:dyDescent="0.35">
      <c r="C142" t="s">
        <v>1204</v>
      </c>
      <c r="D142" s="5">
        <v>105940</v>
      </c>
      <c r="E142" s="5">
        <v>-4056174</v>
      </c>
      <c r="F142" s="5">
        <v>-1706657</v>
      </c>
      <c r="G142" s="5">
        <v>9694902</v>
      </c>
      <c r="I142" s="5">
        <v>-1706657</v>
      </c>
      <c r="J142" s="5">
        <v>-3599090</v>
      </c>
      <c r="L142" s="5">
        <v>1915825</v>
      </c>
      <c r="M142" s="5">
        <v>-7005603</v>
      </c>
    </row>
    <row r="143" spans="2:14" ht="15.5" x14ac:dyDescent="0.35">
      <c r="C143" t="s">
        <v>1205</v>
      </c>
      <c r="D143" s="5">
        <v>429319</v>
      </c>
      <c r="E143" s="5">
        <v>505188</v>
      </c>
      <c r="F143" s="5">
        <v>-396433</v>
      </c>
      <c r="G143" s="5">
        <v>689016</v>
      </c>
      <c r="I143" s="5">
        <v>1311395</v>
      </c>
      <c r="J143" s="5">
        <v>837143</v>
      </c>
      <c r="K143" s="5">
        <v>566969</v>
      </c>
      <c r="L143" s="5">
        <v>154530</v>
      </c>
      <c r="M143" s="5">
        <v>156029</v>
      </c>
      <c r="N143" s="5">
        <v>318692</v>
      </c>
    </row>
    <row r="144" spans="2:14" ht="15.5" x14ac:dyDescent="0.35">
      <c r="C144" t="s">
        <v>546</v>
      </c>
      <c r="F144" s="5">
        <v>27007</v>
      </c>
      <c r="G144" s="5">
        <v>-1181</v>
      </c>
      <c r="I144" s="5">
        <v>25826</v>
      </c>
      <c r="K144" s="5">
        <v>3300000</v>
      </c>
      <c r="L144" s="5">
        <v>82583</v>
      </c>
      <c r="M144" s="5">
        <v>2428666</v>
      </c>
      <c r="N144" s="5">
        <v>1282051</v>
      </c>
    </row>
    <row r="145" spans="3:14" ht="15.5" x14ac:dyDescent="0.35">
      <c r="C145" t="s">
        <v>1206</v>
      </c>
      <c r="D145" s="5">
        <v>-2624212</v>
      </c>
      <c r="E145" s="5">
        <v>-3075112</v>
      </c>
      <c r="F145" s="5">
        <v>-822403</v>
      </c>
      <c r="I145" s="5">
        <v>-891773</v>
      </c>
      <c r="J145" s="5">
        <v>-64727</v>
      </c>
      <c r="K145" s="5">
        <v>-798672</v>
      </c>
      <c r="L145" s="5">
        <v>-255548</v>
      </c>
      <c r="N145" s="5">
        <v>-1220696</v>
      </c>
    </row>
    <row r="146" spans="3:14" ht="15.5" x14ac:dyDescent="0.35">
      <c r="C146" t="s">
        <v>143</v>
      </c>
      <c r="D146" s="5">
        <v>-14392587</v>
      </c>
      <c r="E146" s="5">
        <v>-3561289</v>
      </c>
      <c r="F146" s="5">
        <v>-32987587</v>
      </c>
      <c r="G146" s="5">
        <v>-397883</v>
      </c>
      <c r="I146" s="5">
        <v>-48654775</v>
      </c>
      <c r="J146" s="5">
        <v>-31726125</v>
      </c>
      <c r="K146" s="5">
        <v>-8979568</v>
      </c>
      <c r="L146" s="5">
        <v>-5153524</v>
      </c>
      <c r="M146" s="5">
        <v>-5038997</v>
      </c>
      <c r="N146" s="5">
        <v>-4835656</v>
      </c>
    </row>
    <row r="147" spans="3:14" ht="15.5" x14ac:dyDescent="0.35">
      <c r="C147" t="s">
        <v>708</v>
      </c>
      <c r="F147" s="5">
        <v>9694902</v>
      </c>
      <c r="G147" s="5">
        <v>-9694902</v>
      </c>
    </row>
    <row r="148" spans="3:14" ht="15.5" x14ac:dyDescent="0.35">
      <c r="C148" t="s">
        <v>1207</v>
      </c>
      <c r="K148" s="5">
        <v>2999965</v>
      </c>
    </row>
    <row r="149" spans="3:14" ht="15.5" x14ac:dyDescent="0.35">
      <c r="C149" t="s">
        <v>1208</v>
      </c>
      <c r="F149" s="5">
        <v>-424716</v>
      </c>
      <c r="I149" s="5">
        <v>-424716</v>
      </c>
      <c r="K149" s="5">
        <v>-1207567</v>
      </c>
    </row>
    <row r="150" spans="3:14" ht="15.5" x14ac:dyDescent="0.35">
      <c r="C150" t="s">
        <v>1209</v>
      </c>
      <c r="D150" s="5">
        <v>572854</v>
      </c>
      <c r="E150" s="5">
        <v>-572854</v>
      </c>
      <c r="J150" s="5">
        <v>8485703</v>
      </c>
      <c r="K150" s="5">
        <v>-8591918</v>
      </c>
    </row>
    <row r="151" spans="3:14" ht="15.5" x14ac:dyDescent="0.35">
      <c r="C151" t="s">
        <v>368</v>
      </c>
      <c r="J151" s="5">
        <v>-2000000</v>
      </c>
      <c r="K151" s="5">
        <v>-1524515</v>
      </c>
      <c r="M151" s="5">
        <v>-561292</v>
      </c>
    </row>
    <row r="152" spans="3:14" ht="15.5" x14ac:dyDescent="0.35">
      <c r="C152" t="s">
        <v>148</v>
      </c>
      <c r="D152" s="5">
        <v>-11145103</v>
      </c>
      <c r="E152" s="5">
        <v>3012112</v>
      </c>
      <c r="F152" s="5">
        <v>35543379</v>
      </c>
      <c r="G152" s="5">
        <v>-11964755</v>
      </c>
      <c r="I152" s="5">
        <v>19171996</v>
      </c>
      <c r="J152" s="5">
        <v>3210353</v>
      </c>
      <c r="K152" s="5">
        <v>20458604</v>
      </c>
      <c r="L152" s="5">
        <v>-23291468</v>
      </c>
      <c r="M152" s="5">
        <v>-933900</v>
      </c>
      <c r="N152" s="5">
        <v>-12264957</v>
      </c>
    </row>
    <row r="153" spans="3:14" ht="15.5" x14ac:dyDescent="0.35">
      <c r="C153" t="s">
        <v>1210</v>
      </c>
    </row>
    <row r="154" spans="3:14" ht="15.5" x14ac:dyDescent="0.35">
      <c r="C154" t="s">
        <v>470</v>
      </c>
      <c r="N154" s="5">
        <v>462747</v>
      </c>
    </row>
    <row r="155" spans="3:14" ht="15.5" x14ac:dyDescent="0.35">
      <c r="C155" t="s">
        <v>471</v>
      </c>
      <c r="F155" s="5">
        <v>-162143</v>
      </c>
      <c r="I155" s="5">
        <v>-162143</v>
      </c>
      <c r="M155" s="5">
        <v>-462747</v>
      </c>
    </row>
    <row r="156" spans="3:14" ht="15.5" x14ac:dyDescent="0.35">
      <c r="C156" t="s">
        <v>1211</v>
      </c>
      <c r="D156" s="5">
        <v>-3339576</v>
      </c>
      <c r="E156" s="5">
        <v>7240950</v>
      </c>
      <c r="F156" s="5">
        <v>29755389</v>
      </c>
      <c r="G156" s="5">
        <v>-2013227</v>
      </c>
      <c r="I156" s="5">
        <v>33641762</v>
      </c>
      <c r="J156" s="5">
        <v>20357304</v>
      </c>
      <c r="K156" s="5">
        <v>16915584</v>
      </c>
      <c r="L156" s="5">
        <v>-1984976</v>
      </c>
      <c r="M156" s="5">
        <v>314186</v>
      </c>
      <c r="N156" s="5">
        <v>-1046956</v>
      </c>
    </row>
    <row r="157" spans="3:14" ht="15.5" x14ac:dyDescent="0.35">
      <c r="C157" t="s">
        <v>1212</v>
      </c>
    </row>
    <row r="158" spans="3:14" ht="15.5" x14ac:dyDescent="0.35">
      <c r="C158" t="s">
        <v>971</v>
      </c>
      <c r="F158" s="5">
        <v>1002173</v>
      </c>
      <c r="G158" s="5">
        <v>-2205000</v>
      </c>
      <c r="I158" s="5">
        <v>-1202827</v>
      </c>
      <c r="J158" s="5">
        <v>-2427709</v>
      </c>
      <c r="K158" s="5">
        <v>-1365120</v>
      </c>
      <c r="L158" s="5">
        <v>-2825160</v>
      </c>
      <c r="M158" s="5">
        <v>-2940000</v>
      </c>
      <c r="N158" s="5">
        <v>-2276400</v>
      </c>
    </row>
    <row r="159" spans="3:14" ht="15.5" x14ac:dyDescent="0.35">
      <c r="C159" t="s">
        <v>1213</v>
      </c>
    </row>
    <row r="160" spans="3:14" ht="15.5" x14ac:dyDescent="0.35">
      <c r="C160" t="s">
        <v>1214</v>
      </c>
      <c r="D160" s="5">
        <v>-174795</v>
      </c>
      <c r="E160" s="5">
        <v>187537</v>
      </c>
      <c r="F160" s="5">
        <v>1272547</v>
      </c>
      <c r="G160" s="5">
        <v>-1858531</v>
      </c>
      <c r="I160" s="5">
        <v>1272547</v>
      </c>
      <c r="K160" s="5">
        <v>3109434</v>
      </c>
      <c r="L160" s="5">
        <v>107944</v>
      </c>
      <c r="N160" s="5">
        <v>118184</v>
      </c>
    </row>
    <row r="161" spans="3:14" ht="15.5" x14ac:dyDescent="0.35">
      <c r="C161" t="s">
        <v>904</v>
      </c>
      <c r="F161" s="5">
        <v>-2526251</v>
      </c>
      <c r="G161" s="5">
        <v>2104275</v>
      </c>
      <c r="I161" s="5">
        <v>-421976</v>
      </c>
      <c r="J161" s="5">
        <v>-1836605</v>
      </c>
      <c r="K161" s="5">
        <v>-1208499</v>
      </c>
      <c r="L161" s="5">
        <v>-2648345</v>
      </c>
      <c r="M161" s="5">
        <v>-568407</v>
      </c>
    </row>
    <row r="162" spans="3:14" ht="15.5" x14ac:dyDescent="0.35">
      <c r="C162" t="s">
        <v>1215</v>
      </c>
      <c r="D162" s="5">
        <v>-174795</v>
      </c>
      <c r="E162" s="5">
        <v>187537</v>
      </c>
      <c r="F162" s="5">
        <v>-1253704</v>
      </c>
      <c r="G162" s="5">
        <v>245744</v>
      </c>
      <c r="I162" s="5">
        <v>850571</v>
      </c>
      <c r="J162" s="5">
        <v>-1836605</v>
      </c>
      <c r="K162" s="5">
        <v>1900935</v>
      </c>
      <c r="L162" s="5">
        <v>-2540401</v>
      </c>
      <c r="M162" s="5">
        <v>-568407</v>
      </c>
      <c r="N162" s="5">
        <v>118184</v>
      </c>
    </row>
    <row r="163" spans="3:14" ht="15.5" x14ac:dyDescent="0.35">
      <c r="C163" t="s">
        <v>343</v>
      </c>
      <c r="D163" s="5">
        <v>-4768050</v>
      </c>
      <c r="E163" s="5">
        <v>-1937132</v>
      </c>
      <c r="F163" s="5">
        <v>-327450</v>
      </c>
      <c r="G163" s="5">
        <v>-5728414</v>
      </c>
      <c r="I163" s="5">
        <v>-13209508</v>
      </c>
      <c r="J163" s="5">
        <v>-8381315</v>
      </c>
      <c r="K163" s="5">
        <v>-8319528</v>
      </c>
      <c r="L163" s="5">
        <v>-16408056</v>
      </c>
      <c r="M163" s="5">
        <v>-11143894</v>
      </c>
      <c r="N163" s="5">
        <v>-5612477</v>
      </c>
    </row>
    <row r="164" spans="3:14" ht="15.5" x14ac:dyDescent="0.35">
      <c r="C164" t="s">
        <v>1216</v>
      </c>
      <c r="K164" s="5">
        <v>16608998</v>
      </c>
    </row>
    <row r="165" spans="3:14" ht="15.5" x14ac:dyDescent="0.35">
      <c r="C165" t="s">
        <v>548</v>
      </c>
      <c r="F165" s="5">
        <v>4650</v>
      </c>
      <c r="I165" s="5">
        <v>4650</v>
      </c>
      <c r="J165" s="5">
        <v>810</v>
      </c>
    </row>
    <row r="166" spans="3:14" ht="15.5" x14ac:dyDescent="0.35">
      <c r="C166" t="s">
        <v>338</v>
      </c>
      <c r="F166" s="5">
        <v>37</v>
      </c>
      <c r="G166" s="5">
        <v>-5084</v>
      </c>
      <c r="I166" s="5">
        <v>-1116562</v>
      </c>
      <c r="J166" s="5">
        <v>-1185786</v>
      </c>
    </row>
    <row r="167" spans="3:14" ht="15.5" x14ac:dyDescent="0.35">
      <c r="C167" t="s">
        <v>1217</v>
      </c>
    </row>
    <row r="168" spans="3:14" ht="15.5" x14ac:dyDescent="0.35">
      <c r="C168" t="s">
        <v>1218</v>
      </c>
      <c r="F168" s="5">
        <v>-543751</v>
      </c>
      <c r="I168" s="5">
        <v>-543751</v>
      </c>
      <c r="M168" s="5">
        <v>527415</v>
      </c>
      <c r="N168" s="5">
        <v>-1770305</v>
      </c>
    </row>
    <row r="169" spans="3:14" ht="15.5" x14ac:dyDescent="0.35">
      <c r="C169" t="s">
        <v>1219</v>
      </c>
    </row>
    <row r="170" spans="3:14" ht="15.5" x14ac:dyDescent="0.35">
      <c r="C170" t="s">
        <v>1220</v>
      </c>
      <c r="F170" s="5">
        <v>-162143</v>
      </c>
      <c r="I170" s="5">
        <v>-162143</v>
      </c>
      <c r="M170" s="5">
        <v>-462747</v>
      </c>
      <c r="N170" s="5">
        <v>462747</v>
      </c>
    </row>
    <row r="171" spans="3:14" ht="15.5" x14ac:dyDescent="0.35">
      <c r="C171" t="s">
        <v>280</v>
      </c>
      <c r="M171" s="5">
        <v>15662242</v>
      </c>
    </row>
    <row r="172" spans="3:14" ht="15.5" x14ac:dyDescent="0.35">
      <c r="C172" t="s">
        <v>290</v>
      </c>
      <c r="D172" s="5">
        <v>24742</v>
      </c>
      <c r="E172" s="5">
        <v>-12025</v>
      </c>
      <c r="F172" s="5">
        <v>-1523581</v>
      </c>
      <c r="G172" s="5">
        <v>-818939</v>
      </c>
      <c r="I172" s="5">
        <v>-3034803</v>
      </c>
      <c r="J172" s="5">
        <v>-3434537</v>
      </c>
      <c r="K172" s="5">
        <v>661945</v>
      </c>
      <c r="L172" s="5">
        <v>-1103969</v>
      </c>
      <c r="M172" s="5">
        <v>-132550</v>
      </c>
      <c r="N172" s="5">
        <v>-58961</v>
      </c>
    </row>
    <row r="173" spans="3:14" ht="15.5" x14ac:dyDescent="0.35">
      <c r="C173" t="s">
        <v>157</v>
      </c>
      <c r="D173" s="5">
        <v>-13157947</v>
      </c>
      <c r="E173" s="5">
        <v>-3321593</v>
      </c>
      <c r="F173" s="5">
        <v>7778129</v>
      </c>
      <c r="G173" s="5">
        <v>-12945600</v>
      </c>
      <c r="I173" s="5">
        <v>-475701</v>
      </c>
      <c r="J173" s="5">
        <v>-234663</v>
      </c>
      <c r="K173" s="5">
        <v>17773273</v>
      </c>
      <c r="L173" s="5">
        <v>9814428</v>
      </c>
      <c r="M173" s="5">
        <v>-5023263</v>
      </c>
      <c r="N173" s="5">
        <v>7813915</v>
      </c>
    </row>
    <row r="174" spans="3:14" ht="15.5" x14ac:dyDescent="0.35">
      <c r="C174" t="s">
        <v>1221</v>
      </c>
      <c r="L174" s="5">
        <v>-1781929</v>
      </c>
    </row>
    <row r="175" spans="3:14" ht="15.5" x14ac:dyDescent="0.35">
      <c r="C175" t="s">
        <v>158</v>
      </c>
      <c r="E175" s="5">
        <v>40663549</v>
      </c>
      <c r="F175" s="5">
        <v>-3599090</v>
      </c>
      <c r="G175" s="5">
        <v>3599090</v>
      </c>
      <c r="I175" s="5">
        <v>41139250</v>
      </c>
      <c r="J175" s="5">
        <v>41373913</v>
      </c>
      <c r="K175" s="5">
        <v>23600640</v>
      </c>
      <c r="L175" s="5">
        <v>15568141</v>
      </c>
      <c r="M175" s="5">
        <v>20591404</v>
      </c>
      <c r="N175" s="5">
        <v>12777488</v>
      </c>
    </row>
    <row r="176" spans="3:14" ht="15.5" x14ac:dyDescent="0.35">
      <c r="C176" t="s">
        <v>159</v>
      </c>
      <c r="D176" s="5">
        <v>-13157947</v>
      </c>
      <c r="E176" s="5">
        <v>37341956</v>
      </c>
      <c r="F176" s="5">
        <v>4179039</v>
      </c>
      <c r="G176" s="5">
        <v>-9346510</v>
      </c>
      <c r="I176" s="5">
        <v>40663549</v>
      </c>
      <c r="J176" s="5">
        <v>41139250</v>
      </c>
      <c r="K176" s="5">
        <v>41373913</v>
      </c>
      <c r="L176" s="5">
        <v>23600640</v>
      </c>
      <c r="M176" s="5">
        <v>15568141</v>
      </c>
      <c r="N176" s="5">
        <v>20591403</v>
      </c>
    </row>
    <row r="178" spans="2:14" ht="15.5" x14ac:dyDescent="0.35">
      <c r="B178" t="s">
        <v>160</v>
      </c>
      <c r="C178" t="s">
        <v>12</v>
      </c>
      <c r="D178" s="5">
        <v>15340000000</v>
      </c>
      <c r="E178" s="5">
        <v>15340000000</v>
      </c>
      <c r="F178" s="5">
        <v>15340000000</v>
      </c>
      <c r="G178" s="5">
        <v>15340000000</v>
      </c>
      <c r="I178" s="5">
        <v>15340000000</v>
      </c>
      <c r="J178" s="5">
        <v>15340000000</v>
      </c>
      <c r="K178" s="5">
        <v>15340000000</v>
      </c>
      <c r="L178" s="5">
        <v>15340000000</v>
      </c>
      <c r="M178" s="5">
        <v>0</v>
      </c>
      <c r="N178" s="5">
        <v>0</v>
      </c>
    </row>
    <row r="179" spans="2:14" ht="15.5" x14ac:dyDescent="0.35">
      <c r="C179" t="s">
        <v>161</v>
      </c>
      <c r="D179" s="6">
        <v>2.0699999999999998</v>
      </c>
      <c r="E179" s="6">
        <v>0.6</v>
      </c>
      <c r="F179" s="6">
        <v>-4.55</v>
      </c>
      <c r="G179" s="6">
        <v>2.4500000000000002</v>
      </c>
    </row>
    <row r="180" spans="2:14" ht="15.5" x14ac:dyDescent="0.35">
      <c r="C180" t="s">
        <v>162</v>
      </c>
      <c r="D180" s="6">
        <v>51.21</v>
      </c>
      <c r="E180" s="5">
        <v>280</v>
      </c>
      <c r="F180" s="6">
        <v>-56.7</v>
      </c>
      <c r="G180" s="6">
        <v>54.29</v>
      </c>
    </row>
    <row r="181" spans="2:14" ht="15.5" x14ac:dyDescent="0.35">
      <c r="C181" t="s">
        <v>61</v>
      </c>
      <c r="D181" s="6">
        <v>2.59</v>
      </c>
      <c r="E181" s="6">
        <v>4.5599999999999996</v>
      </c>
      <c r="F181" s="6">
        <v>7.5</v>
      </c>
      <c r="G181" s="6">
        <v>3.92</v>
      </c>
    </row>
    <row r="182" spans="2:14" ht="15.5" x14ac:dyDescent="0.35">
      <c r="C182" t="s">
        <v>163</v>
      </c>
      <c r="D182" s="5">
        <v>104970000000</v>
      </c>
      <c r="E182" s="5">
        <v>173010000000</v>
      </c>
      <c r="F182" s="5">
        <v>46890000000</v>
      </c>
      <c r="G182" s="5">
        <v>196790000000</v>
      </c>
    </row>
    <row r="183" spans="2:14" ht="15.5" x14ac:dyDescent="0.35">
      <c r="C183" t="s">
        <v>164</v>
      </c>
      <c r="D183" s="6">
        <v>5.1000000000000004E-3</v>
      </c>
      <c r="E183" s="6">
        <v>1.6000000000000001E-3</v>
      </c>
      <c r="F183" s="6">
        <v>-1.21E-2</v>
      </c>
      <c r="G183" s="6">
        <v>6.9999999999999993E-3</v>
      </c>
    </row>
    <row r="184" spans="2:14" ht="15.5" x14ac:dyDescent="0.35">
      <c r="C184" t="s">
        <v>165</v>
      </c>
      <c r="D184" s="6">
        <v>1.1599999999999999E-2</v>
      </c>
      <c r="E184" s="6">
        <v>3.5999999999999999E-3</v>
      </c>
      <c r="F184" s="6">
        <v>-2.75E-2</v>
      </c>
      <c r="G184" s="6">
        <v>1.43E-2</v>
      </c>
    </row>
    <row r="185" spans="2:14" ht="15.5" x14ac:dyDescent="0.35">
      <c r="C185" t="s">
        <v>166</v>
      </c>
      <c r="D185" s="6">
        <v>8.6999999999999994E-3</v>
      </c>
      <c r="E185" s="6">
        <v>9.7999999999999997E-3</v>
      </c>
      <c r="F185" s="6">
        <v>-9.1999999999999998E-3</v>
      </c>
      <c r="G185" s="6">
        <v>1.9699999999999999E-2</v>
      </c>
    </row>
    <row r="186" spans="2:14" ht="15.5" x14ac:dyDescent="0.35">
      <c r="C186" t="s">
        <v>167</v>
      </c>
      <c r="D186" s="6">
        <v>0.82</v>
      </c>
      <c r="E186" s="6">
        <v>1.07</v>
      </c>
      <c r="F186" s="6">
        <v>-0.77</v>
      </c>
      <c r="G186" s="6">
        <v>2.27</v>
      </c>
    </row>
    <row r="187" spans="2:14" ht="15.5" x14ac:dyDescent="0.35">
      <c r="C187" t="s">
        <v>168</v>
      </c>
      <c r="D187" s="5">
        <v>3098000000000</v>
      </c>
      <c r="E187" s="5">
        <v>2953000000000</v>
      </c>
      <c r="F187" s="5">
        <v>2890000000000</v>
      </c>
      <c r="G187" s="5">
        <v>2946000000000</v>
      </c>
    </row>
    <row r="188" spans="2:14" ht="15.5" x14ac:dyDescent="0.35">
      <c r="C188" t="s">
        <v>169</v>
      </c>
      <c r="D188" s="6">
        <v>0.59</v>
      </c>
      <c r="E188" s="5">
        <v>1</v>
      </c>
      <c r="F188" s="6">
        <v>1.56</v>
      </c>
      <c r="G188" s="6">
        <v>0.78</v>
      </c>
    </row>
    <row r="189" spans="2:14" ht="15.5" x14ac:dyDescent="0.35">
      <c r="C189" t="s">
        <v>170</v>
      </c>
      <c r="D189" s="6">
        <v>178.31</v>
      </c>
      <c r="E189" s="6">
        <v>168.61</v>
      </c>
      <c r="F189" s="6">
        <v>165.42</v>
      </c>
      <c r="G189" s="6">
        <v>171.42</v>
      </c>
    </row>
    <row r="190" spans="2:14" ht="15.5" x14ac:dyDescent="0.35">
      <c r="C190" t="s">
        <v>171</v>
      </c>
      <c r="D190" s="6">
        <v>0.6</v>
      </c>
      <c r="E190" s="5">
        <v>1</v>
      </c>
      <c r="F190" s="6">
        <v>1.56</v>
      </c>
      <c r="G190" s="6">
        <v>0.78</v>
      </c>
    </row>
    <row r="191" spans="2:14" ht="15.5" x14ac:dyDescent="0.35">
      <c r="C191" t="s">
        <v>172</v>
      </c>
      <c r="D191" s="6">
        <v>177.9</v>
      </c>
      <c r="E191" s="6">
        <v>168.23</v>
      </c>
      <c r="F191" s="6">
        <v>165.04</v>
      </c>
      <c r="G191" s="6">
        <v>170.61</v>
      </c>
    </row>
    <row r="192" spans="2:14" ht="15.5" x14ac:dyDescent="0.35">
      <c r="C192" t="s">
        <v>173</v>
      </c>
      <c r="D192" s="5">
        <v>584000000000</v>
      </c>
      <c r="E192" s="5">
        <v>504000000000</v>
      </c>
      <c r="F192" s="5">
        <v>601000000000</v>
      </c>
      <c r="G192" s="5">
        <v>535000000000</v>
      </c>
    </row>
    <row r="193" spans="3:14" ht="15.5" x14ac:dyDescent="0.35">
      <c r="C193" t="s">
        <v>174</v>
      </c>
      <c r="D193" s="5">
        <v>1646000000000</v>
      </c>
      <c r="E193" s="5">
        <v>1718000000000</v>
      </c>
      <c r="F193" s="5">
        <v>1500000000000</v>
      </c>
      <c r="G193" s="5">
        <v>1260000000000</v>
      </c>
    </row>
    <row r="194" spans="3:14" ht="15.5" x14ac:dyDescent="0.35">
      <c r="C194" t="s">
        <v>175</v>
      </c>
      <c r="D194" s="5">
        <v>2735000000000</v>
      </c>
      <c r="E194" s="5">
        <v>2586000000000</v>
      </c>
      <c r="F194" s="5">
        <v>2538000000000</v>
      </c>
      <c r="G194" s="5">
        <v>2629000000000</v>
      </c>
    </row>
    <row r="195" spans="3:14" ht="15.5" x14ac:dyDescent="0.35">
      <c r="C195" t="s">
        <v>24</v>
      </c>
      <c r="D195" s="5">
        <v>2230000000000</v>
      </c>
      <c r="E195" s="5">
        <v>2222000000000</v>
      </c>
      <c r="F195" s="5">
        <v>2102000000000</v>
      </c>
      <c r="G195" s="5">
        <v>1796000000000</v>
      </c>
    </row>
    <row r="196" spans="3:14" ht="15.5" x14ac:dyDescent="0.35">
      <c r="C196" t="s">
        <v>21</v>
      </c>
      <c r="D196" s="5">
        <v>1797000000000</v>
      </c>
      <c r="E196" s="5">
        <v>1588000000000</v>
      </c>
      <c r="F196" s="5">
        <v>1422000000000</v>
      </c>
      <c r="G196" s="5">
        <v>1187000000000</v>
      </c>
    </row>
    <row r="197" spans="3:14" ht="15.5" x14ac:dyDescent="0.35">
      <c r="C197" t="s">
        <v>176</v>
      </c>
      <c r="D197" s="5">
        <v>158000000000</v>
      </c>
      <c r="E197" s="5">
        <v>436000000000</v>
      </c>
      <c r="F197" s="5">
        <v>210000000000</v>
      </c>
      <c r="G197" s="5">
        <v>443000000000</v>
      </c>
    </row>
    <row r="198" spans="3:14" ht="15.5" x14ac:dyDescent="0.35">
      <c r="C198" t="s">
        <v>177</v>
      </c>
      <c r="D198" s="5">
        <v>252000000000</v>
      </c>
      <c r="E198" s="5">
        <v>75000000000</v>
      </c>
      <c r="F198" s="5">
        <v>7000000000</v>
      </c>
      <c r="G198" s="5">
        <v>8000000000</v>
      </c>
    </row>
    <row r="199" spans="3:14" ht="15.5" x14ac:dyDescent="0.35">
      <c r="C199" t="s">
        <v>178</v>
      </c>
      <c r="D199" s="5">
        <v>-261000000000</v>
      </c>
      <c r="E199" s="5">
        <v>-61000000000</v>
      </c>
      <c r="F199" s="5">
        <v>-552000000000</v>
      </c>
      <c r="G199" s="5">
        <v>-14000000000</v>
      </c>
    </row>
    <row r="200" spans="3:14" ht="15.5" x14ac:dyDescent="0.35">
      <c r="C200" t="s">
        <v>13</v>
      </c>
      <c r="D200" s="5">
        <v>-9000000000</v>
      </c>
      <c r="E200" s="5">
        <v>15000000000</v>
      </c>
      <c r="F200" s="5">
        <v>-545000000000</v>
      </c>
      <c r="G200" s="5">
        <v>-6000000000</v>
      </c>
    </row>
    <row r="201" spans="3:14" ht="15.5" x14ac:dyDescent="0.35">
      <c r="C201" t="s">
        <v>16</v>
      </c>
      <c r="D201" s="6">
        <v>-0.56000000000000005</v>
      </c>
      <c r="E201" s="6">
        <v>0.97</v>
      </c>
      <c r="F201" s="6">
        <v>-35.520000000000003</v>
      </c>
      <c r="G201" s="6">
        <v>-0.37</v>
      </c>
    </row>
    <row r="202" spans="3:14" ht="15.5" x14ac:dyDescent="0.35">
      <c r="C202" t="s">
        <v>46</v>
      </c>
      <c r="I202" s="6">
        <v>3.29</v>
      </c>
      <c r="J202" s="6">
        <v>11.9</v>
      </c>
      <c r="K202" s="6">
        <v>12.62</v>
      </c>
      <c r="L202" s="6">
        <v>10.61</v>
      </c>
      <c r="M202" s="6">
        <v>-1019561.64</v>
      </c>
      <c r="N202" s="6">
        <v>755045.32</v>
      </c>
    </row>
    <row r="203" spans="3:14" ht="15.5" x14ac:dyDescent="0.35">
      <c r="C203" t="s">
        <v>60</v>
      </c>
      <c r="I203" s="6">
        <v>78.42</v>
      </c>
      <c r="J203" s="6">
        <v>4.2</v>
      </c>
      <c r="K203" s="6">
        <v>11.97</v>
      </c>
      <c r="L203" s="5">
        <v>0</v>
      </c>
      <c r="M203" s="5">
        <v>0</v>
      </c>
      <c r="N203" s="5">
        <v>0</v>
      </c>
    </row>
    <row r="204" spans="3:14" ht="15.5" x14ac:dyDescent="0.35">
      <c r="C204" t="s">
        <v>63</v>
      </c>
      <c r="I204" s="6">
        <v>1.87</v>
      </c>
      <c r="J204" s="6">
        <v>0.38</v>
      </c>
      <c r="K204" s="6">
        <v>1.43</v>
      </c>
      <c r="L204" s="5">
        <v>0</v>
      </c>
      <c r="M204" s="5">
        <v>0</v>
      </c>
      <c r="N204" s="5">
        <v>0</v>
      </c>
    </row>
    <row r="205" spans="3:14" ht="15.5" x14ac:dyDescent="0.35">
      <c r="C205" t="s">
        <v>179</v>
      </c>
      <c r="I205" s="5">
        <v>613440000000</v>
      </c>
      <c r="J205" s="5">
        <v>589530000000</v>
      </c>
      <c r="K205" s="5">
        <v>484260000000</v>
      </c>
      <c r="L205" s="5">
        <v>644900000000</v>
      </c>
      <c r="M205" s="5">
        <v>384210000000</v>
      </c>
      <c r="N205" s="5">
        <v>589990000000</v>
      </c>
    </row>
    <row r="206" spans="3:14" ht="15.5" x14ac:dyDescent="0.35">
      <c r="C206" t="s">
        <v>180</v>
      </c>
      <c r="I206" s="6">
        <v>8.6999999999999994E-3</v>
      </c>
      <c r="J206" s="6">
        <v>3.7599999999999995E-2</v>
      </c>
      <c r="K206" s="6">
        <v>4.6100000000000002E-2</v>
      </c>
      <c r="L206" s="6">
        <v>4.8799999999999996E-2</v>
      </c>
      <c r="M206" s="6">
        <v>-6.2100000000000002E-2</v>
      </c>
      <c r="N206" s="6">
        <v>4.5899999999999996E-2</v>
      </c>
    </row>
    <row r="207" spans="3:14" ht="15.5" x14ac:dyDescent="0.35">
      <c r="C207" t="s">
        <v>181</v>
      </c>
      <c r="I207" s="6">
        <v>1.9900000000000001E-2</v>
      </c>
      <c r="J207" s="6">
        <v>7.4499999999999997E-2</v>
      </c>
      <c r="K207" s="6">
        <v>8.8000000000000009E-2</v>
      </c>
      <c r="L207" s="6">
        <v>9.01E-2</v>
      </c>
      <c r="M207" s="6">
        <v>-0.16469999999999999</v>
      </c>
      <c r="N207" s="6">
        <v>0.1104</v>
      </c>
    </row>
    <row r="208" spans="3:14" ht="15.5" x14ac:dyDescent="0.35">
      <c r="C208" t="s">
        <v>182</v>
      </c>
      <c r="I208" s="6">
        <v>4.6199999999999998E-2</v>
      </c>
      <c r="J208" s="6">
        <v>7.2700000000000001E-2</v>
      </c>
      <c r="K208" s="6">
        <v>7.6999999999999999E-2</v>
      </c>
      <c r="L208" s="6">
        <v>9.7200000000000009E-2</v>
      </c>
      <c r="M208" s="6">
        <v>-4.3E-3</v>
      </c>
      <c r="N208" s="6">
        <v>0.2114</v>
      </c>
    </row>
    <row r="209" spans="2:14" ht="15.5" x14ac:dyDescent="0.35">
      <c r="C209" t="s">
        <v>183</v>
      </c>
      <c r="I209" s="6">
        <v>1.27</v>
      </c>
      <c r="J209" s="6">
        <v>2.87</v>
      </c>
      <c r="K209" s="6">
        <v>4.3600000000000003</v>
      </c>
      <c r="L209" s="6">
        <v>4.66</v>
      </c>
      <c r="M209" s="6">
        <v>-0.17</v>
      </c>
      <c r="N209" s="6">
        <v>5.72</v>
      </c>
    </row>
    <row r="210" spans="2:14" ht="15.5" x14ac:dyDescent="0.35">
      <c r="C210" t="s">
        <v>57</v>
      </c>
      <c r="I210" s="6">
        <v>1.56</v>
      </c>
      <c r="J210" s="6">
        <v>0.31</v>
      </c>
      <c r="K210" s="6">
        <v>1.05</v>
      </c>
      <c r="L210" s="5">
        <v>0</v>
      </c>
      <c r="M210" s="5">
        <v>0</v>
      </c>
      <c r="N210" s="5">
        <v>0</v>
      </c>
    </row>
    <row r="211" spans="2:14" ht="15.5" x14ac:dyDescent="0.35">
      <c r="C211" t="s">
        <v>54</v>
      </c>
      <c r="I211" s="6">
        <v>165.42</v>
      </c>
      <c r="J211" s="6">
        <v>159.71</v>
      </c>
      <c r="K211" s="6">
        <v>143.33000000000001</v>
      </c>
      <c r="L211" s="6">
        <v>117.86</v>
      </c>
      <c r="M211" s="6">
        <v>6191501.9100000001</v>
      </c>
      <c r="N211" s="6">
        <v>6841098.0499999998</v>
      </c>
    </row>
    <row r="212" spans="2:14" ht="15.5" x14ac:dyDescent="0.35">
      <c r="C212" t="s">
        <v>184</v>
      </c>
      <c r="I212" s="6">
        <v>1.56</v>
      </c>
      <c r="J212" s="6">
        <v>0.31</v>
      </c>
      <c r="K212" s="6">
        <v>1.06</v>
      </c>
      <c r="L212" s="5">
        <v>0</v>
      </c>
      <c r="M212" s="5">
        <v>0</v>
      </c>
      <c r="N212" s="5">
        <v>0</v>
      </c>
    </row>
    <row r="213" spans="2:14" ht="15.5" x14ac:dyDescent="0.35">
      <c r="C213" t="s">
        <v>185</v>
      </c>
      <c r="I213" s="6">
        <v>165.04</v>
      </c>
      <c r="J213" s="6">
        <v>158.93</v>
      </c>
      <c r="K213" s="6">
        <v>142.55000000000001</v>
      </c>
      <c r="L213" s="6">
        <v>117.09</v>
      </c>
      <c r="M213" s="6">
        <v>6125875.1399999997</v>
      </c>
      <c r="N213" s="6">
        <v>6775512.6699999999</v>
      </c>
    </row>
    <row r="214" spans="2:14" ht="15.5" x14ac:dyDescent="0.35">
      <c r="C214" t="s">
        <v>186</v>
      </c>
      <c r="I214" s="5">
        <v>601000000000</v>
      </c>
      <c r="J214" s="5">
        <v>329000000000</v>
      </c>
      <c r="K214" s="5">
        <v>192000000000</v>
      </c>
      <c r="L214" s="5">
        <v>131000000000</v>
      </c>
      <c r="M214" s="5">
        <v>259000000000</v>
      </c>
      <c r="N214" s="5">
        <v>387000000000</v>
      </c>
    </row>
    <row r="215" spans="2:14" ht="15.5" x14ac:dyDescent="0.35">
      <c r="C215" t="s">
        <v>187</v>
      </c>
      <c r="I215" s="5">
        <v>1500000000000</v>
      </c>
      <c r="J215" s="5">
        <v>1158000000000</v>
      </c>
      <c r="K215" s="5">
        <v>937000000000</v>
      </c>
      <c r="L215" s="5">
        <v>440000000000</v>
      </c>
      <c r="M215" s="5">
        <v>659000000000</v>
      </c>
      <c r="N215" s="5">
        <v>403000000000</v>
      </c>
    </row>
    <row r="216" spans="2:14" ht="15.5" x14ac:dyDescent="0.35">
      <c r="C216" t="s">
        <v>26</v>
      </c>
      <c r="I216" s="5">
        <v>2102000000000</v>
      </c>
      <c r="J216" s="5">
        <v>1487000000000</v>
      </c>
      <c r="K216" s="5">
        <v>1129000000000</v>
      </c>
      <c r="L216" s="5">
        <v>570000000000</v>
      </c>
      <c r="M216" s="5">
        <v>919000000000</v>
      </c>
      <c r="N216" s="5">
        <v>790000000000</v>
      </c>
    </row>
    <row r="217" spans="2:14" ht="15.5" x14ac:dyDescent="0.35">
      <c r="C217" t="s">
        <v>23</v>
      </c>
      <c r="I217" s="5">
        <v>1422000000000</v>
      </c>
      <c r="J217" s="5">
        <v>822000000000</v>
      </c>
      <c r="K217" s="5">
        <v>490000000000</v>
      </c>
      <c r="L217" s="5">
        <v>203000000000</v>
      </c>
      <c r="M217" s="5">
        <v>697000000000</v>
      </c>
      <c r="N217" s="5">
        <v>499000000000</v>
      </c>
    </row>
    <row r="218" spans="2:14" ht="15.5" x14ac:dyDescent="0.35">
      <c r="C218" t="s">
        <v>188</v>
      </c>
      <c r="I218" s="5">
        <v>210000000000</v>
      </c>
      <c r="J218" s="5">
        <v>488000000000</v>
      </c>
      <c r="K218" s="5">
        <v>551000000000</v>
      </c>
      <c r="L218" s="5">
        <v>169000000000</v>
      </c>
      <c r="M218" s="5">
        <v>-3000000000</v>
      </c>
      <c r="N218" s="5">
        <v>-129000000000</v>
      </c>
    </row>
    <row r="219" spans="2:14" ht="15.5" x14ac:dyDescent="0.35">
      <c r="C219" t="s">
        <v>189</v>
      </c>
      <c r="I219" s="5">
        <v>564000000000</v>
      </c>
      <c r="J219" s="5">
        <v>453000000000</v>
      </c>
      <c r="K219" s="5">
        <v>168000000000</v>
      </c>
      <c r="L219" s="5">
        <v>584000000000</v>
      </c>
      <c r="M219" s="5">
        <v>87000000000</v>
      </c>
      <c r="N219" s="5">
        <v>347000000000</v>
      </c>
    </row>
    <row r="220" spans="2:14" ht="15.5" x14ac:dyDescent="0.35">
      <c r="C220" t="s">
        <v>190</v>
      </c>
      <c r="I220" s="5">
        <v>-814000000000</v>
      </c>
      <c r="J220" s="5">
        <v>-545000000000</v>
      </c>
      <c r="K220" s="5">
        <v>-162000000000</v>
      </c>
      <c r="L220" s="5">
        <v>-80000000000</v>
      </c>
      <c r="M220" s="5">
        <v>-80000000000</v>
      </c>
      <c r="N220" s="5">
        <v>-68000000000</v>
      </c>
    </row>
    <row r="221" spans="2:14" ht="15.5" x14ac:dyDescent="0.35">
      <c r="C221" t="s">
        <v>15</v>
      </c>
      <c r="I221" s="5">
        <v>-250000000000</v>
      </c>
      <c r="J221" s="5">
        <v>-92000000000</v>
      </c>
      <c r="K221" s="5">
        <v>6000000000</v>
      </c>
      <c r="L221" s="5">
        <v>504000000000</v>
      </c>
      <c r="M221" s="5">
        <v>7000000000</v>
      </c>
      <c r="N221" s="5">
        <v>279000000000</v>
      </c>
    </row>
    <row r="222" spans="2:14" ht="15.5" x14ac:dyDescent="0.35">
      <c r="C222" t="s">
        <v>17</v>
      </c>
      <c r="I222" s="6">
        <v>-16.27</v>
      </c>
      <c r="J222" s="6">
        <v>-5.97</v>
      </c>
      <c r="K222" s="6">
        <v>0.39</v>
      </c>
      <c r="L222" s="6">
        <v>32.840000000000003</v>
      </c>
      <c r="M222" s="6">
        <v>36211.93</v>
      </c>
      <c r="N222" s="6">
        <v>1522960.91</v>
      </c>
    </row>
    <row r="224" spans="2:14" ht="15.5" x14ac:dyDescent="0.35">
      <c r="B224" t="s">
        <v>191</v>
      </c>
      <c r="C224" t="s">
        <v>192</v>
      </c>
      <c r="D224" s="5">
        <v>32000000000</v>
      </c>
      <c r="E224" s="5">
        <v>9000000000</v>
      </c>
      <c r="F224" s="5">
        <v>-70000000000</v>
      </c>
      <c r="G224" s="5">
        <v>38000000000</v>
      </c>
      <c r="H224" s="5">
        <v>82000000000</v>
      </c>
      <c r="I224" s="5">
        <v>51000000000</v>
      </c>
      <c r="J224" s="5">
        <v>183000000000</v>
      </c>
      <c r="K224" s="5">
        <v>194000000000</v>
      </c>
      <c r="L224" s="5">
        <v>163000000000</v>
      </c>
      <c r="M224" s="5">
        <v>-187000000000</v>
      </c>
      <c r="N224" s="5">
        <v>138000000000</v>
      </c>
    </row>
    <row r="225" spans="3:14" ht="15.5" x14ac:dyDescent="0.35">
      <c r="C225" t="s">
        <v>345</v>
      </c>
      <c r="H225" s="6">
        <v>0.17</v>
      </c>
      <c r="I225" s="6">
        <v>0.17</v>
      </c>
      <c r="J225" s="5">
        <v>1</v>
      </c>
      <c r="K225" s="5">
        <v>1</v>
      </c>
    </row>
    <row r="226" spans="3:14" ht="15.5" x14ac:dyDescent="0.35">
      <c r="C226" t="s">
        <v>65</v>
      </c>
      <c r="H226" s="6">
        <v>3.7900000000000003E-2</v>
      </c>
      <c r="I226" s="6">
        <v>5.9299999999999999E-2</v>
      </c>
      <c r="J226" s="6">
        <v>9.9000000000000005E-2</v>
      </c>
      <c r="K226" s="6">
        <v>9.3200000000000005E-2</v>
      </c>
    </row>
    <row r="227" spans="3:14" ht="15.5" x14ac:dyDescent="0.35">
      <c r="C227" t="s">
        <v>346</v>
      </c>
      <c r="H227" s="6">
        <v>1.7000000000000001E-3</v>
      </c>
      <c r="I227" s="6">
        <v>1.1000000000000001E-3</v>
      </c>
      <c r="J227" s="6">
        <v>1.8500000000000003E-2</v>
      </c>
      <c r="K227" s="6">
        <v>1.2800000000000001E-2</v>
      </c>
    </row>
    <row r="228" spans="3:14" ht="15.5" x14ac:dyDescent="0.35">
      <c r="C228" t="s">
        <v>45</v>
      </c>
      <c r="D228" s="6">
        <v>1.76</v>
      </c>
      <c r="E228" s="6">
        <v>0.51</v>
      </c>
      <c r="F228" s="6">
        <v>-3.87</v>
      </c>
      <c r="G228" s="6">
        <v>2.08</v>
      </c>
      <c r="H228" s="6">
        <v>4.54</v>
      </c>
      <c r="I228" s="6">
        <v>2.8</v>
      </c>
      <c r="J228" s="6">
        <v>10.11</v>
      </c>
      <c r="K228" s="6">
        <v>10.72</v>
      </c>
      <c r="L228" s="6">
        <v>9.01</v>
      </c>
      <c r="M228" s="6">
        <v>-10.33</v>
      </c>
      <c r="N228" s="6">
        <v>7.65</v>
      </c>
    </row>
    <row r="229" spans="3:14" ht="15.5" x14ac:dyDescent="0.35">
      <c r="C229" t="s">
        <v>67</v>
      </c>
      <c r="H229" s="6">
        <v>0.17</v>
      </c>
      <c r="I229" s="6">
        <v>0.17</v>
      </c>
      <c r="J229" s="5">
        <v>1</v>
      </c>
      <c r="K229" s="5">
        <v>1</v>
      </c>
    </row>
    <row r="230" spans="3:14" ht="15.5" x14ac:dyDescent="0.35">
      <c r="C230" t="s">
        <v>347</v>
      </c>
      <c r="H230" s="6">
        <v>3.7900000000000003E-2</v>
      </c>
      <c r="I230" s="6">
        <v>5.9299999999999999E-2</v>
      </c>
      <c r="J230" s="6">
        <v>9.9000000000000005E-2</v>
      </c>
      <c r="K230" s="6">
        <v>9.3200000000000005E-2</v>
      </c>
    </row>
    <row r="231" spans="3:14" ht="15.5" x14ac:dyDescent="0.35">
      <c r="C231" t="s">
        <v>348</v>
      </c>
      <c r="H231" s="6">
        <v>1.7000000000000001E-3</v>
      </c>
      <c r="I231" s="6">
        <v>1.1000000000000001E-3</v>
      </c>
      <c r="J231" s="6">
        <v>1.8500000000000003E-2</v>
      </c>
      <c r="K231" s="6">
        <v>1.2800000000000001E-2</v>
      </c>
    </row>
    <row r="232" spans="3:14" ht="15.5" x14ac:dyDescent="0.35">
      <c r="C232" t="s">
        <v>193</v>
      </c>
      <c r="D232" s="5">
        <v>629000000000</v>
      </c>
      <c r="E232" s="5">
        <v>565000000000</v>
      </c>
      <c r="F232" s="5">
        <v>528000000000</v>
      </c>
      <c r="G232" s="5">
        <v>520000000000</v>
      </c>
      <c r="H232" s="5">
        <v>2387000000000</v>
      </c>
      <c r="I232" s="5">
        <v>2112000000000</v>
      </c>
      <c r="J232" s="5">
        <v>2024000000000</v>
      </c>
      <c r="K232" s="5">
        <v>1623000000000</v>
      </c>
      <c r="L232" s="5">
        <v>1362000000000</v>
      </c>
      <c r="M232" s="5">
        <v>953000000000</v>
      </c>
      <c r="N232" s="5">
        <v>1007000000000</v>
      </c>
    </row>
    <row r="233" spans="3:14" ht="15.5" x14ac:dyDescent="0.35">
      <c r="C233" t="s">
        <v>349</v>
      </c>
      <c r="H233" s="6">
        <v>0.17</v>
      </c>
      <c r="I233" s="6">
        <v>0.17</v>
      </c>
      <c r="J233" s="5">
        <v>1</v>
      </c>
      <c r="K233" s="5">
        <v>1</v>
      </c>
    </row>
    <row r="234" spans="3:14" ht="15.5" x14ac:dyDescent="0.35">
      <c r="C234" t="s">
        <v>350</v>
      </c>
      <c r="H234" s="6">
        <v>3.7900000000000003E-2</v>
      </c>
      <c r="I234" s="6">
        <v>5.9299999999999999E-2</v>
      </c>
      <c r="J234" s="6">
        <v>9.9000000000000005E-2</v>
      </c>
      <c r="K234" s="6">
        <v>9.3200000000000005E-2</v>
      </c>
    </row>
    <row r="235" spans="3:14" ht="15.5" x14ac:dyDescent="0.35">
      <c r="C235" t="s">
        <v>351</v>
      </c>
      <c r="H235" s="6">
        <v>1.7000000000000001E-3</v>
      </c>
      <c r="I235" s="6">
        <v>1.1000000000000001E-3</v>
      </c>
      <c r="J235" s="6">
        <v>1.8500000000000003E-2</v>
      </c>
      <c r="K235" s="6">
        <v>1.2800000000000001E-2</v>
      </c>
    </row>
    <row r="236" spans="3:14" ht="15.5" x14ac:dyDescent="0.35">
      <c r="C236" t="s">
        <v>194</v>
      </c>
      <c r="I236" s="6">
        <v>22.49</v>
      </c>
    </row>
    <row r="237" spans="3:14" ht="15.5" x14ac:dyDescent="0.35">
      <c r="C237" t="s">
        <v>292</v>
      </c>
      <c r="I237" s="6">
        <v>233.45</v>
      </c>
    </row>
    <row r="238" spans="3:14" ht="15.5" x14ac:dyDescent="0.35">
      <c r="C238" t="s">
        <v>195</v>
      </c>
      <c r="I238" s="6">
        <v>6.95</v>
      </c>
    </row>
    <row r="239" spans="3:14" ht="15.5" x14ac:dyDescent="0.35">
      <c r="C239" t="s">
        <v>293</v>
      </c>
      <c r="I239" s="6">
        <v>4.3E-3</v>
      </c>
    </row>
    <row r="240" spans="3:14" ht="15.5" x14ac:dyDescent="0.35">
      <c r="C240" t="s">
        <v>294</v>
      </c>
      <c r="I240" s="6">
        <v>0.82</v>
      </c>
    </row>
    <row r="241" spans="3:9" ht="15.5" x14ac:dyDescent="0.35">
      <c r="C241" t="s">
        <v>196</v>
      </c>
      <c r="I241" s="6">
        <v>0.67</v>
      </c>
    </row>
    <row r="242" spans="3:9" ht="15.5" x14ac:dyDescent="0.35">
      <c r="C242" t="s">
        <v>295</v>
      </c>
      <c r="I242" s="6">
        <v>5.32</v>
      </c>
    </row>
    <row r="243" spans="3:9" ht="15.5" x14ac:dyDescent="0.35">
      <c r="C243" t="s">
        <v>296</v>
      </c>
      <c r="I243" s="6">
        <v>-3.35</v>
      </c>
    </row>
    <row r="244" spans="3:9" ht="15.5" x14ac:dyDescent="0.35">
      <c r="C244" t="s">
        <v>297</v>
      </c>
      <c r="I244" s="6">
        <v>30.55</v>
      </c>
    </row>
    <row r="245" spans="3:9" ht="15.5" x14ac:dyDescent="0.35">
      <c r="C245" t="s">
        <v>298</v>
      </c>
      <c r="I245" s="6">
        <v>7.66</v>
      </c>
    </row>
    <row r="246" spans="3:9" ht="15.5" x14ac:dyDescent="0.35">
      <c r="C246" t="s">
        <v>299</v>
      </c>
      <c r="I246" s="6">
        <v>-3.23</v>
      </c>
    </row>
    <row r="247" spans="3:9" ht="15.5" x14ac:dyDescent="0.35">
      <c r="C247" t="s">
        <v>300</v>
      </c>
      <c r="I247" s="6">
        <v>-7.23</v>
      </c>
    </row>
    <row r="248" spans="3:9" ht="15.5" x14ac:dyDescent="0.35">
      <c r="C248" t="s">
        <v>301</v>
      </c>
      <c r="I248" s="6">
        <v>0.43</v>
      </c>
    </row>
    <row r="249" spans="3:9" ht="15.5" x14ac:dyDescent="0.35">
      <c r="C249" t="s">
        <v>197</v>
      </c>
      <c r="I249" s="6">
        <v>4.49</v>
      </c>
    </row>
    <row r="250" spans="3:9" ht="15.5" x14ac:dyDescent="0.35">
      <c r="C250" t="s">
        <v>302</v>
      </c>
      <c r="I250" s="6">
        <v>123.78</v>
      </c>
    </row>
    <row r="251" spans="3:9" ht="15.5" x14ac:dyDescent="0.35">
      <c r="C251" t="s">
        <v>198</v>
      </c>
      <c r="D251" s="6">
        <v>23.96</v>
      </c>
    </row>
    <row r="252" spans="3:9" ht="15.5" x14ac:dyDescent="0.35">
      <c r="C252" t="s">
        <v>199</v>
      </c>
      <c r="I252" s="6">
        <v>151.41999999999999</v>
      </c>
    </row>
    <row r="253" spans="3:9" ht="15.5" x14ac:dyDescent="0.35">
      <c r="C253" t="s">
        <v>303</v>
      </c>
      <c r="I253" s="6">
        <v>-30.12</v>
      </c>
    </row>
    <row r="254" spans="3:9" ht="15.5" x14ac:dyDescent="0.35">
      <c r="C254" t="s">
        <v>200</v>
      </c>
      <c r="D254" s="6">
        <v>1.1100000000000001</v>
      </c>
    </row>
    <row r="255" spans="3:9" ht="15.5" x14ac:dyDescent="0.35">
      <c r="C255" t="s">
        <v>201</v>
      </c>
      <c r="D255" s="6">
        <v>0.98</v>
      </c>
    </row>
    <row r="256" spans="3:9" ht="15.5" x14ac:dyDescent="0.35">
      <c r="C256" t="s">
        <v>202</v>
      </c>
      <c r="D256" s="6">
        <v>0.82</v>
      </c>
    </row>
    <row r="257" spans="3:9" ht="15.5" x14ac:dyDescent="0.35">
      <c r="C257" t="s">
        <v>352</v>
      </c>
      <c r="D257" s="6">
        <v>0.6</v>
      </c>
    </row>
    <row r="258" spans="3:9" ht="15.5" x14ac:dyDescent="0.35">
      <c r="C258" t="s">
        <v>203</v>
      </c>
      <c r="D258" s="6">
        <v>1.1499999999999999</v>
      </c>
    </row>
    <row r="259" spans="3:9" ht="15.5" x14ac:dyDescent="0.35">
      <c r="C259" t="s">
        <v>204</v>
      </c>
      <c r="D259" s="6">
        <v>0.36</v>
      </c>
    </row>
    <row r="260" spans="3:9" ht="15.5" x14ac:dyDescent="0.35">
      <c r="C260" t="s">
        <v>205</v>
      </c>
      <c r="D260" s="6">
        <v>2.2799999999999998</v>
      </c>
    </row>
    <row r="261" spans="3:9" ht="15.5" x14ac:dyDescent="0.35">
      <c r="C261" t="s">
        <v>304</v>
      </c>
      <c r="I261" s="6">
        <v>0.72</v>
      </c>
    </row>
    <row r="262" spans="3:9" ht="15.5" x14ac:dyDescent="0.35">
      <c r="C262" t="s">
        <v>13</v>
      </c>
      <c r="D262" s="5">
        <v>-9000000000</v>
      </c>
    </row>
    <row r="263" spans="3:9" ht="15.5" x14ac:dyDescent="0.35">
      <c r="C263" t="s">
        <v>206</v>
      </c>
      <c r="I263" s="6">
        <v>1.95</v>
      </c>
    </row>
    <row r="264" spans="3:9" ht="15.5" x14ac:dyDescent="0.35">
      <c r="C264" t="s">
        <v>207</v>
      </c>
      <c r="I264" s="6">
        <v>1.2999999999999999E-3</v>
      </c>
    </row>
    <row r="265" spans="3:9" ht="15.5" x14ac:dyDescent="0.35">
      <c r="C265" t="s">
        <v>208</v>
      </c>
      <c r="I265" s="6">
        <v>2.8999999999999998E-3</v>
      </c>
    </row>
    <row r="266" spans="3:9" ht="15.5" x14ac:dyDescent="0.35">
      <c r="C266" t="s">
        <v>209</v>
      </c>
      <c r="I266" s="6">
        <v>2.75E-2</v>
      </c>
    </row>
    <row r="267" spans="3:9" ht="15.5" x14ac:dyDescent="0.35">
      <c r="C267" t="s">
        <v>305</v>
      </c>
      <c r="I267" s="6">
        <v>1.41E-2</v>
      </c>
    </row>
    <row r="268" spans="3:9" ht="15.5" x14ac:dyDescent="0.35">
      <c r="C268" t="s">
        <v>210</v>
      </c>
      <c r="D268" s="6">
        <v>91.68</v>
      </c>
    </row>
    <row r="269" spans="3:9" ht="15.5" x14ac:dyDescent="0.35">
      <c r="C269" t="s">
        <v>211</v>
      </c>
      <c r="D269" s="6">
        <v>28.89</v>
      </c>
    </row>
    <row r="270" spans="3:9" ht="15.5" x14ac:dyDescent="0.35">
      <c r="C270" t="s">
        <v>212</v>
      </c>
      <c r="D270" s="6">
        <v>82.67</v>
      </c>
    </row>
    <row r="271" spans="3:9" ht="15.5" x14ac:dyDescent="0.35">
      <c r="C271" t="s">
        <v>213</v>
      </c>
      <c r="D271" s="6">
        <v>37.9</v>
      </c>
    </row>
    <row r="272" spans="3:9" ht="15.5" x14ac:dyDescent="0.35">
      <c r="C272" t="s">
        <v>214</v>
      </c>
      <c r="D272" s="6">
        <v>0.99</v>
      </c>
    </row>
    <row r="273" spans="3:9" ht="15.5" x14ac:dyDescent="0.35">
      <c r="C273" t="s">
        <v>306</v>
      </c>
      <c r="I273" s="6">
        <v>0.37</v>
      </c>
    </row>
    <row r="274" spans="3:9" ht="15.5" x14ac:dyDescent="0.35">
      <c r="C274" t="s">
        <v>307</v>
      </c>
      <c r="I274" s="6">
        <v>10.97</v>
      </c>
    </row>
    <row r="275" spans="3:9" ht="15.5" x14ac:dyDescent="0.35">
      <c r="C275" t="s">
        <v>41</v>
      </c>
      <c r="I275" s="5">
        <v>1824000000000</v>
      </c>
    </row>
    <row r="276" spans="3:9" ht="15.5" x14ac:dyDescent="0.35">
      <c r="C276" t="s">
        <v>215</v>
      </c>
      <c r="I276" s="5">
        <v>3985000000000</v>
      </c>
    </row>
    <row r="277" spans="3:9" ht="15.5" x14ac:dyDescent="0.35">
      <c r="C277" t="s">
        <v>216</v>
      </c>
      <c r="I277" s="5">
        <v>18060000000</v>
      </c>
    </row>
    <row r="278" spans="3:9" ht="15.5" x14ac:dyDescent="0.35">
      <c r="C278" t="s">
        <v>217</v>
      </c>
      <c r="I278" s="6">
        <v>0.15079999999999999</v>
      </c>
    </row>
    <row r="279" spans="3:9" ht="15.5" x14ac:dyDescent="0.35">
      <c r="C279" t="s">
        <v>218</v>
      </c>
      <c r="D279" s="6">
        <v>0.15770000000000001</v>
      </c>
    </row>
    <row r="280" spans="3:9" ht="15.5" x14ac:dyDescent="0.35">
      <c r="C280" t="s">
        <v>219</v>
      </c>
      <c r="D280" s="6">
        <v>6.5700000000000008E-2</v>
      </c>
    </row>
    <row r="281" spans="3:9" ht="15.5" x14ac:dyDescent="0.35">
      <c r="C281" t="s">
        <v>220</v>
      </c>
      <c r="D281" s="6">
        <v>5.04E-2</v>
      </c>
    </row>
    <row r="282" spans="3:9" ht="15.5" x14ac:dyDescent="0.35">
      <c r="C282" t="s">
        <v>221</v>
      </c>
      <c r="D282" s="6">
        <v>0.20030000000000001</v>
      </c>
    </row>
    <row r="283" spans="3:9" ht="15.5" x14ac:dyDescent="0.35">
      <c r="C283" t="s">
        <v>222</v>
      </c>
      <c r="D283" s="6">
        <v>-0.1782</v>
      </c>
    </row>
    <row r="284" spans="3:9" ht="15.5" x14ac:dyDescent="0.35">
      <c r="C284" t="s">
        <v>223</v>
      </c>
      <c r="D284" s="6">
        <v>7.2599999999999998E-2</v>
      </c>
    </row>
    <row r="285" spans="3:9" ht="15.5" x14ac:dyDescent="0.35">
      <c r="C285" t="s">
        <v>353</v>
      </c>
      <c r="I285" s="6">
        <v>0.17</v>
      </c>
    </row>
    <row r="286" spans="3:9" ht="15.5" x14ac:dyDescent="0.35">
      <c r="C286" t="s">
        <v>354</v>
      </c>
      <c r="I286" s="6">
        <v>0.17</v>
      </c>
    </row>
    <row r="287" spans="3:9" ht="15.5" x14ac:dyDescent="0.35">
      <c r="C287" t="s">
        <v>355</v>
      </c>
      <c r="I287" s="6">
        <v>3.7900000000000003E-2</v>
      </c>
    </row>
    <row r="288" spans="3:9" ht="15.5" x14ac:dyDescent="0.35">
      <c r="C288" t="s">
        <v>356</v>
      </c>
      <c r="I288" s="6">
        <v>1.7000000000000001E-3</v>
      </c>
    </row>
    <row r="289" spans="3:9" ht="15.5" x14ac:dyDescent="0.35">
      <c r="C289" t="s">
        <v>357</v>
      </c>
      <c r="I289" t="s">
        <v>1222</v>
      </c>
    </row>
    <row r="290" spans="3:9" ht="15.5" x14ac:dyDescent="0.35">
      <c r="C290" t="s">
        <v>224</v>
      </c>
      <c r="I290" s="5">
        <v>4</v>
      </c>
    </row>
    <row r="291" spans="3:9" ht="15.5" x14ac:dyDescent="0.35">
      <c r="C291" t="s">
        <v>225</v>
      </c>
      <c r="I291" s="6">
        <v>0.11</v>
      </c>
    </row>
    <row r="292" spans="3:9" ht="15.5" x14ac:dyDescent="0.35">
      <c r="C292" t="s">
        <v>226</v>
      </c>
      <c r="I292" s="6">
        <v>0.61</v>
      </c>
    </row>
    <row r="293" spans="3:9" ht="15.5" x14ac:dyDescent="0.35">
      <c r="C293" t="s">
        <v>308</v>
      </c>
      <c r="I293" s="6">
        <v>0.05</v>
      </c>
    </row>
    <row r="294" spans="3:9" ht="15.5" x14ac:dyDescent="0.35">
      <c r="C294" t="s">
        <v>227</v>
      </c>
      <c r="I294" s="6">
        <v>0.87</v>
      </c>
    </row>
    <row r="295" spans="3:9" ht="15.5" x14ac:dyDescent="0.35">
      <c r="C295" t="s">
        <v>228</v>
      </c>
      <c r="I295" s="6">
        <v>0.62</v>
      </c>
    </row>
    <row r="296" spans="3:9" ht="15.5" x14ac:dyDescent="0.35">
      <c r="C296" t="s">
        <v>229</v>
      </c>
      <c r="I296" s="6">
        <v>0.72</v>
      </c>
    </row>
    <row r="297" spans="3:9" ht="15.5" x14ac:dyDescent="0.35">
      <c r="C297" t="s">
        <v>230</v>
      </c>
      <c r="I297" s="6">
        <v>0.1</v>
      </c>
    </row>
    <row r="298" spans="3:9" ht="15.5" x14ac:dyDescent="0.35">
      <c r="C298" t="s">
        <v>309</v>
      </c>
      <c r="I298" s="5">
        <v>2236000000000</v>
      </c>
    </row>
    <row r="299" spans="3:9" ht="15.5" x14ac:dyDescent="0.35">
      <c r="C299" t="s">
        <v>310</v>
      </c>
      <c r="I299" s="5">
        <v>391000000000</v>
      </c>
    </row>
    <row r="300" spans="3:9" ht="15.5" x14ac:dyDescent="0.35">
      <c r="C300" t="s">
        <v>311</v>
      </c>
      <c r="I300" s="5">
        <v>522000000000</v>
      </c>
    </row>
    <row r="301" spans="3:9" ht="15.5" x14ac:dyDescent="0.35">
      <c r="C301" t="s">
        <v>312</v>
      </c>
      <c r="I301" s="5">
        <v>8000000000</v>
      </c>
    </row>
    <row r="302" spans="3:9" ht="15.5" x14ac:dyDescent="0.35">
      <c r="C302" t="s">
        <v>231</v>
      </c>
      <c r="D302" s="5">
        <v>433000000000</v>
      </c>
    </row>
    <row r="303" spans="3:9" ht="15.5" x14ac:dyDescent="0.35">
      <c r="C303" t="s">
        <v>232</v>
      </c>
      <c r="D303" s="5">
        <v>6231000000000</v>
      </c>
    </row>
    <row r="304" spans="3:9" ht="15.5" x14ac:dyDescent="0.35">
      <c r="C304" t="s">
        <v>233</v>
      </c>
      <c r="D304" s="5">
        <v>3133000000000</v>
      </c>
    </row>
    <row r="305" spans="3:9" ht="15.5" x14ac:dyDescent="0.35">
      <c r="C305" t="s">
        <v>176</v>
      </c>
      <c r="D305" s="5">
        <v>158000000000</v>
      </c>
    </row>
    <row r="306" spans="3:9" ht="15.5" x14ac:dyDescent="0.35">
      <c r="C306" t="s">
        <v>175</v>
      </c>
      <c r="I306" s="5">
        <v>2735000000000</v>
      </c>
    </row>
    <row r="307" spans="3:9" ht="15.5" x14ac:dyDescent="0.35">
      <c r="C307" t="s">
        <v>174</v>
      </c>
      <c r="D307" s="5">
        <v>1646000000000</v>
      </c>
    </row>
    <row r="308" spans="3:9" ht="15.5" x14ac:dyDescent="0.35">
      <c r="C308" t="s">
        <v>173</v>
      </c>
      <c r="D308" s="5">
        <v>584000000000</v>
      </c>
    </row>
    <row r="309" spans="3:9" ht="15.5" x14ac:dyDescent="0.35">
      <c r="C309" t="s">
        <v>24</v>
      </c>
      <c r="D309" s="5">
        <v>2230000000000</v>
      </c>
    </row>
    <row r="310" spans="3:9" ht="15.5" x14ac:dyDescent="0.35">
      <c r="C310" t="s">
        <v>21</v>
      </c>
      <c r="D310" s="5">
        <v>1797000000000</v>
      </c>
    </row>
    <row r="311" spans="3:9" ht="15.5" x14ac:dyDescent="0.35">
      <c r="C311" t="s">
        <v>234</v>
      </c>
      <c r="I311" s="5">
        <v>3098000000000</v>
      </c>
    </row>
    <row r="312" spans="3:9" ht="15.5" x14ac:dyDescent="0.35">
      <c r="C312" t="s">
        <v>313</v>
      </c>
      <c r="I312" s="5">
        <v>343000000000</v>
      </c>
    </row>
    <row r="313" spans="3:9" ht="15.5" x14ac:dyDescent="0.35">
      <c r="C313" t="s">
        <v>314</v>
      </c>
      <c r="I313" s="5">
        <v>-929000000000</v>
      </c>
    </row>
    <row r="314" spans="3:9" ht="15.5" x14ac:dyDescent="0.35">
      <c r="C314" t="s">
        <v>315</v>
      </c>
      <c r="I314" s="5">
        <v>247000000000</v>
      </c>
    </row>
    <row r="315" spans="3:9" ht="15.5" x14ac:dyDescent="0.35">
      <c r="C315" t="s">
        <v>316</v>
      </c>
      <c r="I315" s="5">
        <v>-887000000000</v>
      </c>
    </row>
    <row r="316" spans="3:9" ht="15.5" x14ac:dyDescent="0.35">
      <c r="C316" t="s">
        <v>317</v>
      </c>
      <c r="I316" s="5">
        <v>-544000000000</v>
      </c>
    </row>
  </sheetData>
  <pageMargins left="0.7" right="0.7" top="0.75" bottom="0.75" header="0.3" footer="0.3"/>
  <ignoredErrors>
    <ignoredError sqref="A1:N317" numberStoredAsText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M26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1223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1224</v>
      </c>
      <c r="D2" s="2" vm="196">
        <f ca="1">IFERROR(_xlfn.STOCKHISTORY("XIDX:" &amp; $C$1, D3, , 0, 0, 1), "Libur")</f>
        <v>41</v>
      </c>
      <c r="E2" s="2" vm="197">
        <f ca="1">IFERROR(_xlfn.STOCKHISTORY("XIDX:" &amp; $C$1, E3, , 0, 0, 1), "Libur")</f>
        <v>73</v>
      </c>
      <c r="H2" s="2" vm="197">
        <f ca="1">IFERROR(INDEX(D2:G2,COUNT(D2:G2)),"")</f>
        <v>73</v>
      </c>
      <c r="I2" s="2" vm="97">
        <f ca="1">IFERROR(_xlfn.STOCKHISTORY("XIDX:" &amp; $C$1, I1, , 0, 0, 1), "Libur")</f>
        <v>48</v>
      </c>
      <c r="J2" s="2" vm="198">
        <f ca="1">IFERROR(_xlfn.STOCKHISTORY("XIDX:" &amp; $C$1, J1, , 0, 0, 1), "Libur")</f>
        <v>13</v>
      </c>
      <c r="K2" s="2" vm="199">
        <f ca="1">IFERROR(_xlfn.STOCKHISTORY("XIDX:" &amp; $C$1, K1, , 0, 0, 1), "Libur")</f>
        <v>24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3" ht="15.5" x14ac:dyDescent="0.35">
      <c r="B4" t="s">
        <v>5</v>
      </c>
      <c r="C4" t="s">
        <v>6</v>
      </c>
      <c r="D4" s="2">
        <f>IFERROR(INDEX(D51:D500,MATCH($C$4,$C$51:$C$500,0)),"")</f>
        <v>1998660448</v>
      </c>
      <c r="E4" s="2">
        <f>IFERROR(INDEX(E51:E500,MATCH($C$4,$C$51:$C$500,0)),"")</f>
        <v>1806660448</v>
      </c>
      <c r="H4" s="2">
        <f>IFERROR(SUM(D4:G4)*(4/MAX(1,COUNT(D4:G4))),"")</f>
        <v>7610641792</v>
      </c>
      <c r="I4" s="2">
        <f>IFERROR(INDEX(I51:I500,MATCH($C$4,$C$51:$C$500,0)),"")</f>
        <v>6793775180</v>
      </c>
      <c r="J4" s="2">
        <f>IFERROR(INDEX(J51:J500,MATCH($C$4,$C$51:$C$500,0)),"")</f>
        <v>6414262700</v>
      </c>
      <c r="K4" s="2">
        <f>IFERROR(INDEX(K51:K500,MATCH($C$4,$C$51:$C$500,0)),"")</f>
        <v>4128606996</v>
      </c>
      <c r="L4" s="2">
        <f>IFERROR(INDEX(L51:L500,MATCH($C$4,$C$51:$C$500,0)),"")</f>
        <v>3711666667</v>
      </c>
      <c r="M4" s="2">
        <f>IFERROR(INDEX(M51:M500,MATCH($C$4,$C$51:$C$500,0)),"")</f>
        <v>3100000000</v>
      </c>
    </row>
    <row r="5" spans="1:13" ht="15.5" x14ac:dyDescent="0.35">
      <c r="B5" t="s">
        <v>7</v>
      </c>
      <c r="C5" t="s">
        <v>8</v>
      </c>
      <c r="D5" s="2">
        <f>IFERROR(INDEX(D51:D500,MATCH($C$5,$C$51:$C$500,0)),"")</f>
        <v>477797546</v>
      </c>
      <c r="E5" s="2">
        <f>IFERROR(INDEX(E51:E500,MATCH($C$5,$C$51:$C$500,0)),"")</f>
        <v>403834271</v>
      </c>
      <c r="H5" s="2">
        <f>IFERROR(SUM(D5:G5)*(4/MAX(1,COUNT(D5:G5))),"")</f>
        <v>1763263634</v>
      </c>
      <c r="I5" s="2">
        <f>IFERROR(INDEX(I51:I500,MATCH($C$5,$C$51:$C$500,0)),"")</f>
        <v>-982855488</v>
      </c>
      <c r="J5" s="2">
        <f>IFERROR(INDEX(J51:J500,MATCH($C$5,$C$51:$C$500,0)),"")</f>
        <v>-301005775</v>
      </c>
      <c r="K5" s="2">
        <f>IFERROR(INDEX(K51:K500,MATCH($C$5,$C$51:$C$500,0)),"")</f>
        <v>159954618</v>
      </c>
      <c r="L5" s="2">
        <f>IFERROR(INDEX(L51:L500,MATCH($C$5,$C$51:$C$500,0)),"")</f>
        <v>67776417825</v>
      </c>
      <c r="M5" s="2">
        <f>IFERROR(INDEX(M51:M500,MATCH($C$5,$C$51:$C$500,0)),"")</f>
        <v>250278742</v>
      </c>
    </row>
    <row r="6" spans="1:13" ht="15.5" x14ac:dyDescent="0.35">
      <c r="B6" t="s">
        <v>9</v>
      </c>
      <c r="C6" t="s">
        <v>10</v>
      </c>
      <c r="D6" s="2">
        <f>IFERROR(INDEX(D51:D500,MATCH($C$6,$C$51:$C$500,0)),"")</f>
        <v>114038050491</v>
      </c>
      <c r="E6" s="2">
        <f>IFERROR(INDEX(E51:E500,MATCH($C$6,$C$51:$C$500,0)),"")</f>
        <v>113560222815</v>
      </c>
      <c r="H6" s="2">
        <f>IFERROR(INDEX(D6:G6,COUNT(D6:G6)),"")</f>
        <v>113560222815</v>
      </c>
      <c r="I6" s="2">
        <f>IFERROR(INDEX(I51:I500,MATCH($C$6,$C$51:$C$500,0)),"")</f>
        <v>111742500040</v>
      </c>
      <c r="J6" s="2">
        <f>IFERROR(INDEX(J51:J500,MATCH($C$6,$C$51:$C$500,0)),"")</f>
        <v>112725329749</v>
      </c>
      <c r="K6" s="2">
        <f>IFERROR(INDEX(K51:K500,MATCH($C$6,$C$51:$C$500,0)),"")</f>
        <v>113298770769</v>
      </c>
      <c r="L6" s="2">
        <f>IFERROR(INDEX(L51:L500,MATCH($C$6,$C$51:$C$500,0)),"")</f>
        <v>80297234626</v>
      </c>
      <c r="M6" s="2">
        <f>IFERROR(INDEX(M51:M500,MATCH($C$6,$C$51:$C$500,0)),"")</f>
        <v>11520816801</v>
      </c>
    </row>
    <row r="7" spans="1:13" ht="15.5" x14ac:dyDescent="0.35">
      <c r="B7" t="s">
        <v>11</v>
      </c>
      <c r="C7" t="s">
        <v>12</v>
      </c>
      <c r="D7" s="3">
        <f>IFERROR(INDEX(D51:D500,MATCH($C$7,$C$51:$C$500,0))/1000000000,"")</f>
        <v>1.46</v>
      </c>
      <c r="E7" s="3">
        <f>IFERROR(INDEX(E51:E500,MATCH($C$7,$C$51:$C$500,0))/1000000000,"")</f>
        <v>1.46</v>
      </c>
      <c r="H7" s="3">
        <f>IFERROR(INDEX(D7:G7,COUNT(D7:G7)),"")</f>
        <v>1.46</v>
      </c>
      <c r="I7" s="3">
        <f>IFERROR(INDEX(I51:I500,MATCH($C$7,$C$51:$C$500,0))/1000000000,"")</f>
        <v>1.46</v>
      </c>
      <c r="J7" s="3">
        <f>IFERROR(INDEX(J51:J500,MATCH($C$7,$C$51:$C$500,0))/1000000000,"")</f>
        <v>1.46</v>
      </c>
      <c r="K7" s="3">
        <f>IFERROR(INDEX(K51:K500,MATCH($C$7,$C$51:$C$500,0))/1000000000,"")</f>
        <v>1.46</v>
      </c>
      <c r="L7" s="3">
        <f>IFERROR(INDEX(L51:L500,MATCH($C$7,$C$51:$C$500,0))/1000000000,"")</f>
        <v>1.1000000000000001</v>
      </c>
      <c r="M7" s="3">
        <f>IFERROR(INDEX(M51:M500,MATCH($C$7,$C$51:$C$500,0))/1000000000,"")</f>
        <v>0</v>
      </c>
    </row>
    <row r="8" spans="1:1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1000000000</v>
      </c>
      <c r="E8" s="2">
        <f>IFERROR(INDEX(E51:E500,MATCH("Free cash flow (Quarter)",$C$51:$C$500,0)),"")</f>
        <v>1000000000</v>
      </c>
      <c r="H8" s="2">
        <f>IFERROR(INDEX(D8:G8,COUNT(D8:G8)),"")</f>
        <v>1000000000</v>
      </c>
      <c r="I8" s="2">
        <f>IFERROR(INDEX(I51:I500,MATCH($C$8,$C$51:$C$500,0)),"")</f>
        <v>0</v>
      </c>
      <c r="J8" s="2">
        <f>IFERROR(INDEX(J51:J500,MATCH($C$8,$C$51:$C$500,0)),"")</f>
        <v>-4000000000</v>
      </c>
      <c r="K8" s="2">
        <f>IFERROR(INDEX(K51:K500,MATCH($C$8,$C$51:$C$500,0)),"")</f>
        <v>-12000000000</v>
      </c>
      <c r="L8" s="2">
        <f>IFERROR(INDEX(L51:L500,MATCH($C$8,$C$51:$C$500,0)),"")</f>
        <v>1000000000</v>
      </c>
      <c r="M8" s="2">
        <f>IFERROR(INDEX(M51:M500,MATCH($C$8,$C$51:$C$500,0)),"")</f>
        <v>1000000000</v>
      </c>
    </row>
    <row r="9" spans="1:13" ht="15.5" x14ac:dyDescent="0.35">
      <c r="A9" t="s">
        <v>16</v>
      </c>
      <c r="C9" t="s">
        <v>17</v>
      </c>
      <c r="D9" s="3">
        <f>IFERROR(INDEX(D51:D500,MATCH("Free cash flow per share (Quarter)",$C$51:$C$500,0)),"")</f>
        <v>0.56999999999999995</v>
      </c>
      <c r="E9" s="3">
        <f>IFERROR(INDEX(E51:E500,MATCH("Free cash flow per share (Quarter)",$C$51:$C$500,0)),"")</f>
        <v>0.79</v>
      </c>
      <c r="H9" s="3">
        <f>IFERROR(INDEX(D9:G9,COUNT(D9:G9)),"")</f>
        <v>0.79</v>
      </c>
      <c r="I9" s="3">
        <f>IFERROR(INDEX(I51:I500,MATCH($C$9,$C$51:$C$500,0)),"")</f>
        <v>0.09</v>
      </c>
      <c r="J9" s="3">
        <f>IFERROR(INDEX(J51:J500,MATCH($C$9,$C$51:$C$500,0)),"")</f>
        <v>-2.75</v>
      </c>
      <c r="K9" s="3">
        <f>IFERROR(INDEX(K51:K500,MATCH($C$9,$C$51:$C$500,0)),"")</f>
        <v>-8.09</v>
      </c>
      <c r="L9" s="3">
        <f>IFERROR(INDEX(L51:L500,MATCH($C$9,$C$51:$C$500,0)),"")</f>
        <v>0.81</v>
      </c>
      <c r="M9" s="3">
        <f>IFERROR(INDEX(M51:M500,MATCH($C$9,$C$51:$C$500,0)),"")</f>
        <v>1843836.95</v>
      </c>
    </row>
    <row r="10" spans="1:13" ht="15.5" x14ac:dyDescent="0.35">
      <c r="C10" t="s">
        <v>18</v>
      </c>
      <c r="D10" s="3">
        <f ca="1">IFERROR(IF(D9=0,"",D2/D9),"")</f>
        <v>71.929824561403521</v>
      </c>
      <c r="E10" s="3">
        <f ca="1">IFERROR(IF(E9=0,"",E2/E9),"")</f>
        <v>92.405063291139243</v>
      </c>
      <c r="I10" s="3">
        <f ca="1">IFERROR(IF(I9=0,"",I2/I9),"")</f>
        <v>533.33333333333337</v>
      </c>
      <c r="J10" s="3">
        <f ca="1">IFERROR(IF(J9=0,"",J2/J9),"")</f>
        <v>-4.7272727272727275</v>
      </c>
      <c r="K10" s="3">
        <f ca="1">IFERROR(IF(K9=0,"",K2/K9),"")</f>
        <v>-2.9666254635352289</v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19</v>
      </c>
      <c r="C11" t="s">
        <v>20</v>
      </c>
      <c r="D11" s="2">
        <f>IFERROR(INDEX(D51:D500,MATCH($C$11,$C$51:$C$500,0)),"")</f>
        <v>2642202536</v>
      </c>
      <c r="E11" s="2">
        <f>IFERROR(INDEX(E51:E500,MATCH($C$11,$C$51:$C$500,0)),"")</f>
        <v>2143540868</v>
      </c>
      <c r="H11" s="2">
        <f>IFERROR(INDEX(D11:G11,COUNT(D11:G11)),"")</f>
        <v>2143540868</v>
      </c>
      <c r="I11" s="2">
        <f>IFERROR(INDEX(I51:I500,MATCH($C$11,$C$51:$C$500,0)),"")</f>
        <v>1428287199</v>
      </c>
      <c r="J11" s="2">
        <f>IFERROR(INDEX(J51:J500,MATCH($C$11,$C$51:$C$500,0)),"")</f>
        <v>5394007962</v>
      </c>
      <c r="K11" s="2">
        <f>IFERROR(INDEX(K51:K500,MATCH($C$11,$C$51:$C$500,0)),"")</f>
        <v>25543893778</v>
      </c>
      <c r="L11" s="2">
        <f>IFERROR(INDEX(L51:L500,MATCH($C$11,$C$51:$C$500,0)),"")</f>
        <v>7156626647</v>
      </c>
      <c r="M11" s="2">
        <f>IFERROR(INDEX(M51:M500,MATCH($C$11,$C$51:$C$500,0)),"")</f>
        <v>3479635492</v>
      </c>
    </row>
    <row r="12" spans="1:1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-1000000000</v>
      </c>
      <c r="E12" s="2">
        <f>IFERROR(INDEX(E51:E500,MATCH("Net Debt (Quarter)",$C$51:$C$500,0)),"")</f>
        <v>-1000000000</v>
      </c>
      <c r="H12" s="2">
        <f>IFERROR(INDEX(D12:G12,COUNT(D12:G12)),"")</f>
        <v>-1000000000</v>
      </c>
      <c r="I12" s="2">
        <f>IFERROR(INDEX(I51:I500,MATCH($C$12,$C$51:$C$500,0)),"")</f>
        <v>1000000000</v>
      </c>
      <c r="J12" s="2">
        <f>IFERROR(INDEX(J51:J500,MATCH($C$12,$C$51:$C$500,0)),"")</f>
        <v>-3000000000</v>
      </c>
      <c r="K12" s="2">
        <f>IFERROR(INDEX(K51:K500,MATCH($C$12,$C$51:$C$500,0)),"")</f>
        <v>-25000000000</v>
      </c>
      <c r="L12" s="2">
        <f>IFERROR(INDEX(L51:L500,MATCH($C$12,$C$51:$C$500,0)),"")</f>
        <v>-7000000000</v>
      </c>
      <c r="M12" s="2">
        <f>IFERROR(INDEX(M51:M500,MATCH($C$12,$C$51:$C$500,0)),"")</f>
        <v>-3000000000</v>
      </c>
    </row>
    <row r="13" spans="1:1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2000000000</v>
      </c>
      <c r="E13" s="2">
        <f>IFERROR(INDEX(E51:E500,MATCH("Total Debt (Quarter)",$C$51:$C$500,0)),"")</f>
        <v>2000000000</v>
      </c>
      <c r="H13" s="2">
        <f>IFERROR(INDEX(D13:G13,COUNT(D13:G13)),"")</f>
        <v>2000000000</v>
      </c>
      <c r="I13" s="2">
        <f>IFERROR(INDEX(I51:I500,MATCH($C$13,$C$51:$C$500,0)),"")</f>
        <v>2000000000</v>
      </c>
      <c r="J13" s="2">
        <f>IFERROR(INDEX(J51:J500,MATCH($C$13,$C$51:$C$500,0)),"")</f>
        <v>3000000000</v>
      </c>
      <c r="K13" s="2">
        <f>IFERROR(INDEX(K51:K500,MATCH($C$13,$C$51:$C$500,0)),"")</f>
        <v>1000000000</v>
      </c>
      <c r="L13" s="2">
        <f>IFERROR(INDEX(L51:L500,MATCH($C$13,$C$51:$C$500,0)),"")</f>
        <v>0</v>
      </c>
      <c r="M13" s="2">
        <f>IFERROR(INDEX(M51:M500,MATCH($C$13,$C$51:$C$500,0)),"")</f>
        <v>1000000000</v>
      </c>
    </row>
    <row r="14" spans="1:13" ht="15.5" x14ac:dyDescent="0.35">
      <c r="C14" t="s">
        <v>27</v>
      </c>
      <c r="D14" s="2">
        <f>IFERROR(INDEX(D51:D500,MATCH($C$14,$C$51:$C$500,0)),"")</f>
        <v>-39516157</v>
      </c>
      <c r="E14" s="2">
        <f>IFERROR(INDEX(E51:E500,MATCH($C$14,$C$51:$C$500,0)),"")</f>
        <v>-50901797</v>
      </c>
      <c r="H14" s="2">
        <f>IFERROR(SUM(D14:G14)*(4/MAX(1,COUNT(D14:G14))),"")</f>
        <v>-180835908</v>
      </c>
      <c r="I14" s="2">
        <f>IFERROR(INDEX(I51:I500,MATCH($C$14,$C$51:$C$500,0)),"")</f>
        <v>-282761718</v>
      </c>
      <c r="J14" s="2">
        <f>IFERROR(INDEX(J51:J500,MATCH($C$14,$C$51:$C$500,0)),"")</f>
        <v>-458112711</v>
      </c>
      <c r="K14" s="2">
        <f>IFERROR(INDEX(K51:K500,MATCH($C$14,$C$51:$C$500,0)),"")</f>
        <v>-15366538</v>
      </c>
      <c r="L14" s="2">
        <f>IFERROR(INDEX(L51:L500,MATCH($C$14,$C$51:$C$500,0)),"")</f>
        <v>-10132374</v>
      </c>
      <c r="M14" s="2">
        <f>IFERROR(INDEX(M51:M500,MATCH($C$14,$C$51:$C$500,0)),"")</f>
        <v>-11150677</v>
      </c>
    </row>
    <row r="15" spans="1:13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>IFERROR(INDEX(I51:I500,MATCH($C$15,$C$51:$C$500,0)),"")</f>
        <v>0</v>
      </c>
      <c r="J15" s="2">
        <f>IFERROR(INDEX(J51:J500,MATCH($C$15,$C$51:$C$500,0)),"")</f>
        <v>0</v>
      </c>
      <c r="K15" s="2">
        <f>IFERROR(INDEX(K51:K500,MATCH($C$15,$C$51:$C$500,0)),"")</f>
        <v>0</v>
      </c>
      <c r="L15" s="2">
        <f>IFERROR(INDEX(L51:L500,MATCH($C$15,$C$51:$C$500,0)),"")</f>
        <v>-32361890</v>
      </c>
      <c r="M15" s="2">
        <f>IFERROR(INDEX(M51:M500,MATCH($C$15,$C$51:$C$500,0)),"")</f>
        <v>0</v>
      </c>
    </row>
    <row r="16" spans="1:13" ht="15.5" x14ac:dyDescent="0.35">
      <c r="C16" t="s">
        <v>29</v>
      </c>
      <c r="D16" s="2">
        <f>IFERROR(INDEX(D51:D500,MATCH($C$16,$C$51:$C$500,0)),"")</f>
        <v>477827676</v>
      </c>
      <c r="E16" s="2">
        <f>IFERROR(INDEX(E51:E500,MATCH($C$16,$C$51:$C$500,0)),"")</f>
        <v>403856764</v>
      </c>
      <c r="H16" s="2">
        <f>IFERROR(SUM(D16:G16)*(4/MAX(1,COUNT(D16:G16))),"")</f>
        <v>1763368880</v>
      </c>
      <c r="I16" s="2">
        <f>IFERROR(INDEX(I51:I500,MATCH($C$16,$C$51:$C$500,0)),"")</f>
        <v>-986059731</v>
      </c>
      <c r="J16" s="2">
        <f>IFERROR(INDEX(J51:J500,MATCH($C$16,$C$51:$C$500,0)),"")</f>
        <v>-301892775</v>
      </c>
      <c r="K16" s="2">
        <f>IFERROR(INDEX(K51:K500,MATCH($C$16,$C$51:$C$500,0)),"")</f>
        <v>189528618</v>
      </c>
      <c r="L16" s="2">
        <f>IFERROR(INDEX(L51:L500,MATCH($C$16,$C$51:$C$500,0)),"")</f>
        <v>67808779715</v>
      </c>
      <c r="M16" s="2">
        <f>IFERROR(INDEX(M51:M500,MATCH($C$16,$C$51:$C$500,0)),"")</f>
        <v>250278742</v>
      </c>
    </row>
    <row r="17" spans="1:13" ht="15.5" x14ac:dyDescent="0.35">
      <c r="A17" t="s">
        <v>30</v>
      </c>
    </row>
    <row r="18" spans="1:1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</row>
    <row r="19" spans="1:13" ht="15.5" x14ac:dyDescent="0.35">
      <c r="A19" t="s">
        <v>38</v>
      </c>
      <c r="C19" t="s">
        <v>39</v>
      </c>
    </row>
    <row r="20" spans="1:13" ht="15.5" x14ac:dyDescent="0.35">
      <c r="A20" t="s">
        <v>40</v>
      </c>
      <c r="C20" t="s">
        <v>41</v>
      </c>
      <c r="D20" s="2">
        <f ca="1">IFERROR(D21*D2,"")</f>
        <v>59860000000</v>
      </c>
      <c r="E20" s="2">
        <f ca="1">IFERROR(E21*E2,"")</f>
        <v>106580000000</v>
      </c>
      <c r="H20" s="2">
        <f t="shared" ref="H20:M20" ca="1" si="0">IFERROR(H21*H2,"")</f>
        <v>106580000000</v>
      </c>
      <c r="I20" s="2">
        <f t="shared" ca="1" si="0"/>
        <v>70080000000</v>
      </c>
      <c r="J20" s="2">
        <f t="shared" ca="1" si="0"/>
        <v>18980000000</v>
      </c>
      <c r="K20" s="2">
        <f t="shared" ca="1" si="0"/>
        <v>35040000000</v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12</v>
      </c>
      <c r="D21" s="2">
        <f>IFERROR(INDEX(D51:D500,MATCH($C$7,$C$51:$C$500,0)),"")</f>
        <v>1460000000</v>
      </c>
      <c r="E21" s="2">
        <f>IFERROR(INDEX(E51:E500,MATCH($C$7,$C$51:$C$500,0)),"")</f>
        <v>1460000000</v>
      </c>
      <c r="H21" s="2">
        <f>IFERROR(INDEX(D21:G21,COUNT(D21:G21)),"")</f>
        <v>1460000000</v>
      </c>
      <c r="I21" s="2">
        <f>IFERROR(INDEX(I51:I500,MATCH($C$7,$C$51:$C$500,0)),"")</f>
        <v>1460000000</v>
      </c>
      <c r="J21" s="2">
        <f>IFERROR(INDEX(J51:J500,MATCH($C$7,$C$51:$C$500,0)),"")</f>
        <v>1460000000</v>
      </c>
      <c r="K21" s="2">
        <f>IFERROR(INDEX(K51:K500,MATCH($C$7,$C$51:$C$500,0)),"")</f>
        <v>1460000000</v>
      </c>
      <c r="L21" s="2">
        <f>IFERROR(INDEX(L51:L500,MATCH($C$7,$C$51:$C$500,0)),"")</f>
        <v>1100000000</v>
      </c>
      <c r="M21" s="2">
        <f>IFERROR(INDEX(M51:M500,MATCH($C$7,$C$51:$C$500,0)),"")</f>
        <v>0</v>
      </c>
    </row>
    <row r="23" spans="1:13" ht="15.5" x14ac:dyDescent="0.35">
      <c r="B23" t="s">
        <v>42</v>
      </c>
      <c r="C23" t="s">
        <v>43</v>
      </c>
      <c r="D23" s="3">
        <f>IFERROR(D5/D6*100,"")</f>
        <v>0.41898080854837855</v>
      </c>
      <c r="E23" s="3">
        <f>IFERROR(E5/E6*100,"")</f>
        <v>0.35561243275991367</v>
      </c>
      <c r="H23" s="3">
        <f t="shared" ref="H23:M23" si="1">IFERROR(H5/H6*100,"")</f>
        <v>1.5527123761218027</v>
      </c>
      <c r="I23" s="3">
        <f t="shared" si="1"/>
        <v>-0.87957177228733152</v>
      </c>
      <c r="J23" s="3">
        <f t="shared" si="1"/>
        <v>-0.26702585449981375</v>
      </c>
      <c r="K23" s="3">
        <f t="shared" si="1"/>
        <v>0.14117948227887187</v>
      </c>
      <c r="L23" s="3">
        <f t="shared" si="1"/>
        <v>84.40691406208677</v>
      </c>
      <c r="M23" s="3">
        <f t="shared" si="1"/>
        <v>2.1724044946038545</v>
      </c>
    </row>
    <row r="24" spans="1:13" ht="15.5" x14ac:dyDescent="0.35">
      <c r="C24" t="s">
        <v>44</v>
      </c>
      <c r="D24" s="4" t="str">
        <f>IFERROR(_xlfn.RRI(5,I23,D23),"")</f>
        <v/>
      </c>
      <c r="E24" s="4" t="str">
        <f>IFERROR(_xlfn.RRI(5,J23,E23),"")</f>
        <v/>
      </c>
      <c r="H24" s="4">
        <f t="shared" ref="H24:M24" si="2">IFERROR(_xlfn.RRI(5,M23,H23),"")</f>
        <v>-6.4960270254838748E-2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45</v>
      </c>
      <c r="C25" t="s">
        <v>46</v>
      </c>
      <c r="D25" s="3">
        <f>IFERROR(INDEX(D51:D500,MATCH($A$25,$C$51:$C$500,0)),"")</f>
        <v>0.33</v>
      </c>
      <c r="E25" s="3">
        <f>IFERROR(INDEX(E51:E500,MATCH($A$25,$C$51:$C$500,0)),"")</f>
        <v>0.28000000000000003</v>
      </c>
      <c r="H25" s="3">
        <f>IFERROR(INDEX(D25:G25,COUNT(D25:G25)),"")</f>
        <v>0.28000000000000003</v>
      </c>
      <c r="I25" s="3">
        <f>IFERROR(INDEX(I51:I500,MATCH($C$25,$C$51:$C$500,0)),"")</f>
        <v>-0.68</v>
      </c>
      <c r="J25" s="3">
        <f>IFERROR(INDEX(J51:J500,MATCH($C$25,$C$51:$C$500,0)),"")</f>
        <v>-0.21</v>
      </c>
      <c r="K25" s="3">
        <f>IFERROR(INDEX(K51:K500,MATCH($C$25,$C$51:$C$500,0)),"")</f>
        <v>0.13</v>
      </c>
      <c r="L25" s="3">
        <f>IFERROR(INDEX(L51:L500,MATCH($C$25,$C$51:$C$500,0)),"")</f>
        <v>61.61</v>
      </c>
      <c r="M25" s="3">
        <f>IFERROR(INDEX(M51:M500,MATCH($C$25,$C$51:$C$500,0)),"")</f>
        <v>417131.24</v>
      </c>
    </row>
    <row r="26" spans="1:13" ht="15.5" x14ac:dyDescent="0.35">
      <c r="C26" t="s">
        <v>47</v>
      </c>
      <c r="D26" s="4" t="str">
        <f>IFERROR(_xlfn.RRI(5,I25,D25),"")</f>
        <v/>
      </c>
      <c r="E26" s="4" t="str">
        <f>IFERROR(_xlfn.RRI(5,J25,E25),"")</f>
        <v/>
      </c>
      <c r="H26" s="4">
        <f t="shared" ref="H26:M26" si="3">IFERROR(_xlfn.RRI(5,M25,H25),"")</f>
        <v>-0.94173911693535917</v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48</v>
      </c>
      <c r="D27" s="3">
        <f>IFERROR(D4/D21,"")</f>
        <v>1.368945512328767</v>
      </c>
      <c r="E27" s="3">
        <f>IFERROR(E4/E21,"")</f>
        <v>1.2374386630136986</v>
      </c>
      <c r="H27" s="3">
        <f t="shared" ref="H27:M27" si="4">IFERROR(H4/H21,"")</f>
        <v>5.2127683506849314</v>
      </c>
      <c r="I27" s="3">
        <f t="shared" si="4"/>
        <v>4.6532706712328764</v>
      </c>
      <c r="J27" s="3">
        <f t="shared" si="4"/>
        <v>4.3933306164383561</v>
      </c>
      <c r="K27" s="3">
        <f t="shared" si="4"/>
        <v>2.8278130109589039</v>
      </c>
      <c r="L27" s="3">
        <f t="shared" si="4"/>
        <v>3.3742424245454545</v>
      </c>
      <c r="M27" s="3" t="str">
        <f t="shared" si="4"/>
        <v/>
      </c>
    </row>
    <row r="28" spans="1:13" ht="15.5" x14ac:dyDescent="0.35">
      <c r="C28" t="s">
        <v>49</v>
      </c>
      <c r="D28" s="4">
        <f>IFERROR(_xlfn.RRI(5,I27,D27),"")</f>
        <v>-0.21706524985641795</v>
      </c>
      <c r="E28" s="4">
        <f>IFERROR(_xlfn.RRI(5,J27,E27),"")</f>
        <v>-0.22384946918364024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50</v>
      </c>
      <c r="H29" s="4">
        <f t="shared" ref="H29:M29" si="6">IFERROR(((H25-I25)/I25)*100%,"")</f>
        <v>-1.411764705882353</v>
      </c>
      <c r="I29" s="4">
        <f t="shared" si="6"/>
        <v>2.2380952380952386</v>
      </c>
      <c r="J29" s="4">
        <f t="shared" si="6"/>
        <v>-2.615384615384615</v>
      </c>
      <c r="K29" s="4">
        <f t="shared" si="6"/>
        <v>-0.99788995292971916</v>
      </c>
      <c r="L29" s="4">
        <f t="shared" si="6"/>
        <v>-0.99985230068119568</v>
      </c>
      <c r="M29" s="4" t="str">
        <f t="shared" si="6"/>
        <v/>
      </c>
    </row>
    <row r="30" spans="1:13" ht="15.5" x14ac:dyDescent="0.35">
      <c r="C30" t="s">
        <v>51</v>
      </c>
      <c r="H30" s="4">
        <f t="shared" ref="H30:M30" si="7">IFERROR(((H27-I27)/I27)*100%,"")</f>
        <v>0.12023751012614467</v>
      </c>
      <c r="I30" s="4">
        <f t="shared" si="7"/>
        <v>5.9166968636940868E-2</v>
      </c>
      <c r="J30" s="4">
        <f t="shared" si="7"/>
        <v>0.55361425929240959</v>
      </c>
      <c r="K30" s="4">
        <f t="shared" si="7"/>
        <v>-0.16194136189256181</v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78.099999999999994</v>
      </c>
      <c r="E32" s="3">
        <f>IFERROR(INDEX(E51:E500,MATCH($A$32,$C$51:$C$500,0)),"")</f>
        <v>77.78</v>
      </c>
      <c r="H32" s="3">
        <f>IFERROR(INDEX(D32:G32,COUNT(D32:G32)),"")</f>
        <v>77.78</v>
      </c>
      <c r="I32" s="3">
        <f>IFERROR(INDEX(I51:I500,MATCH($C$32,$C$51:$C$500,0)),"")</f>
        <v>76.53</v>
      </c>
      <c r="J32" s="3">
        <f>IFERROR(INDEX(J51:J500,MATCH($C$32,$C$51:$C$500,0)),"")</f>
        <v>77.2</v>
      </c>
      <c r="K32" s="3">
        <f>IFERROR(INDEX(K51:K500,MATCH($C$32,$C$51:$C$500,0)),"")</f>
        <v>77.599999999999994</v>
      </c>
      <c r="L32" s="3">
        <f>IFERROR(INDEX(L51:L500,MATCH($C$32,$C$51:$C$500,0)),"")</f>
        <v>73</v>
      </c>
      <c r="M32" s="3">
        <f>IFERROR(INDEX(M51:M500,MATCH($C$32,$C$51:$C$500,0)),"")</f>
        <v>19201361.34</v>
      </c>
    </row>
    <row r="33" spans="1:13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1.64</v>
      </c>
      <c r="E33" s="3">
        <f>IFERROR(INDEX(E51:E500,MATCH($A$33,$C$51:$C$500,0)),"")</f>
        <v>0.94</v>
      </c>
      <c r="H33" s="3">
        <f>IFERROR(INDEX(D33:G33,COUNT(D33:G33)),"")</f>
        <v>0.94</v>
      </c>
      <c r="I33" s="3">
        <f>IFERROR(INDEX(I51:I500,MATCH($C$33,$C$51:$C$500,0)),"")</f>
        <v>0.63</v>
      </c>
      <c r="J33" s="3">
        <f>IFERROR(INDEX(J51:J500,MATCH($C$33,$C$51:$C$500,0)),"")</f>
        <v>0.17</v>
      </c>
      <c r="K33" s="3">
        <f>IFERROR(INDEX(K51:K500,MATCH($C$33,$C$51:$C$500,0)),"")</f>
        <v>0.31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387.88</v>
      </c>
      <c r="E34" s="3">
        <f>IFERROR(INDEX(E51:E500,MATCH($A$34,$C$51:$C$500,0)),"")</f>
        <v>260.70999999999998</v>
      </c>
      <c r="H34" s="3">
        <f>IFERROR(INDEX(D34:G34,COUNT(D34:G34)),"")</f>
        <v>260.70999999999998</v>
      </c>
      <c r="I34" s="3">
        <f>IFERROR(INDEX(I51:I500,MATCH($C$34,$C$51:$C$500,0)),"")</f>
        <v>-70.59</v>
      </c>
      <c r="J34" s="3">
        <f>IFERROR(INDEX(J51:J500,MATCH($C$34,$C$51:$C$500,0)),"")</f>
        <v>-61.9</v>
      </c>
      <c r="K34" s="3">
        <f>IFERROR(INDEX(K51:K500,MATCH($C$34,$C$51:$C$500,0)),"")</f>
        <v>184.62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93.51</v>
      </c>
      <c r="E35" s="3">
        <f>IFERROR(INDEX(E51:E500,MATCH($A$35,$C$51:$C$500,0)),"")</f>
        <v>59</v>
      </c>
      <c r="H35" s="3">
        <f>IFERROR(INDEX(D35:G35,COUNT(D35:G35)),"")</f>
        <v>59</v>
      </c>
      <c r="I35" s="3">
        <f>IFERROR(INDEX(I51:I500,MATCH($C$35,$C$51:$C$500,0)),"")</f>
        <v>10.32</v>
      </c>
      <c r="J35" s="3">
        <f>IFERROR(INDEX(J51:J500,MATCH($C$35,$C$51:$C$500,0)),"")</f>
        <v>2.96</v>
      </c>
      <c r="K35" s="3">
        <f>IFERROR(INDEX(K51:K500,MATCH($C$35,$C$51:$C$500,0)),"")</f>
        <v>8.49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64</v>
      </c>
      <c r="C36" t="s">
        <v>65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66</v>
      </c>
      <c r="C37" t="s">
        <v>67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480</v>
      </c>
      <c r="E50" t="s">
        <v>68</v>
      </c>
      <c r="F50" t="s">
        <v>238</v>
      </c>
      <c r="G50" t="s">
        <v>69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</row>
    <row r="51" spans="2:13" ht="15.5" x14ac:dyDescent="0.35">
      <c r="B51" t="s">
        <v>73</v>
      </c>
      <c r="C51" t="s">
        <v>6</v>
      </c>
      <c r="D51" s="5">
        <v>1998660448</v>
      </c>
      <c r="E51" s="5">
        <v>1806660448</v>
      </c>
      <c r="F51" s="5">
        <v>1782660448</v>
      </c>
      <c r="G51" s="5">
        <v>1710443795</v>
      </c>
      <c r="I51" s="5">
        <v>6793775180</v>
      </c>
      <c r="J51" s="5">
        <v>6414262700</v>
      </c>
      <c r="K51" s="5">
        <v>4128606996</v>
      </c>
      <c r="L51" s="5">
        <v>3711666667</v>
      </c>
      <c r="M51" s="5">
        <v>3100000000</v>
      </c>
    </row>
    <row r="52" spans="2:13" ht="15.5" x14ac:dyDescent="0.35">
      <c r="C52" t="s">
        <v>74</v>
      </c>
      <c r="D52" s="5">
        <v>-609700247</v>
      </c>
      <c r="E52" s="5">
        <v>-595869995</v>
      </c>
      <c r="F52" s="5">
        <v>-596420164</v>
      </c>
      <c r="G52" s="5">
        <v>-715298381</v>
      </c>
      <c r="I52" s="5">
        <v>-2296187281</v>
      </c>
      <c r="J52" s="5">
        <v>-1828494845</v>
      </c>
      <c r="K52" s="5">
        <v>-953994032</v>
      </c>
      <c r="L52" s="5">
        <v>-2447703058</v>
      </c>
      <c r="M52" s="5">
        <v>-2274471840</v>
      </c>
    </row>
    <row r="53" spans="2:13" ht="15.5" x14ac:dyDescent="0.35">
      <c r="C53" t="s">
        <v>75</v>
      </c>
      <c r="D53" s="5">
        <v>1388960201</v>
      </c>
      <c r="E53" s="5">
        <v>1210790453</v>
      </c>
      <c r="F53" s="5">
        <v>1186240284</v>
      </c>
      <c r="G53" s="5">
        <v>995145414</v>
      </c>
      <c r="I53" s="5">
        <v>4497587899</v>
      </c>
      <c r="J53" s="5">
        <v>4585767855</v>
      </c>
      <c r="K53" s="5">
        <v>3174612964</v>
      </c>
      <c r="L53" s="5">
        <v>1263963609</v>
      </c>
      <c r="M53" s="5">
        <v>825528160</v>
      </c>
    </row>
    <row r="54" spans="2:13" ht="15.5" x14ac:dyDescent="0.35">
      <c r="C54" t="s">
        <v>76</v>
      </c>
      <c r="D54" s="5">
        <v>-672399590</v>
      </c>
      <c r="E54" s="5">
        <v>-575731660</v>
      </c>
      <c r="F54" s="5">
        <v>-778762361</v>
      </c>
      <c r="G54" s="5">
        <v>-2150830807</v>
      </c>
      <c r="I54" s="5">
        <v>-5370161628</v>
      </c>
      <c r="J54" s="5">
        <v>-5706552282</v>
      </c>
      <c r="K54" s="5">
        <v>-2676735518</v>
      </c>
      <c r="L54" s="5">
        <v>-571149556</v>
      </c>
      <c r="M54" s="5">
        <v>-275951179</v>
      </c>
    </row>
    <row r="55" spans="2:13" ht="15.5" x14ac:dyDescent="0.35">
      <c r="C55" t="s">
        <v>77</v>
      </c>
      <c r="D55" s="5">
        <v>-672399590</v>
      </c>
      <c r="E55" s="5">
        <v>-575731660</v>
      </c>
      <c r="F55" s="5">
        <v>-778762361</v>
      </c>
      <c r="G55" s="5">
        <v>-2150830807</v>
      </c>
      <c r="I55" s="5">
        <v>-5370161628</v>
      </c>
      <c r="J55" s="5">
        <v>-5706552282</v>
      </c>
      <c r="K55" s="5">
        <v>-2676735518</v>
      </c>
      <c r="L55" s="5">
        <v>-571149556</v>
      </c>
      <c r="M55" s="5">
        <v>-275951179</v>
      </c>
    </row>
    <row r="56" spans="2:13" ht="15.5" x14ac:dyDescent="0.35">
      <c r="C56" t="s">
        <v>78</v>
      </c>
      <c r="D56" s="5">
        <v>716560611</v>
      </c>
      <c r="E56" s="5">
        <v>635058793</v>
      </c>
      <c r="F56" s="5">
        <v>407477923</v>
      </c>
      <c r="G56" s="5">
        <v>-1155685393</v>
      </c>
      <c r="I56" s="5">
        <v>-872573729</v>
      </c>
      <c r="J56" s="5">
        <v>-1120784427</v>
      </c>
      <c r="K56" s="5">
        <v>497877446</v>
      </c>
      <c r="L56" s="5">
        <v>692814053</v>
      </c>
      <c r="M56" s="5">
        <v>549576981</v>
      </c>
    </row>
    <row r="57" spans="2:13" ht="15.5" x14ac:dyDescent="0.35">
      <c r="C57" t="s">
        <v>79</v>
      </c>
      <c r="D57" s="5">
        <v>-238732935</v>
      </c>
      <c r="E57" s="5">
        <v>-231202029</v>
      </c>
      <c r="F57" s="5">
        <v>-233709439</v>
      </c>
      <c r="G57" s="5">
        <v>554960348</v>
      </c>
      <c r="I57" s="5">
        <v>-113486002</v>
      </c>
      <c r="J57" s="5">
        <v>818891652</v>
      </c>
      <c r="K57" s="5">
        <v>-308348828</v>
      </c>
      <c r="L57" s="5">
        <v>67115965662</v>
      </c>
      <c r="M57" s="5">
        <v>-299298239</v>
      </c>
    </row>
    <row r="58" spans="2:13" ht="15.5" x14ac:dyDescent="0.35">
      <c r="C58" t="s">
        <v>433</v>
      </c>
      <c r="D58" s="5">
        <v>-199866044</v>
      </c>
      <c r="E58" s="5">
        <v>-180666044</v>
      </c>
      <c r="F58" s="5">
        <v>-178266044</v>
      </c>
      <c r="G58" s="5">
        <v>-171044379</v>
      </c>
      <c r="I58" s="5">
        <v>-679377518</v>
      </c>
      <c r="J58" s="5">
        <v>-641426270</v>
      </c>
      <c r="K58" s="5">
        <v>-412860697</v>
      </c>
      <c r="L58" s="5">
        <v>-359166667</v>
      </c>
      <c r="M58" s="5">
        <v>-310000000</v>
      </c>
    </row>
    <row r="59" spans="2:13" ht="15.5" x14ac:dyDescent="0.35">
      <c r="C59" t="s">
        <v>80</v>
      </c>
      <c r="D59" s="5">
        <v>649266</v>
      </c>
      <c r="E59" s="5">
        <v>365812</v>
      </c>
      <c r="F59" s="5">
        <v>306443</v>
      </c>
      <c r="G59" s="5">
        <v>191628</v>
      </c>
      <c r="I59" s="5">
        <v>1702787</v>
      </c>
      <c r="J59" s="5">
        <v>635711819</v>
      </c>
      <c r="K59" s="5">
        <v>129307505</v>
      </c>
      <c r="L59" s="5">
        <v>89618174</v>
      </c>
      <c r="M59" s="5">
        <v>51823195</v>
      </c>
    </row>
    <row r="60" spans="2:13" ht="15.5" x14ac:dyDescent="0.35">
      <c r="C60" t="s">
        <v>27</v>
      </c>
      <c r="D60" s="5">
        <v>-39516157</v>
      </c>
      <c r="E60" s="5">
        <v>-50901797</v>
      </c>
      <c r="F60" s="5">
        <v>-55749838</v>
      </c>
      <c r="G60" s="5">
        <v>-121137348</v>
      </c>
      <c r="I60" s="5">
        <v>-282761718</v>
      </c>
      <c r="J60" s="5">
        <v>-458112711</v>
      </c>
      <c r="K60" s="5">
        <v>-15366538</v>
      </c>
      <c r="L60" s="5">
        <v>-10132374</v>
      </c>
      <c r="M60" s="5">
        <v>-11150677</v>
      </c>
    </row>
    <row r="61" spans="2:13" ht="15.5" x14ac:dyDescent="0.35">
      <c r="C61" t="s">
        <v>81</v>
      </c>
      <c r="D61" s="5">
        <v>30130</v>
      </c>
      <c r="E61" s="5">
        <v>22493</v>
      </c>
      <c r="F61" s="5">
        <v>19266</v>
      </c>
      <c r="G61" s="5">
        <v>-64009</v>
      </c>
      <c r="I61" s="5">
        <v>25779</v>
      </c>
    </row>
    <row r="62" spans="2:13" ht="15.5" x14ac:dyDescent="0.35">
      <c r="C62" t="s">
        <v>82</v>
      </c>
      <c r="D62" s="5">
        <v>-238732935</v>
      </c>
      <c r="E62" s="5">
        <v>-231202029</v>
      </c>
      <c r="F62" s="5">
        <v>-233709439</v>
      </c>
      <c r="G62" s="5">
        <v>554960348</v>
      </c>
      <c r="I62" s="5">
        <v>-113486002</v>
      </c>
      <c r="J62" s="5">
        <v>818891652</v>
      </c>
      <c r="K62" s="5">
        <v>-308348828</v>
      </c>
      <c r="L62" s="5">
        <v>67115965662</v>
      </c>
      <c r="M62" s="5">
        <v>-299298239</v>
      </c>
    </row>
    <row r="63" spans="2:13" ht="15.5" x14ac:dyDescent="0.35">
      <c r="C63" t="s">
        <v>29</v>
      </c>
      <c r="D63" s="5">
        <v>477827676</v>
      </c>
      <c r="E63" s="5">
        <v>403856764</v>
      </c>
      <c r="F63" s="5">
        <v>173768484</v>
      </c>
      <c r="G63" s="5">
        <v>-600725045</v>
      </c>
      <c r="I63" s="5">
        <v>-986059731</v>
      </c>
      <c r="J63" s="5">
        <v>-301892775</v>
      </c>
      <c r="K63" s="5">
        <v>189528618</v>
      </c>
      <c r="L63" s="5">
        <v>67808779715</v>
      </c>
      <c r="M63" s="5">
        <v>250278742</v>
      </c>
    </row>
    <row r="64" spans="2:13" ht="15.5" x14ac:dyDescent="0.35">
      <c r="C64" t="s">
        <v>28</v>
      </c>
      <c r="L64" s="5">
        <v>-32361890</v>
      </c>
    </row>
    <row r="65" spans="2:13" ht="15.5" x14ac:dyDescent="0.35">
      <c r="C65" t="s">
        <v>86</v>
      </c>
      <c r="D65" s="5">
        <v>477827676</v>
      </c>
      <c r="E65" s="5">
        <v>403856764</v>
      </c>
      <c r="F65" s="5">
        <v>173768484</v>
      </c>
      <c r="G65" s="5">
        <v>-600725045</v>
      </c>
      <c r="I65" s="5">
        <v>-986059731</v>
      </c>
      <c r="J65" s="5">
        <v>-301892775</v>
      </c>
      <c r="K65" s="5">
        <v>189528618</v>
      </c>
      <c r="L65" s="5">
        <v>67776417825</v>
      </c>
      <c r="M65" s="5">
        <v>250278742</v>
      </c>
    </row>
    <row r="66" spans="2:13" ht="15.5" x14ac:dyDescent="0.35">
      <c r="C66" t="s">
        <v>87</v>
      </c>
      <c r="D66" s="5">
        <v>477827676</v>
      </c>
      <c r="E66" s="5">
        <v>403856764</v>
      </c>
      <c r="F66" s="5">
        <v>173768484</v>
      </c>
      <c r="G66" s="5">
        <v>-600725045</v>
      </c>
      <c r="I66" s="5">
        <v>-986059731</v>
      </c>
      <c r="J66" s="5">
        <v>-301892775</v>
      </c>
      <c r="K66" s="5">
        <v>189528618</v>
      </c>
      <c r="L66" s="5">
        <v>67776417825</v>
      </c>
      <c r="M66" s="5">
        <v>250278742</v>
      </c>
    </row>
    <row r="67" spans="2:13" ht="15.5" x14ac:dyDescent="0.35">
      <c r="C67" t="s">
        <v>88</v>
      </c>
      <c r="G67" s="5">
        <v>3230022</v>
      </c>
      <c r="I67" s="5">
        <v>3230022</v>
      </c>
      <c r="J67" s="5">
        <v>887000</v>
      </c>
      <c r="K67" s="5">
        <v>-29574000</v>
      </c>
    </row>
    <row r="68" spans="2:13" ht="15.5" x14ac:dyDescent="0.35">
      <c r="C68" t="s">
        <v>89</v>
      </c>
      <c r="D68" s="5">
        <v>477827676</v>
      </c>
      <c r="E68" s="5">
        <v>403856764</v>
      </c>
      <c r="F68" s="5">
        <v>173768484</v>
      </c>
      <c r="G68" s="5">
        <v>-597495023</v>
      </c>
      <c r="I68" s="5">
        <v>-982829709</v>
      </c>
      <c r="J68" s="5">
        <v>-301005775</v>
      </c>
      <c r="K68" s="5">
        <v>159954618</v>
      </c>
      <c r="L68" s="5">
        <v>67776417825</v>
      </c>
      <c r="M68" s="5">
        <v>250278742</v>
      </c>
    </row>
    <row r="69" spans="2:13" ht="15.5" x14ac:dyDescent="0.35">
      <c r="C69" t="s">
        <v>90</v>
      </c>
      <c r="D69" s="5">
        <v>477827676</v>
      </c>
      <c r="E69" s="5">
        <v>403856764</v>
      </c>
      <c r="F69" s="5">
        <v>173768484</v>
      </c>
      <c r="G69" s="5">
        <v>-600725045</v>
      </c>
      <c r="I69" s="5">
        <v>-986059731</v>
      </c>
      <c r="J69" s="5">
        <v>-301892775</v>
      </c>
      <c r="K69" s="5">
        <v>189528618</v>
      </c>
      <c r="L69" s="5">
        <v>67776417825</v>
      </c>
      <c r="M69" s="5">
        <v>250278742</v>
      </c>
    </row>
    <row r="70" spans="2:13" ht="15.5" x14ac:dyDescent="0.35">
      <c r="C70" t="s">
        <v>8</v>
      </c>
      <c r="D70" s="5">
        <v>477797546</v>
      </c>
      <c r="E70" s="5">
        <v>403834271</v>
      </c>
      <c r="F70" s="5">
        <v>173749218</v>
      </c>
      <c r="G70" s="5">
        <v>-597431014</v>
      </c>
      <c r="I70" s="5">
        <v>-982855488</v>
      </c>
      <c r="J70" s="5">
        <v>-301005775</v>
      </c>
      <c r="K70" s="5">
        <v>159954618</v>
      </c>
      <c r="L70" s="5">
        <v>67776417825</v>
      </c>
      <c r="M70" s="5">
        <v>250278742</v>
      </c>
    </row>
    <row r="71" spans="2:13" ht="15.5" x14ac:dyDescent="0.35">
      <c r="C71" t="s">
        <v>92</v>
      </c>
      <c r="D71" s="5">
        <v>477827676</v>
      </c>
      <c r="E71" s="5">
        <v>403856764</v>
      </c>
      <c r="F71" s="5">
        <v>173768484</v>
      </c>
      <c r="G71" s="5">
        <v>-600725045</v>
      </c>
      <c r="I71" s="5">
        <v>-986059731</v>
      </c>
      <c r="J71" s="5">
        <v>-301892775</v>
      </c>
      <c r="K71" s="5">
        <v>189528618</v>
      </c>
      <c r="L71" s="5">
        <v>67776417825</v>
      </c>
      <c r="M71" s="5">
        <v>250278742</v>
      </c>
    </row>
    <row r="72" spans="2:13" ht="15.5" x14ac:dyDescent="0.35">
      <c r="C72" t="s">
        <v>93</v>
      </c>
      <c r="D72" s="5">
        <v>477827676</v>
      </c>
      <c r="E72" s="5">
        <v>403856764</v>
      </c>
      <c r="F72" s="5">
        <v>173768484</v>
      </c>
      <c r="G72" s="5">
        <v>-597495023</v>
      </c>
      <c r="I72" s="5">
        <v>-982829709</v>
      </c>
      <c r="J72" s="5">
        <v>-301005775</v>
      </c>
      <c r="K72" s="5">
        <v>159954618</v>
      </c>
      <c r="L72" s="5">
        <v>67776417825</v>
      </c>
      <c r="M72" s="5">
        <v>250278742</v>
      </c>
    </row>
    <row r="73" spans="2:13" ht="15.5" x14ac:dyDescent="0.35">
      <c r="C73" t="s">
        <v>94</v>
      </c>
      <c r="D73" s="5">
        <v>477827676</v>
      </c>
      <c r="E73" s="5">
        <v>403856764</v>
      </c>
      <c r="F73" s="5">
        <v>173768484</v>
      </c>
      <c r="G73" s="5">
        <v>-597495023</v>
      </c>
      <c r="I73" s="5">
        <v>-982829709</v>
      </c>
      <c r="J73" s="5">
        <v>-301005775</v>
      </c>
      <c r="K73" s="5">
        <v>159954618</v>
      </c>
      <c r="L73" s="5">
        <v>67776417825</v>
      </c>
      <c r="M73" s="5">
        <v>250278742</v>
      </c>
    </row>
    <row r="75" spans="2:13" ht="15.5" x14ac:dyDescent="0.35">
      <c r="B75" t="s">
        <v>95</v>
      </c>
      <c r="C75" t="s">
        <v>96</v>
      </c>
    </row>
    <row r="76" spans="2:13" ht="15.5" x14ac:dyDescent="0.35">
      <c r="C76" t="s">
        <v>97</v>
      </c>
    </row>
    <row r="77" spans="2:13" ht="15.5" x14ac:dyDescent="0.35">
      <c r="C77" t="s">
        <v>20</v>
      </c>
      <c r="D77" s="5">
        <v>2642202536</v>
      </c>
      <c r="E77" s="5">
        <v>2143540868</v>
      </c>
      <c r="F77" s="5">
        <v>963129623</v>
      </c>
      <c r="G77" s="5">
        <v>1428287199</v>
      </c>
      <c r="I77" s="5">
        <v>1428287199</v>
      </c>
      <c r="J77" s="5">
        <v>5394007962</v>
      </c>
      <c r="K77" s="5">
        <v>25543893778</v>
      </c>
      <c r="L77" s="5">
        <v>7156626647</v>
      </c>
      <c r="M77" s="5">
        <v>3479635492</v>
      </c>
    </row>
    <row r="78" spans="2:13" ht="15.5" x14ac:dyDescent="0.35">
      <c r="C78" t="s">
        <v>101</v>
      </c>
      <c r="D78" s="5">
        <v>4714127</v>
      </c>
      <c r="E78" s="5">
        <v>37000000</v>
      </c>
      <c r="F78" s="5">
        <v>610500000</v>
      </c>
      <c r="G78" s="5">
        <v>4000000</v>
      </c>
      <c r="I78" s="5">
        <v>4000000</v>
      </c>
      <c r="J78" s="5">
        <v>2330608046</v>
      </c>
      <c r="K78" s="5">
        <v>6000000</v>
      </c>
      <c r="L78" s="5">
        <v>76300000</v>
      </c>
      <c r="M78" s="5">
        <v>214350000</v>
      </c>
    </row>
    <row r="79" spans="2:13" ht="15.5" x14ac:dyDescent="0.35">
      <c r="C79" t="s">
        <v>247</v>
      </c>
      <c r="J79" s="5">
        <v>2328861837</v>
      </c>
    </row>
    <row r="80" spans="2:13" ht="15.5" x14ac:dyDescent="0.35">
      <c r="C80" t="s">
        <v>99</v>
      </c>
      <c r="D80" s="5">
        <v>4714127</v>
      </c>
      <c r="E80" s="5">
        <v>37000000</v>
      </c>
      <c r="G80" s="5">
        <v>4000000</v>
      </c>
      <c r="I80" s="5">
        <v>4000000</v>
      </c>
      <c r="J80" s="5">
        <v>1746209</v>
      </c>
    </row>
    <row r="81" spans="3:13" ht="15.5" x14ac:dyDescent="0.35">
      <c r="C81" t="s">
        <v>102</v>
      </c>
      <c r="D81" s="5">
        <v>4714127</v>
      </c>
      <c r="E81" s="5">
        <v>37000000</v>
      </c>
      <c r="F81" s="5">
        <v>610500000</v>
      </c>
      <c r="G81" s="5">
        <v>4000000</v>
      </c>
      <c r="I81" s="5">
        <v>4000000</v>
      </c>
      <c r="J81" s="5">
        <v>2330608046</v>
      </c>
      <c r="K81" s="5">
        <v>6000000</v>
      </c>
      <c r="L81" s="5">
        <v>76300000</v>
      </c>
      <c r="M81" s="5">
        <v>214350000</v>
      </c>
    </row>
    <row r="82" spans="3:13" ht="15.5" x14ac:dyDescent="0.35">
      <c r="C82" t="s">
        <v>103</v>
      </c>
    </row>
    <row r="83" spans="3:13" ht="15.5" x14ac:dyDescent="0.35">
      <c r="C83" t="s">
        <v>81</v>
      </c>
      <c r="G83" s="5">
        <v>-25457000</v>
      </c>
      <c r="I83" s="5">
        <v>-25457000</v>
      </c>
      <c r="J83" s="5">
        <v>-28687000</v>
      </c>
    </row>
    <row r="84" spans="3:13" ht="15.5" x14ac:dyDescent="0.35">
      <c r="C84" t="s">
        <v>104</v>
      </c>
      <c r="D84" s="5">
        <v>4280284334</v>
      </c>
      <c r="E84" s="5">
        <v>4004791410</v>
      </c>
      <c r="F84" s="5">
        <v>3544992761</v>
      </c>
      <c r="G84" s="5">
        <v>3447199910</v>
      </c>
      <c r="I84" s="5">
        <v>3447199910</v>
      </c>
      <c r="J84" s="5">
        <v>11062096017</v>
      </c>
      <c r="K84" s="5">
        <v>31582096446</v>
      </c>
      <c r="L84" s="5">
        <v>9739926650</v>
      </c>
      <c r="M84" s="5">
        <v>4850945533</v>
      </c>
    </row>
    <row r="85" spans="3:13" ht="15.5" x14ac:dyDescent="0.35">
      <c r="C85" t="s">
        <v>105</v>
      </c>
    </row>
    <row r="86" spans="3:13" ht="15.5" x14ac:dyDescent="0.35">
      <c r="C86" t="s">
        <v>106</v>
      </c>
      <c r="D86" s="5">
        <v>2934264871</v>
      </c>
      <c r="E86" s="5">
        <v>3017246110</v>
      </c>
      <c r="F86" s="5">
        <v>3100227351</v>
      </c>
      <c r="G86" s="5">
        <v>3183208590</v>
      </c>
      <c r="I86" s="5">
        <v>3183208590</v>
      </c>
      <c r="J86" s="5">
        <v>3515133548</v>
      </c>
      <c r="K86" s="5">
        <v>847873000</v>
      </c>
      <c r="M86" s="5">
        <v>1414051672</v>
      </c>
    </row>
    <row r="87" spans="3:13" ht="15.5" x14ac:dyDescent="0.35">
      <c r="C87" t="s">
        <v>708</v>
      </c>
      <c r="D87" s="5">
        <v>2000000000</v>
      </c>
      <c r="E87" s="5">
        <v>2000000000</v>
      </c>
      <c r="F87" s="5">
        <v>2000000000</v>
      </c>
      <c r="G87" s="5">
        <v>2000000000</v>
      </c>
      <c r="I87" s="5">
        <v>2000000000</v>
      </c>
      <c r="J87" s="5">
        <v>2000000000</v>
      </c>
    </row>
    <row r="88" spans="3:13" ht="15.5" x14ac:dyDescent="0.35">
      <c r="C88" t="s">
        <v>434</v>
      </c>
      <c r="D88" s="5">
        <v>105741502581</v>
      </c>
      <c r="E88" s="5">
        <v>105741502581</v>
      </c>
      <c r="F88" s="5">
        <v>105741502581</v>
      </c>
      <c r="G88" s="5">
        <v>104501405025</v>
      </c>
      <c r="I88" s="5">
        <v>104501405025</v>
      </c>
      <c r="J88" s="5">
        <v>103483454578</v>
      </c>
      <c r="K88" s="5">
        <v>90137622619</v>
      </c>
      <c r="L88" s="5">
        <v>82871600000</v>
      </c>
      <c r="M88" s="5">
        <v>17311291903</v>
      </c>
    </row>
    <row r="89" spans="3:13" ht="15.5" x14ac:dyDescent="0.35">
      <c r="C89" t="s">
        <v>107</v>
      </c>
    </row>
    <row r="90" spans="3:13" ht="15.5" x14ac:dyDescent="0.35">
      <c r="C90" t="s">
        <v>109</v>
      </c>
      <c r="D90" s="5">
        <v>120283226054</v>
      </c>
      <c r="E90" s="5">
        <v>120683337062</v>
      </c>
      <c r="F90" s="5">
        <v>121083452064</v>
      </c>
      <c r="G90" s="5">
        <v>120243461510</v>
      </c>
      <c r="I90" s="5">
        <v>120243461510</v>
      </c>
      <c r="J90" s="5">
        <v>120259288408</v>
      </c>
      <c r="K90" s="5">
        <v>93395162279</v>
      </c>
      <c r="L90" s="5">
        <v>82871600000</v>
      </c>
      <c r="M90" s="5">
        <v>18725343575</v>
      </c>
    </row>
    <row r="91" spans="3:13" ht="15.5" x14ac:dyDescent="0.35">
      <c r="C91" t="s">
        <v>110</v>
      </c>
      <c r="D91" s="5">
        <v>124563510388</v>
      </c>
      <c r="E91" s="5">
        <v>124688128472</v>
      </c>
      <c r="F91" s="5">
        <v>124628444825</v>
      </c>
      <c r="G91" s="5">
        <v>123690661420</v>
      </c>
      <c r="I91" s="5">
        <v>123690661420</v>
      </c>
      <c r="J91" s="5">
        <v>131321384425</v>
      </c>
      <c r="K91" s="5">
        <v>124977258725</v>
      </c>
      <c r="L91" s="5">
        <v>92611526650</v>
      </c>
      <c r="M91" s="5">
        <v>23576289108</v>
      </c>
    </row>
    <row r="92" spans="3:13" ht="15.5" x14ac:dyDescent="0.35">
      <c r="C92" t="s">
        <v>111</v>
      </c>
    </row>
    <row r="93" spans="3:13" ht="15.5" x14ac:dyDescent="0.35">
      <c r="C93" t="s">
        <v>112</v>
      </c>
    </row>
    <row r="94" spans="3:13" ht="15.5" x14ac:dyDescent="0.35">
      <c r="C94" t="s">
        <v>113</v>
      </c>
      <c r="D94" s="5">
        <v>1615448737</v>
      </c>
      <c r="E94" s="5">
        <v>2931607783</v>
      </c>
      <c r="F94" s="5">
        <v>3863209483</v>
      </c>
      <c r="G94" s="5">
        <v>5375975133</v>
      </c>
      <c r="I94" s="5">
        <v>5375975133</v>
      </c>
      <c r="J94" s="5">
        <v>9983978459</v>
      </c>
      <c r="K94" s="5">
        <v>4491929956</v>
      </c>
      <c r="L94" s="5">
        <v>4847225024</v>
      </c>
      <c r="M94" s="5">
        <v>3428657307</v>
      </c>
    </row>
    <row r="95" spans="3:13" ht="15.5" x14ac:dyDescent="0.35">
      <c r="C95" t="s">
        <v>115</v>
      </c>
      <c r="E95" s="5">
        <v>200000000</v>
      </c>
      <c r="J95" s="5">
        <v>109892015</v>
      </c>
      <c r="L95" s="5">
        <v>900000</v>
      </c>
    </row>
    <row r="96" spans="3:13" ht="15.5" x14ac:dyDescent="0.35">
      <c r="C96" t="s">
        <v>114</v>
      </c>
      <c r="K96" s="5">
        <v>28588560</v>
      </c>
    </row>
    <row r="97" spans="3:13" ht="15.5" x14ac:dyDescent="0.35">
      <c r="C97" t="s">
        <v>117</v>
      </c>
      <c r="E97" s="5">
        <v>14430000</v>
      </c>
      <c r="F97" s="5">
        <v>127780000</v>
      </c>
      <c r="G97" s="5">
        <v>143780000</v>
      </c>
      <c r="I97" s="5">
        <v>143780000</v>
      </c>
      <c r="J97" s="5">
        <v>137500000</v>
      </c>
      <c r="K97" s="5">
        <v>299100000</v>
      </c>
      <c r="L97" s="5">
        <v>645000000</v>
      </c>
    </row>
    <row r="98" spans="3:13" ht="15.5" x14ac:dyDescent="0.35">
      <c r="C98" t="s">
        <v>116</v>
      </c>
      <c r="D98" s="5">
        <v>8488136</v>
      </c>
      <c r="E98" s="5">
        <v>8399433</v>
      </c>
      <c r="F98" s="5">
        <v>8258086</v>
      </c>
      <c r="G98" s="5">
        <v>37376229</v>
      </c>
      <c r="I98" s="5">
        <v>37376229</v>
      </c>
      <c r="J98" s="5">
        <v>30376062</v>
      </c>
      <c r="K98" s="5">
        <v>32984396</v>
      </c>
      <c r="L98" s="5">
        <v>430075024</v>
      </c>
      <c r="M98" s="5">
        <v>94652107</v>
      </c>
    </row>
    <row r="99" spans="3:13" ht="15.5" x14ac:dyDescent="0.35">
      <c r="C99" t="s">
        <v>255</v>
      </c>
      <c r="J99" s="5">
        <v>1751469444</v>
      </c>
    </row>
    <row r="100" spans="3:13" ht="15.5" x14ac:dyDescent="0.35">
      <c r="C100" t="s">
        <v>119</v>
      </c>
    </row>
    <row r="101" spans="3:13" ht="15.5" x14ac:dyDescent="0.35">
      <c r="C101" t="s">
        <v>323</v>
      </c>
      <c r="J101" s="5">
        <v>85722000</v>
      </c>
      <c r="K101" s="5">
        <v>257166000</v>
      </c>
    </row>
    <row r="102" spans="3:13" ht="15.5" x14ac:dyDescent="0.35">
      <c r="C102" t="s">
        <v>120</v>
      </c>
      <c r="D102" s="5">
        <v>1126856156</v>
      </c>
      <c r="E102" s="5">
        <v>1253142870</v>
      </c>
      <c r="F102" s="5">
        <v>1505714287</v>
      </c>
      <c r="G102" s="5">
        <v>1309031243</v>
      </c>
      <c r="I102" s="5">
        <v>1309031243</v>
      </c>
      <c r="J102" s="5">
        <v>2319470213</v>
      </c>
      <c r="M102" s="5">
        <v>416815000</v>
      </c>
    </row>
    <row r="103" spans="3:13" ht="15.5" x14ac:dyDescent="0.35">
      <c r="C103" t="s">
        <v>121</v>
      </c>
      <c r="D103" s="5">
        <v>1126856156</v>
      </c>
      <c r="E103" s="5">
        <v>1253142870</v>
      </c>
      <c r="F103" s="5">
        <v>1505714287</v>
      </c>
      <c r="G103" s="5">
        <v>1309031243</v>
      </c>
      <c r="I103" s="5">
        <v>1309031243</v>
      </c>
      <c r="J103" s="5">
        <v>2405192213</v>
      </c>
      <c r="K103" s="5">
        <v>257166000</v>
      </c>
      <c r="M103" s="5">
        <v>416815000</v>
      </c>
    </row>
    <row r="104" spans="3:13" ht="15.5" x14ac:dyDescent="0.35">
      <c r="C104" t="s">
        <v>122</v>
      </c>
      <c r="D104" s="5">
        <v>8910011160</v>
      </c>
      <c r="E104" s="5">
        <v>8196297874</v>
      </c>
      <c r="F104" s="5">
        <v>7608869291</v>
      </c>
      <c r="G104" s="5">
        <v>6572186247</v>
      </c>
      <c r="I104" s="5">
        <v>6572186247</v>
      </c>
      <c r="J104" s="5">
        <v>8612076217</v>
      </c>
      <c r="K104" s="5">
        <v>7186558000</v>
      </c>
      <c r="L104" s="5">
        <v>7467067000</v>
      </c>
      <c r="M104" s="5">
        <v>8626815000</v>
      </c>
    </row>
    <row r="105" spans="3:13" ht="15.5" x14ac:dyDescent="0.35">
      <c r="C105" t="s">
        <v>123</v>
      </c>
      <c r="D105" s="5">
        <v>8910011160</v>
      </c>
      <c r="E105" s="5">
        <v>8196297874</v>
      </c>
      <c r="F105" s="5">
        <v>7608869291</v>
      </c>
      <c r="G105" s="5">
        <v>6572186247</v>
      </c>
      <c r="I105" s="5">
        <v>6572186247</v>
      </c>
      <c r="J105" s="5">
        <v>8612076217</v>
      </c>
      <c r="K105" s="5">
        <v>7186558000</v>
      </c>
      <c r="L105" s="5">
        <v>7467067000</v>
      </c>
      <c r="M105" s="5">
        <v>8626815000</v>
      </c>
    </row>
    <row r="106" spans="3:13" ht="15.5" x14ac:dyDescent="0.35">
      <c r="C106" t="s">
        <v>124</v>
      </c>
      <c r="D106" s="5">
        <v>10525459897</v>
      </c>
      <c r="E106" s="5">
        <v>11127905657</v>
      </c>
      <c r="F106" s="5">
        <v>11472078774</v>
      </c>
      <c r="G106" s="5">
        <v>11948161380</v>
      </c>
      <c r="I106" s="5">
        <v>11948161380</v>
      </c>
      <c r="J106" s="5">
        <v>18596054676</v>
      </c>
      <c r="K106" s="5">
        <v>11678487956</v>
      </c>
      <c r="L106" s="5">
        <v>12314292024</v>
      </c>
      <c r="M106" s="5">
        <v>12055472307</v>
      </c>
    </row>
    <row r="107" spans="3:13" ht="15.5" x14ac:dyDescent="0.35">
      <c r="C107" t="s">
        <v>125</v>
      </c>
    </row>
    <row r="108" spans="3:13" ht="15.5" x14ac:dyDescent="0.35">
      <c r="C108" t="s">
        <v>126</v>
      </c>
      <c r="D108" s="5">
        <v>14600077540</v>
      </c>
      <c r="E108" s="5">
        <v>14600077540</v>
      </c>
      <c r="F108" s="5">
        <v>14600077540</v>
      </c>
      <c r="G108" s="5">
        <v>14600077540</v>
      </c>
      <c r="I108" s="5">
        <v>14600077540</v>
      </c>
      <c r="J108" s="5">
        <v>14600077540</v>
      </c>
      <c r="K108" s="5">
        <v>14600000000</v>
      </c>
      <c r="L108" s="5">
        <v>11000000000</v>
      </c>
      <c r="M108" s="5">
        <v>600000000</v>
      </c>
    </row>
    <row r="109" spans="3:13" ht="15.5" x14ac:dyDescent="0.35">
      <c r="C109" t="s">
        <v>127</v>
      </c>
      <c r="D109" s="5">
        <v>28968525696</v>
      </c>
      <c r="E109" s="5">
        <v>28968525696</v>
      </c>
      <c r="F109" s="5">
        <v>28968525696</v>
      </c>
      <c r="G109" s="5">
        <v>28968525696</v>
      </c>
      <c r="I109" s="5">
        <v>28968525696</v>
      </c>
      <c r="J109" s="5">
        <v>28968525696</v>
      </c>
      <c r="K109" s="5">
        <v>29241581525</v>
      </c>
    </row>
    <row r="110" spans="3:13" ht="15.5" x14ac:dyDescent="0.35">
      <c r="C110" t="s">
        <v>128</v>
      </c>
      <c r="D110" s="5">
        <v>70468435855</v>
      </c>
      <c r="E110" s="5">
        <v>69990638309</v>
      </c>
      <c r="F110" s="5">
        <v>69586804038</v>
      </c>
      <c r="G110" s="5">
        <v>68198414270</v>
      </c>
      <c r="I110" s="5">
        <v>68198414270</v>
      </c>
      <c r="J110" s="5">
        <v>69184499758</v>
      </c>
      <c r="K110" s="5">
        <v>69457189244</v>
      </c>
      <c r="L110" s="5">
        <v>69297234626</v>
      </c>
      <c r="M110" s="5">
        <v>10920816801</v>
      </c>
    </row>
    <row r="111" spans="3:13" ht="15.5" x14ac:dyDescent="0.35">
      <c r="C111" t="s">
        <v>257</v>
      </c>
      <c r="D111" s="5">
        <v>120000000</v>
      </c>
      <c r="E111" s="5">
        <v>120000000</v>
      </c>
      <c r="F111" s="5">
        <v>120000000</v>
      </c>
      <c r="G111" s="5">
        <v>120000000</v>
      </c>
      <c r="I111" s="5">
        <v>120000000</v>
      </c>
      <c r="J111" s="5">
        <v>120000000</v>
      </c>
      <c r="K111" s="5">
        <v>120000000</v>
      </c>
      <c r="L111" s="5">
        <v>120000000</v>
      </c>
      <c r="M111" s="5">
        <v>120000000</v>
      </c>
    </row>
    <row r="112" spans="3:13" ht="15.5" x14ac:dyDescent="0.35">
      <c r="C112" t="s">
        <v>258</v>
      </c>
      <c r="D112" s="5">
        <v>70348435855</v>
      </c>
      <c r="E112" s="5">
        <v>69870638309</v>
      </c>
      <c r="F112" s="5">
        <v>69466804038</v>
      </c>
      <c r="G112" s="5">
        <v>68078414270</v>
      </c>
      <c r="I112" s="5">
        <v>68078414270</v>
      </c>
      <c r="J112" s="5">
        <v>69064499758</v>
      </c>
      <c r="K112" s="5">
        <v>69337189244</v>
      </c>
      <c r="L112" s="5">
        <v>69177234626</v>
      </c>
      <c r="M112" s="5">
        <v>10800816801</v>
      </c>
    </row>
    <row r="113" spans="2:13" ht="15.5" x14ac:dyDescent="0.35">
      <c r="C113" t="s">
        <v>259</v>
      </c>
      <c r="D113" s="5">
        <v>70468435855</v>
      </c>
      <c r="E113" s="5">
        <v>69990638309</v>
      </c>
      <c r="F113" s="5">
        <v>69586804038</v>
      </c>
      <c r="G113" s="5">
        <v>68198414270</v>
      </c>
      <c r="I113" s="5">
        <v>68198414270</v>
      </c>
      <c r="J113" s="5">
        <v>69184499758</v>
      </c>
      <c r="K113" s="5">
        <v>69457189244</v>
      </c>
      <c r="L113" s="5">
        <v>69297234626</v>
      </c>
      <c r="M113" s="5">
        <v>10920816801</v>
      </c>
    </row>
    <row r="114" spans="2:13" ht="15.5" x14ac:dyDescent="0.35">
      <c r="C114" t="s">
        <v>260</v>
      </c>
      <c r="D114" s="5">
        <v>1011400</v>
      </c>
      <c r="E114" s="5">
        <v>981270</v>
      </c>
      <c r="F114" s="5">
        <v>958777</v>
      </c>
      <c r="G114" s="5">
        <v>939534</v>
      </c>
      <c r="I114" s="5">
        <v>939534</v>
      </c>
      <c r="J114" s="5">
        <v>913755</v>
      </c>
    </row>
    <row r="115" spans="2:13" ht="15.5" x14ac:dyDescent="0.35">
      <c r="C115" t="s">
        <v>10</v>
      </c>
      <c r="D115" s="5">
        <v>114038050491</v>
      </c>
      <c r="E115" s="5">
        <v>113560222815</v>
      </c>
      <c r="F115" s="5">
        <v>113156366051</v>
      </c>
      <c r="G115" s="5">
        <v>111742500040</v>
      </c>
      <c r="I115" s="5">
        <v>111742500040</v>
      </c>
      <c r="J115" s="5">
        <v>112725329749</v>
      </c>
      <c r="K115" s="5">
        <v>113298770769</v>
      </c>
      <c r="L115" s="5">
        <v>80297234626</v>
      </c>
      <c r="M115" s="5">
        <v>11520816801</v>
      </c>
    </row>
    <row r="116" spans="2:13" ht="15.5" x14ac:dyDescent="0.35">
      <c r="C116" t="s">
        <v>129</v>
      </c>
      <c r="D116" s="5">
        <v>124563510388</v>
      </c>
      <c r="E116" s="5">
        <v>124688128472</v>
      </c>
      <c r="F116" s="5">
        <v>124628444825</v>
      </c>
      <c r="G116" s="5">
        <v>123690661420</v>
      </c>
      <c r="I116" s="5">
        <v>123690661420</v>
      </c>
      <c r="J116" s="5">
        <v>131321384425</v>
      </c>
      <c r="K116" s="5">
        <v>124977258725</v>
      </c>
      <c r="L116" s="5">
        <v>92611526650</v>
      </c>
      <c r="M116" s="5">
        <v>23576289108</v>
      </c>
    </row>
    <row r="117" spans="2:13" ht="15.5" x14ac:dyDescent="0.35">
      <c r="C117" t="s">
        <v>130</v>
      </c>
      <c r="D117" s="5">
        <v>1460077540</v>
      </c>
      <c r="E117" s="5">
        <v>1460077540</v>
      </c>
      <c r="F117" s="5">
        <v>1460077540</v>
      </c>
      <c r="G117" s="5">
        <v>1460077540</v>
      </c>
      <c r="I117" s="5">
        <v>1460077540</v>
      </c>
      <c r="J117" s="5">
        <v>1460077540</v>
      </c>
      <c r="K117" s="5">
        <v>1460000000</v>
      </c>
      <c r="L117" s="5">
        <v>1100000000</v>
      </c>
      <c r="M117" s="5">
        <v>600</v>
      </c>
    </row>
    <row r="119" spans="2:13" ht="15.5" x14ac:dyDescent="0.35">
      <c r="B119" t="s">
        <v>131</v>
      </c>
      <c r="C119" t="s">
        <v>132</v>
      </c>
      <c r="D119" s="5">
        <v>828662509</v>
      </c>
      <c r="E119" s="5">
        <v>1149557960</v>
      </c>
      <c r="F119" s="5">
        <v>-296010862</v>
      </c>
      <c r="G119" s="5">
        <v>-2739849177</v>
      </c>
      <c r="I119" s="5">
        <v>304473701</v>
      </c>
      <c r="J119" s="5">
        <v>6808031451</v>
      </c>
      <c r="K119" s="5">
        <v>-4075613351</v>
      </c>
      <c r="L119" s="5">
        <v>892811355</v>
      </c>
      <c r="M119" s="5">
        <v>1623342130</v>
      </c>
    </row>
    <row r="120" spans="2:13" ht="15.5" x14ac:dyDescent="0.35">
      <c r="C120" t="s">
        <v>133</v>
      </c>
      <c r="D120" s="5">
        <v>1736842699</v>
      </c>
      <c r="E120" s="5">
        <v>1544842699</v>
      </c>
      <c r="F120" s="5">
        <v>1520842699</v>
      </c>
      <c r="G120" s="5">
        <v>2364829519</v>
      </c>
      <c r="I120" s="5">
        <v>6849808657</v>
      </c>
      <c r="J120" s="5">
        <v>8945195492</v>
      </c>
      <c r="K120" s="5">
        <v>3717357000</v>
      </c>
      <c r="L120" s="5">
        <v>3445366667</v>
      </c>
      <c r="M120" s="5">
        <v>3440000000</v>
      </c>
    </row>
    <row r="121" spans="2:13" ht="15.5" x14ac:dyDescent="0.35">
      <c r="C121" t="s">
        <v>613</v>
      </c>
      <c r="D121" s="5">
        <v>-698217830</v>
      </c>
      <c r="E121" s="5">
        <v>-187675683</v>
      </c>
      <c r="F121" s="5">
        <v>-1609325896</v>
      </c>
      <c r="G121" s="5">
        <v>-4752853373</v>
      </c>
      <c r="I121" s="5">
        <v>-5584898507</v>
      </c>
      <c r="J121" s="5">
        <v>-1668077909</v>
      </c>
      <c r="K121" s="5">
        <v>-7464088735</v>
      </c>
      <c r="L121" s="5">
        <v>-2270474445</v>
      </c>
      <c r="M121" s="5">
        <v>-1547330388</v>
      </c>
    </row>
    <row r="122" spans="2:13" ht="15.5" x14ac:dyDescent="0.35">
      <c r="C122" t="s">
        <v>1120</v>
      </c>
      <c r="D122" s="5">
        <v>-39516157</v>
      </c>
      <c r="E122" s="5">
        <v>-50901797</v>
      </c>
      <c r="F122" s="5">
        <v>-55749838</v>
      </c>
      <c r="G122" s="5">
        <v>-121137347</v>
      </c>
      <c r="I122" s="5">
        <v>-282761718</v>
      </c>
      <c r="J122" s="5">
        <v>-458112711</v>
      </c>
      <c r="K122" s="5">
        <v>-15366538</v>
      </c>
      <c r="L122" s="5">
        <v>-10132374</v>
      </c>
      <c r="M122" s="5">
        <v>-11150677</v>
      </c>
    </row>
    <row r="123" spans="2:13" ht="15.5" x14ac:dyDescent="0.35">
      <c r="C123" t="s">
        <v>1121</v>
      </c>
      <c r="D123" s="5">
        <v>-171095469</v>
      </c>
      <c r="E123" s="5">
        <v>-157073071</v>
      </c>
      <c r="F123" s="5">
        <v>-152084270</v>
      </c>
      <c r="G123" s="5">
        <v>448497914</v>
      </c>
      <c r="J123" s="5">
        <v>-5258970</v>
      </c>
      <c r="K123" s="5">
        <v>-412860697</v>
      </c>
      <c r="L123" s="5">
        <v>-361566667</v>
      </c>
      <c r="M123" s="5">
        <v>-310000000</v>
      </c>
    </row>
    <row r="124" spans="2:13" ht="15.5" x14ac:dyDescent="0.35">
      <c r="C124" t="s">
        <v>263</v>
      </c>
      <c r="G124" s="5">
        <v>-679377518</v>
      </c>
      <c r="I124" s="5">
        <v>-679377518</v>
      </c>
      <c r="J124" s="5">
        <v>-641426270</v>
      </c>
      <c r="K124" s="5">
        <v>-29961886</v>
      </c>
    </row>
    <row r="125" spans="2:13" ht="15.5" x14ac:dyDescent="0.35">
      <c r="C125" t="s">
        <v>415</v>
      </c>
      <c r="D125" s="5">
        <v>649266</v>
      </c>
      <c r="E125" s="5">
        <v>365812</v>
      </c>
      <c r="F125" s="5">
        <v>306443</v>
      </c>
      <c r="G125" s="5">
        <v>191628</v>
      </c>
      <c r="I125" s="5">
        <v>1702787</v>
      </c>
      <c r="J125" s="5">
        <v>635711819</v>
      </c>
      <c r="K125" s="5">
        <v>129307505</v>
      </c>
      <c r="L125" s="5">
        <v>89618174</v>
      </c>
      <c r="M125" s="5">
        <v>51823195</v>
      </c>
    </row>
    <row r="126" spans="2:13" ht="15.5" x14ac:dyDescent="0.35">
      <c r="C126" t="s">
        <v>139</v>
      </c>
      <c r="D126" s="5">
        <v>-330000841</v>
      </c>
      <c r="E126" s="5">
        <v>30853285</v>
      </c>
      <c r="F126" s="5">
        <v>-169146714</v>
      </c>
      <c r="G126" s="5">
        <v>3911184567</v>
      </c>
      <c r="I126" s="5">
        <v>-1847725020</v>
      </c>
      <c r="J126" s="5">
        <v>-4439505500</v>
      </c>
      <c r="K126" s="5">
        <v>32770146525</v>
      </c>
      <c r="L126" s="5">
        <v>349179800</v>
      </c>
      <c r="M126" s="5">
        <v>-312957800</v>
      </c>
    </row>
    <row r="127" spans="2:13" ht="15.5" x14ac:dyDescent="0.35">
      <c r="C127" t="s">
        <v>140</v>
      </c>
      <c r="I127" s="5">
        <v>-671000000</v>
      </c>
      <c r="J127" s="5">
        <v>-18630407974</v>
      </c>
      <c r="K127" s="5">
        <v>-10307266043</v>
      </c>
      <c r="L127" s="5">
        <v>2435000000</v>
      </c>
      <c r="M127" s="5">
        <v>17050950</v>
      </c>
    </row>
    <row r="128" spans="2:13" ht="15.5" x14ac:dyDescent="0.35">
      <c r="C128" t="s">
        <v>143</v>
      </c>
      <c r="J128" s="5">
        <v>-3070664700</v>
      </c>
      <c r="K128" s="5">
        <v>-406266043</v>
      </c>
      <c r="M128" s="5">
        <v>-517039960</v>
      </c>
    </row>
    <row r="129" spans="3:13" ht="15.5" x14ac:dyDescent="0.35">
      <c r="C129" t="s">
        <v>333</v>
      </c>
      <c r="L129" s="5">
        <v>1435000000</v>
      </c>
      <c r="M129" s="5">
        <v>534090910</v>
      </c>
    </row>
    <row r="130" spans="3:13" ht="15.5" x14ac:dyDescent="0.35">
      <c r="C130" t="s">
        <v>1225</v>
      </c>
      <c r="K130" s="5">
        <v>-2570000000</v>
      </c>
    </row>
    <row r="131" spans="3:13" ht="15.5" x14ac:dyDescent="0.35">
      <c r="C131" t="s">
        <v>1226</v>
      </c>
      <c r="J131" s="5">
        <v>-7175000000</v>
      </c>
    </row>
    <row r="132" spans="3:13" ht="15.5" x14ac:dyDescent="0.35">
      <c r="C132" t="s">
        <v>107</v>
      </c>
      <c r="I132" s="5">
        <v>-500000000</v>
      </c>
      <c r="J132" s="5">
        <v>-630707510</v>
      </c>
    </row>
    <row r="133" spans="3:13" ht="15.5" x14ac:dyDescent="0.35">
      <c r="C133" t="s">
        <v>1133</v>
      </c>
      <c r="I133" s="5">
        <v>-171000000</v>
      </c>
      <c r="J133" s="5">
        <v>-7754035764</v>
      </c>
      <c r="K133" s="5">
        <v>-7331000000</v>
      </c>
    </row>
    <row r="134" spans="3:13" ht="15.5" x14ac:dyDescent="0.35">
      <c r="C134" t="s">
        <v>1227</v>
      </c>
      <c r="L134" s="5">
        <v>1000000000</v>
      </c>
    </row>
    <row r="135" spans="3:13" ht="15.5" x14ac:dyDescent="0.35">
      <c r="C135" t="s">
        <v>148</v>
      </c>
      <c r="D135" s="5">
        <v>-330000841</v>
      </c>
      <c r="E135" s="5">
        <v>30853285</v>
      </c>
      <c r="F135" s="5">
        <v>-169146714</v>
      </c>
      <c r="G135" s="5">
        <v>3911184567</v>
      </c>
      <c r="I135" s="5">
        <v>-1847725020</v>
      </c>
      <c r="J135" s="5">
        <v>-4439505500</v>
      </c>
      <c r="K135" s="5">
        <v>32770146525</v>
      </c>
      <c r="L135" s="5">
        <v>349179800</v>
      </c>
      <c r="M135" s="5">
        <v>-312957800</v>
      </c>
    </row>
    <row r="136" spans="3:13" ht="15.5" x14ac:dyDescent="0.35">
      <c r="C136" t="s">
        <v>338</v>
      </c>
      <c r="L136" s="5">
        <v>-2000000000</v>
      </c>
    </row>
    <row r="137" spans="3:13" ht="15.5" x14ac:dyDescent="0.35">
      <c r="C137" t="s">
        <v>710</v>
      </c>
    </row>
    <row r="138" spans="3:13" ht="15.5" x14ac:dyDescent="0.35">
      <c r="C138" t="s">
        <v>370</v>
      </c>
      <c r="J138" s="5">
        <v>1938500</v>
      </c>
      <c r="K138" s="5">
        <v>32841581525</v>
      </c>
      <c r="L138" s="5">
        <v>3000000000</v>
      </c>
    </row>
    <row r="139" spans="3:13" ht="15.5" x14ac:dyDescent="0.35">
      <c r="C139" t="s">
        <v>152</v>
      </c>
    </row>
    <row r="140" spans="3:13" ht="15.5" x14ac:dyDescent="0.35">
      <c r="C140" t="s">
        <v>623</v>
      </c>
      <c r="D140" s="5">
        <v>-500000000</v>
      </c>
      <c r="E140" s="5">
        <v>200000000</v>
      </c>
    </row>
    <row r="141" spans="3:13" ht="15.5" x14ac:dyDescent="0.35">
      <c r="C141" t="s">
        <v>343</v>
      </c>
      <c r="I141" s="5">
        <v>-3500000000</v>
      </c>
      <c r="J141" s="5">
        <v>-4300000000</v>
      </c>
    </row>
    <row r="142" spans="3:13" ht="15.5" x14ac:dyDescent="0.35">
      <c r="C142" t="s">
        <v>289</v>
      </c>
      <c r="E142" s="5">
        <v>-42861000</v>
      </c>
      <c r="F142" s="5">
        <v>-42861000</v>
      </c>
      <c r="G142" s="5">
        <v>-42861000</v>
      </c>
      <c r="I142" s="5">
        <v>-171444000</v>
      </c>
      <c r="J142" s="5">
        <v>-171444000</v>
      </c>
    </row>
    <row r="143" spans="3:13" ht="15.5" x14ac:dyDescent="0.35">
      <c r="C143" t="s">
        <v>742</v>
      </c>
      <c r="D143" s="5">
        <v>296285873</v>
      </c>
      <c r="G143" s="5">
        <v>2328861837</v>
      </c>
      <c r="I143" s="5">
        <v>2328861837</v>
      </c>
      <c r="J143" s="5">
        <v>715055520</v>
      </c>
    </row>
    <row r="144" spans="3:13" ht="15.5" x14ac:dyDescent="0.35">
      <c r="C144" t="s">
        <v>149</v>
      </c>
    </row>
    <row r="145" spans="2:13" ht="15.5" x14ac:dyDescent="0.35">
      <c r="C145" t="s">
        <v>1228</v>
      </c>
      <c r="D145" s="5">
        <v>-126286714</v>
      </c>
      <c r="E145" s="5">
        <v>-126285715</v>
      </c>
      <c r="F145" s="5">
        <v>-126285714</v>
      </c>
      <c r="G145" s="5">
        <v>1625183730</v>
      </c>
      <c r="I145" s="5">
        <v>-505142857</v>
      </c>
      <c r="J145" s="5">
        <v>-685055520</v>
      </c>
      <c r="K145" s="5">
        <v>-71435000</v>
      </c>
      <c r="L145" s="5">
        <v>-650820200</v>
      </c>
      <c r="M145" s="5">
        <v>-312957800</v>
      </c>
    </row>
    <row r="146" spans="2:13" ht="15.5" x14ac:dyDescent="0.35">
      <c r="C146" t="s">
        <v>157</v>
      </c>
      <c r="D146" s="5">
        <v>498661668</v>
      </c>
      <c r="E146" s="5">
        <v>1180411245</v>
      </c>
      <c r="F146" s="5">
        <v>-465157576</v>
      </c>
      <c r="G146" s="5">
        <v>1171335390</v>
      </c>
      <c r="I146" s="5">
        <v>-2214251319</v>
      </c>
      <c r="J146" s="5">
        <v>-16261882023</v>
      </c>
      <c r="K146" s="5">
        <v>18387267131</v>
      </c>
      <c r="L146" s="5">
        <v>3676991155</v>
      </c>
      <c r="M146" s="5">
        <v>1327435280</v>
      </c>
    </row>
    <row r="147" spans="2:13" ht="15.5" x14ac:dyDescent="0.35">
      <c r="C147" t="s">
        <v>1126</v>
      </c>
      <c r="F147" s="5">
        <v>1428287199</v>
      </c>
      <c r="I147" s="5">
        <v>5394007962</v>
      </c>
      <c r="J147" s="5">
        <v>25724507878</v>
      </c>
      <c r="K147" s="5">
        <v>7156626647</v>
      </c>
      <c r="L147" s="5">
        <v>3479635492</v>
      </c>
      <c r="M147" s="5">
        <v>3152200212</v>
      </c>
    </row>
    <row r="148" spans="2:13" ht="15.5" x14ac:dyDescent="0.35">
      <c r="C148" t="s">
        <v>1229</v>
      </c>
      <c r="G148" s="5">
        <v>-1751469444</v>
      </c>
      <c r="I148" s="5">
        <v>-1751469444</v>
      </c>
      <c r="J148" s="5">
        <v>-4067924856</v>
      </c>
    </row>
    <row r="149" spans="2:13" ht="15.5" x14ac:dyDescent="0.35">
      <c r="C149" t="s">
        <v>1127</v>
      </c>
      <c r="D149" s="5">
        <v>498661668</v>
      </c>
      <c r="E149" s="5">
        <v>1180411245</v>
      </c>
      <c r="F149" s="5">
        <v>963129623</v>
      </c>
      <c r="G149" s="5">
        <v>-580134054</v>
      </c>
      <c r="I149" s="5">
        <v>1428287199</v>
      </c>
      <c r="J149" s="5">
        <v>5394700999</v>
      </c>
      <c r="K149" s="5">
        <v>25543893778</v>
      </c>
      <c r="L149" s="5">
        <v>7156626647</v>
      </c>
      <c r="M149" s="5">
        <v>4479635492</v>
      </c>
    </row>
    <row r="151" spans="2:13" ht="15.5" x14ac:dyDescent="0.35">
      <c r="B151" t="s">
        <v>160</v>
      </c>
      <c r="C151" t="s">
        <v>12</v>
      </c>
      <c r="D151" s="5">
        <v>1460000000</v>
      </c>
      <c r="E151" s="5">
        <v>1460000000</v>
      </c>
      <c r="F151" s="5">
        <v>1460000000</v>
      </c>
      <c r="G151" s="5">
        <v>1460000000</v>
      </c>
      <c r="I151" s="5">
        <v>1460000000</v>
      </c>
      <c r="J151" s="5">
        <v>1460000000</v>
      </c>
      <c r="K151" s="5">
        <v>1460000000</v>
      </c>
      <c r="L151" s="5">
        <v>1100000000</v>
      </c>
      <c r="M151" s="5">
        <v>0</v>
      </c>
    </row>
    <row r="152" spans="2:13" ht="15.5" x14ac:dyDescent="0.35">
      <c r="C152" t="s">
        <v>161</v>
      </c>
      <c r="D152" s="6">
        <v>0.33</v>
      </c>
      <c r="E152" s="6">
        <v>0.28000000000000003</v>
      </c>
      <c r="F152" s="6">
        <v>0.12</v>
      </c>
      <c r="G152" s="6">
        <v>-0.41</v>
      </c>
    </row>
    <row r="153" spans="2:13" ht="15.5" x14ac:dyDescent="0.35">
      <c r="C153" t="s">
        <v>162</v>
      </c>
      <c r="D153" s="6">
        <v>387.88</v>
      </c>
      <c r="E153" s="6">
        <v>260.70999999999998</v>
      </c>
      <c r="F153" s="6">
        <v>366.67</v>
      </c>
      <c r="G153" s="6">
        <v>-117.07</v>
      </c>
    </row>
    <row r="154" spans="2:13" ht="15.5" x14ac:dyDescent="0.35">
      <c r="C154" t="s">
        <v>61</v>
      </c>
      <c r="D154" s="6">
        <v>93.51</v>
      </c>
      <c r="E154" s="5">
        <v>59</v>
      </c>
      <c r="F154" s="6">
        <v>36.04</v>
      </c>
      <c r="G154" s="6">
        <v>40.97</v>
      </c>
    </row>
    <row r="155" spans="2:13" ht="15.5" x14ac:dyDescent="0.35">
      <c r="C155" t="s">
        <v>163</v>
      </c>
    </row>
    <row r="156" spans="2:13" ht="15.5" x14ac:dyDescent="0.35">
      <c r="C156" t="s">
        <v>164</v>
      </c>
      <c r="D156" s="6">
        <v>3.8E-3</v>
      </c>
      <c r="E156" s="6">
        <v>3.2000000000000002E-3</v>
      </c>
      <c r="F156" s="6">
        <v>1.4000000000000002E-3</v>
      </c>
      <c r="G156" s="6">
        <v>-4.8999999999999998E-3</v>
      </c>
    </row>
    <row r="157" spans="2:13" ht="15.5" x14ac:dyDescent="0.35">
      <c r="C157" t="s">
        <v>165</v>
      </c>
      <c r="D157" s="6">
        <v>4.1999999999999997E-3</v>
      </c>
      <c r="E157" s="6">
        <v>3.5999999999999999E-3</v>
      </c>
      <c r="F157" s="6">
        <v>1.5E-3</v>
      </c>
      <c r="G157" s="6">
        <v>-5.4000000000000003E-3</v>
      </c>
    </row>
    <row r="158" spans="2:13" ht="15.5" x14ac:dyDescent="0.35">
      <c r="C158" t="s">
        <v>166</v>
      </c>
      <c r="D158" s="6">
        <v>5.8999999999999999E-3</v>
      </c>
      <c r="E158" s="6">
        <v>5.1999999999999998E-3</v>
      </c>
      <c r="F158" s="6">
        <v>3.4000000000000002E-3</v>
      </c>
      <c r="G158" s="6">
        <v>-9.5999999999999992E-3</v>
      </c>
    </row>
    <row r="159" spans="2:13" ht="15.5" x14ac:dyDescent="0.35">
      <c r="C159" t="s">
        <v>167</v>
      </c>
      <c r="D159" s="6">
        <v>18.13</v>
      </c>
      <c r="E159" s="6">
        <v>12.48</v>
      </c>
      <c r="F159" s="6">
        <v>7.31</v>
      </c>
      <c r="G159" s="6">
        <v>-9.5399999999999991</v>
      </c>
    </row>
    <row r="160" spans="2:13" ht="15.5" x14ac:dyDescent="0.35">
      <c r="C160" t="s">
        <v>168</v>
      </c>
      <c r="D160" s="5">
        <v>114000000000</v>
      </c>
      <c r="E160" s="5">
        <v>114000000000</v>
      </c>
      <c r="F160" s="5">
        <v>113000000000</v>
      </c>
      <c r="G160" s="5">
        <v>112000000000</v>
      </c>
    </row>
    <row r="161" spans="3:13" ht="15.5" x14ac:dyDescent="0.35">
      <c r="C161" t="s">
        <v>169</v>
      </c>
      <c r="D161" s="6">
        <v>1.64</v>
      </c>
      <c r="E161" s="6">
        <v>0.94</v>
      </c>
      <c r="F161" s="6">
        <v>0.56999999999999995</v>
      </c>
      <c r="G161" s="6">
        <v>0.63</v>
      </c>
    </row>
    <row r="162" spans="3:13" ht="15.5" x14ac:dyDescent="0.35">
      <c r="C162" t="s">
        <v>170</v>
      </c>
      <c r="D162" s="6">
        <v>78.099999999999994</v>
      </c>
      <c r="E162" s="6">
        <v>77.78</v>
      </c>
      <c r="F162" s="6">
        <v>77.5</v>
      </c>
      <c r="G162" s="6">
        <v>76.53</v>
      </c>
    </row>
    <row r="163" spans="3:13" ht="15.5" x14ac:dyDescent="0.35">
      <c r="C163" t="s">
        <v>171</v>
      </c>
      <c r="D163" s="6">
        <v>1.64</v>
      </c>
      <c r="E163" s="6">
        <v>0.94</v>
      </c>
      <c r="F163" s="6">
        <v>0.56999999999999995</v>
      </c>
      <c r="G163" s="6">
        <v>0.63</v>
      </c>
    </row>
    <row r="164" spans="3:13" ht="15.5" x14ac:dyDescent="0.35">
      <c r="C164" t="s">
        <v>172</v>
      </c>
      <c r="D164" s="6">
        <v>78.099999999999994</v>
      </c>
      <c r="E164" s="6">
        <v>77.78</v>
      </c>
      <c r="F164" s="6">
        <v>77.5</v>
      </c>
      <c r="G164" s="6">
        <v>76.53</v>
      </c>
    </row>
    <row r="165" spans="3:13" ht="15.5" x14ac:dyDescent="0.35">
      <c r="C165" t="s">
        <v>173</v>
      </c>
      <c r="D165" s="5">
        <v>1000000000</v>
      </c>
      <c r="E165" s="5">
        <v>1000000000</v>
      </c>
      <c r="F165" s="5">
        <v>1000000000</v>
      </c>
      <c r="G165" s="5">
        <v>2000000000</v>
      </c>
    </row>
    <row r="166" spans="3:13" ht="15.5" x14ac:dyDescent="0.35">
      <c r="C166" t="s">
        <v>174</v>
      </c>
      <c r="D166" s="5">
        <v>1000000000</v>
      </c>
      <c r="E166" s="5">
        <v>1000000000</v>
      </c>
      <c r="F166" s="5">
        <v>0</v>
      </c>
      <c r="G166" s="5">
        <v>1000000000</v>
      </c>
    </row>
    <row r="167" spans="3:13" ht="15.5" x14ac:dyDescent="0.35">
      <c r="C167" t="s">
        <v>175</v>
      </c>
      <c r="D167" s="5">
        <v>114000000000</v>
      </c>
      <c r="E167" s="5">
        <v>114000000000</v>
      </c>
      <c r="F167" s="5">
        <v>113000000000</v>
      </c>
      <c r="G167" s="5">
        <v>112000000000</v>
      </c>
    </row>
    <row r="168" spans="3:13" ht="15.5" x14ac:dyDescent="0.35">
      <c r="C168" t="s">
        <v>24</v>
      </c>
      <c r="D168" s="5">
        <v>2000000000</v>
      </c>
      <c r="E168" s="5">
        <v>2000000000</v>
      </c>
      <c r="F168" s="5">
        <v>1000000000</v>
      </c>
      <c r="G168" s="5">
        <v>2000000000</v>
      </c>
    </row>
    <row r="169" spans="3:13" ht="15.5" x14ac:dyDescent="0.35">
      <c r="C169" t="s">
        <v>21</v>
      </c>
      <c r="D169" s="5">
        <v>-1000000000</v>
      </c>
      <c r="E169" s="5">
        <v>-1000000000</v>
      </c>
      <c r="F169" s="5">
        <v>0</v>
      </c>
      <c r="G169" s="5">
        <v>1000000000</v>
      </c>
    </row>
    <row r="170" spans="3:13" ht="15.5" x14ac:dyDescent="0.35">
      <c r="C170" t="s">
        <v>176</v>
      </c>
      <c r="D170" s="5">
        <v>3000000000</v>
      </c>
      <c r="E170" s="5">
        <v>1000000000</v>
      </c>
      <c r="F170" s="5">
        <v>0</v>
      </c>
      <c r="G170" s="5">
        <v>-2000000000</v>
      </c>
    </row>
    <row r="171" spans="3:13" ht="15.5" x14ac:dyDescent="0.35">
      <c r="C171" t="s">
        <v>177</v>
      </c>
      <c r="D171" s="5">
        <v>1000000000</v>
      </c>
      <c r="E171" s="5">
        <v>1000000000</v>
      </c>
      <c r="F171" s="5">
        <v>0</v>
      </c>
      <c r="G171" s="5">
        <v>-3000000000</v>
      </c>
    </row>
    <row r="172" spans="3:13" ht="15.5" x14ac:dyDescent="0.35">
      <c r="C172" t="s">
        <v>178</v>
      </c>
    </row>
    <row r="173" spans="3:13" ht="15.5" x14ac:dyDescent="0.35">
      <c r="C173" t="s">
        <v>13</v>
      </c>
      <c r="D173" s="5">
        <v>1000000000</v>
      </c>
      <c r="E173" s="5">
        <v>1000000000</v>
      </c>
      <c r="F173" s="5">
        <v>0</v>
      </c>
      <c r="G173" s="5">
        <v>-3000000000</v>
      </c>
    </row>
    <row r="174" spans="3:13" ht="15.5" x14ac:dyDescent="0.35">
      <c r="C174" t="s">
        <v>16</v>
      </c>
      <c r="D174" s="6">
        <v>0.56999999999999995</v>
      </c>
      <c r="E174" s="6">
        <v>0.79</v>
      </c>
      <c r="F174" s="6">
        <v>-0.2</v>
      </c>
      <c r="G174" s="6">
        <v>-1.88</v>
      </c>
    </row>
    <row r="175" spans="3:13" ht="15.5" x14ac:dyDescent="0.35">
      <c r="C175" t="s">
        <v>46</v>
      </c>
      <c r="I175" s="6">
        <v>-0.68</v>
      </c>
      <c r="J175" s="6">
        <v>-0.21</v>
      </c>
      <c r="K175" s="6">
        <v>0.13</v>
      </c>
      <c r="L175" s="6">
        <v>61.61</v>
      </c>
      <c r="M175" s="6">
        <v>417131.24</v>
      </c>
    </row>
    <row r="176" spans="3:13" ht="15.5" x14ac:dyDescent="0.35">
      <c r="C176" t="s">
        <v>60</v>
      </c>
      <c r="I176" s="6">
        <v>-70.59</v>
      </c>
      <c r="J176" s="6">
        <v>-61.9</v>
      </c>
      <c r="K176" s="6">
        <v>184.62</v>
      </c>
      <c r="L176" s="5">
        <v>0</v>
      </c>
      <c r="M176" s="5">
        <v>0</v>
      </c>
    </row>
    <row r="177" spans="3:13" ht="15.5" x14ac:dyDescent="0.35">
      <c r="C177" t="s">
        <v>63</v>
      </c>
      <c r="I177" s="6">
        <v>10.32</v>
      </c>
      <c r="J177" s="6">
        <v>2.96</v>
      </c>
      <c r="K177" s="6">
        <v>8.49</v>
      </c>
      <c r="L177" s="5">
        <v>0</v>
      </c>
      <c r="M177" s="5">
        <v>0</v>
      </c>
    </row>
    <row r="178" spans="3:13" ht="15.5" x14ac:dyDescent="0.35">
      <c r="C178" t="s">
        <v>179</v>
      </c>
    </row>
    <row r="179" spans="3:13" ht="15.5" x14ac:dyDescent="0.35">
      <c r="C179" t="s">
        <v>180</v>
      </c>
      <c r="I179" s="6">
        <v>-8.0000000000000002E-3</v>
      </c>
      <c r="J179" s="6">
        <v>-2.3E-3</v>
      </c>
      <c r="K179" s="6">
        <v>1.5E-3</v>
      </c>
      <c r="L179" s="6">
        <v>0.73180000000000012</v>
      </c>
      <c r="M179" s="6">
        <v>1.06E-2</v>
      </c>
    </row>
    <row r="180" spans="3:13" ht="15.5" x14ac:dyDescent="0.35">
      <c r="C180" t="s">
        <v>181</v>
      </c>
      <c r="I180" s="6">
        <v>-8.8000000000000005E-3</v>
      </c>
      <c r="J180" s="6">
        <v>-2.7000000000000001E-3</v>
      </c>
      <c r="K180" s="6">
        <v>1.7000000000000001E-3</v>
      </c>
      <c r="L180" s="6">
        <v>0.84409999999999996</v>
      </c>
      <c r="M180" s="6">
        <v>2.1700000000000001E-2</v>
      </c>
    </row>
    <row r="181" spans="3:13" ht="15.5" x14ac:dyDescent="0.35">
      <c r="C181" t="s">
        <v>182</v>
      </c>
      <c r="I181" s="6">
        <v>-7.3000000000000001E-3</v>
      </c>
      <c r="J181" s="6">
        <v>-9.300000000000001E-3</v>
      </c>
      <c r="K181" s="6">
        <v>4.7999999999999996E-3</v>
      </c>
      <c r="L181" s="6">
        <v>1.2800000000000001E-2</v>
      </c>
      <c r="M181" s="6">
        <v>5.4600000000000003E-2</v>
      </c>
    </row>
    <row r="182" spans="3:13" ht="15.5" x14ac:dyDescent="0.35">
      <c r="C182" t="s">
        <v>183</v>
      </c>
      <c r="I182" s="6">
        <v>-3.09</v>
      </c>
      <c r="J182" s="6">
        <v>-2.4500000000000002</v>
      </c>
      <c r="K182" s="6">
        <v>32.4</v>
      </c>
      <c r="L182" s="6">
        <v>68.38</v>
      </c>
      <c r="M182" s="6">
        <v>49.29</v>
      </c>
    </row>
    <row r="183" spans="3:13" ht="15.5" x14ac:dyDescent="0.35">
      <c r="C183" t="s">
        <v>57</v>
      </c>
      <c r="I183" s="6">
        <v>0.63</v>
      </c>
      <c r="J183" s="6">
        <v>0.17</v>
      </c>
      <c r="K183" s="6">
        <v>0.31</v>
      </c>
      <c r="L183" s="5">
        <v>0</v>
      </c>
      <c r="M183" s="5">
        <v>0</v>
      </c>
    </row>
    <row r="184" spans="3:13" ht="15.5" x14ac:dyDescent="0.35">
      <c r="C184" t="s">
        <v>54</v>
      </c>
      <c r="I184" s="6">
        <v>76.53</v>
      </c>
      <c r="J184" s="6">
        <v>77.2</v>
      </c>
      <c r="K184" s="6">
        <v>77.599999999999994</v>
      </c>
      <c r="L184" s="5">
        <v>73</v>
      </c>
      <c r="M184" s="6">
        <v>19201361.34</v>
      </c>
    </row>
    <row r="185" spans="3:13" ht="15.5" x14ac:dyDescent="0.35">
      <c r="C185" t="s">
        <v>184</v>
      </c>
      <c r="I185" s="6">
        <v>0.63</v>
      </c>
      <c r="J185" s="6">
        <v>0.17</v>
      </c>
      <c r="K185" s="6">
        <v>0.31</v>
      </c>
      <c r="L185" s="5">
        <v>0</v>
      </c>
      <c r="M185" s="5">
        <v>0</v>
      </c>
    </row>
    <row r="186" spans="3:13" ht="15.5" x14ac:dyDescent="0.35">
      <c r="C186" t="s">
        <v>185</v>
      </c>
      <c r="I186" s="6">
        <v>76.53</v>
      </c>
      <c r="J186" s="6">
        <v>77.2</v>
      </c>
      <c r="K186" s="6">
        <v>77.599999999999994</v>
      </c>
      <c r="L186" s="5">
        <v>73</v>
      </c>
      <c r="M186" s="6">
        <v>19201361.34</v>
      </c>
    </row>
    <row r="187" spans="3:13" ht="15.5" x14ac:dyDescent="0.35">
      <c r="C187" t="s">
        <v>186</v>
      </c>
      <c r="I187" s="5">
        <v>2000000000</v>
      </c>
      <c r="J187" s="5">
        <v>2000000000</v>
      </c>
      <c r="K187" s="5">
        <v>0</v>
      </c>
      <c r="M187" s="5">
        <v>0</v>
      </c>
    </row>
    <row r="188" spans="3:13" ht="15.5" x14ac:dyDescent="0.35">
      <c r="C188" t="s">
        <v>187</v>
      </c>
      <c r="I188" s="5">
        <v>1000000000</v>
      </c>
      <c r="J188" s="5">
        <v>0</v>
      </c>
      <c r="K188" s="5">
        <v>0</v>
      </c>
      <c r="M188" s="5">
        <v>0</v>
      </c>
    </row>
    <row r="189" spans="3:13" ht="15.5" x14ac:dyDescent="0.35">
      <c r="C189" t="s">
        <v>26</v>
      </c>
      <c r="I189" s="5">
        <v>2000000000</v>
      </c>
      <c r="J189" s="5">
        <v>3000000000</v>
      </c>
      <c r="K189" s="5">
        <v>1000000000</v>
      </c>
      <c r="M189" s="5">
        <v>1000000000</v>
      </c>
    </row>
    <row r="190" spans="3:13" ht="15.5" x14ac:dyDescent="0.35">
      <c r="C190" t="s">
        <v>23</v>
      </c>
      <c r="I190" s="5">
        <v>1000000000</v>
      </c>
      <c r="J190" s="5">
        <v>-3000000000</v>
      </c>
      <c r="K190" s="5">
        <v>-25000000000</v>
      </c>
      <c r="L190" s="5">
        <v>-7000000000</v>
      </c>
      <c r="M190" s="5">
        <v>-3000000000</v>
      </c>
    </row>
    <row r="191" spans="3:13" ht="15.5" x14ac:dyDescent="0.35">
      <c r="C191" t="s">
        <v>188</v>
      </c>
      <c r="I191" s="5">
        <v>-2000000000</v>
      </c>
      <c r="J191" s="5">
        <v>1000000000</v>
      </c>
      <c r="K191" s="5">
        <v>27000000000</v>
      </c>
      <c r="L191" s="5">
        <v>5000000000</v>
      </c>
      <c r="M191" s="5">
        <v>1000000000</v>
      </c>
    </row>
    <row r="192" spans="3:13" ht="15.5" x14ac:dyDescent="0.35">
      <c r="C192" t="s">
        <v>189</v>
      </c>
      <c r="I192" s="5">
        <v>0</v>
      </c>
      <c r="J192" s="5">
        <v>7000000000</v>
      </c>
      <c r="K192" s="5">
        <v>-4000000000</v>
      </c>
      <c r="L192" s="5">
        <v>1000000000</v>
      </c>
      <c r="M192" s="5">
        <v>2000000000</v>
      </c>
    </row>
    <row r="193" spans="2:13" ht="15.5" x14ac:dyDescent="0.35">
      <c r="C193" t="s">
        <v>190</v>
      </c>
      <c r="I193" s="5">
        <v>0</v>
      </c>
      <c r="J193" s="5">
        <v>-11000000000</v>
      </c>
      <c r="K193" s="5">
        <v>-8000000000</v>
      </c>
      <c r="M193" s="5">
        <v>-1000000000</v>
      </c>
    </row>
    <row r="194" spans="2:13" ht="15.5" x14ac:dyDescent="0.35">
      <c r="C194" t="s">
        <v>15</v>
      </c>
      <c r="I194" s="5">
        <v>0</v>
      </c>
      <c r="J194" s="5">
        <v>-4000000000</v>
      </c>
      <c r="K194" s="5">
        <v>-12000000000</v>
      </c>
      <c r="L194" s="5">
        <v>1000000000</v>
      </c>
      <c r="M194" s="5">
        <v>1000000000</v>
      </c>
    </row>
    <row r="195" spans="2:13" ht="15.5" x14ac:dyDescent="0.35">
      <c r="C195" t="s">
        <v>17</v>
      </c>
      <c r="I195" s="6">
        <v>0.09</v>
      </c>
      <c r="J195" s="6">
        <v>-2.75</v>
      </c>
      <c r="K195" s="6">
        <v>-8.09</v>
      </c>
      <c r="L195" s="6">
        <v>0.81</v>
      </c>
      <c r="M195" s="6">
        <v>1843836.95</v>
      </c>
    </row>
    <row r="197" spans="2:13" ht="15.5" x14ac:dyDescent="0.35">
      <c r="B197" t="s">
        <v>191</v>
      </c>
      <c r="C197" t="s">
        <v>192</v>
      </c>
      <c r="D197" s="5">
        <v>478000000</v>
      </c>
      <c r="E197" s="5">
        <v>404000000</v>
      </c>
      <c r="F197" s="5">
        <v>174000000</v>
      </c>
      <c r="G197" s="5">
        <v>-601000000</v>
      </c>
      <c r="H197" s="5">
        <v>1000000000</v>
      </c>
      <c r="I197" s="5">
        <v>-986000000</v>
      </c>
      <c r="J197" s="5">
        <v>-302000000</v>
      </c>
      <c r="K197" s="5">
        <v>190000000</v>
      </c>
      <c r="L197" s="5">
        <v>68000000000</v>
      </c>
      <c r="M197" s="5">
        <v>250000000</v>
      </c>
    </row>
    <row r="198" spans="2:13" ht="15.5" x14ac:dyDescent="0.35">
      <c r="C198" t="s">
        <v>45</v>
      </c>
      <c r="D198" s="6">
        <v>0.33</v>
      </c>
      <c r="E198" s="6">
        <v>0.28000000000000003</v>
      </c>
      <c r="F198" s="6">
        <v>0.12</v>
      </c>
      <c r="G198" s="6">
        <v>-0.41</v>
      </c>
      <c r="H198" s="6">
        <v>0.96</v>
      </c>
      <c r="I198" s="6">
        <v>-0.68</v>
      </c>
      <c r="J198" s="6">
        <v>-0.21</v>
      </c>
      <c r="K198" s="6">
        <v>0.13</v>
      </c>
      <c r="L198" s="6">
        <v>46.42</v>
      </c>
      <c r="M198" s="6">
        <v>0.17</v>
      </c>
    </row>
    <row r="199" spans="2:13" ht="15.5" x14ac:dyDescent="0.35">
      <c r="C199" t="s">
        <v>193</v>
      </c>
      <c r="D199" s="5">
        <v>2000000000</v>
      </c>
      <c r="E199" s="5">
        <v>2000000000</v>
      </c>
      <c r="F199" s="5">
        <v>2000000000</v>
      </c>
      <c r="G199" s="5">
        <v>2000000000</v>
      </c>
      <c r="H199" s="5">
        <v>7000000000</v>
      </c>
      <c r="I199" s="5">
        <v>7000000000</v>
      </c>
      <c r="J199" s="5">
        <v>6000000000</v>
      </c>
      <c r="K199" s="5">
        <v>4000000000</v>
      </c>
      <c r="L199" s="5">
        <v>4000000000</v>
      </c>
      <c r="M199" s="5">
        <v>3000000000</v>
      </c>
    </row>
    <row r="200" spans="2:13" ht="15.5" x14ac:dyDescent="0.35">
      <c r="C200" t="s">
        <v>194</v>
      </c>
      <c r="I200" s="6">
        <v>97.53</v>
      </c>
    </row>
    <row r="201" spans="2:13" ht="15.5" x14ac:dyDescent="0.35">
      <c r="C201" t="s">
        <v>292</v>
      </c>
      <c r="I201" s="6">
        <v>301.81</v>
      </c>
    </row>
    <row r="202" spans="2:13" ht="15.5" x14ac:dyDescent="0.35">
      <c r="C202" t="s">
        <v>195</v>
      </c>
      <c r="I202" s="6">
        <v>6.95</v>
      </c>
    </row>
    <row r="203" spans="2:13" ht="15.5" x14ac:dyDescent="0.35">
      <c r="C203" t="s">
        <v>293</v>
      </c>
      <c r="I203" s="6">
        <v>3.3E-3</v>
      </c>
    </row>
    <row r="204" spans="2:13" ht="15.5" x14ac:dyDescent="0.35">
      <c r="C204" t="s">
        <v>294</v>
      </c>
      <c r="I204" s="6">
        <v>18.8</v>
      </c>
    </row>
    <row r="205" spans="2:13" ht="15.5" x14ac:dyDescent="0.35">
      <c r="C205" t="s">
        <v>196</v>
      </c>
      <c r="I205" s="6">
        <v>1.2</v>
      </c>
    </row>
    <row r="206" spans="2:13" ht="15.5" x14ac:dyDescent="0.35">
      <c r="C206" t="s">
        <v>295</v>
      </c>
      <c r="I206" s="6">
        <v>-129.76</v>
      </c>
    </row>
    <row r="207" spans="2:13" ht="15.5" x14ac:dyDescent="0.35">
      <c r="C207" t="s">
        <v>296</v>
      </c>
      <c r="I207" s="6">
        <v>-129.76</v>
      </c>
    </row>
    <row r="208" spans="2:13" ht="15.5" x14ac:dyDescent="0.35">
      <c r="C208" t="s">
        <v>297</v>
      </c>
      <c r="I208" s="6">
        <v>225.58</v>
      </c>
    </row>
    <row r="209" spans="3:9" ht="15.5" x14ac:dyDescent="0.35">
      <c r="C209" t="s">
        <v>299</v>
      </c>
      <c r="I209" s="6">
        <v>-1.35</v>
      </c>
    </row>
    <row r="210" spans="3:9" ht="15.5" x14ac:dyDescent="0.35">
      <c r="C210" t="s">
        <v>300</v>
      </c>
      <c r="I210" s="6">
        <v>-3.88</v>
      </c>
    </row>
    <row r="211" spans="3:9" ht="15.5" x14ac:dyDescent="0.35">
      <c r="C211" t="s">
        <v>301</v>
      </c>
      <c r="I211" s="6">
        <v>0.31</v>
      </c>
    </row>
    <row r="212" spans="3:9" ht="15.5" x14ac:dyDescent="0.35">
      <c r="C212" t="s">
        <v>197</v>
      </c>
      <c r="I212" s="6">
        <v>0.96</v>
      </c>
    </row>
    <row r="213" spans="3:9" ht="15.5" x14ac:dyDescent="0.35">
      <c r="C213" t="s">
        <v>302</v>
      </c>
      <c r="I213" s="5">
        <v>5</v>
      </c>
    </row>
    <row r="214" spans="3:9" ht="15.5" x14ac:dyDescent="0.35">
      <c r="C214" t="s">
        <v>198</v>
      </c>
      <c r="D214" s="6">
        <v>1.81</v>
      </c>
    </row>
    <row r="215" spans="3:9" ht="15.5" x14ac:dyDescent="0.35">
      <c r="C215" t="s">
        <v>199</v>
      </c>
      <c r="I215" s="6">
        <v>78.11</v>
      </c>
    </row>
    <row r="216" spans="3:9" ht="15.5" x14ac:dyDescent="0.35">
      <c r="C216" t="s">
        <v>303</v>
      </c>
      <c r="I216" s="6">
        <v>-0.72</v>
      </c>
    </row>
    <row r="217" spans="3:9" ht="15.5" x14ac:dyDescent="0.35">
      <c r="C217" t="s">
        <v>200</v>
      </c>
      <c r="D217" s="6">
        <v>2.65</v>
      </c>
    </row>
    <row r="218" spans="3:9" ht="15.5" x14ac:dyDescent="0.35">
      <c r="C218" t="s">
        <v>201</v>
      </c>
      <c r="D218" s="6">
        <v>2.65</v>
      </c>
    </row>
    <row r="219" spans="3:9" ht="15.5" x14ac:dyDescent="0.35">
      <c r="C219" t="s">
        <v>202</v>
      </c>
      <c r="D219" s="6">
        <v>0.01</v>
      </c>
    </row>
    <row r="220" spans="3:9" ht="15.5" x14ac:dyDescent="0.35">
      <c r="C220" t="s">
        <v>203</v>
      </c>
      <c r="D220" s="6">
        <v>0.09</v>
      </c>
    </row>
    <row r="221" spans="3:9" ht="15.5" x14ac:dyDescent="0.35">
      <c r="C221" t="s">
        <v>204</v>
      </c>
      <c r="D221" s="6">
        <v>0.01</v>
      </c>
    </row>
    <row r="222" spans="3:9" ht="15.5" x14ac:dyDescent="0.35">
      <c r="C222" t="s">
        <v>205</v>
      </c>
      <c r="D222" s="6">
        <v>1.0900000000000001</v>
      </c>
    </row>
    <row r="223" spans="3:9" ht="15.5" x14ac:dyDescent="0.35">
      <c r="C223" t="s">
        <v>304</v>
      </c>
      <c r="I223" s="6">
        <v>2.2599999999999998</v>
      </c>
    </row>
    <row r="224" spans="3:9" ht="15.5" x14ac:dyDescent="0.35">
      <c r="C224" t="s">
        <v>13</v>
      </c>
      <c r="D224" s="5">
        <v>1000000000</v>
      </c>
    </row>
    <row r="225" spans="3:9" ht="15.5" x14ac:dyDescent="0.35">
      <c r="C225" t="s">
        <v>206</v>
      </c>
      <c r="I225" s="6">
        <v>13.39</v>
      </c>
    </row>
    <row r="226" spans="3:9" ht="15.5" x14ac:dyDescent="0.35">
      <c r="C226" t="s">
        <v>207</v>
      </c>
      <c r="I226" s="6">
        <v>3.7000000000000002E-3</v>
      </c>
    </row>
    <row r="227" spans="3:9" ht="15.5" x14ac:dyDescent="0.35">
      <c r="C227" t="s">
        <v>208</v>
      </c>
      <c r="I227" s="6">
        <v>4.0000000000000001E-3</v>
      </c>
    </row>
    <row r="228" spans="3:9" ht="15.5" x14ac:dyDescent="0.35">
      <c r="C228" t="s">
        <v>209</v>
      </c>
      <c r="I228" s="6">
        <v>4.8999999999999998E-3</v>
      </c>
    </row>
    <row r="229" spans="3:9" ht="15.5" x14ac:dyDescent="0.35">
      <c r="C229" t="s">
        <v>305</v>
      </c>
      <c r="I229" s="6">
        <v>5.1999999999999998E-3</v>
      </c>
    </row>
    <row r="230" spans="3:9" ht="15.5" x14ac:dyDescent="0.35">
      <c r="C230" t="s">
        <v>306</v>
      </c>
      <c r="I230" s="6">
        <v>0.06</v>
      </c>
    </row>
    <row r="231" spans="3:9" ht="15.5" x14ac:dyDescent="0.35">
      <c r="C231" t="s">
        <v>41</v>
      </c>
      <c r="I231" s="5">
        <v>137000000000</v>
      </c>
    </row>
    <row r="232" spans="3:9" ht="15.5" x14ac:dyDescent="0.35">
      <c r="C232" t="s">
        <v>215</v>
      </c>
      <c r="I232" s="5">
        <v>136000000000</v>
      </c>
    </row>
    <row r="233" spans="3:9" ht="15.5" x14ac:dyDescent="0.35">
      <c r="C233" t="s">
        <v>216</v>
      </c>
      <c r="I233" s="5">
        <v>1460000000</v>
      </c>
    </row>
    <row r="234" spans="3:9" ht="15.5" x14ac:dyDescent="0.35">
      <c r="C234" t="s">
        <v>217</v>
      </c>
      <c r="I234" s="6">
        <v>0.24489999999999998</v>
      </c>
    </row>
    <row r="235" spans="3:9" ht="15.5" x14ac:dyDescent="0.35">
      <c r="C235" t="s">
        <v>218</v>
      </c>
      <c r="D235" s="6">
        <v>0.69489999999999996</v>
      </c>
    </row>
    <row r="236" spans="3:9" ht="15.5" x14ac:dyDescent="0.35">
      <c r="C236" t="s">
        <v>219</v>
      </c>
      <c r="D236" s="6">
        <v>0.35850000000000004</v>
      </c>
    </row>
    <row r="237" spans="3:9" ht="15.5" x14ac:dyDescent="0.35">
      <c r="C237" t="s">
        <v>220</v>
      </c>
      <c r="D237" s="6">
        <v>0.23910000000000001</v>
      </c>
    </row>
    <row r="238" spans="3:9" ht="15.5" x14ac:dyDescent="0.35">
      <c r="C238" t="s">
        <v>221</v>
      </c>
      <c r="D238" s="6">
        <v>0.16850000000000001</v>
      </c>
    </row>
    <row r="239" spans="3:9" ht="15.5" x14ac:dyDescent="0.35">
      <c r="C239" t="s">
        <v>222</v>
      </c>
      <c r="D239" s="6">
        <v>0.3231</v>
      </c>
    </row>
    <row r="240" spans="3:9" ht="15.5" x14ac:dyDescent="0.35">
      <c r="C240" t="s">
        <v>223</v>
      </c>
      <c r="D240" s="6">
        <v>4.9206000000000003</v>
      </c>
    </row>
    <row r="241" spans="3:9" ht="15.5" x14ac:dyDescent="0.35">
      <c r="C241" t="s">
        <v>224</v>
      </c>
      <c r="I241" s="5">
        <v>5</v>
      </c>
    </row>
    <row r="242" spans="3:9" ht="15.5" x14ac:dyDescent="0.35">
      <c r="C242" t="s">
        <v>225</v>
      </c>
      <c r="I242" s="6">
        <v>0.92</v>
      </c>
    </row>
    <row r="243" spans="3:9" ht="15.5" x14ac:dyDescent="0.35">
      <c r="C243" t="s">
        <v>226</v>
      </c>
      <c r="I243" s="6">
        <v>0.15</v>
      </c>
    </row>
    <row r="244" spans="3:9" ht="15.5" x14ac:dyDescent="0.35">
      <c r="C244" t="s">
        <v>308</v>
      </c>
      <c r="I244" s="6">
        <v>0.04</v>
      </c>
    </row>
    <row r="245" spans="3:9" ht="15.5" x14ac:dyDescent="0.35">
      <c r="C245" t="s">
        <v>227</v>
      </c>
      <c r="I245" s="5">
        <v>1</v>
      </c>
    </row>
    <row r="246" spans="3:9" ht="15.5" x14ac:dyDescent="0.35">
      <c r="C246" t="s">
        <v>228</v>
      </c>
      <c r="I246" s="6">
        <v>0.09</v>
      </c>
    </row>
    <row r="247" spans="3:9" ht="15.5" x14ac:dyDescent="0.35">
      <c r="C247" t="s">
        <v>229</v>
      </c>
      <c r="I247" s="6">
        <v>0.5</v>
      </c>
    </row>
    <row r="248" spans="3:9" ht="15.5" x14ac:dyDescent="0.35">
      <c r="C248" t="s">
        <v>230</v>
      </c>
      <c r="I248" s="6">
        <v>0.4</v>
      </c>
    </row>
    <row r="249" spans="3:9" ht="15.5" x14ac:dyDescent="0.35">
      <c r="C249" t="s">
        <v>309</v>
      </c>
      <c r="I249" s="5">
        <v>7000000000</v>
      </c>
    </row>
    <row r="250" spans="3:9" ht="15.5" x14ac:dyDescent="0.35">
      <c r="C250" t="s">
        <v>310</v>
      </c>
      <c r="I250" s="5">
        <v>5000000000</v>
      </c>
    </row>
    <row r="251" spans="3:9" ht="15.5" x14ac:dyDescent="0.35">
      <c r="C251" t="s">
        <v>312</v>
      </c>
      <c r="I251" s="5">
        <v>0</v>
      </c>
    </row>
    <row r="252" spans="3:9" ht="15.5" x14ac:dyDescent="0.35">
      <c r="C252" t="s">
        <v>231</v>
      </c>
      <c r="D252" s="5">
        <v>3000000000</v>
      </c>
    </row>
    <row r="253" spans="3:9" ht="15.5" x14ac:dyDescent="0.35">
      <c r="C253" t="s">
        <v>232</v>
      </c>
      <c r="D253" s="5">
        <v>125000000000</v>
      </c>
    </row>
    <row r="254" spans="3:9" ht="15.5" x14ac:dyDescent="0.35">
      <c r="C254" t="s">
        <v>233</v>
      </c>
      <c r="D254" s="5">
        <v>11000000000</v>
      </c>
    </row>
    <row r="255" spans="3:9" ht="15.5" x14ac:dyDescent="0.35">
      <c r="C255" t="s">
        <v>176</v>
      </c>
      <c r="D255" s="5">
        <v>3000000000</v>
      </c>
    </row>
    <row r="256" spans="3:9" ht="15.5" x14ac:dyDescent="0.35">
      <c r="C256" t="s">
        <v>175</v>
      </c>
      <c r="I256" s="5">
        <v>114000000000</v>
      </c>
    </row>
    <row r="257" spans="3:9" ht="15.5" x14ac:dyDescent="0.35">
      <c r="C257" t="s">
        <v>174</v>
      </c>
      <c r="D257" s="5">
        <v>1000000000</v>
      </c>
    </row>
    <row r="258" spans="3:9" ht="15.5" x14ac:dyDescent="0.35">
      <c r="C258" t="s">
        <v>173</v>
      </c>
      <c r="D258" s="5">
        <v>1000000000</v>
      </c>
    </row>
    <row r="259" spans="3:9" ht="15.5" x14ac:dyDescent="0.35">
      <c r="C259" t="s">
        <v>24</v>
      </c>
      <c r="D259" s="5">
        <v>2000000000</v>
      </c>
    </row>
    <row r="260" spans="3:9" ht="15.5" x14ac:dyDescent="0.35">
      <c r="C260" t="s">
        <v>21</v>
      </c>
      <c r="D260" s="5">
        <v>-1000000000</v>
      </c>
    </row>
    <row r="261" spans="3:9" ht="15.5" x14ac:dyDescent="0.35">
      <c r="C261" t="s">
        <v>234</v>
      </c>
      <c r="I261" s="5">
        <v>114000000000</v>
      </c>
    </row>
    <row r="262" spans="3:9" ht="15.5" x14ac:dyDescent="0.35">
      <c r="C262" t="s">
        <v>313</v>
      </c>
      <c r="I262" s="5">
        <v>-1000000000</v>
      </c>
    </row>
    <row r="263" spans="3:9" ht="15.5" x14ac:dyDescent="0.35">
      <c r="C263" t="s">
        <v>315</v>
      </c>
      <c r="I263" s="5">
        <v>3000000000</v>
      </c>
    </row>
    <row r="264" spans="3:9" ht="15.5" x14ac:dyDescent="0.35">
      <c r="C264" t="s">
        <v>317</v>
      </c>
      <c r="I264" s="5">
        <v>-1000000000</v>
      </c>
    </row>
  </sheetData>
  <pageMargins left="0.7" right="0.7" top="0.75" bottom="0.75" header="0.3" footer="0.3"/>
  <ignoredErrors>
    <ignoredError sqref="A1:M265" numberStoredAsText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N31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1230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1231</v>
      </c>
      <c r="D2" s="2" vm="177">
        <f ca="1">IFERROR(_xlfn.STOCKHISTORY("XIDX:" &amp; $C$1, D3, , 0, 0, 1), "Libur")</f>
        <v>300</v>
      </c>
      <c r="E2" s="2" vm="180">
        <f ca="1">IFERROR(_xlfn.STOCKHISTORY("XIDX:" &amp; $C$1, E3, , 0, 0, 1), "Libur")</f>
        <v>262</v>
      </c>
      <c r="H2" s="2" vm="180">
        <f ca="1">IFERROR(INDEX(D2:G2,COUNT(D2:G2)),"")</f>
        <v>262</v>
      </c>
      <c r="I2" s="2" vm="200">
        <f t="shared" ref="I2:N2" ca="1" si="0">IFERROR(_xlfn.STOCKHISTORY("XIDX:" &amp; $C$1, I1, , 0, 0, 1), "Libur")</f>
        <v>410</v>
      </c>
      <c r="J2" s="2" vm="201">
        <f t="shared" ca="1" si="0"/>
        <v>298</v>
      </c>
      <c r="K2" s="2" vm="110">
        <f t="shared" ca="1" si="0"/>
        <v>122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17307259799</v>
      </c>
      <c r="E4" s="2">
        <f>IFERROR(INDEX(E51:E500,MATCH($C$4,$C$51:$C$500,0)),"")</f>
        <v>15420179869</v>
      </c>
      <c r="H4" s="2">
        <f>IFERROR(SUM(D4:G4)*(4/MAX(1,COUNT(D4:G4))),"")</f>
        <v>65454879336</v>
      </c>
      <c r="I4" s="2">
        <f t="shared" ref="I4:N4" si="1">IFERROR(INDEX(I51:I500,MATCH($C$4,$C$51:$C$500,0)),"")</f>
        <v>114396661762</v>
      </c>
      <c r="J4" s="2">
        <f t="shared" si="1"/>
        <v>48501710336</v>
      </c>
      <c r="K4" s="2">
        <f t="shared" si="1"/>
        <v>42159933831</v>
      </c>
      <c r="L4" s="2">
        <f t="shared" si="1"/>
        <v>33033155217</v>
      </c>
      <c r="M4" s="2">
        <f t="shared" si="1"/>
        <v>35557975168</v>
      </c>
      <c r="N4" s="2">
        <f t="shared" si="1"/>
        <v>13264143607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-5882060207</v>
      </c>
      <c r="E5" s="2">
        <f>IFERROR(INDEX(E51:E500,MATCH($C$5,$C$51:$C$500,0)),"")</f>
        <v>-4146404945</v>
      </c>
      <c r="H5" s="2">
        <f>IFERROR(SUM(D5:G5)*(4/MAX(1,COUNT(D5:G5))),"")</f>
        <v>-20056930304</v>
      </c>
      <c r="I5" s="2">
        <f t="shared" ref="I5:N5" si="2">IFERROR(INDEX(I51:I500,MATCH($C$5,$C$51:$C$500,0)),"")</f>
        <v>-16435341515</v>
      </c>
      <c r="J5" s="2">
        <f t="shared" si="2"/>
        <v>-3502983213</v>
      </c>
      <c r="K5" s="2">
        <f t="shared" si="2"/>
        <v>-1105383083</v>
      </c>
      <c r="L5" s="2">
        <f t="shared" si="2"/>
        <v>-7365630848</v>
      </c>
      <c r="M5" s="2">
        <f t="shared" si="2"/>
        <v>2736239046</v>
      </c>
      <c r="N5" s="2">
        <f t="shared" si="2"/>
        <v>-3883060182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120511150345</v>
      </c>
      <c r="E6" s="2">
        <f>IFERROR(INDEX(E51:E500,MATCH($C$6,$C$51:$C$500,0)),"")</f>
        <v>126393294061</v>
      </c>
      <c r="H6" s="2">
        <f>IFERROR(INDEX(D6:G6,COUNT(D6:G6)),"")</f>
        <v>126393294061</v>
      </c>
      <c r="I6" s="2">
        <f t="shared" ref="I6:N6" si="3">IFERROR(INDEX(I51:I500,MATCH($C$6,$C$51:$C$500,0)),"")</f>
        <v>130539782376</v>
      </c>
      <c r="J6" s="2">
        <f t="shared" si="3"/>
        <v>146956741565</v>
      </c>
      <c r="K6" s="2">
        <f t="shared" si="3"/>
        <v>150459724777</v>
      </c>
      <c r="L6" s="2">
        <f t="shared" si="3"/>
        <v>37561347289</v>
      </c>
      <c r="M6" s="2">
        <f t="shared" si="3"/>
        <v>44926978139</v>
      </c>
      <c r="N6" s="2">
        <f t="shared" si="3"/>
        <v>42190739093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2.65</v>
      </c>
      <c r="E7" s="3">
        <f>IFERROR(INDEX(E51:E500,MATCH($C$7,$C$51:$C$500,0))/1000000000,"")</f>
        <v>2.65</v>
      </c>
      <c r="H7" s="3">
        <f>IFERROR(INDEX(D7:G7,COUNT(D7:G7)),"")</f>
        <v>2.65</v>
      </c>
      <c r="I7" s="3">
        <f t="shared" ref="I7:N7" si="4">IFERROR(INDEX(I51:I500,MATCH($C$7,$C$51:$C$500,0))/1000000000,"")</f>
        <v>2.65</v>
      </c>
      <c r="J7" s="3">
        <f t="shared" si="4"/>
        <v>2.65</v>
      </c>
      <c r="K7" s="3">
        <f t="shared" si="4"/>
        <v>2.65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0</v>
      </c>
      <c r="E8" s="2">
        <f>IFERROR(INDEX(E51:E500,MATCH("Free cash flow (Quarter)",$C$51:$C$500,0)),"")</f>
        <v>0</v>
      </c>
      <c r="H8" s="2">
        <f>IFERROR(INDEX(D8:G8,COUNT(D8:G8)),"")</f>
        <v>0</v>
      </c>
      <c r="I8" s="2">
        <f t="shared" ref="I8:N8" si="5">IFERROR(INDEX(I51:I500,MATCH($C$8,$C$51:$C$500,0)),"")</f>
        <v>-50000000000</v>
      </c>
      <c r="J8" s="2">
        <f t="shared" si="5"/>
        <v>-40000000000</v>
      </c>
      <c r="K8" s="2">
        <f t="shared" si="5"/>
        <v>-72000000000</v>
      </c>
      <c r="L8" s="2">
        <f t="shared" si="5"/>
        <v>-16000000000</v>
      </c>
      <c r="M8" s="2">
        <f t="shared" si="5"/>
        <v>-12000000000</v>
      </c>
      <c r="N8" s="2">
        <f t="shared" si="5"/>
        <v>-9000000000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-0.02</v>
      </c>
      <c r="E9" s="3">
        <f>IFERROR(INDEX(E51:E500,MATCH("Free cash flow per share (Quarter)",$C$51:$C$500,0)),"")</f>
        <v>0.05</v>
      </c>
      <c r="H9" s="3">
        <f>IFERROR(INDEX(D9:G9,COUNT(D9:G9)),"")</f>
        <v>0.05</v>
      </c>
      <c r="I9" s="3">
        <f t="shared" ref="I9:N9" si="6">IFERROR(INDEX(I51:I500,MATCH($C$9,$C$51:$C$500,0)),"")</f>
        <v>-18.78</v>
      </c>
      <c r="J9" s="3">
        <f t="shared" si="6"/>
        <v>-15.17</v>
      </c>
      <c r="K9" s="3">
        <f t="shared" si="6"/>
        <v>-27.01</v>
      </c>
      <c r="L9" s="3">
        <f t="shared" si="6"/>
        <v>-321895.12</v>
      </c>
      <c r="M9" s="3">
        <f t="shared" si="6"/>
        <v>-240214.9</v>
      </c>
      <c r="N9" s="3">
        <f t="shared" si="6"/>
        <v>-179580.69</v>
      </c>
    </row>
    <row r="10" spans="1:14" ht="15.5" x14ac:dyDescent="0.35">
      <c r="C10" t="s">
        <v>18</v>
      </c>
      <c r="D10" s="3">
        <f ca="1">IFERROR(IF(D9=0,"",D2/D9),"")</f>
        <v>-15000</v>
      </c>
      <c r="E10" s="3">
        <f ca="1">IFERROR(IF(E9=0,"",E2/E9),"")</f>
        <v>5240</v>
      </c>
      <c r="I10" s="3">
        <f t="shared" ref="I10:N10" ca="1" si="7">IFERROR(IF(I9=0,"",I2/I9),"")</f>
        <v>-21.831735889243877</v>
      </c>
      <c r="J10" s="3">
        <f t="shared" ca="1" si="7"/>
        <v>-19.644034278180619</v>
      </c>
      <c r="K10" s="3">
        <f t="shared" ca="1" si="7"/>
        <v>-4.5168456127360237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1867501788</v>
      </c>
      <c r="E11" s="2">
        <f>IFERROR(INDEX(E51:E500,MATCH($C$11,$C$51:$C$500,0)),"")</f>
        <v>4081629267</v>
      </c>
      <c r="H11" s="2">
        <f>IFERROR(INDEX(D11:G11,COUNT(D11:G11)),"")</f>
        <v>4081629267</v>
      </c>
      <c r="I11" s="2">
        <f t="shared" ref="I11:N11" si="8">IFERROR(INDEX(I51:I500,MATCH($C$11,$C$51:$C$500,0)),"")</f>
        <v>4003114869</v>
      </c>
      <c r="J11" s="2">
        <f t="shared" si="8"/>
        <v>1811168798</v>
      </c>
      <c r="K11" s="2">
        <f t="shared" si="8"/>
        <v>1802334329</v>
      </c>
      <c r="L11" s="2">
        <f t="shared" si="8"/>
        <v>8676960040</v>
      </c>
      <c r="M11" s="2">
        <f t="shared" si="8"/>
        <v>10192735780</v>
      </c>
      <c r="N11" s="2">
        <f t="shared" si="8"/>
        <v>313893311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60000000000</v>
      </c>
      <c r="E12" s="2">
        <f>IFERROR(INDEX(E51:E500,MATCH("Net Debt (Quarter)",$C$51:$C$500,0)),"")</f>
        <v>60000000000</v>
      </c>
      <c r="H12" s="2">
        <f>IFERROR(INDEX(D12:G12,COUNT(D12:G12)),"")</f>
        <v>60000000000</v>
      </c>
      <c r="I12" s="2">
        <f t="shared" ref="I12:N12" si="9">IFERROR(INDEX(I51:I500,MATCH($C$12,$C$51:$C$500,0)),"")</f>
        <v>60000000000</v>
      </c>
      <c r="J12" s="2">
        <f t="shared" si="9"/>
        <v>39000000000</v>
      </c>
      <c r="K12" s="2">
        <f t="shared" si="9"/>
        <v>-2000000000</v>
      </c>
      <c r="L12" s="2">
        <f t="shared" si="9"/>
        <v>41000000000</v>
      </c>
      <c r="M12" s="2">
        <f t="shared" si="9"/>
        <v>25000000000</v>
      </c>
      <c r="N12" s="2">
        <f t="shared" si="9"/>
        <v>13000000000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62000000000</v>
      </c>
      <c r="E13" s="2">
        <f>IFERROR(INDEX(E51:E500,MATCH("Total Debt (Quarter)",$C$51:$C$500,0)),"")</f>
        <v>64000000000</v>
      </c>
      <c r="H13" s="2">
        <f>IFERROR(INDEX(D13:G13,COUNT(D13:G13)),"")</f>
        <v>64000000000</v>
      </c>
      <c r="I13" s="2">
        <f t="shared" ref="I13:N13" si="10">IFERROR(INDEX(I51:I500,MATCH($C$13,$C$51:$C$500,0)),"")</f>
        <v>64000000000</v>
      </c>
      <c r="J13" s="2">
        <f t="shared" si="10"/>
        <v>41000000000</v>
      </c>
      <c r="K13" s="2">
        <f t="shared" si="10"/>
        <v>0</v>
      </c>
      <c r="L13" s="2">
        <f t="shared" si="10"/>
        <v>49000000000</v>
      </c>
      <c r="M13" s="2">
        <f t="shared" si="10"/>
        <v>35000000000</v>
      </c>
      <c r="N13" s="2">
        <f t="shared" si="10"/>
        <v>13000000000</v>
      </c>
    </row>
    <row r="14" spans="1:14" ht="15.5" x14ac:dyDescent="0.35">
      <c r="C14" t="s">
        <v>27</v>
      </c>
      <c r="D14" s="2">
        <f>IFERROR(INDEX(D51:D500,MATCH($C$14,$C$51:$C$500,0)),"")</f>
        <v>-1593558852</v>
      </c>
      <c r="E14" s="2">
        <f>IFERROR(INDEX(E51:E500,MATCH($C$14,$C$51:$C$500,0)),"")</f>
        <v>0</v>
      </c>
      <c r="H14" s="2">
        <f>IFERROR(SUM(D14:G14)*(4/MAX(1,COUNT(D14:G14))),"")</f>
        <v>-3187117704</v>
      </c>
      <c r="I14" s="2">
        <f t="shared" ref="I14:N14" si="11">IFERROR(INDEX(I51:I500,MATCH($C$14,$C$51:$C$500,0)),"")</f>
        <v>-10456227335</v>
      </c>
      <c r="J14" s="2">
        <f t="shared" si="11"/>
        <v>-1458292827</v>
      </c>
      <c r="K14" s="2">
        <f t="shared" si="11"/>
        <v>-20473321</v>
      </c>
      <c r="L14" s="2">
        <f t="shared" si="11"/>
        <v>-10479906</v>
      </c>
      <c r="M14" s="2">
        <f t="shared" si="11"/>
        <v>-10141381</v>
      </c>
      <c r="N14" s="2">
        <f t="shared" si="11"/>
        <v>-4514309</v>
      </c>
    </row>
    <row r="15" spans="1:14" ht="15.5" x14ac:dyDescent="0.35">
      <c r="C15" t="s">
        <v>28</v>
      </c>
      <c r="D15" s="2">
        <f>IFERROR(INDEX(D51:D500,MATCH($C$15,$C$51:$C$500,0)),"")</f>
        <v>-2577471300</v>
      </c>
      <c r="E15" s="2">
        <f>IFERROR(INDEX(E51:E500,MATCH($C$15,$C$51:$C$500,0)),"")</f>
        <v>0</v>
      </c>
      <c r="H15" s="2">
        <f>IFERROR(SUM(D15:G15)*(4/MAX(1,COUNT(D15:G15))),"")</f>
        <v>-5154942600</v>
      </c>
      <c r="I15" s="2">
        <f t="shared" ref="I15:N15" si="12">IFERROR(INDEX(I51:I500,MATCH($C$15,$C$51:$C$500,0)),"")</f>
        <v>4490781396</v>
      </c>
      <c r="J15" s="2">
        <f t="shared" si="12"/>
        <v>577080893</v>
      </c>
      <c r="K15" s="2">
        <f t="shared" si="12"/>
        <v>200679923</v>
      </c>
      <c r="L15" s="2">
        <f t="shared" si="12"/>
        <v>1560321193</v>
      </c>
      <c r="M15" s="2">
        <f t="shared" si="12"/>
        <v>-810085241</v>
      </c>
      <c r="N15" s="2">
        <f t="shared" si="12"/>
        <v>0</v>
      </c>
    </row>
    <row r="16" spans="1:14" ht="15.5" x14ac:dyDescent="0.35">
      <c r="C16" t="s">
        <v>29</v>
      </c>
      <c r="D16" s="2">
        <f>IFERROR(INDEX(D51:D500,MATCH($C$16,$C$51:$C$500,0)),"")</f>
        <v>-3304672416</v>
      </c>
      <c r="E16" s="2">
        <f>IFERROR(INDEX(E51:E500,MATCH($C$16,$C$51:$C$500,0)),"")</f>
        <v>-4146488315</v>
      </c>
      <c r="H16" s="2">
        <f>IFERROR(SUM(D16:G16)*(4/MAX(1,COUNT(D16:G16))),"")</f>
        <v>-14902321462</v>
      </c>
      <c r="I16" s="2">
        <f t="shared" ref="I16:N16" si="13">IFERROR(INDEX(I51:I500,MATCH($C$16,$C$51:$C$500,0)),"")</f>
        <v>-20902639840</v>
      </c>
      <c r="J16" s="2">
        <f t="shared" si="13"/>
        <v>-4089560980</v>
      </c>
      <c r="K16" s="2">
        <f t="shared" si="13"/>
        <v>-1312478036</v>
      </c>
      <c r="L16" s="2">
        <f t="shared" si="13"/>
        <v>-8914909085</v>
      </c>
      <c r="M16" s="2">
        <f t="shared" si="13"/>
        <v>3550415945</v>
      </c>
      <c r="N16" s="2">
        <f t="shared" si="13"/>
        <v>-3883060182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38</v>
      </c>
      <c r="C19" t="s">
        <v>39</v>
      </c>
    </row>
    <row r="20" spans="1:14" ht="15.5" x14ac:dyDescent="0.35">
      <c r="A20" t="s">
        <v>40</v>
      </c>
      <c r="C20" t="s">
        <v>41</v>
      </c>
      <c r="D20" s="2">
        <f ca="1">IFERROR(D21*D2,"")</f>
        <v>795000000000</v>
      </c>
      <c r="E20" s="2">
        <f ca="1">IFERROR(E21*E2,"")</f>
        <v>694300000000</v>
      </c>
      <c r="H20" s="2">
        <f t="shared" ref="H20:N20" ca="1" si="14">IFERROR(H21*H2,"")</f>
        <v>694300000000</v>
      </c>
      <c r="I20" s="2">
        <f t="shared" ca="1" si="14"/>
        <v>1086500000000</v>
      </c>
      <c r="J20" s="2">
        <f t="shared" ca="1" si="14"/>
        <v>789700000000</v>
      </c>
      <c r="K20" s="2">
        <f t="shared" ca="1" si="14"/>
        <v>323300000000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2650000000</v>
      </c>
      <c r="E21" s="2">
        <f>IFERROR(INDEX(E51:E500,MATCH($C$7,$C$51:$C$500,0)),"")</f>
        <v>2650000000</v>
      </c>
      <c r="H21" s="2">
        <f>IFERROR(INDEX(D21:G21,COUNT(D21:G21)),"")</f>
        <v>2650000000</v>
      </c>
      <c r="I21" s="2">
        <f t="shared" ref="I21:N21" si="15">IFERROR(INDEX(I51:I500,MATCH($C$7,$C$51:$C$500,0)),"")</f>
        <v>2650000000</v>
      </c>
      <c r="J21" s="2">
        <f t="shared" si="15"/>
        <v>2650000000</v>
      </c>
      <c r="K21" s="2">
        <f t="shared" si="15"/>
        <v>2650000000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42</v>
      </c>
      <c r="C23" t="s">
        <v>43</v>
      </c>
      <c r="D23" s="3">
        <f>IFERROR(D5/D6*100,"")</f>
        <v>-4.8809261136092426</v>
      </c>
      <c r="E23" s="3">
        <f>IFERROR(E5/E6*100,"")</f>
        <v>-3.2805577034797904</v>
      </c>
      <c r="H23" s="3">
        <f t="shared" ref="H23:N23" si="16">IFERROR(H5/H6*100,"")</f>
        <v>-15.868666492955008</v>
      </c>
      <c r="I23" s="3">
        <f t="shared" si="16"/>
        <v>-12.59029333116283</v>
      </c>
      <c r="J23" s="3">
        <f t="shared" si="16"/>
        <v>-2.3836832360974785</v>
      </c>
      <c r="K23" s="3">
        <f t="shared" si="16"/>
        <v>-0.73467041405154443</v>
      </c>
      <c r="L23" s="3">
        <f t="shared" si="16"/>
        <v>-19.609602369500351</v>
      </c>
      <c r="M23" s="3">
        <f t="shared" si="16"/>
        <v>6.0904141772774576</v>
      </c>
      <c r="N23" s="3">
        <f t="shared" si="16"/>
        <v>-9.2035841643841945</v>
      </c>
    </row>
    <row r="24" spans="1:14" ht="15.5" x14ac:dyDescent="0.35">
      <c r="C24" t="s">
        <v>44</v>
      </c>
      <c r="D24" s="4">
        <f>IFERROR(_xlfn.RRI(5,I23,D23),"")</f>
        <v>-0.17264236883042627</v>
      </c>
      <c r="E24" s="4">
        <f>IFERROR(_xlfn.RRI(5,J23,E23),"")</f>
        <v>6.5957348309084063E-2</v>
      </c>
      <c r="H24" s="4" t="str">
        <f t="shared" ref="H24:N24" si="17">IFERROR(_xlfn.RRI(5,M23,H23),"")</f>
        <v/>
      </c>
      <c r="I24" s="4">
        <f t="shared" si="17"/>
        <v>6.4671851527370094E-2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45</v>
      </c>
      <c r="C25" t="s">
        <v>46</v>
      </c>
      <c r="D25" s="3">
        <f>IFERROR(INDEX(D51:D500,MATCH($A$25,$C$51:$C$500,0)),"")</f>
        <v>-2.2200000000000002</v>
      </c>
      <c r="E25" s="3">
        <f>IFERROR(INDEX(E51:E500,MATCH($A$25,$C$51:$C$500,0)),"")</f>
        <v>-1.56</v>
      </c>
      <c r="H25" s="3">
        <f>IFERROR(INDEX(D25:G25,COUNT(D25:G25)),"")</f>
        <v>-1.56</v>
      </c>
      <c r="I25" s="3">
        <f t="shared" ref="I25:N25" si="18">IFERROR(INDEX(I51:I500,MATCH($C$25,$C$51:$C$500,0)),"")</f>
        <v>-6.2</v>
      </c>
      <c r="J25" s="3">
        <f t="shared" si="18"/>
        <v>-1.33</v>
      </c>
      <c r="K25" s="3">
        <f t="shared" si="18"/>
        <v>-0.42</v>
      </c>
      <c r="L25" s="3">
        <f t="shared" si="18"/>
        <v>-147091.76</v>
      </c>
      <c r="M25" s="3">
        <f t="shared" si="18"/>
        <v>54806.61</v>
      </c>
      <c r="N25" s="3">
        <f t="shared" si="18"/>
        <v>-77661.2</v>
      </c>
    </row>
    <row r="26" spans="1:14" ht="15.5" x14ac:dyDescent="0.35">
      <c r="C26" t="s">
        <v>47</v>
      </c>
      <c r="D26" s="4">
        <f>IFERROR(_xlfn.RRI(5,I25,D25),"")</f>
        <v>-0.18568533328613124</v>
      </c>
      <c r="E26" s="4">
        <f>IFERROR(_xlfn.RRI(5,J25,E25),"")</f>
        <v>3.241567911925447E-2</v>
      </c>
      <c r="H26" s="4" t="str">
        <f t="shared" ref="H26:N26" si="19">IFERROR(_xlfn.RRI(5,M25,H25),"")</f>
        <v/>
      </c>
      <c r="I26" s="4">
        <f t="shared" si="19"/>
        <v>-0.84849131858680404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48</v>
      </c>
      <c r="D27" s="3">
        <f>IFERROR(D4/D21,"")</f>
        <v>6.5310414335849059</v>
      </c>
      <c r="E27" s="3">
        <f>IFERROR(E4/E21,"")</f>
        <v>5.8189357996226416</v>
      </c>
      <c r="H27" s="3">
        <f t="shared" ref="H27:N27" si="20">IFERROR(H4/H21,"")</f>
        <v>24.699954466415093</v>
      </c>
      <c r="I27" s="3">
        <f t="shared" si="20"/>
        <v>43.16855160830189</v>
      </c>
      <c r="J27" s="3">
        <f t="shared" si="20"/>
        <v>18.30253220226415</v>
      </c>
      <c r="K27" s="3">
        <f t="shared" si="20"/>
        <v>15.909408992830189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49</v>
      </c>
      <c r="D28" s="4">
        <f>IFERROR(_xlfn.RRI(5,I27,D27),"")</f>
        <v>-0.31457018381683155</v>
      </c>
      <c r="E28" s="4">
        <f>IFERROR(_xlfn.RRI(5,J27,E27),"")</f>
        <v>-0.20481811620848145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50</v>
      </c>
      <c r="H29" s="4">
        <f t="shared" ref="H29:N29" si="22">IFERROR(((H25-I25)/I25)*100%,"")</f>
        <v>-0.74838709677419357</v>
      </c>
      <c r="I29" s="4">
        <f t="shared" si="22"/>
        <v>3.6616541353383458</v>
      </c>
      <c r="J29" s="4">
        <f t="shared" si="22"/>
        <v>2.166666666666667</v>
      </c>
      <c r="K29" s="4">
        <f t="shared" si="22"/>
        <v>-0.99999714463950928</v>
      </c>
      <c r="L29" s="4">
        <f t="shared" si="22"/>
        <v>-3.683832479330504</v>
      </c>
      <c r="M29" s="4">
        <f t="shared" si="22"/>
        <v>-1.7057141790237595</v>
      </c>
      <c r="N29" s="4" t="str">
        <f t="shared" si="22"/>
        <v/>
      </c>
    </row>
    <row r="30" spans="1:14" ht="15.5" x14ac:dyDescent="0.35">
      <c r="C30" t="s">
        <v>51</v>
      </c>
      <c r="H30" s="4">
        <f t="shared" ref="H30:N30" si="23">IFERROR(((H27-I27)/I27)*100%,"")</f>
        <v>-0.42782526755739098</v>
      </c>
      <c r="I30" s="4">
        <f t="shared" si="23"/>
        <v>1.3586108813381375</v>
      </c>
      <c r="J30" s="4">
        <f t="shared" si="23"/>
        <v>0.15042187993988071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45.47</v>
      </c>
      <c r="E32" s="3">
        <f>IFERROR(INDEX(E51:E500,MATCH($A$32,$C$51:$C$500,0)),"")</f>
        <v>47.69</v>
      </c>
      <c r="H32" s="3">
        <f>IFERROR(INDEX(D32:G32,COUNT(D32:G32)),"")</f>
        <v>47.69</v>
      </c>
      <c r="I32" s="3">
        <f t="shared" ref="I32:N32" si="24">IFERROR(INDEX(I51:I500,MATCH($C$32,$C$51:$C$500,0)),"")</f>
        <v>49.25</v>
      </c>
      <c r="J32" s="3">
        <f t="shared" si="24"/>
        <v>55.46</v>
      </c>
      <c r="K32" s="3">
        <f t="shared" si="24"/>
        <v>56.78</v>
      </c>
      <c r="L32" s="3">
        <f t="shared" si="24"/>
        <v>751226.95</v>
      </c>
      <c r="M32" s="3">
        <f t="shared" si="24"/>
        <v>898539.56</v>
      </c>
      <c r="N32" s="3">
        <f t="shared" si="24"/>
        <v>843814.78</v>
      </c>
    </row>
    <row r="33" spans="1:14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5.76</v>
      </c>
      <c r="E33" s="3">
        <f>IFERROR(INDEX(E51:E500,MATCH($A$33,$C$51:$C$500,0)),"")</f>
        <v>6.29</v>
      </c>
      <c r="H33" s="3">
        <f>IFERROR(INDEX(D33:G33,COUNT(D33:G33)),"")</f>
        <v>6.29</v>
      </c>
      <c r="I33" s="3">
        <f t="shared" ref="I33:N33" si="25">IFERROR(INDEX(I51:I500,MATCH($C$33,$C$51:$C$500,0)),"")</f>
        <v>8.32</v>
      </c>
      <c r="J33" s="3">
        <f t="shared" si="25"/>
        <v>5.37</v>
      </c>
      <c r="K33" s="3">
        <f t="shared" si="25"/>
        <v>2.15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-118.02</v>
      </c>
      <c r="E34" s="3">
        <f>IFERROR(INDEX(E51:E500,MATCH($A$34,$C$51:$C$500,0)),"")</f>
        <v>-192.31</v>
      </c>
      <c r="H34" s="3">
        <f>IFERROR(INDEX(D34:G34,COUNT(D34:G34)),"")</f>
        <v>-192.31</v>
      </c>
      <c r="I34" s="3">
        <f t="shared" ref="I34:N34" si="26">IFERROR(INDEX(I51:I500,MATCH($C$34,$C$51:$C$500,0)),"")</f>
        <v>-66.13</v>
      </c>
      <c r="J34" s="3">
        <f t="shared" si="26"/>
        <v>-224.06</v>
      </c>
      <c r="K34" s="3">
        <f t="shared" si="26"/>
        <v>-290.48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40.119999999999997</v>
      </c>
      <c r="E35" s="3">
        <f>IFERROR(INDEX(E51:E500,MATCH($A$35,$C$51:$C$500,0)),"")</f>
        <v>51.56</v>
      </c>
      <c r="H35" s="3">
        <f>IFERROR(INDEX(D35:G35,COUNT(D35:G35)),"")</f>
        <v>51.56</v>
      </c>
      <c r="I35" s="3">
        <f t="shared" ref="I35:N35" si="27">IFERROR(INDEX(I51:I500,MATCH($C$35,$C$51:$C$500,0)),"")</f>
        <v>9.5</v>
      </c>
      <c r="J35" s="3">
        <f t="shared" si="27"/>
        <v>16.28</v>
      </c>
      <c r="K35" s="3">
        <f t="shared" si="27"/>
        <v>7.67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64</v>
      </c>
      <c r="C36" t="s">
        <v>65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66</v>
      </c>
      <c r="C37" t="s">
        <v>67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73</v>
      </c>
      <c r="C51" t="s">
        <v>6</v>
      </c>
      <c r="D51" s="5">
        <v>17307259799</v>
      </c>
      <c r="E51" s="5">
        <v>15420179869</v>
      </c>
      <c r="F51" s="5">
        <v>67814115076</v>
      </c>
      <c r="G51" s="5">
        <v>18920157094</v>
      </c>
      <c r="I51" s="5">
        <v>114396661762</v>
      </c>
      <c r="J51" s="5">
        <v>48501710336</v>
      </c>
      <c r="K51" s="5">
        <v>42159933831</v>
      </c>
      <c r="L51" s="5">
        <v>33033155217</v>
      </c>
      <c r="M51" s="5">
        <v>35557975168</v>
      </c>
      <c r="N51" s="5">
        <v>13264143607</v>
      </c>
    </row>
    <row r="52" spans="2:14" ht="15.5" x14ac:dyDescent="0.35">
      <c r="C52" t="s">
        <v>74</v>
      </c>
      <c r="D52" s="5">
        <v>-11113557745</v>
      </c>
      <c r="E52" s="5">
        <v>-11866586947</v>
      </c>
      <c r="F52" s="5">
        <v>-57986217646</v>
      </c>
      <c r="G52" s="5">
        <v>-14224553013</v>
      </c>
      <c r="I52" s="5">
        <v>-95348384783</v>
      </c>
      <c r="J52" s="5">
        <v>-34616317569</v>
      </c>
      <c r="K52" s="5">
        <v>-30213274526</v>
      </c>
      <c r="L52" s="5">
        <v>-29331361744</v>
      </c>
      <c r="M52" s="5">
        <v>-19699294703</v>
      </c>
      <c r="N52" s="5">
        <v>-8620349493</v>
      </c>
    </row>
    <row r="53" spans="2:14" ht="15.5" x14ac:dyDescent="0.35">
      <c r="C53" t="s">
        <v>75</v>
      </c>
      <c r="D53" s="5">
        <v>6193702054</v>
      </c>
      <c r="E53" s="5">
        <v>3553592922</v>
      </c>
      <c r="F53" s="5">
        <v>9827897430</v>
      </c>
      <c r="G53" s="5">
        <v>4695604081</v>
      </c>
      <c r="I53" s="5">
        <v>19048276979</v>
      </c>
      <c r="J53" s="5">
        <v>13885392767</v>
      </c>
      <c r="K53" s="5">
        <v>11946659305</v>
      </c>
      <c r="L53" s="5">
        <v>3701793473</v>
      </c>
      <c r="M53" s="5">
        <v>15858680465</v>
      </c>
      <c r="N53" s="5">
        <v>4643794114</v>
      </c>
    </row>
    <row r="54" spans="2:14" ht="15.5" x14ac:dyDescent="0.35">
      <c r="C54" t="s">
        <v>76</v>
      </c>
      <c r="D54" s="5">
        <v>-8908716430</v>
      </c>
      <c r="E54" s="5">
        <v>-7121682970</v>
      </c>
      <c r="F54" s="5">
        <v>-10036587047</v>
      </c>
      <c r="G54" s="5">
        <v>-7073108979</v>
      </c>
      <c r="I54" s="5">
        <v>-30297865026</v>
      </c>
      <c r="J54" s="5">
        <v>-17029921426</v>
      </c>
      <c r="K54" s="5">
        <v>-13363642398</v>
      </c>
      <c r="L54" s="5">
        <v>-12497648695</v>
      </c>
      <c r="M54" s="5">
        <v>-12338603738</v>
      </c>
      <c r="N54" s="5">
        <v>-8548607785</v>
      </c>
    </row>
    <row r="55" spans="2:14" ht="15.5" x14ac:dyDescent="0.35">
      <c r="C55" t="s">
        <v>361</v>
      </c>
      <c r="D55" s="5">
        <v>-8908716430</v>
      </c>
      <c r="E55" s="5">
        <v>-7121682970</v>
      </c>
      <c r="F55" s="5">
        <v>-10036587047</v>
      </c>
      <c r="G55" s="5">
        <v>-7073108979</v>
      </c>
      <c r="I55" s="5">
        <v>-30297865026</v>
      </c>
      <c r="J55" s="5">
        <v>-17029921426</v>
      </c>
      <c r="K55" s="5">
        <v>-13363642398</v>
      </c>
      <c r="L55" s="5">
        <v>-12497648695</v>
      </c>
      <c r="M55" s="5">
        <v>-12338603738</v>
      </c>
      <c r="N55" s="5">
        <v>-8548607785</v>
      </c>
    </row>
    <row r="56" spans="2:14" ht="15.5" x14ac:dyDescent="0.35">
      <c r="C56" t="s">
        <v>240</v>
      </c>
    </row>
    <row r="57" spans="2:14" ht="15.5" x14ac:dyDescent="0.35">
      <c r="C57" t="s">
        <v>77</v>
      </c>
    </row>
    <row r="58" spans="2:14" ht="15.5" x14ac:dyDescent="0.35">
      <c r="C58" t="s">
        <v>78</v>
      </c>
      <c r="D58" s="5">
        <v>-2715014376</v>
      </c>
      <c r="E58" s="5">
        <v>-3568090048</v>
      </c>
      <c r="F58" s="5">
        <v>-208689617</v>
      </c>
      <c r="G58" s="5">
        <v>-2377504898</v>
      </c>
      <c r="I58" s="5">
        <v>-11249588047</v>
      </c>
      <c r="J58" s="5">
        <v>-3144528659</v>
      </c>
      <c r="K58" s="5">
        <v>-1416983093</v>
      </c>
      <c r="L58" s="5">
        <v>-8795855222</v>
      </c>
      <c r="M58" s="5">
        <v>3520076727</v>
      </c>
      <c r="N58" s="5">
        <v>-3904813671</v>
      </c>
    </row>
    <row r="59" spans="2:14" ht="15.5" x14ac:dyDescent="0.35">
      <c r="C59" t="s">
        <v>79</v>
      </c>
      <c r="D59" s="5">
        <v>-589658040</v>
      </c>
      <c r="E59" s="5">
        <v>-578398267</v>
      </c>
      <c r="F59" s="5">
        <v>-1099416374</v>
      </c>
      <c r="G59" s="5">
        <v>-2728139918</v>
      </c>
      <c r="I59" s="5">
        <v>-9653051793</v>
      </c>
      <c r="J59" s="5">
        <v>-945032321</v>
      </c>
      <c r="K59" s="5">
        <v>104505057</v>
      </c>
      <c r="L59" s="5">
        <v>-119053863</v>
      </c>
      <c r="M59" s="5">
        <v>30339218</v>
      </c>
      <c r="N59" s="5">
        <v>21753489</v>
      </c>
    </row>
    <row r="60" spans="2:14" ht="15.5" x14ac:dyDescent="0.35">
      <c r="C60" t="s">
        <v>242</v>
      </c>
    </row>
    <row r="61" spans="2:14" ht="15.5" x14ac:dyDescent="0.35">
      <c r="C61" t="s">
        <v>27</v>
      </c>
      <c r="D61" s="5">
        <v>-1593558852</v>
      </c>
      <c r="F61" s="5">
        <v>-1576257937</v>
      </c>
      <c r="G61" s="5">
        <v>-2865085337</v>
      </c>
      <c r="I61" s="5">
        <v>-10456227335</v>
      </c>
      <c r="J61" s="5">
        <v>-1458292827</v>
      </c>
      <c r="K61" s="5">
        <v>-20473321</v>
      </c>
      <c r="L61" s="5">
        <v>-10479906</v>
      </c>
      <c r="M61" s="5">
        <v>-10141381</v>
      </c>
      <c r="N61" s="5">
        <v>-4514309</v>
      </c>
    </row>
    <row r="62" spans="2:14" ht="15.5" x14ac:dyDescent="0.35">
      <c r="C62" t="s">
        <v>80</v>
      </c>
      <c r="D62" s="5">
        <v>2739990</v>
      </c>
      <c r="E62" s="5">
        <v>2754484</v>
      </c>
      <c r="F62" s="5">
        <v>5293242</v>
      </c>
      <c r="G62" s="5">
        <v>4940388</v>
      </c>
      <c r="I62" s="5">
        <v>35506609</v>
      </c>
      <c r="J62" s="5">
        <v>41842625</v>
      </c>
      <c r="K62" s="5">
        <v>43248654</v>
      </c>
      <c r="L62" s="5">
        <v>33568334</v>
      </c>
      <c r="M62" s="5">
        <v>8910618</v>
      </c>
      <c r="N62" s="5">
        <v>2500893</v>
      </c>
    </row>
    <row r="63" spans="2:14" ht="15.5" x14ac:dyDescent="0.35">
      <c r="C63" t="s">
        <v>241</v>
      </c>
    </row>
    <row r="64" spans="2:14" ht="15.5" x14ac:dyDescent="0.35">
      <c r="C64" t="s">
        <v>245</v>
      </c>
    </row>
    <row r="65" spans="3:14" ht="15.5" x14ac:dyDescent="0.35">
      <c r="C65" t="s">
        <v>81</v>
      </c>
      <c r="F65" s="5">
        <v>-15100745</v>
      </c>
      <c r="I65" s="5">
        <v>-15100745</v>
      </c>
      <c r="J65" s="5">
        <v>9496874</v>
      </c>
      <c r="K65" s="5">
        <v>6415030</v>
      </c>
      <c r="L65" s="5">
        <v>-11042956</v>
      </c>
      <c r="M65" s="5">
        <v>-4091658</v>
      </c>
    </row>
    <row r="66" spans="3:14" ht="15.5" x14ac:dyDescent="0.35">
      <c r="C66" t="s">
        <v>82</v>
      </c>
      <c r="D66" s="5">
        <v>-589658040</v>
      </c>
      <c r="E66" s="5">
        <v>-578398267</v>
      </c>
      <c r="F66" s="5">
        <v>-1099416374</v>
      </c>
      <c r="G66" s="5">
        <v>-2728139918</v>
      </c>
      <c r="I66" s="5">
        <v>-9653051793</v>
      </c>
      <c r="J66" s="5">
        <v>-945032321</v>
      </c>
      <c r="K66" s="5">
        <v>104505057</v>
      </c>
      <c r="L66" s="5">
        <v>-119053863</v>
      </c>
      <c r="M66" s="5">
        <v>30339218</v>
      </c>
      <c r="N66" s="5">
        <v>21753489</v>
      </c>
    </row>
    <row r="67" spans="3:14" ht="15.5" x14ac:dyDescent="0.35">
      <c r="C67" t="s">
        <v>29</v>
      </c>
      <c r="D67" s="5">
        <v>-3304672416</v>
      </c>
      <c r="E67" s="5">
        <v>-4146488315</v>
      </c>
      <c r="F67" s="5">
        <v>-1308105991</v>
      </c>
      <c r="G67" s="5">
        <v>-5105644816</v>
      </c>
      <c r="I67" s="5">
        <v>-20902639840</v>
      </c>
      <c r="J67" s="5">
        <v>-4089560980</v>
      </c>
      <c r="K67" s="5">
        <v>-1312478036</v>
      </c>
      <c r="L67" s="5">
        <v>-8914909085</v>
      </c>
      <c r="M67" s="5">
        <v>3550415945</v>
      </c>
      <c r="N67" s="5">
        <v>-3883060182</v>
      </c>
    </row>
    <row r="68" spans="3:14" ht="15.5" x14ac:dyDescent="0.35">
      <c r="C68" t="s">
        <v>28</v>
      </c>
      <c r="D68" s="5">
        <v>-2577471300</v>
      </c>
      <c r="F68" s="5">
        <v>-189219470</v>
      </c>
      <c r="G68" s="5">
        <v>1148238939</v>
      </c>
      <c r="I68" s="5">
        <v>4490781396</v>
      </c>
      <c r="J68" s="5">
        <v>577080893</v>
      </c>
      <c r="K68" s="5">
        <v>200679923</v>
      </c>
      <c r="L68" s="5">
        <v>1560321193</v>
      </c>
      <c r="M68" s="5">
        <v>-810085241</v>
      </c>
    </row>
    <row r="69" spans="3:14" ht="15.5" x14ac:dyDescent="0.35">
      <c r="C69" t="s">
        <v>84</v>
      </c>
      <c r="D69" s="5">
        <v>-2577471300</v>
      </c>
      <c r="F69" s="5">
        <v>-7957070</v>
      </c>
      <c r="G69" s="5">
        <v>1148238939</v>
      </c>
      <c r="I69" s="5">
        <v>4672043796</v>
      </c>
      <c r="J69" s="5">
        <v>577080893</v>
      </c>
      <c r="K69" s="5">
        <v>200679923</v>
      </c>
      <c r="L69" s="5">
        <v>1560321193</v>
      </c>
      <c r="M69" s="5">
        <v>17687530</v>
      </c>
    </row>
    <row r="70" spans="3:14" ht="15.5" x14ac:dyDescent="0.35">
      <c r="C70" t="s">
        <v>83</v>
      </c>
      <c r="F70" s="5">
        <v>-181262400</v>
      </c>
      <c r="I70" s="5">
        <v>-181262400</v>
      </c>
      <c r="M70" s="5">
        <v>-827772771</v>
      </c>
    </row>
    <row r="71" spans="3:14" ht="15.5" x14ac:dyDescent="0.35">
      <c r="C71" t="s">
        <v>85</v>
      </c>
      <c r="D71" s="5">
        <v>-2577471300</v>
      </c>
      <c r="F71" s="5">
        <v>-189219470</v>
      </c>
      <c r="G71" s="5">
        <v>1148238939</v>
      </c>
      <c r="I71" s="5">
        <v>4490781396</v>
      </c>
      <c r="J71" s="5">
        <v>577080893</v>
      </c>
      <c r="K71" s="5">
        <v>200679923</v>
      </c>
      <c r="L71" s="5">
        <v>1560321193</v>
      </c>
      <c r="M71" s="5">
        <v>-810085241</v>
      </c>
    </row>
    <row r="72" spans="3:14" ht="15.5" x14ac:dyDescent="0.35">
      <c r="C72" t="s">
        <v>87</v>
      </c>
      <c r="D72" s="5">
        <v>-5882143716</v>
      </c>
      <c r="E72" s="5">
        <v>-4146488315</v>
      </c>
      <c r="F72" s="5">
        <v>-1497325461</v>
      </c>
      <c r="G72" s="5">
        <v>-3957405877</v>
      </c>
      <c r="I72" s="5">
        <v>-16411858444</v>
      </c>
      <c r="J72" s="5">
        <v>-3512480087</v>
      </c>
      <c r="K72" s="5">
        <v>-1111798113</v>
      </c>
      <c r="L72" s="5">
        <v>-7354587892</v>
      </c>
      <c r="M72" s="5">
        <v>2740330704</v>
      </c>
      <c r="N72" s="5">
        <v>-3883060182</v>
      </c>
    </row>
    <row r="73" spans="3:14" ht="15.5" x14ac:dyDescent="0.35">
      <c r="C73" t="s">
        <v>88</v>
      </c>
      <c r="F73" s="5">
        <v>-15100745</v>
      </c>
      <c r="I73" s="5">
        <v>-15100745</v>
      </c>
      <c r="J73" s="5">
        <v>9496874</v>
      </c>
      <c r="K73" s="5">
        <v>6415030</v>
      </c>
      <c r="L73" s="5">
        <v>-11042956</v>
      </c>
      <c r="M73" s="5">
        <v>-4091658</v>
      </c>
    </row>
    <row r="74" spans="3:14" ht="15.5" x14ac:dyDescent="0.35">
      <c r="C74" t="s">
        <v>320</v>
      </c>
      <c r="F74" s="5">
        <v>-15100745</v>
      </c>
      <c r="I74" s="5">
        <v>-15100745</v>
      </c>
      <c r="J74" s="5">
        <v>9496874</v>
      </c>
      <c r="K74" s="5">
        <v>6415030</v>
      </c>
      <c r="L74" s="5">
        <v>-11042956</v>
      </c>
      <c r="M74" s="5">
        <v>-4091658</v>
      </c>
    </row>
    <row r="75" spans="3:14" ht="15.5" x14ac:dyDescent="0.35">
      <c r="C75" t="s">
        <v>89</v>
      </c>
      <c r="D75" s="5">
        <v>-5882143716</v>
      </c>
      <c r="E75" s="5">
        <v>-4146488315</v>
      </c>
      <c r="F75" s="5">
        <v>-1512426206</v>
      </c>
      <c r="G75" s="5">
        <v>-3957405877</v>
      </c>
      <c r="I75" s="5">
        <v>-16426959189</v>
      </c>
      <c r="J75" s="5">
        <v>-3502983213</v>
      </c>
      <c r="K75" s="5">
        <v>-1105383083</v>
      </c>
      <c r="L75" s="5">
        <v>-7365630848</v>
      </c>
      <c r="M75" s="5">
        <v>2736239046</v>
      </c>
      <c r="N75" s="5">
        <v>-3883060182</v>
      </c>
    </row>
    <row r="76" spans="3:14" ht="15.5" x14ac:dyDescent="0.35">
      <c r="C76" t="s">
        <v>90</v>
      </c>
      <c r="D76" s="5">
        <v>-5882143716</v>
      </c>
      <c r="E76" s="5">
        <v>-4146488315</v>
      </c>
      <c r="F76" s="5">
        <v>-1497325461</v>
      </c>
      <c r="G76" s="5">
        <v>-3957405877</v>
      </c>
      <c r="I76" s="5">
        <v>-16411858444</v>
      </c>
      <c r="J76" s="5">
        <v>-3512480087</v>
      </c>
      <c r="K76" s="5">
        <v>-1111798113</v>
      </c>
      <c r="L76" s="5">
        <v>-7354587892</v>
      </c>
      <c r="M76" s="5">
        <v>2740330704</v>
      </c>
      <c r="N76" s="5">
        <v>-3883060182</v>
      </c>
    </row>
    <row r="77" spans="3:14" ht="15.5" x14ac:dyDescent="0.35">
      <c r="C77" t="s">
        <v>8</v>
      </c>
      <c r="D77" s="5">
        <v>-5882060207</v>
      </c>
      <c r="E77" s="5">
        <v>-4146404945</v>
      </c>
      <c r="F77" s="5">
        <v>-1538560638</v>
      </c>
      <c r="G77" s="5">
        <v>-3950502827</v>
      </c>
      <c r="I77" s="5">
        <v>-16435341515</v>
      </c>
      <c r="J77" s="5">
        <v>-3502983213</v>
      </c>
      <c r="K77" s="5">
        <v>-1105383083</v>
      </c>
      <c r="L77" s="5">
        <v>-7365630848</v>
      </c>
      <c r="M77" s="5">
        <v>2736239046</v>
      </c>
      <c r="N77" s="5">
        <v>-3883060182</v>
      </c>
    </row>
    <row r="78" spans="3:14" ht="15.5" x14ac:dyDescent="0.35">
      <c r="C78" t="s">
        <v>91</v>
      </c>
      <c r="D78" s="5">
        <v>-83509</v>
      </c>
      <c r="E78" s="5">
        <v>-83370</v>
      </c>
      <c r="F78" s="5">
        <v>26134432</v>
      </c>
      <c r="G78" s="5">
        <v>-6903050</v>
      </c>
      <c r="I78" s="5">
        <v>8382326</v>
      </c>
    </row>
    <row r="79" spans="3:14" ht="15.5" x14ac:dyDescent="0.35">
      <c r="C79" t="s">
        <v>92</v>
      </c>
      <c r="D79" s="5">
        <v>-5882143716</v>
      </c>
      <c r="E79" s="5">
        <v>-4146488315</v>
      </c>
      <c r="F79" s="5">
        <v>-1497325461</v>
      </c>
      <c r="G79" s="5">
        <v>-3957405877</v>
      </c>
      <c r="I79" s="5">
        <v>-16411858444</v>
      </c>
      <c r="J79" s="5">
        <v>-3512480087</v>
      </c>
      <c r="K79" s="5">
        <v>-1111798113</v>
      </c>
      <c r="L79" s="5">
        <v>-7354587892</v>
      </c>
      <c r="M79" s="5">
        <v>2740330704</v>
      </c>
      <c r="N79" s="5">
        <v>-3883060182</v>
      </c>
    </row>
    <row r="80" spans="3:14" ht="15.5" x14ac:dyDescent="0.35">
      <c r="C80" t="s">
        <v>93</v>
      </c>
      <c r="D80" s="5">
        <v>-5882143716</v>
      </c>
      <c r="E80" s="5">
        <v>-4146488315</v>
      </c>
      <c r="F80" s="5">
        <v>-1512426206</v>
      </c>
      <c r="G80" s="5">
        <v>-3957405877</v>
      </c>
      <c r="I80" s="5">
        <v>-16426959189</v>
      </c>
      <c r="J80" s="5">
        <v>-3502983213</v>
      </c>
      <c r="K80" s="5">
        <v>-1105383083</v>
      </c>
      <c r="L80" s="5">
        <v>-7365630848</v>
      </c>
      <c r="M80" s="5">
        <v>2736239046</v>
      </c>
      <c r="N80" s="5">
        <v>-3883060182</v>
      </c>
    </row>
    <row r="81" spans="2:14" ht="15.5" x14ac:dyDescent="0.35">
      <c r="C81" t="s">
        <v>94</v>
      </c>
      <c r="D81" s="5">
        <v>-5882143716</v>
      </c>
      <c r="E81" s="5">
        <v>-4146488315</v>
      </c>
      <c r="F81" s="5">
        <v>-1512426206</v>
      </c>
      <c r="G81" s="5">
        <v>-3957405877</v>
      </c>
      <c r="I81" s="5">
        <v>-16426959189</v>
      </c>
      <c r="J81" s="5">
        <v>-3502983213</v>
      </c>
      <c r="K81" s="5">
        <v>-1105383083</v>
      </c>
      <c r="L81" s="5">
        <v>-7365630848</v>
      </c>
      <c r="M81" s="5">
        <v>2736239046</v>
      </c>
      <c r="N81" s="5">
        <v>-3883060182</v>
      </c>
    </row>
    <row r="83" spans="2:14" ht="15.5" x14ac:dyDescent="0.35">
      <c r="B83" t="s">
        <v>95</v>
      </c>
      <c r="C83" t="s">
        <v>96</v>
      </c>
    </row>
    <row r="84" spans="2:14" ht="15.5" x14ac:dyDescent="0.35">
      <c r="C84" t="s">
        <v>97</v>
      </c>
    </row>
    <row r="85" spans="2:14" ht="15.5" x14ac:dyDescent="0.35">
      <c r="C85" t="s">
        <v>20</v>
      </c>
      <c r="D85" s="5">
        <v>1867501788</v>
      </c>
      <c r="E85" s="5">
        <v>4081629267</v>
      </c>
      <c r="F85" s="5">
        <v>4003114869</v>
      </c>
      <c r="G85" s="5">
        <v>2237988710</v>
      </c>
      <c r="I85" s="5">
        <v>4003114869</v>
      </c>
      <c r="J85" s="5">
        <v>1811168798</v>
      </c>
      <c r="K85" s="5">
        <v>1802334329</v>
      </c>
      <c r="L85" s="5">
        <v>8676960040</v>
      </c>
      <c r="M85" s="5">
        <v>10192735780</v>
      </c>
      <c r="N85" s="5">
        <v>313893311</v>
      </c>
    </row>
    <row r="86" spans="2:14" ht="15.5" x14ac:dyDescent="0.35">
      <c r="C86" t="s">
        <v>98</v>
      </c>
      <c r="D86" s="5">
        <v>12007225020</v>
      </c>
      <c r="E86" s="5">
        <v>11165431959</v>
      </c>
      <c r="F86" s="5">
        <v>11844793469</v>
      </c>
      <c r="G86" s="5">
        <v>8106720263</v>
      </c>
      <c r="I86" s="5">
        <v>11844793469</v>
      </c>
      <c r="J86" s="5">
        <v>4778092449</v>
      </c>
      <c r="K86" s="5">
        <v>3399364734</v>
      </c>
      <c r="L86" s="5">
        <v>2641540795</v>
      </c>
      <c r="M86" s="5">
        <v>1954730002</v>
      </c>
      <c r="N86" s="5">
        <v>5805491120</v>
      </c>
    </row>
    <row r="87" spans="2:14" ht="15.5" x14ac:dyDescent="0.35">
      <c r="C87" t="s">
        <v>99</v>
      </c>
    </row>
    <row r="88" spans="2:14" ht="15.5" x14ac:dyDescent="0.35">
      <c r="C88" t="s">
        <v>247</v>
      </c>
    </row>
    <row r="89" spans="2:14" ht="15.5" x14ac:dyDescent="0.35">
      <c r="C89" t="s">
        <v>81</v>
      </c>
      <c r="D89" s="5">
        <v>-14323456</v>
      </c>
      <c r="E89" s="5">
        <v>-14323455</v>
      </c>
      <c r="F89" s="5">
        <v>-14323456</v>
      </c>
      <c r="G89" s="5">
        <v>777289</v>
      </c>
      <c r="I89" s="5">
        <v>-14323456</v>
      </c>
      <c r="J89" s="5">
        <v>777289</v>
      </c>
      <c r="K89" s="5">
        <v>-8719585</v>
      </c>
      <c r="L89" s="5">
        <v>-15134615</v>
      </c>
      <c r="M89" s="5">
        <v>-4091658</v>
      </c>
    </row>
    <row r="90" spans="2:14" ht="15.5" x14ac:dyDescent="0.35">
      <c r="C90" t="s">
        <v>100</v>
      </c>
      <c r="D90" s="5">
        <v>12007225020</v>
      </c>
      <c r="E90" s="5">
        <v>11165431959</v>
      </c>
      <c r="F90" s="5">
        <v>11844793469</v>
      </c>
      <c r="G90" s="5">
        <v>8106720263</v>
      </c>
      <c r="I90" s="5">
        <v>11844793469</v>
      </c>
      <c r="J90" s="5">
        <v>4778092449</v>
      </c>
      <c r="K90" s="5">
        <v>3399364734</v>
      </c>
      <c r="L90" s="5">
        <v>2641540795</v>
      </c>
      <c r="M90" s="5">
        <v>1954730002</v>
      </c>
      <c r="N90" s="5">
        <v>5805491120</v>
      </c>
    </row>
    <row r="91" spans="2:14" ht="15.5" x14ac:dyDescent="0.35">
      <c r="C91" t="s">
        <v>101</v>
      </c>
      <c r="D91" s="5">
        <v>4906992</v>
      </c>
      <c r="E91" s="5">
        <v>48420167</v>
      </c>
      <c r="F91" s="5">
        <v>41950426</v>
      </c>
      <c r="G91" s="5">
        <v>2755496</v>
      </c>
      <c r="I91" s="5">
        <v>41950426</v>
      </c>
      <c r="J91" s="5">
        <v>3449594</v>
      </c>
      <c r="K91" s="5">
        <v>39061138</v>
      </c>
      <c r="L91" s="5">
        <v>990046</v>
      </c>
      <c r="M91" s="5">
        <v>6411600</v>
      </c>
      <c r="N91" s="5">
        <v>6075000</v>
      </c>
    </row>
    <row r="92" spans="2:14" ht="15.5" x14ac:dyDescent="0.35">
      <c r="C92" t="s">
        <v>102</v>
      </c>
      <c r="D92" s="5">
        <v>4906992</v>
      </c>
      <c r="E92" s="5">
        <v>48420167</v>
      </c>
      <c r="F92" s="5">
        <v>41950426</v>
      </c>
      <c r="G92" s="5">
        <v>2755496</v>
      </c>
      <c r="I92" s="5">
        <v>41950426</v>
      </c>
      <c r="J92" s="5">
        <v>3449594</v>
      </c>
      <c r="K92" s="5">
        <v>39061138</v>
      </c>
      <c r="L92" s="5">
        <v>990046</v>
      </c>
      <c r="M92" s="5">
        <v>6411600</v>
      </c>
      <c r="N92" s="5">
        <v>6075000</v>
      </c>
    </row>
    <row r="93" spans="2:14" ht="15.5" x14ac:dyDescent="0.35">
      <c r="C93" t="s">
        <v>103</v>
      </c>
      <c r="D93" s="5">
        <v>1661387652</v>
      </c>
      <c r="E93" s="5">
        <v>1519339853</v>
      </c>
      <c r="F93" s="5">
        <v>1248834002</v>
      </c>
      <c r="G93" s="5">
        <v>9698420618</v>
      </c>
      <c r="I93" s="5">
        <v>1248834002</v>
      </c>
      <c r="J93" s="5">
        <v>1197925919</v>
      </c>
      <c r="K93" s="5">
        <v>988527422</v>
      </c>
      <c r="L93" s="5">
        <v>707110165</v>
      </c>
      <c r="M93" s="5">
        <v>1212731234</v>
      </c>
      <c r="N93" s="5">
        <v>656333707</v>
      </c>
    </row>
    <row r="94" spans="2:14" ht="15.5" x14ac:dyDescent="0.35">
      <c r="C94" t="s">
        <v>104</v>
      </c>
      <c r="D94" s="5">
        <v>16213134541</v>
      </c>
      <c r="E94" s="5">
        <v>17556323277</v>
      </c>
      <c r="F94" s="5">
        <v>17567356769</v>
      </c>
      <c r="G94" s="5">
        <v>59287088550</v>
      </c>
      <c r="I94" s="5">
        <v>17567356769</v>
      </c>
      <c r="J94" s="5">
        <v>8061878703</v>
      </c>
      <c r="K94" s="5">
        <v>6545622253</v>
      </c>
      <c r="L94" s="5">
        <v>12093013596</v>
      </c>
      <c r="M94" s="5">
        <v>13762320756</v>
      </c>
      <c r="N94" s="5">
        <v>6835243502</v>
      </c>
    </row>
    <row r="95" spans="2:14" ht="15.5" x14ac:dyDescent="0.35">
      <c r="C95" t="s">
        <v>105</v>
      </c>
    </row>
    <row r="96" spans="2:14" ht="15.5" x14ac:dyDescent="0.35">
      <c r="C96" t="s">
        <v>106</v>
      </c>
      <c r="D96" s="5">
        <v>170565118924</v>
      </c>
      <c r="E96" s="5">
        <v>174060611760</v>
      </c>
      <c r="F96" s="5">
        <v>177954807663</v>
      </c>
      <c r="G96" s="5">
        <v>210617603115</v>
      </c>
      <c r="I96" s="5">
        <v>177954807663</v>
      </c>
      <c r="J96" s="5">
        <v>182049026810</v>
      </c>
      <c r="K96" s="5">
        <v>146105342107</v>
      </c>
      <c r="L96" s="5">
        <v>77313648184</v>
      </c>
      <c r="M96" s="5">
        <v>68185420822</v>
      </c>
      <c r="N96" s="5">
        <v>49532570177</v>
      </c>
    </row>
    <row r="97" spans="3:14" ht="15.5" x14ac:dyDescent="0.35">
      <c r="C97" t="s">
        <v>108</v>
      </c>
      <c r="D97" s="5">
        <v>4454381983</v>
      </c>
      <c r="E97" s="5">
        <v>7031853283</v>
      </c>
      <c r="F97" s="5">
        <v>7031853283</v>
      </c>
      <c r="G97" s="5">
        <v>7035551170</v>
      </c>
      <c r="I97" s="5">
        <v>7031853283</v>
      </c>
      <c r="J97" s="5">
        <v>2355550303</v>
      </c>
      <c r="K97" s="5">
        <v>1781148016</v>
      </c>
      <c r="L97" s="5">
        <v>1582277460</v>
      </c>
      <c r="M97" s="5">
        <v>18841588</v>
      </c>
    </row>
    <row r="98" spans="3:14" ht="15.5" x14ac:dyDescent="0.35">
      <c r="C98" t="s">
        <v>249</v>
      </c>
    </row>
    <row r="99" spans="3:14" ht="15.5" x14ac:dyDescent="0.35">
      <c r="C99" t="s">
        <v>248</v>
      </c>
    </row>
    <row r="100" spans="3:14" ht="15.5" x14ac:dyDescent="0.35">
      <c r="C100" t="s">
        <v>109</v>
      </c>
      <c r="D100" s="5">
        <v>175019500907</v>
      </c>
      <c r="E100" s="5">
        <v>181092465043</v>
      </c>
      <c r="F100" s="5">
        <v>184986660946</v>
      </c>
      <c r="G100" s="5">
        <v>217653154285</v>
      </c>
      <c r="I100" s="5">
        <v>184986660946</v>
      </c>
      <c r="J100" s="5">
        <v>184404577113</v>
      </c>
      <c r="K100" s="5">
        <v>147886490123</v>
      </c>
      <c r="L100" s="5">
        <v>78895925644</v>
      </c>
      <c r="M100" s="5">
        <v>68204262410</v>
      </c>
      <c r="N100" s="5">
        <v>49532570177</v>
      </c>
    </row>
    <row r="101" spans="3:14" ht="15.5" x14ac:dyDescent="0.35">
      <c r="C101" t="s">
        <v>110</v>
      </c>
      <c r="D101" s="5">
        <v>191232635448</v>
      </c>
      <c r="E101" s="5">
        <v>198648788320</v>
      </c>
      <c r="F101" s="5">
        <v>202554017715</v>
      </c>
      <c r="G101" s="5">
        <v>276940242835</v>
      </c>
      <c r="I101" s="5">
        <v>202554017715</v>
      </c>
      <c r="J101" s="5">
        <v>192466455816</v>
      </c>
      <c r="K101" s="5">
        <v>154432112376</v>
      </c>
      <c r="L101" s="5">
        <v>90988939240</v>
      </c>
      <c r="M101" s="5">
        <v>81966583166</v>
      </c>
      <c r="N101" s="5">
        <v>56367813679</v>
      </c>
    </row>
    <row r="102" spans="3:14" ht="15.5" x14ac:dyDescent="0.35">
      <c r="C102" t="s">
        <v>111</v>
      </c>
    </row>
    <row r="103" spans="3:14" ht="15.5" x14ac:dyDescent="0.35">
      <c r="C103" t="s">
        <v>112</v>
      </c>
    </row>
    <row r="104" spans="3:14" ht="15.5" x14ac:dyDescent="0.35">
      <c r="C104" t="s">
        <v>113</v>
      </c>
      <c r="D104" s="5">
        <v>34061108615</v>
      </c>
      <c r="E104" s="5">
        <v>34986304805</v>
      </c>
      <c r="F104" s="5">
        <v>33946410644</v>
      </c>
      <c r="G104" s="5">
        <v>6224526247</v>
      </c>
      <c r="I104" s="5">
        <v>33946410644</v>
      </c>
      <c r="J104" s="5">
        <v>10693679352</v>
      </c>
      <c r="K104" s="5">
        <v>3542144114</v>
      </c>
      <c r="L104" s="5">
        <v>3839916389</v>
      </c>
      <c r="M104" s="5">
        <v>2139994775</v>
      </c>
      <c r="N104" s="5">
        <v>1263942608</v>
      </c>
    </row>
    <row r="105" spans="3:14" ht="15.5" x14ac:dyDescent="0.35">
      <c r="C105" t="s">
        <v>114</v>
      </c>
    </row>
    <row r="106" spans="3:14" ht="15.5" x14ac:dyDescent="0.35">
      <c r="C106" t="s">
        <v>251</v>
      </c>
      <c r="D106" s="5">
        <v>2806380274</v>
      </c>
      <c r="E106" s="5">
        <v>2538506489</v>
      </c>
      <c r="F106" s="5">
        <v>2305014114</v>
      </c>
      <c r="G106" s="5">
        <v>2239344833</v>
      </c>
      <c r="I106" s="5">
        <v>2305014114</v>
      </c>
      <c r="J106" s="5">
        <v>2596071106</v>
      </c>
      <c r="K106" s="5">
        <v>1130641974</v>
      </c>
      <c r="L106" s="5">
        <v>2105698718</v>
      </c>
      <c r="M106" s="5">
        <v>1136190998</v>
      </c>
      <c r="N106" s="5">
        <v>1144674587</v>
      </c>
    </row>
    <row r="107" spans="3:14" ht="15.5" x14ac:dyDescent="0.35">
      <c r="C107" t="s">
        <v>115</v>
      </c>
    </row>
    <row r="108" spans="3:14" ht="15.5" x14ac:dyDescent="0.35">
      <c r="C108" t="s">
        <v>250</v>
      </c>
      <c r="E108" s="5">
        <v>2373496146</v>
      </c>
      <c r="F108" s="5">
        <v>2489967300</v>
      </c>
      <c r="I108" s="5">
        <v>2489967300</v>
      </c>
      <c r="J108" s="5">
        <v>5000000000</v>
      </c>
    </row>
    <row r="109" spans="3:14" ht="15.5" x14ac:dyDescent="0.35">
      <c r="C109" t="s">
        <v>116</v>
      </c>
      <c r="D109" s="5">
        <v>3334452398</v>
      </c>
      <c r="E109" s="5">
        <v>3209753444</v>
      </c>
      <c r="F109" s="5">
        <v>3062385612</v>
      </c>
      <c r="G109" s="5">
        <v>862099897</v>
      </c>
      <c r="I109" s="5">
        <v>3062385612</v>
      </c>
      <c r="J109" s="5">
        <v>912255702</v>
      </c>
      <c r="K109" s="5">
        <v>1262202775</v>
      </c>
      <c r="L109" s="5">
        <v>1012799899</v>
      </c>
      <c r="M109" s="5">
        <v>873095079</v>
      </c>
      <c r="N109" s="5">
        <v>12951246</v>
      </c>
    </row>
    <row r="110" spans="3:14" ht="15.5" x14ac:dyDescent="0.35">
      <c r="C110" t="s">
        <v>117</v>
      </c>
      <c r="D110" s="5">
        <v>1844231647</v>
      </c>
      <c r="E110" s="5">
        <v>1594484418</v>
      </c>
      <c r="F110" s="5">
        <v>1656514730</v>
      </c>
      <c r="G110" s="5">
        <v>1540441610</v>
      </c>
      <c r="I110" s="5">
        <v>1656514730</v>
      </c>
      <c r="J110" s="5">
        <v>1275040844</v>
      </c>
      <c r="K110" s="5">
        <v>1107450914</v>
      </c>
      <c r="L110" s="5">
        <v>709023222</v>
      </c>
      <c r="M110" s="5">
        <v>130708698</v>
      </c>
      <c r="N110" s="5">
        <v>106316775</v>
      </c>
    </row>
    <row r="111" spans="3:14" ht="15.5" x14ac:dyDescent="0.35">
      <c r="C111" t="s">
        <v>389</v>
      </c>
      <c r="D111" s="5">
        <v>23587066666</v>
      </c>
      <c r="E111" s="5">
        <v>22764533333</v>
      </c>
      <c r="F111" s="5">
        <v>22100000000</v>
      </c>
      <c r="I111" s="5">
        <v>22100000000</v>
      </c>
    </row>
    <row r="112" spans="3:14" ht="15.5" x14ac:dyDescent="0.35">
      <c r="C112" t="s">
        <v>322</v>
      </c>
    </row>
    <row r="113" spans="3:14" ht="15.5" x14ac:dyDescent="0.35">
      <c r="C113" t="s">
        <v>120</v>
      </c>
      <c r="D113" s="5">
        <v>35890000000</v>
      </c>
      <c r="E113" s="5">
        <v>36490000000</v>
      </c>
      <c r="F113" s="5">
        <v>37280000000</v>
      </c>
      <c r="G113" s="5">
        <v>138080000000</v>
      </c>
      <c r="I113" s="5">
        <v>37280000000</v>
      </c>
      <c r="J113" s="5">
        <v>34250000000</v>
      </c>
    </row>
    <row r="114" spans="3:14" ht="15.5" x14ac:dyDescent="0.35">
      <c r="C114" t="s">
        <v>802</v>
      </c>
      <c r="L114" s="5">
        <v>49311396254</v>
      </c>
      <c r="M114" s="5">
        <v>34732415760</v>
      </c>
      <c r="N114" s="5">
        <v>12842828156</v>
      </c>
    </row>
    <row r="115" spans="3:14" ht="15.5" x14ac:dyDescent="0.35">
      <c r="C115" t="s">
        <v>323</v>
      </c>
    </row>
    <row r="116" spans="3:14" ht="15.5" x14ac:dyDescent="0.35">
      <c r="C116" t="s">
        <v>325</v>
      </c>
      <c r="D116" s="5">
        <v>2400000000</v>
      </c>
      <c r="E116" s="5">
        <v>2400000000</v>
      </c>
      <c r="F116" s="5">
        <v>2210000000</v>
      </c>
      <c r="G116" s="5">
        <v>1545133000</v>
      </c>
      <c r="I116" s="5">
        <v>2210000000</v>
      </c>
      <c r="J116" s="5">
        <v>880532000</v>
      </c>
    </row>
    <row r="117" spans="3:14" ht="15.5" x14ac:dyDescent="0.35">
      <c r="C117" t="s">
        <v>245</v>
      </c>
    </row>
    <row r="118" spans="3:14" ht="15.5" x14ac:dyDescent="0.35">
      <c r="C118" t="s">
        <v>122</v>
      </c>
      <c r="D118" s="5">
        <v>36660376488</v>
      </c>
      <c r="E118" s="5">
        <v>37269189453</v>
      </c>
      <c r="F118" s="5">
        <v>38067824695</v>
      </c>
      <c r="G118" s="5">
        <v>138663508006</v>
      </c>
      <c r="I118" s="5">
        <v>38067824695</v>
      </c>
      <c r="J118" s="5">
        <v>34816034900</v>
      </c>
      <c r="K118" s="5">
        <v>430243485</v>
      </c>
      <c r="L118" s="5">
        <v>49587675561</v>
      </c>
      <c r="M118" s="5">
        <v>34899610252</v>
      </c>
      <c r="N118" s="5">
        <v>12913131978</v>
      </c>
    </row>
    <row r="119" spans="3:14" ht="15.5" x14ac:dyDescent="0.35">
      <c r="C119" t="s">
        <v>123</v>
      </c>
      <c r="D119" s="5">
        <v>36660376488</v>
      </c>
      <c r="E119" s="5">
        <v>37269189453</v>
      </c>
      <c r="F119" s="5">
        <v>38067824695</v>
      </c>
      <c r="G119" s="5">
        <v>138663508006</v>
      </c>
      <c r="I119" s="5">
        <v>38067824695</v>
      </c>
      <c r="J119" s="5">
        <v>34816034900</v>
      </c>
      <c r="K119" s="5">
        <v>430243485</v>
      </c>
      <c r="L119" s="5">
        <v>49587675561</v>
      </c>
      <c r="M119" s="5">
        <v>34899610252</v>
      </c>
      <c r="N119" s="5">
        <v>12913131978</v>
      </c>
    </row>
    <row r="120" spans="3:14" ht="15.5" x14ac:dyDescent="0.35">
      <c r="C120" t="s">
        <v>252</v>
      </c>
    </row>
    <row r="121" spans="3:14" ht="15.5" x14ac:dyDescent="0.35">
      <c r="C121" t="s">
        <v>256</v>
      </c>
    </row>
    <row r="122" spans="3:14" ht="15.5" x14ac:dyDescent="0.35">
      <c r="C122" t="s">
        <v>119</v>
      </c>
    </row>
    <row r="123" spans="3:14" ht="15.5" x14ac:dyDescent="0.35">
      <c r="C123" t="s">
        <v>121</v>
      </c>
      <c r="D123" s="5">
        <v>35890000000</v>
      </c>
      <c r="E123" s="5">
        <v>36490000000</v>
      </c>
      <c r="F123" s="5">
        <v>37280000000</v>
      </c>
      <c r="G123" s="5">
        <v>138080000000</v>
      </c>
      <c r="I123" s="5">
        <v>37280000000</v>
      </c>
      <c r="J123" s="5">
        <v>34250000000</v>
      </c>
      <c r="L123" s="5">
        <v>49311396254</v>
      </c>
      <c r="M123" s="5">
        <v>34732415760</v>
      </c>
      <c r="N123" s="5">
        <v>12842828156</v>
      </c>
    </row>
    <row r="124" spans="3:14" ht="15.5" x14ac:dyDescent="0.35">
      <c r="C124" t="s">
        <v>124</v>
      </c>
      <c r="D124" s="5">
        <v>70721485103</v>
      </c>
      <c r="E124" s="5">
        <v>72255494258</v>
      </c>
      <c r="F124" s="5">
        <v>72014235339</v>
      </c>
      <c r="G124" s="5">
        <v>144888034253</v>
      </c>
      <c r="I124" s="5">
        <v>72014235339</v>
      </c>
      <c r="J124" s="5">
        <v>45509714252</v>
      </c>
      <c r="K124" s="5">
        <v>3972387599</v>
      </c>
      <c r="L124" s="5">
        <v>53427591950</v>
      </c>
      <c r="M124" s="5">
        <v>37039605027</v>
      </c>
      <c r="N124" s="5">
        <v>14177074586</v>
      </c>
    </row>
    <row r="125" spans="3:14" ht="15.5" x14ac:dyDescent="0.35">
      <c r="C125" t="s">
        <v>125</v>
      </c>
    </row>
    <row r="126" spans="3:14" ht="15.5" x14ac:dyDescent="0.35">
      <c r="C126" t="s">
        <v>126</v>
      </c>
      <c r="D126" s="5">
        <v>132500000000</v>
      </c>
      <c r="E126" s="5">
        <v>132500000000</v>
      </c>
      <c r="F126" s="5">
        <v>132500000000</v>
      </c>
      <c r="G126" s="5">
        <v>132500000000</v>
      </c>
      <c r="I126" s="5">
        <v>132500000000</v>
      </c>
      <c r="J126" s="5">
        <v>132500000000</v>
      </c>
      <c r="K126" s="5">
        <v>132500000000</v>
      </c>
      <c r="L126" s="5">
        <v>50000000000</v>
      </c>
      <c r="M126" s="5">
        <v>50000000000</v>
      </c>
      <c r="N126" s="5">
        <v>50000000000</v>
      </c>
    </row>
    <row r="127" spans="3:14" ht="15.5" x14ac:dyDescent="0.35">
      <c r="C127" t="s">
        <v>127</v>
      </c>
      <c r="D127" s="5">
        <v>31503760570</v>
      </c>
      <c r="E127" s="5">
        <v>31503760570</v>
      </c>
      <c r="F127" s="5">
        <v>31503760570</v>
      </c>
      <c r="G127" s="5">
        <v>31503760570</v>
      </c>
      <c r="I127" s="5">
        <v>31503760570</v>
      </c>
      <c r="J127" s="5">
        <v>31503760570</v>
      </c>
      <c r="K127" s="5">
        <v>31503760570</v>
      </c>
    </row>
    <row r="128" spans="3:14" ht="15.5" x14ac:dyDescent="0.35">
      <c r="C128" t="s">
        <v>128</v>
      </c>
      <c r="D128" s="5">
        <v>-43496502216</v>
      </c>
      <c r="E128" s="5">
        <v>-37614442010</v>
      </c>
      <c r="F128" s="5">
        <v>-33468037064</v>
      </c>
      <c r="G128" s="5">
        <v>-31944577171</v>
      </c>
      <c r="I128" s="5">
        <v>-33468037064</v>
      </c>
      <c r="J128" s="5">
        <v>-17047796294</v>
      </c>
      <c r="K128" s="5">
        <v>-13535316208</v>
      </c>
      <c r="L128" s="5">
        <v>-12423518096</v>
      </c>
      <c r="M128" s="5">
        <v>-5068930203</v>
      </c>
      <c r="N128" s="5">
        <v>-7809260907</v>
      </c>
    </row>
    <row r="129" spans="2:14" ht="15.5" x14ac:dyDescent="0.35">
      <c r="C129" t="s">
        <v>257</v>
      </c>
    </row>
    <row r="130" spans="2:14" ht="15.5" x14ac:dyDescent="0.35">
      <c r="C130" t="s">
        <v>258</v>
      </c>
      <c r="D130" s="5">
        <v>-43496502216</v>
      </c>
      <c r="E130" s="5">
        <v>-37614442010</v>
      </c>
      <c r="F130" s="5">
        <v>-33468037064</v>
      </c>
      <c r="G130" s="5">
        <v>-31944577171</v>
      </c>
      <c r="I130" s="5">
        <v>-33468037064</v>
      </c>
      <c r="J130" s="5">
        <v>-17047796294</v>
      </c>
      <c r="K130" s="5">
        <v>-13535316208</v>
      </c>
      <c r="L130" s="5">
        <v>-12423518096</v>
      </c>
      <c r="M130" s="5">
        <v>-5068930203</v>
      </c>
      <c r="N130" s="5">
        <v>-7809260907</v>
      </c>
    </row>
    <row r="131" spans="2:14" ht="15.5" x14ac:dyDescent="0.35">
      <c r="C131" t="s">
        <v>259</v>
      </c>
      <c r="D131" s="5">
        <v>-43496502216</v>
      </c>
      <c r="E131" s="5">
        <v>-37614442010</v>
      </c>
      <c r="F131" s="5">
        <v>-33468037064</v>
      </c>
      <c r="G131" s="5">
        <v>-31944577171</v>
      </c>
      <c r="I131" s="5">
        <v>-33468037064</v>
      </c>
      <c r="J131" s="5">
        <v>-17047796294</v>
      </c>
      <c r="K131" s="5">
        <v>-13535316208</v>
      </c>
      <c r="L131" s="5">
        <v>-12423518096</v>
      </c>
      <c r="M131" s="5">
        <v>-5068930203</v>
      </c>
      <c r="N131" s="5">
        <v>-7809260907</v>
      </c>
    </row>
    <row r="132" spans="2:14" ht="15.5" x14ac:dyDescent="0.35">
      <c r="C132" t="s">
        <v>260</v>
      </c>
      <c r="D132" s="5">
        <v>18215447</v>
      </c>
      <c r="E132" s="5">
        <v>18298956</v>
      </c>
      <c r="F132" s="5">
        <v>18382326</v>
      </c>
      <c r="G132" s="5">
        <v>-7752106</v>
      </c>
      <c r="I132" s="5">
        <v>18382326</v>
      </c>
    </row>
    <row r="133" spans="2:14" ht="15.5" x14ac:dyDescent="0.35">
      <c r="C133" t="s">
        <v>10</v>
      </c>
      <c r="D133" s="5">
        <v>120511150345</v>
      </c>
      <c r="E133" s="5">
        <v>126393294061</v>
      </c>
      <c r="F133" s="5">
        <v>130539782376</v>
      </c>
      <c r="G133" s="5">
        <v>132052208582</v>
      </c>
      <c r="I133" s="5">
        <v>130539782376</v>
      </c>
      <c r="J133" s="5">
        <v>146956741565</v>
      </c>
      <c r="K133" s="5">
        <v>150459724777</v>
      </c>
      <c r="L133" s="5">
        <v>37561347289</v>
      </c>
      <c r="M133" s="5">
        <v>44926978139</v>
      </c>
      <c r="N133" s="5">
        <v>42190739093</v>
      </c>
    </row>
    <row r="134" spans="2:14" ht="15.5" x14ac:dyDescent="0.35">
      <c r="C134" t="s">
        <v>129</v>
      </c>
      <c r="D134" s="5">
        <v>191232635448</v>
      </c>
      <c r="E134" s="5">
        <v>198648788319</v>
      </c>
      <c r="F134" s="5">
        <v>202554017715</v>
      </c>
      <c r="G134" s="5">
        <v>276940242835</v>
      </c>
      <c r="I134" s="5">
        <v>202554017715</v>
      </c>
      <c r="J134" s="5">
        <v>192466455817</v>
      </c>
      <c r="K134" s="5">
        <v>154432112376</v>
      </c>
      <c r="L134" s="5">
        <v>90988939239</v>
      </c>
      <c r="M134" s="5">
        <v>81966583166</v>
      </c>
      <c r="N134" s="5">
        <v>56367813679</v>
      </c>
    </row>
    <row r="135" spans="2:14" ht="15.5" x14ac:dyDescent="0.35">
      <c r="C135" t="s">
        <v>130</v>
      </c>
      <c r="D135" s="5">
        <v>2650000000</v>
      </c>
      <c r="E135" s="5">
        <v>2650000000</v>
      </c>
      <c r="F135" s="5">
        <v>2650000000</v>
      </c>
      <c r="G135" s="5">
        <v>2650000000</v>
      </c>
      <c r="I135" s="5">
        <v>2650000000</v>
      </c>
      <c r="J135" s="5">
        <v>2650000000</v>
      </c>
      <c r="K135" s="5">
        <v>2650000000</v>
      </c>
      <c r="L135" s="5">
        <v>50000</v>
      </c>
      <c r="M135" s="5">
        <v>50000</v>
      </c>
      <c r="N135" s="5">
        <v>50000</v>
      </c>
    </row>
    <row r="137" spans="2:14" ht="15.5" x14ac:dyDescent="0.35">
      <c r="B137" t="s">
        <v>131</v>
      </c>
      <c r="C137" t="s">
        <v>132</v>
      </c>
      <c r="D137" s="5">
        <v>597219835</v>
      </c>
      <c r="E137" s="5">
        <v>411451406</v>
      </c>
      <c r="F137" s="5">
        <v>49598124658</v>
      </c>
      <c r="G137" s="5">
        <v>-35812432375</v>
      </c>
      <c r="I137" s="5">
        <v>-6193955459</v>
      </c>
      <c r="J137" s="5">
        <v>4313505899</v>
      </c>
      <c r="K137" s="5">
        <v>2963681907</v>
      </c>
      <c r="L137" s="5">
        <v>-1457552375</v>
      </c>
      <c r="M137" s="5">
        <v>11037749271</v>
      </c>
      <c r="N137" s="5">
        <v>-5027727558</v>
      </c>
    </row>
    <row r="138" spans="2:14" ht="15.5" x14ac:dyDescent="0.35">
      <c r="C138" t="s">
        <v>133</v>
      </c>
      <c r="D138" s="5">
        <v>16351361622</v>
      </c>
      <c r="E138" s="5">
        <v>16079568395</v>
      </c>
      <c r="F138" s="5">
        <v>64130082388</v>
      </c>
      <c r="G138" s="5">
        <v>19006457350</v>
      </c>
      <c r="I138" s="5">
        <v>107379226187</v>
      </c>
      <c r="J138" s="5">
        <v>47104418852</v>
      </c>
      <c r="K138" s="5">
        <v>41940431134</v>
      </c>
      <c r="L138" s="5">
        <v>32331344424</v>
      </c>
      <c r="M138" s="5">
        <v>39422486286</v>
      </c>
      <c r="N138" s="5">
        <v>7141868717</v>
      </c>
    </row>
    <row r="139" spans="2:14" ht="15.5" x14ac:dyDescent="0.35">
      <c r="C139" t="s">
        <v>1232</v>
      </c>
      <c r="D139" s="5">
        <v>199881260</v>
      </c>
      <c r="E139" s="5">
        <v>190164352</v>
      </c>
      <c r="F139" s="5">
        <v>266053179</v>
      </c>
      <c r="G139" s="5">
        <v>150288105</v>
      </c>
      <c r="I139" s="5">
        <v>590456865</v>
      </c>
      <c r="J139" s="5">
        <v>476072104</v>
      </c>
      <c r="K139" s="5">
        <v>80495713</v>
      </c>
      <c r="L139" s="5">
        <v>53330273</v>
      </c>
      <c r="M139" s="5">
        <v>34650503</v>
      </c>
      <c r="N139" s="5">
        <v>9337100</v>
      </c>
    </row>
    <row r="140" spans="2:14" ht="15.5" x14ac:dyDescent="0.35">
      <c r="C140" t="s">
        <v>817</v>
      </c>
    </row>
    <row r="141" spans="2:14" ht="15.5" x14ac:dyDescent="0.35">
      <c r="C141" t="s">
        <v>261</v>
      </c>
      <c r="D141" s="5">
        <v>2739990</v>
      </c>
      <c r="E141" s="5">
        <v>2754484</v>
      </c>
      <c r="F141" s="5">
        <v>5293242</v>
      </c>
      <c r="G141" s="5">
        <v>4940388</v>
      </c>
      <c r="I141" s="5">
        <v>35506609</v>
      </c>
      <c r="J141" s="5">
        <v>41842625</v>
      </c>
      <c r="K141" s="5">
        <v>43248654</v>
      </c>
      <c r="L141" s="5">
        <v>33568334</v>
      </c>
      <c r="M141" s="5">
        <v>8910618</v>
      </c>
      <c r="N141" s="5">
        <v>2500893</v>
      </c>
    </row>
    <row r="142" spans="2:14" ht="15.5" x14ac:dyDescent="0.35">
      <c r="C142" t="s">
        <v>1233</v>
      </c>
      <c r="D142" s="5">
        <v>-800613231</v>
      </c>
      <c r="E142" s="5">
        <v>-792460521</v>
      </c>
      <c r="F142" s="5">
        <v>-1569676712</v>
      </c>
      <c r="G142" s="5">
        <v>-2865085337</v>
      </c>
      <c r="I142" s="5">
        <v>-10449646110</v>
      </c>
      <c r="J142" s="5">
        <v>-1290160647</v>
      </c>
      <c r="K142" s="5">
        <v>-11823594</v>
      </c>
      <c r="L142" s="5">
        <v>-10479906</v>
      </c>
      <c r="M142" s="5">
        <v>-10141381</v>
      </c>
      <c r="N142" s="5">
        <v>-4514309</v>
      </c>
    </row>
    <row r="143" spans="2:14" ht="15.5" x14ac:dyDescent="0.35">
      <c r="C143" t="s">
        <v>466</v>
      </c>
      <c r="D143" s="5">
        <v>-2009272531</v>
      </c>
      <c r="E143" s="5">
        <v>-2323430878</v>
      </c>
      <c r="F143" s="5">
        <v>-2161360778</v>
      </c>
      <c r="G143" s="5">
        <v>-6320808833</v>
      </c>
      <c r="I143" s="5">
        <v>-8482169611</v>
      </c>
      <c r="J143" s="5">
        <v>-5296354936</v>
      </c>
      <c r="K143" s="5">
        <v>-4403071253</v>
      </c>
      <c r="L143" s="5">
        <v>-5158427915</v>
      </c>
      <c r="M143" s="5">
        <v>-5613419862</v>
      </c>
      <c r="N143" s="5">
        <v>-3272174890</v>
      </c>
    </row>
    <row r="144" spans="2:14" ht="15.5" x14ac:dyDescent="0.35">
      <c r="C144" t="s">
        <v>263</v>
      </c>
      <c r="D144" s="5">
        <v>-33609375</v>
      </c>
      <c r="E144" s="5">
        <v>-17534752</v>
      </c>
      <c r="F144" s="5">
        <v>1074017643</v>
      </c>
      <c r="G144" s="5">
        <v>-52551958</v>
      </c>
      <c r="I144" s="5">
        <v>866012203</v>
      </c>
      <c r="J144" s="5">
        <v>-840101034</v>
      </c>
      <c r="K144" s="5">
        <v>-554976042</v>
      </c>
      <c r="L144" s="5">
        <v>-42772714</v>
      </c>
      <c r="M144" s="5">
        <v>59089914</v>
      </c>
      <c r="N144" s="5">
        <v>-231581897</v>
      </c>
    </row>
    <row r="145" spans="3:14" ht="15.5" x14ac:dyDescent="0.35">
      <c r="C145" t="s">
        <v>135</v>
      </c>
      <c r="D145" s="5">
        <v>-9313161474</v>
      </c>
      <c r="E145" s="5">
        <v>-9063795353</v>
      </c>
      <c r="F145" s="5">
        <v>-11019562230</v>
      </c>
      <c r="G145" s="5">
        <v>-7513189980</v>
      </c>
      <c r="I145" s="5">
        <v>-33477919241</v>
      </c>
      <c r="J145" s="5">
        <v>-26059155668</v>
      </c>
      <c r="K145" s="5">
        <v>-23462982168</v>
      </c>
      <c r="L145" s="5">
        <v>-21306462061</v>
      </c>
      <c r="M145" s="5">
        <v>-14711459004</v>
      </c>
      <c r="N145" s="5">
        <v>-8075605811</v>
      </c>
    </row>
    <row r="146" spans="3:14" ht="15.5" x14ac:dyDescent="0.35">
      <c r="C146" t="s">
        <v>134</v>
      </c>
      <c r="D146" s="5">
        <v>-3800106426</v>
      </c>
      <c r="E146" s="5">
        <v>-3663814321</v>
      </c>
      <c r="F146" s="5">
        <v>-1126722074</v>
      </c>
      <c r="G146" s="5">
        <v>-38222482110</v>
      </c>
      <c r="I146" s="5">
        <v>-62655422361</v>
      </c>
      <c r="J146" s="5">
        <v>-9823055397</v>
      </c>
      <c r="K146" s="5">
        <v>-10667640537</v>
      </c>
      <c r="L146" s="5">
        <v>-7357652810</v>
      </c>
      <c r="M146" s="5">
        <v>-8152367803</v>
      </c>
      <c r="N146" s="5">
        <v>-597557361</v>
      </c>
    </row>
    <row r="147" spans="3:14" ht="15.5" x14ac:dyDescent="0.35">
      <c r="C147" t="s">
        <v>139</v>
      </c>
      <c r="D147" s="5">
        <v>-2150962812</v>
      </c>
      <c r="E147" s="5">
        <v>-51937821</v>
      </c>
      <c r="F147" s="5">
        <v>-75545165700</v>
      </c>
      <c r="G147" s="5">
        <v>-3115665300</v>
      </c>
      <c r="I147" s="5">
        <v>23959435300</v>
      </c>
      <c r="J147" s="5">
        <v>40130532000</v>
      </c>
      <c r="K147" s="5">
        <v>64692364316</v>
      </c>
      <c r="L147" s="5">
        <v>14578980494</v>
      </c>
      <c r="M147" s="5">
        <v>21889587604</v>
      </c>
      <c r="N147" s="5">
        <v>8974238365</v>
      </c>
    </row>
    <row r="148" spans="3:14" ht="15.5" x14ac:dyDescent="0.35">
      <c r="C148" t="s">
        <v>140</v>
      </c>
      <c r="D148" s="5">
        <v>-660384500</v>
      </c>
      <c r="E148" s="5">
        <v>-280999188</v>
      </c>
      <c r="F148" s="5">
        <v>27712167201</v>
      </c>
      <c r="G148" s="5">
        <v>34178538036</v>
      </c>
      <c r="I148" s="5">
        <v>-15573533770</v>
      </c>
      <c r="J148" s="5">
        <v>-44435203429</v>
      </c>
      <c r="K148" s="5">
        <v>-74530671934</v>
      </c>
      <c r="L148" s="5">
        <v>-14637203859</v>
      </c>
      <c r="M148" s="5">
        <v>-23048494407</v>
      </c>
      <c r="N148" s="5">
        <v>-3951307014</v>
      </c>
    </row>
    <row r="149" spans="3:14" ht="15.5" x14ac:dyDescent="0.35">
      <c r="C149" t="s">
        <v>143</v>
      </c>
      <c r="D149" s="5">
        <v>-660384500</v>
      </c>
      <c r="E149" s="5">
        <v>-280999188</v>
      </c>
      <c r="F149" s="5">
        <v>-287832799</v>
      </c>
      <c r="G149" s="5">
        <v>34178538036</v>
      </c>
      <c r="I149" s="5">
        <v>-43573533770</v>
      </c>
      <c r="J149" s="5">
        <v>-44525203429</v>
      </c>
      <c r="K149" s="5">
        <v>-74530671934</v>
      </c>
      <c r="L149" s="5">
        <v>-14637203859</v>
      </c>
      <c r="M149" s="5">
        <v>-23048494407</v>
      </c>
      <c r="N149" s="5">
        <v>-3951307014</v>
      </c>
    </row>
    <row r="150" spans="3:14" ht="15.5" x14ac:dyDescent="0.35">
      <c r="C150" t="s">
        <v>417</v>
      </c>
    </row>
    <row r="151" spans="3:14" ht="15.5" x14ac:dyDescent="0.35">
      <c r="C151" t="s">
        <v>1234</v>
      </c>
    </row>
    <row r="152" spans="3:14" ht="15.5" x14ac:dyDescent="0.35">
      <c r="C152" t="s">
        <v>1235</v>
      </c>
    </row>
    <row r="153" spans="3:14" ht="15.5" x14ac:dyDescent="0.35">
      <c r="C153" t="s">
        <v>498</v>
      </c>
      <c r="F153" s="5">
        <v>28000000000</v>
      </c>
      <c r="I153" s="5">
        <v>28000000000</v>
      </c>
      <c r="J153" s="5">
        <v>90000000</v>
      </c>
    </row>
    <row r="154" spans="3:14" ht="15.5" x14ac:dyDescent="0.35">
      <c r="C154" t="s">
        <v>1236</v>
      </c>
    </row>
    <row r="155" spans="3:14" ht="15.5" x14ac:dyDescent="0.35">
      <c r="C155" t="s">
        <v>483</v>
      </c>
    </row>
    <row r="156" spans="3:14" ht="15.5" x14ac:dyDescent="0.35">
      <c r="C156" t="s">
        <v>1237</v>
      </c>
    </row>
    <row r="157" spans="3:14" ht="15.5" x14ac:dyDescent="0.35">
      <c r="C157" t="s">
        <v>278</v>
      </c>
    </row>
    <row r="158" spans="3:14" ht="15.5" x14ac:dyDescent="0.35">
      <c r="C158" t="s">
        <v>1238</v>
      </c>
    </row>
    <row r="159" spans="3:14" ht="15.5" x14ac:dyDescent="0.35">
      <c r="C159" t="s">
        <v>1067</v>
      </c>
    </row>
    <row r="160" spans="3:14" ht="15.5" x14ac:dyDescent="0.35">
      <c r="C160" t="s">
        <v>331</v>
      </c>
    </row>
    <row r="161" spans="3:14" ht="15.5" x14ac:dyDescent="0.35">
      <c r="C161" t="s">
        <v>368</v>
      </c>
    </row>
    <row r="162" spans="3:14" ht="15.5" x14ac:dyDescent="0.35">
      <c r="C162" t="s">
        <v>148</v>
      </c>
      <c r="D162" s="5">
        <v>-2150962812</v>
      </c>
      <c r="E162" s="5">
        <v>-51937821</v>
      </c>
      <c r="F162" s="5">
        <v>-75545165700</v>
      </c>
      <c r="G162" s="5">
        <v>-3115665300</v>
      </c>
      <c r="I162" s="5">
        <v>23959435300</v>
      </c>
      <c r="J162" s="5">
        <v>40130532000</v>
      </c>
      <c r="K162" s="5">
        <v>64692364316</v>
      </c>
      <c r="L162" s="5">
        <v>14578980494</v>
      </c>
      <c r="M162" s="5">
        <v>21889587604</v>
      </c>
      <c r="N162" s="5">
        <v>8974238365</v>
      </c>
    </row>
    <row r="163" spans="3:14" ht="15.5" x14ac:dyDescent="0.35">
      <c r="C163" t="s">
        <v>334</v>
      </c>
      <c r="D163" s="5">
        <v>4933278380</v>
      </c>
      <c r="F163" s="5">
        <v>16499437700</v>
      </c>
      <c r="I163" s="5">
        <v>161729072000</v>
      </c>
      <c r="J163" s="5">
        <v>45380532000</v>
      </c>
    </row>
    <row r="164" spans="3:14" ht="15.5" x14ac:dyDescent="0.35">
      <c r="C164" t="s">
        <v>384</v>
      </c>
      <c r="D164" s="5">
        <v>-7906774526</v>
      </c>
      <c r="E164" s="5">
        <v>-716471154</v>
      </c>
      <c r="F164" s="5">
        <v>-114049470400</v>
      </c>
      <c r="G164" s="5">
        <v>-2998821300</v>
      </c>
      <c r="I164" s="5">
        <v>-159499104700</v>
      </c>
      <c r="J164" s="5">
        <v>-5250000000</v>
      </c>
    </row>
    <row r="165" spans="3:14" ht="15.5" x14ac:dyDescent="0.35">
      <c r="C165" t="s">
        <v>373</v>
      </c>
      <c r="D165" s="5">
        <v>-664533333</v>
      </c>
      <c r="E165" s="5">
        <v>664533333</v>
      </c>
      <c r="F165" s="5">
        <v>22100000000</v>
      </c>
      <c r="I165" s="5">
        <v>22100000000</v>
      </c>
      <c r="K165" s="5">
        <v>9766887704</v>
      </c>
      <c r="L165" s="5">
        <v>14618980494</v>
      </c>
      <c r="M165" s="5">
        <v>28359587604</v>
      </c>
      <c r="N165" s="5">
        <v>10968511802</v>
      </c>
    </row>
    <row r="166" spans="3:14" ht="15.5" x14ac:dyDescent="0.35">
      <c r="C166" t="s">
        <v>819</v>
      </c>
      <c r="F166" s="5">
        <v>-95133000</v>
      </c>
      <c r="G166" s="5">
        <v>-285399000</v>
      </c>
      <c r="I166" s="5">
        <v>-380532000</v>
      </c>
    </row>
    <row r="167" spans="3:14" ht="15.5" x14ac:dyDescent="0.35">
      <c r="C167" t="s">
        <v>718</v>
      </c>
      <c r="K167" s="5">
        <v>60950000000</v>
      </c>
    </row>
    <row r="168" spans="3:14" ht="15.5" x14ac:dyDescent="0.35">
      <c r="C168" t="s">
        <v>1239</v>
      </c>
    </row>
    <row r="169" spans="3:14" ht="15.5" x14ac:dyDescent="0.35">
      <c r="C169" t="s">
        <v>692</v>
      </c>
    </row>
    <row r="170" spans="3:14" ht="15.5" x14ac:dyDescent="0.35">
      <c r="C170" t="s">
        <v>285</v>
      </c>
    </row>
    <row r="171" spans="3:14" ht="15.5" x14ac:dyDescent="0.35">
      <c r="C171" t="s">
        <v>428</v>
      </c>
      <c r="G171" s="5">
        <v>10000000</v>
      </c>
      <c r="I171" s="5">
        <v>10000000</v>
      </c>
    </row>
    <row r="172" spans="3:14" ht="15.5" x14ac:dyDescent="0.35">
      <c r="C172" t="s">
        <v>281</v>
      </c>
    </row>
    <row r="173" spans="3:14" ht="15.5" x14ac:dyDescent="0.35">
      <c r="C173" t="s">
        <v>565</v>
      </c>
    </row>
    <row r="174" spans="3:14" ht="15.5" x14ac:dyDescent="0.35">
      <c r="C174" t="s">
        <v>487</v>
      </c>
    </row>
    <row r="175" spans="3:14" ht="15.5" x14ac:dyDescent="0.35">
      <c r="C175" t="s">
        <v>374</v>
      </c>
      <c r="D175" s="5">
        <v>1487066667</v>
      </c>
      <c r="K175" s="5">
        <v>-6328283958</v>
      </c>
      <c r="L175" s="5">
        <v>-40000000</v>
      </c>
      <c r="M175" s="5">
        <v>-6470000000</v>
      </c>
      <c r="N175" s="5">
        <v>-2018273437</v>
      </c>
    </row>
    <row r="176" spans="3:14" ht="15.5" x14ac:dyDescent="0.35">
      <c r="C176" t="s">
        <v>289</v>
      </c>
    </row>
    <row r="177" spans="3:14" ht="15.5" x14ac:dyDescent="0.35">
      <c r="C177" t="s">
        <v>1240</v>
      </c>
    </row>
    <row r="178" spans="3:14" ht="15.5" x14ac:dyDescent="0.35">
      <c r="C178" t="s">
        <v>336</v>
      </c>
    </row>
    <row r="179" spans="3:14" ht="15.5" x14ac:dyDescent="0.35">
      <c r="C179" t="s">
        <v>1144</v>
      </c>
    </row>
    <row r="180" spans="3:14" ht="15.5" x14ac:dyDescent="0.35">
      <c r="C180" t="s">
        <v>1241</v>
      </c>
      <c r="N180" s="5">
        <v>24000000</v>
      </c>
    </row>
    <row r="181" spans="3:14" ht="15.5" x14ac:dyDescent="0.35">
      <c r="C181" t="s">
        <v>1242</v>
      </c>
    </row>
    <row r="182" spans="3:14" ht="15.5" x14ac:dyDescent="0.35">
      <c r="C182" t="s">
        <v>127</v>
      </c>
      <c r="K182" s="5">
        <v>3250000000</v>
      </c>
    </row>
    <row r="183" spans="3:14" ht="15.5" x14ac:dyDescent="0.35">
      <c r="C183" t="s">
        <v>338</v>
      </c>
    </row>
    <row r="184" spans="3:14" ht="15.5" x14ac:dyDescent="0.35">
      <c r="C184" t="s">
        <v>987</v>
      </c>
      <c r="K184" s="5">
        <v>-2946239430</v>
      </c>
    </row>
    <row r="185" spans="3:14" ht="15.5" x14ac:dyDescent="0.35">
      <c r="C185" t="s">
        <v>1243</v>
      </c>
    </row>
    <row r="186" spans="3:14" ht="15.5" x14ac:dyDescent="0.35">
      <c r="C186" t="s">
        <v>1244</v>
      </c>
    </row>
    <row r="187" spans="3:14" ht="15.5" x14ac:dyDescent="0.35">
      <c r="C187" t="s">
        <v>1245</v>
      </c>
    </row>
    <row r="188" spans="3:14" ht="15.5" x14ac:dyDescent="0.35">
      <c r="C188" t="s">
        <v>1246</v>
      </c>
    </row>
    <row r="189" spans="3:14" ht="15.5" x14ac:dyDescent="0.35">
      <c r="C189" t="s">
        <v>157</v>
      </c>
      <c r="D189" s="5">
        <v>-2214127477</v>
      </c>
      <c r="E189" s="5">
        <v>78514397</v>
      </c>
      <c r="F189" s="5">
        <v>1765126159</v>
      </c>
      <c r="G189" s="5">
        <v>-4749559639</v>
      </c>
      <c r="I189" s="5">
        <v>2191946071</v>
      </c>
      <c r="J189" s="5">
        <v>8834470</v>
      </c>
      <c r="K189" s="5">
        <v>-6874625711</v>
      </c>
      <c r="L189" s="5">
        <v>-1515775740</v>
      </c>
      <c r="M189" s="5">
        <v>9878842468</v>
      </c>
      <c r="N189" s="5">
        <v>-4796207</v>
      </c>
    </row>
    <row r="190" spans="3:14" ht="15.5" x14ac:dyDescent="0.35">
      <c r="C190" t="s">
        <v>158</v>
      </c>
      <c r="E190" s="5">
        <v>4003114869</v>
      </c>
      <c r="I190" s="5">
        <v>1811168798</v>
      </c>
      <c r="J190" s="5">
        <v>1802334329</v>
      </c>
      <c r="K190" s="5">
        <v>8676960040</v>
      </c>
      <c r="L190" s="5">
        <v>10192735780</v>
      </c>
      <c r="M190" s="5">
        <v>313893311</v>
      </c>
      <c r="N190" s="5">
        <v>318689518</v>
      </c>
    </row>
    <row r="191" spans="3:14" ht="15.5" x14ac:dyDescent="0.35">
      <c r="C191" t="s">
        <v>290</v>
      </c>
    </row>
    <row r="192" spans="3:14" ht="15.5" x14ac:dyDescent="0.35">
      <c r="C192" t="s">
        <v>159</v>
      </c>
      <c r="D192" s="5">
        <v>-2214127477</v>
      </c>
      <c r="E192" s="5">
        <v>4081629266</v>
      </c>
      <c r="F192" s="5">
        <v>1765126159</v>
      </c>
      <c r="G192" s="5">
        <v>-4749559639</v>
      </c>
      <c r="I192" s="5">
        <v>4003114869</v>
      </c>
      <c r="J192" s="5">
        <v>1811168799</v>
      </c>
      <c r="K192" s="5">
        <v>1802334329</v>
      </c>
      <c r="L192" s="5">
        <v>8676960040</v>
      </c>
      <c r="M192" s="5">
        <v>10192735779</v>
      </c>
      <c r="N192" s="5">
        <v>313893311</v>
      </c>
    </row>
    <row r="194" spans="2:14" ht="15.5" x14ac:dyDescent="0.35">
      <c r="B194" t="s">
        <v>160</v>
      </c>
      <c r="C194" t="s">
        <v>12</v>
      </c>
      <c r="D194" s="5">
        <v>2650000000</v>
      </c>
      <c r="E194" s="5">
        <v>2650000000</v>
      </c>
      <c r="F194" s="5">
        <v>2650000000</v>
      </c>
      <c r="G194" s="5">
        <v>2650000000</v>
      </c>
      <c r="I194" s="5">
        <v>2650000000</v>
      </c>
      <c r="J194" s="5">
        <v>2650000000</v>
      </c>
      <c r="K194" s="5">
        <v>2650000000</v>
      </c>
      <c r="L194" s="5">
        <v>0</v>
      </c>
      <c r="M194" s="5">
        <v>0</v>
      </c>
      <c r="N194" s="5">
        <v>0</v>
      </c>
    </row>
    <row r="195" spans="2:14" ht="15.5" x14ac:dyDescent="0.35">
      <c r="C195" t="s">
        <v>161</v>
      </c>
      <c r="D195" s="6">
        <v>-2.2200000000000002</v>
      </c>
      <c r="E195" s="6">
        <v>-1.56</v>
      </c>
      <c r="F195" s="6">
        <v>-0.56999999999999995</v>
      </c>
      <c r="G195" s="6">
        <v>-1.49</v>
      </c>
    </row>
    <row r="196" spans="2:14" ht="15.5" x14ac:dyDescent="0.35">
      <c r="C196" t="s">
        <v>162</v>
      </c>
      <c r="D196" s="6">
        <v>-118.02</v>
      </c>
      <c r="E196" s="6">
        <v>-192.31</v>
      </c>
      <c r="F196" s="6">
        <v>-719.3</v>
      </c>
      <c r="G196" s="6">
        <v>-245.64</v>
      </c>
    </row>
    <row r="197" spans="2:14" ht="15.5" x14ac:dyDescent="0.35">
      <c r="C197" t="s">
        <v>61</v>
      </c>
      <c r="D197" s="6">
        <v>40.119999999999997</v>
      </c>
      <c r="E197" s="6">
        <v>51.56</v>
      </c>
      <c r="F197" s="6">
        <v>16.02</v>
      </c>
      <c r="G197" s="6">
        <v>51.26</v>
      </c>
    </row>
    <row r="198" spans="2:14" ht="15.5" x14ac:dyDescent="0.35">
      <c r="C198" t="s">
        <v>163</v>
      </c>
      <c r="D198" s="5">
        <v>1440000000</v>
      </c>
      <c r="E198" s="5">
        <v>630000000</v>
      </c>
      <c r="F198" s="5">
        <v>4930000000</v>
      </c>
      <c r="G198" s="5">
        <v>2940000000</v>
      </c>
    </row>
    <row r="199" spans="2:14" ht="15.5" x14ac:dyDescent="0.35">
      <c r="C199" t="s">
        <v>164</v>
      </c>
      <c r="D199" s="6">
        <v>-3.0800000000000001E-2</v>
      </c>
      <c r="E199" s="6">
        <v>-2.0899999999999998E-2</v>
      </c>
      <c r="F199" s="6">
        <v>-7.4999999999999997E-3</v>
      </c>
      <c r="G199" s="6">
        <v>-1.43E-2</v>
      </c>
    </row>
    <row r="200" spans="2:14" ht="15.5" x14ac:dyDescent="0.35">
      <c r="C200" t="s">
        <v>165</v>
      </c>
      <c r="D200" s="6">
        <v>-4.8799999999999996E-2</v>
      </c>
      <c r="E200" s="6">
        <v>-3.2799999999999996E-2</v>
      </c>
      <c r="F200" s="6">
        <v>-1.1699999999999999E-2</v>
      </c>
      <c r="G200" s="6">
        <v>-2.9900000000000003E-2</v>
      </c>
    </row>
    <row r="201" spans="2:14" ht="15.5" x14ac:dyDescent="0.35">
      <c r="C201" t="s">
        <v>166</v>
      </c>
      <c r="D201" s="6">
        <v>-1.6899999999999998E-2</v>
      </c>
      <c r="E201" s="6">
        <v>-2.1499999999999998E-2</v>
      </c>
      <c r="F201" s="6">
        <v>-1E-3</v>
      </c>
      <c r="G201" s="6">
        <v>-8.6999999999999994E-3</v>
      </c>
    </row>
    <row r="202" spans="2:14" ht="15.5" x14ac:dyDescent="0.35">
      <c r="C202" t="s">
        <v>167</v>
      </c>
      <c r="D202" s="6">
        <v>-1.7</v>
      </c>
      <c r="F202" s="6">
        <v>-0.13</v>
      </c>
      <c r="G202" s="6">
        <v>-0.83</v>
      </c>
    </row>
    <row r="203" spans="2:14" ht="15.5" x14ac:dyDescent="0.35">
      <c r="C203" t="s">
        <v>168</v>
      </c>
      <c r="D203" s="5">
        <v>121000000000</v>
      </c>
      <c r="E203" s="5">
        <v>126000000000</v>
      </c>
      <c r="F203" s="5">
        <v>131000000000</v>
      </c>
      <c r="G203" s="5">
        <v>132000000000</v>
      </c>
    </row>
    <row r="204" spans="2:14" ht="15.5" x14ac:dyDescent="0.35">
      <c r="C204" t="s">
        <v>169</v>
      </c>
      <c r="D204" s="6">
        <v>5.76</v>
      </c>
      <c r="E204" s="6">
        <v>6.29</v>
      </c>
      <c r="F204" s="6">
        <v>8.32</v>
      </c>
      <c r="G204" s="6">
        <v>7.34</v>
      </c>
    </row>
    <row r="205" spans="2:14" ht="15.5" x14ac:dyDescent="0.35">
      <c r="C205" t="s">
        <v>170</v>
      </c>
      <c r="D205" s="6">
        <v>45.47</v>
      </c>
      <c r="E205" s="6">
        <v>47.69</v>
      </c>
      <c r="F205" s="6">
        <v>49.25</v>
      </c>
      <c r="G205" s="6">
        <v>49.83</v>
      </c>
    </row>
    <row r="206" spans="2:14" ht="15.5" x14ac:dyDescent="0.35">
      <c r="C206" t="s">
        <v>171</v>
      </c>
      <c r="D206" s="6">
        <v>5.76</v>
      </c>
      <c r="E206" s="6">
        <v>6.29</v>
      </c>
      <c r="F206" s="6">
        <v>8.32</v>
      </c>
      <c r="G206" s="6">
        <v>7.34</v>
      </c>
    </row>
    <row r="207" spans="2:14" ht="15.5" x14ac:dyDescent="0.35">
      <c r="C207" t="s">
        <v>172</v>
      </c>
      <c r="D207" s="6">
        <v>45.47</v>
      </c>
      <c r="E207" s="6">
        <v>47.69</v>
      </c>
      <c r="F207" s="6">
        <v>49.25</v>
      </c>
      <c r="G207" s="6">
        <v>49.83</v>
      </c>
    </row>
    <row r="208" spans="2:14" ht="15.5" x14ac:dyDescent="0.35">
      <c r="C208" t="s">
        <v>173</v>
      </c>
      <c r="D208" s="5">
        <v>26000000000</v>
      </c>
      <c r="E208" s="5">
        <v>28000000000</v>
      </c>
      <c r="F208" s="5">
        <v>27000000000</v>
      </c>
      <c r="G208" s="5">
        <v>2000000000</v>
      </c>
    </row>
    <row r="209" spans="3:14" ht="15.5" x14ac:dyDescent="0.35">
      <c r="C209" t="s">
        <v>174</v>
      </c>
      <c r="D209" s="5">
        <v>36000000000</v>
      </c>
      <c r="E209" s="5">
        <v>36000000000</v>
      </c>
      <c r="F209" s="5">
        <v>37000000000</v>
      </c>
      <c r="G209" s="5">
        <v>138000000000</v>
      </c>
    </row>
    <row r="210" spans="3:14" ht="15.5" x14ac:dyDescent="0.35">
      <c r="C210" t="s">
        <v>175</v>
      </c>
      <c r="D210" s="5">
        <v>120000000000</v>
      </c>
      <c r="E210" s="5">
        <v>126000000000</v>
      </c>
      <c r="F210" s="5">
        <v>131000000000</v>
      </c>
      <c r="G210" s="5">
        <v>132000000000</v>
      </c>
    </row>
    <row r="211" spans="3:14" ht="15.5" x14ac:dyDescent="0.35">
      <c r="C211" t="s">
        <v>24</v>
      </c>
      <c r="D211" s="5">
        <v>62000000000</v>
      </c>
      <c r="E211" s="5">
        <v>64000000000</v>
      </c>
      <c r="F211" s="5">
        <v>64000000000</v>
      </c>
      <c r="G211" s="5">
        <v>140000000000</v>
      </c>
    </row>
    <row r="212" spans="3:14" ht="15.5" x14ac:dyDescent="0.35">
      <c r="C212" t="s">
        <v>21</v>
      </c>
      <c r="D212" s="5">
        <v>60000000000</v>
      </c>
      <c r="E212" s="5">
        <v>60000000000</v>
      </c>
      <c r="F212" s="5">
        <v>60000000000</v>
      </c>
      <c r="G212" s="5">
        <v>137000000000</v>
      </c>
    </row>
    <row r="213" spans="3:14" ht="15.5" x14ac:dyDescent="0.35">
      <c r="C213" t="s">
        <v>176</v>
      </c>
      <c r="D213" s="5">
        <v>-18000000000</v>
      </c>
      <c r="E213" s="5">
        <v>-17000000000</v>
      </c>
      <c r="F213" s="5">
        <v>-16000000000</v>
      </c>
      <c r="G213" s="5">
        <v>53000000000</v>
      </c>
    </row>
    <row r="214" spans="3:14" ht="15.5" x14ac:dyDescent="0.35">
      <c r="C214" t="s">
        <v>177</v>
      </c>
      <c r="D214" s="5">
        <v>1000000000</v>
      </c>
      <c r="E214" s="5">
        <v>0</v>
      </c>
      <c r="F214" s="5">
        <v>50000000000</v>
      </c>
      <c r="G214" s="5">
        <v>-36000000000</v>
      </c>
    </row>
    <row r="215" spans="3:14" ht="15.5" x14ac:dyDescent="0.35">
      <c r="C215" t="s">
        <v>178</v>
      </c>
      <c r="D215" s="5">
        <v>-1000000000</v>
      </c>
      <c r="E215" s="5">
        <v>0</v>
      </c>
      <c r="F215" s="5">
        <v>0</v>
      </c>
      <c r="G215" s="5">
        <v>34000000000</v>
      </c>
    </row>
    <row r="216" spans="3:14" ht="15.5" x14ac:dyDescent="0.35">
      <c r="C216" t="s">
        <v>13</v>
      </c>
      <c r="D216" s="5">
        <v>0</v>
      </c>
      <c r="E216" s="5">
        <v>0</v>
      </c>
      <c r="F216" s="5">
        <v>49000000000</v>
      </c>
      <c r="G216" s="5">
        <v>-2000000000</v>
      </c>
    </row>
    <row r="217" spans="3:14" ht="15.5" x14ac:dyDescent="0.35">
      <c r="C217" t="s">
        <v>16</v>
      </c>
      <c r="D217" s="6">
        <v>-0.02</v>
      </c>
      <c r="E217" s="6">
        <v>0.05</v>
      </c>
      <c r="F217" s="6">
        <v>18.61</v>
      </c>
      <c r="G217" s="6">
        <v>-0.62</v>
      </c>
    </row>
    <row r="218" spans="3:14" ht="15.5" x14ac:dyDescent="0.35">
      <c r="C218" t="s">
        <v>46</v>
      </c>
      <c r="I218" s="6">
        <v>-6.2</v>
      </c>
      <c r="J218" s="6">
        <v>-1.33</v>
      </c>
      <c r="K218" s="6">
        <v>-0.42</v>
      </c>
      <c r="L218" s="6">
        <v>-147091.76</v>
      </c>
      <c r="M218" s="6">
        <v>54806.61</v>
      </c>
      <c r="N218" s="6">
        <v>-77661.2</v>
      </c>
    </row>
    <row r="219" spans="3:14" ht="15.5" x14ac:dyDescent="0.35">
      <c r="C219" t="s">
        <v>60</v>
      </c>
      <c r="I219" s="6">
        <v>-66.13</v>
      </c>
      <c r="J219" s="6">
        <v>-224.06</v>
      </c>
      <c r="K219" s="6">
        <v>-290.48</v>
      </c>
      <c r="L219" s="5">
        <v>0</v>
      </c>
      <c r="M219" s="5">
        <v>0</v>
      </c>
      <c r="N219" s="5">
        <v>0</v>
      </c>
    </row>
    <row r="220" spans="3:14" ht="15.5" x14ac:dyDescent="0.35">
      <c r="C220" t="s">
        <v>63</v>
      </c>
      <c r="I220" s="6">
        <v>9.5</v>
      </c>
      <c r="J220" s="6">
        <v>16.28</v>
      </c>
      <c r="K220" s="6">
        <v>7.67</v>
      </c>
      <c r="L220" s="5">
        <v>0</v>
      </c>
      <c r="M220" s="5">
        <v>0</v>
      </c>
      <c r="N220" s="5">
        <v>0</v>
      </c>
    </row>
    <row r="221" spans="3:14" ht="15.5" x14ac:dyDescent="0.35">
      <c r="C221" t="s">
        <v>179</v>
      </c>
      <c r="I221" s="5">
        <v>8610000000</v>
      </c>
      <c r="J221" s="5">
        <v>5320000000</v>
      </c>
      <c r="K221" s="5">
        <v>4320000000</v>
      </c>
      <c r="L221" s="5">
        <v>-3290000000</v>
      </c>
      <c r="M221" s="5">
        <v>7920000000</v>
      </c>
      <c r="N221" s="5">
        <v>80000000</v>
      </c>
    </row>
    <row r="222" spans="3:14" ht="15.5" x14ac:dyDescent="0.35">
      <c r="C222" t="s">
        <v>180</v>
      </c>
      <c r="I222" s="6">
        <v>-8.1099999999999992E-2</v>
      </c>
      <c r="J222" s="6">
        <v>-1.8200000000000001E-2</v>
      </c>
      <c r="K222" s="6">
        <v>-7.1999999999999998E-3</v>
      </c>
      <c r="L222" s="6">
        <v>-8.0799999999999997E-2</v>
      </c>
      <c r="M222" s="6">
        <v>3.3399999999999999E-2</v>
      </c>
      <c r="N222" s="6">
        <v>-6.8900000000000003E-2</v>
      </c>
    </row>
    <row r="223" spans="3:14" ht="15.5" x14ac:dyDescent="0.35">
      <c r="C223" t="s">
        <v>181</v>
      </c>
      <c r="I223" s="6">
        <v>-0.1258</v>
      </c>
      <c r="J223" s="6">
        <v>-2.3900000000000001E-2</v>
      </c>
      <c r="K223" s="6">
        <v>-7.4000000000000003E-3</v>
      </c>
      <c r="L223" s="6">
        <v>-0.19579999999999997</v>
      </c>
      <c r="M223" s="6">
        <v>6.0999999999999999E-2</v>
      </c>
      <c r="N223" s="6">
        <v>-9.1999999999999998E-2</v>
      </c>
    </row>
    <row r="224" spans="3:14" ht="15.5" x14ac:dyDescent="0.35">
      <c r="C224" t="s">
        <v>182</v>
      </c>
      <c r="I224" s="6">
        <v>-6.4199999999999993E-2</v>
      </c>
      <c r="J224" s="6">
        <v>-1.89E-2</v>
      </c>
      <c r="K224" s="6">
        <v>-1.1899999999999999E-2</v>
      </c>
      <c r="L224" s="6">
        <v>-0.10539999999999999</v>
      </c>
      <c r="M224" s="6">
        <v>5.2199999999999996E-2</v>
      </c>
      <c r="N224" s="6">
        <v>-0.14169999999999999</v>
      </c>
    </row>
    <row r="225" spans="2:14" ht="15.5" x14ac:dyDescent="0.35">
      <c r="C225" t="s">
        <v>183</v>
      </c>
      <c r="I225" s="6">
        <v>-1.08</v>
      </c>
      <c r="J225" s="6">
        <v>-2.16</v>
      </c>
      <c r="K225" s="6">
        <v>-69.209999999999994</v>
      </c>
      <c r="L225" s="6">
        <v>-839.31</v>
      </c>
      <c r="M225" s="6">
        <v>347.1</v>
      </c>
      <c r="N225" s="6">
        <v>-864.99</v>
      </c>
    </row>
    <row r="226" spans="2:14" ht="15.5" x14ac:dyDescent="0.35">
      <c r="C226" t="s">
        <v>57</v>
      </c>
      <c r="I226" s="6">
        <v>8.32</v>
      </c>
      <c r="J226" s="6">
        <v>5.37</v>
      </c>
      <c r="K226" s="6">
        <v>2.15</v>
      </c>
      <c r="L226" s="5">
        <v>0</v>
      </c>
      <c r="M226" s="5">
        <v>0</v>
      </c>
      <c r="N226" s="5">
        <v>0</v>
      </c>
    </row>
    <row r="227" spans="2:14" ht="15.5" x14ac:dyDescent="0.35">
      <c r="C227" t="s">
        <v>54</v>
      </c>
      <c r="I227" s="6">
        <v>49.25</v>
      </c>
      <c r="J227" s="6">
        <v>55.46</v>
      </c>
      <c r="K227" s="6">
        <v>56.78</v>
      </c>
      <c r="L227" s="6">
        <v>751226.95</v>
      </c>
      <c r="M227" s="6">
        <v>898539.56</v>
      </c>
      <c r="N227" s="6">
        <v>843814.78</v>
      </c>
    </row>
    <row r="228" spans="2:14" ht="15.5" x14ac:dyDescent="0.35">
      <c r="C228" t="s">
        <v>184</v>
      </c>
      <c r="I228" s="6">
        <v>8.32</v>
      </c>
      <c r="J228" s="6">
        <v>5.37</v>
      </c>
      <c r="K228" s="6">
        <v>2.15</v>
      </c>
      <c r="L228" s="5">
        <v>0</v>
      </c>
      <c r="M228" s="5">
        <v>0</v>
      </c>
      <c r="N228" s="5">
        <v>0</v>
      </c>
    </row>
    <row r="229" spans="2:14" ht="15.5" x14ac:dyDescent="0.35">
      <c r="C229" t="s">
        <v>185</v>
      </c>
      <c r="I229" s="6">
        <v>49.25</v>
      </c>
      <c r="J229" s="6">
        <v>55.46</v>
      </c>
      <c r="K229" s="6">
        <v>56.78</v>
      </c>
      <c r="L229" s="6">
        <v>751226.95</v>
      </c>
      <c r="M229" s="6">
        <v>898539.56</v>
      </c>
      <c r="N229" s="6">
        <v>843814.78</v>
      </c>
    </row>
    <row r="230" spans="2:14" ht="15.5" x14ac:dyDescent="0.35">
      <c r="C230" t="s">
        <v>186</v>
      </c>
      <c r="I230" s="5">
        <v>27000000000</v>
      </c>
      <c r="J230" s="5">
        <v>6000000000</v>
      </c>
    </row>
    <row r="231" spans="2:14" ht="15.5" x14ac:dyDescent="0.35">
      <c r="C231" t="s">
        <v>187</v>
      </c>
      <c r="I231" s="5">
        <v>37000000000</v>
      </c>
      <c r="J231" s="5">
        <v>34000000000</v>
      </c>
      <c r="L231" s="5">
        <v>49000000000</v>
      </c>
      <c r="M231" s="5">
        <v>35000000000</v>
      </c>
      <c r="N231" s="5">
        <v>13000000000</v>
      </c>
    </row>
    <row r="232" spans="2:14" ht="15.5" x14ac:dyDescent="0.35">
      <c r="C232" t="s">
        <v>26</v>
      </c>
      <c r="I232" s="5">
        <v>64000000000</v>
      </c>
      <c r="J232" s="5">
        <v>41000000000</v>
      </c>
      <c r="L232" s="5">
        <v>49000000000</v>
      </c>
      <c r="M232" s="5">
        <v>35000000000</v>
      </c>
      <c r="N232" s="5">
        <v>13000000000</v>
      </c>
    </row>
    <row r="233" spans="2:14" ht="15.5" x14ac:dyDescent="0.35">
      <c r="C233" t="s">
        <v>23</v>
      </c>
      <c r="I233" s="5">
        <v>60000000000</v>
      </c>
      <c r="J233" s="5">
        <v>39000000000</v>
      </c>
      <c r="K233" s="5">
        <v>-2000000000</v>
      </c>
      <c r="L233" s="5">
        <v>41000000000</v>
      </c>
      <c r="M233" s="5">
        <v>25000000000</v>
      </c>
      <c r="N233" s="5">
        <v>13000000000</v>
      </c>
    </row>
    <row r="234" spans="2:14" ht="15.5" x14ac:dyDescent="0.35">
      <c r="C234" t="s">
        <v>188</v>
      </c>
      <c r="I234" s="5">
        <v>-16000000000</v>
      </c>
      <c r="J234" s="5">
        <v>-3000000000</v>
      </c>
      <c r="K234" s="5">
        <v>3000000000</v>
      </c>
      <c r="L234" s="5">
        <v>8000000000</v>
      </c>
      <c r="M234" s="5">
        <v>12000000000</v>
      </c>
      <c r="N234" s="5">
        <v>6000000000</v>
      </c>
    </row>
    <row r="235" spans="2:14" ht="15.5" x14ac:dyDescent="0.35">
      <c r="C235" t="s">
        <v>189</v>
      </c>
      <c r="I235" s="5">
        <v>-6000000000</v>
      </c>
      <c r="J235" s="5">
        <v>4000000000</v>
      </c>
      <c r="K235" s="5">
        <v>3000000000</v>
      </c>
      <c r="L235" s="5">
        <v>-1000000000</v>
      </c>
      <c r="M235" s="5">
        <v>11000000000</v>
      </c>
      <c r="N235" s="5">
        <v>-5000000000</v>
      </c>
    </row>
    <row r="236" spans="2:14" ht="15.5" x14ac:dyDescent="0.35">
      <c r="C236" t="s">
        <v>190</v>
      </c>
      <c r="I236" s="5">
        <v>-44000000000</v>
      </c>
      <c r="J236" s="5">
        <v>-45000000000</v>
      </c>
      <c r="K236" s="5">
        <v>-75000000000</v>
      </c>
      <c r="L236" s="5">
        <v>-15000000000</v>
      </c>
      <c r="M236" s="5">
        <v>-23000000000</v>
      </c>
      <c r="N236" s="5">
        <v>-4000000000</v>
      </c>
    </row>
    <row r="237" spans="2:14" ht="15.5" x14ac:dyDescent="0.35">
      <c r="C237" t="s">
        <v>15</v>
      </c>
      <c r="I237" s="5">
        <v>-50000000000</v>
      </c>
      <c r="J237" s="5">
        <v>-40000000000</v>
      </c>
      <c r="K237" s="5">
        <v>-72000000000</v>
      </c>
      <c r="L237" s="5">
        <v>-16000000000</v>
      </c>
      <c r="M237" s="5">
        <v>-12000000000</v>
      </c>
      <c r="N237" s="5">
        <v>-9000000000</v>
      </c>
    </row>
    <row r="238" spans="2:14" ht="15.5" x14ac:dyDescent="0.35">
      <c r="C238" t="s">
        <v>17</v>
      </c>
      <c r="I238" s="6">
        <v>-18.78</v>
      </c>
      <c r="J238" s="6">
        <v>-15.17</v>
      </c>
      <c r="K238" s="6">
        <v>-27.01</v>
      </c>
      <c r="L238" s="6">
        <v>-321895.12</v>
      </c>
      <c r="M238" s="6">
        <v>-240214.9</v>
      </c>
      <c r="N238" s="6">
        <v>-179580.69</v>
      </c>
    </row>
    <row r="240" spans="2:14" ht="15.5" x14ac:dyDescent="0.35">
      <c r="B240" t="s">
        <v>191</v>
      </c>
      <c r="C240" t="s">
        <v>192</v>
      </c>
      <c r="D240" s="5">
        <v>-6000000000</v>
      </c>
      <c r="E240" s="5">
        <v>-4000000000</v>
      </c>
      <c r="F240" s="5">
        <v>-2000000000</v>
      </c>
      <c r="G240" s="5">
        <v>-4000000000</v>
      </c>
      <c r="H240" s="5">
        <v>-20000000000</v>
      </c>
      <c r="I240" s="5">
        <v>-16000000000</v>
      </c>
      <c r="J240" s="5">
        <v>-4000000000</v>
      </c>
      <c r="K240" s="5">
        <v>-1000000000</v>
      </c>
      <c r="L240" s="5">
        <v>-7000000000</v>
      </c>
      <c r="M240" s="5">
        <v>3000000000</v>
      </c>
      <c r="N240" s="5">
        <v>-4000000000</v>
      </c>
    </row>
    <row r="241" spans="3:14" ht="15.5" x14ac:dyDescent="0.35">
      <c r="C241" t="s">
        <v>45</v>
      </c>
      <c r="D241" s="6">
        <v>-2.2200000000000002</v>
      </c>
      <c r="E241" s="6">
        <v>-1.56</v>
      </c>
      <c r="F241" s="6">
        <v>-0.56999999999999995</v>
      </c>
      <c r="G241" s="6">
        <v>-1.49</v>
      </c>
      <c r="H241" s="6">
        <v>-7.57</v>
      </c>
      <c r="I241" s="6">
        <v>-6.2</v>
      </c>
      <c r="J241" s="6">
        <v>-1.33</v>
      </c>
      <c r="K241" s="6">
        <v>-0.42</v>
      </c>
      <c r="L241" s="6">
        <v>-2.78</v>
      </c>
      <c r="M241" s="6">
        <v>1.03</v>
      </c>
      <c r="N241" s="6">
        <v>-1.47</v>
      </c>
    </row>
    <row r="242" spans="3:14" ht="15.5" x14ac:dyDescent="0.35">
      <c r="C242" t="s">
        <v>193</v>
      </c>
      <c r="D242" s="5">
        <v>17000000000</v>
      </c>
      <c r="E242" s="5">
        <v>15000000000</v>
      </c>
      <c r="F242" s="5">
        <v>68000000000</v>
      </c>
      <c r="G242" s="5">
        <v>19000000000</v>
      </c>
      <c r="H242" s="5">
        <v>65000000000</v>
      </c>
      <c r="I242" s="5">
        <v>114000000000</v>
      </c>
      <c r="J242" s="5">
        <v>49000000000</v>
      </c>
      <c r="K242" s="5">
        <v>42000000000</v>
      </c>
      <c r="L242" s="5">
        <v>33000000000</v>
      </c>
      <c r="M242" s="5">
        <v>36000000000</v>
      </c>
      <c r="N242" s="5">
        <v>13000000000</v>
      </c>
    </row>
    <row r="243" spans="3:14" ht="15.5" x14ac:dyDescent="0.35">
      <c r="C243" t="s">
        <v>194</v>
      </c>
      <c r="I243" s="6">
        <v>-79.930000000000007</v>
      </c>
    </row>
    <row r="244" spans="3:14" ht="15.5" x14ac:dyDescent="0.35">
      <c r="C244" t="s">
        <v>292</v>
      </c>
      <c r="I244" s="6">
        <v>-103.42</v>
      </c>
    </row>
    <row r="245" spans="3:14" ht="15.5" x14ac:dyDescent="0.35">
      <c r="C245" t="s">
        <v>195</v>
      </c>
      <c r="I245" s="6">
        <v>6.95</v>
      </c>
    </row>
    <row r="246" spans="3:14" ht="15.5" x14ac:dyDescent="0.35">
      <c r="C246" t="s">
        <v>293</v>
      </c>
      <c r="I246" s="6">
        <v>-9.7000000000000003E-3</v>
      </c>
    </row>
    <row r="247" spans="3:14" ht="15.5" x14ac:dyDescent="0.35">
      <c r="C247" t="s">
        <v>294</v>
      </c>
      <c r="I247" s="6">
        <v>13.42</v>
      </c>
    </row>
    <row r="248" spans="3:14" ht="15.5" x14ac:dyDescent="0.35">
      <c r="C248" t="s">
        <v>196</v>
      </c>
      <c r="I248" s="6">
        <v>13.31</v>
      </c>
    </row>
    <row r="249" spans="3:14" ht="15.5" x14ac:dyDescent="0.35">
      <c r="C249" t="s">
        <v>295</v>
      </c>
      <c r="I249" s="6">
        <v>108.37</v>
      </c>
    </row>
    <row r="250" spans="3:14" ht="15.5" x14ac:dyDescent="0.35">
      <c r="C250" t="s">
        <v>296</v>
      </c>
      <c r="I250" s="6">
        <v>33.58</v>
      </c>
    </row>
    <row r="251" spans="3:14" ht="15.5" x14ac:dyDescent="0.35">
      <c r="C251" t="s">
        <v>297</v>
      </c>
      <c r="I251" s="6">
        <v>-187.53</v>
      </c>
    </row>
    <row r="252" spans="3:14" ht="15.5" x14ac:dyDescent="0.35">
      <c r="C252" t="s">
        <v>298</v>
      </c>
      <c r="I252" s="6">
        <v>167.33</v>
      </c>
    </row>
    <row r="253" spans="3:14" ht="15.5" x14ac:dyDescent="0.35">
      <c r="C253" t="s">
        <v>301</v>
      </c>
      <c r="I253" s="6">
        <v>-5.85</v>
      </c>
    </row>
    <row r="254" spans="3:14" ht="15.5" x14ac:dyDescent="0.35">
      <c r="C254" t="s">
        <v>197</v>
      </c>
      <c r="I254" s="6">
        <v>-7.57</v>
      </c>
    </row>
    <row r="255" spans="3:14" ht="15.5" x14ac:dyDescent="0.35">
      <c r="C255" t="s">
        <v>302</v>
      </c>
      <c r="I255" s="6">
        <v>45.08</v>
      </c>
    </row>
    <row r="256" spans="3:14" ht="15.5" x14ac:dyDescent="0.35">
      <c r="C256" t="s">
        <v>198</v>
      </c>
      <c r="D256" s="6">
        <v>0.7</v>
      </c>
    </row>
    <row r="257" spans="3:9" ht="15.5" x14ac:dyDescent="0.35">
      <c r="C257" t="s">
        <v>199</v>
      </c>
      <c r="I257" s="6">
        <v>45.47</v>
      </c>
    </row>
    <row r="258" spans="3:9" ht="15.5" x14ac:dyDescent="0.35">
      <c r="C258" t="s">
        <v>303</v>
      </c>
      <c r="I258" s="6">
        <v>18.02</v>
      </c>
    </row>
    <row r="259" spans="3:9" ht="15.5" x14ac:dyDescent="0.35">
      <c r="C259" t="s">
        <v>200</v>
      </c>
      <c r="D259" s="6">
        <v>0.48</v>
      </c>
    </row>
    <row r="260" spans="3:9" ht="15.5" x14ac:dyDescent="0.35">
      <c r="C260" t="s">
        <v>201</v>
      </c>
      <c r="D260" s="6">
        <v>0.43</v>
      </c>
    </row>
    <row r="261" spans="3:9" ht="15.5" x14ac:dyDescent="0.35">
      <c r="C261" t="s">
        <v>202</v>
      </c>
      <c r="D261" s="6">
        <v>0.51</v>
      </c>
    </row>
    <row r="262" spans="3:9" ht="15.5" x14ac:dyDescent="0.35">
      <c r="C262" t="s">
        <v>352</v>
      </c>
      <c r="D262" s="6">
        <v>0.3</v>
      </c>
    </row>
    <row r="263" spans="3:9" ht="15.5" x14ac:dyDescent="0.35">
      <c r="C263" t="s">
        <v>203</v>
      </c>
      <c r="D263" s="6">
        <v>0.59</v>
      </c>
    </row>
    <row r="264" spans="3:9" ht="15.5" x14ac:dyDescent="0.35">
      <c r="C264" t="s">
        <v>204</v>
      </c>
      <c r="D264" s="6">
        <v>0.32</v>
      </c>
    </row>
    <row r="265" spans="3:9" ht="15.5" x14ac:dyDescent="0.35">
      <c r="C265" t="s">
        <v>205</v>
      </c>
      <c r="D265" s="6">
        <v>1.59</v>
      </c>
    </row>
    <row r="266" spans="3:9" ht="15.5" x14ac:dyDescent="0.35">
      <c r="C266" t="s">
        <v>304</v>
      </c>
      <c r="I266" s="6">
        <v>-1.47</v>
      </c>
    </row>
    <row r="267" spans="3:9" ht="15.5" x14ac:dyDescent="0.35">
      <c r="C267" t="s">
        <v>13</v>
      </c>
      <c r="D267" s="5">
        <v>0</v>
      </c>
    </row>
    <row r="268" spans="3:9" ht="15.5" x14ac:dyDescent="0.35">
      <c r="C268" t="s">
        <v>206</v>
      </c>
      <c r="I268" s="6">
        <v>0.12</v>
      </c>
    </row>
    <row r="269" spans="3:9" ht="15.5" x14ac:dyDescent="0.35">
      <c r="C269" t="s">
        <v>207</v>
      </c>
      <c r="I269" s="6">
        <v>-8.1099999999999992E-2</v>
      </c>
    </row>
    <row r="270" spans="3:9" ht="15.5" x14ac:dyDescent="0.35">
      <c r="C270" t="s">
        <v>208</v>
      </c>
      <c r="I270" s="6">
        <v>-0.12869999999999998</v>
      </c>
    </row>
    <row r="271" spans="3:9" ht="15.5" x14ac:dyDescent="0.35">
      <c r="C271" t="s">
        <v>209</v>
      </c>
      <c r="I271" s="6">
        <v>-5.5300000000000002E-2</v>
      </c>
    </row>
    <row r="272" spans="3:9" ht="15.5" x14ac:dyDescent="0.35">
      <c r="C272" t="s">
        <v>305</v>
      </c>
      <c r="I272" s="6">
        <v>-4.2000000000000003E-2</v>
      </c>
    </row>
    <row r="273" spans="3:9" ht="15.5" x14ac:dyDescent="0.35">
      <c r="C273" t="s">
        <v>210</v>
      </c>
      <c r="D273" s="6">
        <v>60.92</v>
      </c>
    </row>
    <row r="274" spans="3:9" ht="15.5" x14ac:dyDescent="0.35">
      <c r="C274" t="s">
        <v>211</v>
      </c>
      <c r="D274" s="6">
        <v>13.02</v>
      </c>
    </row>
    <row r="275" spans="3:9" ht="15.5" x14ac:dyDescent="0.35">
      <c r="C275" t="s">
        <v>212</v>
      </c>
      <c r="D275" s="6">
        <v>21.88</v>
      </c>
    </row>
    <row r="276" spans="3:9" ht="15.5" x14ac:dyDescent="0.35">
      <c r="C276" t="s">
        <v>213</v>
      </c>
      <c r="D276" s="6">
        <v>52.06</v>
      </c>
    </row>
    <row r="277" spans="3:9" ht="15.5" x14ac:dyDescent="0.35">
      <c r="C277" t="s">
        <v>214</v>
      </c>
      <c r="D277" s="6">
        <v>1.49</v>
      </c>
    </row>
    <row r="278" spans="3:9" ht="15.5" x14ac:dyDescent="0.35">
      <c r="C278" t="s">
        <v>306</v>
      </c>
      <c r="I278" s="6">
        <v>0.61</v>
      </c>
    </row>
    <row r="279" spans="3:9" ht="15.5" x14ac:dyDescent="0.35">
      <c r="C279" t="s">
        <v>307</v>
      </c>
      <c r="I279" s="6">
        <v>59.85</v>
      </c>
    </row>
    <row r="280" spans="3:9" ht="15.5" x14ac:dyDescent="0.35">
      <c r="C280" t="s">
        <v>41</v>
      </c>
      <c r="I280" s="5">
        <v>1603000000000</v>
      </c>
    </row>
    <row r="281" spans="3:9" ht="15.5" x14ac:dyDescent="0.35">
      <c r="C281" t="s">
        <v>215</v>
      </c>
      <c r="I281" s="5">
        <v>1663000000000</v>
      </c>
    </row>
    <row r="282" spans="3:9" ht="15.5" x14ac:dyDescent="0.35">
      <c r="C282" t="s">
        <v>216</v>
      </c>
      <c r="I282" s="5">
        <v>2650000000</v>
      </c>
    </row>
    <row r="283" spans="3:9" ht="15.5" x14ac:dyDescent="0.35">
      <c r="C283" t="s">
        <v>217</v>
      </c>
      <c r="I283" s="6">
        <v>0.2</v>
      </c>
    </row>
    <row r="284" spans="3:9" ht="15.5" x14ac:dyDescent="0.35">
      <c r="C284" t="s">
        <v>218</v>
      </c>
      <c r="D284" s="6">
        <v>0.3579</v>
      </c>
    </row>
    <row r="285" spans="3:9" ht="15.5" x14ac:dyDescent="0.35">
      <c r="C285" t="s">
        <v>219</v>
      </c>
      <c r="D285" s="6">
        <v>-0.15689999999999998</v>
      </c>
    </row>
    <row r="286" spans="3:9" ht="15.5" x14ac:dyDescent="0.35">
      <c r="C286" t="s">
        <v>220</v>
      </c>
      <c r="D286" s="6">
        <v>-0.33990000000000004</v>
      </c>
    </row>
    <row r="287" spans="3:9" ht="15.5" x14ac:dyDescent="0.35">
      <c r="C287" t="s">
        <v>221</v>
      </c>
      <c r="D287" s="6">
        <v>0.1002</v>
      </c>
    </row>
    <row r="288" spans="3:9" ht="15.5" x14ac:dyDescent="0.35">
      <c r="C288" t="s">
        <v>222</v>
      </c>
      <c r="D288" s="6">
        <v>1.2159</v>
      </c>
    </row>
    <row r="289" spans="3:9" ht="15.5" x14ac:dyDescent="0.35">
      <c r="C289" t="s">
        <v>223</v>
      </c>
      <c r="D289" s="6">
        <v>-0.222</v>
      </c>
    </row>
    <row r="290" spans="3:9" ht="15.5" x14ac:dyDescent="0.35">
      <c r="C290" t="s">
        <v>224</v>
      </c>
      <c r="I290" s="5">
        <v>6</v>
      </c>
    </row>
    <row r="291" spans="3:9" ht="15.5" x14ac:dyDescent="0.35">
      <c r="C291" t="s">
        <v>225</v>
      </c>
      <c r="I291" s="6">
        <v>0.97</v>
      </c>
    </row>
    <row r="292" spans="3:9" ht="15.5" x14ac:dyDescent="0.35">
      <c r="C292" t="s">
        <v>226</v>
      </c>
      <c r="I292" s="6">
        <v>0.59</v>
      </c>
    </row>
    <row r="293" spans="3:9" ht="15.5" x14ac:dyDescent="0.35">
      <c r="C293" t="s">
        <v>228</v>
      </c>
      <c r="I293" s="6">
        <v>0.12</v>
      </c>
    </row>
    <row r="294" spans="3:9" ht="15.5" x14ac:dyDescent="0.35">
      <c r="C294" t="s">
        <v>229</v>
      </c>
      <c r="I294" s="6">
        <v>0.04</v>
      </c>
    </row>
    <row r="295" spans="3:9" ht="15.5" x14ac:dyDescent="0.35">
      <c r="C295" t="s">
        <v>230</v>
      </c>
      <c r="I295" s="6">
        <v>0.89</v>
      </c>
    </row>
    <row r="296" spans="3:9" ht="15.5" x14ac:dyDescent="0.35">
      <c r="C296" t="s">
        <v>309</v>
      </c>
      <c r="I296" s="5">
        <v>119000000000</v>
      </c>
    </row>
    <row r="297" spans="3:9" ht="15.5" x14ac:dyDescent="0.35">
      <c r="C297" t="s">
        <v>310</v>
      </c>
      <c r="I297" s="5">
        <v>24000000000</v>
      </c>
    </row>
    <row r="298" spans="3:9" ht="15.5" x14ac:dyDescent="0.35">
      <c r="C298" t="s">
        <v>311</v>
      </c>
      <c r="I298" s="5">
        <v>10000000000</v>
      </c>
    </row>
    <row r="299" spans="3:9" ht="15.5" x14ac:dyDescent="0.35">
      <c r="C299" t="s">
        <v>312</v>
      </c>
      <c r="I299" s="5">
        <v>-16000000000</v>
      </c>
    </row>
    <row r="300" spans="3:9" ht="15.5" x14ac:dyDescent="0.35">
      <c r="C300" t="s">
        <v>231</v>
      </c>
      <c r="D300" s="5">
        <v>2000000000</v>
      </c>
    </row>
    <row r="301" spans="3:9" ht="15.5" x14ac:dyDescent="0.35">
      <c r="C301" t="s">
        <v>232</v>
      </c>
      <c r="D301" s="5">
        <v>191000000000</v>
      </c>
    </row>
    <row r="302" spans="3:9" ht="15.5" x14ac:dyDescent="0.35">
      <c r="C302" t="s">
        <v>233</v>
      </c>
      <c r="D302" s="5">
        <v>71000000000</v>
      </c>
    </row>
    <row r="303" spans="3:9" ht="15.5" x14ac:dyDescent="0.35">
      <c r="C303" t="s">
        <v>176</v>
      </c>
      <c r="D303" s="5">
        <v>-18000000000</v>
      </c>
    </row>
    <row r="304" spans="3:9" ht="15.5" x14ac:dyDescent="0.35">
      <c r="C304" t="s">
        <v>175</v>
      </c>
      <c r="I304" s="5">
        <v>120000000000</v>
      </c>
    </row>
    <row r="305" spans="3:9" ht="15.5" x14ac:dyDescent="0.35">
      <c r="C305" t="s">
        <v>174</v>
      </c>
      <c r="D305" s="5">
        <v>36000000000</v>
      </c>
    </row>
    <row r="306" spans="3:9" ht="15.5" x14ac:dyDescent="0.35">
      <c r="C306" t="s">
        <v>173</v>
      </c>
      <c r="D306" s="5">
        <v>26000000000</v>
      </c>
    </row>
    <row r="307" spans="3:9" ht="15.5" x14ac:dyDescent="0.35">
      <c r="C307" t="s">
        <v>24</v>
      </c>
      <c r="D307" s="5">
        <v>62000000000</v>
      </c>
    </row>
    <row r="308" spans="3:9" ht="15.5" x14ac:dyDescent="0.35">
      <c r="C308" t="s">
        <v>21</v>
      </c>
      <c r="D308" s="5">
        <v>60000000000</v>
      </c>
    </row>
    <row r="309" spans="3:9" ht="15.5" x14ac:dyDescent="0.35">
      <c r="C309" t="s">
        <v>234</v>
      </c>
      <c r="I309" s="5">
        <v>121000000000</v>
      </c>
    </row>
    <row r="310" spans="3:9" ht="15.5" x14ac:dyDescent="0.35">
      <c r="C310" t="s">
        <v>313</v>
      </c>
      <c r="I310" s="5">
        <v>15000000000</v>
      </c>
    </row>
    <row r="311" spans="3:9" ht="15.5" x14ac:dyDescent="0.35">
      <c r="C311" t="s">
        <v>314</v>
      </c>
      <c r="I311" s="5">
        <v>61000000000</v>
      </c>
    </row>
    <row r="312" spans="3:9" ht="15.5" x14ac:dyDescent="0.35">
      <c r="C312" t="s">
        <v>315</v>
      </c>
      <c r="I312" s="5">
        <v>-81000000000</v>
      </c>
    </row>
    <row r="313" spans="3:9" ht="15.5" x14ac:dyDescent="0.35">
      <c r="C313" t="s">
        <v>316</v>
      </c>
      <c r="I313" s="5">
        <v>33000000000</v>
      </c>
    </row>
    <row r="314" spans="3:9" ht="15.5" x14ac:dyDescent="0.35">
      <c r="C314" t="s">
        <v>317</v>
      </c>
      <c r="I314" s="5">
        <v>48000000000</v>
      </c>
    </row>
  </sheetData>
  <pageMargins left="0.7" right="0.7" top="0.75" bottom="0.75" header="0.3" footer="0.3"/>
  <ignoredErrors>
    <ignoredError sqref="A1:N315" numberStoredAsText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N28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1247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1248</v>
      </c>
      <c r="D2" s="2" vm="202">
        <f ca="1">IFERROR(_xlfn.STOCKHISTORY("XIDX:" &amp; $C$1, D3, , 0, 0, 1), "Libur")</f>
        <v>204</v>
      </c>
      <c r="E2" s="2" vm="203">
        <f ca="1">IFERROR(_xlfn.STOCKHISTORY("XIDX:" &amp; $C$1, E3, , 0, 0, 1), "Libur")</f>
        <v>152</v>
      </c>
      <c r="H2" s="2" vm="203">
        <f ca="1">IFERROR(INDEX(D2:G2,COUNT(D2:G2)),"")</f>
        <v>152</v>
      </c>
      <c r="I2" s="2" vm="181">
        <f t="shared" ref="I2:N2" ca="1" si="0">IFERROR(_xlfn.STOCKHISTORY("XIDX:" &amp; $C$1, I1, , 0, 0, 1), "Libur")</f>
        <v>314</v>
      </c>
      <c r="J2" s="2" vm="101">
        <f t="shared" ca="1" si="0"/>
        <v>346</v>
      </c>
      <c r="K2" s="2" vm="83">
        <f t="shared" ca="1" si="0"/>
        <v>177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605290664446</v>
      </c>
      <c r="E4" s="2">
        <f>IFERROR(INDEX(E51:E500,MATCH($C$4,$C$51:$C$500,0)),"")</f>
        <v>304931996817</v>
      </c>
      <c r="H4" s="2">
        <f>IFERROR(SUM(D4:G4)*(4/MAX(1,COUNT(D4:G4))),"")</f>
        <v>1820445322526</v>
      </c>
      <c r="I4" s="2">
        <f t="shared" ref="I4:N4" si="1">IFERROR(INDEX(I51:I500,MATCH($C$4,$C$51:$C$500,0)),"")</f>
        <v>1101696804256</v>
      </c>
      <c r="J4" s="2">
        <f t="shared" si="1"/>
        <v>1044032751553</v>
      </c>
      <c r="K4" s="2">
        <f t="shared" si="1"/>
        <v>1005682962532</v>
      </c>
      <c r="L4" s="2">
        <f t="shared" si="1"/>
        <v>905421045512</v>
      </c>
      <c r="M4" s="2">
        <f t="shared" si="1"/>
        <v>722462045853</v>
      </c>
      <c r="N4" s="2">
        <f t="shared" si="1"/>
        <v>644571786564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5212094864</v>
      </c>
      <c r="E5" s="2">
        <f>IFERROR(INDEX(E51:E500,MATCH($C$5,$C$51:$C$500,0)),"")</f>
        <v>6571256235</v>
      </c>
      <c r="H5" s="2">
        <f>IFERROR(SUM(D5:G5)*(4/MAX(1,COUNT(D5:G5))),"")</f>
        <v>23566702198</v>
      </c>
      <c r="I5" s="2">
        <f t="shared" ref="I5:N5" si="2">IFERROR(INDEX(I51:I500,MATCH($C$5,$C$51:$C$500,0)),"")</f>
        <v>9988505464</v>
      </c>
      <c r="J5" s="2">
        <f t="shared" si="2"/>
        <v>-76705001457</v>
      </c>
      <c r="K5" s="2">
        <f t="shared" si="2"/>
        <v>-25776273169</v>
      </c>
      <c r="L5" s="2">
        <f t="shared" si="2"/>
        <v>59772740372</v>
      </c>
      <c r="M5" s="2">
        <f t="shared" si="2"/>
        <v>-32908547349</v>
      </c>
      <c r="N5" s="2">
        <f t="shared" si="2"/>
        <v>-50498664298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602936549704</v>
      </c>
      <c r="E6" s="2">
        <f>IFERROR(INDEX(E51:E500,MATCH($C$6,$C$51:$C$500,0)),"")</f>
        <v>450306309566</v>
      </c>
      <c r="H6" s="2">
        <f>IFERROR(INDEX(D6:G6,COUNT(D6:G6)),"")</f>
        <v>450306309566</v>
      </c>
      <c r="I6" s="2">
        <f t="shared" ref="I6:N6" si="3">IFERROR(INDEX(I51:I500,MATCH($C$6,$C$51:$C$500,0)),"")</f>
        <v>443660826459</v>
      </c>
      <c r="J6" s="2">
        <f t="shared" si="3"/>
        <v>433602920775</v>
      </c>
      <c r="K6" s="2">
        <f t="shared" si="3"/>
        <v>503141684089</v>
      </c>
      <c r="L6" s="2">
        <f t="shared" si="3"/>
        <v>390873338744</v>
      </c>
      <c r="M6" s="2">
        <f t="shared" si="3"/>
        <v>59425731394</v>
      </c>
      <c r="N6" s="2">
        <f t="shared" si="3"/>
        <v>112958776457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2.85</v>
      </c>
      <c r="E7" s="3">
        <f>IFERROR(INDEX(E51:E500,MATCH($C$7,$C$51:$C$500,0))/1000000000,"")</f>
        <v>2.62</v>
      </c>
      <c r="H7" s="3">
        <f>IFERROR(INDEX(D7:G7,COUNT(D7:G7)),"")</f>
        <v>2.62</v>
      </c>
      <c r="I7" s="3">
        <f t="shared" ref="I7:N7" si="4">IFERROR(INDEX(I51:I500,MATCH($C$7,$C$51:$C$500,0))/1000000000,"")</f>
        <v>2.62</v>
      </c>
      <c r="J7" s="3">
        <f t="shared" si="4"/>
        <v>2.62</v>
      </c>
      <c r="K7" s="3">
        <f t="shared" si="4"/>
        <v>2.67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40000000000</v>
      </c>
      <c r="E8" s="2">
        <f>IFERROR(INDEX(E51:E500,MATCH("Free cash flow (Quarter)",$C$51:$C$500,0)),"")</f>
        <v>45000000000</v>
      </c>
      <c r="H8" s="2">
        <f>IFERROR(INDEX(D8:G8,COUNT(D8:G8)),"")</f>
        <v>45000000000</v>
      </c>
      <c r="I8" s="2">
        <f t="shared" ref="I8:N8" si="5">IFERROR(INDEX(I51:I500,MATCH($C$8,$C$51:$C$500,0)),"")</f>
        <v>119000000000</v>
      </c>
      <c r="J8" s="2">
        <f t="shared" si="5"/>
        <v>43000000000</v>
      </c>
      <c r="K8" s="2">
        <f t="shared" si="5"/>
        <v>-22000000000</v>
      </c>
      <c r="L8" s="2">
        <f t="shared" si="5"/>
        <v>-12000000000</v>
      </c>
      <c r="M8" s="2">
        <f t="shared" si="5"/>
        <v>-36000000000</v>
      </c>
      <c r="N8" s="2">
        <f t="shared" si="5"/>
        <v>-12000000000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14.03</v>
      </c>
      <c r="E9" s="3">
        <f>IFERROR(INDEX(E51:E500,MATCH("Free cash flow per share (Quarter)",$C$51:$C$500,0)),"")</f>
        <v>17.190000000000001</v>
      </c>
      <c r="H9" s="3">
        <f>IFERROR(INDEX(D9:G9,COUNT(D9:G9)),"")</f>
        <v>17.190000000000001</v>
      </c>
      <c r="I9" s="3">
        <f t="shared" ref="I9:N9" si="6">IFERROR(INDEX(I51:I500,MATCH($C$9,$C$51:$C$500,0)),"")</f>
        <v>45.64</v>
      </c>
      <c r="J9" s="3">
        <f t="shared" si="6"/>
        <v>16.32</v>
      </c>
      <c r="K9" s="3">
        <f t="shared" si="6"/>
        <v>-8.26</v>
      </c>
      <c r="L9" s="3">
        <f t="shared" si="6"/>
        <v>-583032.49</v>
      </c>
      <c r="M9" s="3">
        <f t="shared" si="6"/>
        <v>-1819952.06</v>
      </c>
      <c r="N9" s="3">
        <f t="shared" si="6"/>
        <v>-1174089.32</v>
      </c>
    </row>
    <row r="10" spans="1:14" ht="15.5" x14ac:dyDescent="0.35">
      <c r="C10" t="s">
        <v>18</v>
      </c>
      <c r="D10" s="3">
        <f ca="1">IFERROR(IF(D9=0,"",D2/D9),"")</f>
        <v>14.540270848182466</v>
      </c>
      <c r="E10" s="3">
        <f ca="1">IFERROR(IF(E9=0,"",E2/E9),"")</f>
        <v>8.8423502036067472</v>
      </c>
      <c r="I10" s="3">
        <f t="shared" ref="I10:N10" ca="1" si="7">IFERROR(IF(I9=0,"",I2/I9),"")</f>
        <v>6.879929886064855</v>
      </c>
      <c r="J10" s="3">
        <f t="shared" ca="1" si="7"/>
        <v>21.200980392156861</v>
      </c>
      <c r="K10" s="3">
        <f t="shared" ca="1" si="7"/>
        <v>-21.428571428571431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103198096161</v>
      </c>
      <c r="E11" s="2">
        <f>IFERROR(INDEX(E51:E500,MATCH($C$11,$C$51:$C$500,0)),"")</f>
        <v>81191995659</v>
      </c>
      <c r="H11" s="2">
        <f>IFERROR(INDEX(D11:G11,COUNT(D11:G11)),"")</f>
        <v>81191995659</v>
      </c>
      <c r="I11" s="2">
        <f t="shared" ref="I11:N11" si="8">IFERROR(INDEX(I51:I500,MATCH($C$11,$C$51:$C$500,0)),"")</f>
        <v>45804254956</v>
      </c>
      <c r="J11" s="2">
        <f t="shared" si="8"/>
        <v>51802464242</v>
      </c>
      <c r="K11" s="2">
        <f t="shared" si="8"/>
        <v>64888711997</v>
      </c>
      <c r="L11" s="2">
        <f t="shared" si="8"/>
        <v>67760211736</v>
      </c>
      <c r="M11" s="2">
        <f t="shared" si="8"/>
        <v>7953936757</v>
      </c>
      <c r="N11" s="2">
        <f t="shared" si="8"/>
        <v>13606744221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-32000000000</v>
      </c>
      <c r="E12" s="2">
        <f>IFERROR(INDEX(E51:E500,MATCH("Net Debt (Quarter)",$C$51:$C$500,0)),"")</f>
        <v>-81000000000</v>
      </c>
      <c r="H12" s="2">
        <f>IFERROR(INDEX(D12:G12,COUNT(D12:G12)),"")</f>
        <v>-81000000000</v>
      </c>
      <c r="I12" s="2">
        <f t="shared" ref="I12:N12" si="9">IFERROR(INDEX(I51:I500,MATCH($C$12,$C$51:$C$500,0)),"")</f>
        <v>-46000000000</v>
      </c>
      <c r="J12" s="2">
        <f t="shared" si="9"/>
        <v>-5000000000</v>
      </c>
      <c r="K12" s="2">
        <f t="shared" si="9"/>
        <v>-65000000000</v>
      </c>
      <c r="L12" s="2">
        <f t="shared" si="9"/>
        <v>-68000000000</v>
      </c>
      <c r="M12" s="2">
        <f t="shared" si="9"/>
        <v>314000000000</v>
      </c>
      <c r="N12" s="2">
        <f t="shared" si="9"/>
        <v>211000000000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71000000000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N13" si="10">IFERROR(INDEX(I51:I500,MATCH($C$13,$C$51:$C$500,0)),"")</f>
        <v>0</v>
      </c>
      <c r="J13" s="2">
        <f t="shared" si="10"/>
        <v>46000000000</v>
      </c>
      <c r="K13" s="2">
        <f t="shared" si="10"/>
        <v>0</v>
      </c>
      <c r="L13" s="2">
        <f t="shared" si="10"/>
        <v>0</v>
      </c>
      <c r="M13" s="2">
        <f t="shared" si="10"/>
        <v>321000000000</v>
      </c>
      <c r="N13" s="2">
        <f t="shared" si="10"/>
        <v>225000000000</v>
      </c>
    </row>
    <row r="14" spans="1:14" ht="15.5" x14ac:dyDescent="0.35">
      <c r="C14" t="s">
        <v>27</v>
      </c>
      <c r="D14" s="2">
        <f>IFERROR(INDEX(D51:D500,MATCH($C$14,$C$51:$C$500,0)),"")</f>
        <v>-9167834704</v>
      </c>
      <c r="E14" s="2">
        <f>IFERROR(INDEX(E51:E500,MATCH($C$14,$C$51:$C$500,0)),"")</f>
        <v>-2655386613</v>
      </c>
      <c r="H14" s="2">
        <f>IFERROR(SUM(D14:G14)*(4/MAX(1,COUNT(D14:G14))),"")</f>
        <v>-23646442634</v>
      </c>
      <c r="I14" s="2">
        <f t="shared" ref="I14:N14" si="11">IFERROR(INDEX(I51:I500,MATCH($C$14,$C$51:$C$500,0)),"")</f>
        <v>-12605607119</v>
      </c>
      <c r="J14" s="2">
        <f t="shared" si="11"/>
        <v>-17350950401</v>
      </c>
      <c r="K14" s="2">
        <f t="shared" si="11"/>
        <v>-13202732342</v>
      </c>
      <c r="L14" s="2">
        <f t="shared" si="11"/>
        <v>-24221403477</v>
      </c>
      <c r="M14" s="2">
        <f t="shared" si="11"/>
        <v>-27850504480</v>
      </c>
      <c r="N14" s="2">
        <f t="shared" si="11"/>
        <v>-25944300311</v>
      </c>
    </row>
    <row r="15" spans="1:14" ht="15.5" x14ac:dyDescent="0.35">
      <c r="C15" t="s">
        <v>28</v>
      </c>
      <c r="D15" s="2">
        <f>IFERROR(INDEX(D51:D500,MATCH($C$15,$C$51:$C$500,0)),"")</f>
        <v>-11909334876</v>
      </c>
      <c r="E15" s="2">
        <f>IFERROR(INDEX(E51:E500,MATCH($C$15,$C$51:$C$500,0)),"")</f>
        <v>-1280919318</v>
      </c>
      <c r="H15" s="2">
        <f>IFERROR(SUM(D15:G15)*(4/MAX(1,COUNT(D15:G15))),"")</f>
        <v>-26380508388</v>
      </c>
      <c r="I15" s="2">
        <f t="shared" ref="I15:N15" si="12">IFERROR(INDEX(I51:I500,MATCH($C$15,$C$51:$C$500,0)),"")</f>
        <v>3673343481</v>
      </c>
      <c r="J15" s="2">
        <f t="shared" si="12"/>
        <v>2417817970</v>
      </c>
      <c r="K15" s="2">
        <f t="shared" si="12"/>
        <v>1418783537</v>
      </c>
      <c r="L15" s="2">
        <f t="shared" si="12"/>
        <v>-698051179</v>
      </c>
      <c r="M15" s="2">
        <f t="shared" si="12"/>
        <v>884624053</v>
      </c>
      <c r="N15" s="2">
        <f t="shared" si="12"/>
        <v>1161279244</v>
      </c>
    </row>
    <row r="16" spans="1:14" ht="15.5" x14ac:dyDescent="0.35">
      <c r="C16" t="s">
        <v>29</v>
      </c>
      <c r="D16" s="2">
        <f>IFERROR(INDEX(D51:D500,MATCH($C$16,$C$51:$C$500,0)),"")</f>
        <v>17107141846</v>
      </c>
      <c r="E16" s="2">
        <f>IFERROR(INDEX(E51:E500,MATCH($C$16,$C$51:$C$500,0)),"")</f>
        <v>7926402425</v>
      </c>
      <c r="H16" s="2">
        <f>IFERROR(SUM(D16:G16)*(4/MAX(1,COUNT(D16:G16))),"")</f>
        <v>50067088542</v>
      </c>
      <c r="I16" s="2">
        <f t="shared" ref="I16:N16" si="13">IFERROR(INDEX(I51:I500,MATCH($C$16,$C$51:$C$500,0)),"")</f>
        <v>-20518198149</v>
      </c>
      <c r="J16" s="2">
        <f t="shared" si="13"/>
        <v>-85703795625</v>
      </c>
      <c r="K16" s="2">
        <f t="shared" si="13"/>
        <v>-31760476917</v>
      </c>
      <c r="L16" s="2">
        <f t="shared" si="13"/>
        <v>60421360401</v>
      </c>
      <c r="M16" s="2">
        <f t="shared" si="13"/>
        <v>-35352348948</v>
      </c>
      <c r="N16" s="2">
        <f t="shared" si="13"/>
        <v>-51635356818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38</v>
      </c>
      <c r="C19" t="s">
        <v>39</v>
      </c>
    </row>
    <row r="20" spans="1:14" ht="15.5" x14ac:dyDescent="0.35">
      <c r="A20" t="s">
        <v>40</v>
      </c>
      <c r="C20" t="s">
        <v>41</v>
      </c>
      <c r="D20" s="2">
        <f ca="1">IFERROR(D21*D2,"")</f>
        <v>581400000000</v>
      </c>
      <c r="E20" s="2">
        <f ca="1">IFERROR(E21*E2,"")</f>
        <v>398240000000</v>
      </c>
      <c r="H20" s="2">
        <f t="shared" ref="H20:N20" ca="1" si="14">IFERROR(H21*H2,"")</f>
        <v>398240000000</v>
      </c>
      <c r="I20" s="2">
        <f t="shared" ca="1" si="14"/>
        <v>822680000000</v>
      </c>
      <c r="J20" s="2">
        <f t="shared" ca="1" si="14"/>
        <v>906520000000</v>
      </c>
      <c r="K20" s="2">
        <f t="shared" ca="1" si="14"/>
        <v>472590000000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2850000000</v>
      </c>
      <c r="E21" s="2">
        <f>IFERROR(INDEX(E51:E500,MATCH($C$7,$C$51:$C$500,0)),"")</f>
        <v>2620000000</v>
      </c>
      <c r="H21" s="2">
        <f>IFERROR(INDEX(D21:G21,COUNT(D21:G21)),"")</f>
        <v>2620000000</v>
      </c>
      <c r="I21" s="2">
        <f t="shared" ref="I21:N21" si="15">IFERROR(INDEX(I51:I500,MATCH($C$7,$C$51:$C$500,0)),"")</f>
        <v>2620000000</v>
      </c>
      <c r="J21" s="2">
        <f t="shared" si="15"/>
        <v>2620000000</v>
      </c>
      <c r="K21" s="2">
        <f t="shared" si="15"/>
        <v>2670000000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42</v>
      </c>
      <c r="C23" t="s">
        <v>43</v>
      </c>
      <c r="D23" s="3">
        <f>IFERROR(D5/D6*100,"")</f>
        <v>0.8644516353435161</v>
      </c>
      <c r="E23" s="3">
        <f>IFERROR(E5/E6*100,"")</f>
        <v>1.4592858450802744</v>
      </c>
      <c r="H23" s="3">
        <f t="shared" ref="H23:N23" si="16">IFERROR(H5/H6*100,"")</f>
        <v>5.23348256450444</v>
      </c>
      <c r="I23" s="3">
        <f t="shared" si="16"/>
        <v>2.2513832342876605</v>
      </c>
      <c r="J23" s="3">
        <f t="shared" si="16"/>
        <v>-17.690148701005366</v>
      </c>
      <c r="K23" s="3">
        <f t="shared" si="16"/>
        <v>-5.1230645331386357</v>
      </c>
      <c r="L23" s="3">
        <f t="shared" si="16"/>
        <v>15.29209962594757</v>
      </c>
      <c r="M23" s="3">
        <f t="shared" si="16"/>
        <v>-55.377605924296049</v>
      </c>
      <c r="N23" s="3">
        <f t="shared" si="16"/>
        <v>-44.70539242891261</v>
      </c>
    </row>
    <row r="24" spans="1:14" ht="15.5" x14ac:dyDescent="0.35">
      <c r="C24" t="s">
        <v>44</v>
      </c>
      <c r="D24" s="4">
        <f>IFERROR(_xlfn.RRI(5,I23,D23),"")</f>
        <v>-0.17423160955333772</v>
      </c>
      <c r="E24" s="4" t="str">
        <f>IFERROR(_xlfn.RRI(5,J23,E23),"")</f>
        <v/>
      </c>
      <c r="H24" s="4" t="str">
        <f t="shared" ref="H24:N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45</v>
      </c>
      <c r="C25" t="s">
        <v>46</v>
      </c>
      <c r="D25" s="3">
        <f>IFERROR(INDEX(D51:D500,MATCH($A$25,$C$51:$C$500,0)),"")</f>
        <v>1.83</v>
      </c>
      <c r="E25" s="3">
        <f>IFERROR(INDEX(E51:E500,MATCH($A$25,$C$51:$C$500,0)),"")</f>
        <v>2.2999999999999998</v>
      </c>
      <c r="H25" s="3">
        <f>IFERROR(INDEX(D25:G25,COUNT(D25:G25)),"")</f>
        <v>2.2999999999999998</v>
      </c>
      <c r="I25" s="3">
        <f t="shared" ref="I25:N25" si="18">IFERROR(INDEX(I51:I500,MATCH($C$25,$C$51:$C$500,0)),"")</f>
        <v>-6.44</v>
      </c>
      <c r="J25" s="3">
        <f t="shared" si="18"/>
        <v>-31.78</v>
      </c>
      <c r="K25" s="3">
        <f t="shared" si="18"/>
        <v>-11.38</v>
      </c>
      <c r="L25" s="3">
        <f t="shared" si="18"/>
        <v>2982788.82</v>
      </c>
      <c r="M25" s="3">
        <f t="shared" si="18"/>
        <v>-1723386.24</v>
      </c>
      <c r="N25" s="3">
        <f t="shared" si="18"/>
        <v>-5047407.76</v>
      </c>
    </row>
    <row r="26" spans="1:14" ht="15.5" x14ac:dyDescent="0.35">
      <c r="C26" t="s">
        <v>47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N26" si="19">IFERROR(_xlfn.RRI(5,M25,H25),"")</f>
        <v/>
      </c>
      <c r="I26" s="4">
        <f t="shared" si="19"/>
        <v>-0.93375341501883435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48</v>
      </c>
      <c r="D27" s="3">
        <f>IFERROR(D4/D21,"")</f>
        <v>212.38268927929823</v>
      </c>
      <c r="E27" s="3">
        <f>IFERROR(E4/E21,"")</f>
        <v>116.38625832709924</v>
      </c>
      <c r="H27" s="3">
        <f t="shared" ref="H27:N27" si="20">IFERROR(H4/H21,"")</f>
        <v>694.82645897938926</v>
      </c>
      <c r="I27" s="3">
        <f t="shared" si="20"/>
        <v>420.49496345648856</v>
      </c>
      <c r="J27" s="3">
        <f t="shared" si="20"/>
        <v>398.48578303549618</v>
      </c>
      <c r="K27" s="3">
        <f t="shared" si="20"/>
        <v>376.66028559250935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49</v>
      </c>
      <c r="D28" s="4">
        <f>IFERROR(_xlfn.RRI(5,I27,D27),"")</f>
        <v>-0.12768836843645692</v>
      </c>
      <c r="E28" s="4">
        <f>IFERROR(_xlfn.RRI(5,J27,E27),"")</f>
        <v>-0.21819620365775305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50</v>
      </c>
      <c r="H29" s="4">
        <f t="shared" ref="H29:N29" si="22">IFERROR(((H25-I25)/I25)*100%,"")</f>
        <v>-1.357142857142857</v>
      </c>
      <c r="I29" s="4">
        <f t="shared" si="22"/>
        <v>-0.79735682819383258</v>
      </c>
      <c r="J29" s="4">
        <f t="shared" si="22"/>
        <v>1.7926186291739892</v>
      </c>
      <c r="K29" s="4">
        <f t="shared" si="22"/>
        <v>-1.0000038152214878</v>
      </c>
      <c r="L29" s="4">
        <f t="shared" si="22"/>
        <v>-2.7307720990043416</v>
      </c>
      <c r="M29" s="4">
        <f t="shared" si="22"/>
        <v>-0.65856013186459894</v>
      </c>
      <c r="N29" s="4" t="str">
        <f t="shared" si="22"/>
        <v/>
      </c>
    </row>
    <row r="30" spans="1:14" ht="15.5" x14ac:dyDescent="0.35">
      <c r="C30" t="s">
        <v>51</v>
      </c>
      <c r="H30" s="4">
        <f t="shared" ref="H30:N30" si="23">IFERROR(((H27-I27)/I27)*100%,"")</f>
        <v>0.65240138257039459</v>
      </c>
      <c r="I30" s="4">
        <f t="shared" si="23"/>
        <v>5.5232034260634721E-2</v>
      </c>
      <c r="J30" s="4">
        <f t="shared" si="23"/>
        <v>5.7944780158210751E-2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211.16</v>
      </c>
      <c r="E32" s="3">
        <f>IFERROR(INDEX(E51:E500,MATCH($A$32,$C$51:$C$500,0)),"")</f>
        <v>172.08</v>
      </c>
      <c r="H32" s="3">
        <f>IFERROR(INDEX(D32:G32,COUNT(D32:G32)),"")</f>
        <v>172.08</v>
      </c>
      <c r="I32" s="3">
        <f t="shared" ref="I32:N32" si="24">IFERROR(INDEX(I51:I500,MATCH($C$32,$C$51:$C$500,0)),"")</f>
        <v>169.56</v>
      </c>
      <c r="J32" s="3">
        <f t="shared" si="24"/>
        <v>165.75</v>
      </c>
      <c r="K32" s="3">
        <f t="shared" si="24"/>
        <v>188.5</v>
      </c>
      <c r="L32" s="3">
        <f t="shared" si="24"/>
        <v>19540290.300000001</v>
      </c>
      <c r="M32" s="3">
        <f t="shared" si="24"/>
        <v>2971286.57</v>
      </c>
      <c r="N32" s="3">
        <f t="shared" si="24"/>
        <v>11295877.65</v>
      </c>
    </row>
    <row r="33" spans="1:14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0.72</v>
      </c>
      <c r="E33" s="3">
        <f>IFERROR(INDEX(E51:E500,MATCH($A$33,$C$51:$C$500,0)),"")</f>
        <v>1.17</v>
      </c>
      <c r="H33" s="3">
        <f>IFERROR(INDEX(D33:G33,COUNT(D33:G33)),"")</f>
        <v>1.17</v>
      </c>
      <c r="I33" s="3">
        <f t="shared" ref="I33:N33" si="25">IFERROR(INDEX(I51:I500,MATCH($C$33,$C$51:$C$500,0)),"")</f>
        <v>1.85</v>
      </c>
      <c r="J33" s="3">
        <f t="shared" si="25"/>
        <v>2.09</v>
      </c>
      <c r="K33" s="3">
        <f t="shared" si="25"/>
        <v>0.94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83.06</v>
      </c>
      <c r="E34" s="3">
        <f>IFERROR(INDEX(E51:E500,MATCH($A$34,$C$51:$C$500,0)),"")</f>
        <v>80.48</v>
      </c>
      <c r="H34" s="3">
        <f>IFERROR(INDEX(D34:G34,COUNT(D34:G34)),"")</f>
        <v>80.48</v>
      </c>
      <c r="I34" s="3">
        <f t="shared" ref="I34:N34" si="26">IFERROR(INDEX(I51:I500,MATCH($C$34,$C$51:$C$500,0)),"")</f>
        <v>-48.76</v>
      </c>
      <c r="J34" s="3">
        <f t="shared" si="26"/>
        <v>-10.89</v>
      </c>
      <c r="K34" s="3">
        <f t="shared" si="26"/>
        <v>-15.55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0.72</v>
      </c>
      <c r="E35" s="3">
        <f>IFERROR(INDEX(E51:E500,MATCH($A$35,$C$51:$C$500,0)),"")</f>
        <v>1.73</v>
      </c>
      <c r="H35" s="3">
        <f>IFERROR(INDEX(D35:G35,COUNT(D35:G35)),"")</f>
        <v>1.73</v>
      </c>
      <c r="I35" s="3">
        <f t="shared" ref="I35:N35" si="27">IFERROR(INDEX(I51:I500,MATCH($C$35,$C$51:$C$500,0)),"")</f>
        <v>0.75</v>
      </c>
      <c r="J35" s="3">
        <f t="shared" si="27"/>
        <v>0.87</v>
      </c>
      <c r="K35" s="3">
        <f t="shared" si="27"/>
        <v>0.47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64</v>
      </c>
      <c r="C36" t="s">
        <v>65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66</v>
      </c>
      <c r="C37" t="s">
        <v>67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73</v>
      </c>
      <c r="C51" t="s">
        <v>6</v>
      </c>
      <c r="D51" s="5">
        <v>605290664446</v>
      </c>
      <c r="E51" s="5">
        <v>304931996817</v>
      </c>
      <c r="F51" s="5">
        <v>284381835591</v>
      </c>
      <c r="G51" s="5">
        <v>273852144900</v>
      </c>
      <c r="I51" s="5">
        <v>1101696804256</v>
      </c>
      <c r="J51" s="5">
        <v>1044032751553</v>
      </c>
      <c r="K51" s="5">
        <v>1005682962532</v>
      </c>
      <c r="L51" s="5">
        <v>905421045512</v>
      </c>
      <c r="M51" s="5">
        <v>722462045853</v>
      </c>
      <c r="N51" s="5">
        <v>644571786564</v>
      </c>
    </row>
    <row r="52" spans="2:14" ht="15.5" x14ac:dyDescent="0.35">
      <c r="C52" t="s">
        <v>74</v>
      </c>
      <c r="D52" s="5">
        <v>-364210312736</v>
      </c>
      <c r="E52" s="5">
        <v>-161464598400</v>
      </c>
      <c r="F52" s="5">
        <v>-165887569141</v>
      </c>
      <c r="G52" s="5">
        <v>-163255518398</v>
      </c>
      <c r="I52" s="5">
        <v>-631288615539</v>
      </c>
      <c r="J52" s="5">
        <v>-629664913210</v>
      </c>
      <c r="K52" s="5">
        <v>-534556397935</v>
      </c>
      <c r="L52" s="5">
        <v>-447503513092</v>
      </c>
      <c r="M52" s="5">
        <v>-375268308587</v>
      </c>
      <c r="N52" s="5">
        <v>-342537327270</v>
      </c>
    </row>
    <row r="53" spans="2:14" ht="15.5" x14ac:dyDescent="0.35">
      <c r="C53" t="s">
        <v>75</v>
      </c>
      <c r="D53" s="5">
        <v>241080351710</v>
      </c>
      <c r="E53" s="5">
        <v>143467398417</v>
      </c>
      <c r="F53" s="5">
        <v>118494266450</v>
      </c>
      <c r="G53" s="5">
        <v>110596626502</v>
      </c>
      <c r="I53" s="5">
        <v>470408188717</v>
      </c>
      <c r="J53" s="5">
        <v>414367838343</v>
      </c>
      <c r="K53" s="5">
        <v>471126564597</v>
      </c>
      <c r="L53" s="5">
        <v>457917532420</v>
      </c>
      <c r="M53" s="5">
        <v>347193737266</v>
      </c>
      <c r="N53" s="5">
        <v>302034459294</v>
      </c>
    </row>
    <row r="54" spans="2:14" ht="15.5" x14ac:dyDescent="0.35">
      <c r="C54" t="s">
        <v>76</v>
      </c>
      <c r="D54" s="5">
        <v>-213666874075</v>
      </c>
      <c r="E54" s="5">
        <v>-134291682632</v>
      </c>
      <c r="F54" s="5">
        <v>-111609312836</v>
      </c>
      <c r="G54" s="5">
        <v>-124003875024</v>
      </c>
      <c r="I54" s="5">
        <v>-492891875085</v>
      </c>
      <c r="J54" s="5">
        <v>-523950020230</v>
      </c>
      <c r="K54" s="5">
        <v>-532617359167</v>
      </c>
      <c r="L54" s="5">
        <v>-484338684354</v>
      </c>
      <c r="M54" s="5">
        <v>-403979938879</v>
      </c>
      <c r="N54" s="5">
        <v>-376996864353</v>
      </c>
    </row>
    <row r="55" spans="2:14" ht="15.5" x14ac:dyDescent="0.35">
      <c r="C55" t="s">
        <v>77</v>
      </c>
      <c r="D55" s="5">
        <v>-149373226026</v>
      </c>
      <c r="E55" s="5">
        <v>-94601873335</v>
      </c>
      <c r="F55" s="5">
        <v>-71964058095</v>
      </c>
      <c r="G55" s="5">
        <v>-91079478005</v>
      </c>
      <c r="I55" s="5">
        <v>-363261221115</v>
      </c>
      <c r="J55" s="5">
        <v>-383147813703</v>
      </c>
      <c r="K55" s="5">
        <v>-417086060209</v>
      </c>
      <c r="L55" s="5">
        <v>-387980503216</v>
      </c>
      <c r="M55" s="5">
        <v>-339106387888</v>
      </c>
      <c r="N55" s="5">
        <v>-317706028399</v>
      </c>
    </row>
    <row r="56" spans="2:14" ht="15.5" x14ac:dyDescent="0.35">
      <c r="C56" t="s">
        <v>240</v>
      </c>
      <c r="D56" s="5">
        <v>-64293648049</v>
      </c>
      <c r="E56" s="5">
        <v>-39689809297</v>
      </c>
      <c r="F56" s="5">
        <v>-39645254741</v>
      </c>
      <c r="G56" s="5">
        <v>-32924397019</v>
      </c>
      <c r="I56" s="5">
        <v>-129630653970</v>
      </c>
      <c r="J56" s="5">
        <v>-140802206527</v>
      </c>
      <c r="K56" s="5">
        <v>-115531298958</v>
      </c>
      <c r="L56" s="5">
        <v>-96358181138</v>
      </c>
      <c r="M56" s="5">
        <v>-64873550991</v>
      </c>
      <c r="N56" s="5">
        <v>-59290835954</v>
      </c>
    </row>
    <row r="57" spans="2:14" ht="15.5" x14ac:dyDescent="0.35">
      <c r="C57" t="s">
        <v>78</v>
      </c>
      <c r="D57" s="5">
        <v>27413477635</v>
      </c>
      <c r="E57" s="5">
        <v>9175715785</v>
      </c>
      <c r="F57" s="5">
        <v>6884953614</v>
      </c>
      <c r="G57" s="5">
        <v>-13407248522</v>
      </c>
      <c r="I57" s="5">
        <v>-22483686368</v>
      </c>
      <c r="J57" s="5">
        <v>-109582181887</v>
      </c>
      <c r="K57" s="5">
        <v>-61490794570</v>
      </c>
      <c r="L57" s="5">
        <v>-26421151934</v>
      </c>
      <c r="M57" s="5">
        <v>-56786201613</v>
      </c>
      <c r="N57" s="5">
        <v>-74962405059</v>
      </c>
    </row>
    <row r="58" spans="2:14" ht="15.5" x14ac:dyDescent="0.35">
      <c r="C58" t="s">
        <v>79</v>
      </c>
      <c r="D58" s="5">
        <v>-10306335789</v>
      </c>
      <c r="E58" s="5">
        <v>-1249313360</v>
      </c>
      <c r="F58" s="5">
        <v>-2345092332</v>
      </c>
      <c r="G58" s="5">
        <v>-257349657</v>
      </c>
      <c r="I58" s="5">
        <v>1965488219</v>
      </c>
      <c r="J58" s="5">
        <v>23878386262</v>
      </c>
      <c r="K58" s="5">
        <v>29730317653</v>
      </c>
      <c r="L58" s="5">
        <v>86842512335</v>
      </c>
      <c r="M58" s="5">
        <v>21433852665</v>
      </c>
      <c r="N58" s="5">
        <v>23327048241</v>
      </c>
    </row>
    <row r="59" spans="2:14" ht="15.5" x14ac:dyDescent="0.35">
      <c r="C59" t="s">
        <v>27</v>
      </c>
      <c r="D59" s="5">
        <v>-9167834704</v>
      </c>
      <c r="E59" s="5">
        <v>-2655386613</v>
      </c>
      <c r="F59" s="5">
        <v>-3311441775</v>
      </c>
      <c r="G59" s="5">
        <v>-2728960191</v>
      </c>
      <c r="I59" s="5">
        <v>-12605607119</v>
      </c>
      <c r="J59" s="5">
        <v>-17350950401</v>
      </c>
      <c r="K59" s="5">
        <v>-13202732342</v>
      </c>
      <c r="L59" s="5">
        <v>-24221403477</v>
      </c>
      <c r="M59" s="5">
        <v>-27850504480</v>
      </c>
      <c r="N59" s="5">
        <v>-25944300311</v>
      </c>
    </row>
    <row r="60" spans="2:14" ht="15.5" x14ac:dyDescent="0.35">
      <c r="C60" t="s">
        <v>81</v>
      </c>
      <c r="D60" s="5">
        <v>-14287894</v>
      </c>
      <c r="E60" s="5">
        <v>74226872</v>
      </c>
      <c r="F60" s="5">
        <v>30976103</v>
      </c>
      <c r="G60" s="5">
        <v>45219041</v>
      </c>
      <c r="I60" s="5">
        <v>69400220</v>
      </c>
      <c r="J60" s="5">
        <v>-131738253</v>
      </c>
      <c r="K60" s="5">
        <v>33812295</v>
      </c>
      <c r="L60" s="5">
        <v>67532728</v>
      </c>
    </row>
    <row r="61" spans="2:14" ht="15.5" x14ac:dyDescent="0.35">
      <c r="C61" t="s">
        <v>82</v>
      </c>
      <c r="D61" s="5">
        <v>-10306335789</v>
      </c>
      <c r="E61" s="5">
        <v>-1249313360</v>
      </c>
      <c r="F61" s="5">
        <v>-2345092332</v>
      </c>
      <c r="G61" s="5">
        <v>-257349657</v>
      </c>
      <c r="I61" s="5">
        <v>1965488219</v>
      </c>
      <c r="J61" s="5">
        <v>23878386262</v>
      </c>
      <c r="K61" s="5">
        <v>29730317653</v>
      </c>
      <c r="L61" s="5">
        <v>86842512335</v>
      </c>
      <c r="M61" s="5">
        <v>21433852665</v>
      </c>
      <c r="N61" s="5">
        <v>23327048241</v>
      </c>
    </row>
    <row r="62" spans="2:14" ht="15.5" x14ac:dyDescent="0.35">
      <c r="C62" t="s">
        <v>29</v>
      </c>
      <c r="D62" s="5">
        <v>17107141846</v>
      </c>
      <c r="E62" s="5">
        <v>7926402425</v>
      </c>
      <c r="F62" s="5">
        <v>4539861282</v>
      </c>
      <c r="G62" s="5">
        <v>-13664598179</v>
      </c>
      <c r="I62" s="5">
        <v>-20518198149</v>
      </c>
      <c r="J62" s="5">
        <v>-85703795625</v>
      </c>
      <c r="K62" s="5">
        <v>-31760476917</v>
      </c>
      <c r="L62" s="5">
        <v>60421360401</v>
      </c>
      <c r="M62" s="5">
        <v>-35352348948</v>
      </c>
      <c r="N62" s="5">
        <v>-51635356818</v>
      </c>
    </row>
    <row r="63" spans="2:14" ht="15.5" x14ac:dyDescent="0.35">
      <c r="C63" t="s">
        <v>28</v>
      </c>
      <c r="D63" s="5">
        <v>-11909334876</v>
      </c>
      <c r="E63" s="5">
        <v>-1280919318</v>
      </c>
      <c r="F63" s="5">
        <v>1150103243</v>
      </c>
      <c r="G63" s="5">
        <v>1691985628</v>
      </c>
      <c r="I63" s="5">
        <v>3673343481</v>
      </c>
      <c r="J63" s="5">
        <v>2417817970</v>
      </c>
      <c r="K63" s="5">
        <v>1418783537</v>
      </c>
      <c r="L63" s="5">
        <v>-698051179</v>
      </c>
      <c r="M63" s="5">
        <v>884624053</v>
      </c>
      <c r="N63" s="5">
        <v>1161279244</v>
      </c>
    </row>
    <row r="64" spans="2:14" ht="15.5" x14ac:dyDescent="0.35">
      <c r="C64" t="s">
        <v>83</v>
      </c>
      <c r="D64" s="5">
        <v>-4936507888</v>
      </c>
      <c r="E64" s="5">
        <v>-1490252055</v>
      </c>
      <c r="G64" s="5">
        <v>908421867</v>
      </c>
      <c r="K64" s="5">
        <v>-3080818964</v>
      </c>
      <c r="L64" s="5">
        <v>-1481433352</v>
      </c>
    </row>
    <row r="65" spans="2:14" ht="15.5" x14ac:dyDescent="0.35">
      <c r="C65" t="s">
        <v>84</v>
      </c>
      <c r="D65" s="5">
        <v>1546424978</v>
      </c>
      <c r="E65" s="5">
        <v>209332737</v>
      </c>
      <c r="F65" s="5">
        <v>1150103243</v>
      </c>
      <c r="G65" s="5">
        <v>783563761</v>
      </c>
      <c r="I65" s="5">
        <v>3673343481</v>
      </c>
      <c r="J65" s="5">
        <v>2417817970</v>
      </c>
      <c r="K65" s="5">
        <v>4499602501</v>
      </c>
      <c r="L65" s="5">
        <v>783382173</v>
      </c>
      <c r="M65" s="5">
        <v>884624053</v>
      </c>
      <c r="N65" s="5">
        <v>1161279244</v>
      </c>
    </row>
    <row r="66" spans="2:14" ht="15.5" x14ac:dyDescent="0.35">
      <c r="C66" t="s">
        <v>85</v>
      </c>
      <c r="D66" s="5">
        <v>-11909334876</v>
      </c>
      <c r="E66" s="5">
        <v>-1280919318</v>
      </c>
      <c r="F66" s="5">
        <v>1150103243</v>
      </c>
      <c r="G66" s="5">
        <v>1691985628</v>
      </c>
      <c r="I66" s="5">
        <v>3673343481</v>
      </c>
      <c r="J66" s="5">
        <v>2417817970</v>
      </c>
      <c r="K66" s="5">
        <v>1418783537</v>
      </c>
      <c r="L66" s="5">
        <v>-698051179</v>
      </c>
      <c r="M66" s="5">
        <v>884624053</v>
      </c>
      <c r="N66" s="5">
        <v>1161279244</v>
      </c>
    </row>
    <row r="67" spans="2:14" ht="15.5" x14ac:dyDescent="0.35">
      <c r="C67" t="s">
        <v>87</v>
      </c>
      <c r="D67" s="5">
        <v>5197806970</v>
      </c>
      <c r="E67" s="5">
        <v>6645483107</v>
      </c>
      <c r="F67" s="5">
        <v>5689964525</v>
      </c>
      <c r="G67" s="5">
        <v>-11972612551</v>
      </c>
      <c r="I67" s="5">
        <v>-16844854668</v>
      </c>
      <c r="J67" s="5">
        <v>-83285977655</v>
      </c>
      <c r="K67" s="5">
        <v>-30341693380</v>
      </c>
      <c r="L67" s="5">
        <v>59723309222</v>
      </c>
      <c r="M67" s="5">
        <v>-34467724895</v>
      </c>
      <c r="N67" s="5">
        <v>-50474077574</v>
      </c>
    </row>
    <row r="68" spans="2:14" ht="15.5" x14ac:dyDescent="0.35">
      <c r="C68" t="s">
        <v>88</v>
      </c>
      <c r="F68" s="5">
        <v>26902760352</v>
      </c>
      <c r="I68" s="5">
        <v>26902760352</v>
      </c>
      <c r="J68" s="5">
        <v>6449237945</v>
      </c>
      <c r="K68" s="5">
        <v>4599232506</v>
      </c>
      <c r="L68" s="5">
        <v>116963877</v>
      </c>
      <c r="M68" s="5">
        <v>1559177546</v>
      </c>
      <c r="N68" s="5">
        <v>-24586725</v>
      </c>
    </row>
    <row r="69" spans="2:14" ht="15.5" x14ac:dyDescent="0.35">
      <c r="C69" t="s">
        <v>89</v>
      </c>
      <c r="D69" s="5">
        <v>5197806970</v>
      </c>
      <c r="E69" s="5">
        <v>6645483107</v>
      </c>
      <c r="F69" s="5">
        <v>32592724877</v>
      </c>
      <c r="G69" s="5">
        <v>-11972612551</v>
      </c>
      <c r="I69" s="5">
        <v>10057905684</v>
      </c>
      <c r="J69" s="5">
        <v>-76836739710</v>
      </c>
      <c r="K69" s="5">
        <v>-25742460874</v>
      </c>
      <c r="L69" s="5">
        <v>59840273099</v>
      </c>
      <c r="M69" s="5">
        <v>-32908547349</v>
      </c>
      <c r="N69" s="5">
        <v>-50498664299</v>
      </c>
    </row>
    <row r="70" spans="2:14" ht="15.5" x14ac:dyDescent="0.35">
      <c r="C70" t="s">
        <v>90</v>
      </c>
      <c r="D70" s="5">
        <v>5197806970</v>
      </c>
      <c r="E70" s="5">
        <v>6645483107</v>
      </c>
      <c r="F70" s="5">
        <v>5689964525</v>
      </c>
      <c r="G70" s="5">
        <v>-11972612551</v>
      </c>
      <c r="I70" s="5">
        <v>-16844854668</v>
      </c>
      <c r="J70" s="5">
        <v>-83285977655</v>
      </c>
      <c r="K70" s="5">
        <v>-30341693380</v>
      </c>
      <c r="L70" s="5">
        <v>59723309222</v>
      </c>
      <c r="M70" s="5">
        <v>-34467724895</v>
      </c>
      <c r="N70" s="5">
        <v>-50474077573</v>
      </c>
    </row>
    <row r="71" spans="2:14" ht="15.5" x14ac:dyDescent="0.35">
      <c r="C71" t="s">
        <v>8</v>
      </c>
      <c r="D71" s="5">
        <v>5212094864</v>
      </c>
      <c r="E71" s="5">
        <v>6571256235</v>
      </c>
      <c r="F71" s="5">
        <v>32561748774</v>
      </c>
      <c r="G71" s="5">
        <v>-12017831592</v>
      </c>
      <c r="I71" s="5">
        <v>9988505464</v>
      </c>
      <c r="J71" s="5">
        <v>-76705001457</v>
      </c>
      <c r="K71" s="5">
        <v>-25776273169</v>
      </c>
      <c r="L71" s="5">
        <v>59772740372</v>
      </c>
      <c r="M71" s="5">
        <v>-32908547349</v>
      </c>
      <c r="N71" s="5">
        <v>-50498664298</v>
      </c>
    </row>
    <row r="72" spans="2:14" ht="15.5" x14ac:dyDescent="0.35">
      <c r="C72" t="s">
        <v>92</v>
      </c>
      <c r="D72" s="5">
        <v>5197806970</v>
      </c>
      <c r="E72" s="5">
        <v>6645483107</v>
      </c>
      <c r="F72" s="5">
        <v>5689964525</v>
      </c>
      <c r="G72" s="5">
        <v>-11972612551</v>
      </c>
      <c r="I72" s="5">
        <v>-16844854668</v>
      </c>
      <c r="J72" s="5">
        <v>-83285977655</v>
      </c>
      <c r="K72" s="5">
        <v>-30341693380</v>
      </c>
      <c r="L72" s="5">
        <v>59723309222</v>
      </c>
      <c r="M72" s="5">
        <v>-34467724895</v>
      </c>
      <c r="N72" s="5">
        <v>-50474077573</v>
      </c>
    </row>
    <row r="73" spans="2:14" ht="15.5" x14ac:dyDescent="0.35">
      <c r="C73" t="s">
        <v>93</v>
      </c>
      <c r="D73" s="5">
        <v>5197806970</v>
      </c>
      <c r="E73" s="5">
        <v>6645483107</v>
      </c>
      <c r="F73" s="5">
        <v>32592724877</v>
      </c>
      <c r="G73" s="5">
        <v>-11972612551</v>
      </c>
      <c r="I73" s="5">
        <v>10057905684</v>
      </c>
      <c r="J73" s="5">
        <v>-76836739710</v>
      </c>
      <c r="K73" s="5">
        <v>-25742460874</v>
      </c>
      <c r="L73" s="5">
        <v>59840273100</v>
      </c>
      <c r="M73" s="5">
        <v>-32908547349</v>
      </c>
      <c r="N73" s="5">
        <v>-50498664298</v>
      </c>
    </row>
    <row r="74" spans="2:14" ht="15.5" x14ac:dyDescent="0.35">
      <c r="C74" t="s">
        <v>94</v>
      </c>
      <c r="D74" s="5">
        <v>5197806970</v>
      </c>
      <c r="E74" s="5">
        <v>6645483107</v>
      </c>
      <c r="F74" s="5">
        <v>32592724877</v>
      </c>
      <c r="G74" s="5">
        <v>-11972612551</v>
      </c>
      <c r="I74" s="5">
        <v>10057905684</v>
      </c>
      <c r="J74" s="5">
        <v>-76836739710</v>
      </c>
      <c r="K74" s="5">
        <v>-25742460874</v>
      </c>
      <c r="L74" s="5">
        <v>59840273100</v>
      </c>
      <c r="M74" s="5">
        <v>-32908547349</v>
      </c>
      <c r="N74" s="5">
        <v>-50498664298</v>
      </c>
    </row>
    <row r="76" spans="2:14" ht="15.5" x14ac:dyDescent="0.35">
      <c r="B76" t="s">
        <v>95</v>
      </c>
      <c r="C76" t="s">
        <v>96</v>
      </c>
    </row>
    <row r="77" spans="2:14" ht="15.5" x14ac:dyDescent="0.35">
      <c r="C77" t="s">
        <v>97</v>
      </c>
    </row>
    <row r="78" spans="2:14" ht="15.5" x14ac:dyDescent="0.35">
      <c r="C78" t="s">
        <v>20</v>
      </c>
      <c r="D78" s="5">
        <v>103198096161</v>
      </c>
      <c r="E78" s="5">
        <v>81191995659</v>
      </c>
      <c r="F78" s="5">
        <v>45804254956</v>
      </c>
      <c r="G78" s="5">
        <v>51436506368</v>
      </c>
      <c r="I78" s="5">
        <v>45804254956</v>
      </c>
      <c r="J78" s="5">
        <v>51802464242</v>
      </c>
      <c r="K78" s="5">
        <v>64888711997</v>
      </c>
      <c r="L78" s="5">
        <v>67760211736</v>
      </c>
      <c r="M78" s="5">
        <v>7953936757</v>
      </c>
      <c r="N78" s="5">
        <v>13606744221</v>
      </c>
    </row>
    <row r="79" spans="2:14" ht="15.5" x14ac:dyDescent="0.35">
      <c r="C79" t="s">
        <v>98</v>
      </c>
      <c r="D79" s="5">
        <v>166189364332</v>
      </c>
      <c r="E79" s="5">
        <v>46947907137</v>
      </c>
      <c r="F79" s="5">
        <v>45564641838</v>
      </c>
      <c r="G79" s="5">
        <v>45926258741</v>
      </c>
      <c r="I79" s="5">
        <v>45564641838</v>
      </c>
      <c r="J79" s="5">
        <v>41690033198</v>
      </c>
      <c r="K79" s="5">
        <v>48612092693</v>
      </c>
      <c r="L79" s="5">
        <v>32937233333</v>
      </c>
      <c r="M79" s="5">
        <v>26112848074</v>
      </c>
      <c r="N79" s="5">
        <v>14019272093</v>
      </c>
    </row>
    <row r="80" spans="2:14" ht="15.5" x14ac:dyDescent="0.35">
      <c r="C80" t="s">
        <v>99</v>
      </c>
      <c r="D80" s="5">
        <v>204673372920</v>
      </c>
      <c r="E80" s="5">
        <v>111727361989</v>
      </c>
      <c r="F80" s="5">
        <v>94772430136</v>
      </c>
      <c r="G80" s="5">
        <v>79640667681</v>
      </c>
      <c r="I80" s="5">
        <v>94772430136</v>
      </c>
      <c r="J80" s="5">
        <v>58304716875</v>
      </c>
      <c r="K80" s="5">
        <v>129727043833</v>
      </c>
      <c r="L80" s="5">
        <v>106940878166</v>
      </c>
      <c r="M80" s="5">
        <v>75849600746</v>
      </c>
      <c r="N80" s="5">
        <v>71463918010</v>
      </c>
    </row>
    <row r="81" spans="3:14" ht="15.5" x14ac:dyDescent="0.35">
      <c r="C81" t="s">
        <v>247</v>
      </c>
      <c r="D81" s="5">
        <v>6983936328</v>
      </c>
      <c r="E81" s="5">
        <v>4577010752</v>
      </c>
      <c r="F81" s="5">
        <v>1507938601</v>
      </c>
      <c r="G81" s="5">
        <v>1134622361</v>
      </c>
      <c r="I81" s="5">
        <v>1507938601</v>
      </c>
      <c r="J81" s="5">
        <v>7930883276</v>
      </c>
      <c r="K81" s="5">
        <v>36227609560</v>
      </c>
      <c r="L81" s="5">
        <v>83392665750</v>
      </c>
    </row>
    <row r="82" spans="3:14" ht="15.5" x14ac:dyDescent="0.35">
      <c r="C82" t="s">
        <v>100</v>
      </c>
      <c r="D82" s="5">
        <v>166189364332</v>
      </c>
      <c r="E82" s="5">
        <v>46947907137</v>
      </c>
      <c r="F82" s="5">
        <v>45564641838</v>
      </c>
      <c r="G82" s="5">
        <v>45926258741</v>
      </c>
      <c r="I82" s="5">
        <v>45564641838</v>
      </c>
      <c r="J82" s="5">
        <v>41690033198</v>
      </c>
      <c r="K82" s="5">
        <v>48612092693</v>
      </c>
      <c r="L82" s="5">
        <v>32937233333</v>
      </c>
      <c r="M82" s="5">
        <v>26112848074</v>
      </c>
      <c r="N82" s="5">
        <v>14019272093</v>
      </c>
    </row>
    <row r="83" spans="3:14" ht="15.5" x14ac:dyDescent="0.35">
      <c r="C83" t="s">
        <v>101</v>
      </c>
      <c r="D83" s="5">
        <v>5834024530</v>
      </c>
      <c r="E83" s="5">
        <v>190105779</v>
      </c>
      <c r="F83" s="5">
        <v>446556828</v>
      </c>
      <c r="G83" s="5">
        <v>1562050115</v>
      </c>
      <c r="I83" s="5">
        <v>446556828</v>
      </c>
      <c r="J83" s="5">
        <v>1445570558</v>
      </c>
      <c r="K83" s="5">
        <v>3244889251</v>
      </c>
      <c r="L83" s="5">
        <v>1661753672</v>
      </c>
      <c r="M83" s="5">
        <v>557033906</v>
      </c>
      <c r="N83" s="5">
        <v>405255119</v>
      </c>
    </row>
    <row r="84" spans="3:14" ht="15.5" x14ac:dyDescent="0.35">
      <c r="C84" t="s">
        <v>102</v>
      </c>
      <c r="D84" s="5">
        <v>5834024530</v>
      </c>
      <c r="E84" s="5">
        <v>190105779</v>
      </c>
      <c r="F84" s="5">
        <v>446556828</v>
      </c>
      <c r="G84" s="5">
        <v>1562050115</v>
      </c>
      <c r="I84" s="5">
        <v>446556828</v>
      </c>
      <c r="J84" s="5">
        <v>1445570558</v>
      </c>
      <c r="K84" s="5">
        <v>3244889251</v>
      </c>
      <c r="L84" s="5">
        <v>1661753672</v>
      </c>
      <c r="M84" s="5">
        <v>557033906</v>
      </c>
      <c r="N84" s="5">
        <v>405255119</v>
      </c>
    </row>
    <row r="85" spans="3:14" ht="15.5" x14ac:dyDescent="0.35">
      <c r="C85" t="s">
        <v>103</v>
      </c>
      <c r="D85" s="5">
        <v>624039932593</v>
      </c>
      <c r="E85" s="5">
        <v>351759453612</v>
      </c>
      <c r="F85" s="5">
        <v>342202193259</v>
      </c>
      <c r="G85" s="5">
        <v>320182604860</v>
      </c>
      <c r="I85" s="5">
        <v>342202193259</v>
      </c>
      <c r="J85" s="5">
        <v>372531306307</v>
      </c>
      <c r="K85" s="5">
        <v>455601414112</v>
      </c>
      <c r="L85" s="5">
        <v>406831829483</v>
      </c>
      <c r="M85" s="5">
        <v>314794971669</v>
      </c>
      <c r="N85" s="5">
        <v>257614399731</v>
      </c>
    </row>
    <row r="86" spans="3:14" ht="15.5" x14ac:dyDescent="0.35">
      <c r="C86" t="s">
        <v>81</v>
      </c>
      <c r="D86" s="5">
        <v>49290468267</v>
      </c>
      <c r="E86" s="5">
        <v>39518440783</v>
      </c>
      <c r="F86" s="5">
        <v>39518440783</v>
      </c>
      <c r="G86" s="5">
        <v>12677897045</v>
      </c>
      <c r="I86" s="5">
        <v>39518440783</v>
      </c>
      <c r="J86" s="5">
        <v>12677897045</v>
      </c>
      <c r="K86" s="5">
        <v>-24395838613</v>
      </c>
      <c r="L86" s="5">
        <v>-28995071119</v>
      </c>
      <c r="M86" s="5">
        <v>-29112034997</v>
      </c>
      <c r="N86" s="5">
        <v>-46714829</v>
      </c>
    </row>
    <row r="87" spans="3:14" ht="15.5" x14ac:dyDescent="0.35">
      <c r="C87" t="s">
        <v>104</v>
      </c>
      <c r="D87" s="5">
        <v>936552142879</v>
      </c>
      <c r="E87" s="5">
        <v>510395301726</v>
      </c>
      <c r="F87" s="5">
        <v>465811188746</v>
      </c>
      <c r="G87" s="5">
        <v>462457012737</v>
      </c>
      <c r="I87" s="5">
        <v>465811188746</v>
      </c>
      <c r="J87" s="5">
        <v>502022136623</v>
      </c>
      <c r="K87" s="5">
        <v>598737060967</v>
      </c>
      <c r="L87" s="5">
        <v>530734437963</v>
      </c>
      <c r="M87" s="5">
        <v>366665904030</v>
      </c>
      <c r="N87" s="5">
        <v>296173158355</v>
      </c>
    </row>
    <row r="88" spans="3:14" ht="15.5" x14ac:dyDescent="0.35">
      <c r="C88" t="s">
        <v>105</v>
      </c>
    </row>
    <row r="89" spans="3:14" ht="15.5" x14ac:dyDescent="0.35">
      <c r="C89" t="s">
        <v>106</v>
      </c>
      <c r="D89" s="5">
        <v>93134270437</v>
      </c>
      <c r="E89" s="5">
        <v>43764896955</v>
      </c>
      <c r="F89" s="5">
        <v>46305510463</v>
      </c>
      <c r="G89" s="5">
        <v>46438836119</v>
      </c>
      <c r="I89" s="5">
        <v>46305510463</v>
      </c>
      <c r="J89" s="5">
        <v>48686479302</v>
      </c>
      <c r="K89" s="5">
        <v>51805441138</v>
      </c>
      <c r="L89" s="5">
        <v>34478125494</v>
      </c>
      <c r="M89" s="5">
        <v>72837219270</v>
      </c>
      <c r="N89" s="5">
        <v>85483636035</v>
      </c>
    </row>
    <row r="90" spans="3:14" ht="15.5" x14ac:dyDescent="0.35">
      <c r="C90" t="s">
        <v>108</v>
      </c>
      <c r="D90" s="5">
        <v>32217052309</v>
      </c>
      <c r="E90" s="5">
        <v>8095053582</v>
      </c>
      <c r="F90" s="5">
        <v>7885720847</v>
      </c>
      <c r="G90" s="5">
        <v>14323575654</v>
      </c>
      <c r="I90" s="5">
        <v>7885720847</v>
      </c>
      <c r="J90" s="5">
        <v>11800335413</v>
      </c>
      <c r="K90" s="5">
        <v>11201533273</v>
      </c>
      <c r="L90" s="5">
        <v>7999150197</v>
      </c>
      <c r="M90" s="5">
        <v>7248757835</v>
      </c>
      <c r="N90" s="5">
        <v>6803901808</v>
      </c>
    </row>
    <row r="91" spans="3:14" ht="15.5" x14ac:dyDescent="0.35">
      <c r="C91" t="s">
        <v>109</v>
      </c>
      <c r="D91" s="5">
        <v>299630868435</v>
      </c>
      <c r="E91" s="5">
        <v>206735820300</v>
      </c>
      <c r="F91" s="5">
        <v>225766745228</v>
      </c>
      <c r="G91" s="5">
        <v>197164910131</v>
      </c>
      <c r="I91" s="5">
        <v>225766745228</v>
      </c>
      <c r="J91" s="5">
        <v>237727964145</v>
      </c>
      <c r="K91" s="5">
        <v>255117685013</v>
      </c>
      <c r="L91" s="5">
        <v>229340875512</v>
      </c>
      <c r="M91" s="5">
        <v>267913673588</v>
      </c>
      <c r="N91" s="5">
        <v>330684577063</v>
      </c>
    </row>
    <row r="92" spans="3:14" ht="15.5" x14ac:dyDescent="0.35">
      <c r="C92" t="s">
        <v>110</v>
      </c>
      <c r="D92" s="5">
        <v>1236183011314</v>
      </c>
      <c r="E92" s="5">
        <v>717131122026</v>
      </c>
      <c r="F92" s="5">
        <v>691577933974</v>
      </c>
      <c r="G92" s="5">
        <v>659621922868</v>
      </c>
      <c r="I92" s="5">
        <v>691577933974</v>
      </c>
      <c r="J92" s="5">
        <v>739750100768</v>
      </c>
      <c r="K92" s="5">
        <v>853854745980</v>
      </c>
      <c r="L92" s="5">
        <v>760075313475</v>
      </c>
      <c r="M92" s="5">
        <v>634579577618</v>
      </c>
      <c r="N92" s="5">
        <v>626857735418</v>
      </c>
    </row>
    <row r="93" spans="3:14" ht="15.5" x14ac:dyDescent="0.35">
      <c r="C93" t="s">
        <v>111</v>
      </c>
    </row>
    <row r="94" spans="3:14" ht="15.5" x14ac:dyDescent="0.35">
      <c r="C94" t="s">
        <v>112</v>
      </c>
    </row>
    <row r="95" spans="3:14" ht="15.5" x14ac:dyDescent="0.35">
      <c r="C95" t="s">
        <v>113</v>
      </c>
      <c r="D95" s="5">
        <v>377858976784</v>
      </c>
      <c r="E95" s="5">
        <v>204986113776</v>
      </c>
      <c r="F95" s="5">
        <v>184530702309</v>
      </c>
      <c r="G95" s="5">
        <v>155119522937</v>
      </c>
      <c r="I95" s="5">
        <v>184530702309</v>
      </c>
      <c r="J95" s="5">
        <v>195519570238</v>
      </c>
      <c r="K95" s="5">
        <v>224431492209</v>
      </c>
      <c r="L95" s="5">
        <v>252209465803</v>
      </c>
      <c r="M95" s="5">
        <v>467550352261</v>
      </c>
      <c r="N95" s="5">
        <v>366200487378</v>
      </c>
    </row>
    <row r="96" spans="3:14" ht="15.5" x14ac:dyDescent="0.35">
      <c r="C96" t="s">
        <v>250</v>
      </c>
      <c r="D96" s="5">
        <v>71117945338</v>
      </c>
      <c r="J96" s="5">
        <v>46493400164</v>
      </c>
      <c r="M96" s="5">
        <v>321469053660</v>
      </c>
      <c r="N96" s="5">
        <v>224875600925</v>
      </c>
    </row>
    <row r="97" spans="3:14" ht="15.5" x14ac:dyDescent="0.35">
      <c r="C97" t="s">
        <v>114</v>
      </c>
    </row>
    <row r="98" spans="3:14" ht="15.5" x14ac:dyDescent="0.35">
      <c r="C98" t="s">
        <v>251</v>
      </c>
      <c r="D98" s="5">
        <v>204673372920</v>
      </c>
      <c r="E98" s="5">
        <v>114605461170</v>
      </c>
      <c r="F98" s="5">
        <v>94772430136</v>
      </c>
      <c r="G98" s="5">
        <v>79640667681</v>
      </c>
      <c r="I98" s="5">
        <v>94772430136</v>
      </c>
      <c r="J98" s="5">
        <v>58304716875</v>
      </c>
      <c r="K98" s="5">
        <v>129727043833</v>
      </c>
      <c r="L98" s="5">
        <v>106940878166</v>
      </c>
      <c r="M98" s="5">
        <v>75849600746</v>
      </c>
      <c r="N98" s="5">
        <v>71463918010</v>
      </c>
    </row>
    <row r="99" spans="3:14" ht="15.5" x14ac:dyDescent="0.35">
      <c r="C99" t="s">
        <v>115</v>
      </c>
    </row>
    <row r="100" spans="3:14" ht="15.5" x14ac:dyDescent="0.35">
      <c r="C100" t="s">
        <v>252</v>
      </c>
      <c r="D100" s="5">
        <v>6983936328</v>
      </c>
      <c r="E100" s="5">
        <v>4577010752</v>
      </c>
      <c r="F100" s="5">
        <v>1507938601</v>
      </c>
      <c r="G100" s="5">
        <v>1134622361</v>
      </c>
      <c r="I100" s="5">
        <v>1507938601</v>
      </c>
      <c r="J100" s="5">
        <v>7930883276</v>
      </c>
      <c r="K100" s="5">
        <v>36227609560</v>
      </c>
      <c r="L100" s="5">
        <v>83392665750</v>
      </c>
    </row>
    <row r="101" spans="3:14" ht="15.5" x14ac:dyDescent="0.35">
      <c r="C101" t="s">
        <v>116</v>
      </c>
      <c r="D101" s="5">
        <v>8034054091</v>
      </c>
      <c r="E101" s="5">
        <v>7236374414</v>
      </c>
      <c r="F101" s="5">
        <v>3026735183</v>
      </c>
      <c r="G101" s="5">
        <v>3643098551</v>
      </c>
      <c r="I101" s="5">
        <v>3026735183</v>
      </c>
      <c r="J101" s="5">
        <v>2480215882</v>
      </c>
      <c r="K101" s="5">
        <v>5090245486</v>
      </c>
      <c r="L101" s="5">
        <v>8144814189</v>
      </c>
      <c r="M101" s="5">
        <v>3248290819</v>
      </c>
      <c r="N101" s="5">
        <v>2969461563</v>
      </c>
    </row>
    <row r="102" spans="3:14" ht="15.5" x14ac:dyDescent="0.35">
      <c r="C102" t="s">
        <v>117</v>
      </c>
      <c r="D102" s="5">
        <v>27503200283</v>
      </c>
      <c r="E102" s="5">
        <v>20709683712</v>
      </c>
      <c r="F102" s="5">
        <v>21018541336</v>
      </c>
      <c r="G102" s="5">
        <v>18554543418</v>
      </c>
      <c r="I102" s="5">
        <v>21018541336</v>
      </c>
      <c r="J102" s="5">
        <v>12390561512</v>
      </c>
      <c r="K102" s="5">
        <v>6700267736</v>
      </c>
      <c r="L102" s="5">
        <v>6474397988</v>
      </c>
      <c r="M102" s="5">
        <v>6728590778</v>
      </c>
      <c r="N102" s="5">
        <v>3717716036</v>
      </c>
    </row>
    <row r="103" spans="3:14" ht="15.5" x14ac:dyDescent="0.35">
      <c r="C103" t="s">
        <v>322</v>
      </c>
    </row>
    <row r="104" spans="3:14" ht="15.5" x14ac:dyDescent="0.35">
      <c r="C104" t="s">
        <v>325</v>
      </c>
      <c r="D104" s="5">
        <v>53492746815</v>
      </c>
      <c r="E104" s="5">
        <v>51811350991</v>
      </c>
      <c r="F104" s="5">
        <v>58384200940</v>
      </c>
      <c r="G104" s="5">
        <v>41757455995</v>
      </c>
      <c r="I104" s="5">
        <v>58384200940</v>
      </c>
      <c r="J104" s="5">
        <v>47722958712</v>
      </c>
      <c r="K104" s="5">
        <v>46286379900</v>
      </c>
      <c r="L104" s="5">
        <v>47060585406</v>
      </c>
      <c r="M104" s="5">
        <v>59419001431</v>
      </c>
      <c r="N104" s="5">
        <v>62867373048</v>
      </c>
    </row>
    <row r="105" spans="3:14" ht="15.5" x14ac:dyDescent="0.35">
      <c r="C105" t="s">
        <v>122</v>
      </c>
      <c r="D105" s="5">
        <v>255387484826</v>
      </c>
      <c r="E105" s="5">
        <v>61838698684</v>
      </c>
      <c r="F105" s="5">
        <v>63386405206</v>
      </c>
      <c r="G105" s="5">
        <v>93434298349</v>
      </c>
      <c r="I105" s="5">
        <v>63386405206</v>
      </c>
      <c r="J105" s="5">
        <v>110627609755</v>
      </c>
      <c r="K105" s="5">
        <v>126281569682</v>
      </c>
      <c r="L105" s="5">
        <v>116992508926</v>
      </c>
      <c r="M105" s="5">
        <v>107603493962</v>
      </c>
      <c r="N105" s="5">
        <v>147698471584</v>
      </c>
    </row>
    <row r="106" spans="3:14" ht="15.5" x14ac:dyDescent="0.35">
      <c r="C106" t="s">
        <v>123</v>
      </c>
      <c r="D106" s="5">
        <v>255387484826</v>
      </c>
      <c r="E106" s="5">
        <v>61838698684</v>
      </c>
      <c r="F106" s="5">
        <v>63386405206</v>
      </c>
      <c r="G106" s="5">
        <v>93434298349</v>
      </c>
      <c r="I106" s="5">
        <v>63386405206</v>
      </c>
      <c r="J106" s="5">
        <v>110627609755</v>
      </c>
      <c r="K106" s="5">
        <v>126281569682</v>
      </c>
      <c r="L106" s="5">
        <v>116992508926</v>
      </c>
      <c r="M106" s="5">
        <v>107603493962</v>
      </c>
      <c r="N106" s="5">
        <v>147698471584</v>
      </c>
    </row>
    <row r="107" spans="3:14" ht="15.5" x14ac:dyDescent="0.35">
      <c r="C107" t="s">
        <v>119</v>
      </c>
    </row>
    <row r="108" spans="3:14" ht="15.5" x14ac:dyDescent="0.35">
      <c r="C108" t="s">
        <v>121</v>
      </c>
      <c r="D108" s="5">
        <v>182093827983</v>
      </c>
      <c r="E108" s="5">
        <v>37994015922</v>
      </c>
      <c r="F108" s="5">
        <v>43421277163</v>
      </c>
      <c r="G108" s="5">
        <v>33850492308</v>
      </c>
      <c r="I108" s="5">
        <v>43421277163</v>
      </c>
      <c r="J108" s="5">
        <v>62225828037</v>
      </c>
      <c r="K108" s="5">
        <v>81012051084</v>
      </c>
      <c r="L108" s="5">
        <v>80008881836</v>
      </c>
      <c r="M108" s="5">
        <v>73773190053</v>
      </c>
      <c r="N108" s="5">
        <v>113931520487</v>
      </c>
    </row>
    <row r="109" spans="3:14" ht="15.5" x14ac:dyDescent="0.35">
      <c r="C109" t="s">
        <v>124</v>
      </c>
      <c r="D109" s="5">
        <v>633246461610</v>
      </c>
      <c r="E109" s="5">
        <v>266824812460</v>
      </c>
      <c r="F109" s="5">
        <v>247917107515</v>
      </c>
      <c r="G109" s="5">
        <v>248553821286</v>
      </c>
      <c r="I109" s="5">
        <v>247917107515</v>
      </c>
      <c r="J109" s="5">
        <v>306147179993</v>
      </c>
      <c r="K109" s="5">
        <v>350713061891</v>
      </c>
      <c r="L109" s="5">
        <v>369201974729</v>
      </c>
      <c r="M109" s="5">
        <v>575153846223</v>
      </c>
      <c r="N109" s="5">
        <v>513898958962</v>
      </c>
    </row>
    <row r="110" spans="3:14" ht="15.5" x14ac:dyDescent="0.35">
      <c r="C110" t="s">
        <v>125</v>
      </c>
    </row>
    <row r="111" spans="3:14" ht="15.5" x14ac:dyDescent="0.35">
      <c r="C111" t="s">
        <v>126</v>
      </c>
      <c r="D111" s="5">
        <v>71370664550</v>
      </c>
      <c r="E111" s="5">
        <v>65405667650</v>
      </c>
      <c r="F111" s="5">
        <v>65405667650</v>
      </c>
      <c r="G111" s="5">
        <v>65405667650</v>
      </c>
      <c r="I111" s="5">
        <v>65405667650</v>
      </c>
      <c r="J111" s="5">
        <v>65405667650</v>
      </c>
      <c r="K111" s="5">
        <v>66714660000</v>
      </c>
      <c r="L111" s="5">
        <v>20000000000</v>
      </c>
      <c r="M111" s="5">
        <v>20000000000</v>
      </c>
      <c r="N111" s="5">
        <v>10000000000</v>
      </c>
    </row>
    <row r="112" spans="3:14" ht="15.5" x14ac:dyDescent="0.35">
      <c r="C112" t="s">
        <v>127</v>
      </c>
      <c r="D112" s="5">
        <v>555971025510</v>
      </c>
      <c r="E112" s="5">
        <v>424275617253</v>
      </c>
      <c r="F112" s="5">
        <v>424275617253</v>
      </c>
      <c r="G112" s="5">
        <v>424275617253</v>
      </c>
      <c r="I112" s="5">
        <v>424275617253</v>
      </c>
      <c r="J112" s="5">
        <v>424275617253</v>
      </c>
      <c r="K112" s="5">
        <v>446293146220</v>
      </c>
    </row>
    <row r="113" spans="2:14" ht="15.5" x14ac:dyDescent="0.35">
      <c r="C113" t="s">
        <v>128</v>
      </c>
      <c r="D113" s="5">
        <v>-73797555118</v>
      </c>
      <c r="E113" s="5">
        <v>-79009649982</v>
      </c>
      <c r="F113" s="5">
        <v>-85580906217</v>
      </c>
      <c r="G113" s="5">
        <v>-91302111253</v>
      </c>
      <c r="I113" s="5">
        <v>-85580906217</v>
      </c>
      <c r="J113" s="5">
        <v>-68728867943</v>
      </c>
      <c r="K113" s="5">
        <v>14425371459</v>
      </c>
      <c r="L113" s="5">
        <v>44800877135</v>
      </c>
      <c r="M113" s="5">
        <v>68537766391</v>
      </c>
      <c r="N113" s="5">
        <v>103005491286</v>
      </c>
    </row>
    <row r="114" spans="2:14" ht="15.5" x14ac:dyDescent="0.35">
      <c r="C114" t="s">
        <v>257</v>
      </c>
    </row>
    <row r="115" spans="2:14" ht="15.5" x14ac:dyDescent="0.35">
      <c r="C115" t="s">
        <v>258</v>
      </c>
    </row>
    <row r="116" spans="2:14" ht="15.5" x14ac:dyDescent="0.35">
      <c r="C116" t="s">
        <v>259</v>
      </c>
      <c r="D116" s="5">
        <v>-73797555118</v>
      </c>
      <c r="E116" s="5">
        <v>-79009649982</v>
      </c>
      <c r="F116" s="5">
        <v>-85580906217</v>
      </c>
      <c r="G116" s="5">
        <v>-91302111253</v>
      </c>
      <c r="I116" s="5">
        <v>-85580906217</v>
      </c>
      <c r="J116" s="5">
        <v>-68728867943</v>
      </c>
      <c r="K116" s="5">
        <v>14425371459</v>
      </c>
      <c r="L116" s="5">
        <v>44800877135</v>
      </c>
      <c r="M116" s="5">
        <v>68537766391</v>
      </c>
      <c r="N116" s="5">
        <v>103005491286</v>
      </c>
    </row>
    <row r="117" spans="2:14" ht="15.5" x14ac:dyDescent="0.35">
      <c r="C117" t="s">
        <v>1249</v>
      </c>
      <c r="L117" s="5">
        <v>355000000000</v>
      </c>
    </row>
    <row r="118" spans="2:14" ht="15.5" x14ac:dyDescent="0.35">
      <c r="C118" t="s">
        <v>260</v>
      </c>
      <c r="D118" s="5">
        <v>101946495</v>
      </c>
      <c r="E118" s="5">
        <v>116233862</v>
      </c>
      <c r="F118" s="5">
        <v>42006990</v>
      </c>
      <c r="G118" s="5">
        <v>11030887</v>
      </c>
      <c r="I118" s="5">
        <v>42006990</v>
      </c>
      <c r="J118" s="5">
        <v>-27393230</v>
      </c>
      <c r="K118" s="5">
        <v>104345023</v>
      </c>
      <c r="L118" s="5">
        <v>67532728</v>
      </c>
    </row>
    <row r="119" spans="2:14" ht="15.5" x14ac:dyDescent="0.35">
      <c r="C119" t="s">
        <v>10</v>
      </c>
      <c r="D119" s="5">
        <v>602936549704</v>
      </c>
      <c r="E119" s="5">
        <v>450306309566</v>
      </c>
      <c r="F119" s="5">
        <v>443660826459</v>
      </c>
      <c r="G119" s="5">
        <v>411068101582</v>
      </c>
      <c r="I119" s="5">
        <v>443660826459</v>
      </c>
      <c r="J119" s="5">
        <v>433602920775</v>
      </c>
      <c r="K119" s="5">
        <v>503141684089</v>
      </c>
      <c r="L119" s="5">
        <v>390873338744</v>
      </c>
      <c r="M119" s="5">
        <v>59425731394</v>
      </c>
      <c r="N119" s="5">
        <v>112958776457</v>
      </c>
    </row>
    <row r="120" spans="2:14" ht="15.5" x14ac:dyDescent="0.35">
      <c r="C120" t="s">
        <v>129</v>
      </c>
      <c r="D120" s="5">
        <v>1236183011314</v>
      </c>
      <c r="E120" s="5">
        <v>717131122026</v>
      </c>
      <c r="F120" s="5">
        <v>691577933974</v>
      </c>
      <c r="G120" s="5">
        <v>659621922868</v>
      </c>
      <c r="I120" s="5">
        <v>691577933974</v>
      </c>
      <c r="J120" s="5">
        <v>739750100768</v>
      </c>
      <c r="K120" s="5">
        <v>853854745980</v>
      </c>
      <c r="L120" s="5">
        <v>760075313473</v>
      </c>
      <c r="M120" s="5">
        <v>634579577617</v>
      </c>
      <c r="N120" s="5">
        <v>626857735419</v>
      </c>
    </row>
    <row r="121" spans="2:14" ht="15.5" x14ac:dyDescent="0.35">
      <c r="C121" t="s">
        <v>130</v>
      </c>
      <c r="D121" s="5">
        <v>2854826582</v>
      </c>
      <c r="E121" s="5">
        <v>2616226706</v>
      </c>
      <c r="F121" s="5">
        <v>2616226706</v>
      </c>
      <c r="G121" s="5">
        <v>2616226706</v>
      </c>
      <c r="I121" s="5">
        <v>2616226706</v>
      </c>
      <c r="J121" s="5">
        <v>2616226706</v>
      </c>
      <c r="K121" s="5">
        <v>2668586400</v>
      </c>
      <c r="L121" s="5">
        <v>20000</v>
      </c>
      <c r="M121" s="5">
        <v>20000</v>
      </c>
      <c r="N121" s="5">
        <v>10000</v>
      </c>
    </row>
    <row r="123" spans="2:14" ht="15.5" x14ac:dyDescent="0.35">
      <c r="B123" t="s">
        <v>131</v>
      </c>
      <c r="C123" t="s">
        <v>132</v>
      </c>
      <c r="D123" s="5">
        <v>44625344360</v>
      </c>
      <c r="E123" s="5">
        <v>47712675968</v>
      </c>
      <c r="F123" s="5">
        <v>23611293985</v>
      </c>
      <c r="G123" s="5">
        <v>49940707174</v>
      </c>
      <c r="I123" s="5">
        <v>136093970509</v>
      </c>
      <c r="J123" s="5">
        <v>57206651379</v>
      </c>
      <c r="K123" s="5">
        <v>9049482457</v>
      </c>
      <c r="L123" s="5">
        <v>6355818431</v>
      </c>
      <c r="M123" s="5">
        <v>-26667954222</v>
      </c>
      <c r="N123" s="5">
        <v>-5151551484</v>
      </c>
    </row>
    <row r="124" spans="2:14" ht="15.5" x14ac:dyDescent="0.35">
      <c r="C124" t="s">
        <v>133</v>
      </c>
      <c r="D124" s="5">
        <v>583312366834</v>
      </c>
      <c r="E124" s="5">
        <v>308265409469</v>
      </c>
      <c r="F124" s="5">
        <v>279610730133</v>
      </c>
      <c r="G124" s="5">
        <v>279730982393</v>
      </c>
      <c r="I124" s="5">
        <v>1099963877923</v>
      </c>
      <c r="J124" s="5">
        <v>1112646168386</v>
      </c>
      <c r="K124" s="5">
        <v>1032938773218</v>
      </c>
      <c r="L124" s="5">
        <v>928886169843</v>
      </c>
      <c r="M124" s="5">
        <v>721987949401</v>
      </c>
      <c r="N124" s="5">
        <v>651157132893</v>
      </c>
    </row>
    <row r="125" spans="2:14" ht="15.5" x14ac:dyDescent="0.35">
      <c r="C125" t="s">
        <v>134</v>
      </c>
      <c r="D125" s="5">
        <v>-326388472898</v>
      </c>
      <c r="E125" s="5">
        <v>-149307443459</v>
      </c>
      <c r="F125" s="5">
        <v>-162682253278</v>
      </c>
      <c r="G125" s="5">
        <v>-134217945771</v>
      </c>
      <c r="I125" s="5">
        <v>-560138702876</v>
      </c>
      <c r="J125" s="5">
        <v>-616088903168</v>
      </c>
      <c r="K125" s="5">
        <v>-562096299160</v>
      </c>
      <c r="L125" s="5">
        <v>-508950226062</v>
      </c>
      <c r="M125" s="5">
        <v>-428063197790</v>
      </c>
      <c r="N125" s="5">
        <v>-378154222075</v>
      </c>
    </row>
    <row r="126" spans="2:14" ht="15.5" x14ac:dyDescent="0.35">
      <c r="C126" t="s">
        <v>724</v>
      </c>
      <c r="D126" s="5">
        <v>-127896319482</v>
      </c>
      <c r="E126" s="5">
        <v>-67970337514</v>
      </c>
      <c r="F126" s="5">
        <v>-61058175458</v>
      </c>
      <c r="G126" s="5">
        <v>-63589394575</v>
      </c>
      <c r="I126" s="5">
        <v>-248673605463</v>
      </c>
      <c r="J126" s="5">
        <v>-268276488175</v>
      </c>
      <c r="K126" s="5">
        <v>-275812487719</v>
      </c>
      <c r="L126" s="5">
        <v>-230138676282</v>
      </c>
      <c r="M126" s="5">
        <v>-164717226761</v>
      </c>
      <c r="N126" s="5">
        <v>-136629436258</v>
      </c>
    </row>
    <row r="127" spans="2:14" ht="15.5" x14ac:dyDescent="0.35">
      <c r="C127" t="s">
        <v>135</v>
      </c>
      <c r="D127" s="5">
        <v>-87709135582</v>
      </c>
      <c r="E127" s="5">
        <v>-43475256546</v>
      </c>
      <c r="F127" s="5">
        <v>-33061480397</v>
      </c>
      <c r="G127" s="5">
        <v>-38415983193</v>
      </c>
      <c r="I127" s="5">
        <v>-163211541075</v>
      </c>
      <c r="J127" s="5">
        <v>-174694777265</v>
      </c>
      <c r="K127" s="5">
        <v>-185999935904</v>
      </c>
      <c r="L127" s="5">
        <v>-174599885367</v>
      </c>
      <c r="M127" s="5">
        <v>-154469565804</v>
      </c>
      <c r="N127" s="5">
        <v>-140407638065</v>
      </c>
    </row>
    <row r="128" spans="2:14" ht="15.5" x14ac:dyDescent="0.35">
      <c r="C128" t="s">
        <v>1250</v>
      </c>
      <c r="D128" s="5">
        <v>101548209</v>
      </c>
      <c r="E128" s="5">
        <v>-317193393</v>
      </c>
      <c r="F128" s="5">
        <v>-664496104</v>
      </c>
      <c r="G128" s="5">
        <v>-300007403</v>
      </c>
      <c r="I128" s="5">
        <v>-2672663876</v>
      </c>
      <c r="K128" s="5">
        <v>-4243906973</v>
      </c>
      <c r="L128" s="5">
        <v>-2916996538</v>
      </c>
      <c r="M128" s="5">
        <v>-3509999118</v>
      </c>
      <c r="N128" s="5">
        <v>-1636497515</v>
      </c>
    </row>
    <row r="129" spans="3:14" ht="15.5" x14ac:dyDescent="0.35">
      <c r="C129" t="s">
        <v>137</v>
      </c>
      <c r="J129" s="5">
        <v>-520197029</v>
      </c>
      <c r="K129" s="5">
        <v>-2314844231</v>
      </c>
    </row>
    <row r="130" spans="3:14" ht="15.5" x14ac:dyDescent="0.35">
      <c r="C130" t="s">
        <v>265</v>
      </c>
      <c r="D130" s="5">
        <v>-6447747886</v>
      </c>
      <c r="F130" s="5">
        <v>-148263890</v>
      </c>
      <c r="G130" s="5">
        <v>-642678808</v>
      </c>
      <c r="I130" s="5">
        <v>-2391049178</v>
      </c>
      <c r="J130" s="5">
        <v>-3446122658</v>
      </c>
      <c r="K130" s="5">
        <v>-1532365743</v>
      </c>
      <c r="L130" s="5">
        <v>-12447458699</v>
      </c>
      <c r="M130" s="5">
        <v>-13827908835</v>
      </c>
      <c r="N130" s="5">
        <v>-10676202575</v>
      </c>
    </row>
    <row r="131" spans="3:14" ht="15.5" x14ac:dyDescent="0.35">
      <c r="C131" t="s">
        <v>1251</v>
      </c>
      <c r="D131" s="5">
        <v>649568540</v>
      </c>
      <c r="E131" s="5">
        <v>517497411</v>
      </c>
      <c r="F131" s="5">
        <v>380010200</v>
      </c>
      <c r="I131" s="5">
        <v>1140893811</v>
      </c>
      <c r="J131" s="5">
        <v>1341650556</v>
      </c>
      <c r="K131" s="5">
        <v>1656106023</v>
      </c>
      <c r="L131" s="5">
        <v>793147946</v>
      </c>
      <c r="M131" s="5">
        <v>3171348935</v>
      </c>
      <c r="N131" s="5">
        <v>874077774</v>
      </c>
    </row>
    <row r="132" spans="3:14" ht="15.5" x14ac:dyDescent="0.35">
      <c r="C132" t="s">
        <v>1252</v>
      </c>
      <c r="F132" s="5">
        <v>1235222779</v>
      </c>
      <c r="I132" s="5">
        <v>1235222779</v>
      </c>
    </row>
    <row r="133" spans="3:14" ht="15.5" x14ac:dyDescent="0.35">
      <c r="C133" t="s">
        <v>264</v>
      </c>
      <c r="D133" s="5">
        <v>9003536625</v>
      </c>
      <c r="G133" s="5">
        <v>7375734531</v>
      </c>
      <c r="I133" s="5">
        <v>10841538464</v>
      </c>
      <c r="J133" s="5">
        <v>6245320732</v>
      </c>
      <c r="K133" s="5">
        <v>6454442946</v>
      </c>
      <c r="L133" s="5">
        <v>5729743590</v>
      </c>
      <c r="M133" s="5">
        <v>12760645750</v>
      </c>
      <c r="N133" s="5">
        <v>10321234337</v>
      </c>
    </row>
    <row r="134" spans="3:14" ht="15.5" x14ac:dyDescent="0.35">
      <c r="C134" t="s">
        <v>139</v>
      </c>
      <c r="D134" s="5">
        <v>93254504812</v>
      </c>
      <c r="E134" s="5">
        <v>-9745135772</v>
      </c>
      <c r="F134" s="5">
        <v>-24399404089</v>
      </c>
      <c r="G134" s="5">
        <v>-46679857618</v>
      </c>
      <c r="I134" s="5">
        <v>-125740895229</v>
      </c>
      <c r="J134" s="5">
        <v>-55447368153</v>
      </c>
      <c r="K134" s="5">
        <v>18989546897</v>
      </c>
      <c r="L134" s="5">
        <v>-45050202409</v>
      </c>
      <c r="M134" s="5">
        <v>30746233762</v>
      </c>
      <c r="N134" s="5">
        <v>14194535328</v>
      </c>
    </row>
    <row r="135" spans="3:14" ht="15.5" x14ac:dyDescent="0.35">
      <c r="C135" t="s">
        <v>140</v>
      </c>
      <c r="D135" s="5">
        <v>-143676064321</v>
      </c>
      <c r="E135" s="5">
        <v>-2579799493</v>
      </c>
      <c r="F135" s="5">
        <v>-4844141308</v>
      </c>
      <c r="G135" s="5">
        <v>-1506743443</v>
      </c>
      <c r="I135" s="5">
        <v>-16351284566</v>
      </c>
      <c r="J135" s="5">
        <v>-14845530981</v>
      </c>
      <c r="K135" s="5">
        <v>-30910529092</v>
      </c>
      <c r="L135" s="5">
        <v>98500658958</v>
      </c>
      <c r="M135" s="5">
        <v>-9731087004</v>
      </c>
      <c r="N135" s="5">
        <v>-6584441675</v>
      </c>
    </row>
    <row r="136" spans="3:14" ht="15.5" x14ac:dyDescent="0.35">
      <c r="C136" t="s">
        <v>969</v>
      </c>
    </row>
    <row r="137" spans="3:14" ht="15.5" x14ac:dyDescent="0.35">
      <c r="C137" t="s">
        <v>143</v>
      </c>
      <c r="D137" s="5">
        <v>-4582091642</v>
      </c>
      <c r="E137" s="5">
        <v>-2745602822</v>
      </c>
      <c r="F137" s="5">
        <v>-4851330759</v>
      </c>
      <c r="G137" s="5">
        <v>-1503598335</v>
      </c>
      <c r="I137" s="5">
        <v>-16682398620</v>
      </c>
      <c r="J137" s="5">
        <v>-14512006492</v>
      </c>
      <c r="K137" s="5">
        <v>-31092360670</v>
      </c>
      <c r="L137" s="5">
        <v>-18016468278</v>
      </c>
      <c r="M137" s="5">
        <v>-9731087004</v>
      </c>
      <c r="N137" s="5">
        <v>-6589341675</v>
      </c>
    </row>
    <row r="138" spans="3:14" ht="15.5" x14ac:dyDescent="0.35">
      <c r="C138" t="s">
        <v>1253</v>
      </c>
      <c r="D138" s="5">
        <v>-139984680052</v>
      </c>
    </row>
    <row r="139" spans="3:14" ht="15.5" x14ac:dyDescent="0.35">
      <c r="C139" t="s">
        <v>1254</v>
      </c>
      <c r="F139" s="5">
        <v>9599886</v>
      </c>
      <c r="G139" s="5">
        <v>323924603</v>
      </c>
      <c r="I139" s="5">
        <v>333524489</v>
      </c>
    </row>
    <row r="140" spans="3:14" ht="15.5" x14ac:dyDescent="0.35">
      <c r="C140" t="s">
        <v>1255</v>
      </c>
      <c r="D140" s="5">
        <v>141249343</v>
      </c>
      <c r="E140" s="5">
        <v>-36184959</v>
      </c>
      <c r="F140" s="5">
        <v>-2410435</v>
      </c>
      <c r="G140" s="5">
        <v>-327069711</v>
      </c>
      <c r="I140" s="5">
        <v>-2410435</v>
      </c>
      <c r="J140" s="5">
        <v>-333524489</v>
      </c>
    </row>
    <row r="141" spans="3:14" ht="15.5" x14ac:dyDescent="0.35">
      <c r="C141" t="s">
        <v>333</v>
      </c>
      <c r="D141" s="5">
        <v>749458030</v>
      </c>
      <c r="E141" s="5">
        <v>201988288</v>
      </c>
      <c r="K141" s="5">
        <v>181831578</v>
      </c>
      <c r="L141" s="5">
        <v>116517127236</v>
      </c>
      <c r="N141" s="5">
        <v>4900000</v>
      </c>
    </row>
    <row r="142" spans="3:14" ht="15.5" x14ac:dyDescent="0.35">
      <c r="C142" t="s">
        <v>148</v>
      </c>
      <c r="D142" s="5">
        <v>93254504812</v>
      </c>
      <c r="E142" s="5">
        <v>-9745135772</v>
      </c>
      <c r="F142" s="5">
        <v>-24399404089</v>
      </c>
      <c r="G142" s="5">
        <v>-46679857618</v>
      </c>
      <c r="I142" s="5">
        <v>-125740895229</v>
      </c>
      <c r="J142" s="5">
        <v>-55447368153</v>
      </c>
      <c r="K142" s="5">
        <v>18989546897</v>
      </c>
      <c r="L142" s="5">
        <v>-45050202409</v>
      </c>
      <c r="M142" s="5">
        <v>30746233762</v>
      </c>
      <c r="N142" s="5">
        <v>14194535328</v>
      </c>
    </row>
    <row r="143" spans="3:14" ht="15.5" x14ac:dyDescent="0.35">
      <c r="C143" t="s">
        <v>995</v>
      </c>
      <c r="D143" s="5">
        <v>2345437289</v>
      </c>
      <c r="E143" s="5">
        <v>3270022759</v>
      </c>
      <c r="K143" s="5">
        <v>36259948796</v>
      </c>
    </row>
    <row r="144" spans="3:14" ht="15.5" x14ac:dyDescent="0.35">
      <c r="C144" t="s">
        <v>853</v>
      </c>
      <c r="K144" s="5">
        <v>3000000</v>
      </c>
    </row>
    <row r="145" spans="2:14" ht="15.5" x14ac:dyDescent="0.35">
      <c r="C145" t="s">
        <v>287</v>
      </c>
      <c r="K145" s="5">
        <v>-83392665750</v>
      </c>
    </row>
    <row r="146" spans="2:14" ht="15.5" x14ac:dyDescent="0.35">
      <c r="C146" t="s">
        <v>343</v>
      </c>
      <c r="D146" s="5">
        <v>-15265054063</v>
      </c>
      <c r="E146" s="5">
        <v>-12814207923</v>
      </c>
      <c r="F146" s="5">
        <v>-24772720327</v>
      </c>
      <c r="G146" s="5">
        <v>-13796102439</v>
      </c>
      <c r="I146" s="5">
        <v>-72824550388</v>
      </c>
      <c r="J146" s="5">
        <v>-80914225693</v>
      </c>
      <c r="K146" s="5">
        <v>-71888542369</v>
      </c>
      <c r="L146" s="5">
        <v>-78581148749</v>
      </c>
      <c r="M146" s="5">
        <v>-45222721260</v>
      </c>
      <c r="N146" s="5">
        <v>-38358000679</v>
      </c>
    </row>
    <row r="147" spans="2:14" ht="15.5" x14ac:dyDescent="0.35">
      <c r="C147" t="s">
        <v>281</v>
      </c>
      <c r="D147" s="5">
        <v>61488287</v>
      </c>
      <c r="E147" s="5">
        <v>-200950608</v>
      </c>
      <c r="F147" s="5">
        <v>373316239</v>
      </c>
      <c r="G147" s="5">
        <v>-2685262405</v>
      </c>
      <c r="I147" s="5">
        <v>-6422944676</v>
      </c>
      <c r="J147" s="5">
        <v>-28296726284</v>
      </c>
    </row>
    <row r="148" spans="2:14" ht="15.5" x14ac:dyDescent="0.35">
      <c r="C148" t="s">
        <v>153</v>
      </c>
      <c r="D148" s="5">
        <v>-42332079021</v>
      </c>
      <c r="F148" s="5">
        <v>-10000000001</v>
      </c>
      <c r="G148" s="5">
        <v>-32137811424</v>
      </c>
      <c r="I148" s="5">
        <v>-69934607163</v>
      </c>
      <c r="J148" s="5">
        <v>-59356449132</v>
      </c>
      <c r="L148" s="5">
        <v>-445410363250</v>
      </c>
      <c r="M148" s="5">
        <v>-432759985521</v>
      </c>
      <c r="N148" s="5">
        <v>-242825816687</v>
      </c>
    </row>
    <row r="149" spans="2:14" ht="15.5" x14ac:dyDescent="0.35">
      <c r="C149" t="s">
        <v>150</v>
      </c>
      <c r="D149" s="5">
        <v>10769606890</v>
      </c>
      <c r="K149" s="5">
        <v>142044000000</v>
      </c>
    </row>
    <row r="150" spans="2:14" ht="15.5" x14ac:dyDescent="0.35">
      <c r="C150" t="s">
        <v>337</v>
      </c>
      <c r="D150" s="5">
        <v>-2309574620</v>
      </c>
      <c r="K150" s="5">
        <v>-4036193780</v>
      </c>
    </row>
    <row r="151" spans="2:14" ht="15.5" x14ac:dyDescent="0.35">
      <c r="C151" t="s">
        <v>149</v>
      </c>
      <c r="D151" s="5">
        <v>139984680050</v>
      </c>
      <c r="F151" s="5">
        <v>10000000000</v>
      </c>
      <c r="G151" s="5">
        <v>1939318650</v>
      </c>
      <c r="I151" s="5">
        <v>23441206998</v>
      </c>
      <c r="J151" s="5">
        <v>105849849296</v>
      </c>
      <c r="L151" s="5">
        <v>123941309590</v>
      </c>
      <c r="M151" s="5">
        <v>529353438256</v>
      </c>
      <c r="N151" s="5">
        <v>295378352694</v>
      </c>
    </row>
    <row r="152" spans="2:14" ht="15.5" x14ac:dyDescent="0.35">
      <c r="C152" t="s">
        <v>574</v>
      </c>
      <c r="J152" s="5">
        <v>7270183660</v>
      </c>
    </row>
    <row r="153" spans="2:14" ht="15.5" x14ac:dyDescent="0.35">
      <c r="C153" t="s">
        <v>1256</v>
      </c>
      <c r="M153" s="5">
        <v>-30624497713</v>
      </c>
    </row>
    <row r="154" spans="2:14" ht="15.5" x14ac:dyDescent="0.35">
      <c r="C154" t="s">
        <v>426</v>
      </c>
      <c r="L154" s="5">
        <v>355000000000</v>
      </c>
    </row>
    <row r="155" spans="2:14" ht="15.5" x14ac:dyDescent="0.35">
      <c r="C155" t="s">
        <v>1257</v>
      </c>
      <c r="M155" s="5">
        <v>10000000000</v>
      </c>
    </row>
    <row r="156" spans="2:14" ht="15.5" x14ac:dyDescent="0.35">
      <c r="C156" t="s">
        <v>157</v>
      </c>
      <c r="D156" s="5">
        <v>-5796215149</v>
      </c>
      <c r="E156" s="5">
        <v>35387740703</v>
      </c>
      <c r="F156" s="5">
        <v>-5632251412</v>
      </c>
      <c r="G156" s="5">
        <v>1754106113</v>
      </c>
      <c r="I156" s="5">
        <v>-5998209286</v>
      </c>
      <c r="J156" s="5">
        <v>-13086247755</v>
      </c>
      <c r="K156" s="5">
        <v>-2871499738</v>
      </c>
      <c r="L156" s="5">
        <v>59806274980</v>
      </c>
      <c r="M156" s="5">
        <v>-5652807464</v>
      </c>
      <c r="N156" s="5">
        <v>2458542169</v>
      </c>
    </row>
    <row r="157" spans="2:14" ht="15.5" x14ac:dyDescent="0.35">
      <c r="C157" t="s">
        <v>158</v>
      </c>
      <c r="D157" s="5">
        <v>27802315651</v>
      </c>
      <c r="E157" s="5">
        <v>45804254956</v>
      </c>
      <c r="I157" s="5">
        <v>51802464242</v>
      </c>
      <c r="J157" s="5">
        <v>64888711997</v>
      </c>
      <c r="K157" s="5">
        <v>67760211736</v>
      </c>
      <c r="L157" s="5">
        <v>7953936757</v>
      </c>
      <c r="M157" s="5">
        <v>13606744221</v>
      </c>
      <c r="N157" s="5">
        <v>11148202052</v>
      </c>
    </row>
    <row r="158" spans="2:14" ht="15.5" x14ac:dyDescent="0.35">
      <c r="C158" t="s">
        <v>159</v>
      </c>
      <c r="D158" s="5">
        <v>22006100502</v>
      </c>
      <c r="E158" s="5">
        <v>81191995659</v>
      </c>
      <c r="F158" s="5">
        <v>-5632251412</v>
      </c>
      <c r="G158" s="5">
        <v>1754106113</v>
      </c>
      <c r="I158" s="5">
        <v>45804254956</v>
      </c>
      <c r="J158" s="5">
        <v>51802464242</v>
      </c>
      <c r="K158" s="5">
        <v>64888711998</v>
      </c>
      <c r="L158" s="5">
        <v>67760211737</v>
      </c>
      <c r="M158" s="5">
        <v>7953936757</v>
      </c>
      <c r="N158" s="5">
        <v>13606744221</v>
      </c>
    </row>
    <row r="160" spans="2:14" ht="15.5" x14ac:dyDescent="0.35">
      <c r="B160" t="s">
        <v>160</v>
      </c>
      <c r="C160" t="s">
        <v>12</v>
      </c>
      <c r="D160" s="5">
        <v>2850000000</v>
      </c>
      <c r="E160" s="5">
        <v>2620000000</v>
      </c>
      <c r="F160" s="5">
        <v>2620000000</v>
      </c>
      <c r="G160" s="5">
        <v>2620000000</v>
      </c>
      <c r="I160" s="5">
        <v>2620000000</v>
      </c>
      <c r="J160" s="5">
        <v>2620000000</v>
      </c>
      <c r="K160" s="5">
        <v>2670000000</v>
      </c>
      <c r="L160" s="5">
        <v>0</v>
      </c>
      <c r="M160" s="5">
        <v>0</v>
      </c>
      <c r="N160" s="5">
        <v>0</v>
      </c>
    </row>
    <row r="161" spans="3:7" ht="15.5" x14ac:dyDescent="0.35">
      <c r="C161" t="s">
        <v>161</v>
      </c>
      <c r="D161" s="6">
        <v>1.83</v>
      </c>
      <c r="E161" s="6">
        <v>2.5099999999999998</v>
      </c>
      <c r="F161" s="6">
        <v>2.19</v>
      </c>
      <c r="G161" s="6">
        <v>-4.59</v>
      </c>
    </row>
    <row r="162" spans="3:7" ht="15.5" x14ac:dyDescent="0.35">
      <c r="C162" t="s">
        <v>162</v>
      </c>
      <c r="D162" s="6">
        <v>83.06</v>
      </c>
      <c r="E162" s="6">
        <v>80.48</v>
      </c>
      <c r="F162" s="6">
        <v>143.38</v>
      </c>
      <c r="G162" s="6">
        <v>-67.099999999999994</v>
      </c>
    </row>
    <row r="163" spans="3:7" ht="15.5" x14ac:dyDescent="0.35">
      <c r="C163" t="s">
        <v>61</v>
      </c>
      <c r="D163" s="6">
        <v>0.72</v>
      </c>
      <c r="E163" s="6">
        <v>1.73</v>
      </c>
      <c r="F163" s="6">
        <v>2.89</v>
      </c>
      <c r="G163" s="6">
        <v>2.94</v>
      </c>
    </row>
    <row r="164" spans="3:7" ht="15.5" x14ac:dyDescent="0.35">
      <c r="C164" t="s">
        <v>163</v>
      </c>
      <c r="D164" s="5">
        <v>46600000000</v>
      </c>
      <c r="E164" s="5">
        <v>26450000000</v>
      </c>
      <c r="F164" s="5">
        <v>24970000000</v>
      </c>
      <c r="G164" s="5">
        <v>4050000000</v>
      </c>
    </row>
    <row r="165" spans="3:7" ht="15.5" x14ac:dyDescent="0.35">
      <c r="C165" t="s">
        <v>164</v>
      </c>
      <c r="D165" s="6">
        <v>4.1999999999999997E-3</v>
      </c>
      <c r="E165" s="6">
        <v>9.1999999999999998E-3</v>
      </c>
      <c r="F165" s="6">
        <v>8.3000000000000001E-3</v>
      </c>
      <c r="G165" s="6">
        <v>-1.8200000000000001E-2</v>
      </c>
    </row>
    <row r="166" spans="3:7" ht="15.5" x14ac:dyDescent="0.35">
      <c r="C166" t="s">
        <v>165</v>
      </c>
      <c r="D166" s="6">
        <v>8.6E-3</v>
      </c>
      <c r="E166" s="6">
        <v>1.46E-2</v>
      </c>
      <c r="F166" s="6">
        <v>1.29E-2</v>
      </c>
      <c r="G166" s="6">
        <v>-2.92E-2</v>
      </c>
    </row>
    <row r="167" spans="3:7" ht="15.5" x14ac:dyDescent="0.35">
      <c r="C167" t="s">
        <v>166</v>
      </c>
      <c r="D167" s="6">
        <v>0.04</v>
      </c>
      <c r="E167" s="6">
        <v>1.8000000000000002E-2</v>
      </c>
      <c r="F167" s="6">
        <v>1.3600000000000001E-2</v>
      </c>
      <c r="G167" s="6">
        <v>-2.63E-2</v>
      </c>
    </row>
    <row r="168" spans="3:7" ht="15.5" x14ac:dyDescent="0.35">
      <c r="C168" t="s">
        <v>167</v>
      </c>
      <c r="D168" s="6">
        <v>2.99</v>
      </c>
      <c r="E168" s="6">
        <v>3.46</v>
      </c>
      <c r="F168" s="6">
        <v>2.08</v>
      </c>
      <c r="G168" s="6">
        <v>-4.91</v>
      </c>
    </row>
    <row r="169" spans="3:7" ht="15.5" x14ac:dyDescent="0.35">
      <c r="C169" t="s">
        <v>168</v>
      </c>
      <c r="D169" s="5">
        <v>603000000000</v>
      </c>
      <c r="E169" s="5">
        <v>450000000000</v>
      </c>
      <c r="F169" s="5">
        <v>444000000000</v>
      </c>
      <c r="G169" s="5">
        <v>411000000000</v>
      </c>
    </row>
    <row r="170" spans="3:7" ht="15.5" x14ac:dyDescent="0.35">
      <c r="C170" t="s">
        <v>169</v>
      </c>
      <c r="D170" s="6">
        <v>0.72</v>
      </c>
      <c r="E170" s="6">
        <v>1.17</v>
      </c>
      <c r="F170" s="6">
        <v>1.85</v>
      </c>
      <c r="G170" s="6">
        <v>1.96</v>
      </c>
    </row>
    <row r="171" spans="3:7" ht="15.5" x14ac:dyDescent="0.35">
      <c r="C171" t="s">
        <v>170</v>
      </c>
      <c r="D171" s="6">
        <v>211.16</v>
      </c>
      <c r="E171" s="6">
        <v>172.08</v>
      </c>
      <c r="F171" s="6">
        <v>169.56</v>
      </c>
      <c r="G171" s="6">
        <v>157.12</v>
      </c>
    </row>
    <row r="172" spans="3:7" ht="15.5" x14ac:dyDescent="0.35">
      <c r="C172" t="s">
        <v>171</v>
      </c>
      <c r="D172" s="6">
        <v>0.72</v>
      </c>
      <c r="E172" s="6">
        <v>1.17</v>
      </c>
      <c r="F172" s="6">
        <v>1.85</v>
      </c>
      <c r="G172" s="6">
        <v>1.96</v>
      </c>
    </row>
    <row r="173" spans="3:7" ht="15.5" x14ac:dyDescent="0.35">
      <c r="C173" t="s">
        <v>172</v>
      </c>
      <c r="D173" s="6">
        <v>211.16</v>
      </c>
      <c r="E173" s="6">
        <v>172.08</v>
      </c>
      <c r="F173" s="6">
        <v>169.56</v>
      </c>
      <c r="G173" s="6">
        <v>157.12</v>
      </c>
    </row>
    <row r="174" spans="3:7" ht="15.5" x14ac:dyDescent="0.35">
      <c r="C174" t="s">
        <v>173</v>
      </c>
      <c r="D174" s="5">
        <v>71000000000</v>
      </c>
    </row>
    <row r="175" spans="3:7" ht="15.5" x14ac:dyDescent="0.35">
      <c r="C175" t="s">
        <v>174</v>
      </c>
    </row>
    <row r="176" spans="3:7" ht="15.5" x14ac:dyDescent="0.35">
      <c r="C176" t="s">
        <v>175</v>
      </c>
      <c r="D176" s="5">
        <v>603000000000</v>
      </c>
      <c r="E176" s="5">
        <v>450000000000</v>
      </c>
      <c r="F176" s="5">
        <v>444000000000</v>
      </c>
      <c r="G176" s="5">
        <v>411000000000</v>
      </c>
    </row>
    <row r="177" spans="3:14" ht="15.5" x14ac:dyDescent="0.35">
      <c r="C177" t="s">
        <v>24</v>
      </c>
      <c r="D177" s="5">
        <v>71000000000</v>
      </c>
    </row>
    <row r="178" spans="3:14" ht="15.5" x14ac:dyDescent="0.35">
      <c r="C178" t="s">
        <v>21</v>
      </c>
      <c r="D178" s="5">
        <v>-32000000000</v>
      </c>
      <c r="E178" s="5">
        <v>-81000000000</v>
      </c>
      <c r="F178" s="5">
        <v>-46000000000</v>
      </c>
      <c r="G178" s="5">
        <v>-51000000000</v>
      </c>
    </row>
    <row r="179" spans="3:14" ht="15.5" x14ac:dyDescent="0.35">
      <c r="C179" t="s">
        <v>176</v>
      </c>
      <c r="D179" s="5">
        <v>559000000000</v>
      </c>
      <c r="E179" s="5">
        <v>305000000000</v>
      </c>
      <c r="F179" s="5">
        <v>281000000000</v>
      </c>
      <c r="G179" s="5">
        <v>307000000000</v>
      </c>
    </row>
    <row r="180" spans="3:14" ht="15.5" x14ac:dyDescent="0.35">
      <c r="C180" t="s">
        <v>177</v>
      </c>
      <c r="D180" s="5">
        <v>45000000000</v>
      </c>
      <c r="E180" s="5">
        <v>48000000000</v>
      </c>
      <c r="F180" s="5">
        <v>24000000000</v>
      </c>
      <c r="G180" s="5">
        <v>50000000000</v>
      </c>
    </row>
    <row r="181" spans="3:14" ht="15.5" x14ac:dyDescent="0.35">
      <c r="C181" t="s">
        <v>178</v>
      </c>
      <c r="D181" s="5">
        <v>-5000000000</v>
      </c>
      <c r="E181" s="5">
        <v>-3000000000</v>
      </c>
      <c r="F181" s="5">
        <v>-5000000000</v>
      </c>
      <c r="G181" s="5">
        <v>-2000000000</v>
      </c>
    </row>
    <row r="182" spans="3:14" ht="15.5" x14ac:dyDescent="0.35">
      <c r="C182" t="s">
        <v>13</v>
      </c>
      <c r="D182" s="5">
        <v>40000000000</v>
      </c>
      <c r="E182" s="5">
        <v>45000000000</v>
      </c>
      <c r="F182" s="5">
        <v>19000000000</v>
      </c>
      <c r="G182" s="5">
        <v>48000000000</v>
      </c>
    </row>
    <row r="183" spans="3:14" ht="15.5" x14ac:dyDescent="0.35">
      <c r="C183" t="s">
        <v>16</v>
      </c>
      <c r="D183" s="6">
        <v>14.03</v>
      </c>
      <c r="E183" s="6">
        <v>17.190000000000001</v>
      </c>
      <c r="F183" s="6">
        <v>7.17</v>
      </c>
      <c r="G183" s="6">
        <v>18.510000000000002</v>
      </c>
    </row>
    <row r="184" spans="3:14" ht="15.5" x14ac:dyDescent="0.35">
      <c r="C184" t="s">
        <v>46</v>
      </c>
      <c r="I184" s="6">
        <v>-6.44</v>
      </c>
      <c r="J184" s="6">
        <v>-31.78</v>
      </c>
      <c r="K184" s="6">
        <v>-11.38</v>
      </c>
      <c r="L184" s="6">
        <v>2982788.82</v>
      </c>
      <c r="M184" s="6">
        <v>-1723386.24</v>
      </c>
      <c r="N184" s="6">
        <v>-5047407.76</v>
      </c>
    </row>
    <row r="185" spans="3:14" ht="15.5" x14ac:dyDescent="0.35">
      <c r="C185" t="s">
        <v>60</v>
      </c>
      <c r="I185" s="6">
        <v>-48.76</v>
      </c>
      <c r="J185" s="6">
        <v>-10.89</v>
      </c>
      <c r="K185" s="6">
        <v>-15.55</v>
      </c>
      <c r="L185" s="5">
        <v>0</v>
      </c>
      <c r="M185" s="5">
        <v>0</v>
      </c>
      <c r="N185" s="5">
        <v>0</v>
      </c>
    </row>
    <row r="186" spans="3:14" ht="15.5" x14ac:dyDescent="0.35">
      <c r="C186" t="s">
        <v>63</v>
      </c>
      <c r="I186" s="6">
        <v>0.75</v>
      </c>
      <c r="J186" s="6">
        <v>0.87</v>
      </c>
      <c r="K186" s="6">
        <v>0.47</v>
      </c>
      <c r="L186" s="5">
        <v>0</v>
      </c>
      <c r="M186" s="5">
        <v>0</v>
      </c>
      <c r="N186" s="5">
        <v>0</v>
      </c>
    </row>
    <row r="187" spans="3:14" ht="15.5" x14ac:dyDescent="0.35">
      <c r="C187" t="s">
        <v>179</v>
      </c>
      <c r="I187" s="5">
        <v>48380000000</v>
      </c>
      <c r="J187" s="5">
        <v>-32250000000</v>
      </c>
      <c r="K187" s="5">
        <v>15440000000</v>
      </c>
      <c r="L187" s="5">
        <v>59980000000</v>
      </c>
      <c r="M187" s="5">
        <v>31870000000</v>
      </c>
      <c r="N187" s="5">
        <v>18750000000</v>
      </c>
    </row>
    <row r="188" spans="3:14" ht="15.5" x14ac:dyDescent="0.35">
      <c r="C188" t="s">
        <v>180</v>
      </c>
      <c r="I188" s="6">
        <v>-2.4399999999999998E-2</v>
      </c>
      <c r="J188" s="6">
        <v>-0.1124</v>
      </c>
      <c r="K188" s="6">
        <v>-3.56E-2</v>
      </c>
      <c r="L188" s="6">
        <v>7.85E-2</v>
      </c>
      <c r="M188" s="6">
        <v>-5.4299999999999994E-2</v>
      </c>
      <c r="N188" s="6">
        <v>-8.0500000000000002E-2</v>
      </c>
    </row>
    <row r="189" spans="3:14" ht="15.5" x14ac:dyDescent="0.35">
      <c r="C189" t="s">
        <v>181</v>
      </c>
      <c r="I189" s="6">
        <v>-3.7999999999999999E-2</v>
      </c>
      <c r="J189" s="6">
        <v>-0.1918</v>
      </c>
      <c r="K189" s="6">
        <v>-6.0400000000000002E-2</v>
      </c>
      <c r="L189" s="6">
        <v>0.15259999999999999</v>
      </c>
      <c r="M189" s="6">
        <v>-0.57999999999999996</v>
      </c>
      <c r="N189" s="6">
        <v>-0.44679999999999997</v>
      </c>
    </row>
    <row r="190" spans="3:14" ht="15.5" x14ac:dyDescent="0.35">
      <c r="C190" t="s">
        <v>182</v>
      </c>
      <c r="I190" s="6">
        <v>-4.2800000000000005E-2</v>
      </c>
      <c r="J190" s="6">
        <v>-0.1867</v>
      </c>
      <c r="K190" s="6">
        <v>-0.1081</v>
      </c>
      <c r="L190" s="6">
        <v>-7.8299999999999995E-2</v>
      </c>
      <c r="M190" s="6">
        <v>-0.2656</v>
      </c>
      <c r="N190" s="6">
        <v>-0.57520000000000004</v>
      </c>
    </row>
    <row r="191" spans="3:14" ht="15.5" x14ac:dyDescent="0.35">
      <c r="C191" t="s">
        <v>183</v>
      </c>
      <c r="I191" s="6">
        <v>-1.78</v>
      </c>
      <c r="J191" s="6">
        <v>-6.32</v>
      </c>
      <c r="K191" s="6">
        <v>-4.66</v>
      </c>
      <c r="L191" s="6">
        <v>-1.0900000000000001</v>
      </c>
      <c r="M191" s="6">
        <v>-2.04</v>
      </c>
      <c r="N191" s="6">
        <v>-2.89</v>
      </c>
    </row>
    <row r="192" spans="3:14" ht="15.5" x14ac:dyDescent="0.35">
      <c r="C192" t="s">
        <v>57</v>
      </c>
      <c r="I192" s="6">
        <v>1.85</v>
      </c>
      <c r="J192" s="6">
        <v>2.09</v>
      </c>
      <c r="K192" s="6">
        <v>0.94</v>
      </c>
      <c r="L192" s="5">
        <v>0</v>
      </c>
      <c r="M192" s="5">
        <v>0</v>
      </c>
      <c r="N192" s="5">
        <v>0</v>
      </c>
    </row>
    <row r="193" spans="2:14" ht="15.5" x14ac:dyDescent="0.35">
      <c r="C193" t="s">
        <v>54</v>
      </c>
      <c r="I193" s="6">
        <v>169.56</v>
      </c>
      <c r="J193" s="6">
        <v>165.75</v>
      </c>
      <c r="K193" s="6">
        <v>188.5</v>
      </c>
      <c r="L193" s="6">
        <v>19540290.300000001</v>
      </c>
      <c r="M193" s="6">
        <v>2971286.57</v>
      </c>
      <c r="N193" s="6">
        <v>11295877.65</v>
      </c>
    </row>
    <row r="194" spans="2:14" ht="15.5" x14ac:dyDescent="0.35">
      <c r="C194" t="s">
        <v>184</v>
      </c>
      <c r="I194" s="6">
        <v>1.85</v>
      </c>
      <c r="J194" s="6">
        <v>2.09</v>
      </c>
      <c r="K194" s="6">
        <v>0.94</v>
      </c>
      <c r="L194" s="5">
        <v>0</v>
      </c>
      <c r="M194" s="5">
        <v>0</v>
      </c>
      <c r="N194" s="5">
        <v>0</v>
      </c>
    </row>
    <row r="195" spans="2:14" ht="15.5" x14ac:dyDescent="0.35">
      <c r="C195" t="s">
        <v>185</v>
      </c>
      <c r="I195" s="6">
        <v>169.56</v>
      </c>
      <c r="J195" s="6">
        <v>165.75</v>
      </c>
      <c r="K195" s="6">
        <v>188.5</v>
      </c>
      <c r="L195" s="6">
        <v>19540290.300000001</v>
      </c>
      <c r="M195" s="6">
        <v>2971286.57</v>
      </c>
      <c r="N195" s="6">
        <v>11295877.65</v>
      </c>
    </row>
    <row r="196" spans="2:14" ht="15.5" x14ac:dyDescent="0.35">
      <c r="C196" t="s">
        <v>186</v>
      </c>
      <c r="J196" s="5">
        <v>46000000000</v>
      </c>
      <c r="M196" s="5">
        <v>321000000000</v>
      </c>
      <c r="N196" s="5">
        <v>225000000000</v>
      </c>
    </row>
    <row r="197" spans="2:14" ht="15.5" x14ac:dyDescent="0.35">
      <c r="C197" t="s">
        <v>187</v>
      </c>
    </row>
    <row r="198" spans="2:14" ht="15.5" x14ac:dyDescent="0.35">
      <c r="C198" t="s">
        <v>26</v>
      </c>
      <c r="J198" s="5">
        <v>46000000000</v>
      </c>
      <c r="M198" s="5">
        <v>321000000000</v>
      </c>
      <c r="N198" s="5">
        <v>225000000000</v>
      </c>
    </row>
    <row r="199" spans="2:14" ht="15.5" x14ac:dyDescent="0.35">
      <c r="C199" t="s">
        <v>23</v>
      </c>
      <c r="I199" s="5">
        <v>-46000000000</v>
      </c>
      <c r="J199" s="5">
        <v>-5000000000</v>
      </c>
      <c r="K199" s="5">
        <v>-65000000000</v>
      </c>
      <c r="L199" s="5">
        <v>-68000000000</v>
      </c>
      <c r="M199" s="5">
        <v>314000000000</v>
      </c>
      <c r="N199" s="5">
        <v>211000000000</v>
      </c>
    </row>
    <row r="200" spans="2:14" ht="15.5" x14ac:dyDescent="0.35">
      <c r="C200" t="s">
        <v>188</v>
      </c>
      <c r="I200" s="5">
        <v>281000000000</v>
      </c>
      <c r="J200" s="5">
        <v>307000000000</v>
      </c>
      <c r="K200" s="5">
        <v>374000000000</v>
      </c>
      <c r="L200" s="5">
        <v>279000000000</v>
      </c>
      <c r="M200" s="5">
        <v>-101000000000</v>
      </c>
      <c r="N200" s="5">
        <v>-70000000000</v>
      </c>
    </row>
    <row r="201" spans="2:14" ht="15.5" x14ac:dyDescent="0.35">
      <c r="C201" t="s">
        <v>189</v>
      </c>
      <c r="I201" s="5">
        <v>136000000000</v>
      </c>
      <c r="J201" s="5">
        <v>57000000000</v>
      </c>
      <c r="K201" s="5">
        <v>9000000000</v>
      </c>
      <c r="L201" s="5">
        <v>6000000000</v>
      </c>
      <c r="M201" s="5">
        <v>-27000000000</v>
      </c>
      <c r="N201" s="5">
        <v>-5000000000</v>
      </c>
    </row>
    <row r="202" spans="2:14" ht="15.5" x14ac:dyDescent="0.35">
      <c r="C202" t="s">
        <v>190</v>
      </c>
      <c r="I202" s="5">
        <v>-17000000000</v>
      </c>
      <c r="J202" s="5">
        <v>-15000000000</v>
      </c>
      <c r="K202" s="5">
        <v>-31000000000</v>
      </c>
      <c r="L202" s="5">
        <v>-18000000000</v>
      </c>
      <c r="M202" s="5">
        <v>-10000000000</v>
      </c>
      <c r="N202" s="5">
        <v>-7000000000</v>
      </c>
    </row>
    <row r="203" spans="2:14" ht="15.5" x14ac:dyDescent="0.35">
      <c r="C203" t="s">
        <v>15</v>
      </c>
      <c r="I203" s="5">
        <v>119000000000</v>
      </c>
      <c r="J203" s="5">
        <v>43000000000</v>
      </c>
      <c r="K203" s="5">
        <v>-22000000000</v>
      </c>
      <c r="L203" s="5">
        <v>-12000000000</v>
      </c>
      <c r="M203" s="5">
        <v>-36000000000</v>
      </c>
      <c r="N203" s="5">
        <v>-12000000000</v>
      </c>
    </row>
    <row r="204" spans="2:14" ht="15.5" x14ac:dyDescent="0.35">
      <c r="C204" t="s">
        <v>17</v>
      </c>
      <c r="I204" s="6">
        <v>45.64</v>
      </c>
      <c r="J204" s="6">
        <v>16.32</v>
      </c>
      <c r="K204" s="6">
        <v>-8.26</v>
      </c>
      <c r="L204" s="6">
        <v>-583032.49</v>
      </c>
      <c r="M204" s="6">
        <v>-1819952.06</v>
      </c>
      <c r="N204" s="6">
        <v>-1174089.32</v>
      </c>
    </row>
    <row r="206" spans="2:14" ht="15.5" x14ac:dyDescent="0.35">
      <c r="B206" t="s">
        <v>191</v>
      </c>
      <c r="C206" t="s">
        <v>192</v>
      </c>
      <c r="D206" s="5">
        <v>5000000000</v>
      </c>
      <c r="E206" s="5">
        <v>7000000000</v>
      </c>
      <c r="F206" s="5">
        <v>6000000000</v>
      </c>
      <c r="G206" s="5">
        <v>-12000000000</v>
      </c>
      <c r="H206" s="5">
        <v>24000000000</v>
      </c>
      <c r="I206" s="5">
        <v>-17000000000</v>
      </c>
      <c r="J206" s="5">
        <v>-83000000000</v>
      </c>
      <c r="K206" s="5">
        <v>-30000000000</v>
      </c>
      <c r="L206" s="5">
        <v>60000000000</v>
      </c>
      <c r="M206" s="5">
        <v>-34000000000</v>
      </c>
      <c r="N206" s="5">
        <v>-50000000000</v>
      </c>
    </row>
    <row r="207" spans="2:14" ht="15.5" x14ac:dyDescent="0.35">
      <c r="C207" t="s">
        <v>45</v>
      </c>
      <c r="D207" s="6">
        <v>1.83</v>
      </c>
      <c r="E207" s="6">
        <v>2.2999999999999998</v>
      </c>
      <c r="F207" s="5">
        <v>2</v>
      </c>
      <c r="G207" s="6">
        <v>-4.21</v>
      </c>
      <c r="H207" s="6">
        <v>8.26</v>
      </c>
      <c r="I207" s="6">
        <v>-5.9</v>
      </c>
      <c r="J207" s="6">
        <v>-29.13</v>
      </c>
      <c r="K207" s="6">
        <v>-10.64</v>
      </c>
      <c r="L207" s="6">
        <v>20.9</v>
      </c>
      <c r="M207" s="6">
        <v>-12.07</v>
      </c>
      <c r="N207" s="6">
        <v>-17.68</v>
      </c>
    </row>
    <row r="208" spans="2:14" ht="15.5" x14ac:dyDescent="0.35">
      <c r="C208" t="s">
        <v>193</v>
      </c>
      <c r="D208" s="5">
        <v>605000000000</v>
      </c>
      <c r="E208" s="5">
        <v>305000000000</v>
      </c>
      <c r="F208" s="5">
        <v>284000000000</v>
      </c>
      <c r="G208" s="5">
        <v>274000000000</v>
      </c>
      <c r="H208" s="5">
        <v>1820000000000</v>
      </c>
      <c r="I208" s="5">
        <v>1102000000000</v>
      </c>
      <c r="J208" s="5">
        <v>1044000000000</v>
      </c>
      <c r="K208" s="5">
        <v>1006000000000</v>
      </c>
      <c r="L208" s="5">
        <v>905000000000</v>
      </c>
      <c r="M208" s="5">
        <v>722000000000</v>
      </c>
      <c r="N208" s="5">
        <v>645000000000</v>
      </c>
    </row>
    <row r="209" spans="3:9" ht="15.5" x14ac:dyDescent="0.35">
      <c r="C209" t="s">
        <v>194</v>
      </c>
      <c r="I209" s="6">
        <v>20.11</v>
      </c>
    </row>
    <row r="210" spans="3:9" ht="15.5" x14ac:dyDescent="0.35">
      <c r="C210" t="s">
        <v>292</v>
      </c>
      <c r="I210" s="6">
        <v>86.37</v>
      </c>
    </row>
    <row r="211" spans="3:9" ht="15.5" x14ac:dyDescent="0.35">
      <c r="C211" t="s">
        <v>195</v>
      </c>
      <c r="I211" s="6">
        <v>6.95</v>
      </c>
    </row>
    <row r="212" spans="3:9" ht="15.5" x14ac:dyDescent="0.35">
      <c r="C212" t="s">
        <v>293</v>
      </c>
      <c r="I212" s="6">
        <v>1.1599999999999999E-2</v>
      </c>
    </row>
    <row r="213" spans="3:9" ht="15.5" x14ac:dyDescent="0.35">
      <c r="C213" t="s">
        <v>294</v>
      </c>
      <c r="I213" s="6">
        <v>0.32</v>
      </c>
    </row>
    <row r="214" spans="3:9" ht="15.5" x14ac:dyDescent="0.35">
      <c r="C214" t="s">
        <v>196</v>
      </c>
      <c r="I214" s="6">
        <v>0.79</v>
      </c>
    </row>
    <row r="215" spans="3:9" ht="15.5" x14ac:dyDescent="0.35">
      <c r="C215" t="s">
        <v>295</v>
      </c>
      <c r="I215" s="6">
        <v>2.86</v>
      </c>
    </row>
    <row r="216" spans="3:9" ht="15.5" x14ac:dyDescent="0.35">
      <c r="C216" t="s">
        <v>296</v>
      </c>
      <c r="I216" s="6">
        <v>3.11</v>
      </c>
    </row>
    <row r="217" spans="3:9" ht="15.5" x14ac:dyDescent="0.35">
      <c r="C217" t="s">
        <v>297</v>
      </c>
      <c r="I217" s="6">
        <v>14.7</v>
      </c>
    </row>
    <row r="218" spans="3:9" ht="15.5" x14ac:dyDescent="0.35">
      <c r="C218" t="s">
        <v>298</v>
      </c>
      <c r="I218" s="6">
        <v>4.33</v>
      </c>
    </row>
    <row r="219" spans="3:9" ht="15.5" x14ac:dyDescent="0.35">
      <c r="C219" t="s">
        <v>299</v>
      </c>
      <c r="I219" s="6">
        <v>1.08</v>
      </c>
    </row>
    <row r="220" spans="3:9" ht="15.5" x14ac:dyDescent="0.35">
      <c r="C220" t="s">
        <v>300</v>
      </c>
      <c r="I220" s="6">
        <v>-0.87</v>
      </c>
    </row>
    <row r="221" spans="3:9" ht="15.5" x14ac:dyDescent="0.35">
      <c r="C221" t="s">
        <v>301</v>
      </c>
      <c r="I221" s="6">
        <v>1.92</v>
      </c>
    </row>
    <row r="222" spans="3:9" ht="15.5" x14ac:dyDescent="0.35">
      <c r="C222" t="s">
        <v>197</v>
      </c>
      <c r="I222" s="6">
        <v>8.26</v>
      </c>
    </row>
    <row r="223" spans="3:9" ht="15.5" x14ac:dyDescent="0.35">
      <c r="C223" t="s">
        <v>302</v>
      </c>
      <c r="I223" s="6">
        <v>514.38</v>
      </c>
    </row>
    <row r="224" spans="3:9" ht="15.5" x14ac:dyDescent="0.35">
      <c r="C224" t="s">
        <v>198</v>
      </c>
      <c r="D224" s="6">
        <v>36.15</v>
      </c>
    </row>
    <row r="225" spans="3:9" ht="15.5" x14ac:dyDescent="0.35">
      <c r="C225" t="s">
        <v>199</v>
      </c>
      <c r="I225" s="6">
        <v>211.16</v>
      </c>
    </row>
    <row r="226" spans="3:9" ht="15.5" x14ac:dyDescent="0.35">
      <c r="C226" t="s">
        <v>303</v>
      </c>
      <c r="I226" s="6">
        <v>53.32</v>
      </c>
    </row>
    <row r="227" spans="3:9" ht="15.5" x14ac:dyDescent="0.35">
      <c r="C227" t="s">
        <v>200</v>
      </c>
      <c r="D227" s="6">
        <v>2.48</v>
      </c>
    </row>
    <row r="228" spans="3:9" ht="15.5" x14ac:dyDescent="0.35">
      <c r="C228" t="s">
        <v>201</v>
      </c>
      <c r="D228" s="6">
        <v>0.83</v>
      </c>
    </row>
    <row r="229" spans="3:9" ht="15.5" x14ac:dyDescent="0.35">
      <c r="C229" t="s">
        <v>202</v>
      </c>
      <c r="D229" s="6">
        <v>0.12</v>
      </c>
    </row>
    <row r="230" spans="3:9" ht="15.5" x14ac:dyDescent="0.35">
      <c r="C230" t="s">
        <v>203</v>
      </c>
      <c r="D230" s="6">
        <v>1.05</v>
      </c>
    </row>
    <row r="231" spans="3:9" ht="15.5" x14ac:dyDescent="0.35">
      <c r="C231" t="s">
        <v>204</v>
      </c>
      <c r="D231" s="6">
        <v>0.06</v>
      </c>
    </row>
    <row r="232" spans="3:9" ht="15.5" x14ac:dyDescent="0.35">
      <c r="C232" t="s">
        <v>205</v>
      </c>
      <c r="D232" s="6">
        <v>2.0499999999999998</v>
      </c>
    </row>
    <row r="233" spans="3:9" ht="15.5" x14ac:dyDescent="0.35">
      <c r="C233" t="s">
        <v>304</v>
      </c>
      <c r="I233" s="6">
        <v>1.68</v>
      </c>
    </row>
    <row r="234" spans="3:9" ht="15.5" x14ac:dyDescent="0.35">
      <c r="C234" t="s">
        <v>13</v>
      </c>
      <c r="D234" s="5">
        <v>40000000000</v>
      </c>
    </row>
    <row r="235" spans="3:9" ht="15.5" x14ac:dyDescent="0.35">
      <c r="C235" t="s">
        <v>206</v>
      </c>
      <c r="I235" s="6">
        <v>3.93</v>
      </c>
    </row>
    <row r="236" spans="3:9" ht="15.5" x14ac:dyDescent="0.35">
      <c r="C236" t="s">
        <v>207</v>
      </c>
      <c r="I236" s="6">
        <v>4.4000000000000003E-3</v>
      </c>
    </row>
    <row r="237" spans="3:9" ht="15.5" x14ac:dyDescent="0.35">
      <c r="C237" t="s">
        <v>208</v>
      </c>
      <c r="I237" s="6">
        <v>9.1000000000000004E-3</v>
      </c>
    </row>
    <row r="238" spans="3:9" ht="15.5" x14ac:dyDescent="0.35">
      <c r="C238" t="s">
        <v>209</v>
      </c>
      <c r="I238" s="6">
        <v>4.3899999999999995E-2</v>
      </c>
    </row>
    <row r="239" spans="3:9" ht="15.5" x14ac:dyDescent="0.35">
      <c r="C239" t="s">
        <v>305</v>
      </c>
      <c r="I239" s="6">
        <v>1.8700000000000001E-2</v>
      </c>
    </row>
    <row r="240" spans="3:9" ht="15.5" x14ac:dyDescent="0.35">
      <c r="C240" t="s">
        <v>210</v>
      </c>
      <c r="D240" s="6">
        <v>16.02</v>
      </c>
    </row>
    <row r="241" spans="3:9" ht="15.5" x14ac:dyDescent="0.35">
      <c r="C241" t="s">
        <v>211</v>
      </c>
      <c r="D241" s="6">
        <v>121.9</v>
      </c>
    </row>
    <row r="242" spans="3:9" ht="15.5" x14ac:dyDescent="0.35">
      <c r="C242" t="s">
        <v>212</v>
      </c>
      <c r="D242" s="6">
        <v>39.89</v>
      </c>
    </row>
    <row r="243" spans="3:9" ht="15.5" x14ac:dyDescent="0.35">
      <c r="C243" t="s">
        <v>213</v>
      </c>
      <c r="D243" s="6">
        <v>98.03</v>
      </c>
    </row>
    <row r="244" spans="3:9" ht="15.5" x14ac:dyDescent="0.35">
      <c r="C244" t="s">
        <v>214</v>
      </c>
      <c r="D244" s="6">
        <v>5.68</v>
      </c>
    </row>
    <row r="245" spans="3:9" ht="15.5" x14ac:dyDescent="0.35">
      <c r="C245" t="s">
        <v>306</v>
      </c>
      <c r="I245" s="6">
        <v>1.5</v>
      </c>
    </row>
    <row r="246" spans="3:9" ht="15.5" x14ac:dyDescent="0.35">
      <c r="C246" t="s">
        <v>307</v>
      </c>
      <c r="I246" s="6">
        <v>1.75</v>
      </c>
    </row>
    <row r="247" spans="3:9" ht="15.5" x14ac:dyDescent="0.35">
      <c r="C247" t="s">
        <v>41</v>
      </c>
      <c r="I247" s="5">
        <v>474000000000</v>
      </c>
    </row>
    <row r="248" spans="3:9" ht="15.5" x14ac:dyDescent="0.35">
      <c r="C248" t="s">
        <v>215</v>
      </c>
      <c r="I248" s="5">
        <v>442000000000</v>
      </c>
    </row>
    <row r="249" spans="3:9" ht="15.5" x14ac:dyDescent="0.35">
      <c r="C249" t="s">
        <v>216</v>
      </c>
      <c r="I249" s="5">
        <v>2850000000</v>
      </c>
    </row>
    <row r="250" spans="3:9" ht="15.5" x14ac:dyDescent="0.35">
      <c r="C250" t="s">
        <v>217</v>
      </c>
      <c r="I250" s="6">
        <v>7.6499999999999999E-2</v>
      </c>
    </row>
    <row r="251" spans="3:9" ht="15.5" x14ac:dyDescent="0.35">
      <c r="C251" t="s">
        <v>218</v>
      </c>
      <c r="D251" s="6">
        <v>0.39829999999999999</v>
      </c>
    </row>
    <row r="252" spans="3:9" ht="15.5" x14ac:dyDescent="0.35">
      <c r="C252" t="s">
        <v>219</v>
      </c>
      <c r="D252" s="6">
        <v>4.53E-2</v>
      </c>
    </row>
    <row r="253" spans="3:9" ht="15.5" x14ac:dyDescent="0.35">
      <c r="C253" t="s">
        <v>220</v>
      </c>
      <c r="D253" s="6">
        <v>8.6E-3</v>
      </c>
    </row>
    <row r="254" spans="3:9" ht="15.5" x14ac:dyDescent="0.35">
      <c r="C254" t="s">
        <v>221</v>
      </c>
      <c r="D254" s="6">
        <v>1.1879</v>
      </c>
    </row>
    <row r="255" spans="3:9" ht="15.5" x14ac:dyDescent="0.35">
      <c r="C255" t="s">
        <v>222</v>
      </c>
      <c r="D255" s="6">
        <v>0.9042</v>
      </c>
    </row>
    <row r="256" spans="3:9" ht="15.5" x14ac:dyDescent="0.35">
      <c r="C256" t="s">
        <v>223</v>
      </c>
      <c r="D256" s="6">
        <v>-0.25619999999999998</v>
      </c>
    </row>
    <row r="257" spans="3:9" ht="15.5" x14ac:dyDescent="0.35">
      <c r="C257" t="s">
        <v>224</v>
      </c>
      <c r="I257" s="5">
        <v>6</v>
      </c>
    </row>
    <row r="258" spans="3:9" ht="15.5" x14ac:dyDescent="0.35">
      <c r="C258" t="s">
        <v>225</v>
      </c>
      <c r="I258" s="6">
        <v>0.08</v>
      </c>
    </row>
    <row r="259" spans="3:9" ht="15.5" x14ac:dyDescent="0.35">
      <c r="C259" t="s">
        <v>226</v>
      </c>
      <c r="I259" s="6">
        <v>0.38</v>
      </c>
    </row>
    <row r="260" spans="3:9" ht="15.5" x14ac:dyDescent="0.35">
      <c r="C260" t="s">
        <v>308</v>
      </c>
      <c r="I260" s="6">
        <v>0.11</v>
      </c>
    </row>
    <row r="261" spans="3:9" ht="15.5" x14ac:dyDescent="0.35">
      <c r="C261" t="s">
        <v>227</v>
      </c>
      <c r="I261" s="6">
        <v>0.7</v>
      </c>
    </row>
    <row r="262" spans="3:9" ht="15.5" x14ac:dyDescent="0.35">
      <c r="C262" t="s">
        <v>228</v>
      </c>
      <c r="I262" s="6">
        <v>0.85</v>
      </c>
    </row>
    <row r="263" spans="3:9" ht="15.5" x14ac:dyDescent="0.35">
      <c r="C263" t="s">
        <v>229</v>
      </c>
      <c r="I263" s="6">
        <v>0.66</v>
      </c>
    </row>
    <row r="264" spans="3:9" ht="15.5" x14ac:dyDescent="0.35">
      <c r="C264" t="s">
        <v>230</v>
      </c>
      <c r="I264" s="6">
        <v>0.11</v>
      </c>
    </row>
    <row r="265" spans="3:9" ht="15.5" x14ac:dyDescent="0.35">
      <c r="C265" t="s">
        <v>309</v>
      </c>
      <c r="I265" s="5">
        <v>1468000000000</v>
      </c>
    </row>
    <row r="266" spans="3:9" ht="15.5" x14ac:dyDescent="0.35">
      <c r="C266" t="s">
        <v>310</v>
      </c>
      <c r="I266" s="5">
        <v>614000000000</v>
      </c>
    </row>
    <row r="267" spans="3:9" ht="15.5" x14ac:dyDescent="0.35">
      <c r="C267" t="s">
        <v>311</v>
      </c>
      <c r="I267" s="5">
        <v>102000000000</v>
      </c>
    </row>
    <row r="268" spans="3:9" ht="15.5" x14ac:dyDescent="0.35">
      <c r="C268" t="s">
        <v>312</v>
      </c>
      <c r="I268" s="5">
        <v>5000000000</v>
      </c>
    </row>
    <row r="269" spans="3:9" ht="15.5" x14ac:dyDescent="0.35">
      <c r="C269" t="s">
        <v>231</v>
      </c>
      <c r="D269" s="5">
        <v>103000000000</v>
      </c>
    </row>
    <row r="270" spans="3:9" ht="15.5" x14ac:dyDescent="0.35">
      <c r="C270" t="s">
        <v>232</v>
      </c>
      <c r="D270" s="5">
        <v>1236000000000</v>
      </c>
    </row>
    <row r="271" spans="3:9" ht="15.5" x14ac:dyDescent="0.35">
      <c r="C271" t="s">
        <v>233</v>
      </c>
      <c r="D271" s="5">
        <v>633000000000</v>
      </c>
    </row>
    <row r="272" spans="3:9" ht="15.5" x14ac:dyDescent="0.35">
      <c r="C272" t="s">
        <v>176</v>
      </c>
      <c r="D272" s="5">
        <v>559000000000</v>
      </c>
    </row>
    <row r="273" spans="3:9" ht="15.5" x14ac:dyDescent="0.35">
      <c r="C273" t="s">
        <v>175</v>
      </c>
      <c r="I273" s="5">
        <v>603000000000</v>
      </c>
    </row>
    <row r="274" spans="3:9" ht="15.5" x14ac:dyDescent="0.35">
      <c r="C274" t="s">
        <v>173</v>
      </c>
      <c r="D274" s="5">
        <v>71000000000</v>
      </c>
    </row>
    <row r="275" spans="3:9" ht="15.5" x14ac:dyDescent="0.35">
      <c r="C275" t="s">
        <v>24</v>
      </c>
      <c r="D275" s="5">
        <v>71000000000</v>
      </c>
    </row>
    <row r="276" spans="3:9" ht="15.5" x14ac:dyDescent="0.35">
      <c r="C276" t="s">
        <v>21</v>
      </c>
      <c r="D276" s="5">
        <v>-32000000000</v>
      </c>
    </row>
    <row r="277" spans="3:9" ht="15.5" x14ac:dyDescent="0.35">
      <c r="C277" t="s">
        <v>234</v>
      </c>
      <c r="I277" s="5">
        <v>603000000000</v>
      </c>
    </row>
    <row r="278" spans="3:9" ht="15.5" x14ac:dyDescent="0.35">
      <c r="C278" t="s">
        <v>313</v>
      </c>
      <c r="I278" s="5">
        <v>166000000000</v>
      </c>
    </row>
    <row r="279" spans="3:9" ht="15.5" x14ac:dyDescent="0.35">
      <c r="C279" t="s">
        <v>314</v>
      </c>
      <c r="I279" s="5">
        <v>-153000000000</v>
      </c>
    </row>
    <row r="280" spans="3:9" ht="15.5" x14ac:dyDescent="0.35">
      <c r="C280" t="s">
        <v>315</v>
      </c>
      <c r="I280" s="5">
        <v>12000000000</v>
      </c>
    </row>
    <row r="281" spans="3:9" ht="15.5" x14ac:dyDescent="0.35">
      <c r="C281" t="s">
        <v>316</v>
      </c>
      <c r="I281" s="5">
        <v>-14000000000</v>
      </c>
    </row>
    <row r="282" spans="3:9" ht="15.5" x14ac:dyDescent="0.35">
      <c r="C282" t="s">
        <v>317</v>
      </c>
      <c r="I282" s="5">
        <v>152000000000</v>
      </c>
    </row>
  </sheetData>
  <pageMargins left="0.7" right="0.7" top="0.75" bottom="0.75" header="0.3" footer="0.3"/>
  <ignoredErrors>
    <ignoredError sqref="A1:N283" numberStoredAsText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M24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1258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1259</v>
      </c>
      <c r="D2" s="2" vm="173">
        <f ca="1">IFERROR(_xlfn.STOCKHISTORY("XIDX:" &amp; $C$1, D3, , 0, 0, 1), "Libur")</f>
        <v>44</v>
      </c>
      <c r="E2" s="2" vm="204">
        <f ca="1">IFERROR(_xlfn.STOCKHISTORY("XIDX:" &amp; $C$1, E3, , 0, 0, 1), "Libur")</f>
        <v>37</v>
      </c>
      <c r="H2" s="2" vm="204">
        <f ca="1">IFERROR(INDEX(D2:G2,COUNT(D2:G2)),"")</f>
        <v>37</v>
      </c>
      <c r="I2" s="2" vm="205">
        <f ca="1">IFERROR(_xlfn.STOCKHISTORY("XIDX:" &amp; $C$1, I1, , 0, 0, 1), "Libur")</f>
        <v>59</v>
      </c>
      <c r="J2" s="2" vm="1">
        <f ca="1">IFERROR(_xlfn.STOCKHISTORY("XIDX:" &amp; $C$1, J1, , 0, 0, 1), "Libur")</f>
        <v>31</v>
      </c>
      <c r="K2" s="2" vm="206">
        <f ca="1">IFERROR(_xlfn.STOCKHISTORY("XIDX:" &amp; $C$1, K1, , 0, 0, 1), "Libur")</f>
        <v>103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3" ht="15.5" x14ac:dyDescent="0.35">
      <c r="B4" t="s">
        <v>5</v>
      </c>
      <c r="C4" t="s">
        <v>6</v>
      </c>
      <c r="D4" s="2">
        <f>IFERROR(INDEX(D51:D500,MATCH($C$4,$C$51:$C$500,0)),"")</f>
        <v>15645047188</v>
      </c>
      <c r="E4" s="2">
        <f>IFERROR(INDEX(E51:E500,MATCH($C$4,$C$51:$C$500,0)),"")</f>
        <v>12535694363</v>
      </c>
      <c r="H4" s="2">
        <f>IFERROR(SUM(D4:G4)*(4/MAX(1,COUNT(D4:G4))),"")</f>
        <v>56361483102</v>
      </c>
      <c r="I4" s="2">
        <f>IFERROR(INDEX(I51:I500,MATCH($C$4,$C$51:$C$500,0)),"")</f>
        <v>25879044954</v>
      </c>
      <c r="J4" s="2">
        <f>IFERROR(INDEX(J51:J500,MATCH($C$4,$C$51:$C$500,0)),"")</f>
        <v>28718255655</v>
      </c>
      <c r="K4" s="2">
        <f>IFERROR(INDEX(K51:K500,MATCH($C$4,$C$51:$C$500,0)),"")</f>
        <v>30252091493</v>
      </c>
      <c r="L4" s="2">
        <f>IFERROR(INDEX(L51:L500,MATCH($C$4,$C$51:$C$500,0)),"")</f>
        <v>27618753957</v>
      </c>
      <c r="M4" s="2">
        <f>IFERROR(INDEX(M51:M500,MATCH($C$4,$C$51:$C$500,0)),"")</f>
        <v>17216925470</v>
      </c>
    </row>
    <row r="5" spans="1:13" ht="15.5" x14ac:dyDescent="0.35">
      <c r="B5" t="s">
        <v>7</v>
      </c>
      <c r="C5" t="s">
        <v>8</v>
      </c>
      <c r="D5" s="2">
        <f>IFERROR(INDEX(D51:D500,MATCH($C$5,$C$51:$C$500,0)),"")</f>
        <v>124323327</v>
      </c>
      <c r="E5" s="2">
        <f>IFERROR(INDEX(E51:E500,MATCH($C$5,$C$51:$C$500,0)),"")</f>
        <v>420509753</v>
      </c>
      <c r="H5" s="2">
        <f>IFERROR(SUM(D5:G5)*(4/MAX(1,COUNT(D5:G5))),"")</f>
        <v>1089666160</v>
      </c>
      <c r="I5" s="2">
        <f>IFERROR(INDEX(I51:I500,MATCH($C$5,$C$51:$C$500,0)),"")</f>
        <v>262721741</v>
      </c>
      <c r="J5" s="2">
        <f>IFERROR(INDEX(J51:J500,MATCH($C$5,$C$51:$C$500,0)),"")</f>
        <v>1038507370</v>
      </c>
      <c r="K5" s="2">
        <f>IFERROR(INDEX(K51:K500,MATCH($C$5,$C$51:$C$500,0)),"")</f>
        <v>959395993</v>
      </c>
      <c r="L5" s="2">
        <f>IFERROR(INDEX(L51:L500,MATCH($C$5,$C$51:$C$500,0)),"")</f>
        <v>838541077</v>
      </c>
      <c r="M5" s="2">
        <f>IFERROR(INDEX(M51:M500,MATCH($C$5,$C$51:$C$500,0)),"")</f>
        <v>159059070</v>
      </c>
    </row>
    <row r="6" spans="1:13" ht="15.5" x14ac:dyDescent="0.35">
      <c r="B6" t="s">
        <v>9</v>
      </c>
      <c r="C6" t="s">
        <v>10</v>
      </c>
      <c r="D6" s="2">
        <f>IFERROR(INDEX(D51:D500,MATCH($C$6,$C$51:$C$500,0)),"")</f>
        <v>69375345655</v>
      </c>
      <c r="E6" s="2">
        <f>IFERROR(INDEX(E51:E500,MATCH($C$6,$C$51:$C$500,0)),"")</f>
        <v>69251022328</v>
      </c>
      <c r="H6" s="2">
        <f>IFERROR(INDEX(D6:G6,COUNT(D6:G6)),"")</f>
        <v>69251022328</v>
      </c>
      <c r="I6" s="2">
        <f>IFERROR(INDEX(I51:I500,MATCH($C$6,$C$51:$C$500,0)),"")</f>
        <v>69251022328</v>
      </c>
      <c r="J6" s="2">
        <f>IFERROR(INDEX(J51:J500,MATCH($C$6,$C$51:$C$500,0)),"")</f>
        <v>68988300587</v>
      </c>
      <c r="K6" s="2">
        <f>IFERROR(INDEX(K51:K500,MATCH($C$6,$C$51:$C$500,0)),"")</f>
        <v>67942528327</v>
      </c>
      <c r="L6" s="2">
        <f>IFERROR(INDEX(L51:L500,MATCH($C$6,$C$51:$C$500,0)),"")</f>
        <v>14620632334</v>
      </c>
      <c r="M6" s="2">
        <f>IFERROR(INDEX(M51:M500,MATCH($C$6,$C$51:$C$500,0)),"")</f>
        <v>13782091257</v>
      </c>
    </row>
    <row r="7" spans="1:13" ht="15.5" x14ac:dyDescent="0.35">
      <c r="B7" t="s">
        <v>11</v>
      </c>
      <c r="C7" t="s">
        <v>12</v>
      </c>
      <c r="D7" s="3">
        <f>IFERROR(INDEX(D51:D500,MATCH($C$7,$C$51:$C$500,0))/1000000000,"")</f>
        <v>1.01</v>
      </c>
      <c r="E7" s="3">
        <f>IFERROR(INDEX(E51:E500,MATCH($C$7,$C$51:$C$500,0))/1000000000,"")</f>
        <v>1.01</v>
      </c>
      <c r="H7" s="3">
        <f>IFERROR(INDEX(D7:G7,COUNT(D7:G7)),"")</f>
        <v>1.01</v>
      </c>
      <c r="I7" s="3">
        <f>IFERROR(INDEX(I51:I500,MATCH($C$7,$C$51:$C$500,0))/1000000000,"")</f>
        <v>1.01</v>
      </c>
      <c r="J7" s="3">
        <f>IFERROR(INDEX(J51:J500,MATCH($C$7,$C$51:$C$500,0))/1000000000,"")</f>
        <v>1.01</v>
      </c>
      <c r="K7" s="3">
        <f>IFERROR(INDEX(K51:K500,MATCH($C$7,$C$51:$C$500,0))/1000000000,"")</f>
        <v>1.01</v>
      </c>
      <c r="L7" s="3">
        <f>IFERROR(INDEX(L51:L500,MATCH($C$7,$C$51:$C$500,0))/1000000000,"")</f>
        <v>0</v>
      </c>
      <c r="M7" s="3">
        <f>IFERROR(INDEX(M51:M500,MATCH($C$7,$C$51:$C$500,0))/1000000000,"")</f>
        <v>0</v>
      </c>
    </row>
    <row r="8" spans="1:1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-2000000000</v>
      </c>
      <c r="E8" s="2">
        <f>IFERROR(INDEX(E51:E500,MATCH("Free cash flow (Quarter)",$C$51:$C$500,0)),"")</f>
        <v>-2000000000</v>
      </c>
      <c r="H8" s="2">
        <f>IFERROR(INDEX(D8:G8,COUNT(D8:G8)),"")</f>
        <v>-2000000000</v>
      </c>
      <c r="I8" s="2">
        <f>IFERROR(INDEX(I51:I500,MATCH($C$8,$C$51:$C$500,0)),"")</f>
        <v>-4000000000</v>
      </c>
      <c r="J8" s="2">
        <f>IFERROR(INDEX(J51:J500,MATCH($C$8,$C$51:$C$500,0)),"")</f>
        <v>-4000000000</v>
      </c>
      <c r="K8" s="2">
        <f>IFERROR(INDEX(K51:K500,MATCH($C$8,$C$51:$C$500,0)),"")</f>
        <v>-5000000000</v>
      </c>
      <c r="L8" s="2">
        <f>IFERROR(INDEX(L51:L500,MATCH($C$8,$C$51:$C$500,0)),"")</f>
        <v>0</v>
      </c>
      <c r="M8" s="2">
        <f>IFERROR(INDEX(M51:M500,MATCH($C$8,$C$51:$C$500,0)),"")</f>
        <v>0</v>
      </c>
    </row>
    <row r="9" spans="1:13" ht="15.5" x14ac:dyDescent="0.35">
      <c r="A9" t="s">
        <v>16</v>
      </c>
      <c r="C9" t="s">
        <v>17</v>
      </c>
      <c r="D9" s="3">
        <f>IFERROR(INDEX(D51:D500,MATCH("Free cash flow per share (Quarter)",$C$51:$C$500,0)),"")</f>
        <v>-2.08</v>
      </c>
      <c r="E9" s="3">
        <f>IFERROR(INDEX(E51:E500,MATCH("Free cash flow per share (Quarter)",$C$51:$C$500,0)),"")</f>
        <v>-2.27</v>
      </c>
      <c r="H9" s="3">
        <f>IFERROR(INDEX(D9:G9,COUNT(D9:G9)),"")</f>
        <v>-2.27</v>
      </c>
      <c r="I9" s="3">
        <f>IFERROR(INDEX(I51:I500,MATCH($C$9,$C$51:$C$500,0)),"")</f>
        <v>-3.84</v>
      </c>
      <c r="J9" s="3">
        <f>IFERROR(INDEX(J51:J500,MATCH($C$9,$C$51:$C$500,0)),"")</f>
        <v>-3.72</v>
      </c>
      <c r="K9" s="3">
        <f>IFERROR(INDEX(K51:K500,MATCH($C$9,$C$51:$C$500,0)),"")</f>
        <v>-4.8600000000000003</v>
      </c>
      <c r="L9" s="3">
        <f>IFERROR(INDEX(L51:L500,MATCH($C$9,$C$51:$C$500,0)),"")</f>
        <v>249980.06</v>
      </c>
      <c r="M9" s="3">
        <f>IFERROR(INDEX(M51:M500,MATCH($C$9,$C$51:$C$500,0)),"")</f>
        <v>349207.12</v>
      </c>
    </row>
    <row r="10" spans="1:13" ht="15.5" x14ac:dyDescent="0.35">
      <c r="C10" t="s">
        <v>18</v>
      </c>
      <c r="D10" s="3">
        <f ca="1">IFERROR(IF(D9=0,"",D2/D9),"")</f>
        <v>-21.153846153846153</v>
      </c>
      <c r="E10" s="3">
        <f ca="1">IFERROR(IF(E9=0,"",E2/E9),"")</f>
        <v>-16.29955947136564</v>
      </c>
      <c r="I10" s="3">
        <f ca="1">IFERROR(IF(I9=0,"",I2/I9),"")</f>
        <v>-15.364583333333334</v>
      </c>
      <c r="J10" s="3">
        <f ca="1">IFERROR(IF(J9=0,"",J2/J9),"")</f>
        <v>-8.3333333333333321</v>
      </c>
      <c r="K10" s="3">
        <f ca="1">IFERROR(IF(K9=0,"",K2/K9),"")</f>
        <v>-21.193415637860081</v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19</v>
      </c>
      <c r="C11" t="s">
        <v>20</v>
      </c>
      <c r="D11" s="2">
        <f>IFERROR(INDEX(D51:D500,MATCH($C$11,$C$51:$C$500,0)),"")</f>
        <v>11847562468</v>
      </c>
      <c r="E11" s="2">
        <f>IFERROR(INDEX(E51:E500,MATCH($C$11,$C$51:$C$500,0)),"")</f>
        <v>13673037126</v>
      </c>
      <c r="H11" s="2">
        <f>IFERROR(INDEX(D11:G11,COUNT(D11:G11)),"")</f>
        <v>13673037126</v>
      </c>
      <c r="I11" s="2">
        <f>IFERROR(INDEX(I51:I500,MATCH($C$11,$C$51:$C$500,0)),"")</f>
        <v>13673037126</v>
      </c>
      <c r="J11" s="2">
        <f>IFERROR(INDEX(J51:J500,MATCH($C$11,$C$51:$C$500,0)),"")</f>
        <v>20154384359</v>
      </c>
      <c r="K11" s="2">
        <f>IFERROR(INDEX(K51:K500,MATCH($C$11,$C$51:$C$500,0)),"")</f>
        <v>24013978567</v>
      </c>
      <c r="L11" s="2">
        <f>IFERROR(INDEX(L51:L500,MATCH($C$11,$C$51:$C$500,0)),"")</f>
        <v>1491095704</v>
      </c>
      <c r="M11" s="2">
        <f>IFERROR(INDEX(M51:M500,MATCH($C$11,$C$51:$C$500,0)),"")</f>
        <v>1136711657</v>
      </c>
    </row>
    <row r="12" spans="1:1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-12000000000</v>
      </c>
      <c r="E12" s="2">
        <f>IFERROR(INDEX(E51:E500,MATCH("Net Debt (Quarter)",$C$51:$C$500,0)),"")</f>
        <v>-14000000000</v>
      </c>
      <c r="H12" s="2">
        <f>IFERROR(INDEX(D12:G12,COUNT(D12:G12)),"")</f>
        <v>-14000000000</v>
      </c>
      <c r="I12" s="2">
        <f>IFERROR(INDEX(I51:I500,MATCH($C$12,$C$51:$C$500,0)),"")</f>
        <v>-14000000000</v>
      </c>
      <c r="J12" s="2">
        <f>IFERROR(INDEX(J51:J500,MATCH($C$12,$C$51:$C$500,0)),"")</f>
        <v>-18000000000</v>
      </c>
      <c r="K12" s="2">
        <f>IFERROR(INDEX(K51:K500,MATCH($C$12,$C$51:$C$500,0)),"")</f>
        <v>-21000000000</v>
      </c>
      <c r="L12" s="2">
        <f>IFERROR(INDEX(L51:L500,MATCH($C$12,$C$51:$C$500,0)),"")</f>
        <v>1000000000</v>
      </c>
      <c r="M12" s="2">
        <f>IFERROR(INDEX(M51:M500,MATCH($C$12,$C$51:$C$500,0)),"")</f>
        <v>-1000000000</v>
      </c>
    </row>
    <row r="13" spans="1:1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>IFERROR(INDEX(I51:I500,MATCH($C$13,$C$51:$C$500,0)),"")</f>
        <v>0</v>
      </c>
      <c r="J13" s="2">
        <f>IFERROR(INDEX(J51:J500,MATCH($C$13,$C$51:$C$500,0)),"")</f>
        <v>3000000000</v>
      </c>
      <c r="K13" s="2">
        <f>IFERROR(INDEX(K51:K500,MATCH($C$13,$C$51:$C$500,0)),"")</f>
        <v>3000000000</v>
      </c>
      <c r="L13" s="2">
        <f>IFERROR(INDEX(L51:L500,MATCH($C$13,$C$51:$C$500,0)),"")</f>
        <v>3000000000</v>
      </c>
      <c r="M13" s="2">
        <f>IFERROR(INDEX(M51:M500,MATCH($C$13,$C$51:$C$500,0)),"")</f>
        <v>0</v>
      </c>
    </row>
    <row r="14" spans="1:13" ht="15.5" x14ac:dyDescent="0.35">
      <c r="C14" t="s">
        <v>27</v>
      </c>
      <c r="D14" s="2">
        <f>IFERROR(INDEX(D51:D500,MATCH($C$14,$C$51:$C$500,0)),"")</f>
        <v>-7888318</v>
      </c>
      <c r="E14" s="2">
        <f>IFERROR(INDEX(E51:E500,MATCH($C$14,$C$51:$C$500,0)),"")</f>
        <v>-25480311</v>
      </c>
      <c r="H14" s="2">
        <f>IFERROR(SUM(D14:G14)*(4/MAX(1,COUNT(D14:G14))),"")</f>
        <v>-66737258</v>
      </c>
      <c r="I14" s="2">
        <f>IFERROR(INDEX(I51:I500,MATCH($C$14,$C$51:$C$500,0)),"")</f>
        <v>-78591059</v>
      </c>
      <c r="J14" s="2">
        <f>IFERROR(INDEX(J51:J500,MATCH($C$14,$C$51:$C$500,0)),"")</f>
        <v>-121573444</v>
      </c>
      <c r="K14" s="2">
        <f>IFERROR(INDEX(K51:K500,MATCH($C$14,$C$51:$C$500,0)),"")</f>
        <v>-85465320</v>
      </c>
      <c r="L14" s="2">
        <f>IFERROR(INDEX(L51:L500,MATCH($C$14,$C$51:$C$500,0)),"")</f>
        <v>-81748119</v>
      </c>
      <c r="M14" s="2">
        <f>IFERROR(INDEX(M51:M500,MATCH($C$14,$C$51:$C$500,0)),"")</f>
        <v>-1606941</v>
      </c>
    </row>
    <row r="15" spans="1:13" ht="15.5" x14ac:dyDescent="0.35">
      <c r="C15" t="s">
        <v>28</v>
      </c>
      <c r="D15" s="2">
        <f>IFERROR(INDEX(D51:D500,MATCH($C$15,$C$51:$C$500,0)),"")</f>
        <v>-228256671</v>
      </c>
      <c r="E15" s="2">
        <f>IFERROR(INDEX(E51:E500,MATCH($C$15,$C$51:$C$500,0)),"")</f>
        <v>-158694738</v>
      </c>
      <c r="H15" s="2">
        <f>IFERROR(SUM(D15:G15)*(4/MAX(1,COUNT(D15:G15))),"")</f>
        <v>-773902818</v>
      </c>
      <c r="I15" s="2">
        <f>IFERROR(INDEX(I51:I500,MATCH($C$15,$C$51:$C$500,0)),"")</f>
        <v>-364762437</v>
      </c>
      <c r="J15" s="2">
        <f>IFERROR(INDEX(J51:J500,MATCH($C$15,$C$51:$C$500,0)),"")</f>
        <v>-251581455</v>
      </c>
      <c r="K15" s="2">
        <f>IFERROR(INDEX(K51:K500,MATCH($C$15,$C$51:$C$500,0)),"")</f>
        <v>-259005323</v>
      </c>
      <c r="L15" s="2">
        <f>IFERROR(INDEX(L51:L500,MATCH($C$15,$C$51:$C$500,0)),"")</f>
        <v>-193320549</v>
      </c>
      <c r="M15" s="2">
        <f>IFERROR(INDEX(M51:M500,MATCH($C$15,$C$51:$C$500,0)),"")</f>
        <v>-232924793</v>
      </c>
    </row>
    <row r="16" spans="1:13" ht="15.5" x14ac:dyDescent="0.35">
      <c r="C16" t="s">
        <v>29</v>
      </c>
      <c r="D16" s="2">
        <f>IFERROR(INDEX(D51:D500,MATCH($C$16,$C$51:$C$500,0)),"")</f>
        <v>350927568</v>
      </c>
      <c r="E16" s="2">
        <f>IFERROR(INDEX(E51:E500,MATCH($C$16,$C$51:$C$500,0)),"")</f>
        <v>575899631</v>
      </c>
      <c r="H16" s="2">
        <f>IFERROR(SUM(D16:G16)*(4/MAX(1,COUNT(D16:G16))),"")</f>
        <v>1853654398</v>
      </c>
      <c r="I16" s="2">
        <f>IFERROR(INDEX(I51:I500,MATCH($C$16,$C$51:$C$500,0)),"")</f>
        <v>624179318</v>
      </c>
      <c r="J16" s="2">
        <f>IFERROR(INDEX(J51:J500,MATCH($C$16,$C$51:$C$500,0)),"")</f>
        <v>1283567245</v>
      </c>
      <c r="K16" s="2">
        <f>IFERROR(INDEX(K51:K500,MATCH($C$16,$C$51:$C$500,0)),"")</f>
        <v>1224396396</v>
      </c>
      <c r="L16" s="2">
        <f>IFERROR(INDEX(L51:L500,MATCH($C$16,$C$51:$C$500,0)),"")</f>
        <v>1019200666</v>
      </c>
      <c r="M16" s="2">
        <f>IFERROR(INDEX(M51:M500,MATCH($C$16,$C$51:$C$500,0)),"")</f>
        <v>355696703</v>
      </c>
    </row>
    <row r="17" spans="1:13" ht="15.5" x14ac:dyDescent="0.35">
      <c r="A17" t="s">
        <v>30</v>
      </c>
    </row>
    <row r="18" spans="1:1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</row>
    <row r="19" spans="1:13" ht="15.5" x14ac:dyDescent="0.35">
      <c r="A19" t="s">
        <v>38</v>
      </c>
      <c r="C19" t="s">
        <v>39</v>
      </c>
    </row>
    <row r="20" spans="1:13" ht="15.5" x14ac:dyDescent="0.35">
      <c r="A20" t="s">
        <v>40</v>
      </c>
      <c r="C20" t="s">
        <v>41</v>
      </c>
      <c r="D20" s="2">
        <f ca="1">IFERROR(D21*D2,"")</f>
        <v>44440000000</v>
      </c>
      <c r="E20" s="2">
        <f ca="1">IFERROR(E21*E2,"")</f>
        <v>37370000000</v>
      </c>
      <c r="H20" s="2">
        <f t="shared" ref="H20:M20" ca="1" si="0">IFERROR(H21*H2,"")</f>
        <v>37370000000</v>
      </c>
      <c r="I20" s="2">
        <f t="shared" ca="1" si="0"/>
        <v>59590000000</v>
      </c>
      <c r="J20" s="2">
        <f t="shared" ca="1" si="0"/>
        <v>31310000000</v>
      </c>
      <c r="K20" s="2">
        <f t="shared" ca="1" si="0"/>
        <v>104030000000</v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12</v>
      </c>
      <c r="D21" s="2">
        <f>IFERROR(INDEX(D51:D500,MATCH($C$7,$C$51:$C$500,0)),"")</f>
        <v>1010000000</v>
      </c>
      <c r="E21" s="2">
        <f>IFERROR(INDEX(E51:E500,MATCH($C$7,$C$51:$C$500,0)),"")</f>
        <v>1010000000</v>
      </c>
      <c r="H21" s="2">
        <f>IFERROR(INDEX(D21:G21,COUNT(D21:G21)),"")</f>
        <v>1010000000</v>
      </c>
      <c r="I21" s="2">
        <f>IFERROR(INDEX(I51:I500,MATCH($C$7,$C$51:$C$500,0)),"")</f>
        <v>1010000000</v>
      </c>
      <c r="J21" s="2">
        <f>IFERROR(INDEX(J51:J500,MATCH($C$7,$C$51:$C$500,0)),"")</f>
        <v>1010000000</v>
      </c>
      <c r="K21" s="2">
        <f>IFERROR(INDEX(K51:K500,MATCH($C$7,$C$51:$C$500,0)),"")</f>
        <v>1010000000</v>
      </c>
      <c r="L21" s="2">
        <f>IFERROR(INDEX(L51:L500,MATCH($C$7,$C$51:$C$500,0)),"")</f>
        <v>0</v>
      </c>
      <c r="M21" s="2">
        <f>IFERROR(INDEX(M51:M500,MATCH($C$7,$C$51:$C$500,0)),"")</f>
        <v>0</v>
      </c>
    </row>
    <row r="23" spans="1:13" ht="15.5" x14ac:dyDescent="0.35">
      <c r="B23" t="s">
        <v>42</v>
      </c>
      <c r="C23" t="s">
        <v>43</v>
      </c>
      <c r="D23" s="3">
        <f>IFERROR(D5/D6*100,"")</f>
        <v>0.17920390280756721</v>
      </c>
      <c r="E23" s="3">
        <f>IFERROR(E5/E6*100,"")</f>
        <v>0.60722533597886963</v>
      </c>
      <c r="H23" s="3">
        <f t="shared" ref="H23:M23" si="1">IFERROR(H5/H6*100,"")</f>
        <v>1.5735019114070457</v>
      </c>
      <c r="I23" s="3">
        <f t="shared" si="1"/>
        <v>0.37937597477716184</v>
      </c>
      <c r="J23" s="3">
        <f t="shared" si="1"/>
        <v>1.5053383851517774</v>
      </c>
      <c r="K23" s="3">
        <f t="shared" si="1"/>
        <v>1.4120699017595157</v>
      </c>
      <c r="L23" s="3">
        <f t="shared" si="1"/>
        <v>5.7353270217320818</v>
      </c>
      <c r="M23" s="3">
        <f t="shared" si="1"/>
        <v>1.1540996720596595</v>
      </c>
    </row>
    <row r="24" spans="1:13" ht="15.5" x14ac:dyDescent="0.35">
      <c r="C24" t="s">
        <v>44</v>
      </c>
      <c r="D24" s="4">
        <f>IFERROR(_xlfn.RRI(5,I23,D23),"")</f>
        <v>-0.13929261778614388</v>
      </c>
      <c r="E24" s="4">
        <f>IFERROR(_xlfn.RRI(5,J23,E23),"")</f>
        <v>-0.16604397704397866</v>
      </c>
      <c r="H24" s="4">
        <f t="shared" ref="H24:M24" si="2">IFERROR(_xlfn.RRI(5,M23,H23),"")</f>
        <v>6.3958752154277487E-2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45</v>
      </c>
      <c r="C25" t="s">
        <v>46</v>
      </c>
      <c r="D25" s="3">
        <f>IFERROR(INDEX(D51:D500,MATCH($A$25,$C$51:$C$500,0)),"")</f>
        <v>0.12</v>
      </c>
      <c r="E25" s="3">
        <f>IFERROR(INDEX(E51:E500,MATCH($A$25,$C$51:$C$500,0)),"")</f>
        <v>0.41</v>
      </c>
      <c r="H25" s="3">
        <f>IFERROR(INDEX(D25:G25,COUNT(D25:G25)),"")</f>
        <v>0.41</v>
      </c>
      <c r="I25" s="3">
        <f>IFERROR(INDEX(I51:I500,MATCH($C$25,$C$51:$C$500,0)),"")</f>
        <v>0.26</v>
      </c>
      <c r="J25" s="3">
        <f>IFERROR(INDEX(J51:J500,MATCH($C$25,$C$51:$C$500,0)),"")</f>
        <v>1.03</v>
      </c>
      <c r="K25" s="3">
        <f>IFERROR(INDEX(K51:K500,MATCH($C$25,$C$51:$C$500,0)),"")</f>
        <v>0.96</v>
      </c>
      <c r="L25" s="3">
        <f>IFERROR(INDEX(L51:L500,MATCH($C$25,$C$51:$C$500,0)),"")</f>
        <v>1032350.15</v>
      </c>
      <c r="M25" s="3">
        <f>IFERROR(INDEX(M51:M500,MATCH($C$25,$C$51:$C$500,0)),"")</f>
        <v>153464.89000000001</v>
      </c>
    </row>
    <row r="26" spans="1:13" ht="15.5" x14ac:dyDescent="0.35">
      <c r="C26" t="s">
        <v>47</v>
      </c>
      <c r="D26" s="4">
        <f>IFERROR(_xlfn.RRI(5,I25,D25),"")</f>
        <v>-0.14327472495069049</v>
      </c>
      <c r="E26" s="4">
        <f>IFERROR(_xlfn.RRI(5,J25,E25),"")</f>
        <v>-0.16825667079249418</v>
      </c>
      <c r="H26" s="4">
        <f t="shared" ref="H26:M26" si="3">IFERROR(_xlfn.RRI(5,M25,H25),"")</f>
        <v>-0.92320110614775341</v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48</v>
      </c>
      <c r="D27" s="3">
        <f>IFERROR(D4/D21,"")</f>
        <v>15.490145730693069</v>
      </c>
      <c r="E27" s="3">
        <f>IFERROR(E4/E21,"")</f>
        <v>12.411578577227722</v>
      </c>
      <c r="H27" s="3">
        <f t="shared" ref="H27:M27" si="4">IFERROR(H4/H21,"")</f>
        <v>55.803448615841582</v>
      </c>
      <c r="I27" s="3">
        <f t="shared" si="4"/>
        <v>25.622816786138614</v>
      </c>
      <c r="J27" s="3">
        <f t="shared" si="4"/>
        <v>28.433916490099008</v>
      </c>
      <c r="K27" s="3">
        <f t="shared" si="4"/>
        <v>29.952565834653466</v>
      </c>
      <c r="L27" s="3" t="str">
        <f t="shared" si="4"/>
        <v/>
      </c>
      <c r="M27" s="3" t="str">
        <f t="shared" si="4"/>
        <v/>
      </c>
    </row>
    <row r="28" spans="1:13" ht="15.5" x14ac:dyDescent="0.35">
      <c r="C28" t="s">
        <v>49</v>
      </c>
      <c r="D28" s="4">
        <f>IFERROR(_xlfn.RRI(5,I27,D27),"")</f>
        <v>-9.5755811063506391E-2</v>
      </c>
      <c r="E28" s="4">
        <f>IFERROR(_xlfn.RRI(5,J27,E27),"")</f>
        <v>-0.15277635577546045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50</v>
      </c>
      <c r="H29" s="4">
        <f t="shared" ref="H29:M29" si="6">IFERROR(((H25-I25)/I25)*100%,"")</f>
        <v>0.57692307692307676</v>
      </c>
      <c r="I29" s="4">
        <f t="shared" si="6"/>
        <v>-0.74757281553398058</v>
      </c>
      <c r="J29" s="4">
        <f t="shared" si="6"/>
        <v>7.2916666666666741E-2</v>
      </c>
      <c r="K29" s="4">
        <f t="shared" si="6"/>
        <v>-0.99999907008295585</v>
      </c>
      <c r="L29" s="4">
        <f t="shared" si="6"/>
        <v>5.726946795452692</v>
      </c>
      <c r="M29" s="4" t="str">
        <f t="shared" si="6"/>
        <v/>
      </c>
    </row>
    <row r="30" spans="1:13" ht="15.5" x14ac:dyDescent="0.35">
      <c r="C30" t="s">
        <v>51</v>
      </c>
      <c r="H30" s="4">
        <f t="shared" ref="H30:M30" si="7">IFERROR(((H27-I27)/I27)*100%,"")</f>
        <v>1.1778811081391345</v>
      </c>
      <c r="I30" s="4">
        <f t="shared" si="7"/>
        <v>-9.8864315963622149E-2</v>
      </c>
      <c r="J30" s="4">
        <f t="shared" si="7"/>
        <v>-5.0701811422027301E-2</v>
      </c>
      <c r="K30" s="4" t="str">
        <f t="shared" si="7"/>
        <v/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68.959999999999994</v>
      </c>
      <c r="E32" s="3">
        <f>IFERROR(INDEX(E51:E500,MATCH($A$32,$C$51:$C$500,0)),"")</f>
        <v>68.83</v>
      </c>
      <c r="H32" s="3">
        <f>IFERROR(INDEX(D32:G32,COUNT(D32:G32)),"")</f>
        <v>68.83</v>
      </c>
      <c r="I32" s="3">
        <f>IFERROR(INDEX(I51:I500,MATCH($C$32,$C$51:$C$500,0)),"")</f>
        <v>68.83</v>
      </c>
      <c r="J32" s="3">
        <f>IFERROR(INDEX(J51:J500,MATCH($C$32,$C$51:$C$500,0)),"")</f>
        <v>68.569999999999993</v>
      </c>
      <c r="K32" s="3">
        <f>IFERROR(INDEX(K51:K500,MATCH($C$32,$C$51:$C$500,0)),"")</f>
        <v>67.540000000000006</v>
      </c>
      <c r="L32" s="3">
        <f>IFERROR(INDEX(L51:L500,MATCH($C$32,$C$51:$C$500,0)),"")</f>
        <v>18275790.420000002</v>
      </c>
      <c r="M32" s="3">
        <f>IFERROR(INDEX(M51:M500,MATCH($C$32,$C$51:$C$500,0)),"")</f>
        <v>17227614.07</v>
      </c>
    </row>
    <row r="33" spans="1:13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0.54</v>
      </c>
      <c r="E33" s="3">
        <f>IFERROR(INDEX(E51:E500,MATCH($A$33,$C$51:$C$500,0)),"")</f>
        <v>0.86</v>
      </c>
      <c r="H33" s="3">
        <f>IFERROR(INDEX(D33:G33,COUNT(D33:G33)),"")</f>
        <v>0.86</v>
      </c>
      <c r="I33" s="3">
        <f>IFERROR(INDEX(I51:I500,MATCH($C$33,$C$51:$C$500,0)),"")</f>
        <v>0.86</v>
      </c>
      <c r="J33" s="3">
        <f>IFERROR(INDEX(J51:J500,MATCH($C$33,$C$51:$C$500,0)),"")</f>
        <v>0.45</v>
      </c>
      <c r="K33" s="3">
        <f>IFERROR(INDEX(K51:K500,MATCH($C$33,$C$51:$C$500,0)),"")</f>
        <v>1.53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308.33</v>
      </c>
      <c r="E34" s="3">
        <f>IFERROR(INDEX(E51:E500,MATCH($A$34,$C$51:$C$500,0)),"")</f>
        <v>143.9</v>
      </c>
      <c r="H34" s="3">
        <f>IFERROR(INDEX(D34:G34,COUNT(D34:G34)),"")</f>
        <v>143.9</v>
      </c>
      <c r="I34" s="3">
        <f>IFERROR(INDEX(I51:I500,MATCH($C$34,$C$51:$C$500,0)),"")</f>
        <v>226.92</v>
      </c>
      <c r="J34" s="3">
        <f>IFERROR(INDEX(J51:J500,MATCH($C$34,$C$51:$C$500,0)),"")</f>
        <v>30.1</v>
      </c>
      <c r="K34" s="3">
        <f>IFERROR(INDEX(K51:K500,MATCH($C$34,$C$51:$C$500,0)),"")</f>
        <v>107.29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2.38</v>
      </c>
      <c r="E35" s="3">
        <f>IFERROR(INDEX(E51:E500,MATCH($A$35,$C$51:$C$500,0)),"")</f>
        <v>4.74</v>
      </c>
      <c r="H35" s="3">
        <f>IFERROR(INDEX(D35:G35,COUNT(D35:G35)),"")</f>
        <v>4.74</v>
      </c>
      <c r="I35" s="3">
        <f>IFERROR(INDEX(I51:I500,MATCH($C$35,$C$51:$C$500,0)),"")</f>
        <v>2.29</v>
      </c>
      <c r="J35" s="3">
        <f>IFERROR(INDEX(J51:J500,MATCH($C$35,$C$51:$C$500,0)),"")</f>
        <v>1.0900000000000001</v>
      </c>
      <c r="K35" s="3">
        <f>IFERROR(INDEX(K51:K500,MATCH($C$35,$C$51:$C$500,0)),"")</f>
        <v>3.43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64</v>
      </c>
      <c r="C36" t="s">
        <v>65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66</v>
      </c>
      <c r="C37" t="s">
        <v>67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68</v>
      </c>
      <c r="E50" t="s">
        <v>69</v>
      </c>
      <c r="F50" t="s">
        <v>70</v>
      </c>
      <c r="G50" t="s">
        <v>71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</row>
    <row r="51" spans="2:13" ht="15.5" x14ac:dyDescent="0.35">
      <c r="B51" t="s">
        <v>73</v>
      </c>
      <c r="C51" t="s">
        <v>6</v>
      </c>
      <c r="D51" s="5">
        <v>15645047188</v>
      </c>
      <c r="E51" s="5">
        <v>12535694363</v>
      </c>
      <c r="F51" s="5">
        <v>13343350591</v>
      </c>
      <c r="G51" s="5">
        <v>15546076468</v>
      </c>
      <c r="I51" s="5">
        <v>25879044954</v>
      </c>
      <c r="J51" s="5">
        <v>28718255655</v>
      </c>
      <c r="K51" s="5">
        <v>30252091493</v>
      </c>
      <c r="L51" s="5">
        <v>27618753957</v>
      </c>
      <c r="M51" s="5">
        <v>17216925470</v>
      </c>
    </row>
    <row r="52" spans="2:13" ht="15.5" x14ac:dyDescent="0.35">
      <c r="C52" t="s">
        <v>74</v>
      </c>
      <c r="D52" s="5">
        <v>-11776604291</v>
      </c>
      <c r="E52" s="5">
        <v>-9183138541</v>
      </c>
      <c r="F52" s="5">
        <v>-10444188056</v>
      </c>
      <c r="G52" s="5">
        <v>-11791928565</v>
      </c>
      <c r="I52" s="5">
        <v>-19627326597</v>
      </c>
      <c r="J52" s="5">
        <v>-22072715365</v>
      </c>
      <c r="K52" s="5">
        <v>-24799564424</v>
      </c>
      <c r="L52" s="5">
        <v>-23000090882</v>
      </c>
      <c r="M52" s="5">
        <v>-14016593408</v>
      </c>
    </row>
    <row r="53" spans="2:13" ht="15.5" x14ac:dyDescent="0.35">
      <c r="C53" t="s">
        <v>75</v>
      </c>
      <c r="D53" s="5">
        <v>3868442897</v>
      </c>
      <c r="E53" s="5">
        <v>3352555822</v>
      </c>
      <c r="F53" s="5">
        <v>2899162535</v>
      </c>
      <c r="G53" s="5">
        <v>3754147903</v>
      </c>
      <c r="I53" s="5">
        <v>6251718357</v>
      </c>
      <c r="J53" s="5">
        <v>6645540290</v>
      </c>
      <c r="K53" s="5">
        <v>5452527069</v>
      </c>
      <c r="L53" s="5">
        <v>4618663075</v>
      </c>
      <c r="M53" s="5">
        <v>3200332062</v>
      </c>
    </row>
    <row r="54" spans="2:13" ht="15.5" x14ac:dyDescent="0.35">
      <c r="C54" t="s">
        <v>76</v>
      </c>
      <c r="D54" s="5">
        <v>-3509627011</v>
      </c>
      <c r="E54" s="5">
        <v>-2751175880</v>
      </c>
      <c r="F54" s="5">
        <v>-2797772100</v>
      </c>
      <c r="G54" s="5">
        <v>-2734630657</v>
      </c>
      <c r="I54" s="5">
        <v>-5548947980</v>
      </c>
      <c r="J54" s="5">
        <v>-5240399601</v>
      </c>
      <c r="K54" s="5">
        <v>-4142665353</v>
      </c>
      <c r="L54" s="5">
        <v>-3517714290</v>
      </c>
      <c r="M54" s="5">
        <v>-2843028418</v>
      </c>
    </row>
    <row r="55" spans="2:13" ht="15.5" x14ac:dyDescent="0.35">
      <c r="C55" t="s">
        <v>77</v>
      </c>
      <c r="D55" s="5">
        <v>-3316211753</v>
      </c>
      <c r="E55" s="5">
        <v>-2904690433</v>
      </c>
      <c r="F55" s="5">
        <v>-2890082531</v>
      </c>
      <c r="G55" s="5">
        <v>-2799977554</v>
      </c>
      <c r="I55" s="5">
        <v>-5794772964</v>
      </c>
      <c r="J55" s="5">
        <v>-5449809600</v>
      </c>
      <c r="K55" s="5">
        <v>-4271997241</v>
      </c>
      <c r="L55" s="5">
        <v>-3534642276</v>
      </c>
      <c r="M55" s="5">
        <v>-2816590878</v>
      </c>
    </row>
    <row r="56" spans="2:13" ht="15.5" x14ac:dyDescent="0.35">
      <c r="C56" t="s">
        <v>81</v>
      </c>
      <c r="D56" s="5">
        <v>1652430</v>
      </c>
      <c r="E56" s="5">
        <v>3304860</v>
      </c>
      <c r="G56" s="5">
        <v>6521580</v>
      </c>
      <c r="I56" s="5">
        <v>3304860</v>
      </c>
      <c r="J56" s="5">
        <v>6521580</v>
      </c>
      <c r="K56" s="5">
        <v>-5995080</v>
      </c>
      <c r="L56" s="5">
        <v>12660960</v>
      </c>
      <c r="M56" s="5">
        <v>36287160</v>
      </c>
    </row>
    <row r="57" spans="2:13" ht="15.5" x14ac:dyDescent="0.35">
      <c r="C57" t="s">
        <v>78</v>
      </c>
      <c r="D57" s="5">
        <v>358815886</v>
      </c>
      <c r="E57" s="5">
        <v>601379942</v>
      </c>
      <c r="F57" s="5">
        <v>101390435</v>
      </c>
      <c r="G57" s="5">
        <v>1019517246</v>
      </c>
      <c r="I57" s="5">
        <v>702770377</v>
      </c>
      <c r="J57" s="5">
        <v>1405140689</v>
      </c>
      <c r="K57" s="5">
        <v>1309861716</v>
      </c>
      <c r="L57" s="5">
        <v>1100948785</v>
      </c>
      <c r="M57" s="5">
        <v>357303644</v>
      </c>
    </row>
    <row r="58" spans="2:13" ht="15.5" x14ac:dyDescent="0.35">
      <c r="C58" t="s">
        <v>79</v>
      </c>
      <c r="D58" s="5">
        <v>-7888318</v>
      </c>
      <c r="E58" s="5">
        <v>-25480311</v>
      </c>
      <c r="F58" s="5">
        <v>-53110748</v>
      </c>
      <c r="G58" s="5">
        <v>-97528407</v>
      </c>
      <c r="I58" s="5">
        <v>-78591059</v>
      </c>
      <c r="J58" s="5">
        <v>-121573444</v>
      </c>
      <c r="K58" s="5">
        <v>-85465320</v>
      </c>
      <c r="L58" s="5">
        <v>-81748119</v>
      </c>
      <c r="M58" s="5">
        <v>-1606941</v>
      </c>
    </row>
    <row r="59" spans="2:13" ht="15.5" x14ac:dyDescent="0.35">
      <c r="C59" t="s">
        <v>27</v>
      </c>
      <c r="D59" s="5">
        <v>-7888318</v>
      </c>
      <c r="E59" s="5">
        <v>-25480311</v>
      </c>
      <c r="F59" s="5">
        <v>-53110748</v>
      </c>
      <c r="G59" s="5">
        <v>-97528407</v>
      </c>
      <c r="I59" s="5">
        <v>-78591059</v>
      </c>
      <c r="J59" s="5">
        <v>-121573444</v>
      </c>
      <c r="K59" s="5">
        <v>-85465320</v>
      </c>
      <c r="L59" s="5">
        <v>-81748119</v>
      </c>
      <c r="M59" s="5">
        <v>-1606941</v>
      </c>
    </row>
    <row r="60" spans="2:13" ht="15.5" x14ac:dyDescent="0.35">
      <c r="C60" t="s">
        <v>82</v>
      </c>
      <c r="D60" s="5">
        <v>-7888318</v>
      </c>
      <c r="E60" s="5">
        <v>-25480311</v>
      </c>
      <c r="F60" s="5">
        <v>-53110748</v>
      </c>
      <c r="G60" s="5">
        <v>-97528407</v>
      </c>
      <c r="I60" s="5">
        <v>-78591059</v>
      </c>
      <c r="J60" s="5">
        <v>-121573444</v>
      </c>
      <c r="K60" s="5">
        <v>-85465320</v>
      </c>
      <c r="L60" s="5">
        <v>-81748119</v>
      </c>
      <c r="M60" s="5">
        <v>-1606941</v>
      </c>
    </row>
    <row r="61" spans="2:13" ht="15.5" x14ac:dyDescent="0.35">
      <c r="C61" t="s">
        <v>29</v>
      </c>
      <c r="D61" s="5">
        <v>350927568</v>
      </c>
      <c r="E61" s="5">
        <v>575899631</v>
      </c>
      <c r="F61" s="5">
        <v>48279687</v>
      </c>
      <c r="G61" s="5">
        <v>921988839</v>
      </c>
      <c r="I61" s="5">
        <v>624179318</v>
      </c>
      <c r="J61" s="5">
        <v>1283567245</v>
      </c>
      <c r="K61" s="5">
        <v>1224396396</v>
      </c>
      <c r="L61" s="5">
        <v>1019200666</v>
      </c>
      <c r="M61" s="5">
        <v>355696703</v>
      </c>
    </row>
    <row r="62" spans="2:13" ht="15.5" x14ac:dyDescent="0.35">
      <c r="C62" t="s">
        <v>28</v>
      </c>
      <c r="D62" s="5">
        <v>-228256671</v>
      </c>
      <c r="E62" s="5">
        <v>-158694738</v>
      </c>
      <c r="F62" s="5">
        <v>-206067699</v>
      </c>
      <c r="G62" s="5">
        <v>-166582211</v>
      </c>
      <c r="I62" s="5">
        <v>-364762437</v>
      </c>
      <c r="J62" s="5">
        <v>-251581455</v>
      </c>
      <c r="K62" s="5">
        <v>-259005323</v>
      </c>
      <c r="L62" s="5">
        <v>-193320549</v>
      </c>
      <c r="M62" s="5">
        <v>-232924793</v>
      </c>
    </row>
    <row r="63" spans="2:13" ht="15.5" x14ac:dyDescent="0.35">
      <c r="C63" t="s">
        <v>83</v>
      </c>
      <c r="D63" s="5">
        <v>-233994772</v>
      </c>
      <c r="E63" s="5">
        <v>-162187893</v>
      </c>
      <c r="F63" s="5">
        <v>-206067699</v>
      </c>
      <c r="G63" s="5">
        <v>-201360313</v>
      </c>
      <c r="I63" s="5">
        <v>-368255592</v>
      </c>
      <c r="J63" s="5">
        <v>-308922984</v>
      </c>
      <c r="K63" s="5">
        <v>-283526639</v>
      </c>
      <c r="L63" s="5">
        <v>-257965342</v>
      </c>
      <c r="M63" s="5">
        <v>-176746057</v>
      </c>
    </row>
    <row r="64" spans="2:13" ht="15.5" x14ac:dyDescent="0.35">
      <c r="C64" t="s">
        <v>84</v>
      </c>
      <c r="D64" s="5">
        <v>5738101</v>
      </c>
      <c r="E64" s="5">
        <v>3493155</v>
      </c>
      <c r="G64" s="5">
        <v>34778102</v>
      </c>
      <c r="I64" s="5">
        <v>3493155</v>
      </c>
      <c r="J64" s="5">
        <v>57341529</v>
      </c>
      <c r="K64" s="5">
        <v>24521316</v>
      </c>
      <c r="L64" s="5">
        <v>64644793</v>
      </c>
      <c r="M64" s="5">
        <v>-56178736</v>
      </c>
    </row>
    <row r="65" spans="2:13" ht="15.5" x14ac:dyDescent="0.35">
      <c r="C65" t="s">
        <v>85</v>
      </c>
      <c r="D65" s="5">
        <v>-228256671</v>
      </c>
      <c r="E65" s="5">
        <v>-158694738</v>
      </c>
      <c r="F65" s="5">
        <v>-206067699</v>
      </c>
      <c r="G65" s="5">
        <v>-166582211</v>
      </c>
      <c r="I65" s="5">
        <v>-364762437</v>
      </c>
      <c r="J65" s="5">
        <v>-251581455</v>
      </c>
      <c r="K65" s="5">
        <v>-259005323</v>
      </c>
      <c r="L65" s="5">
        <v>-193320549</v>
      </c>
      <c r="M65" s="5">
        <v>-232924793</v>
      </c>
    </row>
    <row r="66" spans="2:13" ht="15.5" x14ac:dyDescent="0.35">
      <c r="C66" t="s">
        <v>87</v>
      </c>
      <c r="D66" s="5">
        <v>122670897</v>
      </c>
      <c r="E66" s="5">
        <v>417204893</v>
      </c>
      <c r="F66" s="5">
        <v>-157788012</v>
      </c>
      <c r="G66" s="5">
        <v>755406628</v>
      </c>
      <c r="I66" s="5">
        <v>259416881</v>
      </c>
      <c r="J66" s="5">
        <v>1031985790</v>
      </c>
      <c r="K66" s="5">
        <v>965391073</v>
      </c>
      <c r="L66" s="5">
        <v>825880117</v>
      </c>
      <c r="M66" s="5">
        <v>122771910</v>
      </c>
    </row>
    <row r="67" spans="2:13" ht="15.5" x14ac:dyDescent="0.35">
      <c r="C67" t="s">
        <v>88</v>
      </c>
      <c r="D67" s="5">
        <v>1652430</v>
      </c>
      <c r="E67" s="5">
        <v>3304860</v>
      </c>
      <c r="G67" s="5">
        <v>6521580</v>
      </c>
      <c r="I67" s="5">
        <v>3304860</v>
      </c>
      <c r="J67" s="5">
        <v>6521580</v>
      </c>
      <c r="K67" s="5">
        <v>-5995080</v>
      </c>
      <c r="L67" s="5">
        <v>12660960</v>
      </c>
      <c r="M67" s="5">
        <v>36287160</v>
      </c>
    </row>
    <row r="68" spans="2:13" ht="15.5" x14ac:dyDescent="0.35">
      <c r="C68" t="s">
        <v>320</v>
      </c>
      <c r="D68" s="5">
        <v>1652430</v>
      </c>
      <c r="E68" s="5">
        <v>3304860</v>
      </c>
      <c r="G68" s="5">
        <v>6521580</v>
      </c>
      <c r="I68" s="5">
        <v>3304860</v>
      </c>
      <c r="J68" s="5">
        <v>6521580</v>
      </c>
      <c r="K68" s="5">
        <v>-5995080</v>
      </c>
      <c r="L68" s="5">
        <v>12660960</v>
      </c>
      <c r="M68" s="5">
        <v>36287160</v>
      </c>
    </row>
    <row r="69" spans="2:13" ht="15.5" x14ac:dyDescent="0.35">
      <c r="C69" t="s">
        <v>89</v>
      </c>
      <c r="D69" s="5">
        <v>124323327</v>
      </c>
      <c r="E69" s="5">
        <v>420509753</v>
      </c>
      <c r="F69" s="5">
        <v>-157788012</v>
      </c>
      <c r="G69" s="5">
        <v>761928208</v>
      </c>
      <c r="I69" s="5">
        <v>262721741</v>
      </c>
      <c r="J69" s="5">
        <v>1038507370</v>
      </c>
      <c r="K69" s="5">
        <v>959395993</v>
      </c>
      <c r="L69" s="5">
        <v>838541077</v>
      </c>
      <c r="M69" s="5">
        <v>159059070</v>
      </c>
    </row>
    <row r="70" spans="2:13" ht="15.5" x14ac:dyDescent="0.35">
      <c r="C70" t="s">
        <v>90</v>
      </c>
      <c r="D70" s="5">
        <v>122670897</v>
      </c>
      <c r="E70" s="5">
        <v>417204893</v>
      </c>
      <c r="F70" s="5">
        <v>-157788012</v>
      </c>
      <c r="G70" s="5">
        <v>755406628</v>
      </c>
      <c r="I70" s="5">
        <v>259416881</v>
      </c>
      <c r="J70" s="5">
        <v>1031985790</v>
      </c>
      <c r="K70" s="5">
        <v>965391073</v>
      </c>
      <c r="L70" s="5">
        <v>825880117</v>
      </c>
      <c r="M70" s="5">
        <v>122771910</v>
      </c>
    </row>
    <row r="71" spans="2:13" ht="15.5" x14ac:dyDescent="0.35">
      <c r="C71" t="s">
        <v>8</v>
      </c>
      <c r="D71" s="5">
        <v>124323327</v>
      </c>
      <c r="E71" s="5">
        <v>420509753</v>
      </c>
      <c r="F71" s="5">
        <v>-157788012</v>
      </c>
      <c r="G71" s="5">
        <v>761928208</v>
      </c>
      <c r="I71" s="5">
        <v>262721741</v>
      </c>
      <c r="J71" s="5">
        <v>1038507370</v>
      </c>
      <c r="K71" s="5">
        <v>959395993</v>
      </c>
      <c r="L71" s="5">
        <v>838541077</v>
      </c>
      <c r="M71" s="5">
        <v>159059070</v>
      </c>
    </row>
    <row r="72" spans="2:13" ht="15.5" x14ac:dyDescent="0.35">
      <c r="C72" t="s">
        <v>91</v>
      </c>
    </row>
    <row r="73" spans="2:13" ht="15.5" x14ac:dyDescent="0.35">
      <c r="C73" t="s">
        <v>92</v>
      </c>
      <c r="D73" s="5">
        <v>122670897</v>
      </c>
      <c r="E73" s="5">
        <v>417204893</v>
      </c>
      <c r="F73" s="5">
        <v>-157788012</v>
      </c>
      <c r="G73" s="5">
        <v>755406628</v>
      </c>
      <c r="I73" s="5">
        <v>259416881</v>
      </c>
      <c r="J73" s="5">
        <v>1031985790</v>
      </c>
      <c r="K73" s="5">
        <v>965391073</v>
      </c>
      <c r="L73" s="5">
        <v>825880117</v>
      </c>
      <c r="M73" s="5">
        <v>122771910</v>
      </c>
    </row>
    <row r="74" spans="2:13" ht="15.5" x14ac:dyDescent="0.35">
      <c r="C74" t="s">
        <v>93</v>
      </c>
      <c r="D74" s="5">
        <v>124323327</v>
      </c>
      <c r="E74" s="5">
        <v>420509753</v>
      </c>
      <c r="F74" s="5">
        <v>-157788012</v>
      </c>
      <c r="G74" s="5">
        <v>761928208</v>
      </c>
      <c r="I74" s="5">
        <v>262721741</v>
      </c>
      <c r="J74" s="5">
        <v>1038507370</v>
      </c>
      <c r="K74" s="5">
        <v>959395993</v>
      </c>
      <c r="L74" s="5">
        <v>838541077</v>
      </c>
      <c r="M74" s="5">
        <v>159059070</v>
      </c>
    </row>
    <row r="75" spans="2:13" ht="15.5" x14ac:dyDescent="0.35">
      <c r="C75" t="s">
        <v>94</v>
      </c>
      <c r="D75" s="5">
        <v>124323327</v>
      </c>
      <c r="E75" s="5">
        <v>420509753</v>
      </c>
      <c r="F75" s="5">
        <v>-157788012</v>
      </c>
      <c r="G75" s="5">
        <v>761928208</v>
      </c>
      <c r="I75" s="5">
        <v>262721741</v>
      </c>
      <c r="J75" s="5">
        <v>1038507370</v>
      </c>
      <c r="K75" s="5">
        <v>959395993</v>
      </c>
      <c r="L75" s="5">
        <v>838541077</v>
      </c>
      <c r="M75" s="5">
        <v>159059070</v>
      </c>
    </row>
    <row r="77" spans="2:13" ht="15.5" x14ac:dyDescent="0.35">
      <c r="B77" t="s">
        <v>95</v>
      </c>
      <c r="C77" t="s">
        <v>96</v>
      </c>
    </row>
    <row r="78" spans="2:13" ht="15.5" x14ac:dyDescent="0.35">
      <c r="C78" t="s">
        <v>97</v>
      </c>
    </row>
    <row r="79" spans="2:13" ht="15.5" x14ac:dyDescent="0.35">
      <c r="C79" t="s">
        <v>20</v>
      </c>
      <c r="D79" s="5">
        <v>11847562468</v>
      </c>
      <c r="E79" s="5">
        <v>13673037126</v>
      </c>
      <c r="F79" s="5">
        <v>18581193260</v>
      </c>
      <c r="G79" s="5">
        <v>20154384359</v>
      </c>
      <c r="I79" s="5">
        <v>13673037126</v>
      </c>
      <c r="J79" s="5">
        <v>20154384359</v>
      </c>
      <c r="K79" s="5">
        <v>24013978567</v>
      </c>
      <c r="L79" s="5">
        <v>1491095704</v>
      </c>
      <c r="M79" s="5">
        <v>1136711657</v>
      </c>
    </row>
    <row r="80" spans="2:13" ht="15.5" x14ac:dyDescent="0.35">
      <c r="C80" t="s">
        <v>98</v>
      </c>
      <c r="D80" s="5">
        <v>6083604010</v>
      </c>
      <c r="E80" s="5">
        <v>4638312545</v>
      </c>
      <c r="F80" s="5">
        <v>5789065262</v>
      </c>
      <c r="G80" s="5">
        <v>5881606318</v>
      </c>
      <c r="I80" s="5">
        <v>4638312545</v>
      </c>
      <c r="J80" s="5">
        <v>5881606318</v>
      </c>
      <c r="K80" s="5">
        <v>5117661209</v>
      </c>
      <c r="L80" s="5">
        <v>5387018475</v>
      </c>
      <c r="M80" s="5">
        <v>4434818818</v>
      </c>
    </row>
    <row r="81" spans="3:13" ht="15.5" x14ac:dyDescent="0.35">
      <c r="C81" t="s">
        <v>99</v>
      </c>
      <c r="D81" s="5">
        <v>1200367900</v>
      </c>
      <c r="E81" s="5">
        <v>1876567900</v>
      </c>
      <c r="I81" s="5">
        <v>1876567900</v>
      </c>
    </row>
    <row r="82" spans="3:13" ht="15.5" x14ac:dyDescent="0.35">
      <c r="C82" t="s">
        <v>100</v>
      </c>
      <c r="D82" s="5">
        <v>6083604010</v>
      </c>
      <c r="E82" s="5">
        <v>4638312545</v>
      </c>
      <c r="F82" s="5">
        <v>5789065262</v>
      </c>
      <c r="G82" s="5">
        <v>5881606318</v>
      </c>
      <c r="I82" s="5">
        <v>4638312545</v>
      </c>
      <c r="J82" s="5">
        <v>5881606318</v>
      </c>
      <c r="K82" s="5">
        <v>5117661209</v>
      </c>
      <c r="L82" s="5">
        <v>5387018475</v>
      </c>
      <c r="M82" s="5">
        <v>4434818818</v>
      </c>
    </row>
    <row r="83" spans="3:13" ht="15.5" x14ac:dyDescent="0.35">
      <c r="C83" t="s">
        <v>101</v>
      </c>
      <c r="D83" s="5">
        <v>81020000</v>
      </c>
      <c r="E83" s="5">
        <v>77975000</v>
      </c>
      <c r="F83" s="5">
        <v>123794000</v>
      </c>
      <c r="G83" s="5">
        <v>141444000</v>
      </c>
      <c r="I83" s="5">
        <v>77975000</v>
      </c>
      <c r="J83" s="5">
        <v>141444000</v>
      </c>
      <c r="K83" s="5">
        <v>100544000</v>
      </c>
      <c r="L83" s="5">
        <v>74944000</v>
      </c>
    </row>
    <row r="84" spans="3:13" ht="15.5" x14ac:dyDescent="0.35">
      <c r="C84" t="s">
        <v>102</v>
      </c>
      <c r="D84" s="5">
        <v>81020000</v>
      </c>
      <c r="E84" s="5">
        <v>77975000</v>
      </c>
      <c r="F84" s="5">
        <v>123794000</v>
      </c>
      <c r="G84" s="5">
        <v>141444000</v>
      </c>
      <c r="I84" s="5">
        <v>77975000</v>
      </c>
      <c r="J84" s="5">
        <v>141444000</v>
      </c>
      <c r="K84" s="5">
        <v>100544000</v>
      </c>
      <c r="L84" s="5">
        <v>74944000</v>
      </c>
    </row>
    <row r="85" spans="3:13" ht="15.5" x14ac:dyDescent="0.35">
      <c r="C85" t="s">
        <v>103</v>
      </c>
      <c r="D85" s="5">
        <v>14427452131</v>
      </c>
      <c r="E85" s="5">
        <v>14352384211</v>
      </c>
      <c r="F85" s="5">
        <v>10421520716</v>
      </c>
      <c r="G85" s="5">
        <v>10428941865</v>
      </c>
      <c r="I85" s="5">
        <v>14352384211</v>
      </c>
      <c r="J85" s="5">
        <v>10428941865</v>
      </c>
      <c r="K85" s="5">
        <v>10371707944</v>
      </c>
      <c r="L85" s="5">
        <v>9703964669</v>
      </c>
      <c r="M85" s="5">
        <v>9087286560</v>
      </c>
    </row>
    <row r="86" spans="3:13" ht="15.5" x14ac:dyDescent="0.35">
      <c r="C86" t="s">
        <v>81</v>
      </c>
      <c r="D86" s="5">
        <v>54431910</v>
      </c>
      <c r="E86" s="5">
        <v>52779480</v>
      </c>
      <c r="F86" s="5">
        <v>49474620</v>
      </c>
      <c r="G86" s="5">
        <v>49474620</v>
      </c>
      <c r="I86" s="5">
        <v>52779480</v>
      </c>
      <c r="J86" s="5">
        <v>49474620</v>
      </c>
      <c r="K86" s="5">
        <v>42953040</v>
      </c>
      <c r="L86" s="5">
        <v>48948120</v>
      </c>
      <c r="M86" s="5">
        <v>36287160</v>
      </c>
    </row>
    <row r="87" spans="3:13" ht="15.5" x14ac:dyDescent="0.35">
      <c r="C87" t="s">
        <v>104</v>
      </c>
      <c r="D87" s="5">
        <v>33942896972</v>
      </c>
      <c r="E87" s="5">
        <v>33272773148</v>
      </c>
      <c r="F87" s="5">
        <v>35615252103</v>
      </c>
      <c r="G87" s="5">
        <v>37086528127</v>
      </c>
      <c r="I87" s="5">
        <v>33272773148</v>
      </c>
      <c r="J87" s="5">
        <v>37086528127</v>
      </c>
      <c r="K87" s="5">
        <v>53040300957</v>
      </c>
      <c r="L87" s="5">
        <v>17035934566</v>
      </c>
      <c r="M87" s="5">
        <v>14658817035</v>
      </c>
    </row>
    <row r="88" spans="3:13" ht="15.5" x14ac:dyDescent="0.35">
      <c r="C88" t="s">
        <v>105</v>
      </c>
    </row>
    <row r="89" spans="3:13" ht="15.5" x14ac:dyDescent="0.35">
      <c r="C89" t="s">
        <v>106</v>
      </c>
      <c r="D89" s="5">
        <v>30015691539</v>
      </c>
      <c r="E89" s="5">
        <v>30513151932</v>
      </c>
      <c r="F89" s="5">
        <v>28074801796</v>
      </c>
      <c r="G89" s="5">
        <v>27649545697</v>
      </c>
      <c r="I89" s="5">
        <v>30513151932</v>
      </c>
      <c r="J89" s="5">
        <v>27649545697</v>
      </c>
      <c r="K89" s="5">
        <v>20585734034</v>
      </c>
      <c r="L89" s="5">
        <v>17168137536</v>
      </c>
      <c r="M89" s="5">
        <v>18901253735</v>
      </c>
    </row>
    <row r="90" spans="3:13" ht="15.5" x14ac:dyDescent="0.35">
      <c r="C90" t="s">
        <v>108</v>
      </c>
      <c r="D90" s="5">
        <v>84207568</v>
      </c>
      <c r="E90" s="5">
        <v>78935537</v>
      </c>
      <c r="F90" s="5">
        <v>76374522</v>
      </c>
      <c r="G90" s="5">
        <v>76374522</v>
      </c>
      <c r="I90" s="5">
        <v>78935537</v>
      </c>
      <c r="J90" s="5">
        <v>76374522</v>
      </c>
      <c r="K90" s="5">
        <v>20872413</v>
      </c>
    </row>
    <row r="91" spans="3:13" ht="15.5" x14ac:dyDescent="0.35">
      <c r="C91" t="s">
        <v>109</v>
      </c>
      <c r="D91" s="5">
        <v>39477507344</v>
      </c>
      <c r="E91" s="5">
        <v>40161460287</v>
      </c>
      <c r="F91" s="5">
        <v>38797660167</v>
      </c>
      <c r="G91" s="5">
        <v>38404965100</v>
      </c>
      <c r="I91" s="5">
        <v>40161460287</v>
      </c>
      <c r="J91" s="5">
        <v>38404965100</v>
      </c>
      <c r="K91" s="5">
        <v>20997318099</v>
      </c>
      <c r="L91" s="5">
        <v>17763971251</v>
      </c>
      <c r="M91" s="5">
        <v>19702209513</v>
      </c>
    </row>
    <row r="92" spans="3:13" ht="15.5" x14ac:dyDescent="0.35">
      <c r="C92" t="s">
        <v>110</v>
      </c>
      <c r="D92" s="5">
        <v>73420404316</v>
      </c>
      <c r="E92" s="5">
        <v>73434233435</v>
      </c>
      <c r="F92" s="5">
        <v>74412912270</v>
      </c>
      <c r="G92" s="5">
        <v>75491493227</v>
      </c>
      <c r="I92" s="5">
        <v>73434233435</v>
      </c>
      <c r="J92" s="5">
        <v>75491493227</v>
      </c>
      <c r="K92" s="5">
        <v>74037619056</v>
      </c>
      <c r="L92" s="5">
        <v>34799905817</v>
      </c>
      <c r="M92" s="5">
        <v>34361026548</v>
      </c>
    </row>
    <row r="93" spans="3:13" ht="15.5" x14ac:dyDescent="0.35">
      <c r="C93" t="s">
        <v>111</v>
      </c>
    </row>
    <row r="94" spans="3:13" ht="15.5" x14ac:dyDescent="0.35">
      <c r="C94" t="s">
        <v>112</v>
      </c>
    </row>
    <row r="95" spans="3:13" ht="15.5" x14ac:dyDescent="0.35">
      <c r="C95" t="s">
        <v>113</v>
      </c>
      <c r="D95" s="5">
        <v>3392476375</v>
      </c>
      <c r="E95" s="5">
        <v>3841617107</v>
      </c>
      <c r="F95" s="5">
        <v>5314280695</v>
      </c>
      <c r="G95" s="5">
        <v>6207326977</v>
      </c>
      <c r="I95" s="5">
        <v>3841617107</v>
      </c>
      <c r="J95" s="5">
        <v>6207326977</v>
      </c>
      <c r="K95" s="5">
        <v>5726049094</v>
      </c>
      <c r="L95" s="5">
        <v>4957901744</v>
      </c>
      <c r="M95" s="5">
        <v>2853363646</v>
      </c>
    </row>
    <row r="96" spans="3:13" ht="15.5" x14ac:dyDescent="0.35">
      <c r="C96" t="s">
        <v>114</v>
      </c>
    </row>
    <row r="97" spans="3:13" ht="15.5" x14ac:dyDescent="0.35">
      <c r="C97" t="s">
        <v>251</v>
      </c>
      <c r="D97" s="5">
        <v>1969863663</v>
      </c>
      <c r="E97" s="5">
        <v>1862398248</v>
      </c>
      <c r="F97" s="5">
        <v>2446630583</v>
      </c>
      <c r="G97" s="5">
        <v>3362546819</v>
      </c>
      <c r="I97" s="5">
        <v>1862398248</v>
      </c>
      <c r="J97" s="5">
        <v>3362546819</v>
      </c>
      <c r="K97" s="5">
        <v>2935794396</v>
      </c>
      <c r="L97" s="5">
        <v>2084436271</v>
      </c>
      <c r="M97" s="5">
        <v>2760845548</v>
      </c>
    </row>
    <row r="98" spans="3:13" ht="15.5" x14ac:dyDescent="0.35">
      <c r="C98" t="s">
        <v>115</v>
      </c>
    </row>
    <row r="99" spans="3:13" ht="15.5" x14ac:dyDescent="0.35">
      <c r="C99" t="s">
        <v>252</v>
      </c>
      <c r="D99" s="5">
        <v>1200367900</v>
      </c>
      <c r="E99" s="5">
        <v>1876567900</v>
      </c>
      <c r="I99" s="5">
        <v>1876567900</v>
      </c>
    </row>
    <row r="100" spans="3:13" ht="15.5" x14ac:dyDescent="0.35">
      <c r="C100" t="s">
        <v>250</v>
      </c>
      <c r="F100" s="5">
        <v>2550000000</v>
      </c>
      <c r="G100" s="5">
        <v>2550000000</v>
      </c>
      <c r="J100" s="5">
        <v>2550000000</v>
      </c>
      <c r="K100" s="5">
        <v>2600000000</v>
      </c>
      <c r="L100" s="5">
        <v>2600000000</v>
      </c>
    </row>
    <row r="101" spans="3:13" ht="15.5" x14ac:dyDescent="0.35">
      <c r="C101" t="s">
        <v>117</v>
      </c>
      <c r="D101" s="5">
        <v>27398946</v>
      </c>
      <c r="E101" s="5">
        <v>49060511</v>
      </c>
      <c r="G101" s="5">
        <v>187250427</v>
      </c>
      <c r="I101" s="5">
        <v>49060511</v>
      </c>
      <c r="J101" s="5">
        <v>187250427</v>
      </c>
      <c r="K101" s="5">
        <v>98860588</v>
      </c>
    </row>
    <row r="102" spans="3:13" ht="15.5" x14ac:dyDescent="0.35">
      <c r="C102" t="s">
        <v>116</v>
      </c>
      <c r="D102" s="5">
        <v>187762532</v>
      </c>
      <c r="E102" s="5">
        <v>53590448</v>
      </c>
      <c r="F102" s="5">
        <v>244401781</v>
      </c>
      <c r="G102" s="5">
        <v>63779731</v>
      </c>
      <c r="I102" s="5">
        <v>53590448</v>
      </c>
      <c r="J102" s="5">
        <v>63779731</v>
      </c>
      <c r="K102" s="5">
        <v>47644110</v>
      </c>
      <c r="L102" s="5">
        <v>198465473</v>
      </c>
      <c r="M102" s="5">
        <v>61548946</v>
      </c>
    </row>
    <row r="103" spans="3:13" ht="15.5" x14ac:dyDescent="0.35">
      <c r="C103" t="s">
        <v>322</v>
      </c>
    </row>
    <row r="104" spans="3:13" ht="15.5" x14ac:dyDescent="0.35">
      <c r="C104" t="s">
        <v>325</v>
      </c>
      <c r="D104" s="5">
        <v>7083334</v>
      </c>
      <c r="F104" s="5">
        <v>73248331</v>
      </c>
      <c r="G104" s="5">
        <v>43750000</v>
      </c>
      <c r="J104" s="5">
        <v>43750000</v>
      </c>
      <c r="K104" s="5">
        <v>43750000</v>
      </c>
      <c r="L104" s="5">
        <v>75000000</v>
      </c>
      <c r="M104" s="5">
        <v>30969152</v>
      </c>
    </row>
    <row r="105" spans="3:13" ht="15.5" x14ac:dyDescent="0.35">
      <c r="C105" t="s">
        <v>122</v>
      </c>
      <c r="D105" s="5">
        <v>652582286</v>
      </c>
      <c r="E105" s="5">
        <v>341594000</v>
      </c>
      <c r="F105" s="5">
        <v>268119000</v>
      </c>
      <c r="G105" s="5">
        <v>295865663</v>
      </c>
      <c r="I105" s="5">
        <v>341594000</v>
      </c>
      <c r="J105" s="5">
        <v>295865663</v>
      </c>
      <c r="K105" s="5">
        <v>369041635</v>
      </c>
      <c r="L105" s="5">
        <v>15221371739</v>
      </c>
      <c r="M105" s="5">
        <v>17725571645</v>
      </c>
    </row>
    <row r="106" spans="3:13" ht="15.5" x14ac:dyDescent="0.35">
      <c r="C106" t="s">
        <v>123</v>
      </c>
      <c r="D106" s="5">
        <v>652582286</v>
      </c>
      <c r="E106" s="5">
        <v>341594000</v>
      </c>
      <c r="F106" s="5">
        <v>268119000</v>
      </c>
      <c r="G106" s="5">
        <v>295865663</v>
      </c>
      <c r="I106" s="5">
        <v>341594000</v>
      </c>
      <c r="J106" s="5">
        <v>295865663</v>
      </c>
      <c r="K106" s="5">
        <v>369041635</v>
      </c>
      <c r="L106" s="5">
        <v>15221371739</v>
      </c>
      <c r="M106" s="5">
        <v>17725571645</v>
      </c>
    </row>
    <row r="107" spans="3:13" ht="15.5" x14ac:dyDescent="0.35">
      <c r="C107" t="s">
        <v>119</v>
      </c>
    </row>
    <row r="108" spans="3:13" ht="15.5" x14ac:dyDescent="0.35">
      <c r="C108" t="s">
        <v>121</v>
      </c>
      <c r="D108" s="5">
        <v>281480786</v>
      </c>
      <c r="G108" s="5">
        <v>27746663</v>
      </c>
      <c r="J108" s="5">
        <v>27746663</v>
      </c>
      <c r="K108" s="5">
        <v>95903635</v>
      </c>
      <c r="L108" s="5">
        <v>204626916</v>
      </c>
      <c r="M108" s="5">
        <v>235596068</v>
      </c>
    </row>
    <row r="109" spans="3:13" ht="15.5" x14ac:dyDescent="0.35">
      <c r="C109" t="s">
        <v>256</v>
      </c>
      <c r="L109" s="5">
        <v>5339823</v>
      </c>
      <c r="M109" s="5">
        <v>66413576</v>
      </c>
    </row>
    <row r="110" spans="3:13" ht="15.5" x14ac:dyDescent="0.35">
      <c r="C110" t="s">
        <v>245</v>
      </c>
    </row>
    <row r="111" spans="3:13" ht="15.5" x14ac:dyDescent="0.35">
      <c r="C111" t="s">
        <v>124</v>
      </c>
      <c r="D111" s="5">
        <v>4045058661</v>
      </c>
      <c r="E111" s="5">
        <v>4183211107</v>
      </c>
      <c r="F111" s="5">
        <v>5582399695</v>
      </c>
      <c r="G111" s="5">
        <v>6503192640</v>
      </c>
      <c r="I111" s="5">
        <v>4183211107</v>
      </c>
      <c r="J111" s="5">
        <v>6503192640</v>
      </c>
      <c r="K111" s="5">
        <v>6095090729</v>
      </c>
      <c r="L111" s="5">
        <v>20179273483</v>
      </c>
      <c r="M111" s="5">
        <v>20578935291</v>
      </c>
    </row>
    <row r="112" spans="3:13" ht="15.5" x14ac:dyDescent="0.35">
      <c r="C112" t="s">
        <v>125</v>
      </c>
    </row>
    <row r="113" spans="2:13" ht="15.5" x14ac:dyDescent="0.35">
      <c r="C113" t="s">
        <v>126</v>
      </c>
      <c r="D113" s="5">
        <v>50304036050</v>
      </c>
      <c r="E113" s="5">
        <v>50304036050</v>
      </c>
      <c r="F113" s="5">
        <v>50304036050</v>
      </c>
      <c r="G113" s="5">
        <v>50304036050</v>
      </c>
      <c r="I113" s="5">
        <v>50304036050</v>
      </c>
      <c r="J113" s="5">
        <v>50304036050</v>
      </c>
      <c r="K113" s="5">
        <v>50300000000</v>
      </c>
      <c r="L113" s="5">
        <v>4000000000</v>
      </c>
      <c r="M113" s="5">
        <v>4000000000</v>
      </c>
    </row>
    <row r="114" spans="2:13" ht="15.5" x14ac:dyDescent="0.35">
      <c r="C114" t="s">
        <v>127</v>
      </c>
      <c r="D114" s="5">
        <v>16065728840</v>
      </c>
      <c r="E114" s="5">
        <v>16065728840</v>
      </c>
      <c r="F114" s="5">
        <v>16065728840</v>
      </c>
      <c r="G114" s="5">
        <v>16065728840</v>
      </c>
      <c r="I114" s="5">
        <v>16065728840</v>
      </c>
      <c r="J114" s="5">
        <v>16065728840</v>
      </c>
      <c r="K114" s="5">
        <v>16062500000</v>
      </c>
    </row>
    <row r="115" spans="2:13" ht="15.5" x14ac:dyDescent="0.35">
      <c r="C115" t="s">
        <v>128</v>
      </c>
      <c r="D115" s="5">
        <v>2951148855</v>
      </c>
      <c r="E115" s="5">
        <v>2828477958</v>
      </c>
      <c r="F115" s="5">
        <v>2411273065</v>
      </c>
      <c r="G115" s="5">
        <v>2569061077</v>
      </c>
      <c r="I115" s="5">
        <v>2828477958</v>
      </c>
      <c r="J115" s="5">
        <v>2569061077</v>
      </c>
      <c r="K115" s="5">
        <v>1537075287</v>
      </c>
      <c r="L115" s="5">
        <v>10571684214</v>
      </c>
      <c r="M115" s="5">
        <v>9745804097</v>
      </c>
    </row>
    <row r="116" spans="2:13" ht="15.5" x14ac:dyDescent="0.35">
      <c r="C116" t="s">
        <v>257</v>
      </c>
      <c r="D116" s="5">
        <v>500000000</v>
      </c>
      <c r="E116" s="5">
        <v>450000000</v>
      </c>
      <c r="F116" s="5">
        <v>450000000</v>
      </c>
      <c r="G116" s="5">
        <v>400000000</v>
      </c>
      <c r="I116" s="5">
        <v>450000000</v>
      </c>
      <c r="J116" s="5">
        <v>400000000</v>
      </c>
      <c r="K116" s="5">
        <v>350000000</v>
      </c>
      <c r="L116" s="5">
        <v>300000000</v>
      </c>
      <c r="M116" s="5">
        <v>250000000</v>
      </c>
    </row>
    <row r="117" spans="2:13" ht="15.5" x14ac:dyDescent="0.35">
      <c r="C117" t="s">
        <v>258</v>
      </c>
      <c r="D117" s="5">
        <v>2451148855</v>
      </c>
      <c r="E117" s="5">
        <v>2378477958</v>
      </c>
      <c r="F117" s="5">
        <v>1961273065</v>
      </c>
      <c r="G117" s="5">
        <v>2169061077</v>
      </c>
      <c r="I117" s="5">
        <v>2378477958</v>
      </c>
      <c r="J117" s="5">
        <v>2169061077</v>
      </c>
      <c r="K117" s="5">
        <v>1187075287</v>
      </c>
      <c r="L117" s="5">
        <v>10271684214</v>
      </c>
      <c r="M117" s="5">
        <v>9495804097</v>
      </c>
    </row>
    <row r="118" spans="2:13" ht="15.5" x14ac:dyDescent="0.35">
      <c r="C118" t="s">
        <v>259</v>
      </c>
      <c r="D118" s="5">
        <v>2951148855</v>
      </c>
      <c r="E118" s="5">
        <v>2828477958</v>
      </c>
      <c r="F118" s="5">
        <v>2411273065</v>
      </c>
      <c r="G118" s="5">
        <v>2569061077</v>
      </c>
      <c r="I118" s="5">
        <v>2828477958</v>
      </c>
      <c r="J118" s="5">
        <v>2569061077</v>
      </c>
      <c r="K118" s="5">
        <v>1537075287</v>
      </c>
      <c r="L118" s="5">
        <v>10571684214</v>
      </c>
      <c r="M118" s="5">
        <v>9745804097</v>
      </c>
    </row>
    <row r="119" spans="2:13" ht="15.5" x14ac:dyDescent="0.35">
      <c r="C119" t="s">
        <v>260</v>
      </c>
    </row>
    <row r="120" spans="2:13" ht="15.5" x14ac:dyDescent="0.35">
      <c r="C120" t="s">
        <v>10</v>
      </c>
      <c r="D120" s="5">
        <v>69375345655</v>
      </c>
      <c r="E120" s="5">
        <v>69251022328</v>
      </c>
      <c r="F120" s="5">
        <v>68830512575</v>
      </c>
      <c r="G120" s="5">
        <v>68988300587</v>
      </c>
      <c r="I120" s="5">
        <v>69251022328</v>
      </c>
      <c r="J120" s="5">
        <v>68988300587</v>
      </c>
      <c r="K120" s="5">
        <v>67942528327</v>
      </c>
      <c r="L120" s="5">
        <v>14620632334</v>
      </c>
      <c r="M120" s="5">
        <v>13782091257</v>
      </c>
    </row>
    <row r="121" spans="2:13" ht="15.5" x14ac:dyDescent="0.35">
      <c r="C121" t="s">
        <v>129</v>
      </c>
      <c r="D121" s="5">
        <v>73420404316</v>
      </c>
      <c r="E121" s="5">
        <v>73434233435</v>
      </c>
      <c r="F121" s="5">
        <v>74412912270</v>
      </c>
      <c r="G121" s="5">
        <v>75491493227</v>
      </c>
      <c r="I121" s="5">
        <v>73434233435</v>
      </c>
      <c r="J121" s="5">
        <v>75491493227</v>
      </c>
      <c r="K121" s="5">
        <v>74037619056</v>
      </c>
      <c r="L121" s="5">
        <v>34799905817</v>
      </c>
      <c r="M121" s="5">
        <v>34361026548</v>
      </c>
    </row>
    <row r="122" spans="2:13" ht="15.5" x14ac:dyDescent="0.35">
      <c r="C122" t="s">
        <v>130</v>
      </c>
      <c r="D122" s="5">
        <v>1006080721</v>
      </c>
      <c r="E122" s="5">
        <v>1006080721</v>
      </c>
      <c r="F122" s="5">
        <v>1006080721</v>
      </c>
      <c r="G122" s="5">
        <v>1006080721</v>
      </c>
      <c r="I122" s="5">
        <v>1006080721</v>
      </c>
      <c r="J122" s="5">
        <v>1006080721</v>
      </c>
      <c r="K122" s="5">
        <v>1006000000</v>
      </c>
      <c r="L122" s="5">
        <v>800</v>
      </c>
      <c r="M122" s="5">
        <v>800</v>
      </c>
    </row>
    <row r="124" spans="2:13" ht="15.5" x14ac:dyDescent="0.35">
      <c r="B124" t="s">
        <v>131</v>
      </c>
      <c r="C124" t="s">
        <v>132</v>
      </c>
      <c r="D124" s="5">
        <v>-1479076594</v>
      </c>
      <c r="E124" s="5">
        <v>1062695700</v>
      </c>
      <c r="F124" s="5">
        <v>-265594412</v>
      </c>
      <c r="G124" s="5">
        <v>3808133967</v>
      </c>
      <c r="I124" s="5">
        <v>797101288</v>
      </c>
      <c r="J124" s="5">
        <v>5134764481</v>
      </c>
      <c r="K124" s="5">
        <v>326340043</v>
      </c>
      <c r="L124" s="5">
        <v>295687938</v>
      </c>
      <c r="M124" s="5">
        <v>774779697</v>
      </c>
    </row>
    <row r="125" spans="2:13" ht="15.5" x14ac:dyDescent="0.35">
      <c r="C125" t="s">
        <v>133</v>
      </c>
      <c r="D125" s="5">
        <v>14199755723</v>
      </c>
      <c r="E125" s="5">
        <v>13686447080</v>
      </c>
      <c r="F125" s="5">
        <v>13435891647</v>
      </c>
      <c r="G125" s="5">
        <v>16034435794</v>
      </c>
      <c r="I125" s="5">
        <v>27122338727</v>
      </c>
      <c r="J125" s="5">
        <v>27954310546</v>
      </c>
      <c r="K125" s="5">
        <v>30521448759</v>
      </c>
      <c r="L125" s="5">
        <v>26666554300</v>
      </c>
      <c r="M125" s="5">
        <v>18475769052</v>
      </c>
    </row>
    <row r="126" spans="2:13" ht="15.5" x14ac:dyDescent="0.35">
      <c r="C126" t="s">
        <v>134</v>
      </c>
      <c r="D126" s="5">
        <v>-11220572670</v>
      </c>
      <c r="E126" s="5">
        <v>-9590984022</v>
      </c>
      <c r="F126" s="5">
        <v>-9171075879</v>
      </c>
      <c r="G126" s="5">
        <v>-7725743373</v>
      </c>
      <c r="I126" s="5">
        <v>-18762059901</v>
      </c>
      <c r="J126" s="5">
        <v>-16004835646</v>
      </c>
      <c r="K126" s="5">
        <v>-23020615473</v>
      </c>
      <c r="L126" s="5">
        <v>-21905103972</v>
      </c>
      <c r="M126" s="5">
        <v>-14254345143</v>
      </c>
    </row>
    <row r="127" spans="2:13" ht="15.5" x14ac:dyDescent="0.35">
      <c r="C127" t="s">
        <v>724</v>
      </c>
      <c r="D127" s="5">
        <v>-2071786836</v>
      </c>
      <c r="E127" s="5">
        <v>-856403084</v>
      </c>
      <c r="F127" s="5">
        <v>-1806307316</v>
      </c>
      <c r="G127" s="5">
        <v>-1890505248</v>
      </c>
      <c r="I127" s="5">
        <v>-2662710400</v>
      </c>
      <c r="J127" s="5">
        <v>-1941360373</v>
      </c>
      <c r="K127" s="5">
        <v>-3031693203</v>
      </c>
      <c r="L127" s="5">
        <v>-488845947</v>
      </c>
      <c r="M127" s="5">
        <v>-65047709</v>
      </c>
    </row>
    <row r="128" spans="2:13" ht="15.5" x14ac:dyDescent="0.35">
      <c r="C128" t="s">
        <v>135</v>
      </c>
      <c r="D128" s="5">
        <v>-2143701636</v>
      </c>
      <c r="E128" s="5">
        <v>-2131206861</v>
      </c>
      <c r="F128" s="5">
        <v>-2322611876</v>
      </c>
      <c r="G128" s="5">
        <v>-2290753652</v>
      </c>
      <c r="I128" s="5">
        <v>-4453818737</v>
      </c>
      <c r="J128" s="5">
        <v>-4435207422</v>
      </c>
      <c r="K128" s="5">
        <v>-3745996601</v>
      </c>
      <c r="L128" s="5">
        <v>-3650630782</v>
      </c>
      <c r="M128" s="5">
        <v>-3157539615</v>
      </c>
    </row>
    <row r="129" spans="3:13" ht="15.5" x14ac:dyDescent="0.35">
      <c r="C129" t="s">
        <v>137</v>
      </c>
      <c r="D129" s="5">
        <v>-234882857</v>
      </c>
      <c r="E129" s="5">
        <v>-12961132</v>
      </c>
      <c r="F129" s="5">
        <v>-355096210</v>
      </c>
      <c r="G129" s="5">
        <v>-221771147</v>
      </c>
      <c r="I129" s="5">
        <v>-368057342</v>
      </c>
      <c r="J129" s="5">
        <v>-316569180</v>
      </c>
      <c r="K129" s="5">
        <v>-311338119</v>
      </c>
      <c r="L129" s="5">
        <v>-244537542</v>
      </c>
      <c r="M129" s="5">
        <v>-222449947</v>
      </c>
    </row>
    <row r="130" spans="3:13" ht="15.5" x14ac:dyDescent="0.35">
      <c r="C130" t="s">
        <v>467</v>
      </c>
      <c r="D130" s="5">
        <v>-7888318</v>
      </c>
      <c r="E130" s="5">
        <v>-32196281</v>
      </c>
      <c r="F130" s="5">
        <v>-46394778</v>
      </c>
      <c r="G130" s="5">
        <v>-97528407</v>
      </c>
      <c r="I130" s="5">
        <v>-78591059</v>
      </c>
      <c r="J130" s="5">
        <v>-121573444</v>
      </c>
      <c r="K130" s="5">
        <v>-85465320</v>
      </c>
      <c r="L130" s="5">
        <v>-81748119</v>
      </c>
      <c r="M130" s="5">
        <v>-1606941</v>
      </c>
    </row>
    <row r="131" spans="3:13" ht="15.5" x14ac:dyDescent="0.35">
      <c r="C131" t="s">
        <v>139</v>
      </c>
      <c r="D131" s="5">
        <v>264451936</v>
      </c>
      <c r="E131" s="5">
        <v>-2621496663</v>
      </c>
      <c r="G131" s="5">
        <v>-118610180</v>
      </c>
      <c r="I131" s="5">
        <v>-2621496663</v>
      </c>
      <c r="J131" s="5">
        <v>-117735110</v>
      </c>
      <c r="K131" s="5">
        <v>27412500000</v>
      </c>
      <c r="L131" s="5">
        <v>154399999</v>
      </c>
      <c r="M131" s="5">
        <v>-1885514339</v>
      </c>
    </row>
    <row r="132" spans="3:13" ht="15.5" x14ac:dyDescent="0.35">
      <c r="C132" t="s">
        <v>140</v>
      </c>
      <c r="D132" s="5">
        <v>-610850000</v>
      </c>
      <c r="E132" s="5">
        <v>-3349355171</v>
      </c>
      <c r="F132" s="5">
        <v>-1307596687</v>
      </c>
      <c r="G132" s="5">
        <v>-7130673579</v>
      </c>
      <c r="I132" s="5">
        <v>-4656951858</v>
      </c>
      <c r="J132" s="5">
        <v>-8876623579</v>
      </c>
      <c r="K132" s="5">
        <v>-5215957180</v>
      </c>
      <c r="L132" s="5">
        <v>-95703890</v>
      </c>
      <c r="M132" s="5">
        <v>-495414000</v>
      </c>
    </row>
    <row r="133" spans="3:13" ht="15.5" x14ac:dyDescent="0.35">
      <c r="C133" t="s">
        <v>143</v>
      </c>
      <c r="D133" s="5">
        <v>-610850000</v>
      </c>
      <c r="E133" s="5">
        <v>-3349355171</v>
      </c>
      <c r="F133" s="5">
        <v>-1307596687</v>
      </c>
      <c r="G133" s="5">
        <v>-7130673579</v>
      </c>
      <c r="I133" s="5">
        <v>-4656951858</v>
      </c>
      <c r="J133" s="5">
        <v>-8876623579</v>
      </c>
      <c r="K133" s="5">
        <v>-5215957180</v>
      </c>
      <c r="L133" s="5">
        <v>-95703890</v>
      </c>
      <c r="M133" s="5">
        <v>-495414000</v>
      </c>
    </row>
    <row r="134" spans="3:13" ht="15.5" x14ac:dyDescent="0.35">
      <c r="C134" t="s">
        <v>148</v>
      </c>
      <c r="D134" s="5">
        <v>264451936</v>
      </c>
      <c r="E134" s="5">
        <v>-2621496663</v>
      </c>
      <c r="G134" s="5">
        <v>-118610180</v>
      </c>
      <c r="I134" s="5">
        <v>-2621496663</v>
      </c>
      <c r="J134" s="5">
        <v>-117735110</v>
      </c>
      <c r="K134" s="5">
        <v>27412500000</v>
      </c>
      <c r="L134" s="5">
        <v>154399999</v>
      </c>
      <c r="M134" s="5">
        <v>-1885514339</v>
      </c>
    </row>
    <row r="135" spans="3:13" ht="15.5" x14ac:dyDescent="0.35">
      <c r="C135" t="s">
        <v>255</v>
      </c>
    </row>
    <row r="136" spans="3:13" ht="15.5" x14ac:dyDescent="0.35">
      <c r="C136" t="s">
        <v>470</v>
      </c>
      <c r="L136" s="5">
        <v>-2445600001</v>
      </c>
      <c r="M136" s="5">
        <v>1032913000</v>
      </c>
    </row>
    <row r="137" spans="3:13" ht="15.5" x14ac:dyDescent="0.35">
      <c r="C137" t="s">
        <v>471</v>
      </c>
      <c r="M137" s="5">
        <v>-2843427339</v>
      </c>
    </row>
    <row r="138" spans="3:13" ht="15.5" x14ac:dyDescent="0.35">
      <c r="C138" t="s">
        <v>501</v>
      </c>
      <c r="D138" s="5">
        <v>264451936</v>
      </c>
      <c r="E138" s="5">
        <v>-2550000000</v>
      </c>
      <c r="G138" s="5">
        <v>-50000000</v>
      </c>
      <c r="I138" s="5">
        <v>-2550000000</v>
      </c>
      <c r="J138" s="5">
        <v>-50000000</v>
      </c>
      <c r="L138" s="5">
        <v>2600000000</v>
      </c>
    </row>
    <row r="139" spans="3:13" ht="15.5" x14ac:dyDescent="0.35">
      <c r="C139" t="s">
        <v>343</v>
      </c>
      <c r="E139" s="5">
        <v>-71496663</v>
      </c>
      <c r="G139" s="5">
        <v>-75000000</v>
      </c>
      <c r="I139" s="5">
        <v>-71496663</v>
      </c>
      <c r="J139" s="5">
        <v>-75000000</v>
      </c>
      <c r="K139" s="5">
        <v>-150000000</v>
      </c>
      <c r="M139" s="5">
        <v>-75000000</v>
      </c>
    </row>
    <row r="140" spans="3:13" ht="15.5" x14ac:dyDescent="0.35">
      <c r="C140" t="s">
        <v>154</v>
      </c>
      <c r="K140" s="5">
        <v>10000000000</v>
      </c>
    </row>
    <row r="141" spans="3:13" ht="15.5" x14ac:dyDescent="0.35">
      <c r="C141" t="s">
        <v>1115</v>
      </c>
      <c r="G141" s="5">
        <v>4036050</v>
      </c>
      <c r="J141" s="5">
        <v>4036050</v>
      </c>
    </row>
    <row r="142" spans="3:13" ht="15.5" x14ac:dyDescent="0.35">
      <c r="C142" t="s">
        <v>1260</v>
      </c>
      <c r="G142" s="5">
        <v>3228840</v>
      </c>
      <c r="J142" s="5">
        <v>3228840</v>
      </c>
    </row>
    <row r="143" spans="3:13" ht="15.5" x14ac:dyDescent="0.35">
      <c r="C143" t="s">
        <v>589</v>
      </c>
      <c r="K143" s="5">
        <v>-3937500000</v>
      </c>
    </row>
    <row r="144" spans="3:13" ht="15.5" x14ac:dyDescent="0.35">
      <c r="C144" t="s">
        <v>428</v>
      </c>
      <c r="K144" s="5">
        <v>20000000000</v>
      </c>
    </row>
    <row r="145" spans="2:13" ht="15.5" x14ac:dyDescent="0.35">
      <c r="C145" t="s">
        <v>1261</v>
      </c>
      <c r="G145" s="5">
        <v>-875070</v>
      </c>
    </row>
    <row r="146" spans="2:13" ht="15.5" x14ac:dyDescent="0.35">
      <c r="C146" t="s">
        <v>389</v>
      </c>
      <c r="K146" s="5">
        <v>1500000000</v>
      </c>
    </row>
    <row r="147" spans="2:13" ht="15.5" x14ac:dyDescent="0.35">
      <c r="C147" t="s">
        <v>1262</v>
      </c>
      <c r="K147" s="5">
        <v>1500000000</v>
      </c>
      <c r="L147" s="5">
        <v>-2445600001</v>
      </c>
      <c r="M147" s="5">
        <v>-1810514339</v>
      </c>
    </row>
    <row r="148" spans="2:13" ht="15.5" x14ac:dyDescent="0.35">
      <c r="C148" t="s">
        <v>157</v>
      </c>
      <c r="D148" s="5">
        <v>-1825474658</v>
      </c>
      <c r="E148" s="5">
        <v>-4908156134</v>
      </c>
      <c r="F148" s="5">
        <v>-1573191099</v>
      </c>
      <c r="G148" s="5">
        <v>-3441149792</v>
      </c>
      <c r="I148" s="5">
        <v>-6481347233</v>
      </c>
      <c r="J148" s="5">
        <v>-3859594208</v>
      </c>
      <c r="K148" s="5">
        <v>22522882863</v>
      </c>
      <c r="L148" s="5">
        <v>354384047</v>
      </c>
      <c r="M148" s="5">
        <v>-1606148642</v>
      </c>
    </row>
    <row r="149" spans="2:13" ht="15.5" x14ac:dyDescent="0.35">
      <c r="C149" t="s">
        <v>158</v>
      </c>
      <c r="D149" s="5">
        <v>13673037126</v>
      </c>
      <c r="F149" s="5">
        <v>20154384359</v>
      </c>
      <c r="I149" s="5">
        <v>20154384359</v>
      </c>
      <c r="J149" s="5">
        <v>24013978567</v>
      </c>
      <c r="K149" s="5">
        <v>1491095704</v>
      </c>
      <c r="L149" s="5">
        <v>1136711657</v>
      </c>
      <c r="M149" s="5">
        <v>2742860299</v>
      </c>
    </row>
    <row r="150" spans="2:13" ht="15.5" x14ac:dyDescent="0.35">
      <c r="C150" t="s">
        <v>159</v>
      </c>
      <c r="D150" s="5">
        <v>11847562468</v>
      </c>
      <c r="E150" s="5">
        <v>-4908156134</v>
      </c>
      <c r="F150" s="5">
        <v>18581193260</v>
      </c>
      <c r="G150" s="5">
        <v>-3441149792</v>
      </c>
      <c r="I150" s="5">
        <v>13673037126</v>
      </c>
      <c r="J150" s="5">
        <v>20154384359</v>
      </c>
      <c r="K150" s="5">
        <v>24013978567</v>
      </c>
      <c r="L150" s="5">
        <v>1491095704</v>
      </c>
      <c r="M150" s="5">
        <v>1136711657</v>
      </c>
    </row>
    <row r="152" spans="2:13" ht="15.5" x14ac:dyDescent="0.35">
      <c r="B152" t="s">
        <v>160</v>
      </c>
      <c r="C152" t="s">
        <v>12</v>
      </c>
      <c r="D152" s="5">
        <v>1010000000</v>
      </c>
      <c r="E152" s="5">
        <v>1010000000</v>
      </c>
      <c r="F152" s="5">
        <v>1010000000</v>
      </c>
      <c r="G152" s="5">
        <v>1010000000</v>
      </c>
      <c r="I152" s="5">
        <v>1010000000</v>
      </c>
      <c r="J152" s="5">
        <v>1010000000</v>
      </c>
      <c r="K152" s="5">
        <v>1010000000</v>
      </c>
      <c r="L152" s="5">
        <v>0</v>
      </c>
      <c r="M152" s="5">
        <v>0</v>
      </c>
    </row>
    <row r="153" spans="2:13" ht="15.5" x14ac:dyDescent="0.35">
      <c r="C153" t="s">
        <v>161</v>
      </c>
      <c r="D153" s="6">
        <v>0.12</v>
      </c>
      <c r="E153" s="6">
        <v>0.41</v>
      </c>
      <c r="F153" s="6">
        <v>-0.16</v>
      </c>
      <c r="G153" s="6">
        <v>0.75</v>
      </c>
    </row>
    <row r="154" spans="2:13" ht="15.5" x14ac:dyDescent="0.35">
      <c r="C154" t="s">
        <v>162</v>
      </c>
      <c r="D154" s="6">
        <v>308.33</v>
      </c>
      <c r="E154" s="6">
        <v>143.9</v>
      </c>
      <c r="F154" s="6">
        <v>-193.75</v>
      </c>
      <c r="G154" s="6">
        <v>41.33</v>
      </c>
    </row>
    <row r="155" spans="2:13" ht="15.5" x14ac:dyDescent="0.35">
      <c r="C155" t="s">
        <v>61</v>
      </c>
      <c r="D155" s="6">
        <v>2.38</v>
      </c>
      <c r="E155" s="6">
        <v>4.74</v>
      </c>
      <c r="F155" s="6">
        <v>2.34</v>
      </c>
      <c r="G155" s="6">
        <v>2.0099999999999998</v>
      </c>
    </row>
    <row r="156" spans="2:13" ht="15.5" x14ac:dyDescent="0.35">
      <c r="C156" t="s">
        <v>163</v>
      </c>
    </row>
    <row r="157" spans="2:13" ht="15.5" x14ac:dyDescent="0.35">
      <c r="C157" t="s">
        <v>164</v>
      </c>
      <c r="D157" s="6">
        <v>1.7000000000000001E-3</v>
      </c>
      <c r="E157" s="6">
        <v>5.6999999999999993E-3</v>
      </c>
      <c r="F157" s="6">
        <v>-2.0999999999999999E-3</v>
      </c>
      <c r="G157" s="6">
        <v>0.01</v>
      </c>
    </row>
    <row r="158" spans="2:13" ht="15.5" x14ac:dyDescent="0.35">
      <c r="C158" t="s">
        <v>165</v>
      </c>
      <c r="D158" s="6">
        <v>1.8E-3</v>
      </c>
      <c r="E158" s="6">
        <v>6.0000000000000001E-3</v>
      </c>
      <c r="F158" s="6">
        <v>-2.3E-3</v>
      </c>
      <c r="G158" s="6">
        <v>1.09E-2</v>
      </c>
    </row>
    <row r="159" spans="2:13" ht="15.5" x14ac:dyDescent="0.35">
      <c r="C159" t="s">
        <v>166</v>
      </c>
      <c r="D159" s="6">
        <v>1.0200000000000001E-2</v>
      </c>
      <c r="E159" s="6">
        <v>1.7299999999999999E-2</v>
      </c>
      <c r="F159" s="6">
        <v>2.8999999999999998E-3</v>
      </c>
      <c r="G159" s="6">
        <v>2.9399999999999999E-2</v>
      </c>
    </row>
    <row r="160" spans="2:13" ht="15.5" x14ac:dyDescent="0.35">
      <c r="C160" t="s">
        <v>167</v>
      </c>
      <c r="D160" s="6">
        <v>45.49</v>
      </c>
      <c r="E160" s="6">
        <v>23.6</v>
      </c>
      <c r="F160" s="6">
        <v>1.91</v>
      </c>
      <c r="G160" s="6">
        <v>10.45</v>
      </c>
    </row>
    <row r="161" spans="3:13" ht="15.5" x14ac:dyDescent="0.35">
      <c r="C161" t="s">
        <v>168</v>
      </c>
      <c r="D161" s="5">
        <v>69000000000</v>
      </c>
      <c r="E161" s="5">
        <v>69000000000</v>
      </c>
      <c r="F161" s="5">
        <v>69000000000</v>
      </c>
      <c r="G161" s="5">
        <v>69000000000</v>
      </c>
    </row>
    <row r="162" spans="3:13" ht="15.5" x14ac:dyDescent="0.35">
      <c r="C162" t="s">
        <v>169</v>
      </c>
      <c r="D162" s="6">
        <v>0.54</v>
      </c>
      <c r="E162" s="6">
        <v>0.86</v>
      </c>
      <c r="F162" s="6">
        <v>0.45</v>
      </c>
      <c r="G162" s="6">
        <v>0.45</v>
      </c>
    </row>
    <row r="163" spans="3:13" ht="15.5" x14ac:dyDescent="0.35">
      <c r="C163" t="s">
        <v>170</v>
      </c>
      <c r="D163" s="6">
        <v>68.959999999999994</v>
      </c>
      <c r="E163" s="6">
        <v>68.83</v>
      </c>
      <c r="F163" s="6">
        <v>68.41</v>
      </c>
      <c r="G163" s="6">
        <v>68.569999999999993</v>
      </c>
    </row>
    <row r="164" spans="3:13" ht="15.5" x14ac:dyDescent="0.35">
      <c r="C164" t="s">
        <v>171</v>
      </c>
      <c r="D164" s="6">
        <v>0.54</v>
      </c>
      <c r="E164" s="6">
        <v>0.86</v>
      </c>
      <c r="F164" s="6">
        <v>0.45</v>
      </c>
      <c r="G164" s="6">
        <v>0.45</v>
      </c>
    </row>
    <row r="165" spans="3:13" ht="15.5" x14ac:dyDescent="0.35">
      <c r="C165" t="s">
        <v>172</v>
      </c>
      <c r="D165" s="6">
        <v>68.959999999999994</v>
      </c>
      <c r="E165" s="6">
        <v>68.83</v>
      </c>
      <c r="F165" s="6">
        <v>68.41</v>
      </c>
      <c r="G165" s="6">
        <v>68.569999999999993</v>
      </c>
    </row>
    <row r="166" spans="3:13" ht="15.5" x14ac:dyDescent="0.35">
      <c r="C166" t="s">
        <v>173</v>
      </c>
      <c r="F166" s="5">
        <v>3000000000</v>
      </c>
      <c r="G166" s="5">
        <v>3000000000</v>
      </c>
    </row>
    <row r="167" spans="3:13" ht="15.5" x14ac:dyDescent="0.35">
      <c r="C167" t="s">
        <v>174</v>
      </c>
    </row>
    <row r="168" spans="3:13" ht="15.5" x14ac:dyDescent="0.35">
      <c r="C168" t="s">
        <v>175</v>
      </c>
      <c r="D168" s="5">
        <v>69000000000</v>
      </c>
      <c r="E168" s="5">
        <v>69000000000</v>
      </c>
      <c r="F168" s="5">
        <v>69000000000</v>
      </c>
      <c r="G168" s="5">
        <v>69000000000</v>
      </c>
    </row>
    <row r="169" spans="3:13" ht="15.5" x14ac:dyDescent="0.35">
      <c r="C169" t="s">
        <v>24</v>
      </c>
      <c r="F169" s="5">
        <v>3000000000</v>
      </c>
      <c r="G169" s="5">
        <v>3000000000</v>
      </c>
    </row>
    <row r="170" spans="3:13" ht="15.5" x14ac:dyDescent="0.35">
      <c r="C170" t="s">
        <v>21</v>
      </c>
      <c r="D170" s="5">
        <v>-12000000000</v>
      </c>
      <c r="E170" s="5">
        <v>-14000000000</v>
      </c>
      <c r="F170" s="5">
        <v>-16000000000</v>
      </c>
      <c r="G170" s="5">
        <v>-18000000000</v>
      </c>
    </row>
    <row r="171" spans="3:13" ht="15.5" x14ac:dyDescent="0.35">
      <c r="C171" t="s">
        <v>176</v>
      </c>
      <c r="D171" s="5">
        <v>31000000000</v>
      </c>
      <c r="E171" s="5">
        <v>29000000000</v>
      </c>
      <c r="F171" s="5">
        <v>30000000000</v>
      </c>
      <c r="G171" s="5">
        <v>31000000000</v>
      </c>
    </row>
    <row r="172" spans="3:13" ht="15.5" x14ac:dyDescent="0.35">
      <c r="C172" t="s">
        <v>177</v>
      </c>
      <c r="D172" s="5">
        <v>-1000000000</v>
      </c>
      <c r="E172" s="5">
        <v>1000000000</v>
      </c>
      <c r="F172" s="5">
        <v>0</v>
      </c>
      <c r="G172" s="5">
        <v>4000000000</v>
      </c>
    </row>
    <row r="173" spans="3:13" ht="15.5" x14ac:dyDescent="0.35">
      <c r="C173" t="s">
        <v>178</v>
      </c>
      <c r="D173" s="5">
        <v>-1000000000</v>
      </c>
      <c r="E173" s="5">
        <v>-3000000000</v>
      </c>
      <c r="F173" s="5">
        <v>-1000000000</v>
      </c>
      <c r="G173" s="5">
        <v>-7000000000</v>
      </c>
    </row>
    <row r="174" spans="3:13" ht="15.5" x14ac:dyDescent="0.35">
      <c r="C174" t="s">
        <v>13</v>
      </c>
      <c r="D174" s="5">
        <v>-2000000000</v>
      </c>
      <c r="E174" s="5">
        <v>-2000000000</v>
      </c>
      <c r="F174" s="5">
        <v>-2000000000</v>
      </c>
      <c r="G174" s="5">
        <v>-3000000000</v>
      </c>
    </row>
    <row r="175" spans="3:13" ht="15.5" x14ac:dyDescent="0.35">
      <c r="C175" t="s">
        <v>16</v>
      </c>
      <c r="D175" s="6">
        <v>-2.08</v>
      </c>
      <c r="E175" s="6">
        <v>-2.27</v>
      </c>
      <c r="F175" s="6">
        <v>-1.56</v>
      </c>
      <c r="G175" s="6">
        <v>-3.3</v>
      </c>
    </row>
    <row r="176" spans="3:13" ht="15.5" x14ac:dyDescent="0.35">
      <c r="C176" t="s">
        <v>46</v>
      </c>
      <c r="I176" s="6">
        <v>0.26</v>
      </c>
      <c r="J176" s="6">
        <v>1.03</v>
      </c>
      <c r="K176" s="6">
        <v>0.96</v>
      </c>
      <c r="L176" s="6">
        <v>1032350.15</v>
      </c>
      <c r="M176" s="6">
        <v>153464.89000000001</v>
      </c>
    </row>
    <row r="177" spans="3:13" ht="15.5" x14ac:dyDescent="0.35">
      <c r="C177" t="s">
        <v>60</v>
      </c>
      <c r="I177" s="6">
        <v>226.92</v>
      </c>
      <c r="J177" s="6">
        <v>30.1</v>
      </c>
      <c r="K177" s="6">
        <v>107.29</v>
      </c>
      <c r="L177" s="5">
        <v>0</v>
      </c>
      <c r="M177" s="5">
        <v>0</v>
      </c>
    </row>
    <row r="178" spans="3:13" ht="15.5" x14ac:dyDescent="0.35">
      <c r="C178" t="s">
        <v>63</v>
      </c>
      <c r="I178" s="6">
        <v>2.29</v>
      </c>
      <c r="J178" s="6">
        <v>1.0900000000000001</v>
      </c>
      <c r="K178" s="6">
        <v>3.43</v>
      </c>
      <c r="L178" s="5">
        <v>0</v>
      </c>
      <c r="M178" s="5">
        <v>0</v>
      </c>
    </row>
    <row r="179" spans="3:13" ht="15.5" x14ac:dyDescent="0.35">
      <c r="C179" t="s">
        <v>179</v>
      </c>
    </row>
    <row r="180" spans="3:13" ht="15.5" x14ac:dyDescent="0.35">
      <c r="C180" t="s">
        <v>180</v>
      </c>
      <c r="I180" s="6">
        <v>3.4999999999999996E-3</v>
      </c>
      <c r="J180" s="6">
        <v>1.37E-2</v>
      </c>
      <c r="K180" s="6">
        <v>1.3000000000000001E-2</v>
      </c>
      <c r="L180" s="6">
        <v>2.3700000000000002E-2</v>
      </c>
      <c r="M180" s="6">
        <v>3.5999999999999999E-3</v>
      </c>
    </row>
    <row r="181" spans="3:13" ht="15.5" x14ac:dyDescent="0.35">
      <c r="C181" t="s">
        <v>181</v>
      </c>
      <c r="I181" s="6">
        <v>3.7000000000000002E-3</v>
      </c>
      <c r="J181" s="6">
        <v>1.4999999999999999E-2</v>
      </c>
      <c r="K181" s="6">
        <v>1.4199999999999999E-2</v>
      </c>
      <c r="L181" s="6">
        <v>5.6500000000000002E-2</v>
      </c>
      <c r="M181" s="6">
        <v>8.8999999999999999E-3</v>
      </c>
    </row>
    <row r="182" spans="3:13" ht="15.5" x14ac:dyDescent="0.35">
      <c r="C182" t="s">
        <v>182</v>
      </c>
      <c r="I182" s="6">
        <v>1.01E-2</v>
      </c>
      <c r="J182" s="6">
        <v>2.0400000000000001E-2</v>
      </c>
      <c r="K182" s="6">
        <v>2.6699999999999998E-2</v>
      </c>
      <c r="L182" s="6">
        <v>3.5900000000000001E-2</v>
      </c>
      <c r="M182" s="6">
        <v>2.2700000000000001E-2</v>
      </c>
    </row>
    <row r="183" spans="3:13" ht="15.5" x14ac:dyDescent="0.35">
      <c r="C183" t="s">
        <v>183</v>
      </c>
      <c r="I183" s="6">
        <v>8.94</v>
      </c>
      <c r="J183" s="6">
        <v>11.56</v>
      </c>
      <c r="K183" s="6">
        <v>15.33</v>
      </c>
      <c r="L183" s="6">
        <v>13.47</v>
      </c>
      <c r="M183" s="6">
        <v>222.35</v>
      </c>
    </row>
    <row r="184" spans="3:13" ht="15.5" x14ac:dyDescent="0.35">
      <c r="C184" t="s">
        <v>57</v>
      </c>
      <c r="I184" s="6">
        <v>0.86</v>
      </c>
      <c r="J184" s="6">
        <v>0.45</v>
      </c>
      <c r="K184" s="6">
        <v>1.53</v>
      </c>
      <c r="L184" s="5">
        <v>0</v>
      </c>
      <c r="M184" s="5">
        <v>0</v>
      </c>
    </row>
    <row r="185" spans="3:13" ht="15.5" x14ac:dyDescent="0.35">
      <c r="C185" t="s">
        <v>54</v>
      </c>
      <c r="I185" s="6">
        <v>68.83</v>
      </c>
      <c r="J185" s="6">
        <v>68.569999999999993</v>
      </c>
      <c r="K185" s="6">
        <v>67.540000000000006</v>
      </c>
      <c r="L185" s="6">
        <v>18275790.420000002</v>
      </c>
      <c r="M185" s="6">
        <v>17227614.07</v>
      </c>
    </row>
    <row r="186" spans="3:13" ht="15.5" x14ac:dyDescent="0.35">
      <c r="C186" t="s">
        <v>184</v>
      </c>
      <c r="I186" s="6">
        <v>0.86</v>
      </c>
      <c r="J186" s="6">
        <v>0.45</v>
      </c>
      <c r="K186" s="6">
        <v>1.53</v>
      </c>
      <c r="L186" s="5">
        <v>0</v>
      </c>
      <c r="M186" s="5">
        <v>0</v>
      </c>
    </row>
    <row r="187" spans="3:13" ht="15.5" x14ac:dyDescent="0.35">
      <c r="C187" t="s">
        <v>185</v>
      </c>
      <c r="I187" s="6">
        <v>68.83</v>
      </c>
      <c r="J187" s="6">
        <v>68.569999999999993</v>
      </c>
      <c r="K187" s="6">
        <v>67.540000000000006</v>
      </c>
      <c r="L187" s="6">
        <v>18275790.420000002</v>
      </c>
      <c r="M187" s="6">
        <v>17227614.07</v>
      </c>
    </row>
    <row r="188" spans="3:13" ht="15.5" x14ac:dyDescent="0.35">
      <c r="C188" t="s">
        <v>186</v>
      </c>
      <c r="J188" s="5">
        <v>3000000000</v>
      </c>
      <c r="K188" s="5">
        <v>3000000000</v>
      </c>
      <c r="L188" s="5">
        <v>3000000000</v>
      </c>
    </row>
    <row r="189" spans="3:13" ht="15.5" x14ac:dyDescent="0.35">
      <c r="C189" t="s">
        <v>187</v>
      </c>
    </row>
    <row r="190" spans="3:13" ht="15.5" x14ac:dyDescent="0.35">
      <c r="C190" t="s">
        <v>26</v>
      </c>
      <c r="J190" s="5">
        <v>3000000000</v>
      </c>
      <c r="K190" s="5">
        <v>3000000000</v>
      </c>
      <c r="L190" s="5">
        <v>3000000000</v>
      </c>
    </row>
    <row r="191" spans="3:13" ht="15.5" x14ac:dyDescent="0.35">
      <c r="C191" t="s">
        <v>23</v>
      </c>
      <c r="I191" s="5">
        <v>-14000000000</v>
      </c>
      <c r="J191" s="5">
        <v>-18000000000</v>
      </c>
      <c r="K191" s="5">
        <v>-21000000000</v>
      </c>
      <c r="L191" s="5">
        <v>1000000000</v>
      </c>
      <c r="M191" s="5">
        <v>-1000000000</v>
      </c>
    </row>
    <row r="192" spans="3:13" ht="15.5" x14ac:dyDescent="0.35">
      <c r="C192" t="s">
        <v>188</v>
      </c>
      <c r="I192" s="5">
        <v>29000000000</v>
      </c>
      <c r="J192" s="5">
        <v>31000000000</v>
      </c>
      <c r="K192" s="5">
        <v>47000000000</v>
      </c>
      <c r="L192" s="5">
        <v>12000000000</v>
      </c>
      <c r="M192" s="5">
        <v>12000000000</v>
      </c>
    </row>
    <row r="193" spans="2:13" ht="15.5" x14ac:dyDescent="0.35">
      <c r="C193" t="s">
        <v>189</v>
      </c>
      <c r="I193" s="5">
        <v>1000000000</v>
      </c>
      <c r="J193" s="5">
        <v>5000000000</v>
      </c>
      <c r="K193" s="5">
        <v>0</v>
      </c>
      <c r="L193" s="5">
        <v>0</v>
      </c>
      <c r="M193" s="5">
        <v>1000000000</v>
      </c>
    </row>
    <row r="194" spans="2:13" ht="15.5" x14ac:dyDescent="0.35">
      <c r="C194" t="s">
        <v>190</v>
      </c>
      <c r="I194" s="5">
        <v>-5000000000</v>
      </c>
      <c r="J194" s="5">
        <v>-9000000000</v>
      </c>
      <c r="K194" s="5">
        <v>-5000000000</v>
      </c>
      <c r="L194" s="5">
        <v>0</v>
      </c>
      <c r="M194" s="5">
        <v>0</v>
      </c>
    </row>
    <row r="195" spans="2:13" ht="15.5" x14ac:dyDescent="0.35">
      <c r="C195" t="s">
        <v>15</v>
      </c>
      <c r="I195" s="5">
        <v>-4000000000</v>
      </c>
      <c r="J195" s="5">
        <v>-4000000000</v>
      </c>
      <c r="K195" s="5">
        <v>-5000000000</v>
      </c>
      <c r="L195" s="5">
        <v>0</v>
      </c>
      <c r="M195" s="5">
        <v>0</v>
      </c>
    </row>
    <row r="196" spans="2:13" ht="15.5" x14ac:dyDescent="0.35">
      <c r="C196" t="s">
        <v>17</v>
      </c>
      <c r="I196" s="6">
        <v>-3.84</v>
      </c>
      <c r="J196" s="6">
        <v>-3.72</v>
      </c>
      <c r="K196" s="6">
        <v>-4.8600000000000003</v>
      </c>
      <c r="L196" s="6">
        <v>249980.06</v>
      </c>
      <c r="M196" s="6">
        <v>349207.12</v>
      </c>
    </row>
    <row r="198" spans="2:13" ht="15.5" x14ac:dyDescent="0.35">
      <c r="B198" t="s">
        <v>191</v>
      </c>
      <c r="C198" t="s">
        <v>192</v>
      </c>
      <c r="D198" s="5">
        <v>123000000</v>
      </c>
      <c r="E198" s="5">
        <v>417000000</v>
      </c>
      <c r="F198" s="5">
        <v>-158000000</v>
      </c>
      <c r="G198" s="5">
        <v>755000000</v>
      </c>
      <c r="H198" s="5">
        <v>245000000</v>
      </c>
      <c r="I198" s="5">
        <v>259000000</v>
      </c>
      <c r="J198" s="5">
        <v>1000000000</v>
      </c>
      <c r="K198" s="5">
        <v>965000000</v>
      </c>
      <c r="L198" s="5">
        <v>826000000</v>
      </c>
      <c r="M198" s="5">
        <v>123000000</v>
      </c>
    </row>
    <row r="199" spans="2:13" ht="15.5" x14ac:dyDescent="0.35">
      <c r="C199" t="s">
        <v>45</v>
      </c>
      <c r="D199" s="6">
        <v>0.12</v>
      </c>
      <c r="E199" s="6">
        <v>0.41</v>
      </c>
      <c r="F199" s="6">
        <v>-0.16</v>
      </c>
      <c r="G199" s="6">
        <v>0.75</v>
      </c>
      <c r="H199" s="6">
        <v>0.24</v>
      </c>
      <c r="I199" s="6">
        <v>0.26</v>
      </c>
      <c r="J199" s="6">
        <v>1.03</v>
      </c>
      <c r="K199" s="6">
        <v>0.96</v>
      </c>
      <c r="L199" s="6">
        <v>0.82</v>
      </c>
      <c r="M199" s="6">
        <v>0.12</v>
      </c>
    </row>
    <row r="200" spans="2:13" ht="15.5" x14ac:dyDescent="0.35">
      <c r="C200" t="s">
        <v>193</v>
      </c>
      <c r="D200" s="5">
        <v>16000000000</v>
      </c>
      <c r="E200" s="5">
        <v>13000000000</v>
      </c>
      <c r="F200" s="5">
        <v>13000000000</v>
      </c>
      <c r="G200" s="5">
        <v>16000000000</v>
      </c>
      <c r="H200" s="5">
        <v>31000000000</v>
      </c>
      <c r="I200" s="5">
        <v>26000000000</v>
      </c>
      <c r="J200" s="5">
        <v>29000000000</v>
      </c>
      <c r="K200" s="5">
        <v>30000000000</v>
      </c>
      <c r="L200" s="5">
        <v>28000000000</v>
      </c>
      <c r="M200" s="5">
        <v>17000000000</v>
      </c>
    </row>
    <row r="201" spans="2:13" ht="15.5" x14ac:dyDescent="0.35">
      <c r="C201" t="s">
        <v>194</v>
      </c>
      <c r="I201" s="6">
        <v>180.43</v>
      </c>
    </row>
    <row r="202" spans="2:13" ht="15.5" x14ac:dyDescent="0.35">
      <c r="C202" t="s">
        <v>195</v>
      </c>
      <c r="I202" s="6">
        <v>6.95</v>
      </c>
    </row>
    <row r="203" spans="2:13" ht="15.5" x14ac:dyDescent="0.35">
      <c r="C203" t="s">
        <v>196</v>
      </c>
      <c r="I203" s="6">
        <v>0.64</v>
      </c>
    </row>
    <row r="204" spans="2:13" ht="15.5" x14ac:dyDescent="0.35">
      <c r="C204" t="s">
        <v>197</v>
      </c>
      <c r="I204" s="6">
        <v>0.24</v>
      </c>
    </row>
    <row r="205" spans="2:13" ht="15.5" x14ac:dyDescent="0.35">
      <c r="C205" t="s">
        <v>198</v>
      </c>
      <c r="D205" s="6">
        <v>11.78</v>
      </c>
    </row>
    <row r="206" spans="2:13" ht="15.5" x14ac:dyDescent="0.35">
      <c r="C206" t="s">
        <v>199</v>
      </c>
      <c r="I206" s="6">
        <v>68.959999999999994</v>
      </c>
    </row>
    <row r="207" spans="2:13" ht="15.5" x14ac:dyDescent="0.35">
      <c r="C207" t="s">
        <v>200</v>
      </c>
      <c r="D207" s="6">
        <v>10.01</v>
      </c>
    </row>
    <row r="208" spans="2:13" ht="15.5" x14ac:dyDescent="0.35">
      <c r="C208" t="s">
        <v>201</v>
      </c>
      <c r="D208" s="6">
        <v>5.75</v>
      </c>
    </row>
    <row r="209" spans="3:9" ht="15.5" x14ac:dyDescent="0.35">
      <c r="C209" t="s">
        <v>203</v>
      </c>
      <c r="D209" s="6">
        <v>0.06</v>
      </c>
    </row>
    <row r="210" spans="3:9" ht="15.5" x14ac:dyDescent="0.35">
      <c r="C210" t="s">
        <v>205</v>
      </c>
      <c r="D210" s="6">
        <v>1.06</v>
      </c>
    </row>
    <row r="211" spans="3:9" ht="15.5" x14ac:dyDescent="0.35">
      <c r="C211" t="s">
        <v>13</v>
      </c>
      <c r="D211" s="5">
        <v>-2000000000</v>
      </c>
    </row>
    <row r="212" spans="3:9" ht="15.5" x14ac:dyDescent="0.35">
      <c r="C212" t="s">
        <v>206</v>
      </c>
      <c r="I212" s="6">
        <v>20.87</v>
      </c>
    </row>
    <row r="213" spans="3:9" ht="15.5" x14ac:dyDescent="0.35">
      <c r="C213" t="s">
        <v>207</v>
      </c>
      <c r="I213" s="5">
        <v>0</v>
      </c>
    </row>
    <row r="214" spans="3:9" ht="15.5" x14ac:dyDescent="0.35">
      <c r="C214" t="s">
        <v>208</v>
      </c>
      <c r="I214" s="5">
        <v>0</v>
      </c>
    </row>
    <row r="215" spans="3:9" ht="15.5" x14ac:dyDescent="0.35">
      <c r="C215" t="s">
        <v>209</v>
      </c>
      <c r="I215" s="5">
        <v>0</v>
      </c>
    </row>
    <row r="216" spans="3:9" ht="15.5" x14ac:dyDescent="0.35">
      <c r="C216" t="s">
        <v>210</v>
      </c>
      <c r="D216" s="6">
        <v>17.690000000000001</v>
      </c>
    </row>
    <row r="217" spans="3:9" ht="15.5" x14ac:dyDescent="0.35">
      <c r="C217" t="s">
        <v>211</v>
      </c>
      <c r="D217" s="6">
        <v>55.74</v>
      </c>
    </row>
    <row r="218" spans="3:9" ht="15.5" x14ac:dyDescent="0.35">
      <c r="C218" t="s">
        <v>212</v>
      </c>
      <c r="D218" s="6">
        <v>7.61</v>
      </c>
    </row>
    <row r="219" spans="3:9" ht="15.5" x14ac:dyDescent="0.35">
      <c r="C219" t="s">
        <v>213</v>
      </c>
      <c r="D219" s="6">
        <v>65.819999999999993</v>
      </c>
    </row>
    <row r="220" spans="3:9" ht="15.5" x14ac:dyDescent="0.35">
      <c r="C220" t="s">
        <v>214</v>
      </c>
      <c r="D220" s="6">
        <v>5.14</v>
      </c>
    </row>
    <row r="221" spans="3:9" ht="15.5" x14ac:dyDescent="0.35">
      <c r="C221" t="s">
        <v>41</v>
      </c>
      <c r="I221" s="5">
        <v>44000000000</v>
      </c>
    </row>
    <row r="222" spans="3:9" ht="15.5" x14ac:dyDescent="0.35">
      <c r="C222" t="s">
        <v>215</v>
      </c>
      <c r="I222" s="5">
        <v>32000000000</v>
      </c>
    </row>
    <row r="223" spans="3:9" ht="15.5" x14ac:dyDescent="0.35">
      <c r="C223" t="s">
        <v>216</v>
      </c>
      <c r="I223" s="5">
        <v>1010000000</v>
      </c>
    </row>
    <row r="224" spans="3:9" ht="15.5" x14ac:dyDescent="0.35">
      <c r="C224" t="s">
        <v>217</v>
      </c>
      <c r="I224" s="6">
        <v>0.39770000000000005</v>
      </c>
    </row>
    <row r="225" spans="3:9" ht="15.5" x14ac:dyDescent="0.35">
      <c r="C225" t="s">
        <v>218</v>
      </c>
      <c r="D225" s="6">
        <v>0.24729999999999999</v>
      </c>
    </row>
    <row r="226" spans="3:9" ht="15.5" x14ac:dyDescent="0.35">
      <c r="C226" t="s">
        <v>219</v>
      </c>
      <c r="D226" s="6">
        <v>2.29E-2</v>
      </c>
    </row>
    <row r="227" spans="3:9" ht="15.5" x14ac:dyDescent="0.35">
      <c r="C227" t="s">
        <v>220</v>
      </c>
      <c r="D227" s="6">
        <v>7.8000000000000005E-3</v>
      </c>
    </row>
    <row r="228" spans="3:9" ht="15.5" x14ac:dyDescent="0.35">
      <c r="C228" t="s">
        <v>221</v>
      </c>
      <c r="D228" s="6">
        <v>0.17249999999999999</v>
      </c>
    </row>
    <row r="229" spans="3:9" ht="15.5" x14ac:dyDescent="0.35">
      <c r="C229" t="s">
        <v>222</v>
      </c>
      <c r="D229" s="6">
        <v>0.33429999999999999</v>
      </c>
    </row>
    <row r="230" spans="3:9" ht="15.5" x14ac:dyDescent="0.35">
      <c r="C230" t="s">
        <v>223</v>
      </c>
      <c r="D230" s="6">
        <v>1.7774000000000001</v>
      </c>
    </row>
    <row r="231" spans="3:9" ht="15.5" x14ac:dyDescent="0.35">
      <c r="C231" t="s">
        <v>224</v>
      </c>
      <c r="I231" s="5">
        <v>3</v>
      </c>
    </row>
    <row r="232" spans="3:9" ht="15.5" x14ac:dyDescent="0.35">
      <c r="C232" t="s">
        <v>225</v>
      </c>
      <c r="I232" s="6">
        <v>0.45</v>
      </c>
    </row>
    <row r="233" spans="3:9" ht="15.5" x14ac:dyDescent="0.35">
      <c r="C233" t="s">
        <v>226</v>
      </c>
      <c r="I233" s="6">
        <v>0.03</v>
      </c>
    </row>
    <row r="234" spans="3:9" ht="15.5" x14ac:dyDescent="0.35">
      <c r="C234" t="s">
        <v>308</v>
      </c>
      <c r="I234" s="6">
        <v>0.15</v>
      </c>
    </row>
    <row r="235" spans="3:9" ht="15.5" x14ac:dyDescent="0.35">
      <c r="C235" t="s">
        <v>228</v>
      </c>
      <c r="I235" s="6">
        <v>0.48</v>
      </c>
    </row>
    <row r="236" spans="3:9" ht="15.5" x14ac:dyDescent="0.35">
      <c r="C236" t="s">
        <v>229</v>
      </c>
      <c r="I236" s="6">
        <v>0.73</v>
      </c>
    </row>
    <row r="237" spans="3:9" ht="15.5" x14ac:dyDescent="0.35">
      <c r="C237" t="s">
        <v>230</v>
      </c>
      <c r="I237" s="6">
        <v>0.31</v>
      </c>
    </row>
    <row r="238" spans="3:9" ht="15.5" x14ac:dyDescent="0.35">
      <c r="C238" t="s">
        <v>231</v>
      </c>
      <c r="D238" s="5">
        <v>12000000000</v>
      </c>
    </row>
    <row r="239" spans="3:9" ht="15.5" x14ac:dyDescent="0.35">
      <c r="C239" t="s">
        <v>232</v>
      </c>
      <c r="D239" s="5">
        <v>73000000000</v>
      </c>
    </row>
    <row r="240" spans="3:9" ht="15.5" x14ac:dyDescent="0.35">
      <c r="C240" t="s">
        <v>233</v>
      </c>
      <c r="D240" s="5">
        <v>4000000000</v>
      </c>
    </row>
    <row r="241" spans="3:9" ht="15.5" x14ac:dyDescent="0.35">
      <c r="C241" t="s">
        <v>176</v>
      </c>
      <c r="D241" s="5">
        <v>31000000000</v>
      </c>
    </row>
    <row r="242" spans="3:9" ht="15.5" x14ac:dyDescent="0.35">
      <c r="C242" t="s">
        <v>175</v>
      </c>
      <c r="I242" s="5">
        <v>69000000000</v>
      </c>
    </row>
    <row r="243" spans="3:9" ht="15.5" x14ac:dyDescent="0.35">
      <c r="C243" t="s">
        <v>21</v>
      </c>
      <c r="D243" s="5">
        <v>-12000000000</v>
      </c>
    </row>
    <row r="244" spans="3:9" ht="15.5" x14ac:dyDescent="0.35">
      <c r="C244" t="s">
        <v>234</v>
      </c>
      <c r="I244" s="5">
        <v>69000000000</v>
      </c>
    </row>
  </sheetData>
  <pageMargins left="0.7" right="0.7" top="0.75" bottom="0.75" header="0.3" footer="0.3"/>
  <ignoredErrors>
    <ignoredError sqref="A1:M245" numberStoredAsText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N26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1263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1264</v>
      </c>
      <c r="D2" s="2" vm="20">
        <f ca="1">IFERROR(_xlfn.STOCKHISTORY("XIDX:" &amp; $C$1, D3, , 0, 0, 1), "Libur")</f>
        <v>65</v>
      </c>
      <c r="E2" s="2" vm="67">
        <f ca="1">IFERROR(_xlfn.STOCKHISTORY("XIDX:" &amp; $C$1, E3, , 0, 0, 1), "Libur")</f>
        <v>51</v>
      </c>
      <c r="H2" s="2" vm="67">
        <f ca="1">IFERROR(INDEX(D2:G2,COUNT(D2:G2)),"")</f>
        <v>51</v>
      </c>
      <c r="I2" s="2" vm="68">
        <f t="shared" ref="I2:N2" ca="1" si="0">IFERROR(_xlfn.STOCKHISTORY("XIDX:" &amp; $C$1, I1, , 0, 0, 1), "Libur")</f>
        <v>83</v>
      </c>
      <c r="J2" s="2" vm="207">
        <f t="shared" ca="1" si="0"/>
        <v>142</v>
      </c>
      <c r="K2" s="2" vm="117">
        <f t="shared" ca="1" si="0"/>
        <v>150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17158469354</v>
      </c>
      <c r="E4" s="2">
        <f>IFERROR(INDEX(E51:E500,MATCH($C$4,$C$51:$C$500,0)),"")</f>
        <v>16239277458</v>
      </c>
      <c r="H4" s="2">
        <f>IFERROR(SUM(D4:G4)*(4/MAX(1,COUNT(D4:G4))),"")</f>
        <v>66795493624</v>
      </c>
      <c r="I4" s="2">
        <f t="shared" ref="I4:N4" si="1">IFERROR(INDEX(I51:I500,MATCH($C$4,$C$51:$C$500,0)),"")</f>
        <v>65612941838</v>
      </c>
      <c r="J4" s="2">
        <f t="shared" si="1"/>
        <v>62955259038</v>
      </c>
      <c r="K4" s="2">
        <f t="shared" si="1"/>
        <v>70532772272</v>
      </c>
      <c r="L4" s="2">
        <f t="shared" si="1"/>
        <v>51013102540</v>
      </c>
      <c r="M4" s="2">
        <f t="shared" si="1"/>
        <v>31530352780</v>
      </c>
      <c r="N4" s="2">
        <f t="shared" si="1"/>
        <v>17173727817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6814978</v>
      </c>
      <c r="E5" s="2">
        <f>IFERROR(INDEX(E51:E500,MATCH($C$5,$C$51:$C$500,0)),"")</f>
        <v>45825542</v>
      </c>
      <c r="H5" s="2">
        <f>IFERROR(SUM(D5:G5)*(4/MAX(1,COUNT(D5:G5))),"")</f>
        <v>105281040</v>
      </c>
      <c r="I5" s="2">
        <f t="shared" ref="I5:N5" si="2">IFERROR(INDEX(I51:I500,MATCH($C$5,$C$51:$C$500,0)),"")</f>
        <v>860743072</v>
      </c>
      <c r="J5" s="2">
        <f t="shared" si="2"/>
        <v>299605304</v>
      </c>
      <c r="K5" s="2">
        <f t="shared" si="2"/>
        <v>4100969027</v>
      </c>
      <c r="L5" s="2">
        <f t="shared" si="2"/>
        <v>1472039963</v>
      </c>
      <c r="M5" s="2">
        <f t="shared" si="2"/>
        <v>2244078698</v>
      </c>
      <c r="N5" s="2">
        <f t="shared" si="2"/>
        <v>1262853393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156810274635</v>
      </c>
      <c r="E6" s="2">
        <f>IFERROR(INDEX(E51:E500,MATCH($C$6,$C$51:$C$500,0)),"")</f>
        <v>156803457110</v>
      </c>
      <c r="H6" s="2">
        <f>IFERROR(INDEX(D6:G6,COUNT(D6:G6)),"")</f>
        <v>156803457110</v>
      </c>
      <c r="I6" s="2">
        <f t="shared" ref="I6:N6" si="3">IFERROR(INDEX(I51:I500,MATCH($C$6,$C$51:$C$500,0)),"")</f>
        <v>156757550687</v>
      </c>
      <c r="J6" s="2">
        <f t="shared" si="3"/>
        <v>155896420394</v>
      </c>
      <c r="K6" s="2">
        <f t="shared" si="3"/>
        <v>154257544951</v>
      </c>
      <c r="L6" s="2">
        <f t="shared" si="3"/>
        <v>2145020103</v>
      </c>
      <c r="M6" s="2">
        <f t="shared" si="3"/>
        <v>7149911628</v>
      </c>
      <c r="N6" s="2">
        <f t="shared" si="3"/>
        <v>4905832930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5.29</v>
      </c>
      <c r="E7" s="3">
        <f>IFERROR(INDEX(E51:E500,MATCH($C$7,$C$51:$C$500,0))/1000000000,"")</f>
        <v>5.29</v>
      </c>
      <c r="H7" s="3">
        <f>IFERROR(INDEX(D7:G7,COUNT(D7:G7)),"")</f>
        <v>5.29</v>
      </c>
      <c r="I7" s="3">
        <f t="shared" ref="I7:N7" si="4">IFERROR(INDEX(I51:I500,MATCH($C$7,$C$51:$C$500,0))/1000000000,"")</f>
        <v>5.29</v>
      </c>
      <c r="J7" s="3">
        <f t="shared" si="4"/>
        <v>5.29</v>
      </c>
      <c r="K7" s="3">
        <f t="shared" si="4"/>
        <v>4.18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-3000000000</v>
      </c>
      <c r="E8" s="2">
        <f>IFERROR(INDEX(E51:E500,MATCH("Free cash flow (Quarter)",$C$51:$C$500,0)),"")</f>
        <v>-11000000000</v>
      </c>
      <c r="H8" s="2">
        <f>IFERROR(INDEX(D8:G8,COUNT(D8:G8)),"")</f>
        <v>-11000000000</v>
      </c>
      <c r="I8" s="2">
        <f t="shared" ref="I8:N8" si="5">IFERROR(INDEX(I51:I500,MATCH($C$8,$C$51:$C$500,0)),"")</f>
        <v>25000000000</v>
      </c>
      <c r="J8" s="2">
        <f t="shared" si="5"/>
        <v>2000000000</v>
      </c>
      <c r="K8" s="2">
        <f t="shared" si="5"/>
        <v>-140000000000</v>
      </c>
      <c r="L8" s="2">
        <f t="shared" si="5"/>
        <v>-26000000000</v>
      </c>
      <c r="M8" s="2">
        <f t="shared" si="5"/>
        <v>-6000000000</v>
      </c>
      <c r="N8" s="2">
        <f t="shared" si="5"/>
        <v>-2000000000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-0.56999999999999995</v>
      </c>
      <c r="E9" s="3">
        <f>IFERROR(INDEX(E51:E500,MATCH("Free cash flow per share (Quarter)",$C$51:$C$500,0)),"")</f>
        <v>-2.17</v>
      </c>
      <c r="H9" s="3">
        <f>IFERROR(INDEX(D9:G9,COUNT(D9:G9)),"")</f>
        <v>-2.17</v>
      </c>
      <c r="I9" s="3">
        <f t="shared" ref="I9:N9" si="6">IFERROR(INDEX(I51:I500,MATCH($C$9,$C$51:$C$500,0)),"")</f>
        <v>4.6399999999999997</v>
      </c>
      <c r="J9" s="3">
        <f t="shared" si="6"/>
        <v>0.36</v>
      </c>
      <c r="K9" s="3">
        <f t="shared" si="6"/>
        <v>-33.44</v>
      </c>
      <c r="L9" s="3">
        <f t="shared" si="6"/>
        <v>-128111292.26000001</v>
      </c>
      <c r="M9" s="3">
        <f t="shared" si="6"/>
        <v>-28975196.120000001</v>
      </c>
      <c r="N9" s="3">
        <f t="shared" si="6"/>
        <v>-11747212.039999999</v>
      </c>
    </row>
    <row r="10" spans="1:14" ht="15.5" x14ac:dyDescent="0.35">
      <c r="C10" t="s">
        <v>18</v>
      </c>
      <c r="D10" s="3">
        <f ca="1">IFERROR(IF(D9=0,"",D2/D9),"")</f>
        <v>-114.03508771929826</v>
      </c>
      <c r="E10" s="3">
        <f ca="1">IFERROR(IF(E9=0,"",E2/E9),"")</f>
        <v>-23.502304147465438</v>
      </c>
      <c r="I10" s="3">
        <f t="shared" ref="I10:N10" ca="1" si="7">IFERROR(IF(I9=0,"",I2/I9),"")</f>
        <v>17.887931034482762</v>
      </c>
      <c r="J10" s="3">
        <f t="shared" ca="1" si="7"/>
        <v>394.44444444444446</v>
      </c>
      <c r="K10" s="3">
        <f t="shared" ca="1" si="7"/>
        <v>-4.4856459330143545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4081850822</v>
      </c>
      <c r="E11" s="2">
        <f>IFERROR(INDEX(E51:E500,MATCH($C$11,$C$51:$C$500,0)),"")</f>
        <v>14675102633</v>
      </c>
      <c r="H11" s="2">
        <f>IFERROR(INDEX(D11:G11,COUNT(D11:G11)),"")</f>
        <v>14675102633</v>
      </c>
      <c r="I11" s="2">
        <f t="shared" ref="I11:N11" si="8">IFERROR(INDEX(I51:I500,MATCH($C$11,$C$51:$C$500,0)),"")</f>
        <v>30659802669</v>
      </c>
      <c r="J11" s="2">
        <f t="shared" si="8"/>
        <v>4552856681</v>
      </c>
      <c r="K11" s="2">
        <f t="shared" si="8"/>
        <v>16152257265</v>
      </c>
      <c r="L11" s="2">
        <f t="shared" si="8"/>
        <v>1539670430</v>
      </c>
      <c r="M11" s="2">
        <f t="shared" si="8"/>
        <v>867936013</v>
      </c>
      <c r="N11" s="2">
        <f t="shared" si="8"/>
        <v>1587250958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4000000000</v>
      </c>
      <c r="E12" s="2">
        <f>IFERROR(INDEX(E51:E500,MATCH("Net Debt (Quarter)",$C$51:$C$500,0)),"")</f>
        <v>1000000000</v>
      </c>
      <c r="H12" s="2">
        <f>IFERROR(INDEX(D12:G12,COUNT(D12:G12)),"")</f>
        <v>1000000000</v>
      </c>
      <c r="I12" s="2">
        <f t="shared" ref="I12:N12" si="9">IFERROR(INDEX(I51:I500,MATCH($C$12,$C$51:$C$500,0)),"")</f>
        <v>-10000000000</v>
      </c>
      <c r="J12" s="2">
        <f t="shared" si="9"/>
        <v>16000000000</v>
      </c>
      <c r="K12" s="2">
        <f t="shared" si="9"/>
        <v>1000000000</v>
      </c>
      <c r="L12" s="2">
        <f t="shared" si="9"/>
        <v>9000000000</v>
      </c>
      <c r="M12" s="2">
        <f t="shared" si="9"/>
        <v>11000000000</v>
      </c>
      <c r="N12" s="2">
        <f t="shared" si="9"/>
        <v>2000000000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8000000000</v>
      </c>
      <c r="E13" s="2">
        <f>IFERROR(INDEX(E51:E500,MATCH("Total Debt (Quarter)",$C$51:$C$500,0)),"")</f>
        <v>16000000000</v>
      </c>
      <c r="H13" s="2">
        <f>IFERROR(INDEX(D13:G13,COUNT(D13:G13)),"")</f>
        <v>16000000000</v>
      </c>
      <c r="I13" s="2">
        <f t="shared" ref="I13:N13" si="10">IFERROR(INDEX(I51:I500,MATCH($C$13,$C$51:$C$500,0)),"")</f>
        <v>20000000000</v>
      </c>
      <c r="J13" s="2">
        <f t="shared" si="10"/>
        <v>21000000000</v>
      </c>
      <c r="K13" s="2">
        <f t="shared" si="10"/>
        <v>17000000000</v>
      </c>
      <c r="L13" s="2">
        <f t="shared" si="10"/>
        <v>11000000000</v>
      </c>
      <c r="M13" s="2">
        <f t="shared" si="10"/>
        <v>11000000000</v>
      </c>
      <c r="N13" s="2">
        <f t="shared" si="10"/>
        <v>4000000000</v>
      </c>
    </row>
    <row r="14" spans="1:14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N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</row>
    <row r="15" spans="1:14" ht="15.5" x14ac:dyDescent="0.35">
      <c r="C15" t="s">
        <v>28</v>
      </c>
      <c r="D15" s="2">
        <f>IFERROR(INDEX(D51:D500,MATCH($C$15,$C$51:$C$500,0)),"")</f>
        <v>15166030</v>
      </c>
      <c r="E15" s="2">
        <f>IFERROR(INDEX(E51:E500,MATCH($C$15,$C$51:$C$500,0)),"")</f>
        <v>-90641111</v>
      </c>
      <c r="H15" s="2">
        <f>IFERROR(SUM(D15:G15)*(4/MAX(1,COUNT(D15:G15))),"")</f>
        <v>-150950162</v>
      </c>
      <c r="I15" s="2">
        <f t="shared" ref="I15:N15" si="12">IFERROR(INDEX(I51:I500,MATCH($C$15,$C$51:$C$500,0)),"")</f>
        <v>-1728301039</v>
      </c>
      <c r="J15" s="2">
        <f t="shared" si="12"/>
        <v>-1222785005</v>
      </c>
      <c r="K15" s="2">
        <f t="shared" si="12"/>
        <v>-1212495510</v>
      </c>
      <c r="L15" s="2">
        <f t="shared" si="12"/>
        <v>-525926009</v>
      </c>
      <c r="M15" s="2">
        <f t="shared" si="12"/>
        <v>-639342158</v>
      </c>
      <c r="N15" s="2">
        <f t="shared" si="12"/>
        <v>-313272773</v>
      </c>
    </row>
    <row r="16" spans="1:14" ht="15.5" x14ac:dyDescent="0.35">
      <c r="C16" t="s">
        <v>29</v>
      </c>
      <c r="D16" s="2">
        <f>IFERROR(INDEX(D51:D500,MATCH($C$16,$C$51:$C$500,0)),"")</f>
        <v>-8348505</v>
      </c>
      <c r="E16" s="2">
        <f>IFERROR(INDEX(E51:E500,MATCH($C$16,$C$51:$C$500,0)),"")</f>
        <v>136547534</v>
      </c>
      <c r="H16" s="2">
        <f>IFERROR(SUM(D16:G16)*(4/MAX(1,COUNT(D16:G16))),"")</f>
        <v>256398058</v>
      </c>
      <c r="I16" s="2">
        <f t="shared" ref="I16:N16" si="13">IFERROR(INDEX(I51:I500,MATCH($C$16,$C$51:$C$500,0)),"")</f>
        <v>2590204454</v>
      </c>
      <c r="J16" s="2">
        <f t="shared" si="13"/>
        <v>1548972111</v>
      </c>
      <c r="K16" s="2">
        <f t="shared" si="13"/>
        <v>5351235661</v>
      </c>
      <c r="L16" s="2">
        <f t="shared" si="13"/>
        <v>1995567339</v>
      </c>
      <c r="M16" s="2">
        <f t="shared" si="13"/>
        <v>2880653033</v>
      </c>
      <c r="N16" s="2">
        <f t="shared" si="13"/>
        <v>1576126166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38</v>
      </c>
      <c r="C19" t="s">
        <v>39</v>
      </c>
    </row>
    <row r="20" spans="1:14" ht="15.5" x14ac:dyDescent="0.35">
      <c r="A20" t="s">
        <v>40</v>
      </c>
      <c r="C20" t="s">
        <v>41</v>
      </c>
      <c r="D20" s="2">
        <f ca="1">IFERROR(D21*D2,"")</f>
        <v>343850000000</v>
      </c>
      <c r="E20" s="2">
        <f ca="1">IFERROR(E21*E2,"")</f>
        <v>269790000000</v>
      </c>
      <c r="H20" s="2">
        <f t="shared" ref="H20:N20" ca="1" si="14">IFERROR(H21*H2,"")</f>
        <v>269790000000</v>
      </c>
      <c r="I20" s="2">
        <f t="shared" ca="1" si="14"/>
        <v>439070000000</v>
      </c>
      <c r="J20" s="2">
        <f t="shared" ca="1" si="14"/>
        <v>751180000000</v>
      </c>
      <c r="K20" s="2">
        <f t="shared" ca="1" si="14"/>
        <v>626999999999.99988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5290000000</v>
      </c>
      <c r="E21" s="2">
        <f>IFERROR(INDEX(E51:E500,MATCH($C$7,$C$51:$C$500,0)),"")</f>
        <v>5290000000</v>
      </c>
      <c r="H21" s="2">
        <f>IFERROR(INDEX(D21:G21,COUNT(D21:G21)),"")</f>
        <v>5290000000</v>
      </c>
      <c r="I21" s="2">
        <f t="shared" ref="I21:N21" si="15">IFERROR(INDEX(I51:I500,MATCH($C$7,$C$51:$C$500,0)),"")</f>
        <v>5290000000</v>
      </c>
      <c r="J21" s="2">
        <f t="shared" si="15"/>
        <v>5290000000</v>
      </c>
      <c r="K21" s="2">
        <f t="shared" si="15"/>
        <v>4179999999.9999995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42</v>
      </c>
      <c r="C23" t="s">
        <v>43</v>
      </c>
      <c r="D23" s="3">
        <f>IFERROR(D5/D6*100,"")</f>
        <v>4.3460022092703483E-3</v>
      </c>
      <c r="E23" s="3">
        <f>IFERROR(E5/E6*100,"")</f>
        <v>2.9224828868315501E-2</v>
      </c>
      <c r="H23" s="3">
        <f t="shared" ref="H23:N23" si="16">IFERROR(H5/H6*100,"")</f>
        <v>6.7142040067486364E-2</v>
      </c>
      <c r="I23" s="3">
        <f t="shared" si="16"/>
        <v>0.54909193734383988</v>
      </c>
      <c r="J23" s="3">
        <f t="shared" si="16"/>
        <v>0.19218228567583642</v>
      </c>
      <c r="K23" s="3">
        <f t="shared" si="16"/>
        <v>2.6585208706016132</v>
      </c>
      <c r="L23" s="3">
        <f t="shared" si="16"/>
        <v>68.625928537509836</v>
      </c>
      <c r="M23" s="3">
        <f t="shared" si="16"/>
        <v>31.386103979409913</v>
      </c>
      <c r="N23" s="3">
        <f t="shared" si="16"/>
        <v>25.741875253791001</v>
      </c>
    </row>
    <row r="24" spans="1:14" ht="15.5" x14ac:dyDescent="0.35">
      <c r="C24" t="s">
        <v>44</v>
      </c>
      <c r="D24" s="4">
        <f>IFERROR(_xlfn.RRI(5,I23,D23),"")</f>
        <v>-0.62008278304731412</v>
      </c>
      <c r="E24" s="4">
        <f>IFERROR(_xlfn.RRI(5,J23,E23),"")</f>
        <v>-0.31386792106767292</v>
      </c>
      <c r="H24" s="4">
        <f t="shared" ref="H24:N24" si="17">IFERROR(_xlfn.RRI(5,M23,H23),"")</f>
        <v>-0.7075501353273369</v>
      </c>
      <c r="I24" s="4">
        <f t="shared" si="17"/>
        <v>-0.5367654141390823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45</v>
      </c>
      <c r="C25" t="s">
        <v>46</v>
      </c>
      <c r="D25" s="3">
        <f>IFERROR(INDEX(D51:D500,MATCH($A$25,$C$51:$C$500,0)),"")</f>
        <v>0</v>
      </c>
      <c r="E25" s="3">
        <f>IFERROR(INDEX(E51:E500,MATCH($A$25,$C$51:$C$500,0)),"")</f>
        <v>0.01</v>
      </c>
      <c r="H25" s="3">
        <f>IFERROR(INDEX(D25:G25,COUNT(D25:G25)),"")</f>
        <v>0.01</v>
      </c>
      <c r="I25" s="3">
        <f t="shared" ref="I25:N25" si="18">IFERROR(INDEX(I51:I500,MATCH($C$25,$C$51:$C$500,0)),"")</f>
        <v>0.16</v>
      </c>
      <c r="J25" s="3">
        <f t="shared" si="18"/>
        <v>0.06</v>
      </c>
      <c r="K25" s="3">
        <f t="shared" si="18"/>
        <v>0.99</v>
      </c>
      <c r="L25" s="3">
        <f t="shared" si="18"/>
        <v>7348206.6500000004</v>
      </c>
      <c r="M25" s="3">
        <f t="shared" si="18"/>
        <v>11206554.380000001</v>
      </c>
      <c r="N25" s="3">
        <f t="shared" si="18"/>
        <v>6314266.96</v>
      </c>
    </row>
    <row r="26" spans="1:14" ht="15.5" x14ac:dyDescent="0.35">
      <c r="C26" t="s">
        <v>47</v>
      </c>
      <c r="D26" s="4">
        <f>IFERROR(_xlfn.RRI(5,I25,D25),"")</f>
        <v>-1</v>
      </c>
      <c r="E26" s="4">
        <f>IFERROR(_xlfn.RRI(5,J25,E25),"")</f>
        <v>-0.30117288122842079</v>
      </c>
      <c r="H26" s="4">
        <f t="shared" ref="H26:N26" si="19">IFERROR(_xlfn.RRI(5,M25,H25),"")</f>
        <v>-0.98450806809318636</v>
      </c>
      <c r="I26" s="4">
        <f t="shared" si="19"/>
        <v>-0.96974762963253447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48</v>
      </c>
      <c r="D27" s="3">
        <f>IFERROR(D4/D21,"")</f>
        <v>3.2435669856332705</v>
      </c>
      <c r="E27" s="3">
        <f>IFERROR(E4/E21,"")</f>
        <v>3.0698067028355389</v>
      </c>
      <c r="H27" s="3">
        <f t="shared" ref="H27:N27" si="20">IFERROR(H4/H21,"")</f>
        <v>12.626747376937619</v>
      </c>
      <c r="I27" s="3">
        <f t="shared" si="20"/>
        <v>12.403202615879017</v>
      </c>
      <c r="J27" s="3">
        <f t="shared" si="20"/>
        <v>11.900805111153119</v>
      </c>
      <c r="K27" s="3">
        <f t="shared" si="20"/>
        <v>16.873868964593303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49</v>
      </c>
      <c r="D28" s="4">
        <f>IFERROR(_xlfn.RRI(5,I27,D27),"")</f>
        <v>-0.23528817372388811</v>
      </c>
      <c r="E28" s="4">
        <f>IFERROR(_xlfn.RRI(5,J27,E27),"")</f>
        <v>-0.23738220071802352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50</v>
      </c>
      <c r="H29" s="4">
        <f t="shared" ref="H29:N29" si="22">IFERROR(((H25-I25)/I25)*100%,"")</f>
        <v>-0.9375</v>
      </c>
      <c r="I29" s="4">
        <f t="shared" si="22"/>
        <v>1.6666666666666667</v>
      </c>
      <c r="J29" s="4">
        <f t="shared" si="22"/>
        <v>-0.93939393939393934</v>
      </c>
      <c r="K29" s="4">
        <f t="shared" si="22"/>
        <v>-0.99999986527325002</v>
      </c>
      <c r="L29" s="4">
        <f t="shared" si="22"/>
        <v>-0.34429384797220786</v>
      </c>
      <c r="M29" s="4">
        <f t="shared" si="22"/>
        <v>0.77479895148430677</v>
      </c>
      <c r="N29" s="4" t="str">
        <f t="shared" si="22"/>
        <v/>
      </c>
    </row>
    <row r="30" spans="1:14" ht="15.5" x14ac:dyDescent="0.35">
      <c r="C30" t="s">
        <v>51</v>
      </c>
      <c r="H30" s="4">
        <f t="shared" ref="H30:N30" si="23">IFERROR(((H27-I27)/I27)*100%,"")</f>
        <v>1.8023148373986213E-2</v>
      </c>
      <c r="I30" s="4">
        <f t="shared" si="23"/>
        <v>4.221542156463557E-2</v>
      </c>
      <c r="J30" s="4">
        <f t="shared" si="23"/>
        <v>-0.29471983360041731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29.64</v>
      </c>
      <c r="E32" s="3">
        <f>IFERROR(INDEX(E51:E500,MATCH($A$32,$C$51:$C$500,0)),"")</f>
        <v>29.64</v>
      </c>
      <c r="H32" s="3">
        <f>IFERROR(INDEX(D32:G32,COUNT(D32:G32)),"")</f>
        <v>29.64</v>
      </c>
      <c r="I32" s="3">
        <f t="shared" ref="I32:N32" si="24">IFERROR(INDEX(I51:I500,MATCH($C$32,$C$51:$C$500,0)),"")</f>
        <v>29.63</v>
      </c>
      <c r="J32" s="3">
        <f t="shared" si="24"/>
        <v>29.47</v>
      </c>
      <c r="K32" s="3">
        <f t="shared" si="24"/>
        <v>36.9</v>
      </c>
      <c r="L32" s="3">
        <f t="shared" si="24"/>
        <v>10725100.52</v>
      </c>
      <c r="M32" s="3">
        <f t="shared" si="24"/>
        <v>35749558.140000001</v>
      </c>
      <c r="N32" s="3">
        <f t="shared" si="24"/>
        <v>24529164.649999999</v>
      </c>
    </row>
    <row r="33" spans="1:14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1.72</v>
      </c>
      <c r="E33" s="3">
        <f>IFERROR(INDEX(E51:E500,MATCH($A$33,$C$51:$C$500,0)),"")</f>
        <v>2.13</v>
      </c>
      <c r="H33" s="3">
        <f>IFERROR(INDEX(D33:G33,COUNT(D33:G33)),"")</f>
        <v>2.13</v>
      </c>
      <c r="I33" s="3">
        <f t="shared" ref="I33:N33" si="25">IFERROR(INDEX(I51:I500,MATCH($C$33,$C$51:$C$500,0)),"")</f>
        <v>2.8</v>
      </c>
      <c r="J33" s="3">
        <f t="shared" si="25"/>
        <v>4.82</v>
      </c>
      <c r="K33" s="3">
        <f t="shared" si="25"/>
        <v>4.07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0</v>
      </c>
      <c r="E34" s="3">
        <f>IFERROR(INDEX(E51:E500,MATCH($A$34,$C$51:$C$500,0)),"")</f>
        <v>6300</v>
      </c>
      <c r="H34" s="3">
        <f>IFERROR(INDEX(D34:G34,COUNT(D34:G34)),"")</f>
        <v>6300</v>
      </c>
      <c r="I34" s="3">
        <f t="shared" ref="I34:N34" si="26">IFERROR(INDEX(I51:I500,MATCH($C$34,$C$51:$C$500,0)),"")</f>
        <v>518.75</v>
      </c>
      <c r="J34" s="3">
        <f t="shared" si="26"/>
        <v>2366.67</v>
      </c>
      <c r="K34" s="3">
        <f t="shared" si="26"/>
        <v>151.52000000000001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15.72</v>
      </c>
      <c r="E35" s="3">
        <f>IFERROR(INDEX(E51:E500,MATCH($A$35,$C$51:$C$500,0)),"")</f>
        <v>20.52</v>
      </c>
      <c r="H35" s="3">
        <f>IFERROR(INDEX(D35:G35,COUNT(D35:G35)),"")</f>
        <v>20.52</v>
      </c>
      <c r="I35" s="3">
        <f t="shared" ref="I35:N35" si="27">IFERROR(INDEX(I51:I500,MATCH($C$35,$C$51:$C$500,0)),"")</f>
        <v>6.69</v>
      </c>
      <c r="J35" s="3">
        <f t="shared" si="27"/>
        <v>11.93</v>
      </c>
      <c r="K35" s="3">
        <f t="shared" si="27"/>
        <v>8.89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64</v>
      </c>
      <c r="C36" t="s">
        <v>65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66</v>
      </c>
      <c r="C37" t="s">
        <v>67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73</v>
      </c>
      <c r="C51" t="s">
        <v>6</v>
      </c>
      <c r="D51" s="5">
        <v>17158469354</v>
      </c>
      <c r="E51" s="5">
        <v>16239277458</v>
      </c>
      <c r="F51" s="5">
        <v>20306609550</v>
      </c>
      <c r="G51" s="5">
        <v>15494964844</v>
      </c>
      <c r="I51" s="5">
        <v>65612941838</v>
      </c>
      <c r="J51" s="5">
        <v>62955259038</v>
      </c>
      <c r="K51" s="5">
        <v>70532772272</v>
      </c>
      <c r="L51" s="5">
        <v>51013102540</v>
      </c>
      <c r="M51" s="5">
        <v>31530352780</v>
      </c>
      <c r="N51" s="5">
        <v>17173727817</v>
      </c>
    </row>
    <row r="52" spans="2:14" ht="15.5" x14ac:dyDescent="0.35">
      <c r="C52" t="s">
        <v>74</v>
      </c>
      <c r="D52" s="5">
        <v>-9677314760</v>
      </c>
      <c r="E52" s="5">
        <v>-9114155596</v>
      </c>
      <c r="F52" s="5">
        <v>-12739985791</v>
      </c>
      <c r="G52" s="5">
        <v>-9265066490</v>
      </c>
      <c r="I52" s="5">
        <v>-39676696321</v>
      </c>
      <c r="J52" s="5">
        <v>-40436156520</v>
      </c>
      <c r="K52" s="5">
        <v>-46613273168</v>
      </c>
      <c r="L52" s="5">
        <v>-40066388734</v>
      </c>
      <c r="M52" s="5">
        <v>-23839994057</v>
      </c>
      <c r="N52" s="5">
        <v>-13116599894</v>
      </c>
    </row>
    <row r="53" spans="2:14" ht="15.5" x14ac:dyDescent="0.35">
      <c r="C53" t="s">
        <v>75</v>
      </c>
      <c r="D53" s="5">
        <v>7481154594</v>
      </c>
      <c r="E53" s="5">
        <v>7125121862</v>
      </c>
      <c r="F53" s="5">
        <v>7566623759</v>
      </c>
      <c r="G53" s="5">
        <v>6229898354</v>
      </c>
      <c r="I53" s="5">
        <v>25936245517</v>
      </c>
      <c r="J53" s="5">
        <v>22519102518</v>
      </c>
      <c r="K53" s="5">
        <v>23919499104</v>
      </c>
      <c r="L53" s="5">
        <v>10946713806</v>
      </c>
      <c r="M53" s="5">
        <v>7690358723</v>
      </c>
      <c r="N53" s="5">
        <v>4057127923</v>
      </c>
    </row>
    <row r="54" spans="2:14" ht="15.5" x14ac:dyDescent="0.35">
      <c r="C54" t="s">
        <v>76</v>
      </c>
      <c r="D54" s="5">
        <v>-7348577846</v>
      </c>
      <c r="E54" s="5">
        <v>-6757742365</v>
      </c>
      <c r="F54" s="5">
        <v>-5575038464</v>
      </c>
      <c r="G54" s="5">
        <v>-5369934526</v>
      </c>
      <c r="I54" s="5">
        <v>-22071458037</v>
      </c>
      <c r="J54" s="5">
        <v>-19680169051</v>
      </c>
      <c r="K54" s="5">
        <v>-16916393346</v>
      </c>
      <c r="L54" s="5">
        <v>-8062888701</v>
      </c>
      <c r="M54" s="5">
        <v>-4239589626</v>
      </c>
      <c r="N54" s="5">
        <v>-2408414827</v>
      </c>
    </row>
    <row r="55" spans="2:14" ht="15.5" x14ac:dyDescent="0.35">
      <c r="C55" t="s">
        <v>361</v>
      </c>
      <c r="D55" s="5">
        <v>-7348577846</v>
      </c>
      <c r="E55" s="5">
        <v>-6757742365</v>
      </c>
      <c r="F55" s="5">
        <v>-5575038464</v>
      </c>
      <c r="G55" s="5">
        <v>-5369934526</v>
      </c>
      <c r="I55" s="5">
        <v>-22071458037</v>
      </c>
      <c r="J55" s="5">
        <v>-19680169051</v>
      </c>
      <c r="K55" s="5">
        <v>-16916393346</v>
      </c>
      <c r="L55" s="5">
        <v>-8062888701</v>
      </c>
      <c r="M55" s="5">
        <v>-4239589626</v>
      </c>
      <c r="N55" s="5">
        <v>-2408414827</v>
      </c>
    </row>
    <row r="56" spans="2:14" ht="15.5" x14ac:dyDescent="0.35">
      <c r="C56" t="s">
        <v>78</v>
      </c>
      <c r="D56" s="5">
        <v>132576748</v>
      </c>
      <c r="E56" s="5">
        <v>367379497</v>
      </c>
      <c r="F56" s="5">
        <v>1991585295</v>
      </c>
      <c r="G56" s="5">
        <v>859963828</v>
      </c>
      <c r="I56" s="5">
        <v>3864787480</v>
      </c>
      <c r="J56" s="5">
        <v>2838933467</v>
      </c>
      <c r="K56" s="5">
        <v>7003105758</v>
      </c>
      <c r="L56" s="5">
        <v>2883825105</v>
      </c>
      <c r="M56" s="5">
        <v>3450769097</v>
      </c>
      <c r="N56" s="5">
        <v>1648713096</v>
      </c>
    </row>
    <row r="57" spans="2:14" ht="15.5" x14ac:dyDescent="0.35">
      <c r="C57" t="s">
        <v>79</v>
      </c>
      <c r="D57" s="5">
        <v>-140925253</v>
      </c>
      <c r="E57" s="5">
        <v>-230831963</v>
      </c>
      <c r="F57" s="5">
        <v>-25922324</v>
      </c>
      <c r="G57" s="5">
        <v>-400494534</v>
      </c>
      <c r="I57" s="5">
        <v>-1274583026</v>
      </c>
      <c r="J57" s="5">
        <v>-1289961356</v>
      </c>
      <c r="K57" s="5">
        <v>-1651870097</v>
      </c>
      <c r="L57" s="5">
        <v>-888257766</v>
      </c>
      <c r="M57" s="5">
        <v>-570116064</v>
      </c>
      <c r="N57" s="5">
        <v>-72586930</v>
      </c>
    </row>
    <row r="58" spans="2:14" ht="15.5" x14ac:dyDescent="0.35">
      <c r="C58" t="s">
        <v>81</v>
      </c>
      <c r="D58" s="5">
        <v>2547</v>
      </c>
      <c r="E58" s="5">
        <v>80881</v>
      </c>
      <c r="F58" s="5">
        <v>44198</v>
      </c>
      <c r="G58" s="5">
        <v>212180</v>
      </c>
      <c r="I58" s="5">
        <v>387221</v>
      </c>
      <c r="J58" s="5">
        <v>521429</v>
      </c>
      <c r="K58" s="5">
        <v>755822</v>
      </c>
    </row>
    <row r="59" spans="2:14" ht="15.5" x14ac:dyDescent="0.35">
      <c r="C59" t="s">
        <v>82</v>
      </c>
      <c r="D59" s="5">
        <v>-140925253</v>
      </c>
      <c r="E59" s="5">
        <v>-230831963</v>
      </c>
      <c r="F59" s="5">
        <v>-25922324</v>
      </c>
      <c r="G59" s="5">
        <v>-400494534</v>
      </c>
      <c r="I59" s="5">
        <v>-1274583026</v>
      </c>
      <c r="J59" s="5">
        <v>-1289961356</v>
      </c>
      <c r="K59" s="5">
        <v>-1651870097</v>
      </c>
      <c r="L59" s="5">
        <v>-888257766</v>
      </c>
      <c r="M59" s="5">
        <v>-570116064</v>
      </c>
      <c r="N59" s="5">
        <v>-72586930</v>
      </c>
    </row>
    <row r="60" spans="2:14" ht="15.5" x14ac:dyDescent="0.35">
      <c r="C60" t="s">
        <v>29</v>
      </c>
      <c r="D60" s="5">
        <v>-8348505</v>
      </c>
      <c r="E60" s="5">
        <v>136547534</v>
      </c>
      <c r="F60" s="5">
        <v>1965662971</v>
      </c>
      <c r="G60" s="5">
        <v>459469294</v>
      </c>
      <c r="I60" s="5">
        <v>2590204454</v>
      </c>
      <c r="J60" s="5">
        <v>1548972111</v>
      </c>
      <c r="K60" s="5">
        <v>5351235661</v>
      </c>
      <c r="L60" s="5">
        <v>1995567339</v>
      </c>
      <c r="M60" s="5">
        <v>2880653033</v>
      </c>
      <c r="N60" s="5">
        <v>1576126166</v>
      </c>
    </row>
    <row r="61" spans="2:14" ht="15.5" x14ac:dyDescent="0.35">
      <c r="C61" t="s">
        <v>28</v>
      </c>
      <c r="D61" s="5">
        <v>15166030</v>
      </c>
      <c r="E61" s="5">
        <v>-90641111</v>
      </c>
      <c r="F61" s="5">
        <v>-1728301039</v>
      </c>
      <c r="G61" s="5">
        <v>88373654</v>
      </c>
      <c r="I61" s="5">
        <v>-1728301039</v>
      </c>
      <c r="J61" s="5">
        <v>-1222785005</v>
      </c>
      <c r="K61" s="5">
        <v>-1212495510</v>
      </c>
      <c r="L61" s="5">
        <v>-525926009</v>
      </c>
      <c r="M61" s="5">
        <v>-639342158</v>
      </c>
      <c r="N61" s="5">
        <v>-313272773</v>
      </c>
    </row>
    <row r="62" spans="2:14" ht="15.5" x14ac:dyDescent="0.35">
      <c r="C62" t="s">
        <v>83</v>
      </c>
      <c r="D62" s="5">
        <v>15166030</v>
      </c>
      <c r="E62" s="5">
        <v>-91617899</v>
      </c>
      <c r="F62" s="5">
        <v>-1729277827</v>
      </c>
      <c r="G62" s="5">
        <v>68686397</v>
      </c>
      <c r="I62" s="5">
        <v>-1729277827</v>
      </c>
      <c r="J62" s="5">
        <v>-1203097748</v>
      </c>
      <c r="K62" s="5">
        <v>-1119715208</v>
      </c>
      <c r="L62" s="5">
        <v>-532995683</v>
      </c>
      <c r="M62" s="5">
        <v>-643265347</v>
      </c>
      <c r="N62" s="5">
        <v>-327746465</v>
      </c>
    </row>
    <row r="63" spans="2:14" ht="15.5" x14ac:dyDescent="0.35">
      <c r="C63" t="s">
        <v>84</v>
      </c>
      <c r="E63" s="5">
        <v>976788</v>
      </c>
      <c r="F63" s="5">
        <v>976788</v>
      </c>
      <c r="G63" s="5">
        <v>19687257</v>
      </c>
      <c r="I63" s="5">
        <v>976788</v>
      </c>
      <c r="J63" s="5">
        <v>-19687257</v>
      </c>
      <c r="K63" s="5">
        <v>13992495</v>
      </c>
      <c r="L63" s="5">
        <v>7069674</v>
      </c>
      <c r="M63" s="5">
        <v>3923189</v>
      </c>
      <c r="N63" s="5">
        <v>14473692</v>
      </c>
    </row>
    <row r="64" spans="2:14" ht="15.5" x14ac:dyDescent="0.35">
      <c r="C64" t="s">
        <v>85</v>
      </c>
      <c r="D64" s="5">
        <v>15166030</v>
      </c>
      <c r="E64" s="5">
        <v>-90641111</v>
      </c>
      <c r="F64" s="5">
        <v>-1728301039</v>
      </c>
      <c r="G64" s="5">
        <v>88373654</v>
      </c>
      <c r="I64" s="5">
        <v>-1728301039</v>
      </c>
      <c r="J64" s="5">
        <v>-1222785005</v>
      </c>
      <c r="K64" s="5">
        <v>-1212495510</v>
      </c>
      <c r="L64" s="5">
        <v>-525926009</v>
      </c>
      <c r="M64" s="5">
        <v>-639342158</v>
      </c>
      <c r="N64" s="5">
        <v>-313272773</v>
      </c>
    </row>
    <row r="65" spans="2:14" ht="15.5" x14ac:dyDescent="0.35">
      <c r="C65" t="s">
        <v>87</v>
      </c>
      <c r="D65" s="5">
        <v>6817525</v>
      </c>
      <c r="E65" s="5">
        <v>45906423</v>
      </c>
      <c r="F65" s="5">
        <v>237361932</v>
      </c>
      <c r="G65" s="5">
        <v>547842948</v>
      </c>
      <c r="I65" s="5">
        <v>861903415</v>
      </c>
      <c r="J65" s="5">
        <v>326187106</v>
      </c>
      <c r="K65" s="5">
        <v>4138740151</v>
      </c>
      <c r="L65" s="5">
        <v>1469641330</v>
      </c>
      <c r="M65" s="5">
        <v>2241310875</v>
      </c>
      <c r="N65" s="5">
        <v>1262853393</v>
      </c>
    </row>
    <row r="66" spans="2:14" ht="15.5" x14ac:dyDescent="0.35">
      <c r="C66" t="s">
        <v>88</v>
      </c>
      <c r="F66" s="5">
        <v>-773122</v>
      </c>
      <c r="I66" s="5">
        <v>-773122</v>
      </c>
      <c r="J66" s="5">
        <v>-26060373</v>
      </c>
      <c r="K66" s="5">
        <v>-37015302</v>
      </c>
      <c r="L66" s="5">
        <v>2398633</v>
      </c>
      <c r="M66" s="5">
        <v>2767823</v>
      </c>
    </row>
    <row r="67" spans="2:14" ht="15.5" x14ac:dyDescent="0.35">
      <c r="C67" t="s">
        <v>320</v>
      </c>
      <c r="F67" s="5">
        <v>-773122</v>
      </c>
      <c r="I67" s="5">
        <v>-773122</v>
      </c>
      <c r="J67" s="5">
        <v>-26060373</v>
      </c>
      <c r="K67" s="5">
        <v>-37015302</v>
      </c>
      <c r="L67" s="5">
        <v>2398633</v>
      </c>
      <c r="M67" s="5">
        <v>2767823</v>
      </c>
    </row>
    <row r="68" spans="2:14" ht="15.5" x14ac:dyDescent="0.35">
      <c r="C68" t="s">
        <v>89</v>
      </c>
      <c r="D68" s="5">
        <v>6817525</v>
      </c>
      <c r="E68" s="5">
        <v>45906423</v>
      </c>
      <c r="F68" s="5">
        <v>236588810</v>
      </c>
      <c r="G68" s="5">
        <v>547842948</v>
      </c>
      <c r="I68" s="5">
        <v>861130293</v>
      </c>
      <c r="J68" s="5">
        <v>300126733</v>
      </c>
      <c r="K68" s="5">
        <v>4101724849</v>
      </c>
      <c r="L68" s="5">
        <v>1472039963</v>
      </c>
      <c r="M68" s="5">
        <v>2244078698</v>
      </c>
      <c r="N68" s="5">
        <v>1262853393</v>
      </c>
    </row>
    <row r="69" spans="2:14" ht="15.5" x14ac:dyDescent="0.35">
      <c r="C69" t="s">
        <v>90</v>
      </c>
      <c r="D69" s="5">
        <v>6817525</v>
      </c>
      <c r="E69" s="5">
        <v>45906423</v>
      </c>
      <c r="F69" s="5">
        <v>237361932</v>
      </c>
      <c r="G69" s="5">
        <v>547842948</v>
      </c>
      <c r="I69" s="5">
        <v>861903415</v>
      </c>
      <c r="J69" s="5">
        <v>326187106</v>
      </c>
      <c r="K69" s="5">
        <v>4138740151</v>
      </c>
      <c r="L69" s="5">
        <v>1469641330</v>
      </c>
      <c r="M69" s="5">
        <v>2241310875</v>
      </c>
      <c r="N69" s="5">
        <v>1262853393</v>
      </c>
    </row>
    <row r="70" spans="2:14" ht="15.5" x14ac:dyDescent="0.35">
      <c r="C70" t="s">
        <v>8</v>
      </c>
      <c r="D70" s="5">
        <v>6814978</v>
      </c>
      <c r="E70" s="5">
        <v>45825542</v>
      </c>
      <c r="F70" s="5">
        <v>236544612</v>
      </c>
      <c r="G70" s="5">
        <v>547630768</v>
      </c>
      <c r="I70" s="5">
        <v>860743072</v>
      </c>
      <c r="J70" s="5">
        <v>299605304</v>
      </c>
      <c r="K70" s="5">
        <v>4100969027</v>
      </c>
      <c r="L70" s="5">
        <v>1472039963</v>
      </c>
      <c r="M70" s="5">
        <v>2244078698</v>
      </c>
      <c r="N70" s="5">
        <v>1262853393</v>
      </c>
    </row>
    <row r="71" spans="2:14" ht="15.5" x14ac:dyDescent="0.35">
      <c r="C71" t="s">
        <v>92</v>
      </c>
      <c r="D71" s="5">
        <v>6817525</v>
      </c>
      <c r="E71" s="5">
        <v>45906423</v>
      </c>
      <c r="F71" s="5">
        <v>237361932</v>
      </c>
      <c r="G71" s="5">
        <v>547842948</v>
      </c>
      <c r="I71" s="5">
        <v>861903415</v>
      </c>
      <c r="J71" s="5">
        <v>326187106</v>
      </c>
      <c r="K71" s="5">
        <v>4138740151</v>
      </c>
      <c r="L71" s="5">
        <v>1469641330</v>
      </c>
      <c r="M71" s="5">
        <v>2241310875</v>
      </c>
      <c r="N71" s="5">
        <v>1262853393</v>
      </c>
    </row>
    <row r="72" spans="2:14" ht="15.5" x14ac:dyDescent="0.35">
      <c r="C72" t="s">
        <v>93</v>
      </c>
      <c r="D72" s="5">
        <v>6817525</v>
      </c>
      <c r="E72" s="5">
        <v>45906423</v>
      </c>
      <c r="F72" s="5">
        <v>236588810</v>
      </c>
      <c r="G72" s="5">
        <v>547842948</v>
      </c>
      <c r="I72" s="5">
        <v>861130293</v>
      </c>
      <c r="J72" s="5">
        <v>300126733</v>
      </c>
      <c r="K72" s="5">
        <v>4101724849</v>
      </c>
      <c r="L72" s="5">
        <v>1472039963</v>
      </c>
      <c r="M72" s="5">
        <v>2244078698</v>
      </c>
      <c r="N72" s="5">
        <v>1262853393</v>
      </c>
    </row>
    <row r="73" spans="2:14" ht="15.5" x14ac:dyDescent="0.35">
      <c r="C73" t="s">
        <v>94</v>
      </c>
      <c r="D73" s="5">
        <v>6817525</v>
      </c>
      <c r="E73" s="5">
        <v>45906423</v>
      </c>
      <c r="F73" s="5">
        <v>236588810</v>
      </c>
      <c r="G73" s="5">
        <v>547842948</v>
      </c>
      <c r="I73" s="5">
        <v>861130293</v>
      </c>
      <c r="J73" s="5">
        <v>300126733</v>
      </c>
      <c r="K73" s="5">
        <v>4101724849</v>
      </c>
      <c r="L73" s="5">
        <v>1472039963</v>
      </c>
      <c r="M73" s="5">
        <v>2244078698</v>
      </c>
      <c r="N73" s="5">
        <v>1262853393</v>
      </c>
    </row>
    <row r="75" spans="2:14" ht="15.5" x14ac:dyDescent="0.35">
      <c r="B75" t="s">
        <v>95</v>
      </c>
      <c r="C75" t="s">
        <v>96</v>
      </c>
    </row>
    <row r="76" spans="2:14" ht="15.5" x14ac:dyDescent="0.35">
      <c r="C76" t="s">
        <v>97</v>
      </c>
    </row>
    <row r="77" spans="2:14" ht="15.5" x14ac:dyDescent="0.35">
      <c r="C77" t="s">
        <v>20</v>
      </c>
      <c r="D77" s="5">
        <v>4081850822</v>
      </c>
      <c r="E77" s="5">
        <v>14675102633</v>
      </c>
      <c r="F77" s="5">
        <v>30659802669</v>
      </c>
      <c r="G77" s="5">
        <v>31170221298</v>
      </c>
      <c r="I77" s="5">
        <v>30659802669</v>
      </c>
      <c r="J77" s="5">
        <v>4552856681</v>
      </c>
      <c r="K77" s="5">
        <v>16152257265</v>
      </c>
      <c r="L77" s="5">
        <v>1539670430</v>
      </c>
      <c r="M77" s="5">
        <v>867936013</v>
      </c>
      <c r="N77" s="5">
        <v>1587250958</v>
      </c>
    </row>
    <row r="78" spans="2:14" ht="15.5" x14ac:dyDescent="0.35">
      <c r="C78" t="s">
        <v>98</v>
      </c>
      <c r="D78" s="5">
        <v>2220098623</v>
      </c>
      <c r="E78" s="5">
        <v>2646450935</v>
      </c>
      <c r="F78" s="5">
        <v>1998016725</v>
      </c>
      <c r="G78" s="5">
        <v>2032904904</v>
      </c>
      <c r="I78" s="5">
        <v>1998016725</v>
      </c>
      <c r="J78" s="5">
        <v>1984318779</v>
      </c>
      <c r="K78" s="5">
        <v>7819094923</v>
      </c>
      <c r="L78" s="5">
        <v>429105482</v>
      </c>
      <c r="M78" s="5">
        <v>443959804</v>
      </c>
      <c r="N78" s="5">
        <v>504641549</v>
      </c>
    </row>
    <row r="79" spans="2:14" ht="15.5" x14ac:dyDescent="0.35">
      <c r="C79" t="s">
        <v>101</v>
      </c>
      <c r="D79" s="5">
        <v>43333600</v>
      </c>
      <c r="E79" s="5">
        <v>73942729</v>
      </c>
      <c r="F79" s="5">
        <v>24177642</v>
      </c>
      <c r="G79" s="5">
        <v>258020410</v>
      </c>
      <c r="I79" s="5">
        <v>24177642</v>
      </c>
      <c r="J79" s="5">
        <v>1858475792</v>
      </c>
      <c r="K79" s="5">
        <v>11859934</v>
      </c>
      <c r="L79" s="5">
        <v>29132000</v>
      </c>
      <c r="M79" s="5">
        <v>2377375884</v>
      </c>
    </row>
    <row r="80" spans="2:14" ht="15.5" x14ac:dyDescent="0.35">
      <c r="C80" t="s">
        <v>99</v>
      </c>
      <c r="D80" s="5">
        <v>43333600</v>
      </c>
      <c r="E80" s="5">
        <v>39848449</v>
      </c>
      <c r="F80" s="5">
        <v>24177642</v>
      </c>
      <c r="G80" s="5">
        <v>258020410</v>
      </c>
      <c r="I80" s="5">
        <v>24177642</v>
      </c>
      <c r="J80" s="5">
        <v>26264502</v>
      </c>
      <c r="K80" s="5">
        <v>11859934</v>
      </c>
      <c r="L80" s="5">
        <v>29132000</v>
      </c>
      <c r="M80" s="5">
        <v>24450000</v>
      </c>
    </row>
    <row r="81" spans="3:14" ht="15.5" x14ac:dyDescent="0.35">
      <c r="C81" t="s">
        <v>247</v>
      </c>
      <c r="E81" s="5">
        <v>34094280</v>
      </c>
      <c r="J81" s="5">
        <v>1832211290</v>
      </c>
      <c r="M81" s="5">
        <v>2352925884</v>
      </c>
    </row>
    <row r="82" spans="3:14" ht="15.5" x14ac:dyDescent="0.35">
      <c r="C82" t="s">
        <v>102</v>
      </c>
      <c r="D82" s="5">
        <v>43333600</v>
      </c>
      <c r="E82" s="5">
        <v>73942729</v>
      </c>
      <c r="F82" s="5">
        <v>24177642</v>
      </c>
      <c r="G82" s="5">
        <v>258020410</v>
      </c>
      <c r="I82" s="5">
        <v>24177642</v>
      </c>
      <c r="J82" s="5">
        <v>1858475792</v>
      </c>
      <c r="K82" s="5">
        <v>11859934</v>
      </c>
      <c r="L82" s="5">
        <v>29132000</v>
      </c>
      <c r="M82" s="5">
        <v>2377375884</v>
      </c>
    </row>
    <row r="83" spans="3:14" ht="15.5" x14ac:dyDescent="0.35">
      <c r="C83" t="s">
        <v>103</v>
      </c>
      <c r="D83" s="5">
        <v>60758001796</v>
      </c>
      <c r="E83" s="5">
        <v>54370320883</v>
      </c>
      <c r="F83" s="5">
        <v>45311516560</v>
      </c>
      <c r="G83" s="5">
        <v>56554547487</v>
      </c>
      <c r="I83" s="5">
        <v>45311516560</v>
      </c>
      <c r="J83" s="5">
        <v>28404617801</v>
      </c>
      <c r="K83" s="5">
        <v>15239634165</v>
      </c>
      <c r="L83" s="5">
        <v>9516877928</v>
      </c>
      <c r="M83" s="5">
        <v>8032479528</v>
      </c>
      <c r="N83" s="5">
        <v>4501541750</v>
      </c>
    </row>
    <row r="84" spans="3:14" ht="15.5" x14ac:dyDescent="0.35">
      <c r="C84" t="s">
        <v>81</v>
      </c>
      <c r="D84" s="5">
        <v>96587798902</v>
      </c>
      <c r="E84" s="5">
        <v>96587798902</v>
      </c>
      <c r="F84" s="5">
        <v>96587798902</v>
      </c>
      <c r="G84" s="5">
        <v>96588572396</v>
      </c>
      <c r="I84" s="5">
        <v>96587798902</v>
      </c>
      <c r="J84" s="5">
        <v>96588572396</v>
      </c>
      <c r="K84" s="5">
        <v>95378851153</v>
      </c>
      <c r="L84" s="5">
        <v>5166456</v>
      </c>
      <c r="M84" s="5">
        <v>2767823</v>
      </c>
    </row>
    <row r="85" spans="3:14" ht="15.5" x14ac:dyDescent="0.35">
      <c r="C85" t="s">
        <v>104</v>
      </c>
      <c r="D85" s="5">
        <v>93767583799</v>
      </c>
      <c r="E85" s="5">
        <v>100611829253</v>
      </c>
      <c r="F85" s="5">
        <v>104418655364</v>
      </c>
      <c r="G85" s="5">
        <v>125512930364</v>
      </c>
      <c r="I85" s="5">
        <v>104418655364</v>
      </c>
      <c r="J85" s="5">
        <v>121779118311</v>
      </c>
      <c r="K85" s="5">
        <v>136460032295</v>
      </c>
      <c r="L85" s="5">
        <v>18592969978</v>
      </c>
      <c r="M85" s="5">
        <v>18034641287</v>
      </c>
      <c r="N85" s="5">
        <v>9590194257</v>
      </c>
    </row>
    <row r="86" spans="3:14" ht="15.5" x14ac:dyDescent="0.35">
      <c r="C86" t="s">
        <v>105</v>
      </c>
    </row>
    <row r="87" spans="3:14" ht="15.5" x14ac:dyDescent="0.35">
      <c r="C87" t="s">
        <v>106</v>
      </c>
      <c r="D87" s="5">
        <v>33111102415</v>
      </c>
      <c r="E87" s="5">
        <v>33625327059</v>
      </c>
      <c r="F87" s="5">
        <v>34152519008</v>
      </c>
      <c r="G87" s="5">
        <v>34687097673</v>
      </c>
      <c r="I87" s="5">
        <v>34152519008</v>
      </c>
      <c r="J87" s="5">
        <v>36194026025</v>
      </c>
      <c r="K87" s="5">
        <v>30942056334</v>
      </c>
      <c r="L87" s="5">
        <v>26556917709</v>
      </c>
      <c r="M87" s="5">
        <v>255154708</v>
      </c>
      <c r="N87" s="5">
        <v>99997996</v>
      </c>
    </row>
    <row r="88" spans="3:14" ht="15.5" x14ac:dyDescent="0.35">
      <c r="C88" t="s">
        <v>108</v>
      </c>
      <c r="D88" s="5">
        <v>37300013</v>
      </c>
      <c r="E88" s="5">
        <v>37300013</v>
      </c>
      <c r="F88" s="5">
        <v>37300013</v>
      </c>
      <c r="G88" s="5">
        <v>36105165</v>
      </c>
      <c r="I88" s="5">
        <v>37300013</v>
      </c>
      <c r="J88" s="5">
        <v>36105165</v>
      </c>
      <c r="K88" s="5">
        <v>48442061</v>
      </c>
      <c r="L88" s="5">
        <v>24009351</v>
      </c>
      <c r="M88" s="5">
        <v>17616214</v>
      </c>
      <c r="N88" s="5">
        <v>14473692</v>
      </c>
    </row>
    <row r="89" spans="3:14" ht="15.5" x14ac:dyDescent="0.35">
      <c r="C89" t="s">
        <v>109</v>
      </c>
      <c r="D89" s="5">
        <v>72881756194</v>
      </c>
      <c r="E89" s="5">
        <v>74159481934</v>
      </c>
      <c r="F89" s="5">
        <v>75450174979</v>
      </c>
      <c r="G89" s="5">
        <v>55356097376</v>
      </c>
      <c r="I89" s="5">
        <v>75450174979</v>
      </c>
      <c r="J89" s="5">
        <v>57379099708</v>
      </c>
      <c r="K89" s="5">
        <v>36953588989</v>
      </c>
      <c r="L89" s="5">
        <v>33570171889</v>
      </c>
      <c r="M89" s="5">
        <v>721522980</v>
      </c>
      <c r="N89" s="5">
        <v>707622521</v>
      </c>
    </row>
    <row r="90" spans="3:14" ht="15.5" x14ac:dyDescent="0.35">
      <c r="C90" t="s">
        <v>110</v>
      </c>
      <c r="D90" s="5">
        <v>166649339993</v>
      </c>
      <c r="E90" s="5">
        <v>174771311187</v>
      </c>
      <c r="F90" s="5">
        <v>179868830343</v>
      </c>
      <c r="G90" s="5">
        <v>180869027740</v>
      </c>
      <c r="I90" s="5">
        <v>179868830343</v>
      </c>
      <c r="J90" s="5">
        <v>179158218019</v>
      </c>
      <c r="K90" s="5">
        <v>173413621284</v>
      </c>
      <c r="L90" s="5">
        <v>52163141867</v>
      </c>
      <c r="M90" s="5">
        <v>18756164267</v>
      </c>
      <c r="N90" s="5">
        <v>10297816778</v>
      </c>
    </row>
    <row r="91" spans="3:14" ht="15.5" x14ac:dyDescent="0.35">
      <c r="C91" t="s">
        <v>111</v>
      </c>
    </row>
    <row r="92" spans="3:14" ht="15.5" x14ac:dyDescent="0.35">
      <c r="C92" t="s">
        <v>112</v>
      </c>
    </row>
    <row r="93" spans="3:14" ht="15.5" x14ac:dyDescent="0.35">
      <c r="C93" t="s">
        <v>113</v>
      </c>
      <c r="D93" s="5">
        <v>6208400145</v>
      </c>
      <c r="E93" s="5">
        <v>13957539053</v>
      </c>
      <c r="F93" s="5">
        <v>18727064247</v>
      </c>
      <c r="G93" s="5">
        <v>19593410015</v>
      </c>
      <c r="I93" s="5">
        <v>18727064247</v>
      </c>
      <c r="J93" s="5">
        <v>19840032738</v>
      </c>
      <c r="K93" s="5">
        <v>13581801204</v>
      </c>
      <c r="L93" s="5">
        <v>44695325477</v>
      </c>
      <c r="M93" s="5">
        <v>5115293618</v>
      </c>
      <c r="N93" s="5">
        <v>1572262125</v>
      </c>
    </row>
    <row r="94" spans="3:14" ht="15.5" x14ac:dyDescent="0.35">
      <c r="C94" t="s">
        <v>542</v>
      </c>
    </row>
    <row r="95" spans="3:14" ht="15.5" x14ac:dyDescent="0.35">
      <c r="C95" t="s">
        <v>114</v>
      </c>
      <c r="D95" s="5">
        <v>272307261</v>
      </c>
      <c r="E95" s="5">
        <v>448296738</v>
      </c>
      <c r="F95" s="5">
        <v>355898093</v>
      </c>
      <c r="G95" s="5">
        <v>1052188430</v>
      </c>
      <c r="I95" s="5">
        <v>355898093</v>
      </c>
      <c r="J95" s="5">
        <v>635889549</v>
      </c>
      <c r="K95" s="5">
        <v>319540899</v>
      </c>
      <c r="L95" s="5">
        <v>602631741</v>
      </c>
      <c r="N95" s="5">
        <v>1288610663</v>
      </c>
    </row>
    <row r="96" spans="3:14" ht="15.5" x14ac:dyDescent="0.35">
      <c r="C96" t="s">
        <v>250</v>
      </c>
      <c r="D96" s="5">
        <v>3232918735</v>
      </c>
      <c r="E96" s="5">
        <v>10322710756</v>
      </c>
      <c r="F96" s="5">
        <v>14276886501</v>
      </c>
      <c r="G96" s="5">
        <v>15096470455</v>
      </c>
      <c r="I96" s="5">
        <v>14276886501</v>
      </c>
      <c r="J96" s="5">
        <v>15160795997</v>
      </c>
      <c r="K96" s="5">
        <v>10470860662</v>
      </c>
      <c r="L96" s="5">
        <v>4008307575</v>
      </c>
      <c r="M96" s="5">
        <v>3876347760</v>
      </c>
    </row>
    <row r="97" spans="3:14" ht="15.5" x14ac:dyDescent="0.35">
      <c r="C97" t="s">
        <v>116</v>
      </c>
      <c r="D97" s="5">
        <v>655965631</v>
      </c>
      <c r="E97" s="5">
        <v>526903403</v>
      </c>
      <c r="F97" s="5">
        <v>1076988234</v>
      </c>
      <c r="G97" s="5">
        <v>200113063</v>
      </c>
      <c r="I97" s="5">
        <v>1076988234</v>
      </c>
      <c r="J97" s="5">
        <v>683100773</v>
      </c>
      <c r="K97" s="5">
        <v>584151762</v>
      </c>
      <c r="L97" s="5">
        <v>505035063</v>
      </c>
      <c r="M97" s="5">
        <v>64144243</v>
      </c>
      <c r="N97" s="5">
        <v>18307125</v>
      </c>
    </row>
    <row r="98" spans="3:14" ht="15.5" x14ac:dyDescent="0.35">
      <c r="C98" t="s">
        <v>115</v>
      </c>
      <c r="D98" s="5">
        <v>51477954</v>
      </c>
      <c r="E98" s="5">
        <v>89522082</v>
      </c>
      <c r="F98" s="5">
        <v>30775477</v>
      </c>
      <c r="G98" s="5">
        <v>33862520</v>
      </c>
      <c r="I98" s="5">
        <v>30775477</v>
      </c>
      <c r="J98" s="5">
        <v>18051000</v>
      </c>
    </row>
    <row r="99" spans="3:14" ht="15.5" x14ac:dyDescent="0.35">
      <c r="C99" t="s">
        <v>322</v>
      </c>
    </row>
    <row r="100" spans="3:14" ht="15.5" x14ac:dyDescent="0.35">
      <c r="C100" t="s">
        <v>120</v>
      </c>
      <c r="D100" s="5">
        <v>3429279549</v>
      </c>
      <c r="E100" s="5">
        <v>3808929360</v>
      </c>
      <c r="F100" s="5">
        <v>4182829745</v>
      </c>
      <c r="G100" s="5">
        <v>4551088459</v>
      </c>
      <c r="I100" s="5">
        <v>4182829745</v>
      </c>
      <c r="J100" s="5">
        <v>3218197498</v>
      </c>
      <c r="K100" s="5">
        <v>5368654198</v>
      </c>
      <c r="L100" s="5">
        <v>5233617877</v>
      </c>
      <c r="M100" s="5">
        <v>6420182434</v>
      </c>
      <c r="N100" s="5">
        <v>3765148163</v>
      </c>
    </row>
    <row r="101" spans="3:14" ht="15.5" x14ac:dyDescent="0.35">
      <c r="C101" t="s">
        <v>325</v>
      </c>
      <c r="D101" s="5">
        <v>1484531640</v>
      </c>
      <c r="E101" s="5">
        <v>1574200522</v>
      </c>
      <c r="F101" s="5">
        <v>1884771508</v>
      </c>
      <c r="G101" s="5">
        <v>2189119518</v>
      </c>
      <c r="I101" s="5">
        <v>1884771508</v>
      </c>
      <c r="J101" s="5">
        <v>2249175717</v>
      </c>
      <c r="K101" s="5">
        <v>1627512202</v>
      </c>
      <c r="L101" s="5">
        <v>1268948741</v>
      </c>
      <c r="M101" s="5">
        <v>1173277015</v>
      </c>
      <c r="N101" s="5">
        <v>263907937</v>
      </c>
    </row>
    <row r="102" spans="3:14" ht="15.5" x14ac:dyDescent="0.35">
      <c r="C102" t="s">
        <v>122</v>
      </c>
      <c r="D102" s="5">
        <v>3630665213</v>
      </c>
      <c r="E102" s="5">
        <v>4010315024</v>
      </c>
      <c r="F102" s="5">
        <v>4384215409</v>
      </c>
      <c r="G102" s="5">
        <v>4754655848</v>
      </c>
      <c r="I102" s="5">
        <v>4384215409</v>
      </c>
      <c r="J102" s="5">
        <v>3421764887</v>
      </c>
      <c r="K102" s="5">
        <v>5574275129</v>
      </c>
      <c r="L102" s="5">
        <v>5322796287</v>
      </c>
      <c r="M102" s="5">
        <v>6490959021</v>
      </c>
      <c r="N102" s="5">
        <v>3819721724</v>
      </c>
    </row>
    <row r="103" spans="3:14" ht="15.5" x14ac:dyDescent="0.35">
      <c r="C103" t="s">
        <v>123</v>
      </c>
      <c r="D103" s="5">
        <v>3630665213</v>
      </c>
      <c r="E103" s="5">
        <v>4010315024</v>
      </c>
      <c r="F103" s="5">
        <v>4384215409</v>
      </c>
      <c r="G103" s="5">
        <v>4754655848</v>
      </c>
      <c r="I103" s="5">
        <v>4384215409</v>
      </c>
      <c r="J103" s="5">
        <v>3421764887</v>
      </c>
      <c r="K103" s="5">
        <v>5574275129</v>
      </c>
      <c r="L103" s="5">
        <v>5322796287</v>
      </c>
      <c r="M103" s="5">
        <v>6490959021</v>
      </c>
      <c r="N103" s="5">
        <v>3819721724</v>
      </c>
    </row>
    <row r="104" spans="3:14" ht="15.5" x14ac:dyDescent="0.35">
      <c r="C104" t="s">
        <v>119</v>
      </c>
    </row>
    <row r="105" spans="3:14" ht="15.5" x14ac:dyDescent="0.35">
      <c r="C105" t="s">
        <v>121</v>
      </c>
      <c r="D105" s="5">
        <v>3429279549</v>
      </c>
      <c r="E105" s="5">
        <v>3808929360</v>
      </c>
      <c r="F105" s="5">
        <v>4182829745</v>
      </c>
      <c r="G105" s="5">
        <v>4551088459</v>
      </c>
      <c r="I105" s="5">
        <v>4182829745</v>
      </c>
      <c r="J105" s="5">
        <v>3218197498</v>
      </c>
      <c r="K105" s="5">
        <v>5368654198</v>
      </c>
      <c r="L105" s="5">
        <v>5233617877</v>
      </c>
      <c r="M105" s="5">
        <v>6420182434</v>
      </c>
      <c r="N105" s="5">
        <v>3765148163</v>
      </c>
    </row>
    <row r="106" spans="3:14" ht="15.5" x14ac:dyDescent="0.35">
      <c r="C106" t="s">
        <v>124</v>
      </c>
      <c r="D106" s="5">
        <v>9839065358</v>
      </c>
      <c r="E106" s="5">
        <v>17967854077</v>
      </c>
      <c r="F106" s="5">
        <v>23111279656</v>
      </c>
      <c r="G106" s="5">
        <v>24348065863</v>
      </c>
      <c r="I106" s="5">
        <v>23111279656</v>
      </c>
      <c r="J106" s="5">
        <v>23261797625</v>
      </c>
      <c r="K106" s="5">
        <v>19156076333</v>
      </c>
      <c r="L106" s="5">
        <v>50018121764</v>
      </c>
      <c r="M106" s="5">
        <v>11606252639</v>
      </c>
      <c r="N106" s="5">
        <v>5391983849</v>
      </c>
    </row>
    <row r="107" spans="3:14" ht="15.5" x14ac:dyDescent="0.35">
      <c r="C107" t="s">
        <v>125</v>
      </c>
    </row>
    <row r="108" spans="3:14" ht="15.5" x14ac:dyDescent="0.35">
      <c r="C108" t="s">
        <v>126</v>
      </c>
      <c r="D108" s="5">
        <v>52902980670</v>
      </c>
      <c r="E108" s="5">
        <v>52902980670</v>
      </c>
      <c r="F108" s="5">
        <v>52902980670</v>
      </c>
      <c r="G108" s="5">
        <v>52902980670</v>
      </c>
      <c r="I108" s="5">
        <v>52902980670</v>
      </c>
      <c r="J108" s="5">
        <v>52902980670</v>
      </c>
      <c r="K108" s="5">
        <v>52800000000</v>
      </c>
      <c r="L108" s="5">
        <v>200000000</v>
      </c>
      <c r="M108" s="5">
        <v>200000000</v>
      </c>
      <c r="N108" s="5">
        <v>200000000</v>
      </c>
    </row>
    <row r="109" spans="3:14" ht="15.5" x14ac:dyDescent="0.35">
      <c r="C109" t="s">
        <v>128</v>
      </c>
      <c r="D109" s="5">
        <v>7317647163</v>
      </c>
      <c r="E109" s="5">
        <v>7310832185</v>
      </c>
      <c r="F109" s="5">
        <v>7265006643</v>
      </c>
      <c r="G109" s="5">
        <v>7027688537</v>
      </c>
      <c r="I109" s="5">
        <v>7265006643</v>
      </c>
      <c r="J109" s="5">
        <v>6403490077</v>
      </c>
      <c r="K109" s="5">
        <v>6077837976</v>
      </c>
      <c r="L109" s="5">
        <v>1939853647</v>
      </c>
      <c r="M109" s="5">
        <v>6947143805</v>
      </c>
      <c r="N109" s="5">
        <v>4705832930</v>
      </c>
    </row>
    <row r="110" spans="3:14" ht="15.5" x14ac:dyDescent="0.35">
      <c r="C110" t="s">
        <v>257</v>
      </c>
      <c r="D110" s="5">
        <v>200000000</v>
      </c>
      <c r="E110" s="5">
        <v>200000000</v>
      </c>
      <c r="F110" s="5">
        <v>200000000</v>
      </c>
      <c r="G110" s="5">
        <v>200000000</v>
      </c>
      <c r="I110" s="5">
        <v>200000000</v>
      </c>
      <c r="J110" s="5">
        <v>200000000</v>
      </c>
      <c r="K110" s="5">
        <v>200000000</v>
      </c>
      <c r="L110" s="5">
        <v>200000000</v>
      </c>
    </row>
    <row r="111" spans="3:14" ht="15.5" x14ac:dyDescent="0.35">
      <c r="C111" t="s">
        <v>258</v>
      </c>
      <c r="D111" s="5">
        <v>7117647163</v>
      </c>
      <c r="E111" s="5">
        <v>7110832185</v>
      </c>
      <c r="F111" s="5">
        <v>7065006643</v>
      </c>
      <c r="G111" s="5">
        <v>6827688537</v>
      </c>
      <c r="I111" s="5">
        <v>7065006643</v>
      </c>
      <c r="J111" s="5">
        <v>6203490077</v>
      </c>
      <c r="K111" s="5">
        <v>5877837976</v>
      </c>
      <c r="L111" s="5">
        <v>1739853647</v>
      </c>
      <c r="M111" s="5">
        <v>6947143805</v>
      </c>
      <c r="N111" s="5">
        <v>4705832930</v>
      </c>
    </row>
    <row r="112" spans="3:14" ht="15.5" x14ac:dyDescent="0.35">
      <c r="C112" t="s">
        <v>259</v>
      </c>
      <c r="D112" s="5">
        <v>7317647163</v>
      </c>
      <c r="E112" s="5">
        <v>7310832185</v>
      </c>
      <c r="F112" s="5">
        <v>7265006643</v>
      </c>
      <c r="G112" s="5">
        <v>7027688537</v>
      </c>
      <c r="I112" s="5">
        <v>7265006643</v>
      </c>
      <c r="J112" s="5">
        <v>6403490077</v>
      </c>
      <c r="K112" s="5">
        <v>6077837976</v>
      </c>
      <c r="L112" s="5">
        <v>1939853647</v>
      </c>
      <c r="M112" s="5">
        <v>6947143805</v>
      </c>
      <c r="N112" s="5">
        <v>4705832930</v>
      </c>
    </row>
    <row r="113" spans="2:14" ht="15.5" x14ac:dyDescent="0.35">
      <c r="C113" t="s">
        <v>260</v>
      </c>
      <c r="D113" s="5">
        <v>1847900</v>
      </c>
      <c r="E113" s="5">
        <v>1845353</v>
      </c>
      <c r="F113" s="5">
        <v>1764472</v>
      </c>
      <c r="G113" s="5">
        <v>1720274</v>
      </c>
      <c r="I113" s="5">
        <v>1764472</v>
      </c>
      <c r="J113" s="5">
        <v>1377251</v>
      </c>
      <c r="K113" s="5">
        <v>855822</v>
      </c>
    </row>
    <row r="114" spans="2:14" ht="15.5" x14ac:dyDescent="0.35">
      <c r="C114" t="s">
        <v>10</v>
      </c>
      <c r="D114" s="5">
        <v>156810274635</v>
      </c>
      <c r="E114" s="5">
        <v>156803457110</v>
      </c>
      <c r="F114" s="5">
        <v>156757550687</v>
      </c>
      <c r="G114" s="5">
        <v>156520961877</v>
      </c>
      <c r="I114" s="5">
        <v>156757550687</v>
      </c>
      <c r="J114" s="5">
        <v>155896420394</v>
      </c>
      <c r="K114" s="5">
        <v>154257544951</v>
      </c>
      <c r="L114" s="5">
        <v>2145020103</v>
      </c>
      <c r="M114" s="5">
        <v>7149911628</v>
      </c>
      <c r="N114" s="5">
        <v>4905832930</v>
      </c>
    </row>
    <row r="115" spans="2:14" ht="15.5" x14ac:dyDescent="0.35">
      <c r="C115" t="s">
        <v>129</v>
      </c>
      <c r="D115" s="5">
        <v>166649339993</v>
      </c>
      <c r="E115" s="5">
        <v>174771311187</v>
      </c>
      <c r="F115" s="5">
        <v>179868830343</v>
      </c>
      <c r="G115" s="5">
        <v>180869027740</v>
      </c>
      <c r="I115" s="5">
        <v>179868830343</v>
      </c>
      <c r="J115" s="5">
        <v>179158218019</v>
      </c>
      <c r="K115" s="5">
        <v>173413621284</v>
      </c>
      <c r="L115" s="5">
        <v>52163141867</v>
      </c>
      <c r="M115" s="5">
        <v>18756164267</v>
      </c>
      <c r="N115" s="5">
        <v>10297816779</v>
      </c>
    </row>
    <row r="116" spans="2:14" ht="15.5" x14ac:dyDescent="0.35">
      <c r="C116" t="s">
        <v>130</v>
      </c>
      <c r="D116" s="5">
        <v>5290298067</v>
      </c>
      <c r="E116" s="5">
        <v>5290298067</v>
      </c>
      <c r="F116" s="5">
        <v>5290298067</v>
      </c>
      <c r="G116" s="5">
        <v>5290298067</v>
      </c>
      <c r="I116" s="5">
        <v>5290298067</v>
      </c>
      <c r="J116" s="5">
        <v>5290298067</v>
      </c>
      <c r="K116" s="5">
        <v>4180000000</v>
      </c>
      <c r="L116" s="5">
        <v>200</v>
      </c>
      <c r="M116" s="5">
        <v>200</v>
      </c>
      <c r="N116" s="5">
        <v>200</v>
      </c>
    </row>
    <row r="118" spans="2:14" ht="15.5" x14ac:dyDescent="0.35">
      <c r="B118" t="s">
        <v>131</v>
      </c>
      <c r="C118" t="s">
        <v>132</v>
      </c>
      <c r="D118" s="5">
        <v>-2997755080</v>
      </c>
      <c r="E118" s="5">
        <v>-11427953567</v>
      </c>
      <c r="F118" s="5">
        <v>-2121827779</v>
      </c>
      <c r="G118" s="5">
        <v>29795549731</v>
      </c>
      <c r="I118" s="5">
        <v>24751649980</v>
      </c>
      <c r="J118" s="5">
        <v>8720177009</v>
      </c>
      <c r="K118" s="5">
        <v>-134129760664</v>
      </c>
      <c r="L118" s="5">
        <v>929910092</v>
      </c>
      <c r="M118" s="5">
        <v>-5561039224</v>
      </c>
      <c r="N118" s="5">
        <v>-2311003259</v>
      </c>
    </row>
    <row r="119" spans="2:14" ht="15.5" x14ac:dyDescent="0.35">
      <c r="C119" t="s">
        <v>133</v>
      </c>
      <c r="D119" s="5">
        <v>17125916045</v>
      </c>
      <c r="E119" s="5">
        <v>15605311646</v>
      </c>
      <c r="F119" s="5">
        <v>20276765402</v>
      </c>
      <c r="G119" s="5">
        <v>16615601682</v>
      </c>
      <c r="I119" s="5">
        <v>65761470628</v>
      </c>
      <c r="J119" s="5">
        <v>69207031995</v>
      </c>
      <c r="K119" s="5">
        <v>25686291870</v>
      </c>
      <c r="L119" s="5">
        <v>51053025722</v>
      </c>
      <c r="M119" s="5">
        <v>31591034525</v>
      </c>
      <c r="N119" s="5">
        <v>16801086830</v>
      </c>
    </row>
    <row r="120" spans="2:14" ht="15.5" x14ac:dyDescent="0.35">
      <c r="C120" t="s">
        <v>465</v>
      </c>
      <c r="D120" s="5">
        <v>-11460943224</v>
      </c>
      <c r="E120" s="5">
        <v>-21281886570</v>
      </c>
      <c r="F120" s="5">
        <v>-14532322433</v>
      </c>
      <c r="G120" s="5">
        <v>16411470980</v>
      </c>
      <c r="I120" s="5">
        <v>-20486549702</v>
      </c>
      <c r="J120" s="5">
        <v>-40927505745</v>
      </c>
      <c r="K120" s="5">
        <v>-142554567623</v>
      </c>
      <c r="L120" s="5">
        <v>-41272558652</v>
      </c>
      <c r="M120" s="5">
        <v>-31929835438</v>
      </c>
      <c r="N120" s="5">
        <v>-16456396649</v>
      </c>
    </row>
    <row r="121" spans="2:14" ht="15.5" x14ac:dyDescent="0.35">
      <c r="C121" t="s">
        <v>365</v>
      </c>
      <c r="D121" s="5">
        <v>-894205960</v>
      </c>
      <c r="E121" s="5">
        <v>-1217364382</v>
      </c>
      <c r="F121" s="5">
        <v>-94069803</v>
      </c>
      <c r="G121" s="5">
        <v>-1082967044</v>
      </c>
      <c r="I121" s="5">
        <v>-5069643046</v>
      </c>
      <c r="J121" s="5">
        <v>-4256739906</v>
      </c>
      <c r="K121" s="5">
        <v>-2706430580</v>
      </c>
      <c r="L121" s="5">
        <v>-4184184544</v>
      </c>
      <c r="M121" s="5">
        <v>-2297388996</v>
      </c>
      <c r="N121" s="5">
        <v>-1638525601</v>
      </c>
    </row>
    <row r="122" spans="2:14" ht="15.5" x14ac:dyDescent="0.35">
      <c r="C122" t="s">
        <v>265</v>
      </c>
      <c r="D122" s="5">
        <v>-137499430</v>
      </c>
      <c r="E122" s="5">
        <v>-149712063</v>
      </c>
      <c r="F122" s="5">
        <v>-140859602</v>
      </c>
      <c r="G122" s="5">
        <v>-391194215</v>
      </c>
      <c r="I122" s="5">
        <v>-1348724202</v>
      </c>
      <c r="J122" s="5">
        <v>-1445915128</v>
      </c>
      <c r="K122" s="5">
        <v>-1364127151</v>
      </c>
      <c r="L122" s="5">
        <v>-783915920</v>
      </c>
      <c r="M122" s="5">
        <v>-577740211</v>
      </c>
      <c r="N122" s="5">
        <v>-30341250</v>
      </c>
    </row>
    <row r="123" spans="2:14" ht="15.5" x14ac:dyDescent="0.35">
      <c r="C123" t="s">
        <v>617</v>
      </c>
      <c r="D123" s="5">
        <v>-7631022511</v>
      </c>
      <c r="E123" s="5">
        <v>-4384302198</v>
      </c>
      <c r="F123" s="5">
        <v>-7631341343</v>
      </c>
      <c r="G123" s="5">
        <v>-1757361672</v>
      </c>
      <c r="I123" s="5">
        <v>-14104903698</v>
      </c>
      <c r="J123" s="5">
        <v>-13856694207</v>
      </c>
      <c r="K123" s="5">
        <v>-13190927180</v>
      </c>
      <c r="L123" s="5">
        <v>-3882456514</v>
      </c>
      <c r="M123" s="5">
        <v>-2347109104</v>
      </c>
      <c r="N123" s="5">
        <v>-986826589</v>
      </c>
    </row>
    <row r="124" spans="2:14" ht="15.5" x14ac:dyDescent="0.35">
      <c r="C124" t="s">
        <v>139</v>
      </c>
      <c r="D124" s="5">
        <v>-7559110714</v>
      </c>
      <c r="E124" s="5">
        <v>-4638647116</v>
      </c>
      <c r="F124" s="5">
        <v>-1479466201</v>
      </c>
      <c r="G124" s="5">
        <v>-1305241519</v>
      </c>
      <c r="I124" s="5">
        <v>-270956981</v>
      </c>
      <c r="J124" s="5">
        <v>2685730570</v>
      </c>
      <c r="K124" s="5">
        <v>154404459701</v>
      </c>
      <c r="L124" s="5">
        <v>33141144876</v>
      </c>
      <c r="M124" s="5">
        <v>5087825225</v>
      </c>
      <c r="N124" s="5">
        <v>4029056100</v>
      </c>
    </row>
    <row r="125" spans="2:14" ht="15.5" x14ac:dyDescent="0.35">
      <c r="C125" t="s">
        <v>140</v>
      </c>
      <c r="D125" s="5">
        <v>-36386018</v>
      </c>
      <c r="E125" s="5">
        <v>-37143752</v>
      </c>
      <c r="F125" s="5">
        <v>1258664061</v>
      </c>
      <c r="G125" s="5">
        <v>-40000000</v>
      </c>
      <c r="I125" s="5">
        <v>-205958301</v>
      </c>
      <c r="J125" s="5">
        <v>-23005308163</v>
      </c>
      <c r="K125" s="5">
        <v>-5662112202</v>
      </c>
      <c r="L125" s="5">
        <v>-33399320552</v>
      </c>
      <c r="M125" s="5">
        <v>-246100946</v>
      </c>
      <c r="N125" s="5">
        <v>-657379150</v>
      </c>
    </row>
    <row r="126" spans="2:14" ht="15.5" x14ac:dyDescent="0.35">
      <c r="C126" t="s">
        <v>143</v>
      </c>
      <c r="D126" s="5">
        <v>-36386018</v>
      </c>
      <c r="E126" s="5">
        <v>-37143752</v>
      </c>
      <c r="F126" s="5">
        <v>-39975940</v>
      </c>
      <c r="G126" s="5">
        <v>1258640001</v>
      </c>
      <c r="I126" s="5">
        <v>-205958301</v>
      </c>
      <c r="J126" s="5">
        <v>-6819065163</v>
      </c>
      <c r="K126" s="5">
        <v>-5662112202</v>
      </c>
      <c r="L126" s="5">
        <v>-26552168544</v>
      </c>
      <c r="M126" s="5">
        <v>-234000000</v>
      </c>
      <c r="N126" s="5">
        <v>-38439150</v>
      </c>
    </row>
    <row r="127" spans="2:14" ht="15.5" x14ac:dyDescent="0.35">
      <c r="C127" t="s">
        <v>651</v>
      </c>
      <c r="F127" s="5">
        <v>1298640001</v>
      </c>
      <c r="G127" s="5">
        <v>-1298640001</v>
      </c>
      <c r="J127" s="5">
        <v>-16186243000</v>
      </c>
      <c r="L127" s="5">
        <v>-6847152008</v>
      </c>
      <c r="M127" s="5">
        <v>-12100946</v>
      </c>
      <c r="N127" s="5">
        <v>-618940000</v>
      </c>
    </row>
    <row r="128" spans="2:14" ht="15.5" x14ac:dyDescent="0.35">
      <c r="C128" t="s">
        <v>148</v>
      </c>
      <c r="D128" s="5">
        <v>-7559110714</v>
      </c>
      <c r="E128" s="5">
        <v>-4638647116</v>
      </c>
      <c r="F128" s="5">
        <v>-1479466201</v>
      </c>
      <c r="G128" s="5">
        <v>-1305241519</v>
      </c>
      <c r="I128" s="5">
        <v>-270956981</v>
      </c>
      <c r="J128" s="5">
        <v>2685730570</v>
      </c>
      <c r="K128" s="5">
        <v>154404459701</v>
      </c>
      <c r="L128" s="5">
        <v>33141144876</v>
      </c>
      <c r="M128" s="5">
        <v>5087825225</v>
      </c>
      <c r="N128" s="5">
        <v>4029056100</v>
      </c>
    </row>
    <row r="129" spans="2:14" ht="15.5" x14ac:dyDescent="0.35">
      <c r="C129" t="s">
        <v>279</v>
      </c>
      <c r="J129" s="5">
        <v>102980670</v>
      </c>
      <c r="K129" s="5">
        <v>52600000000</v>
      </c>
      <c r="L129" s="5">
        <v>38224083496</v>
      </c>
    </row>
    <row r="130" spans="2:14" ht="15.5" x14ac:dyDescent="0.35">
      <c r="C130" t="s">
        <v>1265</v>
      </c>
      <c r="G130" s="5">
        <v>-1235768040</v>
      </c>
      <c r="K130" s="5">
        <v>95410700000</v>
      </c>
    </row>
    <row r="131" spans="2:14" ht="15.5" x14ac:dyDescent="0.35">
      <c r="C131" t="s">
        <v>1266</v>
      </c>
      <c r="J131" s="5">
        <v>1235768040</v>
      </c>
    </row>
    <row r="132" spans="2:14" ht="15.5" x14ac:dyDescent="0.35">
      <c r="C132" t="s">
        <v>1267</v>
      </c>
      <c r="L132" s="5">
        <v>-6476931488</v>
      </c>
    </row>
    <row r="133" spans="2:14" ht="15.5" x14ac:dyDescent="0.35">
      <c r="C133" t="s">
        <v>149</v>
      </c>
      <c r="F133" s="5">
        <v>1089013988</v>
      </c>
      <c r="G133" s="5">
        <v>-2057997008</v>
      </c>
      <c r="I133" s="5">
        <v>964632247</v>
      </c>
      <c r="J133" s="5">
        <v>5311598850</v>
      </c>
      <c r="K133" s="5">
        <v>39936388843</v>
      </c>
      <c r="L133" s="5">
        <v>1315718365</v>
      </c>
      <c r="M133" s="5">
        <v>11834347760</v>
      </c>
      <c r="N133" s="5">
        <v>4050000000</v>
      </c>
    </row>
    <row r="134" spans="2:14" ht="15.5" x14ac:dyDescent="0.35">
      <c r="C134" t="s">
        <v>153</v>
      </c>
      <c r="D134" s="5">
        <v>-7559110714</v>
      </c>
      <c r="E134" s="5">
        <v>-4638647116</v>
      </c>
      <c r="F134" s="5">
        <v>-2581204666</v>
      </c>
      <c r="G134" s="5">
        <v>1988523529</v>
      </c>
      <c r="I134" s="5">
        <v>-1248313705</v>
      </c>
      <c r="J134" s="5">
        <v>-2150456700</v>
      </c>
      <c r="K134" s="5">
        <v>-32980235976</v>
      </c>
      <c r="L134" s="5">
        <v>-2274651381</v>
      </c>
      <c r="M134" s="5">
        <v>-4393596651</v>
      </c>
      <c r="N134" s="5">
        <v>-20943900</v>
      </c>
    </row>
    <row r="135" spans="2:14" ht="15.5" x14ac:dyDescent="0.35">
      <c r="C135" t="s">
        <v>595</v>
      </c>
      <c r="J135" s="5">
        <v>-1832211290</v>
      </c>
      <c r="K135" s="5">
        <v>-562393166</v>
      </c>
      <c r="L135" s="5">
        <v>2352925884</v>
      </c>
    </row>
    <row r="136" spans="2:14" ht="15.5" x14ac:dyDescent="0.35">
      <c r="C136" t="s">
        <v>285</v>
      </c>
      <c r="F136" s="5">
        <v>12724477</v>
      </c>
      <c r="I136" s="5">
        <v>12724477</v>
      </c>
      <c r="J136" s="5">
        <v>18051000</v>
      </c>
    </row>
    <row r="137" spans="2:14" ht="15.5" x14ac:dyDescent="0.35">
      <c r="C137" t="s">
        <v>1109</v>
      </c>
      <c r="M137" s="5">
        <v>-2352925884</v>
      </c>
    </row>
    <row r="138" spans="2:14" ht="15.5" x14ac:dyDescent="0.35">
      <c r="C138" t="s">
        <v>1077</v>
      </c>
      <c r="D138" s="5">
        <v>-10593251812</v>
      </c>
      <c r="E138" s="5">
        <v>-15984700036</v>
      </c>
      <c r="F138" s="5">
        <v>-510418629</v>
      </c>
      <c r="G138" s="5">
        <v>28450308212</v>
      </c>
      <c r="I138" s="5">
        <v>26106945988</v>
      </c>
      <c r="J138" s="5">
        <v>-11599400584</v>
      </c>
      <c r="K138" s="5">
        <v>14612586835</v>
      </c>
      <c r="L138" s="5">
        <v>671734416</v>
      </c>
      <c r="M138" s="5">
        <v>-719314945</v>
      </c>
      <c r="N138" s="5">
        <v>1060673691</v>
      </c>
    </row>
    <row r="139" spans="2:14" ht="15.5" x14ac:dyDescent="0.35">
      <c r="C139" t="s">
        <v>158</v>
      </c>
      <c r="E139" s="5">
        <v>30659802669</v>
      </c>
      <c r="I139" s="5">
        <v>4552856681</v>
      </c>
      <c r="J139" s="5">
        <v>16152257265</v>
      </c>
      <c r="K139" s="5">
        <v>1539670430</v>
      </c>
      <c r="L139" s="5">
        <v>867936013</v>
      </c>
      <c r="M139" s="5">
        <v>1587250958</v>
      </c>
      <c r="N139" s="5">
        <v>526577267</v>
      </c>
    </row>
    <row r="140" spans="2:14" ht="15.5" x14ac:dyDescent="0.35">
      <c r="C140" t="s">
        <v>629</v>
      </c>
      <c r="D140" s="5">
        <v>-10593251812</v>
      </c>
      <c r="E140" s="5">
        <v>14675102633</v>
      </c>
      <c r="F140" s="5">
        <v>-510418629</v>
      </c>
      <c r="G140" s="5">
        <v>28450308212</v>
      </c>
      <c r="I140" s="5">
        <v>30659802669</v>
      </c>
      <c r="J140" s="5">
        <v>4552856681</v>
      </c>
      <c r="K140" s="5">
        <v>16152257265</v>
      </c>
      <c r="L140" s="5">
        <v>1539670429</v>
      </c>
      <c r="M140" s="5">
        <v>867936013</v>
      </c>
      <c r="N140" s="5">
        <v>1587250958</v>
      </c>
    </row>
    <row r="142" spans="2:14" ht="15.5" x14ac:dyDescent="0.35">
      <c r="B142" t="s">
        <v>160</v>
      </c>
      <c r="C142" t="s">
        <v>12</v>
      </c>
      <c r="D142" s="5">
        <v>5290000000</v>
      </c>
      <c r="E142" s="5">
        <v>5290000000</v>
      </c>
      <c r="F142" s="5">
        <v>5290000000</v>
      </c>
      <c r="G142" s="5">
        <v>5290000000</v>
      </c>
      <c r="I142" s="5">
        <v>5290000000</v>
      </c>
      <c r="J142" s="5">
        <v>5290000000</v>
      </c>
      <c r="K142" s="6">
        <v>4179999999.9999995</v>
      </c>
      <c r="L142" s="5">
        <v>0</v>
      </c>
      <c r="M142" s="5">
        <v>0</v>
      </c>
      <c r="N142" s="5">
        <v>0</v>
      </c>
    </row>
    <row r="143" spans="2:14" ht="15.5" x14ac:dyDescent="0.35">
      <c r="C143" t="s">
        <v>161</v>
      </c>
      <c r="E143" s="6">
        <v>0.01</v>
      </c>
      <c r="F143" s="6">
        <v>0.04</v>
      </c>
      <c r="G143" s="6">
        <v>0.1</v>
      </c>
    </row>
    <row r="144" spans="2:14" ht="15.5" x14ac:dyDescent="0.35">
      <c r="C144" t="s">
        <v>162</v>
      </c>
      <c r="D144" s="5">
        <v>0</v>
      </c>
      <c r="E144" s="5">
        <v>6300</v>
      </c>
      <c r="F144" s="5">
        <v>2075</v>
      </c>
      <c r="G144" s="5">
        <v>920</v>
      </c>
    </row>
    <row r="145" spans="3:7" ht="15.5" x14ac:dyDescent="0.35">
      <c r="C145" t="s">
        <v>61</v>
      </c>
      <c r="D145" s="6">
        <v>15.72</v>
      </c>
      <c r="E145" s="6">
        <v>20.52</v>
      </c>
      <c r="F145" s="6">
        <v>21.62</v>
      </c>
      <c r="G145" s="6">
        <v>31.41</v>
      </c>
    </row>
    <row r="146" spans="3:7" ht="15.5" x14ac:dyDescent="0.35">
      <c r="C146" t="s">
        <v>163</v>
      </c>
      <c r="D146" s="5">
        <v>2630000000</v>
      </c>
      <c r="E146" s="5">
        <v>2660000000</v>
      </c>
      <c r="F146" s="5">
        <v>3400000000</v>
      </c>
      <c r="G146" s="5">
        <v>2650000000</v>
      </c>
    </row>
    <row r="147" spans="3:7" ht="15.5" x14ac:dyDescent="0.35">
      <c r="C147" t="s">
        <v>164</v>
      </c>
      <c r="D147" s="5">
        <v>0</v>
      </c>
      <c r="E147" s="6">
        <v>2.9999999999999997E-4</v>
      </c>
      <c r="F147" s="6">
        <v>1.2999999999999999E-3</v>
      </c>
      <c r="G147" s="6">
        <v>3.0000000000000001E-3</v>
      </c>
    </row>
    <row r="148" spans="3:7" ht="15.5" x14ac:dyDescent="0.35">
      <c r="C148" t="s">
        <v>165</v>
      </c>
      <c r="D148" s="5">
        <v>0</v>
      </c>
      <c r="E148" s="6">
        <v>2.9999999999999997E-4</v>
      </c>
      <c r="F148" s="6">
        <v>1.5E-3</v>
      </c>
      <c r="G148" s="6">
        <v>3.4999999999999996E-3</v>
      </c>
    </row>
    <row r="149" spans="3:7" ht="15.5" x14ac:dyDescent="0.35">
      <c r="C149" t="s">
        <v>166</v>
      </c>
      <c r="D149" s="6">
        <v>8.0000000000000004E-4</v>
      </c>
      <c r="E149" s="6">
        <v>2.3E-3</v>
      </c>
      <c r="F149" s="6">
        <v>1.24E-2</v>
      </c>
      <c r="G149" s="6">
        <v>5.3E-3</v>
      </c>
    </row>
    <row r="150" spans="3:7" ht="15.5" x14ac:dyDescent="0.35">
      <c r="C150" t="s">
        <v>167</v>
      </c>
    </row>
    <row r="151" spans="3:7" ht="15.5" x14ac:dyDescent="0.35">
      <c r="C151" t="s">
        <v>168</v>
      </c>
      <c r="D151" s="5">
        <v>157000000000</v>
      </c>
      <c r="E151" s="5">
        <v>157000000000</v>
      </c>
      <c r="F151" s="5">
        <v>157000000000</v>
      </c>
      <c r="G151" s="5">
        <v>157000000000</v>
      </c>
    </row>
    <row r="152" spans="3:7" ht="15.5" x14ac:dyDescent="0.35">
      <c r="C152" t="s">
        <v>169</v>
      </c>
      <c r="D152" s="6">
        <v>1.72</v>
      </c>
      <c r="E152" s="6">
        <v>2.13</v>
      </c>
      <c r="F152" s="6">
        <v>2.8</v>
      </c>
      <c r="G152" s="6">
        <v>3.11</v>
      </c>
    </row>
    <row r="153" spans="3:7" ht="15.5" x14ac:dyDescent="0.35">
      <c r="C153" t="s">
        <v>170</v>
      </c>
      <c r="D153" s="6">
        <v>29.64</v>
      </c>
      <c r="E153" s="6">
        <v>29.64</v>
      </c>
      <c r="F153" s="6">
        <v>29.63</v>
      </c>
      <c r="G153" s="6">
        <v>29.59</v>
      </c>
    </row>
    <row r="154" spans="3:7" ht="15.5" x14ac:dyDescent="0.35">
      <c r="C154" t="s">
        <v>171</v>
      </c>
      <c r="D154" s="6">
        <v>1.72</v>
      </c>
      <c r="E154" s="6">
        <v>2.13</v>
      </c>
      <c r="F154" s="6">
        <v>2.8</v>
      </c>
      <c r="G154" s="6">
        <v>3.11</v>
      </c>
    </row>
    <row r="155" spans="3:7" ht="15.5" x14ac:dyDescent="0.35">
      <c r="C155" t="s">
        <v>172</v>
      </c>
      <c r="D155" s="6">
        <v>29.64</v>
      </c>
      <c r="E155" s="6">
        <v>29.64</v>
      </c>
      <c r="F155" s="6">
        <v>29.63</v>
      </c>
      <c r="G155" s="6">
        <v>29.59</v>
      </c>
    </row>
    <row r="156" spans="3:7" ht="15.5" x14ac:dyDescent="0.35">
      <c r="C156" t="s">
        <v>173</v>
      </c>
      <c r="D156" s="5">
        <v>5000000000</v>
      </c>
      <c r="E156" s="5">
        <v>12000000000</v>
      </c>
      <c r="F156" s="5">
        <v>16000000000</v>
      </c>
      <c r="G156" s="5">
        <v>17000000000</v>
      </c>
    </row>
    <row r="157" spans="3:7" ht="15.5" x14ac:dyDescent="0.35">
      <c r="C157" t="s">
        <v>174</v>
      </c>
      <c r="D157" s="5">
        <v>3000000000</v>
      </c>
      <c r="E157" s="5">
        <v>4000000000</v>
      </c>
      <c r="F157" s="5">
        <v>4000000000</v>
      </c>
      <c r="G157" s="5">
        <v>5000000000</v>
      </c>
    </row>
    <row r="158" spans="3:7" ht="15.5" x14ac:dyDescent="0.35">
      <c r="C158" t="s">
        <v>175</v>
      </c>
      <c r="D158" s="5">
        <v>157000000000</v>
      </c>
      <c r="E158" s="5">
        <v>157000000000</v>
      </c>
      <c r="F158" s="5">
        <v>157000000000</v>
      </c>
      <c r="G158" s="5">
        <v>157000000000</v>
      </c>
    </row>
    <row r="159" spans="3:7" ht="15.5" x14ac:dyDescent="0.35">
      <c r="C159" t="s">
        <v>24</v>
      </c>
      <c r="D159" s="5">
        <v>8000000000</v>
      </c>
      <c r="E159" s="5">
        <v>16000000000</v>
      </c>
      <c r="F159" s="5">
        <v>20000000000</v>
      </c>
      <c r="G159" s="5">
        <v>22000000000</v>
      </c>
    </row>
    <row r="160" spans="3:7" ht="15.5" x14ac:dyDescent="0.35">
      <c r="C160" t="s">
        <v>21</v>
      </c>
      <c r="D160" s="5">
        <v>4000000000</v>
      </c>
      <c r="E160" s="5">
        <v>1000000000</v>
      </c>
      <c r="F160" s="5">
        <v>-10000000000</v>
      </c>
      <c r="G160" s="5">
        <v>-9000000000</v>
      </c>
    </row>
    <row r="161" spans="3:14" ht="15.5" x14ac:dyDescent="0.35">
      <c r="C161" t="s">
        <v>176</v>
      </c>
      <c r="D161" s="5">
        <v>88000000000</v>
      </c>
      <c r="E161" s="5">
        <v>87000000000</v>
      </c>
      <c r="F161" s="5">
        <v>86000000000</v>
      </c>
      <c r="G161" s="5">
        <v>106000000000</v>
      </c>
    </row>
    <row r="162" spans="3:14" ht="15.5" x14ac:dyDescent="0.35">
      <c r="C162" t="s">
        <v>177</v>
      </c>
      <c r="D162" s="5">
        <v>-3000000000</v>
      </c>
      <c r="E162" s="5">
        <v>-11000000000</v>
      </c>
      <c r="F162" s="5">
        <v>-2000000000</v>
      </c>
      <c r="G162" s="5">
        <v>30000000000</v>
      </c>
    </row>
    <row r="163" spans="3:14" ht="15.5" x14ac:dyDescent="0.35">
      <c r="C163" t="s">
        <v>178</v>
      </c>
      <c r="D163" s="5">
        <v>0</v>
      </c>
      <c r="E163" s="5">
        <v>0</v>
      </c>
      <c r="F163" s="5">
        <v>0</v>
      </c>
      <c r="G163" s="5">
        <v>1000000000</v>
      </c>
    </row>
    <row r="164" spans="3:14" ht="15.5" x14ac:dyDescent="0.35">
      <c r="C164" t="s">
        <v>13</v>
      </c>
      <c r="D164" s="5">
        <v>-3000000000</v>
      </c>
      <c r="E164" s="5">
        <v>-11000000000</v>
      </c>
      <c r="F164" s="5">
        <v>-2000000000</v>
      </c>
      <c r="G164" s="5">
        <v>31000000000</v>
      </c>
    </row>
    <row r="165" spans="3:14" ht="15.5" x14ac:dyDescent="0.35">
      <c r="C165" t="s">
        <v>16</v>
      </c>
      <c r="D165" s="6">
        <v>-0.56999999999999995</v>
      </c>
      <c r="E165" s="6">
        <v>-2.17</v>
      </c>
      <c r="F165" s="6">
        <v>-0.41</v>
      </c>
      <c r="G165" s="6">
        <v>5.87</v>
      </c>
    </row>
    <row r="166" spans="3:14" ht="15.5" x14ac:dyDescent="0.35">
      <c r="C166" t="s">
        <v>46</v>
      </c>
      <c r="I166" s="6">
        <v>0.16</v>
      </c>
      <c r="J166" s="6">
        <v>0.06</v>
      </c>
      <c r="K166" s="6">
        <v>0.99</v>
      </c>
      <c r="L166" s="6">
        <v>7348206.6500000004</v>
      </c>
      <c r="M166" s="6">
        <v>11206554.380000001</v>
      </c>
      <c r="N166" s="6">
        <v>6314266.96</v>
      </c>
    </row>
    <row r="167" spans="3:14" ht="15.5" x14ac:dyDescent="0.35">
      <c r="C167" t="s">
        <v>60</v>
      </c>
      <c r="I167" s="6">
        <v>518.75</v>
      </c>
      <c r="J167" s="6">
        <v>2366.67</v>
      </c>
      <c r="K167" s="6">
        <v>151.52000000000001</v>
      </c>
      <c r="L167" s="5">
        <v>0</v>
      </c>
      <c r="M167" s="5">
        <v>0</v>
      </c>
      <c r="N167" s="5">
        <v>0</v>
      </c>
    </row>
    <row r="168" spans="3:14" ht="15.5" x14ac:dyDescent="0.35">
      <c r="C168" t="s">
        <v>63</v>
      </c>
      <c r="I168" s="6">
        <v>6.69</v>
      </c>
      <c r="J168" s="6">
        <v>11.93</v>
      </c>
      <c r="K168" s="6">
        <v>8.89</v>
      </c>
      <c r="L168" s="5">
        <v>0</v>
      </c>
      <c r="M168" s="5">
        <v>0</v>
      </c>
      <c r="N168" s="5">
        <v>0</v>
      </c>
    </row>
    <row r="169" spans="3:14" ht="15.5" x14ac:dyDescent="0.35">
      <c r="C169" t="s">
        <v>179</v>
      </c>
      <c r="I169" s="5">
        <v>10220000000</v>
      </c>
      <c r="J169" s="5">
        <v>6930000000</v>
      </c>
      <c r="K169" s="5">
        <v>9310000000</v>
      </c>
      <c r="L169" s="5">
        <v>3440000000</v>
      </c>
      <c r="M169" s="5">
        <v>3690000000</v>
      </c>
      <c r="N169" s="5">
        <v>1750000000</v>
      </c>
    </row>
    <row r="170" spans="3:14" ht="15.5" x14ac:dyDescent="0.35">
      <c r="C170" t="s">
        <v>180</v>
      </c>
      <c r="I170" s="6">
        <v>4.7999999999999996E-3</v>
      </c>
      <c r="J170" s="6">
        <v>1.8E-3</v>
      </c>
      <c r="K170" s="6">
        <v>2.3900000000000001E-2</v>
      </c>
      <c r="L170" s="6">
        <v>2.8199999999999999E-2</v>
      </c>
      <c r="M170" s="6">
        <v>0.1195</v>
      </c>
      <c r="N170" s="6">
        <v>0.1226</v>
      </c>
    </row>
    <row r="171" spans="3:14" ht="15.5" x14ac:dyDescent="0.35">
      <c r="C171" t="s">
        <v>181</v>
      </c>
      <c r="I171" s="6">
        <v>5.5000000000000005E-3</v>
      </c>
      <c r="J171" s="6">
        <v>2.0999999999999999E-3</v>
      </c>
      <c r="K171" s="6">
        <v>2.6800000000000001E-2</v>
      </c>
      <c r="L171" s="6">
        <v>0.68510000000000004</v>
      </c>
      <c r="M171" s="6">
        <v>0.3135</v>
      </c>
      <c r="N171" s="6">
        <v>0.25739999999999996</v>
      </c>
    </row>
    <row r="172" spans="3:14" ht="15.5" x14ac:dyDescent="0.35">
      <c r="C172" t="s">
        <v>182</v>
      </c>
      <c r="I172" s="6">
        <v>2.41E-2</v>
      </c>
      <c r="J172" s="6">
        <v>1.78E-2</v>
      </c>
      <c r="K172" s="6">
        <v>8.3699999999999997E-2</v>
      </c>
      <c r="L172" s="6">
        <v>0.2732</v>
      </c>
      <c r="M172" s="6">
        <v>0.30859999999999999</v>
      </c>
      <c r="N172" s="6">
        <v>0.37790000000000001</v>
      </c>
    </row>
    <row r="173" spans="3:14" ht="15.5" x14ac:dyDescent="0.35">
      <c r="C173" t="s">
        <v>183</v>
      </c>
    </row>
    <row r="174" spans="3:14" ht="15.5" x14ac:dyDescent="0.35">
      <c r="C174" t="s">
        <v>57</v>
      </c>
      <c r="I174" s="6">
        <v>2.8</v>
      </c>
      <c r="J174" s="6">
        <v>4.82</v>
      </c>
      <c r="K174" s="6">
        <v>4.07</v>
      </c>
      <c r="L174" s="5">
        <v>0</v>
      </c>
      <c r="M174" s="5">
        <v>0</v>
      </c>
      <c r="N174" s="5">
        <v>0</v>
      </c>
    </row>
    <row r="175" spans="3:14" ht="15.5" x14ac:dyDescent="0.35">
      <c r="C175" t="s">
        <v>54</v>
      </c>
      <c r="I175" s="6">
        <v>29.63</v>
      </c>
      <c r="J175" s="6">
        <v>29.47</v>
      </c>
      <c r="K175" s="6">
        <v>36.9</v>
      </c>
      <c r="L175" s="6">
        <v>10725100.52</v>
      </c>
      <c r="M175" s="6">
        <v>35749558.140000001</v>
      </c>
      <c r="N175" s="6">
        <v>24529164.649999999</v>
      </c>
    </row>
    <row r="176" spans="3:14" ht="15.5" x14ac:dyDescent="0.35">
      <c r="C176" t="s">
        <v>184</v>
      </c>
      <c r="I176" s="6">
        <v>2.8</v>
      </c>
      <c r="J176" s="6">
        <v>4.82</v>
      </c>
      <c r="K176" s="6">
        <v>4.07</v>
      </c>
      <c r="L176" s="5">
        <v>0</v>
      </c>
      <c r="M176" s="5">
        <v>0</v>
      </c>
      <c r="N176" s="5">
        <v>0</v>
      </c>
    </row>
    <row r="177" spans="2:14" ht="15.5" x14ac:dyDescent="0.35">
      <c r="C177" t="s">
        <v>185</v>
      </c>
      <c r="I177" s="6">
        <v>29.63</v>
      </c>
      <c r="J177" s="6">
        <v>29.47</v>
      </c>
      <c r="K177" s="6">
        <v>36.9</v>
      </c>
      <c r="L177" s="6">
        <v>10725100.52</v>
      </c>
      <c r="M177" s="6">
        <v>35749558.140000001</v>
      </c>
      <c r="N177" s="6">
        <v>24529164.649999999</v>
      </c>
    </row>
    <row r="178" spans="2:14" ht="15.5" x14ac:dyDescent="0.35">
      <c r="C178" t="s">
        <v>186</v>
      </c>
      <c r="I178" s="5">
        <v>16000000000</v>
      </c>
      <c r="J178" s="5">
        <v>17000000000</v>
      </c>
      <c r="K178" s="5">
        <v>12000000000</v>
      </c>
      <c r="L178" s="5">
        <v>5000000000</v>
      </c>
      <c r="M178" s="5">
        <v>5000000000</v>
      </c>
      <c r="N178" s="5">
        <v>0</v>
      </c>
    </row>
    <row r="179" spans="2:14" ht="15.5" x14ac:dyDescent="0.35">
      <c r="C179" t="s">
        <v>187</v>
      </c>
      <c r="I179" s="5">
        <v>4000000000</v>
      </c>
      <c r="J179" s="5">
        <v>3000000000</v>
      </c>
      <c r="K179" s="5">
        <v>5000000000</v>
      </c>
      <c r="L179" s="5">
        <v>5000000000</v>
      </c>
      <c r="M179" s="5">
        <v>6000000000</v>
      </c>
      <c r="N179" s="5">
        <v>4000000000</v>
      </c>
    </row>
    <row r="180" spans="2:14" ht="15.5" x14ac:dyDescent="0.35">
      <c r="C180" t="s">
        <v>26</v>
      </c>
      <c r="I180" s="5">
        <v>20000000000</v>
      </c>
      <c r="J180" s="5">
        <v>21000000000</v>
      </c>
      <c r="K180" s="5">
        <v>17000000000</v>
      </c>
      <c r="L180" s="5">
        <v>11000000000</v>
      </c>
      <c r="M180" s="5">
        <v>11000000000</v>
      </c>
      <c r="N180" s="5">
        <v>4000000000</v>
      </c>
    </row>
    <row r="181" spans="2:14" ht="15.5" x14ac:dyDescent="0.35">
      <c r="C181" t="s">
        <v>23</v>
      </c>
      <c r="I181" s="5">
        <v>-10000000000</v>
      </c>
      <c r="J181" s="5">
        <v>16000000000</v>
      </c>
      <c r="K181" s="5">
        <v>1000000000</v>
      </c>
      <c r="L181" s="5">
        <v>9000000000</v>
      </c>
      <c r="M181" s="5">
        <v>11000000000</v>
      </c>
      <c r="N181" s="5">
        <v>2000000000</v>
      </c>
    </row>
    <row r="182" spans="2:14" ht="15.5" x14ac:dyDescent="0.35">
      <c r="C182" t="s">
        <v>188</v>
      </c>
      <c r="I182" s="5">
        <v>86000000000</v>
      </c>
      <c r="J182" s="5">
        <v>102000000000</v>
      </c>
      <c r="K182" s="5">
        <v>123000000000</v>
      </c>
      <c r="L182" s="5">
        <v>-26000000000</v>
      </c>
      <c r="M182" s="5">
        <v>13000000000</v>
      </c>
      <c r="N182" s="5">
        <v>8000000000</v>
      </c>
    </row>
    <row r="183" spans="2:14" ht="15.5" x14ac:dyDescent="0.35">
      <c r="C183" t="s">
        <v>189</v>
      </c>
      <c r="I183" s="5">
        <v>25000000000</v>
      </c>
      <c r="J183" s="5">
        <v>9000000000</v>
      </c>
      <c r="K183" s="5">
        <v>-134000000000</v>
      </c>
      <c r="L183" s="5">
        <v>1000000000</v>
      </c>
      <c r="M183" s="5">
        <v>-6000000000</v>
      </c>
      <c r="N183" s="5">
        <v>-2000000000</v>
      </c>
    </row>
    <row r="184" spans="2:14" ht="15.5" x14ac:dyDescent="0.35">
      <c r="C184" t="s">
        <v>190</v>
      </c>
      <c r="I184" s="5">
        <v>0</v>
      </c>
      <c r="J184" s="5">
        <v>-7000000000</v>
      </c>
      <c r="K184" s="5">
        <v>-6000000000</v>
      </c>
      <c r="L184" s="5">
        <v>-27000000000</v>
      </c>
      <c r="M184" s="5">
        <v>0</v>
      </c>
      <c r="N184" s="5">
        <v>0</v>
      </c>
    </row>
    <row r="185" spans="2:14" ht="15.5" x14ac:dyDescent="0.35">
      <c r="C185" t="s">
        <v>15</v>
      </c>
      <c r="I185" s="5">
        <v>25000000000</v>
      </c>
      <c r="J185" s="5">
        <v>2000000000</v>
      </c>
      <c r="K185" s="5">
        <v>-140000000000</v>
      </c>
      <c r="L185" s="5">
        <v>-26000000000</v>
      </c>
      <c r="M185" s="5">
        <v>-6000000000</v>
      </c>
      <c r="N185" s="5">
        <v>-2000000000</v>
      </c>
    </row>
    <row r="186" spans="2:14" ht="15.5" x14ac:dyDescent="0.35">
      <c r="C186" t="s">
        <v>17</v>
      </c>
      <c r="I186" s="6">
        <v>4.6399999999999997</v>
      </c>
      <c r="J186" s="6">
        <v>0.36</v>
      </c>
      <c r="K186" s="6">
        <v>-33.44</v>
      </c>
      <c r="L186" s="6">
        <v>-128111292.26000001</v>
      </c>
      <c r="M186" s="6">
        <v>-28975196.120000001</v>
      </c>
      <c r="N186" s="6">
        <v>-11747212.039999999</v>
      </c>
    </row>
    <row r="188" spans="2:14" ht="15.5" x14ac:dyDescent="0.35">
      <c r="B188" t="s">
        <v>191</v>
      </c>
      <c r="C188" t="s">
        <v>192</v>
      </c>
      <c r="D188" s="5">
        <v>7000000</v>
      </c>
      <c r="E188" s="5">
        <v>46000000</v>
      </c>
      <c r="F188" s="5">
        <v>237000000</v>
      </c>
      <c r="G188" s="5">
        <v>548000000</v>
      </c>
      <c r="H188" s="5">
        <v>105000000</v>
      </c>
      <c r="I188" s="5">
        <v>862000000</v>
      </c>
      <c r="J188" s="5">
        <v>326000000</v>
      </c>
      <c r="K188" s="5">
        <v>4000000000</v>
      </c>
      <c r="L188" s="5">
        <v>1000000000</v>
      </c>
      <c r="M188" s="5">
        <v>2000000000</v>
      </c>
      <c r="N188" s="5">
        <v>1000000000</v>
      </c>
    </row>
    <row r="189" spans="2:14" ht="15.5" x14ac:dyDescent="0.35">
      <c r="C189" t="s">
        <v>45</v>
      </c>
      <c r="D189" s="5">
        <v>0</v>
      </c>
      <c r="E189" s="6">
        <v>0.01</v>
      </c>
      <c r="F189" s="6">
        <v>0.04</v>
      </c>
      <c r="G189" s="6">
        <v>0.1</v>
      </c>
      <c r="H189" s="6">
        <v>0.02</v>
      </c>
      <c r="I189" s="6">
        <v>0.16</v>
      </c>
      <c r="J189" s="6">
        <v>0.06</v>
      </c>
      <c r="K189" s="6">
        <v>0.78</v>
      </c>
      <c r="L189" s="6">
        <v>0.28000000000000003</v>
      </c>
      <c r="M189" s="6">
        <v>0.42</v>
      </c>
      <c r="N189" s="6">
        <v>0.24</v>
      </c>
    </row>
    <row r="190" spans="2:14" ht="15.5" x14ac:dyDescent="0.35">
      <c r="C190" t="s">
        <v>193</v>
      </c>
      <c r="D190" s="5">
        <v>17000000000</v>
      </c>
      <c r="E190" s="5">
        <v>16000000000</v>
      </c>
      <c r="F190" s="5">
        <v>20000000000</v>
      </c>
      <c r="G190" s="5">
        <v>15000000000</v>
      </c>
      <c r="H190" s="5">
        <v>67000000000</v>
      </c>
      <c r="I190" s="5">
        <v>66000000000</v>
      </c>
      <c r="J190" s="5">
        <v>63000000000</v>
      </c>
      <c r="K190" s="5">
        <v>71000000000</v>
      </c>
      <c r="L190" s="5">
        <v>51000000000</v>
      </c>
      <c r="M190" s="5">
        <v>32000000000</v>
      </c>
      <c r="N190" s="5">
        <v>17000000000</v>
      </c>
    </row>
    <row r="191" spans="2:14" ht="15.5" x14ac:dyDescent="0.35">
      <c r="C191" t="s">
        <v>194</v>
      </c>
      <c r="I191" s="6">
        <v>2110.4699999999998</v>
      </c>
    </row>
    <row r="192" spans="2:14" ht="15.5" x14ac:dyDescent="0.35">
      <c r="C192" t="s">
        <v>292</v>
      </c>
      <c r="I192" s="6">
        <v>265.27999999999997</v>
      </c>
    </row>
    <row r="193" spans="3:9" ht="15.5" x14ac:dyDescent="0.35">
      <c r="C193" t="s">
        <v>195</v>
      </c>
      <c r="I193" s="6">
        <v>6.95</v>
      </c>
    </row>
    <row r="194" spans="3:9" ht="15.5" x14ac:dyDescent="0.35">
      <c r="C194" t="s">
        <v>293</v>
      </c>
      <c r="I194" s="6">
        <v>3.8E-3</v>
      </c>
    </row>
    <row r="195" spans="3:9" ht="15.5" x14ac:dyDescent="0.35">
      <c r="C195" t="s">
        <v>294</v>
      </c>
      <c r="I195" s="6">
        <v>3.21</v>
      </c>
    </row>
    <row r="196" spans="3:9" ht="15.5" x14ac:dyDescent="0.35">
      <c r="C196" t="s">
        <v>196</v>
      </c>
      <c r="I196" s="6">
        <v>1.42</v>
      </c>
    </row>
    <row r="197" spans="3:9" ht="15.5" x14ac:dyDescent="0.35">
      <c r="C197" t="s">
        <v>295</v>
      </c>
      <c r="I197" s="6">
        <v>16.77</v>
      </c>
    </row>
    <row r="198" spans="3:9" ht="15.5" x14ac:dyDescent="0.35">
      <c r="C198" t="s">
        <v>296</v>
      </c>
      <c r="I198" s="6">
        <v>15.44</v>
      </c>
    </row>
    <row r="199" spans="3:9" ht="15.5" x14ac:dyDescent="0.35">
      <c r="C199" t="s">
        <v>297</v>
      </c>
      <c r="I199" s="6">
        <v>67.510000000000005</v>
      </c>
    </row>
    <row r="200" spans="3:9" ht="15.5" x14ac:dyDescent="0.35">
      <c r="C200" t="s">
        <v>298</v>
      </c>
      <c r="I200" s="6">
        <v>19.95</v>
      </c>
    </row>
    <row r="201" spans="3:9" ht="15.5" x14ac:dyDescent="0.35">
      <c r="C201" t="s">
        <v>299</v>
      </c>
      <c r="I201" s="6">
        <v>1.59</v>
      </c>
    </row>
    <row r="202" spans="3:9" ht="15.5" x14ac:dyDescent="0.35">
      <c r="C202" t="s">
        <v>300</v>
      </c>
      <c r="I202" s="6">
        <v>-2.65</v>
      </c>
    </row>
    <row r="203" spans="3:9" ht="15.5" x14ac:dyDescent="0.35">
      <c r="C203" t="s">
        <v>301</v>
      </c>
      <c r="I203" s="6">
        <v>0.16</v>
      </c>
    </row>
    <row r="204" spans="3:9" ht="15.5" x14ac:dyDescent="0.35">
      <c r="C204" t="s">
        <v>197</v>
      </c>
      <c r="I204" s="6">
        <v>0.02</v>
      </c>
    </row>
    <row r="205" spans="3:9" ht="15.5" x14ac:dyDescent="0.35">
      <c r="C205" t="s">
        <v>302</v>
      </c>
      <c r="I205" s="6">
        <v>13.08</v>
      </c>
    </row>
    <row r="206" spans="3:9" ht="15.5" x14ac:dyDescent="0.35">
      <c r="C206" t="s">
        <v>198</v>
      </c>
      <c r="D206" s="6">
        <v>0.77</v>
      </c>
    </row>
    <row r="207" spans="3:9" ht="15.5" x14ac:dyDescent="0.35">
      <c r="C207" t="s">
        <v>199</v>
      </c>
      <c r="I207" s="6">
        <v>29.64</v>
      </c>
    </row>
    <row r="208" spans="3:9" ht="15.5" x14ac:dyDescent="0.35">
      <c r="C208" t="s">
        <v>303</v>
      </c>
      <c r="I208" s="6">
        <v>2.72</v>
      </c>
    </row>
    <row r="209" spans="3:9" ht="15.5" x14ac:dyDescent="0.35">
      <c r="C209" t="s">
        <v>200</v>
      </c>
      <c r="D209" s="6">
        <v>15.1</v>
      </c>
    </row>
    <row r="210" spans="3:9" ht="15.5" x14ac:dyDescent="0.35">
      <c r="C210" t="s">
        <v>201</v>
      </c>
      <c r="D210" s="6">
        <v>5.32</v>
      </c>
    </row>
    <row r="211" spans="3:9" ht="15.5" x14ac:dyDescent="0.35">
      <c r="C211" t="s">
        <v>202</v>
      </c>
      <c r="D211" s="6">
        <v>0.05</v>
      </c>
    </row>
    <row r="212" spans="3:9" ht="15.5" x14ac:dyDescent="0.35">
      <c r="C212" t="s">
        <v>352</v>
      </c>
      <c r="D212" s="6">
        <v>0.02</v>
      </c>
    </row>
    <row r="213" spans="3:9" ht="15.5" x14ac:dyDescent="0.35">
      <c r="C213" t="s">
        <v>203</v>
      </c>
      <c r="D213" s="6">
        <v>0.06</v>
      </c>
    </row>
    <row r="214" spans="3:9" ht="15.5" x14ac:dyDescent="0.35">
      <c r="C214" t="s">
        <v>204</v>
      </c>
      <c r="D214" s="6">
        <v>0.05</v>
      </c>
    </row>
    <row r="215" spans="3:9" ht="15.5" x14ac:dyDescent="0.35">
      <c r="C215" t="s">
        <v>205</v>
      </c>
      <c r="D215" s="6">
        <v>1.06</v>
      </c>
    </row>
    <row r="216" spans="3:9" ht="15.5" x14ac:dyDescent="0.35">
      <c r="C216" t="s">
        <v>13</v>
      </c>
      <c r="D216" s="5">
        <v>-3000000000</v>
      </c>
    </row>
    <row r="217" spans="3:9" ht="15.5" x14ac:dyDescent="0.35">
      <c r="C217" t="s">
        <v>206</v>
      </c>
      <c r="I217" s="6">
        <v>20.46</v>
      </c>
    </row>
    <row r="218" spans="3:9" ht="15.5" x14ac:dyDescent="0.35">
      <c r="C218" t="s">
        <v>207</v>
      </c>
      <c r="I218" s="6">
        <v>5.0000000000000001E-3</v>
      </c>
    </row>
    <row r="219" spans="3:9" ht="15.5" x14ac:dyDescent="0.35">
      <c r="C219" t="s">
        <v>208</v>
      </c>
      <c r="I219" s="6">
        <v>5.3E-3</v>
      </c>
    </row>
    <row r="220" spans="3:9" ht="15.5" x14ac:dyDescent="0.35">
      <c r="C220" t="s">
        <v>209</v>
      </c>
      <c r="I220" s="6">
        <v>2.0899999999999998E-2</v>
      </c>
    </row>
    <row r="221" spans="3:9" ht="15.5" x14ac:dyDescent="0.35">
      <c r="C221" t="s">
        <v>305</v>
      </c>
      <c r="I221" s="6">
        <v>6.5000000000000006E-3</v>
      </c>
    </row>
    <row r="222" spans="3:9" ht="15.5" x14ac:dyDescent="0.35">
      <c r="C222" t="s">
        <v>210</v>
      </c>
      <c r="D222" s="6">
        <v>12.9</v>
      </c>
    </row>
    <row r="223" spans="3:9" ht="15.5" x14ac:dyDescent="0.35">
      <c r="C223" t="s">
        <v>211</v>
      </c>
      <c r="D223" s="6">
        <v>541.29999999999995</v>
      </c>
    </row>
    <row r="224" spans="3:9" ht="15.5" x14ac:dyDescent="0.35">
      <c r="C224" t="s">
        <v>212</v>
      </c>
      <c r="D224" s="6">
        <v>3.39</v>
      </c>
    </row>
    <row r="225" spans="3:9" ht="15.5" x14ac:dyDescent="0.35">
      <c r="C225" t="s">
        <v>213</v>
      </c>
      <c r="D225" s="6">
        <v>550.80999999999995</v>
      </c>
    </row>
    <row r="226" spans="3:9" ht="15.5" x14ac:dyDescent="0.35">
      <c r="C226" t="s">
        <v>214</v>
      </c>
      <c r="D226" s="6">
        <v>7.05</v>
      </c>
    </row>
    <row r="227" spans="3:9" ht="15.5" x14ac:dyDescent="0.35">
      <c r="C227" t="s">
        <v>306</v>
      </c>
      <c r="I227" s="6">
        <v>0.41</v>
      </c>
    </row>
    <row r="228" spans="3:9" ht="15.5" x14ac:dyDescent="0.35">
      <c r="C228" t="s">
        <v>307</v>
      </c>
      <c r="I228" s="6">
        <v>0.71</v>
      </c>
    </row>
    <row r="229" spans="3:9" ht="15.5" x14ac:dyDescent="0.35">
      <c r="C229" t="s">
        <v>41</v>
      </c>
      <c r="I229" s="5">
        <v>222000000000</v>
      </c>
    </row>
    <row r="230" spans="3:9" ht="15.5" x14ac:dyDescent="0.35">
      <c r="C230" t="s">
        <v>215</v>
      </c>
      <c r="I230" s="5">
        <v>226000000000</v>
      </c>
    </row>
    <row r="231" spans="3:9" ht="15.5" x14ac:dyDescent="0.35">
      <c r="C231" t="s">
        <v>216</v>
      </c>
      <c r="I231" s="5">
        <v>5290000000</v>
      </c>
    </row>
    <row r="232" spans="3:9" ht="15.5" x14ac:dyDescent="0.35">
      <c r="C232" t="s">
        <v>217</v>
      </c>
      <c r="I232" s="6">
        <v>0.31950000000000001</v>
      </c>
    </row>
    <row r="233" spans="3:9" ht="15.5" x14ac:dyDescent="0.35">
      <c r="C233" t="s">
        <v>218</v>
      </c>
      <c r="D233" s="6">
        <v>0.436</v>
      </c>
    </row>
    <row r="234" spans="3:9" ht="15.5" x14ac:dyDescent="0.35">
      <c r="C234" t="s">
        <v>219</v>
      </c>
      <c r="D234" s="6">
        <v>7.7000000000000002E-3</v>
      </c>
    </row>
    <row r="235" spans="3:9" ht="15.5" x14ac:dyDescent="0.35">
      <c r="C235" t="s">
        <v>220</v>
      </c>
      <c r="D235" s="6">
        <v>4.0000000000000002E-4</v>
      </c>
    </row>
    <row r="236" spans="3:9" ht="15.5" x14ac:dyDescent="0.35">
      <c r="C236" t="s">
        <v>221</v>
      </c>
      <c r="D236" s="6">
        <v>0.32409999999999994</v>
      </c>
    </row>
    <row r="237" spans="3:9" ht="15.5" x14ac:dyDescent="0.35">
      <c r="C237" t="s">
        <v>222</v>
      </c>
      <c r="D237" s="6">
        <v>0.36</v>
      </c>
    </row>
    <row r="238" spans="3:9" ht="15.5" x14ac:dyDescent="0.35">
      <c r="C238" t="s">
        <v>223</v>
      </c>
      <c r="D238" s="6">
        <v>1.0155000000000001</v>
      </c>
    </row>
    <row r="239" spans="3:9" ht="15.5" x14ac:dyDescent="0.35">
      <c r="C239" t="s">
        <v>224</v>
      </c>
      <c r="I239" s="5">
        <v>9</v>
      </c>
    </row>
    <row r="240" spans="3:9" ht="15.5" x14ac:dyDescent="0.35">
      <c r="C240" t="s">
        <v>225</v>
      </c>
      <c r="I240" s="6">
        <v>0.13</v>
      </c>
    </row>
    <row r="241" spans="3:9" ht="15.5" x14ac:dyDescent="0.35">
      <c r="C241" t="s">
        <v>226</v>
      </c>
      <c r="I241" s="6">
        <v>0.22</v>
      </c>
    </row>
    <row r="242" spans="3:9" ht="15.5" x14ac:dyDescent="0.35">
      <c r="C242" t="s">
        <v>308</v>
      </c>
      <c r="I242" s="6">
        <v>0.04</v>
      </c>
    </row>
    <row r="243" spans="3:9" ht="15.5" x14ac:dyDescent="0.35">
      <c r="C243" t="s">
        <v>228</v>
      </c>
      <c r="I243" s="6">
        <v>0.28000000000000003</v>
      </c>
    </row>
    <row r="244" spans="3:9" ht="15.5" x14ac:dyDescent="0.35">
      <c r="C244" t="s">
        <v>229</v>
      </c>
      <c r="I244" s="6">
        <v>0.43</v>
      </c>
    </row>
    <row r="245" spans="3:9" ht="15.5" x14ac:dyDescent="0.35">
      <c r="C245" t="s">
        <v>230</v>
      </c>
      <c r="I245" s="6">
        <v>0.27</v>
      </c>
    </row>
    <row r="246" spans="3:9" ht="15.5" x14ac:dyDescent="0.35">
      <c r="C246" t="s">
        <v>309</v>
      </c>
      <c r="I246" s="5">
        <v>69000000000</v>
      </c>
    </row>
    <row r="247" spans="3:9" ht="15.5" x14ac:dyDescent="0.35">
      <c r="C247" t="s">
        <v>310</v>
      </c>
      <c r="I247" s="5">
        <v>28000000000</v>
      </c>
    </row>
    <row r="248" spans="3:9" ht="15.5" x14ac:dyDescent="0.35">
      <c r="C248" t="s">
        <v>311</v>
      </c>
      <c r="I248" s="5">
        <v>11000000000</v>
      </c>
    </row>
    <row r="249" spans="3:9" ht="15.5" x14ac:dyDescent="0.35">
      <c r="C249" t="s">
        <v>312</v>
      </c>
      <c r="I249" s="5">
        <v>1000000000</v>
      </c>
    </row>
    <row r="250" spans="3:9" ht="15.5" x14ac:dyDescent="0.35">
      <c r="C250" t="s">
        <v>231</v>
      </c>
      <c r="D250" s="5">
        <v>4000000000</v>
      </c>
    </row>
    <row r="251" spans="3:9" ht="15.5" x14ac:dyDescent="0.35">
      <c r="C251" t="s">
        <v>232</v>
      </c>
      <c r="D251" s="5">
        <v>167000000000</v>
      </c>
    </row>
    <row r="252" spans="3:9" ht="15.5" x14ac:dyDescent="0.35">
      <c r="C252" t="s">
        <v>233</v>
      </c>
      <c r="D252" s="5">
        <v>10000000000</v>
      </c>
    </row>
    <row r="253" spans="3:9" ht="15.5" x14ac:dyDescent="0.35">
      <c r="C253" t="s">
        <v>176</v>
      </c>
      <c r="D253" s="5">
        <v>88000000000</v>
      </c>
    </row>
    <row r="254" spans="3:9" ht="15.5" x14ac:dyDescent="0.35">
      <c r="C254" t="s">
        <v>175</v>
      </c>
      <c r="I254" s="5">
        <v>157000000000</v>
      </c>
    </row>
    <row r="255" spans="3:9" ht="15.5" x14ac:dyDescent="0.35">
      <c r="C255" t="s">
        <v>174</v>
      </c>
      <c r="D255" s="5">
        <v>3000000000</v>
      </c>
    </row>
    <row r="256" spans="3:9" ht="15.5" x14ac:dyDescent="0.35">
      <c r="C256" t="s">
        <v>173</v>
      </c>
      <c r="D256" s="5">
        <v>5000000000</v>
      </c>
    </row>
    <row r="257" spans="3:9" ht="15.5" x14ac:dyDescent="0.35">
      <c r="C257" t="s">
        <v>24</v>
      </c>
      <c r="D257" s="5">
        <v>8000000000</v>
      </c>
    </row>
    <row r="258" spans="3:9" ht="15.5" x14ac:dyDescent="0.35">
      <c r="C258" t="s">
        <v>21</v>
      </c>
      <c r="D258" s="5">
        <v>4000000000</v>
      </c>
    </row>
    <row r="259" spans="3:9" ht="15.5" x14ac:dyDescent="0.35">
      <c r="C259" t="s">
        <v>234</v>
      </c>
      <c r="I259" s="5">
        <v>157000000000</v>
      </c>
    </row>
    <row r="260" spans="3:9" ht="15.5" x14ac:dyDescent="0.35">
      <c r="C260" t="s">
        <v>313</v>
      </c>
      <c r="I260" s="5">
        <v>13000000000</v>
      </c>
    </row>
    <row r="261" spans="3:9" ht="15.5" x14ac:dyDescent="0.35">
      <c r="C261" t="s">
        <v>314</v>
      </c>
      <c r="I261" s="5">
        <v>1000000000</v>
      </c>
    </row>
    <row r="262" spans="3:9" ht="15.5" x14ac:dyDescent="0.35">
      <c r="C262" t="s">
        <v>315</v>
      </c>
      <c r="I262" s="5">
        <v>-15000000000</v>
      </c>
    </row>
    <row r="263" spans="3:9" ht="15.5" x14ac:dyDescent="0.35">
      <c r="C263" t="s">
        <v>316</v>
      </c>
      <c r="I263" s="5">
        <v>1000000000</v>
      </c>
    </row>
    <row r="264" spans="3:9" ht="15.5" x14ac:dyDescent="0.35">
      <c r="C264" t="s">
        <v>317</v>
      </c>
      <c r="I264" s="5">
        <v>14000000000</v>
      </c>
    </row>
  </sheetData>
  <pageMargins left="0.7" right="0.7" top="0.75" bottom="0.75" header="0.3" footer="0.3"/>
  <ignoredErrors>
    <ignoredError sqref="A1:N265" numberStoredAsText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N28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1268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1269</v>
      </c>
      <c r="D2" s="2" vm="112">
        <f ca="1">IFERROR(_xlfn.STOCKHISTORY("XIDX:" &amp; $C$1, D3, , 0, 0, 1), "Libur")</f>
        <v>106</v>
      </c>
      <c r="E2" s="2" vm="208">
        <f ca="1">IFERROR(_xlfn.STOCKHISTORY("XIDX:" &amp; $C$1, E3, , 0, 0, 1), "Libur")</f>
        <v>101</v>
      </c>
      <c r="H2" s="2" vm="208">
        <f ca="1">IFERROR(INDEX(D2:G2,COUNT(D2:G2)),"")</f>
        <v>101</v>
      </c>
      <c r="I2" s="2" vm="209">
        <f t="shared" ref="I2:N2" ca="1" si="0">IFERROR(_xlfn.STOCKHISTORY("XIDX:" &amp; $C$1, I1, , 0, 0, 1), "Libur")</f>
        <v>85</v>
      </c>
      <c r="J2" s="2" vm="14">
        <f t="shared" ca="1" si="0"/>
        <v>50</v>
      </c>
      <c r="K2" s="2" vm="14">
        <f t="shared" ca="1" si="0"/>
        <v>50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7379121583</v>
      </c>
      <c r="E4" s="2">
        <f>IFERROR(INDEX(E51:E500,MATCH($C$4,$C$51:$C$500,0)),"")</f>
        <v>9659256799</v>
      </c>
      <c r="H4" s="2">
        <f>IFERROR(SUM(D4:G4)*(4/MAX(1,COUNT(D4:G4))),"")</f>
        <v>34076756764</v>
      </c>
      <c r="I4" s="2">
        <f t="shared" ref="I4:N4" si="1">IFERROR(INDEX(I51:I500,MATCH($C$4,$C$51:$C$500,0)),"")</f>
        <v>68503630629</v>
      </c>
      <c r="J4" s="2">
        <f t="shared" si="1"/>
        <v>72585145269</v>
      </c>
      <c r="K4" s="2">
        <f t="shared" si="1"/>
        <v>77049926598</v>
      </c>
      <c r="L4" s="2">
        <f t="shared" si="1"/>
        <v>66832077419</v>
      </c>
      <c r="M4" s="2">
        <f t="shared" si="1"/>
        <v>33408852011</v>
      </c>
      <c r="N4" s="2">
        <f t="shared" si="1"/>
        <v>8263503182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1057973705</v>
      </c>
      <c r="E5" s="2">
        <f>IFERROR(INDEX(E51:E500,MATCH($C$5,$C$51:$C$500,0)),"")</f>
        <v>1349404237</v>
      </c>
      <c r="H5" s="2">
        <f>IFERROR(SUM(D5:G5)*(4/MAX(1,COUNT(D5:G5))),"")</f>
        <v>4814755884</v>
      </c>
      <c r="I5" s="2">
        <f t="shared" ref="I5:N5" si="2">IFERROR(INDEX(I51:I500,MATCH($C$5,$C$51:$C$500,0)),"")</f>
        <v>19416627074</v>
      </c>
      <c r="J5" s="2">
        <f t="shared" si="2"/>
        <v>21052843230</v>
      </c>
      <c r="K5" s="2">
        <f t="shared" si="2"/>
        <v>21965264548</v>
      </c>
      <c r="L5" s="2">
        <f t="shared" si="2"/>
        <v>21899994943</v>
      </c>
      <c r="M5" s="2">
        <f t="shared" si="2"/>
        <v>10144306482</v>
      </c>
      <c r="N5" s="2">
        <f t="shared" si="2"/>
        <v>-64291289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135889146411</v>
      </c>
      <c r="E6" s="2">
        <f>IFERROR(INDEX(E51:E500,MATCH($C$6,$C$51:$C$500,0)),"")</f>
        <v>143692919864</v>
      </c>
      <c r="H6" s="2">
        <f>IFERROR(INDEX(D6:G6,COUNT(D6:G6)),"")</f>
        <v>143692919864</v>
      </c>
      <c r="I6" s="2">
        <f t="shared" ref="I6:N6" si="3">IFERROR(INDEX(I51:I500,MATCH($C$6,$C$51:$C$500,0)),"")</f>
        <v>135419161302</v>
      </c>
      <c r="J6" s="2">
        <f t="shared" si="3"/>
        <v>129247909537</v>
      </c>
      <c r="K6" s="2">
        <f t="shared" si="3"/>
        <v>121441593307</v>
      </c>
      <c r="L6" s="2">
        <f t="shared" si="3"/>
        <v>48134219439</v>
      </c>
      <c r="M6" s="2">
        <f t="shared" si="3"/>
        <v>11907224496</v>
      </c>
      <c r="N6" s="2">
        <f t="shared" si="3"/>
        <v>1762918014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4.47</v>
      </c>
      <c r="E7" s="3">
        <f>IFERROR(INDEX(E51:E500,MATCH($C$7,$C$51:$C$500,0))/1000000000,"")</f>
        <v>4.42</v>
      </c>
      <c r="H7" s="3">
        <f>IFERROR(INDEX(D7:G7,COUNT(D7:G7)),"")</f>
        <v>4.42</v>
      </c>
      <c r="I7" s="3">
        <f t="shared" ref="I7:N7" si="4">IFERROR(INDEX(I51:I500,MATCH($C$7,$C$51:$C$500,0))/1000000000,"")</f>
        <v>4.42</v>
      </c>
      <c r="J7" s="3">
        <f t="shared" si="4"/>
        <v>4.42</v>
      </c>
      <c r="K7" s="3">
        <f t="shared" si="4"/>
        <v>4.42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8000000000</v>
      </c>
      <c r="E8" s="2">
        <f>IFERROR(INDEX(E51:E500,MATCH("Free cash flow (Quarter)",$C$51:$C$500,0)),"")</f>
        <v>0</v>
      </c>
      <c r="H8" s="2">
        <f>IFERROR(INDEX(D8:G8,COUNT(D8:G8)),"")</f>
        <v>0</v>
      </c>
      <c r="I8" s="2">
        <f t="shared" ref="I8:N8" si="5">IFERROR(INDEX(I51:I500,MATCH($C$8,$C$51:$C$500,0)),"")</f>
        <v>17000000000</v>
      </c>
      <c r="J8" s="2">
        <f t="shared" si="5"/>
        <v>-2000000000</v>
      </c>
      <c r="K8" s="2">
        <f t="shared" si="5"/>
        <v>16000000000</v>
      </c>
      <c r="L8" s="2">
        <f t="shared" si="5"/>
        <v>14000000000</v>
      </c>
      <c r="M8" s="2">
        <f t="shared" si="5"/>
        <v>5000000000</v>
      </c>
      <c r="N8" s="2">
        <f t="shared" si="5"/>
        <v>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1.79</v>
      </c>
      <c r="E9" s="3">
        <f>IFERROR(INDEX(E51:E500,MATCH("Free cash flow per share (Quarter)",$C$51:$C$500,0)),"")</f>
        <v>-7.0000000000000007E-2</v>
      </c>
      <c r="H9" s="3">
        <f>IFERROR(INDEX(D9:G9,COUNT(D9:G9)),"")</f>
        <v>-7.0000000000000007E-2</v>
      </c>
      <c r="I9" s="3">
        <f t="shared" ref="I9:N9" si="6">IFERROR(INDEX(I51:I500,MATCH($C$9,$C$51:$C$500,0)),"")</f>
        <v>3.85</v>
      </c>
      <c r="J9" s="3">
        <f t="shared" si="6"/>
        <v>-0.52</v>
      </c>
      <c r="K9" s="3">
        <f t="shared" si="6"/>
        <v>3.58</v>
      </c>
      <c r="L9" s="3">
        <f t="shared" si="6"/>
        <v>582584.82999999996</v>
      </c>
      <c r="M9" s="3">
        <f t="shared" si="6"/>
        <v>2186826.29</v>
      </c>
      <c r="N9" s="3">
        <f t="shared" si="6"/>
        <v>-102847.51</v>
      </c>
    </row>
    <row r="10" spans="1:14" ht="15.5" x14ac:dyDescent="0.35">
      <c r="C10" t="s">
        <v>18</v>
      </c>
      <c r="D10" s="3">
        <f ca="1">IFERROR(IF(D9=0,"",D2/D9),"")</f>
        <v>59.217877094972067</v>
      </c>
      <c r="E10" s="3">
        <f ca="1">IFERROR(IF(E9=0,"",E2/E9),"")</f>
        <v>-1442.8571428571427</v>
      </c>
      <c r="I10" s="3">
        <f t="shared" ref="I10:N10" ca="1" si="7">IFERROR(IF(I9=0,"",I2/I9),"")</f>
        <v>22.077922077922079</v>
      </c>
      <c r="J10" s="3">
        <f t="shared" ca="1" si="7"/>
        <v>-96.153846153846146</v>
      </c>
      <c r="K10" s="3">
        <f t="shared" ca="1" si="7"/>
        <v>13.966480446927374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7459939404</v>
      </c>
      <c r="E11" s="2">
        <f>IFERROR(INDEX(E51:E500,MATCH($C$11,$C$51:$C$500,0)),"")</f>
        <v>11189904386</v>
      </c>
      <c r="H11" s="2">
        <f>IFERROR(INDEX(D11:G11,COUNT(D11:G11)),"")</f>
        <v>11189904386</v>
      </c>
      <c r="I11" s="2">
        <f t="shared" ref="I11:N11" si="8">IFERROR(INDEX(I51:I500,MATCH($C$11,$C$51:$C$500,0)),"")</f>
        <v>7241597529</v>
      </c>
      <c r="J11" s="2">
        <f t="shared" si="8"/>
        <v>11577397835</v>
      </c>
      <c r="K11" s="2">
        <f t="shared" si="8"/>
        <v>26064994669</v>
      </c>
      <c r="L11" s="2">
        <f t="shared" si="8"/>
        <v>441432383</v>
      </c>
      <c r="M11" s="2">
        <f t="shared" si="8"/>
        <v>1273261703</v>
      </c>
      <c r="N11" s="2">
        <f t="shared" si="8"/>
        <v>574019695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-7000000000</v>
      </c>
      <c r="E12" s="2">
        <f>IFERROR(INDEX(E51:E500,MATCH("Net Debt (Quarter)",$C$51:$C$500,0)),"")</f>
        <v>-11000000000</v>
      </c>
      <c r="H12" s="2">
        <f>IFERROR(INDEX(D12:G12,COUNT(D12:G12)),"")</f>
        <v>-11000000000</v>
      </c>
      <c r="I12" s="2">
        <f t="shared" ref="I12:N12" si="9">IFERROR(INDEX(I51:I500,MATCH($C$12,$C$51:$C$500,0)),"")</f>
        <v>-7000000000</v>
      </c>
      <c r="J12" s="2">
        <f t="shared" si="9"/>
        <v>-8000000000</v>
      </c>
      <c r="K12" s="2">
        <f t="shared" si="9"/>
        <v>-25000000000</v>
      </c>
      <c r="L12" s="2">
        <f t="shared" si="9"/>
        <v>2000000000</v>
      </c>
      <c r="M12" s="2">
        <f t="shared" si="9"/>
        <v>0</v>
      </c>
      <c r="N12" s="2">
        <f t="shared" si="9"/>
        <v>1000000000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N13" si="10">IFERROR(INDEX(I51:I500,MATCH($C$13,$C$51:$C$500,0)),"")</f>
        <v>0</v>
      </c>
      <c r="J13" s="2">
        <f t="shared" si="10"/>
        <v>3000000000</v>
      </c>
      <c r="K13" s="2">
        <f t="shared" si="10"/>
        <v>1000000000</v>
      </c>
      <c r="L13" s="2">
        <f t="shared" si="10"/>
        <v>2000000000</v>
      </c>
      <c r="M13" s="2">
        <f t="shared" si="10"/>
        <v>2000000000</v>
      </c>
      <c r="N13" s="2">
        <f t="shared" si="10"/>
        <v>2000000000</v>
      </c>
    </row>
    <row r="14" spans="1:14" ht="15.5" x14ac:dyDescent="0.35">
      <c r="C14" t="s">
        <v>27</v>
      </c>
      <c r="D14" s="2">
        <f>IFERROR(INDEX(D51:D500,MATCH($C$14,$C$51:$C$500,0)),"")</f>
        <v>-1998355</v>
      </c>
      <c r="E14" s="2">
        <f>IFERROR(INDEX(E51:E500,MATCH($C$14,$C$51:$C$500,0)),"")</f>
        <v>-4470901</v>
      </c>
      <c r="H14" s="2">
        <f>IFERROR(SUM(D14:G14)*(4/MAX(1,COUNT(D14:G14))),"")</f>
        <v>-12938512</v>
      </c>
      <c r="I14" s="2">
        <f t="shared" ref="I14:N14" si="11">IFERROR(INDEX(I51:I500,MATCH($C$14,$C$51:$C$500,0)),"")</f>
        <v>-19206213</v>
      </c>
      <c r="J14" s="2">
        <f t="shared" si="11"/>
        <v>-24219404</v>
      </c>
      <c r="K14" s="2">
        <f t="shared" si="11"/>
        <v>-81873723</v>
      </c>
      <c r="L14" s="2">
        <f t="shared" si="11"/>
        <v>-97619598</v>
      </c>
      <c r="M14" s="2">
        <f t="shared" si="11"/>
        <v>-137755187</v>
      </c>
      <c r="N14" s="2">
        <f t="shared" si="11"/>
        <v>-289321131</v>
      </c>
    </row>
    <row r="15" spans="1:14" ht="15.5" x14ac:dyDescent="0.35">
      <c r="C15" t="s">
        <v>28</v>
      </c>
      <c r="D15" s="2">
        <f>IFERROR(INDEX(D51:D500,MATCH($C$15,$C$51:$C$500,0)),"")</f>
        <v>-120501725</v>
      </c>
      <c r="E15" s="2">
        <f>IFERROR(INDEX(E51:E500,MATCH($C$15,$C$51:$C$500,0)),"")</f>
        <v>-104957805</v>
      </c>
      <c r="H15" s="2">
        <f>IFERROR(SUM(D15:G15)*(4/MAX(1,COUNT(D15:G15))),"")</f>
        <v>-450919060</v>
      </c>
      <c r="I15" s="2">
        <f t="shared" ref="I15:N15" si="12">IFERROR(INDEX(I51:I500,MATCH($C$15,$C$51:$C$500,0)),"")</f>
        <v>-912385211</v>
      </c>
      <c r="J15" s="2">
        <f t="shared" si="12"/>
        <v>-1170176350</v>
      </c>
      <c r="K15" s="2">
        <f t="shared" si="12"/>
        <v>-1171741305</v>
      </c>
      <c r="L15" s="2">
        <f t="shared" si="12"/>
        <v>-1030165956</v>
      </c>
      <c r="M15" s="2">
        <f t="shared" si="12"/>
        <v>-472264470</v>
      </c>
      <c r="N15" s="2">
        <f t="shared" si="12"/>
        <v>-95742094</v>
      </c>
    </row>
    <row r="16" spans="1:14" ht="15.5" x14ac:dyDescent="0.35">
      <c r="C16" t="s">
        <v>29</v>
      </c>
      <c r="D16" s="2">
        <f>IFERROR(INDEX(D51:D500,MATCH($C$16,$C$51:$C$500,0)),"")</f>
        <v>1178475430</v>
      </c>
      <c r="E16" s="2">
        <f>IFERROR(INDEX(E51:E500,MATCH($C$16,$C$51:$C$500,0)),"")</f>
        <v>1454362042</v>
      </c>
      <c r="H16" s="2">
        <f>IFERROR(SUM(D16:G16)*(4/MAX(1,COUNT(D16:G16))),"")</f>
        <v>5265674944</v>
      </c>
      <c r="I16" s="2">
        <f t="shared" ref="I16:N16" si="13">IFERROR(INDEX(I51:I500,MATCH($C$16,$C$51:$C$500,0)),"")</f>
        <v>20323833182</v>
      </c>
      <c r="J16" s="2">
        <f t="shared" si="13"/>
        <v>22056999167</v>
      </c>
      <c r="K16" s="2">
        <f t="shared" si="13"/>
        <v>23133401416</v>
      </c>
      <c r="L16" s="2">
        <f t="shared" si="13"/>
        <v>22929761774</v>
      </c>
      <c r="M16" s="2">
        <f t="shared" si="13"/>
        <v>10669276990</v>
      </c>
      <c r="N16" s="2">
        <f t="shared" si="13"/>
        <v>23590288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38</v>
      </c>
      <c r="C19" t="s">
        <v>39</v>
      </c>
    </row>
    <row r="20" spans="1:14" ht="15.5" x14ac:dyDescent="0.35">
      <c r="A20" t="s">
        <v>40</v>
      </c>
      <c r="C20" t="s">
        <v>41</v>
      </c>
      <c r="D20" s="2">
        <f ca="1">IFERROR(D21*D2,"")</f>
        <v>473820000000</v>
      </c>
      <c r="E20" s="2">
        <f ca="1">IFERROR(E21*E2,"")</f>
        <v>446420000000</v>
      </c>
      <c r="H20" s="2">
        <f t="shared" ref="H20:N20" ca="1" si="14">IFERROR(H21*H2,"")</f>
        <v>446420000000</v>
      </c>
      <c r="I20" s="2">
        <f t="shared" ca="1" si="14"/>
        <v>375700000000</v>
      </c>
      <c r="J20" s="2">
        <f t="shared" ca="1" si="14"/>
        <v>221000000000</v>
      </c>
      <c r="K20" s="2">
        <f t="shared" ca="1" si="14"/>
        <v>221000000000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4470000000</v>
      </c>
      <c r="E21" s="2">
        <f>IFERROR(INDEX(E51:E500,MATCH($C$7,$C$51:$C$500,0)),"")</f>
        <v>4420000000</v>
      </c>
      <c r="H21" s="2">
        <f>IFERROR(INDEX(D21:G21,COUNT(D21:G21)),"")</f>
        <v>4420000000</v>
      </c>
      <c r="I21" s="2">
        <f t="shared" ref="I21:N21" si="15">IFERROR(INDEX(I51:I500,MATCH($C$7,$C$51:$C$500,0)),"")</f>
        <v>4420000000</v>
      </c>
      <c r="J21" s="2">
        <f t="shared" si="15"/>
        <v>4420000000</v>
      </c>
      <c r="K21" s="2">
        <f t="shared" si="15"/>
        <v>4420000000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42</v>
      </c>
      <c r="C23" t="s">
        <v>43</v>
      </c>
      <c r="D23" s="3">
        <f>IFERROR(D5/D6*100,"")</f>
        <v>0.77855644320565021</v>
      </c>
      <c r="E23" s="3">
        <f>IFERROR(E5/E6*100,"")</f>
        <v>0.93908888362569354</v>
      </c>
      <c r="H23" s="3">
        <f t="shared" ref="H23:N23" si="16">IFERROR(H5/H6*100,"")</f>
        <v>3.350725901148774</v>
      </c>
      <c r="I23" s="3">
        <f t="shared" si="16"/>
        <v>14.338168164177839</v>
      </c>
      <c r="J23" s="3">
        <f t="shared" si="16"/>
        <v>16.288730166249358</v>
      </c>
      <c r="K23" s="3">
        <f t="shared" si="16"/>
        <v>18.087101749787323</v>
      </c>
      <c r="L23" s="3">
        <f t="shared" si="16"/>
        <v>45.497766865740161</v>
      </c>
      <c r="M23" s="3">
        <f t="shared" si="16"/>
        <v>85.194551302931941</v>
      </c>
      <c r="N23" s="3">
        <f t="shared" si="16"/>
        <v>-3.6468677777093719</v>
      </c>
    </row>
    <row r="24" spans="1:14" ht="15.5" x14ac:dyDescent="0.35">
      <c r="C24" t="s">
        <v>44</v>
      </c>
      <c r="D24" s="4">
        <f>IFERROR(_xlfn.RRI(5,I23,D23),"")</f>
        <v>-0.44158215705722281</v>
      </c>
      <c r="E24" s="4">
        <f>IFERROR(_xlfn.RRI(5,J23,E23),"")</f>
        <v>-0.43484978892995807</v>
      </c>
      <c r="H24" s="4">
        <f t="shared" ref="H24:N24" si="17">IFERROR(_xlfn.RRI(5,M23,H23),"")</f>
        <v>-0.47646536695434494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45</v>
      </c>
      <c r="C25" t="s">
        <v>46</v>
      </c>
      <c r="D25" s="3">
        <f>IFERROR(INDEX(D51:D500,MATCH($A$25,$C$51:$C$500,0)),"")</f>
        <v>0.24</v>
      </c>
      <c r="E25" s="3">
        <f>IFERROR(INDEX(E51:E500,MATCH($A$25,$C$51:$C$500,0)),"")</f>
        <v>0.3</v>
      </c>
      <c r="H25" s="3">
        <f>IFERROR(INDEX(D25:G25,COUNT(D25:G25)),"")</f>
        <v>0.3</v>
      </c>
      <c r="I25" s="3">
        <f t="shared" ref="I25:N25" si="18">IFERROR(INDEX(I51:I500,MATCH($C$25,$C$51:$C$500,0)),"")</f>
        <v>4.4000000000000004</v>
      </c>
      <c r="J25" s="3">
        <f t="shared" si="18"/>
        <v>4.7300000000000004</v>
      </c>
      <c r="K25" s="3">
        <f t="shared" si="18"/>
        <v>4.97</v>
      </c>
      <c r="L25" s="3">
        <f t="shared" si="18"/>
        <v>938808.93</v>
      </c>
      <c r="M25" s="3">
        <f t="shared" si="18"/>
        <v>4078805.01</v>
      </c>
      <c r="N25" s="3">
        <f t="shared" si="18"/>
        <v>-28860.720000000001</v>
      </c>
    </row>
    <row r="26" spans="1:14" ht="15.5" x14ac:dyDescent="0.35">
      <c r="C26" t="s">
        <v>47</v>
      </c>
      <c r="D26" s="4">
        <f>IFERROR(_xlfn.RRI(5,I25,D25),"")</f>
        <v>-0.44107734542717991</v>
      </c>
      <c r="E26" s="4">
        <f>IFERROR(_xlfn.RRI(5,J25,E25),"")</f>
        <v>-0.42396082092150777</v>
      </c>
      <c r="H26" s="4">
        <f t="shared" ref="H26:N26" si="19">IFERROR(_xlfn.RRI(5,M25,H25),"")</f>
        <v>-0.96256156706509999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48</v>
      </c>
      <c r="D27" s="3">
        <f>IFERROR(D4/D21,"")</f>
        <v>1.6508101975391498</v>
      </c>
      <c r="E27" s="3">
        <f>IFERROR(E4/E21,"")</f>
        <v>2.1853522169683259</v>
      </c>
      <c r="H27" s="3">
        <f t="shared" ref="H27:N27" si="20">IFERROR(H4/H21,"")</f>
        <v>7.7096734760180992</v>
      </c>
      <c r="I27" s="3">
        <f t="shared" si="20"/>
        <v>15.498558965837104</v>
      </c>
      <c r="J27" s="3">
        <f t="shared" si="20"/>
        <v>16.421978567647059</v>
      </c>
      <c r="K27" s="3">
        <f t="shared" si="20"/>
        <v>17.432110090045249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49</v>
      </c>
      <c r="D28" s="4">
        <f>IFERROR(_xlfn.RRI(5,I27,D27),"")</f>
        <v>-0.36102897549138913</v>
      </c>
      <c r="E28" s="4">
        <f>IFERROR(_xlfn.RRI(5,J27,E27),"")</f>
        <v>-0.33193427274154186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50</v>
      </c>
      <c r="H29" s="4">
        <f t="shared" ref="H29:N29" si="22">IFERROR(((H25-I25)/I25)*100%,"")</f>
        <v>-0.93181818181818188</v>
      </c>
      <c r="I29" s="4">
        <f t="shared" si="22"/>
        <v>-6.9767441860465129E-2</v>
      </c>
      <c r="J29" s="4">
        <f t="shared" si="22"/>
        <v>-4.8289738430583366E-2</v>
      </c>
      <c r="K29" s="4">
        <f t="shared" si="22"/>
        <v>-0.99999470605802609</v>
      </c>
      <c r="L29" s="4">
        <f t="shared" si="22"/>
        <v>-0.76983235832594998</v>
      </c>
      <c r="M29" s="4">
        <f t="shared" si="22"/>
        <v>-142.32720909249664</v>
      </c>
      <c r="N29" s="4" t="str">
        <f t="shared" si="22"/>
        <v/>
      </c>
    </row>
    <row r="30" spans="1:14" ht="15.5" x14ac:dyDescent="0.35">
      <c r="C30" t="s">
        <v>51</v>
      </c>
      <c r="H30" s="4">
        <f t="shared" ref="H30:N30" si="23">IFERROR(((H27-I27)/I27)*100%,"")</f>
        <v>-0.50255546383297667</v>
      </c>
      <c r="I30" s="4">
        <f t="shared" si="23"/>
        <v>-5.6230715318870569E-2</v>
      </c>
      <c r="J30" s="4">
        <f t="shared" si="23"/>
        <v>-5.7946600680030921E-2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30.42</v>
      </c>
      <c r="E32" s="3">
        <f>IFERROR(INDEX(E51:E500,MATCH($A$32,$C$51:$C$500,0)),"")</f>
        <v>32.54</v>
      </c>
      <c r="H32" s="3">
        <f>IFERROR(INDEX(D32:G32,COUNT(D32:G32)),"")</f>
        <v>32.54</v>
      </c>
      <c r="I32" s="3">
        <f t="shared" ref="I32:N32" si="24">IFERROR(INDEX(I51:I500,MATCH($C$32,$C$51:$C$500,0)),"")</f>
        <v>30.67</v>
      </c>
      <c r="J32" s="3">
        <f t="shared" si="24"/>
        <v>29.27</v>
      </c>
      <c r="K32" s="3">
        <f t="shared" si="24"/>
        <v>27.5</v>
      </c>
      <c r="L32" s="3">
        <f t="shared" si="24"/>
        <v>2063455.2</v>
      </c>
      <c r="M32" s="3">
        <f t="shared" si="24"/>
        <v>4762889.8</v>
      </c>
      <c r="N32" s="3">
        <f t="shared" si="24"/>
        <v>705167.21</v>
      </c>
    </row>
    <row r="33" spans="1:14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3.32</v>
      </c>
      <c r="E33" s="3">
        <f>IFERROR(INDEX(E51:E500,MATCH($A$33,$C$51:$C$500,0)),"")</f>
        <v>3.23</v>
      </c>
      <c r="H33" s="3">
        <f>IFERROR(INDEX(D33:G33,COUNT(D33:G33)),"")</f>
        <v>3.23</v>
      </c>
      <c r="I33" s="3">
        <f t="shared" ref="I33:N33" si="25">IFERROR(INDEX(I51:I500,MATCH($C$33,$C$51:$C$500,0)),"")</f>
        <v>2.77</v>
      </c>
      <c r="J33" s="3">
        <f t="shared" si="25"/>
        <v>1.71</v>
      </c>
      <c r="K33" s="3">
        <f t="shared" si="25"/>
        <v>1.82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420.83</v>
      </c>
      <c r="E34" s="3">
        <f>IFERROR(INDEX(E51:E500,MATCH($A$34,$C$51:$C$500,0)),"")</f>
        <v>338.71</v>
      </c>
      <c r="H34" s="3">
        <f>IFERROR(INDEX(D34:G34,COUNT(D34:G34)),"")</f>
        <v>338.71</v>
      </c>
      <c r="I34" s="3">
        <f t="shared" ref="I34:N34" si="26">IFERROR(INDEX(I51:I500,MATCH($C$34,$C$51:$C$500,0)),"")</f>
        <v>19.32</v>
      </c>
      <c r="J34" s="3">
        <f t="shared" si="26"/>
        <v>10.57</v>
      </c>
      <c r="K34" s="3">
        <f t="shared" si="26"/>
        <v>10.06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61.15</v>
      </c>
      <c r="E35" s="3">
        <f>IFERROR(INDEX(E51:E500,MATCH($A$35,$C$51:$C$500,0)),"")</f>
        <v>48</v>
      </c>
      <c r="H35" s="3">
        <f>IFERROR(INDEX(D35:G35,COUNT(D35:G35)),"")</f>
        <v>48</v>
      </c>
      <c r="I35" s="3">
        <f t="shared" ref="I35:N35" si="27">IFERROR(INDEX(I51:I500,MATCH($C$35,$C$51:$C$500,0)),"")</f>
        <v>5.48</v>
      </c>
      <c r="J35" s="3">
        <f t="shared" si="27"/>
        <v>3.04</v>
      </c>
      <c r="K35" s="3">
        <f t="shared" si="27"/>
        <v>2.87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64</v>
      </c>
      <c r="C36" t="s">
        <v>65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N36" si="28">IFERROR(INDEX(H51:H500,MATCH($C$36,$C$51:$C$500,0)),"")</f>
        <v>1.8571</v>
      </c>
      <c r="I36" s="4">
        <f t="shared" si="28"/>
        <v>0.46029999999999999</v>
      </c>
      <c r="J36" s="4">
        <f t="shared" si="28"/>
        <v>0.64159999999999995</v>
      </c>
      <c r="K36" s="4">
        <f t="shared" si="28"/>
        <v>0.60319999999999996</v>
      </c>
      <c r="L36" s="4">
        <f t="shared" si="28"/>
        <v>0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66</v>
      </c>
      <c r="C37" t="s">
        <v>67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N37" si="29">IFERROR(INDEX(H51:H500,MATCH($C$37,$C$51:$C$500,0)),"")</f>
        <v>2</v>
      </c>
      <c r="I37" s="3">
        <f t="shared" si="29"/>
        <v>2</v>
      </c>
      <c r="J37" s="3">
        <f t="shared" si="29"/>
        <v>3</v>
      </c>
      <c r="K37" s="3">
        <f t="shared" si="29"/>
        <v>3</v>
      </c>
      <c r="L37" s="3">
        <f t="shared" si="29"/>
        <v>0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73</v>
      </c>
      <c r="C51" t="s">
        <v>6</v>
      </c>
      <c r="D51" s="5">
        <v>7379121583</v>
      </c>
      <c r="E51" s="5">
        <v>9659256799</v>
      </c>
      <c r="F51" s="5">
        <v>20400909910</v>
      </c>
      <c r="G51" s="5">
        <v>12158612611</v>
      </c>
      <c r="I51" s="5">
        <v>68503630629</v>
      </c>
      <c r="J51" s="5">
        <v>72585145269</v>
      </c>
      <c r="K51" s="5">
        <v>77049926598</v>
      </c>
      <c r="L51" s="5">
        <v>66832077419</v>
      </c>
      <c r="M51" s="5">
        <v>33408852011</v>
      </c>
      <c r="N51" s="5">
        <v>8263503182</v>
      </c>
    </row>
    <row r="52" spans="2:14" ht="15.5" x14ac:dyDescent="0.35">
      <c r="C52" t="s">
        <v>74</v>
      </c>
      <c r="D52" s="5">
        <v>-4278108010</v>
      </c>
      <c r="E52" s="5">
        <v>-5683052391</v>
      </c>
      <c r="F52" s="5">
        <v>-11595275231</v>
      </c>
      <c r="G52" s="5">
        <v>-6987782453</v>
      </c>
      <c r="I52" s="5">
        <v>-38668573302</v>
      </c>
      <c r="J52" s="5">
        <v>-40903880113</v>
      </c>
      <c r="K52" s="5">
        <v>-44185672630</v>
      </c>
      <c r="L52" s="5">
        <v>-37018240832</v>
      </c>
      <c r="M52" s="5">
        <v>-17923643145</v>
      </c>
      <c r="N52" s="5">
        <v>-4341011672</v>
      </c>
    </row>
    <row r="53" spans="2:14" ht="15.5" x14ac:dyDescent="0.35">
      <c r="C53" t="s">
        <v>75</v>
      </c>
      <c r="D53" s="5">
        <v>3101013573</v>
      </c>
      <c r="E53" s="5">
        <v>3976204408</v>
      </c>
      <c r="F53" s="5">
        <v>8805634679</v>
      </c>
      <c r="G53" s="5">
        <v>5170830158</v>
      </c>
      <c r="I53" s="5">
        <v>29835057327</v>
      </c>
      <c r="J53" s="5">
        <v>31681265156</v>
      </c>
      <c r="K53" s="5">
        <v>32864253968</v>
      </c>
      <c r="L53" s="5">
        <v>29813836587</v>
      </c>
      <c r="M53" s="5">
        <v>15485208866</v>
      </c>
      <c r="N53" s="5">
        <v>3922491510</v>
      </c>
    </row>
    <row r="54" spans="2:14" ht="15.5" x14ac:dyDescent="0.35">
      <c r="C54" t="s">
        <v>76</v>
      </c>
      <c r="D54" s="5">
        <v>-2008648226</v>
      </c>
      <c r="E54" s="5">
        <v>-2554697575</v>
      </c>
      <c r="F54" s="5">
        <v>-2758010815</v>
      </c>
      <c r="G54" s="5">
        <v>-2211217354</v>
      </c>
      <c r="I54" s="5">
        <v>-9579691790</v>
      </c>
      <c r="J54" s="5">
        <v>-10058547436</v>
      </c>
      <c r="K54" s="5">
        <v>-9725774500</v>
      </c>
      <c r="L54" s="5">
        <v>-6904236748</v>
      </c>
      <c r="M54" s="5">
        <v>-4775427211</v>
      </c>
      <c r="N54" s="5">
        <v>-3658662478</v>
      </c>
    </row>
    <row r="55" spans="2:14" ht="15.5" x14ac:dyDescent="0.35">
      <c r="C55" t="s">
        <v>240</v>
      </c>
      <c r="D55" s="5">
        <v>-389935577</v>
      </c>
      <c r="E55" s="5">
        <v>-474430914</v>
      </c>
      <c r="F55" s="5">
        <v>-648470545</v>
      </c>
      <c r="G55" s="5">
        <v>-643631588</v>
      </c>
      <c r="I55" s="5">
        <v>-2213142117</v>
      </c>
      <c r="J55" s="5">
        <v>-2910901736</v>
      </c>
      <c r="K55" s="5">
        <v>-2808243443</v>
      </c>
      <c r="L55" s="5">
        <v>-2347825232</v>
      </c>
      <c r="M55" s="5">
        <v>-1257336500</v>
      </c>
      <c r="N55" s="5">
        <v>-946802041</v>
      </c>
    </row>
    <row r="56" spans="2:14" ht="15.5" x14ac:dyDescent="0.35">
      <c r="C56" t="s">
        <v>77</v>
      </c>
      <c r="D56" s="5">
        <v>-1618712649</v>
      </c>
      <c r="E56" s="5">
        <v>-2080266661</v>
      </c>
      <c r="F56" s="5">
        <v>-2109540270</v>
      </c>
      <c r="G56" s="5">
        <v>-1567585766</v>
      </c>
      <c r="I56" s="5">
        <v>-7366549673</v>
      </c>
      <c r="J56" s="5">
        <v>-7147645700</v>
      </c>
      <c r="K56" s="5">
        <v>-6917531057</v>
      </c>
      <c r="L56" s="5">
        <v>-4556411516</v>
      </c>
      <c r="M56" s="5">
        <v>-3518090711</v>
      </c>
      <c r="N56" s="5">
        <v>-2711860437</v>
      </c>
    </row>
    <row r="57" spans="2:14" ht="15.5" x14ac:dyDescent="0.35">
      <c r="C57" t="s">
        <v>78</v>
      </c>
      <c r="D57" s="5">
        <v>1092365347</v>
      </c>
      <c r="E57" s="5">
        <v>1421506833</v>
      </c>
      <c r="F57" s="5">
        <v>6047623864</v>
      </c>
      <c r="G57" s="5">
        <v>2959612804</v>
      </c>
      <c r="I57" s="5">
        <v>20255365537</v>
      </c>
      <c r="J57" s="5">
        <v>21622717720</v>
      </c>
      <c r="K57" s="5">
        <v>23138479468</v>
      </c>
      <c r="L57" s="5">
        <v>22909599839</v>
      </c>
      <c r="M57" s="5">
        <v>10709781655</v>
      </c>
      <c r="N57" s="5">
        <v>263829032</v>
      </c>
    </row>
    <row r="58" spans="2:14" ht="15.5" x14ac:dyDescent="0.35">
      <c r="C58" t="s">
        <v>79</v>
      </c>
      <c r="D58" s="5">
        <v>86110083</v>
      </c>
      <c r="E58" s="5">
        <v>32855209</v>
      </c>
      <c r="F58" s="5">
        <v>-2047580</v>
      </c>
      <c r="G58" s="5">
        <v>-5335804</v>
      </c>
      <c r="I58" s="5">
        <v>68467645</v>
      </c>
      <c r="J58" s="5">
        <v>434281447</v>
      </c>
      <c r="K58" s="5">
        <v>-5078052</v>
      </c>
      <c r="L58" s="5">
        <v>20161935</v>
      </c>
      <c r="M58" s="5">
        <v>-40504665</v>
      </c>
      <c r="N58" s="5">
        <v>-240238744</v>
      </c>
    </row>
    <row r="59" spans="2:14" ht="15.5" x14ac:dyDescent="0.35">
      <c r="C59" t="s">
        <v>27</v>
      </c>
      <c r="D59" s="5">
        <v>-1998355</v>
      </c>
      <c r="E59" s="5">
        <v>-4470901</v>
      </c>
      <c r="F59" s="5">
        <v>-15310277</v>
      </c>
      <c r="I59" s="5">
        <v>-19206213</v>
      </c>
      <c r="J59" s="5">
        <v>-24219404</v>
      </c>
      <c r="K59" s="5">
        <v>-81873723</v>
      </c>
      <c r="L59" s="5">
        <v>-97619598</v>
      </c>
      <c r="M59" s="5">
        <v>-137755187</v>
      </c>
      <c r="N59" s="5">
        <v>-289321131</v>
      </c>
    </row>
    <row r="60" spans="2:14" ht="15.5" x14ac:dyDescent="0.35">
      <c r="C60" t="s">
        <v>81</v>
      </c>
      <c r="D60" s="5">
        <v>88108438</v>
      </c>
      <c r="E60" s="5">
        <v>37326110</v>
      </c>
      <c r="F60" s="5">
        <v>13262697</v>
      </c>
      <c r="G60" s="5">
        <v>-5335804</v>
      </c>
      <c r="I60" s="5">
        <v>87673858</v>
      </c>
      <c r="J60" s="5">
        <v>458500851</v>
      </c>
      <c r="K60" s="5">
        <v>76795671</v>
      </c>
      <c r="L60" s="5">
        <v>117781533</v>
      </c>
      <c r="M60" s="5">
        <v>97250522</v>
      </c>
      <c r="N60" s="5">
        <v>49082387</v>
      </c>
    </row>
    <row r="61" spans="2:14" ht="15.5" x14ac:dyDescent="0.35">
      <c r="C61" t="s">
        <v>82</v>
      </c>
      <c r="D61" s="5">
        <v>86110083</v>
      </c>
      <c r="E61" s="5">
        <v>32855209</v>
      </c>
      <c r="F61" s="5">
        <v>-2047580</v>
      </c>
      <c r="G61" s="5">
        <v>-5335804</v>
      </c>
      <c r="I61" s="5">
        <v>68467645</v>
      </c>
      <c r="J61" s="5">
        <v>434281447</v>
      </c>
      <c r="K61" s="5">
        <v>-5078052</v>
      </c>
      <c r="L61" s="5">
        <v>20161935</v>
      </c>
      <c r="M61" s="5">
        <v>-40504665</v>
      </c>
      <c r="N61" s="5">
        <v>-240238744</v>
      </c>
    </row>
    <row r="62" spans="2:14" ht="15.5" x14ac:dyDescent="0.35">
      <c r="C62" t="s">
        <v>29</v>
      </c>
      <c r="D62" s="5">
        <v>1178475430</v>
      </c>
      <c r="E62" s="5">
        <v>1454362042</v>
      </c>
      <c r="F62" s="5">
        <v>6045576284</v>
      </c>
      <c r="G62" s="5">
        <v>2954277000</v>
      </c>
      <c r="I62" s="5">
        <v>20323833182</v>
      </c>
      <c r="J62" s="5">
        <v>22056999167</v>
      </c>
      <c r="K62" s="5">
        <v>23133401416</v>
      </c>
      <c r="L62" s="5">
        <v>22929761774</v>
      </c>
      <c r="M62" s="5">
        <v>10669276990</v>
      </c>
      <c r="N62" s="5">
        <v>23590288</v>
      </c>
    </row>
    <row r="63" spans="2:14" ht="15.5" x14ac:dyDescent="0.35">
      <c r="C63" t="s">
        <v>28</v>
      </c>
      <c r="D63" s="5">
        <v>-120501725</v>
      </c>
      <c r="E63" s="5">
        <v>-104957805</v>
      </c>
      <c r="F63" s="5">
        <v>-348682612</v>
      </c>
      <c r="G63" s="5">
        <v>-154869277</v>
      </c>
      <c r="I63" s="5">
        <v>-912385211</v>
      </c>
      <c r="J63" s="5">
        <v>-1170176350</v>
      </c>
      <c r="K63" s="5">
        <v>-1171741305</v>
      </c>
      <c r="L63" s="5">
        <v>-1030165956</v>
      </c>
      <c r="M63" s="5">
        <v>-472264470</v>
      </c>
      <c r="N63" s="5">
        <v>-95742094</v>
      </c>
    </row>
    <row r="64" spans="2:14" ht="15.5" x14ac:dyDescent="0.35">
      <c r="C64" t="s">
        <v>433</v>
      </c>
      <c r="D64" s="5">
        <v>-120501725</v>
      </c>
      <c r="E64" s="5">
        <v>-104957805</v>
      </c>
      <c r="F64" s="5">
        <v>-348682612</v>
      </c>
      <c r="G64" s="5">
        <v>-154869277</v>
      </c>
      <c r="I64" s="5">
        <v>-912385211</v>
      </c>
      <c r="J64" s="5">
        <v>-1170176350</v>
      </c>
      <c r="K64" s="5">
        <v>-1171741305</v>
      </c>
      <c r="L64" s="5">
        <v>-1030165956</v>
      </c>
      <c r="M64" s="5">
        <v>-472264470</v>
      </c>
      <c r="N64" s="5">
        <v>-95742094</v>
      </c>
    </row>
    <row r="65" spans="2:14" ht="15.5" x14ac:dyDescent="0.35">
      <c r="C65" t="s">
        <v>85</v>
      </c>
      <c r="D65" s="5">
        <v>-120501725</v>
      </c>
      <c r="E65" s="5">
        <v>-104957805</v>
      </c>
      <c r="F65" s="5">
        <v>-348682612</v>
      </c>
      <c r="G65" s="5">
        <v>-154869277</v>
      </c>
      <c r="I65" s="5">
        <v>-912385211</v>
      </c>
      <c r="J65" s="5">
        <v>-1170176350</v>
      </c>
      <c r="K65" s="5">
        <v>-1171741305</v>
      </c>
      <c r="L65" s="5">
        <v>-1030165956</v>
      </c>
      <c r="M65" s="5">
        <v>-472264470</v>
      </c>
      <c r="N65" s="5">
        <v>-95742094</v>
      </c>
    </row>
    <row r="66" spans="2:14" ht="15.5" x14ac:dyDescent="0.35">
      <c r="C66" t="s">
        <v>86</v>
      </c>
      <c r="D66" s="5">
        <v>1057973705</v>
      </c>
      <c r="E66" s="5">
        <v>1349404237</v>
      </c>
      <c r="F66" s="5">
        <v>5696893672</v>
      </c>
      <c r="G66" s="5">
        <v>2799407723</v>
      </c>
      <c r="I66" s="5">
        <v>19411447971</v>
      </c>
      <c r="J66" s="5">
        <v>20886822817</v>
      </c>
      <c r="K66" s="5">
        <v>21961660111</v>
      </c>
      <c r="L66" s="5">
        <v>21899595818</v>
      </c>
      <c r="M66" s="5">
        <v>10197012520</v>
      </c>
      <c r="N66" s="5">
        <v>-72151806</v>
      </c>
    </row>
    <row r="67" spans="2:14" ht="15.5" x14ac:dyDescent="0.35">
      <c r="C67" t="s">
        <v>87</v>
      </c>
      <c r="D67" s="5">
        <v>1057973705</v>
      </c>
      <c r="E67" s="5">
        <v>1349404237</v>
      </c>
      <c r="F67" s="5">
        <v>5696893672</v>
      </c>
      <c r="G67" s="5">
        <v>2799407723</v>
      </c>
      <c r="I67" s="5">
        <v>19411447971</v>
      </c>
      <c r="J67" s="5">
        <v>20886822817</v>
      </c>
      <c r="K67" s="5">
        <v>21961660111</v>
      </c>
      <c r="L67" s="5">
        <v>21899595818</v>
      </c>
      <c r="M67" s="5">
        <v>10197012520</v>
      </c>
      <c r="N67" s="5">
        <v>-72151806</v>
      </c>
    </row>
    <row r="68" spans="2:14" ht="15.5" x14ac:dyDescent="0.35">
      <c r="C68" t="s">
        <v>88</v>
      </c>
      <c r="F68" s="5">
        <v>5179103</v>
      </c>
      <c r="I68" s="5">
        <v>5179103</v>
      </c>
      <c r="J68" s="5">
        <v>166020413</v>
      </c>
      <c r="K68" s="5">
        <v>3604437</v>
      </c>
      <c r="L68" s="5">
        <v>399125</v>
      </c>
      <c r="M68" s="5">
        <v>-52706038</v>
      </c>
      <c r="N68" s="5">
        <v>7860517</v>
      </c>
    </row>
    <row r="69" spans="2:14" ht="15.5" x14ac:dyDescent="0.35">
      <c r="C69" t="s">
        <v>89</v>
      </c>
      <c r="D69" s="5">
        <v>1057973705</v>
      </c>
      <c r="E69" s="5">
        <v>1349404237</v>
      </c>
      <c r="F69" s="5">
        <v>5702072775</v>
      </c>
      <c r="G69" s="5">
        <v>2799407723</v>
      </c>
      <c r="I69" s="5">
        <v>19416627074</v>
      </c>
      <c r="J69" s="5">
        <v>21052843230</v>
      </c>
      <c r="K69" s="5">
        <v>21965264548</v>
      </c>
      <c r="L69" s="5">
        <v>21899994943</v>
      </c>
      <c r="M69" s="5">
        <v>10144306482</v>
      </c>
      <c r="N69" s="5">
        <v>-64291289</v>
      </c>
    </row>
    <row r="70" spans="2:14" ht="15.5" x14ac:dyDescent="0.35">
      <c r="C70" t="s">
        <v>90</v>
      </c>
      <c r="D70" s="5">
        <v>1057973705</v>
      </c>
      <c r="E70" s="5">
        <v>1349404237</v>
      </c>
      <c r="F70" s="5">
        <v>5709404936</v>
      </c>
      <c r="G70" s="5">
        <v>2786896459</v>
      </c>
      <c r="I70" s="5">
        <v>19411447971</v>
      </c>
      <c r="J70" s="5">
        <v>20886822817</v>
      </c>
      <c r="K70" s="5">
        <v>21961660111</v>
      </c>
      <c r="L70" s="5">
        <v>21899595818</v>
      </c>
      <c r="M70" s="5">
        <v>10197012520</v>
      </c>
      <c r="N70" s="5">
        <v>-72151806</v>
      </c>
    </row>
    <row r="71" spans="2:14" ht="15.5" x14ac:dyDescent="0.35">
      <c r="C71" t="s">
        <v>8</v>
      </c>
      <c r="D71" s="5">
        <v>1057973705</v>
      </c>
      <c r="E71" s="5">
        <v>1349404237</v>
      </c>
      <c r="F71" s="5">
        <v>5714584039</v>
      </c>
      <c r="G71" s="5">
        <v>2786896459</v>
      </c>
      <c r="I71" s="5">
        <v>19416627074</v>
      </c>
      <c r="J71" s="5">
        <v>21052843230</v>
      </c>
      <c r="K71" s="5">
        <v>21965264548</v>
      </c>
      <c r="L71" s="5">
        <v>21899994943</v>
      </c>
      <c r="M71" s="5">
        <v>10144306482</v>
      </c>
      <c r="N71" s="5">
        <v>-64291289</v>
      </c>
    </row>
    <row r="72" spans="2:14" ht="15.5" x14ac:dyDescent="0.35">
      <c r="C72" t="s">
        <v>91</v>
      </c>
    </row>
    <row r="73" spans="2:14" ht="15.5" x14ac:dyDescent="0.35">
      <c r="C73" t="s">
        <v>92</v>
      </c>
      <c r="D73" s="5">
        <v>1057973705</v>
      </c>
      <c r="E73" s="5">
        <v>1349404237</v>
      </c>
      <c r="F73" s="5">
        <v>5709404936</v>
      </c>
      <c r="G73" s="5">
        <v>2786896459</v>
      </c>
      <c r="I73" s="5">
        <v>19411447971</v>
      </c>
      <c r="J73" s="5">
        <v>20886822817</v>
      </c>
      <c r="K73" s="5">
        <v>21961660111</v>
      </c>
      <c r="L73" s="5">
        <v>21899595818</v>
      </c>
      <c r="M73" s="5">
        <v>10197012520</v>
      </c>
      <c r="N73" s="5">
        <v>-72151806</v>
      </c>
    </row>
    <row r="74" spans="2:14" ht="15.5" x14ac:dyDescent="0.35">
      <c r="C74" t="s">
        <v>93</v>
      </c>
      <c r="D74" s="5">
        <v>1057973705</v>
      </c>
      <c r="E74" s="5">
        <v>1349404237</v>
      </c>
      <c r="F74" s="5">
        <v>5714584039</v>
      </c>
      <c r="G74" s="5">
        <v>2786896459</v>
      </c>
      <c r="I74" s="5">
        <v>19416627074</v>
      </c>
      <c r="J74" s="5">
        <v>21052843230</v>
      </c>
      <c r="K74" s="5">
        <v>21965264548</v>
      </c>
      <c r="L74" s="5">
        <v>21899994943</v>
      </c>
      <c r="M74" s="5">
        <v>10144306482</v>
      </c>
      <c r="N74" s="5">
        <v>-64291289</v>
      </c>
    </row>
    <row r="75" spans="2:14" ht="15.5" x14ac:dyDescent="0.35">
      <c r="C75" t="s">
        <v>94</v>
      </c>
      <c r="D75" s="5">
        <v>1057973705</v>
      </c>
      <c r="E75" s="5">
        <v>1349404237</v>
      </c>
      <c r="F75" s="5">
        <v>5714584039</v>
      </c>
      <c r="G75" s="5">
        <v>2786896459</v>
      </c>
      <c r="I75" s="5">
        <v>19416627074</v>
      </c>
      <c r="J75" s="5">
        <v>21052843230</v>
      </c>
      <c r="K75" s="5">
        <v>21965264548</v>
      </c>
      <c r="L75" s="5">
        <v>21899994943</v>
      </c>
      <c r="M75" s="5">
        <v>10144306482</v>
      </c>
      <c r="N75" s="5">
        <v>-64291289</v>
      </c>
    </row>
    <row r="77" spans="2:14" ht="15.5" x14ac:dyDescent="0.35">
      <c r="B77" t="s">
        <v>95</v>
      </c>
      <c r="C77" t="s">
        <v>96</v>
      </c>
    </row>
    <row r="78" spans="2:14" ht="15.5" x14ac:dyDescent="0.35">
      <c r="C78" t="s">
        <v>97</v>
      </c>
    </row>
    <row r="79" spans="2:14" ht="15.5" x14ac:dyDescent="0.35">
      <c r="C79" t="s">
        <v>20</v>
      </c>
      <c r="D79" s="5">
        <v>7459939404</v>
      </c>
      <c r="E79" s="5">
        <v>11189904386</v>
      </c>
      <c r="F79" s="5">
        <v>7241597529</v>
      </c>
      <c r="G79" s="5">
        <v>2247544328</v>
      </c>
      <c r="I79" s="5">
        <v>7241597529</v>
      </c>
      <c r="J79" s="5">
        <v>11577397835</v>
      </c>
      <c r="K79" s="5">
        <v>26064994669</v>
      </c>
      <c r="L79" s="5">
        <v>441432383</v>
      </c>
      <c r="M79" s="5">
        <v>1273261703</v>
      </c>
      <c r="N79" s="5">
        <v>574019695</v>
      </c>
    </row>
    <row r="80" spans="2:14" ht="15.5" x14ac:dyDescent="0.35">
      <c r="C80" t="s">
        <v>101</v>
      </c>
      <c r="D80" s="5">
        <v>643921933</v>
      </c>
      <c r="E80" s="5">
        <v>581886774</v>
      </c>
      <c r="F80" s="5">
        <v>472030240</v>
      </c>
      <c r="G80" s="5">
        <v>483504134</v>
      </c>
      <c r="I80" s="5">
        <v>472030240</v>
      </c>
      <c r="J80" s="5">
        <v>566307176</v>
      </c>
      <c r="K80" s="5">
        <v>1067857206</v>
      </c>
      <c r="L80" s="5">
        <v>4011652572</v>
      </c>
      <c r="M80" s="5">
        <v>556407767</v>
      </c>
      <c r="N80" s="5">
        <v>409298717</v>
      </c>
    </row>
    <row r="81" spans="3:14" ht="15.5" x14ac:dyDescent="0.35">
      <c r="C81" t="s">
        <v>247</v>
      </c>
      <c r="M81" s="5">
        <v>2489795500</v>
      </c>
      <c r="N81" s="5">
        <v>4720919275</v>
      </c>
    </row>
    <row r="82" spans="3:14" ht="15.5" x14ac:dyDescent="0.35">
      <c r="C82" t="s">
        <v>99</v>
      </c>
      <c r="L82" s="5">
        <v>280448774</v>
      </c>
      <c r="M82" s="5">
        <v>221041275</v>
      </c>
    </row>
    <row r="83" spans="3:14" ht="15.5" x14ac:dyDescent="0.35">
      <c r="C83" t="s">
        <v>102</v>
      </c>
      <c r="D83" s="5">
        <v>643921933</v>
      </c>
      <c r="E83" s="5">
        <v>581886774</v>
      </c>
      <c r="F83" s="5">
        <v>472030240</v>
      </c>
      <c r="G83" s="5">
        <v>483504134</v>
      </c>
      <c r="I83" s="5">
        <v>472030240</v>
      </c>
      <c r="J83" s="5">
        <v>566307176</v>
      </c>
      <c r="K83" s="5">
        <v>1067857206</v>
      </c>
      <c r="L83" s="5">
        <v>4011652572</v>
      </c>
      <c r="M83" s="5">
        <v>556407767</v>
      </c>
      <c r="N83" s="5">
        <v>409298717</v>
      </c>
    </row>
    <row r="84" spans="3:14" ht="15.5" x14ac:dyDescent="0.35">
      <c r="C84" t="s">
        <v>103</v>
      </c>
      <c r="D84" s="5">
        <v>38742551671</v>
      </c>
      <c r="E84" s="5">
        <v>34065619709</v>
      </c>
      <c r="F84" s="5">
        <v>32285681636</v>
      </c>
      <c r="G84" s="5">
        <v>34253026451</v>
      </c>
      <c r="I84" s="5">
        <v>32285681636</v>
      </c>
      <c r="J84" s="5">
        <v>30789357477</v>
      </c>
      <c r="K84" s="5">
        <v>26339887136</v>
      </c>
      <c r="L84" s="5">
        <v>19340270561</v>
      </c>
      <c r="M84" s="5">
        <v>15850364061</v>
      </c>
      <c r="N84" s="5">
        <v>7824966219</v>
      </c>
    </row>
    <row r="85" spans="3:14" ht="15.5" x14ac:dyDescent="0.35">
      <c r="C85" t="s">
        <v>81</v>
      </c>
      <c r="D85" s="5">
        <v>130357557</v>
      </c>
      <c r="E85" s="5">
        <v>130357557</v>
      </c>
      <c r="F85" s="5">
        <v>130357557</v>
      </c>
      <c r="G85" s="5">
        <v>125178454</v>
      </c>
      <c r="I85" s="5">
        <v>130357557</v>
      </c>
      <c r="J85" s="5">
        <v>125178454</v>
      </c>
      <c r="K85" s="5">
        <v>-40841959</v>
      </c>
      <c r="L85" s="5">
        <v>-44446396</v>
      </c>
      <c r="M85" s="5">
        <v>-44845521</v>
      </c>
      <c r="N85" s="5">
        <v>7860517</v>
      </c>
    </row>
    <row r="86" spans="3:14" ht="15.5" x14ac:dyDescent="0.35">
      <c r="C86" t="s">
        <v>104</v>
      </c>
      <c r="D86" s="5">
        <v>62177670250</v>
      </c>
      <c r="E86" s="5">
        <v>74206109328</v>
      </c>
      <c r="F86" s="5">
        <v>64269017072</v>
      </c>
      <c r="G86" s="5">
        <v>66746619197</v>
      </c>
      <c r="I86" s="5">
        <v>64269017072</v>
      </c>
      <c r="J86" s="5">
        <v>61141494529</v>
      </c>
      <c r="K86" s="5">
        <v>67468930451</v>
      </c>
      <c r="L86" s="5">
        <v>63114840779</v>
      </c>
      <c r="M86" s="5">
        <v>26618522452</v>
      </c>
      <c r="N86" s="5">
        <v>13391487998</v>
      </c>
    </row>
    <row r="87" spans="3:14" ht="15.5" x14ac:dyDescent="0.35">
      <c r="C87" t="s">
        <v>105</v>
      </c>
    </row>
    <row r="88" spans="3:14" ht="15.5" x14ac:dyDescent="0.35">
      <c r="C88" t="s">
        <v>106</v>
      </c>
      <c r="D88" s="5">
        <v>5142723864</v>
      </c>
      <c r="E88" s="5">
        <v>5394388743</v>
      </c>
      <c r="F88" s="5">
        <v>5645162354</v>
      </c>
      <c r="G88" s="5">
        <v>5877104388</v>
      </c>
      <c r="I88" s="5">
        <v>5645162354</v>
      </c>
      <c r="J88" s="5">
        <v>6530684224</v>
      </c>
      <c r="K88" s="5">
        <v>6045486767</v>
      </c>
      <c r="L88" s="5">
        <v>3506738992</v>
      </c>
      <c r="M88" s="5">
        <v>2838515105</v>
      </c>
      <c r="N88" s="5">
        <v>1438962433</v>
      </c>
    </row>
    <row r="89" spans="3:14" ht="15.5" x14ac:dyDescent="0.35">
      <c r="C89" t="s">
        <v>601</v>
      </c>
      <c r="D89" s="5">
        <v>79502104831</v>
      </c>
      <c r="E89" s="5">
        <v>73478985531</v>
      </c>
      <c r="F89" s="5">
        <v>74512891675</v>
      </c>
      <c r="G89" s="5">
        <v>70656417670</v>
      </c>
      <c r="I89" s="5">
        <v>74512891675</v>
      </c>
      <c r="J89" s="5">
        <v>73581363147</v>
      </c>
      <c r="K89" s="5">
        <v>59979978086</v>
      </c>
      <c r="L89" s="5">
        <v>9722714918</v>
      </c>
      <c r="M89" s="5">
        <v>6525637168</v>
      </c>
      <c r="N89" s="5">
        <v>6320918226</v>
      </c>
    </row>
    <row r="90" spans="3:14" ht="15.5" x14ac:dyDescent="0.35">
      <c r="C90" t="s">
        <v>109</v>
      </c>
      <c r="D90" s="5">
        <v>84644828695</v>
      </c>
      <c r="E90" s="5">
        <v>78873374274</v>
      </c>
      <c r="F90" s="5">
        <v>80158054029</v>
      </c>
      <c r="G90" s="5">
        <v>76533522058</v>
      </c>
      <c r="I90" s="5">
        <v>80158054029</v>
      </c>
      <c r="J90" s="5">
        <v>80112047371</v>
      </c>
      <c r="K90" s="5">
        <v>66025464853</v>
      </c>
      <c r="L90" s="5">
        <v>13486929910</v>
      </c>
      <c r="M90" s="5">
        <v>9463674303</v>
      </c>
      <c r="N90" s="5">
        <v>7958924720</v>
      </c>
    </row>
    <row r="91" spans="3:14" ht="15.5" x14ac:dyDescent="0.35">
      <c r="C91" t="s">
        <v>110</v>
      </c>
      <c r="D91" s="5">
        <v>146822498945</v>
      </c>
      <c r="E91" s="5">
        <v>153079483602</v>
      </c>
      <c r="F91" s="5">
        <v>144427071101</v>
      </c>
      <c r="G91" s="5">
        <v>143280141255</v>
      </c>
      <c r="I91" s="5">
        <v>144427071101</v>
      </c>
      <c r="J91" s="5">
        <v>141253541900</v>
      </c>
      <c r="K91" s="5">
        <v>133494395304</v>
      </c>
      <c r="L91" s="5">
        <v>76601770689</v>
      </c>
      <c r="M91" s="5">
        <v>36082196755</v>
      </c>
      <c r="N91" s="5">
        <v>21350412718</v>
      </c>
    </row>
    <row r="92" spans="3:14" ht="15.5" x14ac:dyDescent="0.35">
      <c r="C92" t="s">
        <v>111</v>
      </c>
    </row>
    <row r="93" spans="3:14" ht="15.5" x14ac:dyDescent="0.35">
      <c r="C93" t="s">
        <v>112</v>
      </c>
    </row>
    <row r="94" spans="3:14" ht="15.5" x14ac:dyDescent="0.35">
      <c r="C94" t="s">
        <v>113</v>
      </c>
      <c r="D94" s="5">
        <v>10347193845</v>
      </c>
      <c r="E94" s="5">
        <v>8800465049</v>
      </c>
      <c r="F94" s="5">
        <v>8421751110</v>
      </c>
      <c r="G94" s="5">
        <v>13157340584</v>
      </c>
      <c r="I94" s="5">
        <v>8421751110</v>
      </c>
      <c r="J94" s="5">
        <v>11546851172</v>
      </c>
      <c r="K94" s="5">
        <v>11257801301</v>
      </c>
      <c r="L94" s="5">
        <v>27852384336</v>
      </c>
      <c r="M94" s="5">
        <v>21306603365</v>
      </c>
      <c r="N94" s="5">
        <v>14671576247</v>
      </c>
    </row>
    <row r="95" spans="3:14" ht="15.5" x14ac:dyDescent="0.35">
      <c r="C95" t="s">
        <v>250</v>
      </c>
      <c r="J95" s="5">
        <v>3060000000</v>
      </c>
      <c r="L95" s="5">
        <v>1495412012</v>
      </c>
      <c r="M95" s="5">
        <v>1310481620</v>
      </c>
    </row>
    <row r="96" spans="3:14" ht="15.5" x14ac:dyDescent="0.35">
      <c r="C96" t="s">
        <v>114</v>
      </c>
    </row>
    <row r="97" spans="3:14" ht="15.5" x14ac:dyDescent="0.35">
      <c r="C97" t="s">
        <v>251</v>
      </c>
      <c r="D97" s="5">
        <v>1347652514</v>
      </c>
      <c r="E97" s="5">
        <v>1233921453</v>
      </c>
      <c r="F97" s="5">
        <v>2046235926</v>
      </c>
      <c r="G97" s="5">
        <v>2510860196</v>
      </c>
      <c r="I97" s="5">
        <v>2046235926</v>
      </c>
      <c r="J97" s="5">
        <v>2279602776</v>
      </c>
      <c r="K97" s="5">
        <v>1754844577</v>
      </c>
      <c r="L97" s="5">
        <v>1725734049</v>
      </c>
      <c r="M97" s="5">
        <v>1541483182</v>
      </c>
      <c r="N97" s="5">
        <v>407658931</v>
      </c>
    </row>
    <row r="98" spans="3:14" ht="15.5" x14ac:dyDescent="0.35">
      <c r="C98" t="s">
        <v>115</v>
      </c>
    </row>
    <row r="99" spans="3:14" ht="15.5" x14ac:dyDescent="0.35">
      <c r="C99" t="s">
        <v>252</v>
      </c>
      <c r="L99" s="5">
        <v>280448774</v>
      </c>
      <c r="M99" s="5">
        <v>2710836775</v>
      </c>
      <c r="N99" s="5">
        <v>4720919275</v>
      </c>
    </row>
    <row r="100" spans="3:14" ht="15.5" x14ac:dyDescent="0.35">
      <c r="C100" t="s">
        <v>116</v>
      </c>
      <c r="D100" s="5">
        <v>113852828</v>
      </c>
      <c r="E100" s="5">
        <v>44403934</v>
      </c>
      <c r="F100" s="5">
        <v>99639027</v>
      </c>
      <c r="G100" s="5">
        <v>87671704</v>
      </c>
      <c r="I100" s="5">
        <v>99639027</v>
      </c>
      <c r="J100" s="5">
        <v>43623430</v>
      </c>
      <c r="K100" s="5">
        <v>61156560</v>
      </c>
      <c r="L100" s="5">
        <v>570628560</v>
      </c>
      <c r="M100" s="5">
        <v>432144737</v>
      </c>
      <c r="N100" s="5">
        <v>236876061</v>
      </c>
    </row>
    <row r="101" spans="3:14" ht="15.5" x14ac:dyDescent="0.35">
      <c r="C101" t="s">
        <v>117</v>
      </c>
      <c r="D101" s="5">
        <v>97810000</v>
      </c>
      <c r="E101" s="5">
        <v>58463498</v>
      </c>
      <c r="J101" s="5">
        <v>29749695</v>
      </c>
      <c r="K101" s="5">
        <v>22030518</v>
      </c>
      <c r="L101" s="5">
        <v>58433907</v>
      </c>
      <c r="M101" s="5">
        <v>51046759</v>
      </c>
      <c r="N101" s="5">
        <v>89494322</v>
      </c>
    </row>
    <row r="102" spans="3:14" ht="15.5" x14ac:dyDescent="0.35">
      <c r="C102" t="s">
        <v>322</v>
      </c>
    </row>
    <row r="103" spans="3:14" ht="15.5" x14ac:dyDescent="0.35">
      <c r="C103" t="s">
        <v>120</v>
      </c>
      <c r="N103" s="5">
        <v>1577000000</v>
      </c>
    </row>
    <row r="104" spans="3:14" ht="15.5" x14ac:dyDescent="0.35">
      <c r="C104" t="s">
        <v>882</v>
      </c>
      <c r="J104" s="5">
        <v>40096368</v>
      </c>
      <c r="K104" s="5">
        <v>423647117</v>
      </c>
      <c r="L104" s="5">
        <v>140720635</v>
      </c>
    </row>
    <row r="105" spans="3:14" ht="15.5" x14ac:dyDescent="0.35">
      <c r="C105" t="s">
        <v>324</v>
      </c>
      <c r="N105" s="5">
        <v>111612852</v>
      </c>
    </row>
    <row r="106" spans="3:14" ht="15.5" x14ac:dyDescent="0.35">
      <c r="C106" t="s">
        <v>325</v>
      </c>
      <c r="F106" s="5">
        <v>40096368</v>
      </c>
      <c r="G106" s="5">
        <v>137971954</v>
      </c>
      <c r="I106" s="5">
        <v>40096368</v>
      </c>
      <c r="J106" s="5">
        <v>365003893</v>
      </c>
      <c r="K106" s="5">
        <v>503812232</v>
      </c>
      <c r="L106" s="5">
        <v>552151011</v>
      </c>
      <c r="M106" s="5">
        <v>298566092</v>
      </c>
      <c r="N106" s="5">
        <v>1763953240</v>
      </c>
    </row>
    <row r="107" spans="3:14" ht="15.5" x14ac:dyDescent="0.35">
      <c r="C107" t="s">
        <v>122</v>
      </c>
      <c r="D107" s="5">
        <v>586158689</v>
      </c>
      <c r="E107" s="5">
        <v>586158689</v>
      </c>
      <c r="F107" s="5">
        <v>586158689</v>
      </c>
      <c r="G107" s="5">
        <v>418684823</v>
      </c>
      <c r="I107" s="5">
        <v>586158689</v>
      </c>
      <c r="J107" s="5">
        <v>458781191</v>
      </c>
      <c r="K107" s="5">
        <v>795000696</v>
      </c>
      <c r="L107" s="5">
        <v>615166914</v>
      </c>
      <c r="M107" s="5">
        <v>2868368894</v>
      </c>
      <c r="N107" s="5">
        <v>4915918457</v>
      </c>
    </row>
    <row r="108" spans="3:14" ht="15.5" x14ac:dyDescent="0.35">
      <c r="C108" t="s">
        <v>123</v>
      </c>
      <c r="D108" s="5">
        <v>586158689</v>
      </c>
      <c r="E108" s="5">
        <v>586158689</v>
      </c>
      <c r="F108" s="5">
        <v>586158689</v>
      </c>
      <c r="G108" s="5">
        <v>418684823</v>
      </c>
      <c r="I108" s="5">
        <v>586158689</v>
      </c>
      <c r="J108" s="5">
        <v>458781191</v>
      </c>
      <c r="K108" s="5">
        <v>795000696</v>
      </c>
      <c r="L108" s="5">
        <v>615166914</v>
      </c>
      <c r="M108" s="5">
        <v>2868368894</v>
      </c>
      <c r="N108" s="5">
        <v>4915918457</v>
      </c>
    </row>
    <row r="109" spans="3:14" ht="15.5" x14ac:dyDescent="0.35">
      <c r="C109" t="s">
        <v>119</v>
      </c>
    </row>
    <row r="110" spans="3:14" ht="15.5" x14ac:dyDescent="0.35">
      <c r="C110" t="s">
        <v>121</v>
      </c>
      <c r="J110" s="5">
        <v>40096368</v>
      </c>
      <c r="K110" s="5">
        <v>423647117</v>
      </c>
      <c r="L110" s="5">
        <v>140720635</v>
      </c>
      <c r="N110" s="5">
        <v>111612852</v>
      </c>
    </row>
    <row r="111" spans="3:14" ht="15.5" x14ac:dyDescent="0.35">
      <c r="C111" t="s">
        <v>124</v>
      </c>
      <c r="D111" s="5">
        <v>10933352534</v>
      </c>
      <c r="E111" s="5">
        <v>9386623738</v>
      </c>
      <c r="F111" s="5">
        <v>9007909799</v>
      </c>
      <c r="G111" s="5">
        <v>13576025407</v>
      </c>
      <c r="I111" s="5">
        <v>9007909799</v>
      </c>
      <c r="J111" s="5">
        <v>12005632363</v>
      </c>
      <c r="K111" s="5">
        <v>12052801997</v>
      </c>
      <c r="L111" s="5">
        <v>28467551250</v>
      </c>
      <c r="M111" s="5">
        <v>24174972259</v>
      </c>
      <c r="N111" s="5">
        <v>19587494704</v>
      </c>
    </row>
    <row r="112" spans="3:14" ht="15.5" x14ac:dyDescent="0.35">
      <c r="C112" t="s">
        <v>125</v>
      </c>
    </row>
    <row r="113" spans="2:14" ht="15.5" x14ac:dyDescent="0.35">
      <c r="C113" t="s">
        <v>126</v>
      </c>
      <c r="D113" s="5">
        <v>44674241600</v>
      </c>
      <c r="E113" s="5">
        <v>44668937660</v>
      </c>
      <c r="F113" s="5">
        <v>44156022510</v>
      </c>
      <c r="G113" s="5">
        <v>44155995020</v>
      </c>
      <c r="I113" s="5">
        <v>44156022510</v>
      </c>
      <c r="J113" s="5">
        <v>44155918000</v>
      </c>
      <c r="K113" s="5">
        <v>44155900000</v>
      </c>
      <c r="L113" s="5">
        <v>23327000000</v>
      </c>
      <c r="M113" s="5">
        <v>2500000000</v>
      </c>
      <c r="N113" s="5">
        <v>2500000000</v>
      </c>
    </row>
    <row r="114" spans="2:14" ht="15.5" x14ac:dyDescent="0.35">
      <c r="C114" t="s">
        <v>127</v>
      </c>
      <c r="D114" s="5">
        <v>53321379120</v>
      </c>
      <c r="E114" s="5">
        <v>53255079870</v>
      </c>
      <c r="F114" s="5">
        <v>46843640695</v>
      </c>
      <c r="G114" s="5">
        <v>46843297070</v>
      </c>
      <c r="I114" s="5">
        <v>46843640695</v>
      </c>
      <c r="J114" s="5">
        <v>46842334320</v>
      </c>
      <c r="K114" s="5">
        <v>46842109320</v>
      </c>
    </row>
    <row r="115" spans="2:14" ht="15.5" x14ac:dyDescent="0.35">
      <c r="C115" t="s">
        <v>128</v>
      </c>
      <c r="D115" s="5">
        <v>37763168134</v>
      </c>
      <c r="E115" s="5">
        <v>45638544777</v>
      </c>
      <c r="F115" s="5">
        <v>44289140540</v>
      </c>
      <c r="G115" s="5">
        <v>38579645304</v>
      </c>
      <c r="I115" s="5">
        <v>44289140540</v>
      </c>
      <c r="J115" s="5">
        <v>38124478763</v>
      </c>
      <c r="K115" s="5">
        <v>30484425946</v>
      </c>
      <c r="L115" s="5">
        <v>24851665835</v>
      </c>
      <c r="M115" s="5">
        <v>9452070017</v>
      </c>
      <c r="N115" s="5">
        <v>-744942503</v>
      </c>
    </row>
    <row r="116" spans="2:14" ht="15.5" x14ac:dyDescent="0.35">
      <c r="C116" t="s">
        <v>257</v>
      </c>
      <c r="D116" s="5">
        <v>8831180000</v>
      </c>
      <c r="E116" s="5">
        <v>8831180000</v>
      </c>
      <c r="F116" s="5">
        <v>8831180000</v>
      </c>
      <c r="G116" s="5">
        <v>8831180000</v>
      </c>
      <c r="I116" s="5">
        <v>8831180000</v>
      </c>
      <c r="J116" s="5">
        <v>8831180000</v>
      </c>
      <c r="K116" s="5">
        <v>6000000000</v>
      </c>
      <c r="L116" s="5">
        <v>500000000</v>
      </c>
    </row>
    <row r="117" spans="2:14" ht="15.5" x14ac:dyDescent="0.35">
      <c r="C117" t="s">
        <v>258</v>
      </c>
      <c r="D117" s="5">
        <v>28931988134</v>
      </c>
      <c r="E117" s="5">
        <v>36807364777</v>
      </c>
      <c r="F117" s="5">
        <v>35457960540</v>
      </c>
      <c r="G117" s="5">
        <v>29748465304</v>
      </c>
      <c r="I117" s="5">
        <v>35457960540</v>
      </c>
      <c r="J117" s="5">
        <v>29293298763</v>
      </c>
      <c r="K117" s="5">
        <v>24484425946</v>
      </c>
      <c r="L117" s="5">
        <v>24351665835</v>
      </c>
      <c r="M117" s="5">
        <v>9452070017</v>
      </c>
      <c r="N117" s="5">
        <v>-744942503</v>
      </c>
    </row>
    <row r="118" spans="2:14" ht="15.5" x14ac:dyDescent="0.35">
      <c r="C118" t="s">
        <v>259</v>
      </c>
      <c r="D118" s="5">
        <v>37763168134</v>
      </c>
      <c r="E118" s="5">
        <v>45638544777</v>
      </c>
      <c r="F118" s="5">
        <v>44289140540</v>
      </c>
      <c r="G118" s="5">
        <v>38579645304</v>
      </c>
      <c r="I118" s="5">
        <v>44289140540</v>
      </c>
      <c r="J118" s="5">
        <v>38124478763</v>
      </c>
      <c r="K118" s="5">
        <v>30484425946</v>
      </c>
      <c r="L118" s="5">
        <v>24851665835</v>
      </c>
      <c r="M118" s="5">
        <v>9452070017</v>
      </c>
      <c r="N118" s="5">
        <v>-744942503</v>
      </c>
    </row>
    <row r="119" spans="2:14" ht="15.5" x14ac:dyDescent="0.35">
      <c r="C119" t="s">
        <v>260</v>
      </c>
    </row>
    <row r="120" spans="2:14" ht="15.5" x14ac:dyDescent="0.35">
      <c r="C120" t="s">
        <v>10</v>
      </c>
      <c r="D120" s="5">
        <v>135889146411</v>
      </c>
      <c r="E120" s="5">
        <v>143692919864</v>
      </c>
      <c r="F120" s="5">
        <v>135419161302</v>
      </c>
      <c r="G120" s="5">
        <v>129704115848</v>
      </c>
      <c r="I120" s="5">
        <v>135419161302</v>
      </c>
      <c r="J120" s="5">
        <v>129247909537</v>
      </c>
      <c r="K120" s="5">
        <v>121441593307</v>
      </c>
      <c r="L120" s="5">
        <v>48134219439</v>
      </c>
      <c r="M120" s="5">
        <v>11907224496</v>
      </c>
      <c r="N120" s="5">
        <v>1762918014</v>
      </c>
    </row>
    <row r="121" spans="2:14" ht="15.5" x14ac:dyDescent="0.35">
      <c r="C121" t="s">
        <v>129</v>
      </c>
      <c r="D121" s="5">
        <v>146822498945</v>
      </c>
      <c r="E121" s="5">
        <v>153079543602</v>
      </c>
      <c r="F121" s="5">
        <v>144427071101</v>
      </c>
      <c r="G121" s="5">
        <v>143280141255</v>
      </c>
      <c r="I121" s="5">
        <v>144427071101</v>
      </c>
      <c r="J121" s="5">
        <v>141253541900</v>
      </c>
      <c r="K121" s="5">
        <v>133494395304</v>
      </c>
      <c r="L121" s="5">
        <v>76601770689</v>
      </c>
      <c r="M121" s="5">
        <v>36082196755</v>
      </c>
      <c r="N121" s="5">
        <v>21350412718</v>
      </c>
    </row>
    <row r="122" spans="2:14" ht="15.5" x14ac:dyDescent="0.35">
      <c r="C122" t="s">
        <v>130</v>
      </c>
      <c r="D122" s="5">
        <v>4467424160</v>
      </c>
      <c r="E122" s="5">
        <v>4415590000</v>
      </c>
      <c r="F122" s="5">
        <v>4415590000</v>
      </c>
      <c r="G122" s="5">
        <v>4415590000</v>
      </c>
      <c r="I122" s="5">
        <v>4415590000</v>
      </c>
      <c r="J122" s="5">
        <v>4415590000</v>
      </c>
      <c r="K122" s="5">
        <v>4415590000</v>
      </c>
      <c r="L122" s="5">
        <v>23327</v>
      </c>
      <c r="M122" s="5">
        <v>2500</v>
      </c>
      <c r="N122" s="5">
        <v>2500</v>
      </c>
    </row>
    <row r="124" spans="2:14" ht="15.5" x14ac:dyDescent="0.35">
      <c r="B124" t="s">
        <v>131</v>
      </c>
      <c r="C124" t="s">
        <v>132</v>
      </c>
      <c r="D124" s="5">
        <v>8665611385</v>
      </c>
      <c r="E124" s="5">
        <v>-254081774</v>
      </c>
      <c r="F124" s="5">
        <v>3289266738</v>
      </c>
      <c r="G124" s="5">
        <v>6096491556</v>
      </c>
      <c r="I124" s="5">
        <v>17300491585</v>
      </c>
      <c r="J124" s="5">
        <v>14648210195</v>
      </c>
      <c r="K124" s="5">
        <v>17617567434</v>
      </c>
      <c r="L124" s="5">
        <v>17455573289</v>
      </c>
      <c r="M124" s="5">
        <v>7286063338</v>
      </c>
      <c r="N124" s="5">
        <v>7229739177</v>
      </c>
    </row>
    <row r="125" spans="2:14" ht="15.5" x14ac:dyDescent="0.35">
      <c r="C125" t="s">
        <v>133</v>
      </c>
      <c r="D125" s="5">
        <v>8832690051</v>
      </c>
      <c r="E125" s="5">
        <v>11096057700</v>
      </c>
      <c r="F125" s="5">
        <v>15830181082</v>
      </c>
      <c r="G125" s="5">
        <v>14611612426</v>
      </c>
      <c r="I125" s="5">
        <v>67216420265</v>
      </c>
      <c r="J125" s="5">
        <v>68163066943</v>
      </c>
      <c r="K125" s="5">
        <v>65408581846</v>
      </c>
      <c r="L125" s="5">
        <v>71973998776</v>
      </c>
      <c r="M125" s="5">
        <v>42732544751</v>
      </c>
      <c r="N125" s="5">
        <v>16240767868</v>
      </c>
    </row>
    <row r="126" spans="2:14" ht="15.5" x14ac:dyDescent="0.35">
      <c r="C126" t="s">
        <v>134</v>
      </c>
      <c r="D126" s="5">
        <v>-6048623635</v>
      </c>
      <c r="E126" s="5">
        <v>-7213945335</v>
      </c>
      <c r="F126" s="5">
        <v>-15477048561</v>
      </c>
      <c r="G126" s="5">
        <v>-2022406154</v>
      </c>
      <c r="I126" s="5">
        <v>-34868355581</v>
      </c>
      <c r="J126" s="5">
        <v>-42111426959</v>
      </c>
      <c r="K126" s="5">
        <v>-42889894024</v>
      </c>
      <c r="L126" s="5">
        <v>-38596120147</v>
      </c>
      <c r="M126" s="5">
        <v>-29627030302</v>
      </c>
      <c r="N126" s="5">
        <v>-4249540961</v>
      </c>
    </row>
    <row r="127" spans="2:14" ht="15.5" x14ac:dyDescent="0.35">
      <c r="C127" t="s">
        <v>135</v>
      </c>
      <c r="D127" s="5">
        <v>-671800543</v>
      </c>
      <c r="E127" s="5">
        <v>-704685146</v>
      </c>
      <c r="F127" s="5">
        <v>-767880892</v>
      </c>
      <c r="G127" s="5">
        <v>-610656780</v>
      </c>
      <c r="I127" s="5">
        <v>-2788910431</v>
      </c>
      <c r="J127" s="5">
        <v>-2727340461</v>
      </c>
      <c r="K127" s="5">
        <v>-2840112407</v>
      </c>
      <c r="L127" s="5">
        <v>-2210153373</v>
      </c>
      <c r="M127" s="5">
        <v>-1578268617</v>
      </c>
      <c r="N127" s="5">
        <v>-1555336267</v>
      </c>
    </row>
    <row r="128" spans="2:14" ht="15.5" x14ac:dyDescent="0.35">
      <c r="C128" t="s">
        <v>1053</v>
      </c>
      <c r="D128" s="5">
        <v>-826307096</v>
      </c>
      <c r="E128" s="5">
        <v>-2024292497</v>
      </c>
      <c r="F128" s="5">
        <v>-1795923638</v>
      </c>
      <c r="G128" s="5">
        <v>-1646503941</v>
      </c>
      <c r="I128" s="5">
        <v>-5464949143</v>
      </c>
      <c r="J128" s="5">
        <v>-7384979028</v>
      </c>
      <c r="K128" s="5">
        <v>-6796212205</v>
      </c>
      <c r="L128" s="5">
        <v>-5091342136</v>
      </c>
    </row>
    <row r="129" spans="3:14" ht="15.5" x14ac:dyDescent="0.35">
      <c r="C129" t="s">
        <v>1270</v>
      </c>
      <c r="D129" s="5">
        <v>7414244250</v>
      </c>
      <c r="E129" s="5">
        <v>-1335313900</v>
      </c>
      <c r="F129" s="5">
        <v>5838157675</v>
      </c>
      <c r="G129" s="5">
        <v>-4062837650</v>
      </c>
      <c r="I129" s="5">
        <v>-5956670959</v>
      </c>
      <c r="J129" s="5">
        <v>-586596041</v>
      </c>
      <c r="K129" s="5">
        <v>5694235090</v>
      </c>
      <c r="L129" s="5">
        <v>-7633679590</v>
      </c>
      <c r="M129" s="5">
        <v>-3641328725</v>
      </c>
      <c r="N129" s="5">
        <v>-2824729750</v>
      </c>
    </row>
    <row r="130" spans="3:14" ht="15.5" x14ac:dyDescent="0.35">
      <c r="C130" t="s">
        <v>806</v>
      </c>
      <c r="D130" s="5">
        <v>86093143</v>
      </c>
      <c r="E130" s="5">
        <v>33213306</v>
      </c>
      <c r="F130" s="5">
        <v>13633072</v>
      </c>
      <c r="G130" s="5">
        <v>-2056967</v>
      </c>
      <c r="I130" s="5">
        <v>92963826</v>
      </c>
      <c r="J130" s="5">
        <v>454967931</v>
      </c>
      <c r="K130" s="5">
        <v>183538446</v>
      </c>
      <c r="L130" s="5">
        <v>137497371</v>
      </c>
      <c r="M130" s="5">
        <v>10165888</v>
      </c>
      <c r="N130" s="5">
        <v>3641512</v>
      </c>
    </row>
    <row r="131" spans="3:14" ht="15.5" x14ac:dyDescent="0.35">
      <c r="C131" t="s">
        <v>467</v>
      </c>
      <c r="E131" s="5">
        <v>-358023</v>
      </c>
      <c r="F131" s="5">
        <v>-3194450</v>
      </c>
      <c r="G131" s="5">
        <v>-16011763</v>
      </c>
      <c r="I131" s="5">
        <v>-19206213</v>
      </c>
      <c r="J131" s="5">
        <v>-24219404</v>
      </c>
      <c r="K131" s="5">
        <v>-81873723</v>
      </c>
      <c r="L131" s="5">
        <v>-97619598</v>
      </c>
      <c r="M131" s="5">
        <v>-137755187</v>
      </c>
      <c r="N131" s="5">
        <v>-289321131</v>
      </c>
    </row>
    <row r="132" spans="3:14" ht="15.5" x14ac:dyDescent="0.35">
      <c r="C132" t="s">
        <v>1271</v>
      </c>
      <c r="D132" s="5">
        <v>-120501725</v>
      </c>
      <c r="E132" s="5">
        <v>-104957805</v>
      </c>
      <c r="F132" s="5">
        <v>-348682612</v>
      </c>
      <c r="G132" s="5">
        <v>-154869277</v>
      </c>
      <c r="I132" s="5">
        <v>-912385211</v>
      </c>
      <c r="J132" s="5">
        <v>-1170176350</v>
      </c>
      <c r="K132" s="5">
        <v>-1171741305</v>
      </c>
      <c r="L132" s="5">
        <v>-1030165956</v>
      </c>
      <c r="M132" s="5">
        <v>-472264470</v>
      </c>
      <c r="N132" s="5">
        <v>-95742094</v>
      </c>
    </row>
    <row r="133" spans="3:14" ht="15.5" x14ac:dyDescent="0.35">
      <c r="C133" t="s">
        <v>902</v>
      </c>
      <c r="D133" s="5">
        <v>-183060</v>
      </c>
      <c r="E133" s="5">
        <v>199926</v>
      </c>
      <c r="F133" s="5">
        <v>25062</v>
      </c>
      <c r="G133" s="5">
        <v>221662</v>
      </c>
      <c r="I133" s="5">
        <v>1585032</v>
      </c>
      <c r="J133" s="5">
        <v>34913564</v>
      </c>
      <c r="K133" s="5">
        <v>111045716</v>
      </c>
      <c r="L133" s="5">
        <v>3157942</v>
      </c>
    </row>
    <row r="134" spans="3:14" ht="15.5" x14ac:dyDescent="0.35">
      <c r="C134" t="s">
        <v>139</v>
      </c>
      <c r="D134" s="5">
        <v>-8991053287</v>
      </c>
      <c r="E134" s="5">
        <v>6675293431</v>
      </c>
      <c r="F134" s="5">
        <v>288257716</v>
      </c>
      <c r="G134" s="5">
        <v>-11940030646</v>
      </c>
      <c r="I134" s="5">
        <v>-14916260427</v>
      </c>
      <c r="J134" s="5">
        <v>-9433893798</v>
      </c>
      <c r="K134" s="5">
        <v>46104356648</v>
      </c>
      <c r="L134" s="5">
        <v>12771987231</v>
      </c>
      <c r="M134" s="5">
        <v>-4767823715</v>
      </c>
      <c r="N134" s="5">
        <v>638293875</v>
      </c>
    </row>
    <row r="135" spans="3:14" ht="15.5" x14ac:dyDescent="0.35">
      <c r="C135" t="s">
        <v>140</v>
      </c>
      <c r="D135" s="5">
        <v>-3404513080</v>
      </c>
      <c r="E135" s="5">
        <v>-2472914800</v>
      </c>
      <c r="F135" s="5">
        <v>1416528747</v>
      </c>
      <c r="G135" s="5">
        <v>-6443573715</v>
      </c>
      <c r="I135" s="5">
        <v>-6720031464</v>
      </c>
      <c r="J135" s="5">
        <v>-19701913231</v>
      </c>
      <c r="K135" s="5">
        <v>-38098361796</v>
      </c>
      <c r="L135" s="5">
        <v>-31059389840</v>
      </c>
      <c r="M135" s="5">
        <v>-1818997615</v>
      </c>
      <c r="N135" s="5">
        <v>-7486857960</v>
      </c>
    </row>
    <row r="136" spans="3:14" ht="15.5" x14ac:dyDescent="0.35">
      <c r="C136" t="s">
        <v>143</v>
      </c>
      <c r="D136" s="5">
        <v>-2444430</v>
      </c>
      <c r="E136" s="5">
        <v>-3182300</v>
      </c>
      <c r="F136" s="5">
        <v>-23556960</v>
      </c>
      <c r="G136" s="5">
        <v>-18342351</v>
      </c>
      <c r="I136" s="5">
        <v>-151651557</v>
      </c>
      <c r="J136" s="5">
        <v>-1483148980</v>
      </c>
      <c r="K136" s="5">
        <v>-1630231841</v>
      </c>
      <c r="L136" s="5">
        <v>-668539290</v>
      </c>
      <c r="M136" s="5">
        <v>-1614278673</v>
      </c>
      <c r="N136" s="5">
        <v>-1165939734</v>
      </c>
    </row>
    <row r="137" spans="3:14" ht="15.5" x14ac:dyDescent="0.35">
      <c r="C137" t="s">
        <v>546</v>
      </c>
      <c r="J137" s="5">
        <v>4183784</v>
      </c>
      <c r="K137" s="5">
        <v>111081080</v>
      </c>
    </row>
    <row r="138" spans="3:14" ht="15.5" x14ac:dyDescent="0.35">
      <c r="C138" t="s">
        <v>1132</v>
      </c>
      <c r="D138" s="5">
        <v>-662632900</v>
      </c>
      <c r="E138" s="5">
        <v>-52750000</v>
      </c>
      <c r="F138" s="5">
        <v>7711120364</v>
      </c>
      <c r="G138" s="5">
        <v>-7579198364</v>
      </c>
      <c r="I138" s="5">
        <v>-162700000</v>
      </c>
      <c r="J138" s="5">
        <v>-15455181870</v>
      </c>
      <c r="K138" s="5">
        <v>-172000000</v>
      </c>
      <c r="L138" s="5">
        <v>-3197077750</v>
      </c>
      <c r="M138" s="5">
        <v>-204718942</v>
      </c>
      <c r="N138" s="5">
        <v>-6320918226</v>
      </c>
    </row>
    <row r="139" spans="3:14" ht="15.5" x14ac:dyDescent="0.35">
      <c r="C139" t="s">
        <v>789</v>
      </c>
      <c r="D139" s="5">
        <v>-2739435750</v>
      </c>
      <c r="E139" s="5">
        <v>-2416982500</v>
      </c>
      <c r="F139" s="5">
        <v>-6271034657</v>
      </c>
      <c r="G139" s="5">
        <v>1153967000</v>
      </c>
      <c r="I139" s="5">
        <v>-6405679907</v>
      </c>
      <c r="J139" s="5">
        <v>-3285099500</v>
      </c>
      <c r="K139" s="5">
        <v>-38789877700</v>
      </c>
      <c r="L139" s="5">
        <v>-24293772800</v>
      </c>
    </row>
    <row r="140" spans="3:14" ht="15.5" x14ac:dyDescent="0.35">
      <c r="C140" t="s">
        <v>1272</v>
      </c>
      <c r="J140" s="5">
        <v>517333335</v>
      </c>
      <c r="K140" s="5">
        <v>2382666665</v>
      </c>
      <c r="L140" s="5">
        <v>-2900000000</v>
      </c>
    </row>
    <row r="141" spans="3:14" ht="15.5" x14ac:dyDescent="0.35">
      <c r="C141" t="s">
        <v>148</v>
      </c>
      <c r="D141" s="5">
        <v>-8991053287</v>
      </c>
      <c r="E141" s="5">
        <v>6675293431</v>
      </c>
      <c r="F141" s="5">
        <v>288257716</v>
      </c>
      <c r="G141" s="5">
        <v>-11940030646</v>
      </c>
      <c r="I141" s="5">
        <v>-14916260427</v>
      </c>
      <c r="J141" s="5">
        <v>-9433893798</v>
      </c>
      <c r="K141" s="5">
        <v>46104356648</v>
      </c>
      <c r="L141" s="5">
        <v>12771987231</v>
      </c>
      <c r="M141" s="5">
        <v>-4767823715</v>
      </c>
      <c r="N141" s="5">
        <v>638293875</v>
      </c>
    </row>
    <row r="142" spans="3:14" ht="15.5" x14ac:dyDescent="0.35">
      <c r="C142" t="s">
        <v>407</v>
      </c>
      <c r="K142" s="5">
        <v>-2657890680</v>
      </c>
    </row>
    <row r="143" spans="3:14" ht="15.5" x14ac:dyDescent="0.35">
      <c r="C143" t="s">
        <v>127</v>
      </c>
      <c r="D143" s="5">
        <v>66299250</v>
      </c>
      <c r="E143" s="5">
        <v>6411439175</v>
      </c>
      <c r="F143" s="5">
        <v>1229355</v>
      </c>
      <c r="G143" s="5">
        <v>-385230</v>
      </c>
      <c r="I143" s="5">
        <v>1306375</v>
      </c>
      <c r="J143" s="5">
        <v>225000</v>
      </c>
      <c r="K143" s="5">
        <v>49500000000</v>
      </c>
    </row>
    <row r="144" spans="3:14" ht="15.5" x14ac:dyDescent="0.35">
      <c r="C144" t="s">
        <v>456</v>
      </c>
      <c r="N144" s="5">
        <v>1577000000</v>
      </c>
    </row>
    <row r="145" spans="2:14" ht="15.5" x14ac:dyDescent="0.35">
      <c r="C145" t="s">
        <v>372</v>
      </c>
      <c r="M145" s="5">
        <v>-1577000000</v>
      </c>
    </row>
    <row r="146" spans="2:14" ht="15.5" x14ac:dyDescent="0.35">
      <c r="C146" t="s">
        <v>626</v>
      </c>
      <c r="D146" s="5">
        <v>-129306129</v>
      </c>
      <c r="E146" s="5">
        <v>-208964526</v>
      </c>
      <c r="F146" s="5">
        <v>1754118775</v>
      </c>
      <c r="G146" s="5">
        <v>15316898</v>
      </c>
      <c r="I146" s="5">
        <v>1754118775</v>
      </c>
      <c r="J146" s="5">
        <v>1274992290</v>
      </c>
      <c r="K146" s="5">
        <v>-3173171405</v>
      </c>
      <c r="L146" s="5">
        <v>-1689923794</v>
      </c>
      <c r="M146" s="5">
        <v>-4501305335</v>
      </c>
      <c r="N146" s="5">
        <v>-938706125</v>
      </c>
    </row>
    <row r="147" spans="2:14" ht="15.5" x14ac:dyDescent="0.35">
      <c r="C147" t="s">
        <v>1273</v>
      </c>
      <c r="D147" s="5">
        <v>40096368</v>
      </c>
      <c r="E147" s="5">
        <v>-40096368</v>
      </c>
      <c r="F147" s="5">
        <v>-1368446888</v>
      </c>
      <c r="G147" s="5">
        <v>1368446888</v>
      </c>
    </row>
    <row r="148" spans="2:14" ht="15.5" x14ac:dyDescent="0.35">
      <c r="C148" t="s">
        <v>370</v>
      </c>
      <c r="D148" s="5">
        <v>5303940</v>
      </c>
      <c r="E148" s="5">
        <v>512915150</v>
      </c>
      <c r="F148" s="5">
        <v>-858240</v>
      </c>
      <c r="G148" s="5">
        <v>925770</v>
      </c>
      <c r="I148" s="5">
        <v>104510</v>
      </c>
      <c r="J148" s="5">
        <v>18000</v>
      </c>
      <c r="K148" s="5">
        <v>4500000000</v>
      </c>
      <c r="L148" s="5">
        <v>20827000000</v>
      </c>
    </row>
    <row r="149" spans="2:14" ht="15.5" x14ac:dyDescent="0.35">
      <c r="C149" t="s">
        <v>338</v>
      </c>
      <c r="D149" s="5">
        <v>-8933350348</v>
      </c>
      <c r="F149" s="5">
        <v>90300</v>
      </c>
      <c r="G149" s="5">
        <v>-13246876494</v>
      </c>
      <c r="I149" s="5">
        <v>-13246786194</v>
      </c>
      <c r="J149" s="5">
        <v>-13246770000</v>
      </c>
      <c r="L149" s="5">
        <v>-6500000000</v>
      </c>
    </row>
    <row r="150" spans="2:14" ht="15.5" x14ac:dyDescent="0.35">
      <c r="C150" t="s">
        <v>1274</v>
      </c>
      <c r="D150" s="5">
        <v>-40096368</v>
      </c>
      <c r="F150" s="5">
        <v>-97875586</v>
      </c>
      <c r="G150" s="5">
        <v>-77458478</v>
      </c>
      <c r="I150" s="5">
        <v>-365003893</v>
      </c>
      <c r="J150" s="5">
        <v>-522359088</v>
      </c>
      <c r="K150" s="5">
        <v>-569169255</v>
      </c>
      <c r="L150" s="5">
        <v>-50019367</v>
      </c>
    </row>
    <row r="151" spans="2:14" ht="15.5" x14ac:dyDescent="0.35">
      <c r="C151" t="s">
        <v>343</v>
      </c>
    </row>
    <row r="152" spans="2:14" ht="15.5" x14ac:dyDescent="0.35">
      <c r="C152" t="s">
        <v>157</v>
      </c>
      <c r="D152" s="5">
        <v>-3729954982</v>
      </c>
      <c r="E152" s="5">
        <v>3948296857</v>
      </c>
      <c r="F152" s="5">
        <v>4994053201</v>
      </c>
      <c r="G152" s="5">
        <v>-12287112805</v>
      </c>
      <c r="I152" s="5">
        <v>-4335800306</v>
      </c>
      <c r="J152" s="5">
        <v>-14487596834</v>
      </c>
      <c r="K152" s="5">
        <v>25623562286</v>
      </c>
      <c r="L152" s="5">
        <v>-831829320</v>
      </c>
      <c r="M152" s="5">
        <v>699242008</v>
      </c>
      <c r="N152" s="5">
        <v>381175092</v>
      </c>
    </row>
    <row r="153" spans="2:14" ht="15.5" x14ac:dyDescent="0.35">
      <c r="C153" t="s">
        <v>158</v>
      </c>
      <c r="E153" s="5">
        <v>7241597529</v>
      </c>
      <c r="I153" s="5">
        <v>11577397835</v>
      </c>
      <c r="J153" s="5">
        <v>26064994669</v>
      </c>
      <c r="K153" s="5">
        <v>441432383</v>
      </c>
      <c r="L153" s="5">
        <v>1273261703</v>
      </c>
      <c r="M153" s="5">
        <v>574019695</v>
      </c>
      <c r="N153" s="5">
        <v>192844603</v>
      </c>
    </row>
    <row r="154" spans="2:14" ht="15.5" x14ac:dyDescent="0.35">
      <c r="C154" t="s">
        <v>159</v>
      </c>
      <c r="D154" s="5">
        <v>-3729954982</v>
      </c>
      <c r="E154" s="5">
        <v>11189894386</v>
      </c>
      <c r="F154" s="5">
        <v>4994053201</v>
      </c>
      <c r="G154" s="5">
        <v>-12287112805</v>
      </c>
      <c r="I154" s="5">
        <v>7241597529</v>
      </c>
      <c r="J154" s="5">
        <v>11577397835</v>
      </c>
      <c r="K154" s="5">
        <v>26064994669</v>
      </c>
      <c r="L154" s="5">
        <v>441432383</v>
      </c>
      <c r="M154" s="5">
        <v>1273261703</v>
      </c>
      <c r="N154" s="5">
        <v>574019695</v>
      </c>
    </row>
    <row r="156" spans="2:14" ht="15.5" x14ac:dyDescent="0.35">
      <c r="B156" t="s">
        <v>160</v>
      </c>
      <c r="C156" t="s">
        <v>12</v>
      </c>
      <c r="D156" s="5">
        <v>4470000000</v>
      </c>
      <c r="E156" s="5">
        <v>4420000000</v>
      </c>
      <c r="F156" s="5">
        <v>4420000000</v>
      </c>
      <c r="G156" s="5">
        <v>4420000000</v>
      </c>
      <c r="I156" s="5">
        <v>4420000000</v>
      </c>
      <c r="J156" s="5">
        <v>4420000000</v>
      </c>
      <c r="K156" s="5">
        <v>4420000000</v>
      </c>
      <c r="L156" s="5">
        <v>0</v>
      </c>
      <c r="M156" s="5">
        <v>0</v>
      </c>
      <c r="N156" s="5">
        <v>0</v>
      </c>
    </row>
    <row r="157" spans="2:14" ht="15.5" x14ac:dyDescent="0.35">
      <c r="C157" t="s">
        <v>161</v>
      </c>
      <c r="D157" s="6">
        <v>0.24</v>
      </c>
      <c r="E157" s="6">
        <v>0.31</v>
      </c>
      <c r="F157" s="6">
        <v>1.29</v>
      </c>
      <c r="G157" s="6">
        <v>0.63</v>
      </c>
    </row>
    <row r="158" spans="2:14" ht="15.5" x14ac:dyDescent="0.35">
      <c r="C158" t="s">
        <v>162</v>
      </c>
      <c r="D158" s="6">
        <v>420.83</v>
      </c>
      <c r="E158" s="6">
        <v>338.71</v>
      </c>
      <c r="F158" s="6">
        <v>65.89</v>
      </c>
      <c r="G158" s="6">
        <v>131.75</v>
      </c>
    </row>
    <row r="159" spans="2:14" ht="15.5" x14ac:dyDescent="0.35">
      <c r="C159" t="s">
        <v>61</v>
      </c>
      <c r="D159" s="6">
        <v>61.15</v>
      </c>
      <c r="E159" s="5">
        <v>48</v>
      </c>
      <c r="F159" s="6">
        <v>18.399999999999999</v>
      </c>
      <c r="G159" s="6">
        <v>30.14</v>
      </c>
    </row>
    <row r="160" spans="2:14" ht="15.5" x14ac:dyDescent="0.35">
      <c r="C160" t="s">
        <v>163</v>
      </c>
      <c r="D160" s="5">
        <v>1350000000</v>
      </c>
      <c r="E160" s="5">
        <v>1680000000</v>
      </c>
      <c r="F160" s="5">
        <v>6300000000</v>
      </c>
      <c r="G160" s="5">
        <v>3220000000</v>
      </c>
    </row>
    <row r="161" spans="3:7" ht="15.5" x14ac:dyDescent="0.35">
      <c r="C161" t="s">
        <v>164</v>
      </c>
      <c r="D161" s="6">
        <v>7.1999999999999998E-3</v>
      </c>
      <c r="E161" s="6">
        <v>8.8000000000000005E-3</v>
      </c>
      <c r="F161" s="6">
        <v>3.95E-2</v>
      </c>
      <c r="G161" s="6">
        <v>1.95E-2</v>
      </c>
    </row>
    <row r="162" spans="3:7" ht="15.5" x14ac:dyDescent="0.35">
      <c r="C162" t="s">
        <v>165</v>
      </c>
      <c r="D162" s="6">
        <v>7.8000000000000005E-3</v>
      </c>
      <c r="E162" s="6">
        <v>9.3999999999999986E-3</v>
      </c>
      <c r="F162" s="6">
        <v>4.2199999999999994E-2</v>
      </c>
      <c r="G162" s="6">
        <v>2.1499999999999998E-2</v>
      </c>
    </row>
    <row r="163" spans="3:7" ht="15.5" x14ac:dyDescent="0.35">
      <c r="C163" t="s">
        <v>166</v>
      </c>
      <c r="D163" s="6">
        <v>7.8000000000000005E-3</v>
      </c>
      <c r="E163" s="6">
        <v>1.01E-2</v>
      </c>
      <c r="F163" s="6">
        <v>4.5400000000000003E-2</v>
      </c>
      <c r="G163" s="6">
        <v>2.1899999999999999E-2</v>
      </c>
    </row>
    <row r="164" spans="3:7" ht="15.5" x14ac:dyDescent="0.35">
      <c r="C164" t="s">
        <v>167</v>
      </c>
      <c r="D164" s="6">
        <v>546.63</v>
      </c>
      <c r="E164" s="6">
        <v>317.95</v>
      </c>
      <c r="F164" s="5">
        <v>395</v>
      </c>
    </row>
    <row r="165" spans="3:7" ht="15.5" x14ac:dyDescent="0.35">
      <c r="C165" t="s">
        <v>168</v>
      </c>
      <c r="D165" s="5">
        <v>136000000000</v>
      </c>
      <c r="E165" s="5">
        <v>144000000000</v>
      </c>
      <c r="F165" s="5">
        <v>135000000000</v>
      </c>
      <c r="G165" s="5">
        <v>130000000000</v>
      </c>
    </row>
    <row r="166" spans="3:7" ht="15.5" x14ac:dyDescent="0.35">
      <c r="C166" t="s">
        <v>169</v>
      </c>
      <c r="D166" s="6">
        <v>3.32</v>
      </c>
      <c r="E166" s="6">
        <v>3.23</v>
      </c>
      <c r="F166" s="6">
        <v>2.77</v>
      </c>
      <c r="G166" s="6">
        <v>2.83</v>
      </c>
    </row>
    <row r="167" spans="3:7" ht="15.5" x14ac:dyDescent="0.35">
      <c r="C167" t="s">
        <v>170</v>
      </c>
      <c r="D167" s="6">
        <v>30.42</v>
      </c>
      <c r="E167" s="6">
        <v>32.54</v>
      </c>
      <c r="F167" s="6">
        <v>30.67</v>
      </c>
      <c r="G167" s="6">
        <v>29.37</v>
      </c>
    </row>
    <row r="168" spans="3:7" ht="15.5" x14ac:dyDescent="0.35">
      <c r="C168" t="s">
        <v>171</v>
      </c>
      <c r="D168" s="6">
        <v>3.32</v>
      </c>
      <c r="E168" s="6">
        <v>3.23</v>
      </c>
      <c r="F168" s="6">
        <v>2.77</v>
      </c>
      <c r="G168" s="6">
        <v>2.83</v>
      </c>
    </row>
    <row r="169" spans="3:7" ht="15.5" x14ac:dyDescent="0.35">
      <c r="C169" t="s">
        <v>172</v>
      </c>
      <c r="D169" s="6">
        <v>30.42</v>
      </c>
      <c r="E169" s="6">
        <v>32.54</v>
      </c>
      <c r="F169" s="6">
        <v>30.67</v>
      </c>
      <c r="G169" s="6">
        <v>29.37</v>
      </c>
    </row>
    <row r="170" spans="3:7" ht="15.5" x14ac:dyDescent="0.35">
      <c r="C170" t="s">
        <v>173</v>
      </c>
      <c r="F170" s="5">
        <v>0</v>
      </c>
      <c r="G170" s="5">
        <v>0</v>
      </c>
    </row>
    <row r="171" spans="3:7" ht="15.5" x14ac:dyDescent="0.35">
      <c r="C171" t="s">
        <v>174</v>
      </c>
    </row>
    <row r="172" spans="3:7" ht="15.5" x14ac:dyDescent="0.35">
      <c r="C172" t="s">
        <v>175</v>
      </c>
      <c r="D172" s="5">
        <v>136000000000</v>
      </c>
      <c r="E172" s="5">
        <v>144000000000</v>
      </c>
      <c r="F172" s="5">
        <v>135000000000</v>
      </c>
      <c r="G172" s="5">
        <v>130000000000</v>
      </c>
    </row>
    <row r="173" spans="3:7" ht="15.5" x14ac:dyDescent="0.35">
      <c r="C173" t="s">
        <v>24</v>
      </c>
      <c r="F173" s="5">
        <v>0</v>
      </c>
      <c r="G173" s="5">
        <v>0</v>
      </c>
    </row>
    <row r="174" spans="3:7" ht="15.5" x14ac:dyDescent="0.35">
      <c r="C174" t="s">
        <v>21</v>
      </c>
      <c r="D174" s="5">
        <v>-7000000000</v>
      </c>
      <c r="E174" s="5">
        <v>-11000000000</v>
      </c>
      <c r="F174" s="5">
        <v>-7000000000</v>
      </c>
      <c r="G174" s="5">
        <v>-2000000000</v>
      </c>
    </row>
    <row r="175" spans="3:7" ht="15.5" x14ac:dyDescent="0.35">
      <c r="C175" t="s">
        <v>176</v>
      </c>
      <c r="D175" s="5">
        <v>52000000000</v>
      </c>
      <c r="E175" s="5">
        <v>65000000000</v>
      </c>
      <c r="F175" s="5">
        <v>56000000000</v>
      </c>
      <c r="G175" s="5">
        <v>54000000000</v>
      </c>
    </row>
    <row r="176" spans="3:7" ht="15.5" x14ac:dyDescent="0.35">
      <c r="C176" t="s">
        <v>177</v>
      </c>
      <c r="D176" s="5">
        <v>9000000000</v>
      </c>
      <c r="E176" s="5">
        <v>0</v>
      </c>
      <c r="F176" s="5">
        <v>3000000000</v>
      </c>
      <c r="G176" s="5">
        <v>6000000000</v>
      </c>
    </row>
    <row r="177" spans="3:14" ht="15.5" x14ac:dyDescent="0.35">
      <c r="C177" t="s">
        <v>178</v>
      </c>
      <c r="D177" s="5">
        <v>-1000000000</v>
      </c>
      <c r="E177" s="5">
        <v>0</v>
      </c>
      <c r="F177" s="5">
        <v>8000000000</v>
      </c>
      <c r="G177" s="5">
        <v>-8000000000</v>
      </c>
    </row>
    <row r="178" spans="3:14" ht="15.5" x14ac:dyDescent="0.35">
      <c r="C178" t="s">
        <v>13</v>
      </c>
      <c r="D178" s="5">
        <v>8000000000</v>
      </c>
      <c r="E178" s="5">
        <v>0</v>
      </c>
      <c r="F178" s="5">
        <v>11000000000</v>
      </c>
      <c r="G178" s="5">
        <v>-2000000000</v>
      </c>
    </row>
    <row r="179" spans="3:14" ht="15.5" x14ac:dyDescent="0.35">
      <c r="C179" t="s">
        <v>16</v>
      </c>
      <c r="D179" s="6">
        <v>1.79</v>
      </c>
      <c r="E179" s="6">
        <v>-7.0000000000000007E-2</v>
      </c>
      <c r="F179" s="6">
        <v>2.4900000000000002</v>
      </c>
      <c r="G179" s="6">
        <v>-0.34</v>
      </c>
    </row>
    <row r="180" spans="3:14" ht="15.5" x14ac:dyDescent="0.35">
      <c r="C180" t="s">
        <v>46</v>
      </c>
      <c r="I180" s="6">
        <v>4.4000000000000004</v>
      </c>
      <c r="J180" s="6">
        <v>4.7300000000000004</v>
      </c>
      <c r="K180" s="6">
        <v>4.97</v>
      </c>
      <c r="L180" s="6">
        <v>938808.93</v>
      </c>
      <c r="M180" s="6">
        <v>4078805.01</v>
      </c>
      <c r="N180" s="6">
        <v>-28860.720000000001</v>
      </c>
    </row>
    <row r="181" spans="3:14" ht="15.5" x14ac:dyDescent="0.35">
      <c r="C181" t="s">
        <v>60</v>
      </c>
      <c r="I181" s="6">
        <v>19.32</v>
      </c>
      <c r="J181" s="6">
        <v>10.57</v>
      </c>
      <c r="K181" s="6">
        <v>10.06</v>
      </c>
      <c r="L181" s="5">
        <v>0</v>
      </c>
      <c r="M181" s="5">
        <v>0</v>
      </c>
      <c r="N181" s="5">
        <v>0</v>
      </c>
    </row>
    <row r="182" spans="3:14" ht="15.5" x14ac:dyDescent="0.35">
      <c r="C182" t="s">
        <v>63</v>
      </c>
      <c r="I182" s="6">
        <v>5.48</v>
      </c>
      <c r="J182" s="6">
        <v>3.04</v>
      </c>
      <c r="K182" s="6">
        <v>2.87</v>
      </c>
      <c r="L182" s="5">
        <v>0</v>
      </c>
      <c r="M182" s="5">
        <v>0</v>
      </c>
      <c r="N182" s="5">
        <v>0</v>
      </c>
    </row>
    <row r="183" spans="3:14" ht="15.5" x14ac:dyDescent="0.35">
      <c r="C183" t="s">
        <v>179</v>
      </c>
      <c r="I183" s="5">
        <v>21290000000</v>
      </c>
      <c r="J183" s="5">
        <v>22590000000</v>
      </c>
      <c r="K183" s="5">
        <v>23860000000</v>
      </c>
      <c r="L183" s="5">
        <v>23430000000</v>
      </c>
      <c r="M183" s="5">
        <v>11020000000</v>
      </c>
      <c r="N183" s="5">
        <v>450000000</v>
      </c>
    </row>
    <row r="184" spans="3:14" ht="15.5" x14ac:dyDescent="0.35">
      <c r="C184" t="s">
        <v>180</v>
      </c>
      <c r="I184" s="6">
        <v>0.13439999999999999</v>
      </c>
      <c r="J184" s="6">
        <v>0.1479</v>
      </c>
      <c r="K184" s="6">
        <v>0.16449999999999998</v>
      </c>
      <c r="L184" s="6">
        <v>0.28589999999999999</v>
      </c>
      <c r="M184" s="6">
        <v>0.28260000000000002</v>
      </c>
      <c r="N184" s="6">
        <v>-3.4000000000000002E-3</v>
      </c>
    </row>
    <row r="185" spans="3:14" ht="15.5" x14ac:dyDescent="0.35">
      <c r="C185" t="s">
        <v>181</v>
      </c>
      <c r="I185" s="6">
        <v>0.14330000000000001</v>
      </c>
      <c r="J185" s="6">
        <v>0.16159999999999999</v>
      </c>
      <c r="K185" s="6">
        <v>0.18079999999999999</v>
      </c>
      <c r="L185" s="6">
        <v>0.45500000000000002</v>
      </c>
      <c r="M185" s="6">
        <v>0.85640000000000005</v>
      </c>
      <c r="N185" s="6">
        <v>-4.0899999999999999E-2</v>
      </c>
    </row>
    <row r="186" spans="3:14" ht="15.5" x14ac:dyDescent="0.35">
      <c r="C186" t="s">
        <v>182</v>
      </c>
      <c r="I186" s="6">
        <v>0.1525</v>
      </c>
      <c r="J186" s="6">
        <v>0.1716</v>
      </c>
      <c r="K186" s="6">
        <v>0.27060000000000001</v>
      </c>
      <c r="L186" s="6">
        <v>0.72129999999999994</v>
      </c>
      <c r="M186" s="6">
        <v>0.99840000000000007</v>
      </c>
      <c r="N186" s="6">
        <v>7.9000000000000001E-2</v>
      </c>
    </row>
    <row r="187" spans="3:14" ht="15.5" x14ac:dyDescent="0.35">
      <c r="C187" t="s">
        <v>183</v>
      </c>
      <c r="I187" s="6">
        <v>1054.6300000000001</v>
      </c>
      <c r="J187" s="6">
        <v>892.78</v>
      </c>
      <c r="K187" s="6">
        <v>282.61</v>
      </c>
      <c r="L187" s="6">
        <v>234.68</v>
      </c>
      <c r="M187" s="6">
        <v>77.75</v>
      </c>
      <c r="N187" s="6">
        <v>0.91</v>
      </c>
    </row>
    <row r="188" spans="3:14" ht="15.5" x14ac:dyDescent="0.35">
      <c r="C188" t="s">
        <v>57</v>
      </c>
      <c r="I188" s="6">
        <v>2.77</v>
      </c>
      <c r="J188" s="6">
        <v>1.71</v>
      </c>
      <c r="K188" s="6">
        <v>1.82</v>
      </c>
      <c r="L188" s="5">
        <v>0</v>
      </c>
      <c r="M188" s="5">
        <v>0</v>
      </c>
      <c r="N188" s="5">
        <v>0</v>
      </c>
    </row>
    <row r="189" spans="3:14" ht="15.5" x14ac:dyDescent="0.35">
      <c r="C189" t="s">
        <v>54</v>
      </c>
      <c r="I189" s="6">
        <v>30.67</v>
      </c>
      <c r="J189" s="6">
        <v>29.27</v>
      </c>
      <c r="K189" s="6">
        <v>27.5</v>
      </c>
      <c r="L189" s="6">
        <v>2063455.2</v>
      </c>
      <c r="M189" s="6">
        <v>4762889.8</v>
      </c>
      <c r="N189" s="6">
        <v>705167.21</v>
      </c>
    </row>
    <row r="190" spans="3:14" ht="15.5" x14ac:dyDescent="0.35">
      <c r="C190" t="s">
        <v>184</v>
      </c>
      <c r="I190" s="6">
        <v>2.77</v>
      </c>
      <c r="J190" s="6">
        <v>1.71</v>
      </c>
      <c r="K190" s="6">
        <v>1.82</v>
      </c>
      <c r="L190" s="5">
        <v>0</v>
      </c>
      <c r="M190" s="5">
        <v>0</v>
      </c>
      <c r="N190" s="5">
        <v>0</v>
      </c>
    </row>
    <row r="191" spans="3:14" ht="15.5" x14ac:dyDescent="0.35">
      <c r="C191" t="s">
        <v>185</v>
      </c>
      <c r="I191" s="6">
        <v>30.67</v>
      </c>
      <c r="J191" s="6">
        <v>29.27</v>
      </c>
      <c r="K191" s="6">
        <v>27.5</v>
      </c>
      <c r="L191" s="6">
        <v>2063455.2</v>
      </c>
      <c r="M191" s="6">
        <v>4762889.8</v>
      </c>
      <c r="N191" s="6">
        <v>705167.21</v>
      </c>
    </row>
    <row r="192" spans="3:14" ht="15.5" x14ac:dyDescent="0.35">
      <c r="C192" t="s">
        <v>186</v>
      </c>
      <c r="I192" s="5">
        <v>0</v>
      </c>
      <c r="J192" s="5">
        <v>3000000000</v>
      </c>
      <c r="K192" s="5">
        <v>1000000000</v>
      </c>
      <c r="L192" s="5">
        <v>2000000000</v>
      </c>
      <c r="M192" s="5">
        <v>2000000000</v>
      </c>
      <c r="N192" s="5">
        <v>2000000000</v>
      </c>
    </row>
    <row r="193" spans="2:14" ht="15.5" x14ac:dyDescent="0.35">
      <c r="C193" t="s">
        <v>187</v>
      </c>
      <c r="J193" s="5">
        <v>0</v>
      </c>
      <c r="K193" s="5">
        <v>0</v>
      </c>
      <c r="L193" s="5">
        <v>0</v>
      </c>
      <c r="N193" s="5">
        <v>0</v>
      </c>
    </row>
    <row r="194" spans="2:14" ht="15.5" x14ac:dyDescent="0.35">
      <c r="C194" t="s">
        <v>26</v>
      </c>
      <c r="I194" s="5">
        <v>0</v>
      </c>
      <c r="J194" s="5">
        <v>3000000000</v>
      </c>
      <c r="K194" s="5">
        <v>1000000000</v>
      </c>
      <c r="L194" s="5">
        <v>2000000000</v>
      </c>
      <c r="M194" s="5">
        <v>2000000000</v>
      </c>
      <c r="N194" s="5">
        <v>2000000000</v>
      </c>
    </row>
    <row r="195" spans="2:14" ht="15.5" x14ac:dyDescent="0.35">
      <c r="C195" t="s">
        <v>23</v>
      </c>
      <c r="I195" s="5">
        <v>-7000000000</v>
      </c>
      <c r="J195" s="5">
        <v>-8000000000</v>
      </c>
      <c r="K195" s="5">
        <v>-25000000000</v>
      </c>
      <c r="L195" s="5">
        <v>2000000000</v>
      </c>
      <c r="M195" s="5">
        <v>0</v>
      </c>
      <c r="N195" s="5">
        <v>1000000000</v>
      </c>
    </row>
    <row r="196" spans="2:14" ht="15.5" x14ac:dyDescent="0.35">
      <c r="C196" t="s">
        <v>188</v>
      </c>
      <c r="I196" s="5">
        <v>56000000000</v>
      </c>
      <c r="J196" s="5">
        <v>50000000000</v>
      </c>
      <c r="K196" s="5">
        <v>56000000000</v>
      </c>
      <c r="L196" s="5">
        <v>35000000000</v>
      </c>
      <c r="M196" s="5">
        <v>5000000000</v>
      </c>
      <c r="N196" s="5">
        <v>-1000000000</v>
      </c>
    </row>
    <row r="197" spans="2:14" ht="15.5" x14ac:dyDescent="0.35">
      <c r="C197" t="s">
        <v>189</v>
      </c>
      <c r="I197" s="5">
        <v>17000000000</v>
      </c>
      <c r="J197" s="5">
        <v>15000000000</v>
      </c>
      <c r="K197" s="5">
        <v>18000000000</v>
      </c>
      <c r="L197" s="5">
        <v>17000000000</v>
      </c>
      <c r="M197" s="5">
        <v>7000000000</v>
      </c>
      <c r="N197" s="5">
        <v>7000000000</v>
      </c>
    </row>
    <row r="198" spans="2:14" ht="15.5" x14ac:dyDescent="0.35">
      <c r="C198" t="s">
        <v>190</v>
      </c>
      <c r="I198" s="5">
        <v>0</v>
      </c>
      <c r="J198" s="5">
        <v>-17000000000</v>
      </c>
      <c r="K198" s="5">
        <v>-2000000000</v>
      </c>
      <c r="L198" s="5">
        <v>-4000000000</v>
      </c>
      <c r="M198" s="5">
        <v>-2000000000</v>
      </c>
      <c r="N198" s="5">
        <v>-7000000000</v>
      </c>
    </row>
    <row r="199" spans="2:14" ht="15.5" x14ac:dyDescent="0.35">
      <c r="C199" t="s">
        <v>15</v>
      </c>
      <c r="I199" s="5">
        <v>17000000000</v>
      </c>
      <c r="J199" s="5">
        <v>-2000000000</v>
      </c>
      <c r="K199" s="5">
        <v>16000000000</v>
      </c>
      <c r="L199" s="5">
        <v>14000000000</v>
      </c>
      <c r="M199" s="5">
        <v>5000000000</v>
      </c>
      <c r="N199" s="5">
        <v>0</v>
      </c>
    </row>
    <row r="200" spans="2:14" ht="15.5" x14ac:dyDescent="0.35">
      <c r="C200" t="s">
        <v>17</v>
      </c>
      <c r="I200" s="6">
        <v>3.85</v>
      </c>
      <c r="J200" s="6">
        <v>-0.52</v>
      </c>
      <c r="K200" s="6">
        <v>3.58</v>
      </c>
      <c r="L200" s="6">
        <v>582584.82999999996</v>
      </c>
      <c r="M200" s="6">
        <v>2186826.29</v>
      </c>
      <c r="N200" s="6">
        <v>-102847.51</v>
      </c>
    </row>
    <row r="202" spans="2:14" ht="15.5" x14ac:dyDescent="0.35">
      <c r="B202" t="s">
        <v>191</v>
      </c>
      <c r="C202" t="s">
        <v>192</v>
      </c>
      <c r="D202" s="5">
        <v>1000000000</v>
      </c>
      <c r="E202" s="5">
        <v>1000000000</v>
      </c>
      <c r="F202" s="5">
        <v>6000000000</v>
      </c>
      <c r="G202" s="5">
        <v>3000000000</v>
      </c>
      <c r="H202" s="5">
        <v>5000000000</v>
      </c>
      <c r="I202" s="5">
        <v>19000000000</v>
      </c>
      <c r="J202" s="5">
        <v>21000000000</v>
      </c>
      <c r="K202" s="5">
        <v>22000000000</v>
      </c>
      <c r="L202" s="5">
        <v>22000000000</v>
      </c>
      <c r="M202" s="5">
        <v>10000000000</v>
      </c>
      <c r="N202" s="5">
        <v>-72000000</v>
      </c>
    </row>
    <row r="203" spans="2:14" ht="15.5" x14ac:dyDescent="0.35">
      <c r="C203" t="s">
        <v>345</v>
      </c>
      <c r="H203" s="5">
        <v>2</v>
      </c>
      <c r="I203" s="5">
        <v>2</v>
      </c>
      <c r="J203" s="5">
        <v>3</v>
      </c>
      <c r="K203" s="5">
        <v>3</v>
      </c>
    </row>
    <row r="204" spans="2:14" ht="15.5" x14ac:dyDescent="0.35">
      <c r="C204" t="s">
        <v>65</v>
      </c>
      <c r="H204" s="6">
        <v>1.8571</v>
      </c>
      <c r="I204" s="6">
        <v>0.46029999999999999</v>
      </c>
      <c r="J204" s="6">
        <v>0.64159999999999995</v>
      </c>
      <c r="K204" s="6">
        <v>0.60319999999999996</v>
      </c>
    </row>
    <row r="205" spans="2:14" ht="15.5" x14ac:dyDescent="0.35">
      <c r="C205" t="s">
        <v>346</v>
      </c>
      <c r="H205" s="6">
        <v>2.4399999999999998E-2</v>
      </c>
      <c r="I205" s="6">
        <v>2.63E-2</v>
      </c>
      <c r="J205" s="6">
        <v>5.6600000000000004E-2</v>
      </c>
      <c r="K205" s="6">
        <v>5.2600000000000001E-2</v>
      </c>
    </row>
    <row r="206" spans="2:14" ht="15.5" x14ac:dyDescent="0.35">
      <c r="C206" t="s">
        <v>45</v>
      </c>
      <c r="D206" s="6">
        <v>0.24</v>
      </c>
      <c r="E206" s="6">
        <v>0.3</v>
      </c>
      <c r="F206" s="6">
        <v>1.28</v>
      </c>
      <c r="G206" s="6">
        <v>0.62</v>
      </c>
      <c r="H206" s="6">
        <v>1.08</v>
      </c>
      <c r="I206" s="6">
        <v>4.34</v>
      </c>
      <c r="J206" s="6">
        <v>4.67</v>
      </c>
      <c r="K206" s="6">
        <v>4.91</v>
      </c>
      <c r="L206" s="6">
        <v>4.9000000000000004</v>
      </c>
      <c r="M206" s="6">
        <v>2.2799999999999998</v>
      </c>
      <c r="N206" s="6">
        <v>-0.02</v>
      </c>
    </row>
    <row r="207" spans="2:14" ht="15.5" x14ac:dyDescent="0.35">
      <c r="C207" t="s">
        <v>67</v>
      </c>
      <c r="H207" s="5">
        <v>2</v>
      </c>
      <c r="I207" s="5">
        <v>2</v>
      </c>
      <c r="J207" s="5">
        <v>3</v>
      </c>
      <c r="K207" s="5">
        <v>3</v>
      </c>
    </row>
    <row r="208" spans="2:14" ht="15.5" x14ac:dyDescent="0.35">
      <c r="C208" t="s">
        <v>347</v>
      </c>
      <c r="H208" s="6">
        <v>1.8571</v>
      </c>
      <c r="I208" s="6">
        <v>0.46029999999999999</v>
      </c>
      <c r="J208" s="6">
        <v>0.64159999999999995</v>
      </c>
      <c r="K208" s="6">
        <v>0.60319999999999996</v>
      </c>
    </row>
    <row r="209" spans="3:14" ht="15.5" x14ac:dyDescent="0.35">
      <c r="C209" t="s">
        <v>348</v>
      </c>
      <c r="H209" s="6">
        <v>2.4399999999999998E-2</v>
      </c>
      <c r="I209" s="6">
        <v>2.63E-2</v>
      </c>
      <c r="J209" s="6">
        <v>5.6600000000000004E-2</v>
      </c>
      <c r="K209" s="6">
        <v>5.2600000000000001E-2</v>
      </c>
    </row>
    <row r="210" spans="3:14" ht="15.5" x14ac:dyDescent="0.35">
      <c r="C210" t="s">
        <v>193</v>
      </c>
      <c r="D210" s="5">
        <v>7000000000</v>
      </c>
      <c r="E210" s="5">
        <v>10000000000</v>
      </c>
      <c r="F210" s="5">
        <v>20000000000</v>
      </c>
      <c r="G210" s="5">
        <v>12000000000</v>
      </c>
      <c r="H210" s="5">
        <v>34000000000</v>
      </c>
      <c r="I210" s="5">
        <v>69000000000</v>
      </c>
      <c r="J210" s="5">
        <v>73000000000</v>
      </c>
      <c r="K210" s="5">
        <v>77000000000</v>
      </c>
      <c r="L210" s="5">
        <v>67000000000</v>
      </c>
      <c r="M210" s="5">
        <v>33000000000</v>
      </c>
      <c r="N210" s="5">
        <v>8000000000</v>
      </c>
    </row>
    <row r="211" spans="3:14" ht="15.5" x14ac:dyDescent="0.35">
      <c r="C211" t="s">
        <v>349</v>
      </c>
      <c r="H211" s="5">
        <v>2</v>
      </c>
      <c r="I211" s="5">
        <v>2</v>
      </c>
      <c r="J211" s="5">
        <v>3</v>
      </c>
      <c r="K211" s="5">
        <v>3</v>
      </c>
    </row>
    <row r="212" spans="3:14" ht="15.5" x14ac:dyDescent="0.35">
      <c r="C212" t="s">
        <v>350</v>
      </c>
      <c r="H212" s="6">
        <v>1.8571</v>
      </c>
      <c r="I212" s="6">
        <v>0.46029999999999999</v>
      </c>
      <c r="J212" s="6">
        <v>0.64159999999999995</v>
      </c>
      <c r="K212" s="6">
        <v>0.60319999999999996</v>
      </c>
    </row>
    <row r="213" spans="3:14" ht="15.5" x14ac:dyDescent="0.35">
      <c r="C213" t="s">
        <v>351</v>
      </c>
      <c r="H213" s="6">
        <v>2.4399999999999998E-2</v>
      </c>
      <c r="I213" s="6">
        <v>2.63E-2</v>
      </c>
      <c r="J213" s="6">
        <v>5.6600000000000004E-2</v>
      </c>
      <c r="K213" s="6">
        <v>5.2600000000000001E-2</v>
      </c>
    </row>
    <row r="214" spans="3:14" ht="15.5" x14ac:dyDescent="0.35">
      <c r="C214" t="s">
        <v>194</v>
      </c>
      <c r="I214" s="6">
        <v>76.14</v>
      </c>
    </row>
    <row r="215" spans="3:14" ht="15.5" x14ac:dyDescent="0.35">
      <c r="C215" t="s">
        <v>292</v>
      </c>
      <c r="I215" s="6">
        <v>33.619999999999997</v>
      </c>
    </row>
    <row r="216" spans="3:14" ht="15.5" x14ac:dyDescent="0.35">
      <c r="C216" t="s">
        <v>195</v>
      </c>
      <c r="I216" s="6">
        <v>6.95</v>
      </c>
    </row>
    <row r="217" spans="3:14" ht="15.5" x14ac:dyDescent="0.35">
      <c r="C217" t="s">
        <v>293</v>
      </c>
      <c r="I217" s="6">
        <v>2.9700000000000001E-2</v>
      </c>
    </row>
    <row r="218" spans="3:14" ht="15.5" x14ac:dyDescent="0.35">
      <c r="C218" t="s">
        <v>294</v>
      </c>
      <c r="I218" s="6">
        <v>7.39</v>
      </c>
    </row>
    <row r="219" spans="3:14" ht="15.5" x14ac:dyDescent="0.35">
      <c r="C219" t="s">
        <v>196</v>
      </c>
      <c r="I219" s="6">
        <v>2.7</v>
      </c>
    </row>
    <row r="220" spans="3:14" ht="15.5" x14ac:dyDescent="0.35">
      <c r="C220" t="s">
        <v>295</v>
      </c>
      <c r="I220" s="6">
        <v>20.6</v>
      </c>
    </row>
    <row r="221" spans="3:14" ht="15.5" x14ac:dyDescent="0.35">
      <c r="C221" t="s">
        <v>296</v>
      </c>
      <c r="I221" s="6">
        <v>21.36</v>
      </c>
    </row>
    <row r="222" spans="3:14" ht="15.5" x14ac:dyDescent="0.35">
      <c r="C222" t="s">
        <v>297</v>
      </c>
      <c r="I222" s="6">
        <v>31.17</v>
      </c>
    </row>
    <row r="223" spans="3:14" ht="15.5" x14ac:dyDescent="0.35">
      <c r="C223" t="s">
        <v>298</v>
      </c>
      <c r="I223" s="6">
        <v>28.63</v>
      </c>
    </row>
    <row r="224" spans="3:14" ht="15.5" x14ac:dyDescent="0.35">
      <c r="C224" t="s">
        <v>299</v>
      </c>
      <c r="I224" s="6">
        <v>-4.82</v>
      </c>
    </row>
    <row r="225" spans="3:9" ht="15.5" x14ac:dyDescent="0.35">
      <c r="C225" t="s">
        <v>300</v>
      </c>
      <c r="I225" s="6">
        <v>-0.34</v>
      </c>
    </row>
    <row r="226" spans="3:9" ht="15.5" x14ac:dyDescent="0.35">
      <c r="C226" t="s">
        <v>301</v>
      </c>
      <c r="I226" s="6">
        <v>2.44</v>
      </c>
    </row>
    <row r="227" spans="3:9" ht="15.5" x14ac:dyDescent="0.35">
      <c r="C227" t="s">
        <v>197</v>
      </c>
      <c r="I227" s="6">
        <v>1.08</v>
      </c>
    </row>
    <row r="228" spans="3:9" ht="15.5" x14ac:dyDescent="0.35">
      <c r="C228" t="s">
        <v>302</v>
      </c>
      <c r="I228" s="6">
        <v>11.09</v>
      </c>
    </row>
    <row r="229" spans="3:9" ht="15.5" x14ac:dyDescent="0.35">
      <c r="C229" t="s">
        <v>198</v>
      </c>
      <c r="D229" s="6">
        <v>1.67</v>
      </c>
    </row>
    <row r="230" spans="3:9" ht="15.5" x14ac:dyDescent="0.35">
      <c r="C230" t="s">
        <v>199</v>
      </c>
      <c r="I230" s="6">
        <v>30.4</v>
      </c>
    </row>
    <row r="231" spans="3:9" ht="15.5" x14ac:dyDescent="0.35">
      <c r="C231" t="s">
        <v>303</v>
      </c>
      <c r="I231" s="6">
        <v>3.84</v>
      </c>
    </row>
    <row r="232" spans="3:9" ht="15.5" x14ac:dyDescent="0.35">
      <c r="C232" t="s">
        <v>200</v>
      </c>
      <c r="D232" s="6">
        <v>6.01</v>
      </c>
    </row>
    <row r="233" spans="3:9" ht="15.5" x14ac:dyDescent="0.35">
      <c r="C233" t="s">
        <v>201</v>
      </c>
      <c r="D233" s="6">
        <v>2.2599999999999998</v>
      </c>
    </row>
    <row r="234" spans="3:9" ht="15.5" x14ac:dyDescent="0.35">
      <c r="C234" t="s">
        <v>203</v>
      </c>
      <c r="D234" s="6">
        <v>0.08</v>
      </c>
    </row>
    <row r="235" spans="3:9" ht="15.5" x14ac:dyDescent="0.35">
      <c r="C235" t="s">
        <v>205</v>
      </c>
      <c r="D235" s="6">
        <v>1.08</v>
      </c>
    </row>
    <row r="236" spans="3:9" ht="15.5" x14ac:dyDescent="0.35">
      <c r="C236" t="s">
        <v>304</v>
      </c>
      <c r="I236" s="6">
        <v>528.99</v>
      </c>
    </row>
    <row r="237" spans="3:9" ht="15.5" x14ac:dyDescent="0.35">
      <c r="C237" t="s">
        <v>13</v>
      </c>
      <c r="D237" s="5">
        <v>8000000000</v>
      </c>
    </row>
    <row r="238" spans="3:9" ht="15.5" x14ac:dyDescent="0.35">
      <c r="C238" t="s">
        <v>206</v>
      </c>
      <c r="I238" s="6">
        <v>16.73</v>
      </c>
    </row>
    <row r="239" spans="3:9" ht="15.5" x14ac:dyDescent="0.35">
      <c r="C239" t="s">
        <v>207</v>
      </c>
      <c r="I239" s="6">
        <v>7.4299999999999991E-2</v>
      </c>
    </row>
    <row r="240" spans="3:9" ht="15.5" x14ac:dyDescent="0.35">
      <c r="C240" t="s">
        <v>208</v>
      </c>
      <c r="I240" s="6">
        <v>8.0199999999999994E-2</v>
      </c>
    </row>
    <row r="241" spans="3:9" ht="15.5" x14ac:dyDescent="0.35">
      <c r="C241" t="s">
        <v>209</v>
      </c>
      <c r="I241" s="6">
        <v>8.2100000000000006E-2</v>
      </c>
    </row>
    <row r="242" spans="3:9" ht="15.5" x14ac:dyDescent="0.35">
      <c r="C242" t="s">
        <v>305</v>
      </c>
      <c r="I242" s="6">
        <v>7.7300000000000008E-2</v>
      </c>
    </row>
    <row r="243" spans="3:9" ht="15.5" x14ac:dyDescent="0.35">
      <c r="C243" t="s">
        <v>211</v>
      </c>
      <c r="D243" s="6">
        <v>774.35</v>
      </c>
    </row>
    <row r="244" spans="3:9" ht="15.5" x14ac:dyDescent="0.35">
      <c r="C244" t="s">
        <v>212</v>
      </c>
      <c r="D244" s="6">
        <v>27.46</v>
      </c>
    </row>
    <row r="245" spans="3:9" ht="15.5" x14ac:dyDescent="0.35">
      <c r="C245" t="s">
        <v>306</v>
      </c>
      <c r="I245" s="6">
        <v>0.33</v>
      </c>
    </row>
    <row r="246" spans="3:9" ht="15.5" x14ac:dyDescent="0.35">
      <c r="C246" t="s">
        <v>307</v>
      </c>
      <c r="I246" s="6">
        <v>0.78</v>
      </c>
    </row>
    <row r="247" spans="3:9" ht="15.5" x14ac:dyDescent="0.35">
      <c r="C247" t="s">
        <v>41</v>
      </c>
      <c r="I247" s="5">
        <v>367000000000</v>
      </c>
    </row>
    <row r="248" spans="3:9" ht="15.5" x14ac:dyDescent="0.35">
      <c r="C248" t="s">
        <v>215</v>
      </c>
      <c r="I248" s="5">
        <v>359000000000</v>
      </c>
    </row>
    <row r="249" spans="3:9" ht="15.5" x14ac:dyDescent="0.35">
      <c r="C249" t="s">
        <v>216</v>
      </c>
      <c r="I249" s="5">
        <v>4470000000</v>
      </c>
    </row>
    <row r="250" spans="3:9" ht="15.5" x14ac:dyDescent="0.35">
      <c r="C250" t="s">
        <v>217</v>
      </c>
      <c r="I250" s="6">
        <v>0.12869999999999998</v>
      </c>
    </row>
    <row r="251" spans="3:9" ht="15.5" x14ac:dyDescent="0.35">
      <c r="C251" t="s">
        <v>218</v>
      </c>
      <c r="D251" s="6">
        <v>0.42020000000000002</v>
      </c>
    </row>
    <row r="252" spans="3:9" ht="15.5" x14ac:dyDescent="0.35">
      <c r="C252" t="s">
        <v>219</v>
      </c>
      <c r="D252" s="6">
        <v>0.14800000000000002</v>
      </c>
    </row>
    <row r="253" spans="3:9" ht="15.5" x14ac:dyDescent="0.35">
      <c r="C253" t="s">
        <v>220</v>
      </c>
      <c r="D253" s="6">
        <v>0.1434</v>
      </c>
    </row>
    <row r="254" spans="3:9" ht="15.5" x14ac:dyDescent="0.35">
      <c r="C254" t="s">
        <v>221</v>
      </c>
      <c r="D254" s="6">
        <v>-0.53610000000000002</v>
      </c>
    </row>
    <row r="255" spans="3:9" ht="15.5" x14ac:dyDescent="0.35">
      <c r="C255" t="s">
        <v>222</v>
      </c>
      <c r="D255" s="6">
        <v>-0.55399999999999994</v>
      </c>
    </row>
    <row r="256" spans="3:9" ht="15.5" x14ac:dyDescent="0.35">
      <c r="C256" t="s">
        <v>223</v>
      </c>
      <c r="D256" s="6">
        <v>-0.76230000000000009</v>
      </c>
    </row>
    <row r="257" spans="3:9" ht="15.5" x14ac:dyDescent="0.35">
      <c r="C257" t="s">
        <v>353</v>
      </c>
      <c r="I257" s="5">
        <v>2</v>
      </c>
    </row>
    <row r="258" spans="3:9" ht="15.5" x14ac:dyDescent="0.35">
      <c r="C258" t="s">
        <v>354</v>
      </c>
      <c r="I258" s="5">
        <v>2</v>
      </c>
    </row>
    <row r="259" spans="3:9" ht="15.5" x14ac:dyDescent="0.35">
      <c r="C259" t="s">
        <v>355</v>
      </c>
      <c r="I259" s="6">
        <v>1.8571</v>
      </c>
    </row>
    <row r="260" spans="3:9" ht="15.5" x14ac:dyDescent="0.35">
      <c r="C260" t="s">
        <v>356</v>
      </c>
      <c r="I260" s="6">
        <v>2.4399999999999998E-2</v>
      </c>
    </row>
    <row r="261" spans="3:9" ht="15.5" x14ac:dyDescent="0.35">
      <c r="C261" t="s">
        <v>357</v>
      </c>
      <c r="I261" t="s">
        <v>1275</v>
      </c>
    </row>
    <row r="262" spans="3:9" ht="15.5" x14ac:dyDescent="0.35">
      <c r="C262" t="s">
        <v>224</v>
      </c>
      <c r="I262" s="5">
        <v>5</v>
      </c>
    </row>
    <row r="263" spans="3:9" ht="15.5" x14ac:dyDescent="0.35">
      <c r="C263" t="s">
        <v>225</v>
      </c>
      <c r="I263" s="6">
        <v>0.21</v>
      </c>
    </row>
    <row r="264" spans="3:9" ht="15.5" x14ac:dyDescent="0.35">
      <c r="C264" t="s">
        <v>226</v>
      </c>
      <c r="I264" s="6">
        <v>0.31</v>
      </c>
    </row>
    <row r="265" spans="3:9" ht="15.5" x14ac:dyDescent="0.35">
      <c r="C265" t="s">
        <v>308</v>
      </c>
      <c r="I265" s="6">
        <v>0.24</v>
      </c>
    </row>
    <row r="266" spans="3:9" ht="15.5" x14ac:dyDescent="0.35">
      <c r="C266" t="s">
        <v>228</v>
      </c>
      <c r="I266" s="6">
        <v>0.18</v>
      </c>
    </row>
    <row r="267" spans="3:9" ht="15.5" x14ac:dyDescent="0.35">
      <c r="C267" t="s">
        <v>229</v>
      </c>
      <c r="I267" s="6">
        <v>0.24</v>
      </c>
    </row>
    <row r="268" spans="3:9" ht="15.5" x14ac:dyDescent="0.35">
      <c r="C268" t="s">
        <v>230</v>
      </c>
      <c r="I268" s="6">
        <v>0.12</v>
      </c>
    </row>
    <row r="269" spans="3:9" ht="15.5" x14ac:dyDescent="0.35">
      <c r="C269" t="s">
        <v>309</v>
      </c>
      <c r="I269" s="5">
        <v>50000000000</v>
      </c>
    </row>
    <row r="270" spans="3:9" ht="15.5" x14ac:dyDescent="0.35">
      <c r="C270" t="s">
        <v>310</v>
      </c>
      <c r="I270" s="5">
        <v>21000000000</v>
      </c>
    </row>
    <row r="271" spans="3:9" ht="15.5" x14ac:dyDescent="0.35">
      <c r="C271" t="s">
        <v>311</v>
      </c>
      <c r="I271" s="5">
        <v>13000000000</v>
      </c>
    </row>
    <row r="272" spans="3:9" ht="15.5" x14ac:dyDescent="0.35">
      <c r="C272" t="s">
        <v>312</v>
      </c>
      <c r="I272" s="5">
        <v>11000000000</v>
      </c>
    </row>
    <row r="273" spans="3:9" ht="15.5" x14ac:dyDescent="0.35">
      <c r="C273" t="s">
        <v>231</v>
      </c>
      <c r="D273" s="5">
        <v>7000000000</v>
      </c>
    </row>
    <row r="274" spans="3:9" ht="15.5" x14ac:dyDescent="0.35">
      <c r="C274" t="s">
        <v>232</v>
      </c>
      <c r="D274" s="5">
        <v>147000000000</v>
      </c>
    </row>
    <row r="275" spans="3:9" ht="15.5" x14ac:dyDescent="0.35">
      <c r="C275" t="s">
        <v>233</v>
      </c>
      <c r="D275" s="5">
        <v>11000000000</v>
      </c>
    </row>
    <row r="276" spans="3:9" ht="15.5" x14ac:dyDescent="0.35">
      <c r="C276" t="s">
        <v>176</v>
      </c>
      <c r="D276" s="5">
        <v>52000000000</v>
      </c>
    </row>
    <row r="277" spans="3:9" ht="15.5" x14ac:dyDescent="0.35">
      <c r="C277" t="s">
        <v>175</v>
      </c>
      <c r="I277" s="5">
        <v>136000000000</v>
      </c>
    </row>
    <row r="278" spans="3:9" ht="15.5" x14ac:dyDescent="0.35">
      <c r="C278" t="s">
        <v>21</v>
      </c>
      <c r="D278" s="5">
        <v>-7000000000</v>
      </c>
    </row>
    <row r="279" spans="3:9" ht="15.5" x14ac:dyDescent="0.35">
      <c r="C279" t="s">
        <v>234</v>
      </c>
      <c r="I279" s="5">
        <v>136000000000</v>
      </c>
    </row>
    <row r="280" spans="3:9" ht="15.5" x14ac:dyDescent="0.35">
      <c r="C280" t="s">
        <v>313</v>
      </c>
      <c r="I280" s="5">
        <v>18000000000</v>
      </c>
    </row>
    <row r="281" spans="3:9" ht="15.5" x14ac:dyDescent="0.35">
      <c r="C281" t="s">
        <v>314</v>
      </c>
      <c r="I281" s="5">
        <v>-11000000000</v>
      </c>
    </row>
    <row r="282" spans="3:9" ht="15.5" x14ac:dyDescent="0.35">
      <c r="C282" t="s">
        <v>315</v>
      </c>
      <c r="I282" s="5">
        <v>-14000000000</v>
      </c>
    </row>
    <row r="283" spans="3:9" ht="15.5" x14ac:dyDescent="0.35">
      <c r="C283" t="s">
        <v>316</v>
      </c>
      <c r="I283" s="5">
        <v>-1000000000</v>
      </c>
    </row>
    <row r="284" spans="3:9" ht="15.5" x14ac:dyDescent="0.35">
      <c r="C284" t="s">
        <v>317</v>
      </c>
      <c r="I284" s="5">
        <v>17000000000</v>
      </c>
    </row>
  </sheetData>
  <pageMargins left="0.7" right="0.7" top="0.75" bottom="0.75" header="0.3" footer="0.3"/>
  <ignoredErrors>
    <ignoredError sqref="A1:N285" numberStoredAsText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N29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1276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1277</v>
      </c>
      <c r="D2" s="2" vm="210">
        <f ca="1">IFERROR(_xlfn.STOCKHISTORY("XIDX:" &amp; $C$1, D3, , 0, 0, 1), "Libur")</f>
        <v>197</v>
      </c>
      <c r="E2" s="2" vm="211">
        <f ca="1">IFERROR(_xlfn.STOCKHISTORY("XIDX:" &amp; $C$1, E3, , 0, 0, 1), "Libur")</f>
        <v>117</v>
      </c>
      <c r="H2" s="2" vm="211">
        <f ca="1">IFERROR(INDEX(D2:G2,COUNT(D2:G2)),"")</f>
        <v>117</v>
      </c>
      <c r="I2" s="2" vm="212">
        <f t="shared" ref="I2:N2" ca="1" si="0">IFERROR(_xlfn.STOCKHISTORY("XIDX:" &amp; $C$1, I1, , 0, 0, 1), "Libur")</f>
        <v>189</v>
      </c>
      <c r="J2" s="2" vm="11">
        <f t="shared" ca="1" si="0"/>
        <v>77</v>
      </c>
      <c r="K2" s="2" vm="203">
        <f t="shared" ca="1" si="0"/>
        <v>152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21048782735</v>
      </c>
      <c r="E4" s="2">
        <f>IFERROR(INDEX(E51:E500,MATCH($C$4,$C$51:$C$500,0)),"")</f>
        <v>10133512105</v>
      </c>
      <c r="H4" s="2">
        <f>IFERROR(SUM(D4:G4)*(4/MAX(1,COUNT(D4:G4))),"")</f>
        <v>62364589680</v>
      </c>
      <c r="I4" s="2">
        <f t="shared" ref="I4:N4" si="1">IFERROR(INDEX(I51:I500,MATCH($C$4,$C$51:$C$500,0)),"")</f>
        <v>70634746935</v>
      </c>
      <c r="J4" s="2">
        <f t="shared" si="1"/>
        <v>63579851245</v>
      </c>
      <c r="K4" s="2">
        <f t="shared" si="1"/>
        <v>61656997875</v>
      </c>
      <c r="L4" s="2">
        <f t="shared" si="1"/>
        <v>64298584335</v>
      </c>
      <c r="M4" s="2">
        <f t="shared" si="1"/>
        <v>50285780655</v>
      </c>
      <c r="N4" s="2">
        <f t="shared" si="1"/>
        <v>27062481920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16275988674</v>
      </c>
      <c r="E5" s="2">
        <f>IFERROR(INDEX(E51:E500,MATCH($C$5,$C$51:$C$500,0)),"")</f>
        <v>-451275123</v>
      </c>
      <c r="H5" s="2">
        <f>IFERROR(SUM(D5:G5)*(4/MAX(1,COUNT(D5:G5))),"")</f>
        <v>31649427102</v>
      </c>
      <c r="I5" s="2">
        <f t="shared" ref="I5:N5" si="2">IFERROR(INDEX(I51:I500,MATCH($C$5,$C$51:$C$500,0)),"")</f>
        <v>18003795404</v>
      </c>
      <c r="J5" s="2">
        <f t="shared" si="2"/>
        <v>27174291363</v>
      </c>
      <c r="K5" s="2">
        <f t="shared" si="2"/>
        <v>26185593834</v>
      </c>
      <c r="L5" s="2">
        <f t="shared" si="2"/>
        <v>27724421596</v>
      </c>
      <c r="M5" s="2">
        <f t="shared" si="2"/>
        <v>15340017117</v>
      </c>
      <c r="N5" s="2">
        <f t="shared" si="2"/>
        <v>9707820549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186894398146</v>
      </c>
      <c r="E6" s="2">
        <f>IFERROR(INDEX(E51:E500,MATCH($C$6,$C$51:$C$500,0)),"")</f>
        <v>180372226324</v>
      </c>
      <c r="H6" s="2">
        <f>IFERROR(INDEX(D6:G6,COUNT(D6:G6)),"")</f>
        <v>180372226324</v>
      </c>
      <c r="I6" s="2">
        <f t="shared" ref="I6:N6" si="3">IFERROR(INDEX(I51:I500,MATCH($C$6,$C$51:$C$500,0)),"")</f>
        <v>180823501447</v>
      </c>
      <c r="J6" s="2">
        <f t="shared" si="3"/>
        <v>185145109060</v>
      </c>
      <c r="K6" s="2">
        <f t="shared" si="3"/>
        <v>162736100617</v>
      </c>
      <c r="L6" s="2">
        <f t="shared" si="3"/>
        <v>54019804195</v>
      </c>
      <c r="M6" s="2">
        <f t="shared" si="3"/>
        <v>74295382599</v>
      </c>
      <c r="N6" s="2">
        <f t="shared" si="3"/>
        <v>58955365482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2.17</v>
      </c>
      <c r="E7" s="3">
        <f>IFERROR(INDEX(E51:E500,MATCH($C$7,$C$51:$C$500,0))/1000000000,"")</f>
        <v>2.17</v>
      </c>
      <c r="H7" s="3">
        <f>IFERROR(INDEX(D7:G7,COUNT(D7:G7)),"")</f>
        <v>2.17</v>
      </c>
      <c r="I7" s="3">
        <f t="shared" ref="I7:N7" si="4">IFERROR(INDEX(I51:I500,MATCH($C$7,$C$51:$C$500,0))/1000000000,"")</f>
        <v>2.17</v>
      </c>
      <c r="J7" s="3">
        <f t="shared" si="4"/>
        <v>2.17</v>
      </c>
      <c r="K7" s="3">
        <f t="shared" si="4"/>
        <v>2.17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13000000000</v>
      </c>
      <c r="E8" s="2">
        <f>IFERROR(INDEX(E51:E500,MATCH("Free cash flow (Quarter)",$C$51:$C$500,0)),"")</f>
        <v>-2000000000</v>
      </c>
      <c r="H8" s="2">
        <f>IFERROR(INDEX(D8:G8,COUNT(D8:G8)),"")</f>
        <v>-2000000000</v>
      </c>
      <c r="I8" s="2">
        <f t="shared" ref="I8:N8" si="5">IFERROR(INDEX(I51:I500,MATCH($C$8,$C$51:$C$500,0)),"")</f>
        <v>25000000000</v>
      </c>
      <c r="J8" s="2">
        <f t="shared" si="5"/>
        <v>-18000000000</v>
      </c>
      <c r="K8" s="2">
        <f t="shared" si="5"/>
        <v>5000000000</v>
      </c>
      <c r="L8" s="2">
        <f t="shared" si="5"/>
        <v>29000000000</v>
      </c>
      <c r="M8" s="2">
        <f t="shared" si="5"/>
        <v>25000000000</v>
      </c>
      <c r="N8" s="2">
        <f t="shared" si="5"/>
        <v>3000000000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5.9</v>
      </c>
      <c r="E9" s="3">
        <f>IFERROR(INDEX(E51:E500,MATCH("Free cash flow per share (Quarter)",$C$51:$C$500,0)),"")</f>
        <v>-0.8</v>
      </c>
      <c r="H9" s="3">
        <f>IFERROR(INDEX(D9:G9,COUNT(D9:G9)),"")</f>
        <v>-0.8</v>
      </c>
      <c r="I9" s="3">
        <f t="shared" ref="I9:N9" si="6">IFERROR(INDEX(I51:I500,MATCH($C$9,$C$51:$C$500,0)),"")</f>
        <v>11.62</v>
      </c>
      <c r="J9" s="3">
        <f t="shared" si="6"/>
        <v>-8.08</v>
      </c>
      <c r="K9" s="3">
        <f t="shared" si="6"/>
        <v>2.3199999999999998</v>
      </c>
      <c r="L9" s="3">
        <f t="shared" si="6"/>
        <v>1022093.33</v>
      </c>
      <c r="M9" s="3">
        <f t="shared" si="6"/>
        <v>874499.72</v>
      </c>
      <c r="N9" s="3">
        <f t="shared" si="6"/>
        <v>104722.02</v>
      </c>
    </row>
    <row r="10" spans="1:14" ht="15.5" x14ac:dyDescent="0.35">
      <c r="C10" t="s">
        <v>18</v>
      </c>
      <c r="D10" s="3">
        <f ca="1">IFERROR(IF(D9=0,"",D2/D9),"")</f>
        <v>33.389830508474574</v>
      </c>
      <c r="E10" s="3">
        <f ca="1">IFERROR(IF(E9=0,"",E2/E9),"")</f>
        <v>-146.25</v>
      </c>
      <c r="I10" s="3">
        <f t="shared" ref="I10:N10" ca="1" si="7">IFERROR(IF(I9=0,"",I2/I9),"")</f>
        <v>16.265060240963855</v>
      </c>
      <c r="J10" s="3">
        <f t="shared" ca="1" si="7"/>
        <v>-9.5297029702970288</v>
      </c>
      <c r="K10" s="3">
        <f t="shared" ca="1" si="7"/>
        <v>65.517241379310349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64745693232</v>
      </c>
      <c r="E11" s="2">
        <f>IFERROR(INDEX(E51:E500,MATCH($C$11,$C$51:$C$500,0)),"")</f>
        <v>63210004564</v>
      </c>
      <c r="H11" s="2">
        <f>IFERROR(INDEX(D11:G11,COUNT(D11:G11)),"")</f>
        <v>63210004564</v>
      </c>
      <c r="I11" s="2">
        <f t="shared" ref="I11:N11" si="8">IFERROR(INDEX(I51:I500,MATCH($C$11,$C$51:$C$500,0)),"")</f>
        <v>65233892030</v>
      </c>
      <c r="J11" s="2">
        <f t="shared" si="8"/>
        <v>64211343037</v>
      </c>
      <c r="K11" s="2">
        <f t="shared" si="8"/>
        <v>74977433758</v>
      </c>
      <c r="L11" s="2">
        <f t="shared" si="8"/>
        <v>3401161559</v>
      </c>
      <c r="M11" s="2">
        <f t="shared" si="8"/>
        <v>301700325</v>
      </c>
      <c r="N11" s="2">
        <f t="shared" si="8"/>
        <v>885844714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-65000000000</v>
      </c>
      <c r="E12" s="2">
        <f>IFERROR(INDEX(E51:E500,MATCH("Net Debt (Quarter)",$C$51:$C$500,0)),"")</f>
        <v>-63000000000</v>
      </c>
      <c r="H12" s="2">
        <f>IFERROR(INDEX(D12:G12,COUNT(D12:G12)),"")</f>
        <v>-63000000000</v>
      </c>
      <c r="I12" s="2">
        <f t="shared" ref="I12:N12" si="9">IFERROR(INDEX(I51:I500,MATCH($C$12,$C$51:$C$500,0)),"")</f>
        <v>-65000000000</v>
      </c>
      <c r="J12" s="2">
        <f t="shared" si="9"/>
        <v>-64000000000</v>
      </c>
      <c r="K12" s="2">
        <f t="shared" si="9"/>
        <v>-73000000000</v>
      </c>
      <c r="L12" s="2">
        <f t="shared" si="9"/>
        <v>0</v>
      </c>
      <c r="M12" s="2">
        <f t="shared" si="9"/>
        <v>5000000000</v>
      </c>
      <c r="N12" s="2">
        <f t="shared" si="9"/>
        <v>6000000000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N13" si="10">IFERROR(INDEX(I51:I500,MATCH($C$13,$C$51:$C$500,0)),"")</f>
        <v>0</v>
      </c>
      <c r="J13" s="2">
        <f t="shared" si="10"/>
        <v>0</v>
      </c>
      <c r="K13" s="2">
        <f t="shared" si="10"/>
        <v>2000000000</v>
      </c>
      <c r="L13" s="2">
        <f t="shared" si="10"/>
        <v>4000000000</v>
      </c>
      <c r="M13" s="2">
        <f t="shared" si="10"/>
        <v>6000000000</v>
      </c>
      <c r="N13" s="2">
        <f t="shared" si="10"/>
        <v>7000000000</v>
      </c>
    </row>
    <row r="14" spans="1:14" ht="15.5" x14ac:dyDescent="0.35">
      <c r="C14" t="s">
        <v>27</v>
      </c>
      <c r="D14" s="2">
        <f>IFERROR(INDEX(D51:D500,MATCH($C$14,$C$51:$C$500,0)),"")</f>
        <v>-14658968</v>
      </c>
      <c r="E14" s="2">
        <f>IFERROR(INDEX(E51:E500,MATCH($C$14,$C$51:$C$500,0)),"")</f>
        <v>-21733679</v>
      </c>
      <c r="H14" s="2">
        <f>IFERROR(SUM(D14:G14)*(4/MAX(1,COUNT(D14:G14))),"")</f>
        <v>-72785294</v>
      </c>
      <c r="I14" s="2">
        <f t="shared" ref="I14:N14" si="11">IFERROR(INDEX(I51:I500,MATCH($C$14,$C$51:$C$500,0)),"")</f>
        <v>-154407953</v>
      </c>
      <c r="J14" s="2">
        <f t="shared" si="11"/>
        <v>5394108</v>
      </c>
      <c r="K14" s="2">
        <f t="shared" si="11"/>
        <v>-226508797</v>
      </c>
      <c r="L14" s="2">
        <f t="shared" si="11"/>
        <v>-475861195</v>
      </c>
      <c r="M14" s="2">
        <f t="shared" si="11"/>
        <v>-709826438</v>
      </c>
      <c r="N14" s="2">
        <f t="shared" si="11"/>
        <v>-913799906</v>
      </c>
    </row>
    <row r="15" spans="1:14" ht="15.5" x14ac:dyDescent="0.35">
      <c r="C15" t="s">
        <v>28</v>
      </c>
      <c r="D15" s="2">
        <f>IFERROR(INDEX(D51:D500,MATCH($C$15,$C$51:$C$500,0)),"")</f>
        <v>-1218670234</v>
      </c>
      <c r="E15" s="2">
        <f>IFERROR(INDEX(E51:E500,MATCH($C$15,$C$51:$C$500,0)),"")</f>
        <v>-499953113</v>
      </c>
      <c r="H15" s="2">
        <f>IFERROR(SUM(D15:G15)*(4/MAX(1,COUNT(D15:G15))),"")</f>
        <v>-3437246694</v>
      </c>
      <c r="I15" s="2">
        <f t="shared" ref="I15:N15" si="12">IFERROR(INDEX(I51:I500,MATCH($C$15,$C$51:$C$500,0)),"")</f>
        <v>-7966889174</v>
      </c>
      <c r="J15" s="2">
        <f t="shared" si="12"/>
        <v>-6442706305</v>
      </c>
      <c r="K15" s="2">
        <f t="shared" si="12"/>
        <v>-6503610532</v>
      </c>
      <c r="L15" s="2">
        <f t="shared" si="12"/>
        <v>-7202655051</v>
      </c>
      <c r="M15" s="2">
        <f t="shared" si="12"/>
        <v>-6015438452</v>
      </c>
      <c r="N15" s="2">
        <f t="shared" si="12"/>
        <v>-912604184</v>
      </c>
    </row>
    <row r="16" spans="1:14" ht="15.5" x14ac:dyDescent="0.35">
      <c r="C16" t="s">
        <v>29</v>
      </c>
      <c r="D16" s="2">
        <f>IFERROR(INDEX(D51:D500,MATCH($C$16,$C$51:$C$500,0)),"")</f>
        <v>17514391600</v>
      </c>
      <c r="E16" s="2">
        <f>IFERROR(INDEX(E51:E500,MATCH($C$16,$C$51:$C$500,0)),"")</f>
        <v>68410680</v>
      </c>
      <c r="H16" s="2">
        <f>IFERROR(SUM(D16:G16)*(4/MAX(1,COUNT(D16:G16))),"")</f>
        <v>35165604560</v>
      </c>
      <c r="I16" s="2">
        <f t="shared" ref="I16:N16" si="13">IFERROR(INDEX(I51:I500,MATCH($C$16,$C$51:$C$500,0)),"")</f>
        <v>26049615340</v>
      </c>
      <c r="J16" s="2">
        <f t="shared" si="13"/>
        <v>33573861503</v>
      </c>
      <c r="K16" s="2">
        <f t="shared" si="13"/>
        <v>32690488368</v>
      </c>
      <c r="L16" s="2">
        <f t="shared" si="13"/>
        <v>34871655236</v>
      </c>
      <c r="M16" s="2">
        <f t="shared" si="13"/>
        <v>21002247497</v>
      </c>
      <c r="N16" s="2">
        <f t="shared" si="13"/>
        <v>10596189226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38</v>
      </c>
      <c r="C19" t="s">
        <v>39</v>
      </c>
    </row>
    <row r="20" spans="1:14" ht="15.5" x14ac:dyDescent="0.35">
      <c r="A20" t="s">
        <v>40</v>
      </c>
      <c r="C20" t="s">
        <v>41</v>
      </c>
      <c r="D20" s="2">
        <f ca="1">IFERROR(D21*D2,"")</f>
        <v>427490000000</v>
      </c>
      <c r="E20" s="2">
        <f ca="1">IFERROR(E21*E2,"")</f>
        <v>253890000000</v>
      </c>
      <c r="H20" s="2">
        <f t="shared" ref="H20:N20" ca="1" si="14">IFERROR(H21*H2,"")</f>
        <v>253890000000</v>
      </c>
      <c r="I20" s="2">
        <f t="shared" ca="1" si="14"/>
        <v>410130000000</v>
      </c>
      <c r="J20" s="2">
        <f t="shared" ca="1" si="14"/>
        <v>167090000000</v>
      </c>
      <c r="K20" s="2">
        <f t="shared" ca="1" si="14"/>
        <v>329840000000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2170000000</v>
      </c>
      <c r="E21" s="2">
        <f>IFERROR(INDEX(E51:E500,MATCH($C$7,$C$51:$C$500,0)),"")</f>
        <v>2170000000</v>
      </c>
      <c r="H21" s="2">
        <f>IFERROR(INDEX(D21:G21,COUNT(D21:G21)),"")</f>
        <v>2170000000</v>
      </c>
      <c r="I21" s="2">
        <f t="shared" ref="I21:N21" si="15">IFERROR(INDEX(I51:I500,MATCH($C$7,$C$51:$C$500,0)),"")</f>
        <v>2170000000</v>
      </c>
      <c r="J21" s="2">
        <f t="shared" si="15"/>
        <v>2170000000</v>
      </c>
      <c r="K21" s="2">
        <f t="shared" si="15"/>
        <v>2170000000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42</v>
      </c>
      <c r="C23" t="s">
        <v>43</v>
      </c>
      <c r="D23" s="3">
        <f>IFERROR(D5/D6*100,"")</f>
        <v>8.7086551739690794</v>
      </c>
      <c r="E23" s="3">
        <f>IFERROR(E5/E6*100,"")</f>
        <v>-0.25019102563461243</v>
      </c>
      <c r="H23" s="3">
        <f t="shared" ref="H23:N23" si="16">IFERROR(H5/H6*100,"")</f>
        <v>17.546729752699619</v>
      </c>
      <c r="I23" s="3">
        <f t="shared" si="16"/>
        <v>9.9565572284181076</v>
      </c>
      <c r="J23" s="3">
        <f t="shared" si="16"/>
        <v>14.677293664934796</v>
      </c>
      <c r="K23" s="3">
        <f t="shared" si="16"/>
        <v>16.090832786775376</v>
      </c>
      <c r="L23" s="3">
        <f t="shared" si="16"/>
        <v>51.322699164033871</v>
      </c>
      <c r="M23" s="3">
        <f t="shared" si="16"/>
        <v>20.647335783699798</v>
      </c>
      <c r="N23" s="3">
        <f t="shared" si="16"/>
        <v>16.466390242231558</v>
      </c>
    </row>
    <row r="24" spans="1:14" ht="15.5" x14ac:dyDescent="0.35">
      <c r="C24" t="s">
        <v>44</v>
      </c>
      <c r="D24" s="4">
        <f>IFERROR(_xlfn.RRI(5,I23,D23),"")</f>
        <v>-2.6427316260655642E-2</v>
      </c>
      <c r="E24" s="4" t="str">
        <f>IFERROR(_xlfn.RRI(5,J23,E23),"")</f>
        <v/>
      </c>
      <c r="H24" s="4">
        <f t="shared" ref="H24:N24" si="17">IFERROR(_xlfn.RRI(5,M23,H23),"")</f>
        <v>-3.2019890481529867E-2</v>
      </c>
      <c r="I24" s="4">
        <f t="shared" si="17"/>
        <v>-9.5721598088910009E-2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45</v>
      </c>
      <c r="C25" t="s">
        <v>46</v>
      </c>
      <c r="D25" s="3">
        <f>IFERROR(INDEX(D51:D500,MATCH($A$25,$C$51:$C$500,0)),"")</f>
        <v>7.52</v>
      </c>
      <c r="E25" s="3">
        <f>IFERROR(INDEX(E51:E500,MATCH($A$25,$C$51:$C$500,0)),"")</f>
        <v>-0.2</v>
      </c>
      <c r="H25" s="3">
        <f>IFERROR(INDEX(D25:G25,COUNT(D25:G25)),"")</f>
        <v>-0.2</v>
      </c>
      <c r="I25" s="3">
        <f t="shared" ref="I25:N25" si="18">IFERROR(INDEX(I51:I500,MATCH($C$25,$C$51:$C$500,0)),"")</f>
        <v>8.34</v>
      </c>
      <c r="J25" s="3">
        <f t="shared" si="18"/>
        <v>12.52</v>
      </c>
      <c r="K25" s="3">
        <f t="shared" si="18"/>
        <v>12.08</v>
      </c>
      <c r="L25" s="3">
        <f t="shared" si="18"/>
        <v>975978.84</v>
      </c>
      <c r="M25" s="3">
        <f t="shared" si="18"/>
        <v>528635.24</v>
      </c>
      <c r="N25" s="3">
        <f t="shared" si="18"/>
        <v>341572.66</v>
      </c>
    </row>
    <row r="26" spans="1:14" ht="15.5" x14ac:dyDescent="0.35">
      <c r="C26" t="s">
        <v>47</v>
      </c>
      <c r="D26" s="4">
        <f>IFERROR(_xlfn.RRI(5,I25,D25),"")</f>
        <v>-2.0486653324582771E-2</v>
      </c>
      <c r="E26" s="4" t="str">
        <f>IFERROR(_xlfn.RRI(5,J25,E25),"")</f>
        <v/>
      </c>
      <c r="H26" s="4" t="str">
        <f t="shared" ref="H26:N26" si="19">IFERROR(_xlfn.RRI(5,M25,H25),"")</f>
        <v/>
      </c>
      <c r="I26" s="4">
        <f t="shared" si="19"/>
        <v>-0.88045357594536744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48</v>
      </c>
      <c r="D27" s="3">
        <f>IFERROR(D4/D21,"")</f>
        <v>9.6998998778801848</v>
      </c>
      <c r="E27" s="3">
        <f>IFERROR(E4/E21,"")</f>
        <v>4.6698212465437789</v>
      </c>
      <c r="H27" s="3">
        <f t="shared" ref="H27:N27" si="20">IFERROR(H4/H21,"")</f>
        <v>28.739442248847926</v>
      </c>
      <c r="I27" s="3">
        <f t="shared" si="20"/>
        <v>32.550574624423966</v>
      </c>
      <c r="J27" s="3">
        <f t="shared" si="20"/>
        <v>29.299470619815668</v>
      </c>
      <c r="K27" s="3">
        <f t="shared" si="20"/>
        <v>28.413363076036866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49</v>
      </c>
      <c r="D28" s="4">
        <f>IFERROR(_xlfn.RRI(5,I27,D27),"")</f>
        <v>-0.21505049781886743</v>
      </c>
      <c r="E28" s="4">
        <f>IFERROR(_xlfn.RRI(5,J27,E27),"")</f>
        <v>-0.30739105421407387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50</v>
      </c>
      <c r="H29" s="4">
        <f t="shared" ref="H29:N29" si="22">IFERROR(((H25-I25)/I25)*100%,"")</f>
        <v>-1.0239808153477217</v>
      </c>
      <c r="I29" s="4">
        <f t="shared" si="22"/>
        <v>-0.33386581469648563</v>
      </c>
      <c r="J29" s="4">
        <f t="shared" si="22"/>
        <v>3.6423841059602606E-2</v>
      </c>
      <c r="K29" s="4">
        <f t="shared" si="22"/>
        <v>-0.99998762268247543</v>
      </c>
      <c r="L29" s="4">
        <f t="shared" si="22"/>
        <v>0.84622356996101888</v>
      </c>
      <c r="M29" s="4">
        <f t="shared" si="22"/>
        <v>0.54765091562070578</v>
      </c>
      <c r="N29" s="4" t="str">
        <f t="shared" si="22"/>
        <v/>
      </c>
    </row>
    <row r="30" spans="1:14" ht="15.5" x14ac:dyDescent="0.35">
      <c r="C30" t="s">
        <v>51</v>
      </c>
      <c r="H30" s="4">
        <f t="shared" ref="H30:N30" si="23">IFERROR(((H27-I27)/I27)*100%,"")</f>
        <v>-0.11708341310559842</v>
      </c>
      <c r="I30" s="4">
        <f t="shared" si="23"/>
        <v>0.11096118584509604</v>
      </c>
      <c r="J30" s="4">
        <f t="shared" si="23"/>
        <v>3.118629573723794E-2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86.23</v>
      </c>
      <c r="E32" s="3">
        <f>IFERROR(INDEX(E51:E500,MATCH($A$32,$C$51:$C$500,0)),"")</f>
        <v>83.22</v>
      </c>
      <c r="H32" s="3">
        <f>IFERROR(INDEX(D32:G32,COUNT(D32:G32)),"")</f>
        <v>83.22</v>
      </c>
      <c r="I32" s="3">
        <f t="shared" ref="I32:N32" si="24">IFERROR(INDEX(I51:I500,MATCH($C$32,$C$51:$C$500,0)),"")</f>
        <v>83.42</v>
      </c>
      <c r="J32" s="3">
        <f t="shared" si="24"/>
        <v>85.42</v>
      </c>
      <c r="K32" s="3">
        <f t="shared" si="24"/>
        <v>75.08</v>
      </c>
      <c r="L32" s="3">
        <f t="shared" si="24"/>
        <v>1905460.47</v>
      </c>
      <c r="M32" s="3">
        <f t="shared" si="24"/>
        <v>2620648.42</v>
      </c>
      <c r="N32" s="3">
        <f t="shared" si="24"/>
        <v>2079554.34</v>
      </c>
    </row>
    <row r="33" spans="1:14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1.36</v>
      </c>
      <c r="E33" s="3">
        <f>IFERROR(INDEX(E51:E500,MATCH($A$33,$C$51:$C$500,0)),"")</f>
        <v>2.38</v>
      </c>
      <c r="H33" s="3">
        <f>IFERROR(INDEX(D33:G33,COUNT(D33:G33)),"")</f>
        <v>2.38</v>
      </c>
      <c r="I33" s="3">
        <f t="shared" ref="I33:N33" si="25">IFERROR(INDEX(I51:I500,MATCH($C$33,$C$51:$C$500,0)),"")</f>
        <v>2.27</v>
      </c>
      <c r="J33" s="3">
        <f t="shared" si="25"/>
        <v>0.9</v>
      </c>
      <c r="K33" s="3">
        <f t="shared" si="25"/>
        <v>2.02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15.56</v>
      </c>
      <c r="E34" s="3">
        <f>IFERROR(INDEX(E51:E500,MATCH($A$34,$C$51:$C$500,0)),"")</f>
        <v>-990</v>
      </c>
      <c r="H34" s="3">
        <f>IFERROR(INDEX(D34:G34,COUNT(D34:G34)),"")</f>
        <v>-990</v>
      </c>
      <c r="I34" s="3">
        <f t="shared" ref="I34:N34" si="26">IFERROR(INDEX(I51:I500,MATCH($C$34,$C$51:$C$500,0)),"")</f>
        <v>22.66</v>
      </c>
      <c r="J34" s="3">
        <f t="shared" si="26"/>
        <v>6.15</v>
      </c>
      <c r="K34" s="3">
        <f t="shared" si="26"/>
        <v>12.58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12.05</v>
      </c>
      <c r="E35" s="3">
        <f>IFERROR(INDEX(E51:E500,MATCH($A$35,$C$51:$C$500,0)),"")</f>
        <v>42.35</v>
      </c>
      <c r="H35" s="3">
        <f>IFERROR(INDEX(D35:G35,COUNT(D35:G35)),"")</f>
        <v>42.35</v>
      </c>
      <c r="I35" s="3">
        <f t="shared" ref="I35:N35" si="27">IFERROR(INDEX(I51:I500,MATCH($C$35,$C$51:$C$500,0)),"")</f>
        <v>5.8</v>
      </c>
      <c r="J35" s="3">
        <f t="shared" si="27"/>
        <v>2.63</v>
      </c>
      <c r="K35" s="3">
        <f t="shared" si="27"/>
        <v>5.34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64</v>
      </c>
      <c r="C36" t="s">
        <v>65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N36" si="28">IFERROR(INDEX(H51:H500,MATCH($C$36,$C$51:$C$500,0)),"")</f>
        <v>0.75150000000000006</v>
      </c>
      <c r="I36" s="4">
        <f t="shared" si="28"/>
        <v>1.3185</v>
      </c>
      <c r="J36" s="4">
        <f t="shared" si="28"/>
        <v>0.30359999999999998</v>
      </c>
      <c r="K36" s="4">
        <f t="shared" si="28"/>
        <v>0.28139999999999998</v>
      </c>
      <c r="L36" s="4">
        <f t="shared" si="28"/>
        <v>0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66</v>
      </c>
      <c r="C37" t="s">
        <v>67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N37" si="29">IFERROR(INDEX(H51:H500,MATCH($C$37,$C$51:$C$500,0)),"")</f>
        <v>11</v>
      </c>
      <c r="I37" s="3">
        <f t="shared" si="29"/>
        <v>11</v>
      </c>
      <c r="J37" s="3">
        <f t="shared" si="29"/>
        <v>3.8</v>
      </c>
      <c r="K37" s="3">
        <f t="shared" si="29"/>
        <v>3.4</v>
      </c>
      <c r="L37" s="3">
        <f t="shared" si="29"/>
        <v>0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73</v>
      </c>
      <c r="C51" t="s">
        <v>6</v>
      </c>
      <c r="D51" s="5">
        <v>21048782735</v>
      </c>
      <c r="E51" s="5">
        <v>10133512105</v>
      </c>
      <c r="F51" s="5">
        <v>19588487550</v>
      </c>
      <c r="G51" s="5">
        <v>14837507820</v>
      </c>
      <c r="I51" s="5">
        <v>70634746935</v>
      </c>
      <c r="J51" s="5">
        <v>63579851245</v>
      </c>
      <c r="K51" s="5">
        <v>61656997875</v>
      </c>
      <c r="L51" s="5">
        <v>64298584335</v>
      </c>
      <c r="M51" s="5">
        <v>50285780655</v>
      </c>
      <c r="N51" s="5">
        <v>27062481920</v>
      </c>
    </row>
    <row r="52" spans="2:14" ht="15.5" x14ac:dyDescent="0.35">
      <c r="C52" t="s">
        <v>74</v>
      </c>
      <c r="D52" s="5">
        <v>-8111655244</v>
      </c>
      <c r="E52" s="5">
        <v>-7552236971</v>
      </c>
      <c r="F52" s="5">
        <v>-11239257124</v>
      </c>
      <c r="G52" s="5">
        <v>-7233331602</v>
      </c>
      <c r="I52" s="5">
        <v>-33714709270</v>
      </c>
      <c r="J52" s="5">
        <v>-27226939830</v>
      </c>
      <c r="K52" s="5">
        <v>-27153668835</v>
      </c>
      <c r="L52" s="5">
        <v>-27913935061</v>
      </c>
      <c r="M52" s="5">
        <v>-24113774450</v>
      </c>
      <c r="N52" s="5">
        <v>-17197879874</v>
      </c>
    </row>
    <row r="53" spans="2:14" ht="15.5" x14ac:dyDescent="0.35">
      <c r="C53" t="s">
        <v>75</v>
      </c>
      <c r="D53" s="5">
        <v>12937127491</v>
      </c>
      <c r="E53" s="5">
        <v>2581275134</v>
      </c>
      <c r="F53" s="5">
        <v>8349230426</v>
      </c>
      <c r="G53" s="5">
        <v>7604176218</v>
      </c>
      <c r="I53" s="5">
        <v>36920037665</v>
      </c>
      <c r="J53" s="5">
        <v>36352911415</v>
      </c>
      <c r="K53" s="5">
        <v>34503329040</v>
      </c>
      <c r="L53" s="5">
        <v>36384649274</v>
      </c>
      <c r="M53" s="5">
        <v>26172006205</v>
      </c>
      <c r="N53" s="5">
        <v>9864602046</v>
      </c>
    </row>
    <row r="54" spans="2:14" ht="15.5" x14ac:dyDescent="0.35">
      <c r="C54" t="s">
        <v>76</v>
      </c>
      <c r="D54" s="5">
        <v>4582288987</v>
      </c>
      <c r="E54" s="5">
        <v>-2610123647</v>
      </c>
      <c r="F54" s="5">
        <v>-10503680893</v>
      </c>
      <c r="G54" s="5">
        <v>1656730346</v>
      </c>
      <c r="I54" s="5">
        <v>-10991129054</v>
      </c>
      <c r="J54" s="5">
        <v>-3395535519</v>
      </c>
      <c r="K54" s="5">
        <v>-1726098005</v>
      </c>
      <c r="L54" s="5">
        <v>-1662272927</v>
      </c>
      <c r="M54" s="5">
        <v>-5788021071</v>
      </c>
      <c r="N54" s="5">
        <v>771736663</v>
      </c>
    </row>
    <row r="55" spans="2:14" ht="15.5" x14ac:dyDescent="0.35">
      <c r="C55" t="s">
        <v>361</v>
      </c>
      <c r="D55" s="5">
        <v>-1446461013</v>
      </c>
      <c r="E55" s="5">
        <v>-1496373647</v>
      </c>
      <c r="F55" s="5">
        <v>-1757680893</v>
      </c>
      <c r="G55" s="5">
        <v>-1515269654</v>
      </c>
      <c r="I55" s="5">
        <v>-6536129054</v>
      </c>
      <c r="J55" s="5">
        <v>-5692135519</v>
      </c>
      <c r="K55" s="5">
        <v>-3508498005</v>
      </c>
      <c r="L55" s="5">
        <v>-2686272927</v>
      </c>
      <c r="M55" s="5">
        <v>-3026021071</v>
      </c>
      <c r="N55" s="5">
        <v>-2780263337</v>
      </c>
    </row>
    <row r="56" spans="2:14" ht="15.5" x14ac:dyDescent="0.35">
      <c r="C56" t="s">
        <v>81</v>
      </c>
    </row>
    <row r="57" spans="2:14" ht="15.5" x14ac:dyDescent="0.35">
      <c r="C57" t="s">
        <v>78</v>
      </c>
      <c r="D57" s="5">
        <v>17519416478</v>
      </c>
      <c r="E57" s="5">
        <v>-28848513</v>
      </c>
      <c r="F57" s="5">
        <v>-2154450467</v>
      </c>
      <c r="G57" s="5">
        <v>9260906564</v>
      </c>
      <c r="I57" s="5">
        <v>25928908611</v>
      </c>
      <c r="J57" s="5">
        <v>32957375896</v>
      </c>
      <c r="K57" s="5">
        <v>32777231035</v>
      </c>
      <c r="L57" s="5">
        <v>34722376347</v>
      </c>
      <c r="M57" s="5">
        <v>20383985134</v>
      </c>
      <c r="N57" s="5">
        <v>10636338709</v>
      </c>
    </row>
    <row r="58" spans="2:14" ht="15.5" x14ac:dyDescent="0.35">
      <c r="C58" t="s">
        <v>79</v>
      </c>
      <c r="D58" s="5">
        <v>-5024878</v>
      </c>
      <c r="E58" s="5">
        <v>97259193</v>
      </c>
      <c r="F58" s="5">
        <v>-67661926</v>
      </c>
      <c r="G58" s="5">
        <v>-36723970</v>
      </c>
      <c r="I58" s="5">
        <v>120706729</v>
      </c>
      <c r="J58" s="5">
        <v>616485607</v>
      </c>
      <c r="K58" s="5">
        <v>-86742667</v>
      </c>
      <c r="L58" s="5">
        <v>149278889</v>
      </c>
      <c r="M58" s="5">
        <v>618262363</v>
      </c>
      <c r="N58" s="5">
        <v>-40149483</v>
      </c>
    </row>
    <row r="59" spans="2:14" ht="15.5" x14ac:dyDescent="0.35">
      <c r="C59" t="s">
        <v>27</v>
      </c>
      <c r="D59" s="5">
        <v>-14658968</v>
      </c>
      <c r="E59" s="5">
        <v>-21733679</v>
      </c>
      <c r="F59" s="5">
        <v>-28641781</v>
      </c>
      <c r="G59" s="5">
        <v>-35387199</v>
      </c>
      <c r="I59" s="5">
        <v>-154407953</v>
      </c>
      <c r="J59" s="5">
        <v>5394108</v>
      </c>
      <c r="K59" s="5">
        <v>-226508797</v>
      </c>
      <c r="L59" s="5">
        <v>-475861195</v>
      </c>
      <c r="M59" s="5">
        <v>-709826438</v>
      </c>
      <c r="N59" s="5">
        <v>-913799906</v>
      </c>
    </row>
    <row r="60" spans="2:14" ht="15.5" x14ac:dyDescent="0.35">
      <c r="C60" t="s">
        <v>80</v>
      </c>
      <c r="D60" s="5">
        <v>132011722</v>
      </c>
      <c r="E60" s="5">
        <v>193125762</v>
      </c>
      <c r="F60" s="5">
        <v>336549145</v>
      </c>
      <c r="G60" s="5">
        <v>342899478</v>
      </c>
      <c r="I60" s="5">
        <v>1066494929</v>
      </c>
      <c r="J60" s="5">
        <v>1396748257</v>
      </c>
      <c r="K60" s="5">
        <v>656354976</v>
      </c>
      <c r="L60" s="5">
        <v>3176100</v>
      </c>
      <c r="M60" s="5">
        <v>2072100</v>
      </c>
      <c r="N60" s="5">
        <v>2685098</v>
      </c>
    </row>
    <row r="61" spans="2:14" ht="15.5" x14ac:dyDescent="0.35">
      <c r="C61" t="s">
        <v>241</v>
      </c>
      <c r="I61" s="5">
        <v>-2395835</v>
      </c>
      <c r="J61" s="5">
        <v>-8333342</v>
      </c>
      <c r="K61" s="5">
        <v>-2087501</v>
      </c>
      <c r="L61" s="5">
        <v>89189189</v>
      </c>
      <c r="M61" s="5">
        <v>-15411353</v>
      </c>
    </row>
    <row r="62" spans="2:14" ht="15.5" x14ac:dyDescent="0.35">
      <c r="C62" t="s">
        <v>243</v>
      </c>
      <c r="D62" s="5">
        <v>-122406118</v>
      </c>
      <c r="E62" s="5">
        <v>-74259947</v>
      </c>
      <c r="F62" s="5">
        <v>-375441610</v>
      </c>
      <c r="G62" s="5">
        <v>-344731911</v>
      </c>
      <c r="I62" s="5">
        <v>-789352350</v>
      </c>
      <c r="J62" s="5">
        <v>-971890599</v>
      </c>
      <c r="K62" s="5">
        <v>-514497769</v>
      </c>
      <c r="L62" s="5">
        <v>-41043387</v>
      </c>
      <c r="M62" s="5">
        <v>-37311837</v>
      </c>
      <c r="N62" s="5">
        <v>-42491075</v>
      </c>
    </row>
    <row r="63" spans="2:14" ht="15.5" x14ac:dyDescent="0.35">
      <c r="C63" t="s">
        <v>82</v>
      </c>
      <c r="D63" s="5">
        <v>-5024878</v>
      </c>
      <c r="E63" s="5">
        <v>97259193</v>
      </c>
      <c r="F63" s="5">
        <v>-67661926</v>
      </c>
      <c r="G63" s="5">
        <v>-36723970</v>
      </c>
      <c r="I63" s="5">
        <v>120706729</v>
      </c>
      <c r="J63" s="5">
        <v>616485607</v>
      </c>
      <c r="K63" s="5">
        <v>-86742667</v>
      </c>
      <c r="L63" s="5">
        <v>149278889</v>
      </c>
      <c r="M63" s="5">
        <v>618262363</v>
      </c>
      <c r="N63" s="5">
        <v>-40149483</v>
      </c>
    </row>
    <row r="64" spans="2:14" ht="15.5" x14ac:dyDescent="0.35">
      <c r="C64" t="s">
        <v>29</v>
      </c>
      <c r="D64" s="5">
        <v>17514391600</v>
      </c>
      <c r="E64" s="5">
        <v>68410680</v>
      </c>
      <c r="F64" s="5">
        <v>-2222112393</v>
      </c>
      <c r="G64" s="5">
        <v>9224182594</v>
      </c>
      <c r="I64" s="5">
        <v>26049615340</v>
      </c>
      <c r="J64" s="5">
        <v>33573861503</v>
      </c>
      <c r="K64" s="5">
        <v>32690488368</v>
      </c>
      <c r="L64" s="5">
        <v>34871655236</v>
      </c>
      <c r="M64" s="5">
        <v>21002247497</v>
      </c>
      <c r="N64" s="5">
        <v>10596189226</v>
      </c>
    </row>
    <row r="65" spans="2:14" ht="15.5" x14ac:dyDescent="0.35">
      <c r="C65" t="s">
        <v>28</v>
      </c>
      <c r="D65" s="5">
        <v>-1218670234</v>
      </c>
      <c r="E65" s="5">
        <v>-499953113</v>
      </c>
      <c r="F65" s="5">
        <v>-3458742853</v>
      </c>
      <c r="G65" s="5">
        <v>-862432970</v>
      </c>
      <c r="I65" s="5">
        <v>-7966889174</v>
      </c>
      <c r="J65" s="5">
        <v>-6442706305</v>
      </c>
      <c r="K65" s="5">
        <v>-6503610532</v>
      </c>
      <c r="L65" s="5">
        <v>-7202655051</v>
      </c>
      <c r="M65" s="5">
        <v>-6015438452</v>
      </c>
      <c r="N65" s="5">
        <v>-912604184</v>
      </c>
    </row>
    <row r="66" spans="2:14" ht="15.5" x14ac:dyDescent="0.35">
      <c r="C66" t="s">
        <v>83</v>
      </c>
      <c r="D66" s="5">
        <v>-2551115160</v>
      </c>
      <c r="E66" s="5">
        <v>-261048040</v>
      </c>
      <c r="F66" s="5">
        <v>-1539301500</v>
      </c>
      <c r="G66" s="5">
        <v>-1532272060</v>
      </c>
      <c r="I66" s="5">
        <v>-6978928880</v>
      </c>
      <c r="J66" s="5">
        <v>-6971527420</v>
      </c>
      <c r="K66" s="5">
        <v>-6884011200</v>
      </c>
      <c r="L66" s="5">
        <v>-7364494060</v>
      </c>
      <c r="M66" s="5">
        <v>-5381871440</v>
      </c>
      <c r="N66" s="5">
        <v>-1540476407</v>
      </c>
    </row>
    <row r="67" spans="2:14" ht="15.5" x14ac:dyDescent="0.35">
      <c r="C67" t="s">
        <v>84</v>
      </c>
      <c r="D67" s="5">
        <v>1332444926</v>
      </c>
      <c r="E67" s="5">
        <v>-238905073</v>
      </c>
      <c r="F67" s="5">
        <v>-1919441353</v>
      </c>
      <c r="G67" s="5">
        <v>669839090</v>
      </c>
      <c r="I67" s="5">
        <v>-987960294</v>
      </c>
      <c r="J67" s="5">
        <v>528821115</v>
      </c>
      <c r="K67" s="5">
        <v>380400668</v>
      </c>
      <c r="L67" s="5">
        <v>161839009</v>
      </c>
      <c r="M67" s="5">
        <v>-633567012</v>
      </c>
      <c r="N67" s="5">
        <v>627872223</v>
      </c>
    </row>
    <row r="68" spans="2:14" ht="15.5" x14ac:dyDescent="0.35">
      <c r="C68" t="s">
        <v>85</v>
      </c>
      <c r="D68" s="5">
        <v>-1218670234</v>
      </c>
      <c r="E68" s="5">
        <v>-499953113</v>
      </c>
      <c r="F68" s="5">
        <v>-3458742853</v>
      </c>
      <c r="G68" s="5">
        <v>-862432970</v>
      </c>
      <c r="I68" s="5">
        <v>-7966889174</v>
      </c>
      <c r="J68" s="5">
        <v>-6442706305</v>
      </c>
      <c r="K68" s="5">
        <v>-6503610532</v>
      </c>
      <c r="L68" s="5">
        <v>-7202655051</v>
      </c>
      <c r="M68" s="5">
        <v>-6015438452</v>
      </c>
      <c r="N68" s="5">
        <v>-912604184</v>
      </c>
    </row>
    <row r="69" spans="2:14" ht="15.5" x14ac:dyDescent="0.35">
      <c r="C69" t="s">
        <v>87</v>
      </c>
      <c r="D69" s="5">
        <v>16295721366</v>
      </c>
      <c r="E69" s="5">
        <v>-431542433</v>
      </c>
      <c r="F69" s="5">
        <v>-5680855246</v>
      </c>
      <c r="G69" s="5">
        <v>8361749624</v>
      </c>
      <c r="I69" s="5">
        <v>18082726166</v>
      </c>
      <c r="J69" s="5">
        <v>27131155198</v>
      </c>
      <c r="K69" s="5">
        <v>26186877836</v>
      </c>
      <c r="L69" s="5">
        <v>27669000185</v>
      </c>
      <c r="M69" s="5">
        <v>14986809045</v>
      </c>
      <c r="N69" s="5">
        <v>9683585042</v>
      </c>
    </row>
    <row r="70" spans="2:14" ht="15.5" x14ac:dyDescent="0.35">
      <c r="C70" t="s">
        <v>88</v>
      </c>
      <c r="D70" s="5">
        <v>-19732692</v>
      </c>
      <c r="E70" s="5">
        <v>-19732690</v>
      </c>
      <c r="F70" s="5">
        <v>-111282886</v>
      </c>
      <c r="G70" s="5">
        <v>10784041</v>
      </c>
      <c r="I70" s="5">
        <v>-78930762</v>
      </c>
      <c r="J70" s="5">
        <v>43136165</v>
      </c>
      <c r="K70" s="5">
        <v>-1284002</v>
      </c>
      <c r="L70" s="5">
        <v>55421411</v>
      </c>
      <c r="M70" s="5">
        <v>353208072</v>
      </c>
      <c r="N70" s="5">
        <v>24235507</v>
      </c>
    </row>
    <row r="71" spans="2:14" ht="15.5" x14ac:dyDescent="0.35">
      <c r="C71" t="s">
        <v>89</v>
      </c>
      <c r="D71" s="5">
        <v>16275988674</v>
      </c>
      <c r="E71" s="5">
        <v>-451275123</v>
      </c>
      <c r="F71" s="5">
        <v>-5792138132</v>
      </c>
      <c r="G71" s="5">
        <v>8372533665</v>
      </c>
      <c r="I71" s="5">
        <v>18003795404</v>
      </c>
      <c r="J71" s="5">
        <v>27174291363</v>
      </c>
      <c r="K71" s="5">
        <v>26185593834</v>
      </c>
      <c r="L71" s="5">
        <v>27724421596</v>
      </c>
      <c r="M71" s="5">
        <v>15340017117</v>
      </c>
      <c r="N71" s="5">
        <v>9707820549</v>
      </c>
    </row>
    <row r="72" spans="2:14" ht="15.5" x14ac:dyDescent="0.35">
      <c r="C72" t="s">
        <v>90</v>
      </c>
      <c r="D72" s="5">
        <v>16295721366</v>
      </c>
      <c r="E72" s="5">
        <v>-431542433</v>
      </c>
      <c r="F72" s="5">
        <v>-5680855246</v>
      </c>
      <c r="G72" s="5">
        <v>8361749624</v>
      </c>
      <c r="I72" s="5">
        <v>18082726166</v>
      </c>
      <c r="J72" s="5">
        <v>27131155198</v>
      </c>
      <c r="K72" s="5">
        <v>26186877836</v>
      </c>
      <c r="L72" s="5">
        <v>27669000185</v>
      </c>
      <c r="M72" s="5">
        <v>14986809045</v>
      </c>
      <c r="N72" s="5">
        <v>9683585042</v>
      </c>
    </row>
    <row r="73" spans="2:14" ht="15.5" x14ac:dyDescent="0.35">
      <c r="C73" t="s">
        <v>8</v>
      </c>
      <c r="D73" s="5">
        <v>16275988674</v>
      </c>
      <c r="E73" s="5">
        <v>-451275123</v>
      </c>
      <c r="F73" s="5">
        <v>-5792138132</v>
      </c>
      <c r="G73" s="5">
        <v>8372533665</v>
      </c>
      <c r="I73" s="5">
        <v>18003795404</v>
      </c>
      <c r="J73" s="5">
        <v>27174291363</v>
      </c>
      <c r="K73" s="5">
        <v>26185593834</v>
      </c>
      <c r="L73" s="5">
        <v>27724421596</v>
      </c>
      <c r="M73" s="5">
        <v>15340017117</v>
      </c>
      <c r="N73" s="5">
        <v>9707820549</v>
      </c>
    </row>
    <row r="74" spans="2:14" ht="15.5" x14ac:dyDescent="0.35">
      <c r="C74" t="s">
        <v>92</v>
      </c>
      <c r="D74" s="5">
        <v>16295721366</v>
      </c>
      <c r="E74" s="5">
        <v>-431542433</v>
      </c>
      <c r="F74" s="5">
        <v>-5680855246</v>
      </c>
      <c r="G74" s="5">
        <v>8361749624</v>
      </c>
      <c r="I74" s="5">
        <v>18082726166</v>
      </c>
      <c r="J74" s="5">
        <v>27131155198</v>
      </c>
      <c r="K74" s="5">
        <v>26186877836</v>
      </c>
      <c r="L74" s="5">
        <v>27669000185</v>
      </c>
      <c r="M74" s="5">
        <v>14986809045</v>
      </c>
      <c r="N74" s="5">
        <v>9683585042</v>
      </c>
    </row>
    <row r="75" spans="2:14" ht="15.5" x14ac:dyDescent="0.35">
      <c r="C75" t="s">
        <v>93</v>
      </c>
      <c r="D75" s="5">
        <v>16275988674</v>
      </c>
      <c r="E75" s="5">
        <v>-451275123</v>
      </c>
      <c r="F75" s="5">
        <v>-5792138132</v>
      </c>
      <c r="G75" s="5">
        <v>8372533665</v>
      </c>
      <c r="I75" s="5">
        <v>18003795404</v>
      </c>
      <c r="J75" s="5">
        <v>27174291363</v>
      </c>
      <c r="K75" s="5">
        <v>26185593834</v>
      </c>
      <c r="L75" s="5">
        <v>27724421596</v>
      </c>
      <c r="M75" s="5">
        <v>15340017117</v>
      </c>
      <c r="N75" s="5">
        <v>9707820549</v>
      </c>
    </row>
    <row r="76" spans="2:14" ht="15.5" x14ac:dyDescent="0.35">
      <c r="C76" t="s">
        <v>94</v>
      </c>
      <c r="D76" s="5">
        <v>16275988674</v>
      </c>
      <c r="E76" s="5">
        <v>-451275123</v>
      </c>
      <c r="F76" s="5">
        <v>-5792138132</v>
      </c>
      <c r="G76" s="5">
        <v>8372533665</v>
      </c>
      <c r="I76" s="5">
        <v>18003795404</v>
      </c>
      <c r="J76" s="5">
        <v>27174291363</v>
      </c>
      <c r="K76" s="5">
        <v>26185593834</v>
      </c>
      <c r="L76" s="5">
        <v>27724421596</v>
      </c>
      <c r="M76" s="5">
        <v>15340017117</v>
      </c>
      <c r="N76" s="5">
        <v>9707820549</v>
      </c>
    </row>
    <row r="78" spans="2:14" ht="15.5" x14ac:dyDescent="0.35">
      <c r="B78" t="s">
        <v>95</v>
      </c>
      <c r="C78" t="s">
        <v>96</v>
      </c>
    </row>
    <row r="79" spans="2:14" ht="15.5" x14ac:dyDescent="0.35">
      <c r="C79" t="s">
        <v>97</v>
      </c>
    </row>
    <row r="80" spans="2:14" ht="15.5" x14ac:dyDescent="0.35">
      <c r="C80" t="s">
        <v>20</v>
      </c>
      <c r="D80" s="5">
        <v>64745693232</v>
      </c>
      <c r="E80" s="5">
        <v>63210004564</v>
      </c>
      <c r="F80" s="5">
        <v>65233892030</v>
      </c>
      <c r="G80" s="5">
        <v>68701616801</v>
      </c>
      <c r="I80" s="5">
        <v>65233892030</v>
      </c>
      <c r="J80" s="5">
        <v>64211343037</v>
      </c>
      <c r="K80" s="5">
        <v>74977433758</v>
      </c>
      <c r="L80" s="5">
        <v>3401161559</v>
      </c>
      <c r="M80" s="5">
        <v>301700325</v>
      </c>
      <c r="N80" s="5">
        <v>885844714</v>
      </c>
    </row>
    <row r="81" spans="3:14" ht="15.5" x14ac:dyDescent="0.35">
      <c r="C81" t="s">
        <v>246</v>
      </c>
      <c r="K81" s="5">
        <v>15000000000</v>
      </c>
    </row>
    <row r="82" spans="3:14" ht="15.5" x14ac:dyDescent="0.35">
      <c r="C82" t="s">
        <v>98</v>
      </c>
      <c r="D82" s="5">
        <v>1416967437</v>
      </c>
      <c r="E82" s="5">
        <v>2000156060</v>
      </c>
      <c r="F82" s="5">
        <v>1738847249</v>
      </c>
      <c r="G82" s="5">
        <v>937830418</v>
      </c>
      <c r="I82" s="5">
        <v>1738847249</v>
      </c>
      <c r="J82" s="5">
        <v>962433024</v>
      </c>
      <c r="K82" s="5">
        <v>169315594</v>
      </c>
      <c r="L82" s="5">
        <v>316429763</v>
      </c>
      <c r="M82" s="5">
        <v>429392332</v>
      </c>
      <c r="N82" s="5">
        <v>1090254301</v>
      </c>
    </row>
    <row r="83" spans="3:14" ht="15.5" x14ac:dyDescent="0.35">
      <c r="C83" t="s">
        <v>99</v>
      </c>
      <c r="K83" s="5">
        <v>1618752</v>
      </c>
      <c r="M83" s="5">
        <v>3184352</v>
      </c>
      <c r="N83" s="5">
        <v>1646252</v>
      </c>
    </row>
    <row r="84" spans="3:14" ht="15.5" x14ac:dyDescent="0.35">
      <c r="C84" t="s">
        <v>100</v>
      </c>
      <c r="D84" s="5">
        <v>1416967437</v>
      </c>
      <c r="E84" s="5">
        <v>2000156060</v>
      </c>
      <c r="F84" s="5">
        <v>1738847249</v>
      </c>
      <c r="G84" s="5">
        <v>937830418</v>
      </c>
      <c r="I84" s="5">
        <v>1738847249</v>
      </c>
      <c r="J84" s="5">
        <v>962433024</v>
      </c>
      <c r="K84" s="5">
        <v>169315594</v>
      </c>
      <c r="L84" s="5">
        <v>316429763</v>
      </c>
      <c r="M84" s="5">
        <v>429392332</v>
      </c>
      <c r="N84" s="5">
        <v>1090254301</v>
      </c>
    </row>
    <row r="85" spans="3:14" ht="15.5" x14ac:dyDescent="0.35">
      <c r="C85" t="s">
        <v>101</v>
      </c>
      <c r="D85" s="5">
        <v>48034000</v>
      </c>
      <c r="E85" s="5">
        <v>51960000</v>
      </c>
      <c r="F85" s="5">
        <v>47595000</v>
      </c>
      <c r="G85" s="5">
        <v>40554000</v>
      </c>
      <c r="I85" s="5">
        <v>47595000</v>
      </c>
      <c r="J85" s="5">
        <v>46523000</v>
      </c>
      <c r="K85" s="5">
        <v>38161528</v>
      </c>
      <c r="L85" s="5">
        <v>2112903250</v>
      </c>
      <c r="M85" s="5">
        <v>29638630000</v>
      </c>
      <c r="N85" s="5">
        <v>10080684837</v>
      </c>
    </row>
    <row r="86" spans="3:14" ht="15.5" x14ac:dyDescent="0.35">
      <c r="C86" t="s">
        <v>247</v>
      </c>
      <c r="M86" s="5">
        <v>2731600000</v>
      </c>
    </row>
    <row r="87" spans="3:14" ht="15.5" x14ac:dyDescent="0.35">
      <c r="C87" t="s">
        <v>102</v>
      </c>
      <c r="D87" s="5">
        <v>48034000</v>
      </c>
      <c r="E87" s="5">
        <v>51960000</v>
      </c>
      <c r="F87" s="5">
        <v>47595000</v>
      </c>
      <c r="G87" s="5">
        <v>40554000</v>
      </c>
      <c r="I87" s="5">
        <v>47595000</v>
      </c>
      <c r="J87" s="5">
        <v>46523000</v>
      </c>
      <c r="K87" s="5">
        <v>38161528</v>
      </c>
      <c r="L87" s="5">
        <v>2112903250</v>
      </c>
      <c r="M87" s="5">
        <v>29638630000</v>
      </c>
      <c r="N87" s="5">
        <v>10080684837</v>
      </c>
    </row>
    <row r="88" spans="3:14" ht="15.5" x14ac:dyDescent="0.35">
      <c r="C88" t="s">
        <v>103</v>
      </c>
      <c r="D88" s="5">
        <v>1173829161</v>
      </c>
      <c r="E88" s="5">
        <v>367281071</v>
      </c>
      <c r="F88" s="5">
        <v>2276004430</v>
      </c>
      <c r="G88" s="5">
        <v>454987065</v>
      </c>
      <c r="I88" s="5">
        <v>2276004430</v>
      </c>
      <c r="J88" s="5">
        <v>1088308123</v>
      </c>
      <c r="K88" s="5">
        <v>1328091500</v>
      </c>
      <c r="L88" s="5">
        <v>2922626931</v>
      </c>
      <c r="M88" s="5">
        <v>600289204</v>
      </c>
      <c r="N88" s="5">
        <v>52129610</v>
      </c>
    </row>
    <row r="89" spans="3:14" ht="15.5" x14ac:dyDescent="0.35">
      <c r="C89" t="s">
        <v>81</v>
      </c>
      <c r="D89" s="5">
        <v>222400453</v>
      </c>
      <c r="E89" s="5">
        <v>242133145</v>
      </c>
      <c r="F89" s="5">
        <v>261865835</v>
      </c>
      <c r="G89" s="5">
        <v>373148721</v>
      </c>
      <c r="I89" s="5">
        <v>261865835</v>
      </c>
      <c r="J89" s="5">
        <v>340796597</v>
      </c>
      <c r="K89" s="5">
        <v>297660432</v>
      </c>
      <c r="L89" s="5">
        <v>298944434</v>
      </c>
      <c r="M89" s="5">
        <v>243523023</v>
      </c>
      <c r="N89" s="5">
        <v>-109685049</v>
      </c>
    </row>
    <row r="90" spans="3:14" ht="15.5" x14ac:dyDescent="0.35">
      <c r="C90" t="s">
        <v>104</v>
      </c>
      <c r="D90" s="5">
        <v>81132801204</v>
      </c>
      <c r="E90" s="5">
        <v>74533881904</v>
      </c>
      <c r="F90" s="5">
        <v>78409332110</v>
      </c>
      <c r="G90" s="5">
        <v>86201917506</v>
      </c>
      <c r="I90" s="5">
        <v>78409332110</v>
      </c>
      <c r="J90" s="5">
        <v>77361721297</v>
      </c>
      <c r="K90" s="5">
        <v>100317680733</v>
      </c>
      <c r="L90" s="5">
        <v>15589762940</v>
      </c>
      <c r="M90" s="5">
        <v>36782317315</v>
      </c>
      <c r="N90" s="5">
        <v>20696735461</v>
      </c>
    </row>
    <row r="91" spans="3:14" ht="15.5" x14ac:dyDescent="0.35">
      <c r="C91" t="s">
        <v>105</v>
      </c>
    </row>
    <row r="92" spans="3:14" ht="15.5" x14ac:dyDescent="0.35">
      <c r="C92" t="s">
        <v>248</v>
      </c>
      <c r="D92" s="5">
        <v>8683872766</v>
      </c>
      <c r="E92" s="5">
        <v>8806278885</v>
      </c>
      <c r="F92" s="5">
        <v>8880538831</v>
      </c>
      <c r="G92" s="5">
        <v>9255980441</v>
      </c>
      <c r="I92" s="5">
        <v>8880538831</v>
      </c>
      <c r="J92" s="5">
        <v>9394891181</v>
      </c>
      <c r="K92" s="5">
        <v>9586781780</v>
      </c>
      <c r="L92" s="5">
        <v>9837279549</v>
      </c>
      <c r="M92" s="5">
        <v>9878322936</v>
      </c>
      <c r="N92" s="5">
        <v>3465634773</v>
      </c>
    </row>
    <row r="93" spans="3:14" ht="15.5" x14ac:dyDescent="0.35">
      <c r="C93" t="s">
        <v>106</v>
      </c>
      <c r="D93" s="5">
        <v>86751984711</v>
      </c>
      <c r="E93" s="5">
        <v>87591721063</v>
      </c>
      <c r="F93" s="5">
        <v>88440395705</v>
      </c>
      <c r="G93" s="5">
        <v>88567183574</v>
      </c>
      <c r="I93" s="5">
        <v>88440395705</v>
      </c>
      <c r="J93" s="5">
        <v>91766698799</v>
      </c>
      <c r="K93" s="5">
        <v>47787512305</v>
      </c>
      <c r="L93" s="5">
        <v>37342438289</v>
      </c>
      <c r="M93" s="5">
        <v>35659193134</v>
      </c>
      <c r="N93" s="5">
        <v>36351313536</v>
      </c>
    </row>
    <row r="94" spans="3:14" ht="15.5" x14ac:dyDescent="0.35">
      <c r="C94" t="s">
        <v>108</v>
      </c>
      <c r="D94" s="5">
        <v>2643372035</v>
      </c>
      <c r="E94" s="5">
        <v>1305361479</v>
      </c>
      <c r="F94" s="5">
        <v>1538700921</v>
      </c>
      <c r="G94" s="5">
        <v>3426754793</v>
      </c>
      <c r="I94" s="5">
        <v>1538700921</v>
      </c>
      <c r="J94" s="5">
        <v>2504398692</v>
      </c>
      <c r="K94" s="5">
        <v>1987744188</v>
      </c>
      <c r="L94" s="5">
        <v>1606981365</v>
      </c>
      <c r="M94" s="5">
        <v>1460774036</v>
      </c>
      <c r="N94" s="5">
        <v>2193963836</v>
      </c>
    </row>
    <row r="95" spans="3:14" ht="15.5" x14ac:dyDescent="0.35">
      <c r="C95" t="s">
        <v>109</v>
      </c>
      <c r="D95" s="5">
        <v>108186424984</v>
      </c>
      <c r="E95" s="5">
        <v>108711837510</v>
      </c>
      <c r="F95" s="5">
        <v>108512150274</v>
      </c>
      <c r="G95" s="5">
        <v>110890260338</v>
      </c>
      <c r="I95" s="5">
        <v>108512150274</v>
      </c>
      <c r="J95" s="5">
        <v>113195118726</v>
      </c>
      <c r="K95" s="5">
        <v>68593870846</v>
      </c>
      <c r="L95" s="5">
        <v>57473319194</v>
      </c>
      <c r="M95" s="5">
        <v>54821214382</v>
      </c>
      <c r="N95" s="5">
        <v>49566251261</v>
      </c>
    </row>
    <row r="96" spans="3:14" ht="15.5" x14ac:dyDescent="0.35">
      <c r="C96" t="s">
        <v>110</v>
      </c>
      <c r="D96" s="5">
        <v>189319226188</v>
      </c>
      <c r="E96" s="5">
        <v>183245719414</v>
      </c>
      <c r="F96" s="5">
        <v>186921482384</v>
      </c>
      <c r="G96" s="5">
        <v>197092177844</v>
      </c>
      <c r="I96" s="5">
        <v>186921482384</v>
      </c>
      <c r="J96" s="5">
        <v>190556840023</v>
      </c>
      <c r="K96" s="5">
        <v>168911551579</v>
      </c>
      <c r="L96" s="5">
        <v>73063082134</v>
      </c>
      <c r="M96" s="5">
        <v>91603531697</v>
      </c>
      <c r="N96" s="5">
        <v>70262986722</v>
      </c>
    </row>
    <row r="97" spans="3:14" ht="15.5" x14ac:dyDescent="0.35">
      <c r="C97" t="s">
        <v>111</v>
      </c>
    </row>
    <row r="98" spans="3:14" ht="15.5" x14ac:dyDescent="0.35">
      <c r="C98" t="s">
        <v>112</v>
      </c>
    </row>
    <row r="99" spans="3:14" ht="15.5" x14ac:dyDescent="0.35">
      <c r="C99" t="s">
        <v>113</v>
      </c>
      <c r="D99" s="5">
        <v>1748123316</v>
      </c>
      <c r="E99" s="5">
        <v>2247242893</v>
      </c>
      <c r="F99" s="5">
        <v>5522185269</v>
      </c>
      <c r="G99" s="5">
        <v>2467663713</v>
      </c>
      <c r="I99" s="5">
        <v>5522185269</v>
      </c>
      <c r="J99" s="5">
        <v>3966243581</v>
      </c>
      <c r="K99" s="5">
        <v>5756692657</v>
      </c>
      <c r="L99" s="5">
        <v>16689410787</v>
      </c>
      <c r="M99" s="5">
        <v>12610893326</v>
      </c>
      <c r="N99" s="5">
        <v>4314980397</v>
      </c>
    </row>
    <row r="100" spans="3:14" ht="15.5" x14ac:dyDescent="0.35">
      <c r="C100" t="s">
        <v>114</v>
      </c>
    </row>
    <row r="101" spans="3:14" ht="15.5" x14ac:dyDescent="0.35">
      <c r="C101" t="s">
        <v>251</v>
      </c>
      <c r="D101" s="5">
        <v>77121468</v>
      </c>
      <c r="E101" s="5">
        <v>243067960</v>
      </c>
      <c r="F101" s="5">
        <v>2188126620</v>
      </c>
      <c r="G101" s="5">
        <v>244546270</v>
      </c>
      <c r="I101" s="5">
        <v>2188126620</v>
      </c>
      <c r="J101" s="5">
        <v>446821145</v>
      </c>
      <c r="K101" s="5">
        <v>1188047550</v>
      </c>
      <c r="L101" s="5">
        <v>2822706930</v>
      </c>
      <c r="M101" s="5">
        <v>946628548</v>
      </c>
      <c r="N101" s="5">
        <v>116769979</v>
      </c>
    </row>
    <row r="102" spans="3:14" ht="15.5" x14ac:dyDescent="0.35">
      <c r="C102" t="s">
        <v>116</v>
      </c>
      <c r="D102" s="5">
        <v>986571184</v>
      </c>
      <c r="E102" s="5">
        <v>1005345335</v>
      </c>
      <c r="F102" s="5">
        <v>1177894499</v>
      </c>
      <c r="G102" s="5">
        <v>662140371</v>
      </c>
      <c r="I102" s="5">
        <v>1177894499</v>
      </c>
      <c r="J102" s="5">
        <v>1468300442</v>
      </c>
      <c r="K102" s="5">
        <v>2579958863</v>
      </c>
      <c r="L102" s="5">
        <v>11794524689</v>
      </c>
      <c r="M102" s="5">
        <v>6991836503</v>
      </c>
      <c r="N102" s="5">
        <v>2573344009</v>
      </c>
    </row>
    <row r="103" spans="3:14" ht="15.5" x14ac:dyDescent="0.35">
      <c r="C103" t="s">
        <v>115</v>
      </c>
    </row>
    <row r="104" spans="3:14" ht="15.5" x14ac:dyDescent="0.35">
      <c r="C104" t="s">
        <v>252</v>
      </c>
      <c r="K104" s="5">
        <v>1618752</v>
      </c>
      <c r="M104" s="5">
        <v>2734784352</v>
      </c>
      <c r="N104" s="5">
        <v>1646252</v>
      </c>
    </row>
    <row r="105" spans="3:14" ht="15.5" x14ac:dyDescent="0.35">
      <c r="C105" t="s">
        <v>117</v>
      </c>
      <c r="D105" s="5">
        <v>353672189</v>
      </c>
      <c r="E105" s="5">
        <v>367658091</v>
      </c>
      <c r="F105" s="5">
        <v>1231654322</v>
      </c>
      <c r="G105" s="5">
        <v>373137129</v>
      </c>
      <c r="I105" s="5">
        <v>1231654322</v>
      </c>
      <c r="J105" s="5">
        <v>945241947</v>
      </c>
      <c r="K105" s="5">
        <v>108286400</v>
      </c>
      <c r="L105" s="5">
        <v>87215000</v>
      </c>
      <c r="M105" s="5">
        <v>10600000</v>
      </c>
      <c r="N105" s="5">
        <v>17094000</v>
      </c>
    </row>
    <row r="106" spans="3:14" ht="15.5" x14ac:dyDescent="0.35">
      <c r="C106" t="s">
        <v>322</v>
      </c>
    </row>
    <row r="107" spans="3:14" ht="15.5" x14ac:dyDescent="0.35">
      <c r="C107" t="s">
        <v>255</v>
      </c>
      <c r="L107" s="5">
        <v>1878781092</v>
      </c>
      <c r="M107" s="5">
        <v>3863745259</v>
      </c>
      <c r="N107" s="5">
        <v>5590789182</v>
      </c>
    </row>
    <row r="108" spans="3:14" ht="15.5" x14ac:dyDescent="0.35">
      <c r="C108" t="s">
        <v>323</v>
      </c>
      <c r="N108" s="5">
        <v>103489100</v>
      </c>
    </row>
    <row r="109" spans="3:14" ht="15.5" x14ac:dyDescent="0.35">
      <c r="C109" t="s">
        <v>325</v>
      </c>
      <c r="D109" s="5">
        <v>330758475</v>
      </c>
      <c r="E109" s="5">
        <v>631171507</v>
      </c>
      <c r="F109" s="5">
        <v>924509828</v>
      </c>
      <c r="G109" s="5">
        <v>1187839943</v>
      </c>
      <c r="I109" s="5">
        <v>924509828</v>
      </c>
      <c r="J109" s="5">
        <v>1105880047</v>
      </c>
      <c r="K109" s="5">
        <v>1878781092</v>
      </c>
      <c r="L109" s="5">
        <v>1984964168</v>
      </c>
      <c r="M109" s="5">
        <v>1727043923</v>
      </c>
      <c r="N109" s="5">
        <v>1606126157</v>
      </c>
    </row>
    <row r="110" spans="3:14" ht="15.5" x14ac:dyDescent="0.35">
      <c r="C110" t="s">
        <v>122</v>
      </c>
      <c r="D110" s="5">
        <v>676704726</v>
      </c>
      <c r="E110" s="5">
        <v>626250197</v>
      </c>
      <c r="F110" s="5">
        <v>575795668</v>
      </c>
      <c r="G110" s="5">
        <v>422572556</v>
      </c>
      <c r="I110" s="5">
        <v>575795668</v>
      </c>
      <c r="J110" s="5">
        <v>1445487382</v>
      </c>
      <c r="K110" s="5">
        <v>418758305</v>
      </c>
      <c r="L110" s="5">
        <v>2353867152</v>
      </c>
      <c r="M110" s="5">
        <v>4697255772</v>
      </c>
      <c r="N110" s="5">
        <v>6992640843</v>
      </c>
    </row>
    <row r="111" spans="3:14" ht="15.5" x14ac:dyDescent="0.35">
      <c r="C111" t="s">
        <v>123</v>
      </c>
      <c r="D111" s="5">
        <v>676704726</v>
      </c>
      <c r="E111" s="5">
        <v>626250197</v>
      </c>
      <c r="F111" s="5">
        <v>575795668</v>
      </c>
      <c r="G111" s="5">
        <v>422572556</v>
      </c>
      <c r="I111" s="5">
        <v>575795668</v>
      </c>
      <c r="J111" s="5">
        <v>1445487382</v>
      </c>
      <c r="K111" s="5">
        <v>418758305</v>
      </c>
      <c r="L111" s="5">
        <v>2353867152</v>
      </c>
      <c r="M111" s="5">
        <v>4697255772</v>
      </c>
      <c r="N111" s="5">
        <v>6992640843</v>
      </c>
    </row>
    <row r="112" spans="3:14" ht="15.5" x14ac:dyDescent="0.35">
      <c r="C112" t="s">
        <v>119</v>
      </c>
    </row>
    <row r="113" spans="2:14" ht="15.5" x14ac:dyDescent="0.35">
      <c r="C113" t="s">
        <v>121</v>
      </c>
      <c r="D113" s="5">
        <v>81100125</v>
      </c>
      <c r="E113" s="5">
        <v>81100125</v>
      </c>
      <c r="F113" s="5">
        <v>81100125</v>
      </c>
      <c r="G113" s="5">
        <v>104200229</v>
      </c>
      <c r="I113" s="5">
        <v>81100125</v>
      </c>
      <c r="J113" s="5">
        <v>1005609953</v>
      </c>
      <c r="L113" s="5">
        <v>1878781092</v>
      </c>
      <c r="M113" s="5">
        <v>3863745259</v>
      </c>
      <c r="N113" s="5">
        <v>5590789182</v>
      </c>
    </row>
    <row r="114" spans="2:14" ht="15.5" x14ac:dyDescent="0.35">
      <c r="C114" t="s">
        <v>124</v>
      </c>
      <c r="D114" s="5">
        <v>2424828042</v>
      </c>
      <c r="E114" s="5">
        <v>2873493090</v>
      </c>
      <c r="F114" s="5">
        <v>6097980937</v>
      </c>
      <c r="G114" s="5">
        <v>2890236269</v>
      </c>
      <c r="I114" s="5">
        <v>6097980937</v>
      </c>
      <c r="J114" s="5">
        <v>5411730963</v>
      </c>
      <c r="K114" s="5">
        <v>6175450962</v>
      </c>
      <c r="L114" s="5">
        <v>19043277939</v>
      </c>
      <c r="M114" s="5">
        <v>17308149098</v>
      </c>
      <c r="N114" s="5">
        <v>11307621240</v>
      </c>
    </row>
    <row r="115" spans="2:14" ht="15.5" x14ac:dyDescent="0.35">
      <c r="C115" t="s">
        <v>125</v>
      </c>
    </row>
    <row r="116" spans="2:14" ht="15.5" x14ac:dyDescent="0.35">
      <c r="C116" t="s">
        <v>126</v>
      </c>
      <c r="D116" s="5">
        <v>43350297120</v>
      </c>
      <c r="E116" s="5">
        <v>43350297120</v>
      </c>
      <c r="F116" s="5">
        <v>43350297120</v>
      </c>
      <c r="G116" s="5">
        <v>43350297120</v>
      </c>
      <c r="I116" s="5">
        <v>43350297120</v>
      </c>
      <c r="J116" s="5">
        <v>43350297120</v>
      </c>
      <c r="K116" s="5">
        <v>43350000000</v>
      </c>
      <c r="L116" s="5">
        <v>28350000000</v>
      </c>
      <c r="M116" s="5">
        <v>28350000000</v>
      </c>
      <c r="N116" s="5">
        <v>28350000000</v>
      </c>
    </row>
    <row r="117" spans="2:14" ht="15.5" x14ac:dyDescent="0.35">
      <c r="C117" t="s">
        <v>127</v>
      </c>
      <c r="D117" s="5">
        <v>81258302372</v>
      </c>
      <c r="E117" s="5">
        <v>81258302372</v>
      </c>
      <c r="F117" s="5">
        <v>81258302372</v>
      </c>
      <c r="G117" s="5">
        <v>81258302372</v>
      </c>
      <c r="I117" s="5">
        <v>81258302372</v>
      </c>
      <c r="J117" s="5">
        <v>81258302372</v>
      </c>
      <c r="K117" s="5">
        <v>81255360884</v>
      </c>
      <c r="L117" s="5">
        <v>5123658296</v>
      </c>
      <c r="M117" s="5">
        <v>5123658296</v>
      </c>
      <c r="N117" s="5">
        <v>5123658296</v>
      </c>
    </row>
    <row r="118" spans="2:14" ht="15.5" x14ac:dyDescent="0.35">
      <c r="C118" t="s">
        <v>128</v>
      </c>
      <c r="D118" s="5">
        <v>62063398201</v>
      </c>
      <c r="E118" s="5">
        <v>55521493687</v>
      </c>
      <c r="F118" s="5">
        <v>55953036120</v>
      </c>
      <c r="G118" s="5">
        <v>69220193362</v>
      </c>
      <c r="I118" s="5">
        <v>55953036120</v>
      </c>
      <c r="J118" s="5">
        <v>60195712971</v>
      </c>
      <c r="K118" s="5">
        <v>37833079301</v>
      </c>
      <c r="L118" s="5">
        <v>20247201465</v>
      </c>
      <c r="M118" s="5">
        <v>40578201280</v>
      </c>
      <c r="N118" s="5">
        <v>25591392235</v>
      </c>
    </row>
    <row r="119" spans="2:14" ht="15.5" x14ac:dyDescent="0.35">
      <c r="C119" t="s">
        <v>257</v>
      </c>
      <c r="D119" s="5">
        <v>8670000000</v>
      </c>
      <c r="E119" s="5">
        <v>8670000000</v>
      </c>
      <c r="F119" s="5">
        <v>8670000000</v>
      </c>
      <c r="G119" s="5">
        <v>8670000000</v>
      </c>
      <c r="I119" s="5">
        <v>8670000000</v>
      </c>
      <c r="J119" s="5">
        <v>8670000000</v>
      </c>
      <c r="K119" s="5">
        <v>5670000000</v>
      </c>
      <c r="L119" s="5">
        <v>5670000000</v>
      </c>
    </row>
    <row r="120" spans="2:14" ht="15.5" x14ac:dyDescent="0.35">
      <c r="C120" t="s">
        <v>258</v>
      </c>
      <c r="D120" s="5">
        <v>53393398201</v>
      </c>
      <c r="E120" s="5">
        <v>46851493687</v>
      </c>
      <c r="F120" s="5">
        <v>47283036120</v>
      </c>
      <c r="G120" s="5">
        <v>60550193362</v>
      </c>
      <c r="I120" s="5">
        <v>47283036120</v>
      </c>
      <c r="J120" s="5">
        <v>51525712971</v>
      </c>
      <c r="K120" s="5">
        <v>32163079301</v>
      </c>
      <c r="L120" s="5">
        <v>14577201465</v>
      </c>
      <c r="M120" s="5">
        <v>40578201280</v>
      </c>
      <c r="N120" s="5">
        <v>25591392235</v>
      </c>
    </row>
    <row r="121" spans="2:14" ht="15.5" x14ac:dyDescent="0.35">
      <c r="C121" t="s">
        <v>259</v>
      </c>
      <c r="D121" s="5">
        <v>62063398201</v>
      </c>
      <c r="E121" s="5">
        <v>55521493687</v>
      </c>
      <c r="F121" s="5">
        <v>55953036120</v>
      </c>
      <c r="G121" s="5">
        <v>69220193362</v>
      </c>
      <c r="I121" s="5">
        <v>55953036120</v>
      </c>
      <c r="J121" s="5">
        <v>60195712971</v>
      </c>
      <c r="K121" s="5">
        <v>37833079301</v>
      </c>
      <c r="L121" s="5">
        <v>20247201465</v>
      </c>
      <c r="M121" s="5">
        <v>40578201280</v>
      </c>
      <c r="N121" s="5">
        <v>25591392235</v>
      </c>
    </row>
    <row r="122" spans="2:14" ht="15.5" x14ac:dyDescent="0.35">
      <c r="C122" t="s">
        <v>10</v>
      </c>
      <c r="D122" s="5">
        <v>186894398146</v>
      </c>
      <c r="E122" s="5">
        <v>180372226324</v>
      </c>
      <c r="F122" s="5">
        <v>180823501447</v>
      </c>
      <c r="G122" s="5">
        <v>194201941575</v>
      </c>
      <c r="I122" s="5">
        <v>180823501447</v>
      </c>
      <c r="J122" s="5">
        <v>185145109060</v>
      </c>
      <c r="K122" s="5">
        <v>162736100617</v>
      </c>
      <c r="L122" s="5">
        <v>54019804195</v>
      </c>
      <c r="M122" s="5">
        <v>74295382599</v>
      </c>
      <c r="N122" s="5">
        <v>58955365482</v>
      </c>
    </row>
    <row r="123" spans="2:14" ht="15.5" x14ac:dyDescent="0.35">
      <c r="C123" t="s">
        <v>129</v>
      </c>
      <c r="D123" s="5">
        <v>189319226188</v>
      </c>
      <c r="E123" s="5">
        <v>183245719414</v>
      </c>
      <c r="F123" s="5">
        <v>186921482384</v>
      </c>
      <c r="G123" s="5">
        <v>197092177844</v>
      </c>
      <c r="I123" s="5">
        <v>186921482384</v>
      </c>
      <c r="J123" s="5">
        <v>190556840023</v>
      </c>
      <c r="K123" s="5">
        <v>168911551579</v>
      </c>
      <c r="L123" s="5">
        <v>73063082134</v>
      </c>
      <c r="M123" s="5">
        <v>91603531697</v>
      </c>
      <c r="N123" s="5">
        <v>70262986722</v>
      </c>
    </row>
    <row r="124" spans="2:14" ht="15.5" x14ac:dyDescent="0.35">
      <c r="C124" t="s">
        <v>130</v>
      </c>
      <c r="D124" s="5">
        <v>2167514856</v>
      </c>
      <c r="E124" s="5">
        <v>2167514856</v>
      </c>
      <c r="F124" s="5">
        <v>2167514856</v>
      </c>
      <c r="G124" s="5">
        <v>2167514856</v>
      </c>
      <c r="I124" s="5">
        <v>2167514856</v>
      </c>
      <c r="J124" s="5">
        <v>2167514856</v>
      </c>
      <c r="K124" s="5">
        <v>2167500000</v>
      </c>
      <c r="L124" s="5">
        <v>28350</v>
      </c>
      <c r="M124" s="5">
        <v>28350</v>
      </c>
      <c r="N124" s="5">
        <v>28350</v>
      </c>
    </row>
    <row r="126" spans="2:14" ht="15.5" x14ac:dyDescent="0.35">
      <c r="B126" t="s">
        <v>131</v>
      </c>
      <c r="C126" t="s">
        <v>132</v>
      </c>
      <c r="D126" s="5">
        <v>12803951255</v>
      </c>
      <c r="E126" s="5">
        <v>-1725792388</v>
      </c>
      <c r="F126" s="5">
        <v>5222440504</v>
      </c>
      <c r="G126" s="5">
        <v>4437713022</v>
      </c>
      <c r="I126" s="5">
        <v>28649292982</v>
      </c>
      <c r="J126" s="5">
        <v>29217195569</v>
      </c>
      <c r="K126" s="5">
        <v>17257177255</v>
      </c>
      <c r="L126" s="5">
        <v>31967738836</v>
      </c>
      <c r="M126" s="5">
        <v>25288590847</v>
      </c>
      <c r="N126" s="5">
        <v>7789658529</v>
      </c>
    </row>
    <row r="127" spans="2:14" ht="15.5" x14ac:dyDescent="0.35">
      <c r="C127" t="s">
        <v>363</v>
      </c>
      <c r="D127" s="5">
        <v>21631971358</v>
      </c>
      <c r="E127" s="5">
        <v>9872203294</v>
      </c>
      <c r="F127" s="5">
        <v>18787470719</v>
      </c>
      <c r="G127" s="5">
        <v>14970341267</v>
      </c>
      <c r="I127" s="5">
        <v>69858332710</v>
      </c>
      <c r="J127" s="5">
        <v>62786733815</v>
      </c>
      <c r="K127" s="5">
        <v>61804112044</v>
      </c>
      <c r="L127" s="5">
        <v>64211546904</v>
      </c>
      <c r="M127" s="5">
        <v>51146642624</v>
      </c>
      <c r="N127" s="5">
        <v>28982169400</v>
      </c>
    </row>
    <row r="128" spans="2:14" ht="15.5" x14ac:dyDescent="0.35">
      <c r="C128" t="s">
        <v>465</v>
      </c>
      <c r="D128" s="5">
        <v>-3503653844</v>
      </c>
      <c r="E128" s="5">
        <v>-7109294585</v>
      </c>
      <c r="F128" s="5">
        <v>-8041839764</v>
      </c>
      <c r="G128" s="5">
        <v>-5479190494</v>
      </c>
      <c r="I128" s="5">
        <v>-20687429507</v>
      </c>
      <c r="J128" s="5">
        <v>-13039750916</v>
      </c>
      <c r="K128" s="5">
        <v>-17070383894</v>
      </c>
      <c r="L128" s="5">
        <v>-18756817656</v>
      </c>
      <c r="M128" s="5">
        <v>-16347800010</v>
      </c>
      <c r="N128" s="5">
        <v>-9955651472</v>
      </c>
    </row>
    <row r="129" spans="3:14" ht="15.5" x14ac:dyDescent="0.35">
      <c r="C129" t="s">
        <v>1278</v>
      </c>
      <c r="D129" s="5">
        <v>-1574875916</v>
      </c>
      <c r="E129" s="5">
        <v>-19427642</v>
      </c>
      <c r="F129" s="5">
        <v>-947201017</v>
      </c>
      <c r="G129" s="5">
        <v>-879650857</v>
      </c>
      <c r="I129" s="5">
        <v>-2009701671</v>
      </c>
      <c r="J129" s="5">
        <v>-2189245080</v>
      </c>
      <c r="K129" s="5">
        <v>-1600011375</v>
      </c>
      <c r="L129" s="5">
        <v>-774275056</v>
      </c>
      <c r="M129" s="5">
        <v>-3727370</v>
      </c>
      <c r="N129" s="5">
        <v>-1201740560</v>
      </c>
    </row>
    <row r="130" spans="3:14" ht="15.5" x14ac:dyDescent="0.35">
      <c r="C130" t="s">
        <v>365</v>
      </c>
      <c r="D130" s="5">
        <v>-2778830189</v>
      </c>
      <c r="E130" s="5">
        <v>-2916515246</v>
      </c>
      <c r="F130" s="5">
        <v>-3344595298</v>
      </c>
      <c r="G130" s="5">
        <v>-2949027113</v>
      </c>
      <c r="I130" s="5">
        <v>-12445066646</v>
      </c>
      <c r="J130" s="5">
        <v>-11619286916</v>
      </c>
      <c r="K130" s="5">
        <v>-10198022025</v>
      </c>
      <c r="L130" s="5">
        <v>-9652883139</v>
      </c>
      <c r="M130" s="5">
        <v>-7819610410</v>
      </c>
      <c r="N130" s="5">
        <v>-7731125173</v>
      </c>
    </row>
    <row r="131" spans="3:14" ht="15.5" x14ac:dyDescent="0.35">
      <c r="C131" t="s">
        <v>263</v>
      </c>
      <c r="D131" s="5">
        <v>-2551115160</v>
      </c>
      <c r="E131" s="5">
        <v>-261048040</v>
      </c>
      <c r="F131" s="5">
        <v>-1539301500</v>
      </c>
      <c r="G131" s="5">
        <v>-1532272060</v>
      </c>
      <c r="I131" s="5">
        <v>-6978928880</v>
      </c>
      <c r="J131" s="5">
        <v>-8083185841</v>
      </c>
      <c r="K131" s="5">
        <v>-16098577026</v>
      </c>
      <c r="L131" s="5">
        <v>-2561805874</v>
      </c>
      <c r="M131" s="5">
        <v>-963378946</v>
      </c>
      <c r="N131" s="5">
        <v>-1385834915</v>
      </c>
    </row>
    <row r="132" spans="3:14" ht="15.5" x14ac:dyDescent="0.35">
      <c r="C132" t="s">
        <v>1279</v>
      </c>
      <c r="D132" s="5">
        <v>1463102252</v>
      </c>
      <c r="E132" s="5">
        <v>-1463102252</v>
      </c>
    </row>
    <row r="133" spans="3:14" ht="15.5" x14ac:dyDescent="0.35">
      <c r="C133" t="s">
        <v>556</v>
      </c>
      <c r="D133" s="5">
        <v>-14658968</v>
      </c>
      <c r="E133" s="5">
        <v>-21733679</v>
      </c>
      <c r="F133" s="5">
        <v>-28641781</v>
      </c>
      <c r="G133" s="5">
        <v>-35387199</v>
      </c>
      <c r="I133" s="5">
        <v>-154407953</v>
      </c>
      <c r="J133" s="5">
        <v>-34817750</v>
      </c>
      <c r="K133" s="5">
        <v>-236295445</v>
      </c>
      <c r="L133" s="5">
        <v>-501204895</v>
      </c>
      <c r="M133" s="5">
        <v>-725611762</v>
      </c>
      <c r="N133" s="5">
        <v>-920859879</v>
      </c>
    </row>
    <row r="134" spans="3:14" ht="15.5" x14ac:dyDescent="0.35">
      <c r="C134" t="s">
        <v>1280</v>
      </c>
      <c r="D134" s="5">
        <v>132011722</v>
      </c>
      <c r="E134" s="5">
        <v>193125762</v>
      </c>
      <c r="F134" s="5">
        <v>336549145</v>
      </c>
      <c r="G134" s="5">
        <v>342899478</v>
      </c>
      <c r="I134" s="5">
        <v>1066494929</v>
      </c>
      <c r="J134" s="5">
        <v>1396748257</v>
      </c>
      <c r="K134" s="5">
        <v>656354976</v>
      </c>
      <c r="L134" s="5">
        <v>3178552</v>
      </c>
      <c r="M134" s="5">
        <v>2076721</v>
      </c>
      <c r="N134" s="5">
        <v>2701128</v>
      </c>
    </row>
    <row r="135" spans="3:14" ht="15.5" x14ac:dyDescent="0.35">
      <c r="C135" t="s">
        <v>139</v>
      </c>
      <c r="D135" s="5">
        <v>-10054229884</v>
      </c>
      <c r="E135" s="5">
        <v>-293338321</v>
      </c>
      <c r="F135" s="5">
        <v>-7872732215</v>
      </c>
      <c r="G135" s="5">
        <v>-6782229369</v>
      </c>
      <c r="I135" s="5">
        <v>-23431283064</v>
      </c>
      <c r="J135" s="5">
        <v>-6854112012</v>
      </c>
      <c r="K135" s="5">
        <v>80545738420</v>
      </c>
      <c r="L135" s="5">
        <v>-52458643922</v>
      </c>
      <c r="M135" s="5">
        <v>1125473843</v>
      </c>
      <c r="N135" s="5">
        <v>-1420286141</v>
      </c>
    </row>
    <row r="136" spans="3:14" ht="15.5" x14ac:dyDescent="0.35">
      <c r="C136" t="s">
        <v>140</v>
      </c>
      <c r="D136" s="5">
        <v>-1214032703</v>
      </c>
      <c r="E136" s="5">
        <v>-4756757</v>
      </c>
      <c r="F136" s="5">
        <v>-817433060</v>
      </c>
      <c r="G136" s="5">
        <v>-1817723748</v>
      </c>
      <c r="I136" s="5">
        <v>-4195460925</v>
      </c>
      <c r="J136" s="5">
        <v>-33129174278</v>
      </c>
      <c r="K136" s="5">
        <v>-26226643476</v>
      </c>
      <c r="L136" s="5">
        <v>23590366320</v>
      </c>
      <c r="M136" s="5">
        <v>-26998209079</v>
      </c>
      <c r="N136" s="5">
        <v>-6952771044</v>
      </c>
    </row>
    <row r="137" spans="3:14" ht="15.5" x14ac:dyDescent="0.35">
      <c r="C137" t="s">
        <v>686</v>
      </c>
      <c r="J137" s="5">
        <v>15000000000</v>
      </c>
      <c r="K137" s="5">
        <v>-15000000000</v>
      </c>
    </row>
    <row r="138" spans="3:14" ht="15.5" x14ac:dyDescent="0.35">
      <c r="C138" t="s">
        <v>143</v>
      </c>
      <c r="D138" s="5">
        <v>-18789460</v>
      </c>
      <c r="F138" s="5">
        <v>-720124811</v>
      </c>
      <c r="G138" s="5">
        <v>-1576334483</v>
      </c>
      <c r="I138" s="5">
        <v>-3456536310</v>
      </c>
      <c r="J138" s="5">
        <v>-46741357790</v>
      </c>
      <c r="K138" s="5">
        <v>-12222681998</v>
      </c>
      <c r="L138" s="5">
        <v>-2991392881</v>
      </c>
      <c r="M138" s="5">
        <v>-496523800</v>
      </c>
      <c r="N138" s="5">
        <v>-4820789300</v>
      </c>
    </row>
    <row r="139" spans="3:14" ht="15.5" x14ac:dyDescent="0.35">
      <c r="C139" t="s">
        <v>1103</v>
      </c>
      <c r="D139" s="5">
        <v>-1195243243</v>
      </c>
      <c r="E139" s="5">
        <v>-4756757</v>
      </c>
    </row>
    <row r="140" spans="3:14" ht="15.5" x14ac:dyDescent="0.35">
      <c r="C140" t="s">
        <v>141</v>
      </c>
    </row>
    <row r="141" spans="3:14" ht="15.5" x14ac:dyDescent="0.35">
      <c r="C141" t="s">
        <v>333</v>
      </c>
      <c r="L141" s="5">
        <v>89189189</v>
      </c>
    </row>
    <row r="142" spans="3:14" ht="15.5" x14ac:dyDescent="0.35">
      <c r="C142" t="s">
        <v>1281</v>
      </c>
      <c r="F142" s="5">
        <v>-97308249</v>
      </c>
      <c r="G142" s="5">
        <v>-46389265</v>
      </c>
      <c r="I142" s="5">
        <v>-463924615</v>
      </c>
      <c r="J142" s="5">
        <v>-611779521</v>
      </c>
      <c r="K142" s="5">
        <v>-794639882</v>
      </c>
      <c r="L142" s="5">
        <v>-1081724003</v>
      </c>
      <c r="M142" s="5">
        <v>-495171824</v>
      </c>
      <c r="N142" s="5">
        <v>-114241852</v>
      </c>
    </row>
    <row r="143" spans="3:14" ht="15.5" x14ac:dyDescent="0.35">
      <c r="C143" t="s">
        <v>1282</v>
      </c>
      <c r="G143" s="5">
        <v>-195000000</v>
      </c>
      <c r="I143" s="5">
        <v>-275000000</v>
      </c>
      <c r="J143" s="5">
        <v>-780000000</v>
      </c>
      <c r="K143" s="5">
        <v>-264000000</v>
      </c>
      <c r="M143" s="5">
        <v>-6450000000</v>
      </c>
    </row>
    <row r="144" spans="3:14" ht="15.5" x14ac:dyDescent="0.35">
      <c r="C144" t="s">
        <v>1283</v>
      </c>
      <c r="K144" s="5">
        <v>-8000000</v>
      </c>
    </row>
    <row r="145" spans="3:14" ht="15.5" x14ac:dyDescent="0.35">
      <c r="C145" t="s">
        <v>1284</v>
      </c>
      <c r="J145" s="5">
        <v>3963033</v>
      </c>
      <c r="K145" s="5">
        <v>-1321596</v>
      </c>
      <c r="L145" s="5">
        <v>-335985</v>
      </c>
      <c r="M145" s="5">
        <v>13516545</v>
      </c>
      <c r="N145" s="5">
        <v>2260108</v>
      </c>
    </row>
    <row r="146" spans="3:14" ht="15.5" x14ac:dyDescent="0.35">
      <c r="C146" t="s">
        <v>1285</v>
      </c>
      <c r="L146" s="5">
        <v>-26572000000</v>
      </c>
      <c r="M146" s="5">
        <v>-26655630000</v>
      </c>
      <c r="N146" s="5">
        <v>-2096000000</v>
      </c>
    </row>
    <row r="147" spans="3:14" ht="15.5" x14ac:dyDescent="0.35">
      <c r="C147" t="s">
        <v>1254</v>
      </c>
      <c r="K147" s="5">
        <v>2064000000</v>
      </c>
      <c r="L147" s="5">
        <v>54146630000</v>
      </c>
      <c r="M147" s="5">
        <v>7085600000</v>
      </c>
      <c r="N147" s="5">
        <v>76000000</v>
      </c>
    </row>
    <row r="148" spans="3:14" ht="15.5" x14ac:dyDescent="0.35">
      <c r="C148" t="s">
        <v>148</v>
      </c>
      <c r="D148" s="5">
        <v>-10054229884</v>
      </c>
      <c r="E148" s="5">
        <v>-293338321</v>
      </c>
      <c r="F148" s="5">
        <v>-7872732215</v>
      </c>
      <c r="G148" s="5">
        <v>-6782229369</v>
      </c>
      <c r="I148" s="5">
        <v>-23431283064</v>
      </c>
      <c r="J148" s="5">
        <v>-6854112012</v>
      </c>
      <c r="K148" s="5">
        <v>80545738420</v>
      </c>
      <c r="L148" s="5">
        <v>-52458643922</v>
      </c>
      <c r="M148" s="5">
        <v>1125473843</v>
      </c>
      <c r="N148" s="5">
        <v>-1420286141</v>
      </c>
    </row>
    <row r="149" spans="3:14" ht="15.5" x14ac:dyDescent="0.35">
      <c r="C149" t="s">
        <v>1196</v>
      </c>
      <c r="K149" s="5">
        <v>89100000000</v>
      </c>
    </row>
    <row r="150" spans="3:14" ht="15.5" x14ac:dyDescent="0.35">
      <c r="C150" t="s">
        <v>407</v>
      </c>
      <c r="K150" s="5">
        <v>-3968297412</v>
      </c>
    </row>
    <row r="151" spans="3:14" ht="15.5" x14ac:dyDescent="0.35">
      <c r="C151" t="s">
        <v>587</v>
      </c>
      <c r="K151" s="5">
        <v>6000000000</v>
      </c>
    </row>
    <row r="152" spans="3:14" ht="15.5" x14ac:dyDescent="0.35">
      <c r="C152" t="s">
        <v>384</v>
      </c>
      <c r="J152" s="5">
        <v>-1878781092</v>
      </c>
      <c r="K152" s="5">
        <v>-1984964168</v>
      </c>
      <c r="L152" s="5">
        <v>-1727043922</v>
      </c>
      <c r="M152" s="5">
        <v>-1502637057</v>
      </c>
      <c r="N152" s="5">
        <v>-1307388941</v>
      </c>
    </row>
    <row r="153" spans="3:14" ht="15.5" x14ac:dyDescent="0.35">
      <c r="C153" t="s">
        <v>343</v>
      </c>
      <c r="D153" s="5">
        <v>-300413032</v>
      </c>
      <c r="E153" s="5">
        <v>-293338321</v>
      </c>
      <c r="F153" s="5">
        <v>-286430219</v>
      </c>
      <c r="G153" s="5">
        <v>-279684801</v>
      </c>
      <c r="I153" s="5">
        <v>-1105880047</v>
      </c>
      <c r="J153" s="5">
        <v>-210048000</v>
      </c>
    </row>
    <row r="154" spans="3:14" ht="15.5" x14ac:dyDescent="0.35">
      <c r="C154" t="s">
        <v>1115</v>
      </c>
      <c r="J154" s="5">
        <v>3238608</v>
      </c>
    </row>
    <row r="155" spans="3:14" ht="15.5" x14ac:dyDescent="0.35">
      <c r="C155" t="s">
        <v>531</v>
      </c>
      <c r="D155" s="5">
        <v>-9753816852</v>
      </c>
      <c r="F155" s="5">
        <v>-7586301996</v>
      </c>
      <c r="G155" s="5">
        <v>-6502544568</v>
      </c>
      <c r="I155" s="5">
        <v>-22325403017</v>
      </c>
      <c r="J155" s="5">
        <v>-4768521528</v>
      </c>
      <c r="K155" s="5">
        <v>-8601000000</v>
      </c>
      <c r="L155" s="5">
        <v>-48000000000</v>
      </c>
    </row>
    <row r="156" spans="3:14" ht="15.5" x14ac:dyDescent="0.35">
      <c r="C156" t="s">
        <v>774</v>
      </c>
      <c r="L156" s="5">
        <v>-2731600000</v>
      </c>
      <c r="M156" s="5">
        <v>2731600000</v>
      </c>
    </row>
    <row r="157" spans="3:14" ht="15.5" x14ac:dyDescent="0.35">
      <c r="C157" t="s">
        <v>289</v>
      </c>
      <c r="M157" s="5">
        <v>-103489100</v>
      </c>
      <c r="N157" s="5">
        <v>-112897200</v>
      </c>
    </row>
    <row r="158" spans="3:14" ht="15.5" x14ac:dyDescent="0.35">
      <c r="C158" t="s">
        <v>157</v>
      </c>
      <c r="D158" s="5">
        <v>1535688668</v>
      </c>
      <c r="E158" s="5">
        <v>-2023887466</v>
      </c>
      <c r="F158" s="5">
        <v>-3467724771</v>
      </c>
      <c r="G158" s="5">
        <v>-4162240095</v>
      </c>
      <c r="I158" s="5">
        <v>1022548993</v>
      </c>
      <c r="J158" s="5">
        <v>-10766090721</v>
      </c>
      <c r="K158" s="5">
        <v>71576272199</v>
      </c>
      <c r="L158" s="5">
        <v>3099461234</v>
      </c>
      <c r="M158" s="5">
        <v>-584144389</v>
      </c>
      <c r="N158" s="5">
        <v>-583398656</v>
      </c>
    </row>
    <row r="159" spans="3:14" ht="15.5" x14ac:dyDescent="0.35">
      <c r="C159" t="s">
        <v>158</v>
      </c>
      <c r="E159" s="5">
        <v>65233892030</v>
      </c>
      <c r="I159" s="5">
        <v>64211343037</v>
      </c>
      <c r="J159" s="5">
        <v>74977433758</v>
      </c>
      <c r="K159" s="5">
        <v>3401161559</v>
      </c>
      <c r="L159" s="5">
        <v>301700325</v>
      </c>
      <c r="M159" s="5">
        <v>885844714</v>
      </c>
      <c r="N159" s="5">
        <v>1469243370</v>
      </c>
    </row>
    <row r="160" spans="3:14" ht="15.5" x14ac:dyDescent="0.35">
      <c r="C160" t="s">
        <v>159</v>
      </c>
      <c r="D160" s="5">
        <v>1535688668</v>
      </c>
      <c r="E160" s="5">
        <v>63210004564</v>
      </c>
      <c r="F160" s="5">
        <v>-3467724771</v>
      </c>
      <c r="G160" s="5">
        <v>-4162240095</v>
      </c>
      <c r="I160" s="5">
        <v>65233892030</v>
      </c>
      <c r="J160" s="5">
        <v>64211343037</v>
      </c>
      <c r="K160" s="5">
        <v>74977433758</v>
      </c>
      <c r="L160" s="5">
        <v>3401161559</v>
      </c>
      <c r="M160" s="5">
        <v>301700325</v>
      </c>
      <c r="N160" s="5">
        <v>885844714</v>
      </c>
    </row>
    <row r="162" spans="2:14" ht="15.5" x14ac:dyDescent="0.35">
      <c r="B162" t="s">
        <v>160</v>
      </c>
      <c r="C162" t="s">
        <v>12</v>
      </c>
      <c r="D162" s="5">
        <v>2170000000</v>
      </c>
      <c r="E162" s="5">
        <v>2170000000</v>
      </c>
      <c r="F162" s="5">
        <v>2170000000</v>
      </c>
      <c r="G162" s="5">
        <v>2170000000</v>
      </c>
      <c r="I162" s="5">
        <v>2170000000</v>
      </c>
      <c r="J162" s="5">
        <v>2170000000</v>
      </c>
      <c r="K162" s="5">
        <v>2170000000</v>
      </c>
      <c r="L162" s="5">
        <v>0</v>
      </c>
      <c r="M162" s="5">
        <v>0</v>
      </c>
      <c r="N162" s="5">
        <v>0</v>
      </c>
    </row>
    <row r="163" spans="2:14" ht="15.5" x14ac:dyDescent="0.35">
      <c r="C163" t="s">
        <v>161</v>
      </c>
      <c r="D163" s="6">
        <v>7.52</v>
      </c>
      <c r="E163" s="6">
        <v>-0.2</v>
      </c>
      <c r="F163" s="6">
        <v>-2.62</v>
      </c>
      <c r="G163" s="6">
        <v>3.86</v>
      </c>
    </row>
    <row r="164" spans="2:14" ht="15.5" x14ac:dyDescent="0.35">
      <c r="C164" t="s">
        <v>162</v>
      </c>
      <c r="D164" s="6">
        <v>15.56</v>
      </c>
      <c r="E164" s="5">
        <v>-990</v>
      </c>
      <c r="F164" s="6">
        <v>-72.14</v>
      </c>
      <c r="G164" s="6">
        <v>45.85</v>
      </c>
    </row>
    <row r="165" spans="2:14" ht="15.5" x14ac:dyDescent="0.35">
      <c r="C165" t="s">
        <v>61</v>
      </c>
      <c r="D165" s="6">
        <v>12.05</v>
      </c>
      <c r="E165" s="6">
        <v>42.35</v>
      </c>
      <c r="F165" s="6">
        <v>20.91</v>
      </c>
      <c r="G165" s="6">
        <v>25.86</v>
      </c>
    </row>
    <row r="166" spans="2:14" ht="15.5" x14ac:dyDescent="0.35">
      <c r="C166" t="s">
        <v>163</v>
      </c>
      <c r="D166" s="5">
        <v>18480000000</v>
      </c>
      <c r="E166" s="5">
        <v>930000000</v>
      </c>
      <c r="F166" s="5">
        <v>-1220000000</v>
      </c>
      <c r="G166" s="5">
        <v>10170000000</v>
      </c>
    </row>
    <row r="167" spans="2:14" ht="15.5" x14ac:dyDescent="0.35">
      <c r="C167" t="s">
        <v>164</v>
      </c>
      <c r="D167" s="6">
        <v>8.6099999999999996E-2</v>
      </c>
      <c r="E167" s="6">
        <v>-2.3999999999999998E-3</v>
      </c>
      <c r="F167" s="6">
        <v>-3.04E-2</v>
      </c>
      <c r="G167" s="6">
        <v>4.24E-2</v>
      </c>
    </row>
    <row r="168" spans="2:14" ht="15.5" x14ac:dyDescent="0.35">
      <c r="C168" t="s">
        <v>165</v>
      </c>
      <c r="D168" s="6">
        <v>8.72E-2</v>
      </c>
      <c r="E168" s="6">
        <v>-2.3999999999999998E-3</v>
      </c>
      <c r="F168" s="6">
        <v>-3.1400000000000004E-2</v>
      </c>
      <c r="G168" s="6">
        <v>4.3099999999999999E-2</v>
      </c>
    </row>
    <row r="169" spans="2:14" ht="15.5" x14ac:dyDescent="0.35">
      <c r="C169" t="s">
        <v>166</v>
      </c>
      <c r="D169" s="6">
        <v>9.5100000000000004E-2</v>
      </c>
      <c r="E169" s="6">
        <v>-2.0000000000000001E-4</v>
      </c>
      <c r="F169" s="6">
        <v>-1.15E-2</v>
      </c>
      <c r="G169" s="6">
        <v>4.7699999999999992E-2</v>
      </c>
    </row>
    <row r="170" spans="2:14" ht="15.5" x14ac:dyDescent="0.35">
      <c r="C170" t="s">
        <v>167</v>
      </c>
      <c r="D170" s="6">
        <v>1195.1300000000001</v>
      </c>
      <c r="E170" s="6">
        <v>-1.33</v>
      </c>
      <c r="F170" s="6">
        <v>-75.22</v>
      </c>
      <c r="G170" s="6">
        <v>261.7</v>
      </c>
    </row>
    <row r="171" spans="2:14" ht="15.5" x14ac:dyDescent="0.35">
      <c r="C171" t="s">
        <v>168</v>
      </c>
      <c r="D171" s="5">
        <v>187000000000</v>
      </c>
      <c r="E171" s="5">
        <v>180000000000</v>
      </c>
      <c r="F171" s="5">
        <v>181000000000</v>
      </c>
      <c r="G171" s="5">
        <v>194000000000</v>
      </c>
    </row>
    <row r="172" spans="2:14" ht="15.5" x14ac:dyDescent="0.35">
      <c r="C172" t="s">
        <v>169</v>
      </c>
      <c r="D172" s="6">
        <v>1.36</v>
      </c>
      <c r="E172" s="6">
        <v>2.38</v>
      </c>
      <c r="F172" s="6">
        <v>2.27</v>
      </c>
      <c r="G172" s="6">
        <v>1.98</v>
      </c>
    </row>
    <row r="173" spans="2:14" ht="15.5" x14ac:dyDescent="0.35">
      <c r="C173" t="s">
        <v>170</v>
      </c>
      <c r="D173" s="6">
        <v>86.23</v>
      </c>
      <c r="E173" s="6">
        <v>83.22</v>
      </c>
      <c r="F173" s="6">
        <v>83.42</v>
      </c>
      <c r="G173" s="6">
        <v>89.6</v>
      </c>
    </row>
    <row r="174" spans="2:14" ht="15.5" x14ac:dyDescent="0.35">
      <c r="C174" t="s">
        <v>171</v>
      </c>
      <c r="D174" s="6">
        <v>1.36</v>
      </c>
      <c r="E174" s="6">
        <v>2.38</v>
      </c>
      <c r="F174" s="6">
        <v>2.27</v>
      </c>
      <c r="G174" s="6">
        <v>1.98</v>
      </c>
    </row>
    <row r="175" spans="2:14" ht="15.5" x14ac:dyDescent="0.35">
      <c r="C175" t="s">
        <v>172</v>
      </c>
      <c r="D175" s="6">
        <v>86.23</v>
      </c>
      <c r="E175" s="6">
        <v>83.22</v>
      </c>
      <c r="F175" s="6">
        <v>83.42</v>
      </c>
      <c r="G175" s="6">
        <v>89.6</v>
      </c>
    </row>
    <row r="176" spans="2:14" ht="15.5" x14ac:dyDescent="0.35">
      <c r="C176" t="s">
        <v>173</v>
      </c>
    </row>
    <row r="177" spans="3:14" ht="15.5" x14ac:dyDescent="0.35">
      <c r="C177" t="s">
        <v>174</v>
      </c>
    </row>
    <row r="178" spans="3:14" ht="15.5" x14ac:dyDescent="0.35">
      <c r="C178" t="s">
        <v>175</v>
      </c>
      <c r="D178" s="5">
        <v>187000000000</v>
      </c>
      <c r="E178" s="5">
        <v>180000000000</v>
      </c>
      <c r="F178" s="5">
        <v>181000000000</v>
      </c>
      <c r="G178" s="5">
        <v>194000000000</v>
      </c>
    </row>
    <row r="179" spans="3:14" ht="15.5" x14ac:dyDescent="0.35">
      <c r="C179" t="s">
        <v>24</v>
      </c>
    </row>
    <row r="180" spans="3:14" ht="15.5" x14ac:dyDescent="0.35">
      <c r="C180" t="s">
        <v>21</v>
      </c>
      <c r="D180" s="5">
        <v>-65000000000</v>
      </c>
      <c r="E180" s="5">
        <v>-63000000000</v>
      </c>
      <c r="F180" s="5">
        <v>-65000000000</v>
      </c>
      <c r="G180" s="5">
        <v>-69000000000</v>
      </c>
    </row>
    <row r="181" spans="3:14" ht="15.5" x14ac:dyDescent="0.35">
      <c r="C181" t="s">
        <v>176</v>
      </c>
      <c r="D181" s="5">
        <v>79000000000</v>
      </c>
      <c r="E181" s="5">
        <v>72000000000</v>
      </c>
      <c r="F181" s="5">
        <v>73000000000</v>
      </c>
      <c r="G181" s="5">
        <v>84000000000</v>
      </c>
    </row>
    <row r="182" spans="3:14" ht="15.5" x14ac:dyDescent="0.35">
      <c r="C182" t="s">
        <v>177</v>
      </c>
      <c r="D182" s="5">
        <v>13000000000</v>
      </c>
      <c r="E182" s="5">
        <v>-2000000000</v>
      </c>
      <c r="F182" s="5">
        <v>5000000000</v>
      </c>
      <c r="G182" s="5">
        <v>4000000000</v>
      </c>
    </row>
    <row r="183" spans="3:14" ht="15.5" x14ac:dyDescent="0.35">
      <c r="C183" t="s">
        <v>178</v>
      </c>
      <c r="D183" s="5">
        <v>0</v>
      </c>
      <c r="F183" s="5">
        <v>-1000000000</v>
      </c>
      <c r="G183" s="5">
        <v>-2000000000</v>
      </c>
    </row>
    <row r="184" spans="3:14" ht="15.5" x14ac:dyDescent="0.35">
      <c r="C184" t="s">
        <v>13</v>
      </c>
      <c r="D184" s="5">
        <v>13000000000</v>
      </c>
      <c r="E184" s="5">
        <v>-2000000000</v>
      </c>
      <c r="F184" s="5">
        <v>5000000000</v>
      </c>
      <c r="G184" s="5">
        <v>3000000000</v>
      </c>
    </row>
    <row r="185" spans="3:14" ht="15.5" x14ac:dyDescent="0.35">
      <c r="C185" t="s">
        <v>16</v>
      </c>
      <c r="D185" s="6">
        <v>5.9</v>
      </c>
      <c r="E185" s="6">
        <v>-0.8</v>
      </c>
      <c r="F185" s="6">
        <v>2.08</v>
      </c>
      <c r="G185" s="6">
        <v>1.32</v>
      </c>
    </row>
    <row r="186" spans="3:14" ht="15.5" x14ac:dyDescent="0.35">
      <c r="C186" t="s">
        <v>46</v>
      </c>
      <c r="I186" s="6">
        <v>8.34</v>
      </c>
      <c r="J186" s="6">
        <v>12.52</v>
      </c>
      <c r="K186" s="6">
        <v>12.08</v>
      </c>
      <c r="L186" s="6">
        <v>975978.84</v>
      </c>
      <c r="M186" s="6">
        <v>528635.24</v>
      </c>
      <c r="N186" s="6">
        <v>341572.66</v>
      </c>
    </row>
    <row r="187" spans="3:14" ht="15.5" x14ac:dyDescent="0.35">
      <c r="C187" t="s">
        <v>60</v>
      </c>
      <c r="I187" s="6">
        <v>22.66</v>
      </c>
      <c r="J187" s="6">
        <v>6.15</v>
      </c>
      <c r="K187" s="6">
        <v>12.58</v>
      </c>
      <c r="L187" s="5">
        <v>0</v>
      </c>
      <c r="M187" s="5">
        <v>0</v>
      </c>
      <c r="N187" s="5">
        <v>0</v>
      </c>
    </row>
    <row r="188" spans="3:14" ht="15.5" x14ac:dyDescent="0.35">
      <c r="C188" t="s">
        <v>63</v>
      </c>
      <c r="I188" s="6">
        <v>5.8</v>
      </c>
      <c r="J188" s="6">
        <v>2.63</v>
      </c>
      <c r="K188" s="6">
        <v>5.34</v>
      </c>
      <c r="L188" s="5">
        <v>0</v>
      </c>
      <c r="M188" s="5">
        <v>0</v>
      </c>
      <c r="N188" s="5">
        <v>0</v>
      </c>
    </row>
    <row r="189" spans="3:14" ht="15.5" x14ac:dyDescent="0.35">
      <c r="C189" t="s">
        <v>179</v>
      </c>
      <c r="I189" s="5">
        <v>29530000000</v>
      </c>
      <c r="J189" s="5">
        <v>36030000000</v>
      </c>
      <c r="K189" s="5">
        <v>34820000000</v>
      </c>
      <c r="L189" s="5">
        <v>36270000000</v>
      </c>
      <c r="M189" s="5">
        <v>21800000000</v>
      </c>
      <c r="N189" s="5">
        <v>12040000000</v>
      </c>
    </row>
    <row r="190" spans="3:14" ht="15.5" x14ac:dyDescent="0.35">
      <c r="C190" t="s">
        <v>180</v>
      </c>
      <c r="I190" s="6">
        <v>9.6699999999999994E-2</v>
      </c>
      <c r="J190" s="6">
        <v>0.1424</v>
      </c>
      <c r="K190" s="6">
        <v>0.155</v>
      </c>
      <c r="L190" s="6">
        <v>0.37869999999999998</v>
      </c>
      <c r="M190" s="6">
        <v>0.1636</v>
      </c>
      <c r="N190" s="6">
        <v>0.13780000000000001</v>
      </c>
    </row>
    <row r="191" spans="3:14" ht="15.5" x14ac:dyDescent="0.35">
      <c r="C191" t="s">
        <v>181</v>
      </c>
      <c r="I191" s="6">
        <v>0.1</v>
      </c>
      <c r="J191" s="6">
        <v>0.14649999999999999</v>
      </c>
      <c r="K191" s="6">
        <v>0.16089999999999999</v>
      </c>
      <c r="L191" s="6">
        <v>0.51219999999999999</v>
      </c>
      <c r="M191" s="6">
        <v>0.20170000000000002</v>
      </c>
      <c r="N191" s="6">
        <v>0.1643</v>
      </c>
    </row>
    <row r="192" spans="3:14" ht="15.5" x14ac:dyDescent="0.35">
      <c r="C192" t="s">
        <v>182</v>
      </c>
      <c r="I192" s="6">
        <v>0.1409</v>
      </c>
      <c r="J192" s="6">
        <v>0.1885</v>
      </c>
      <c r="K192" s="6">
        <v>0.29859999999999998</v>
      </c>
      <c r="L192" s="6">
        <v>0.51300000000000001</v>
      </c>
      <c r="M192" s="6">
        <v>0.28129999999999999</v>
      </c>
      <c r="N192" s="6">
        <v>0.3226</v>
      </c>
    </row>
    <row r="193" spans="2:14" ht="15.5" x14ac:dyDescent="0.35">
      <c r="C193" t="s">
        <v>183</v>
      </c>
      <c r="I193" s="6">
        <v>167.92</v>
      </c>
      <c r="J193" s="6">
        <v>6109.88</v>
      </c>
      <c r="K193" s="6">
        <v>144.71</v>
      </c>
      <c r="L193" s="6">
        <v>72.97</v>
      </c>
      <c r="M193" s="6">
        <v>28.72</v>
      </c>
      <c r="N193" s="6">
        <v>11.64</v>
      </c>
    </row>
    <row r="194" spans="2:14" ht="15.5" x14ac:dyDescent="0.35">
      <c r="C194" t="s">
        <v>57</v>
      </c>
      <c r="I194" s="6">
        <v>2.27</v>
      </c>
      <c r="J194" s="6">
        <v>0.9</v>
      </c>
      <c r="K194" s="6">
        <v>2.02</v>
      </c>
      <c r="L194" s="5">
        <v>0</v>
      </c>
      <c r="M194" s="5">
        <v>0</v>
      </c>
      <c r="N194" s="5">
        <v>0</v>
      </c>
    </row>
    <row r="195" spans="2:14" ht="15.5" x14ac:dyDescent="0.35">
      <c r="C195" t="s">
        <v>54</v>
      </c>
      <c r="I195" s="6">
        <v>83.42</v>
      </c>
      <c r="J195" s="6">
        <v>85.42</v>
      </c>
      <c r="K195" s="6">
        <v>75.08</v>
      </c>
      <c r="L195" s="6">
        <v>1905460.47</v>
      </c>
      <c r="M195" s="6">
        <v>2620648.42</v>
      </c>
      <c r="N195" s="6">
        <v>2079554.34</v>
      </c>
    </row>
    <row r="196" spans="2:14" ht="15.5" x14ac:dyDescent="0.35">
      <c r="C196" t="s">
        <v>184</v>
      </c>
      <c r="I196" s="6">
        <v>2.27</v>
      </c>
      <c r="J196" s="6">
        <v>0.9</v>
      </c>
      <c r="K196" s="6">
        <v>2.02</v>
      </c>
      <c r="L196" s="5">
        <v>0</v>
      </c>
      <c r="M196" s="5">
        <v>0</v>
      </c>
      <c r="N196" s="5">
        <v>0</v>
      </c>
    </row>
    <row r="197" spans="2:14" ht="15.5" x14ac:dyDescent="0.35">
      <c r="C197" t="s">
        <v>185</v>
      </c>
      <c r="I197" s="6">
        <v>83.42</v>
      </c>
      <c r="J197" s="6">
        <v>85.42</v>
      </c>
      <c r="K197" s="6">
        <v>75.08</v>
      </c>
      <c r="L197" s="6">
        <v>1905460.47</v>
      </c>
      <c r="M197" s="6">
        <v>2620648.42</v>
      </c>
      <c r="N197" s="6">
        <v>2079554.34</v>
      </c>
    </row>
    <row r="198" spans="2:14" ht="15.5" x14ac:dyDescent="0.35">
      <c r="C198" t="s">
        <v>186</v>
      </c>
      <c r="K198" s="5">
        <v>2000000000</v>
      </c>
      <c r="L198" s="5">
        <v>2000000000</v>
      </c>
      <c r="M198" s="5">
        <v>2000000000</v>
      </c>
      <c r="N198" s="5">
        <v>2000000000</v>
      </c>
    </row>
    <row r="199" spans="2:14" ht="15.5" x14ac:dyDescent="0.35">
      <c r="C199" t="s">
        <v>187</v>
      </c>
      <c r="L199" s="5">
        <v>2000000000</v>
      </c>
      <c r="M199" s="5">
        <v>4000000000</v>
      </c>
      <c r="N199" s="5">
        <v>6000000000</v>
      </c>
    </row>
    <row r="200" spans="2:14" ht="15.5" x14ac:dyDescent="0.35">
      <c r="C200" t="s">
        <v>26</v>
      </c>
      <c r="K200" s="5">
        <v>2000000000</v>
      </c>
      <c r="L200" s="5">
        <v>4000000000</v>
      </c>
      <c r="M200" s="5">
        <v>6000000000</v>
      </c>
      <c r="N200" s="5">
        <v>7000000000</v>
      </c>
    </row>
    <row r="201" spans="2:14" ht="15.5" x14ac:dyDescent="0.35">
      <c r="C201" t="s">
        <v>23</v>
      </c>
      <c r="I201" s="5">
        <v>-65000000000</v>
      </c>
      <c r="J201" s="5">
        <v>-64000000000</v>
      </c>
      <c r="K201" s="5">
        <v>-73000000000</v>
      </c>
      <c r="L201" s="5">
        <v>0</v>
      </c>
      <c r="M201" s="5">
        <v>5000000000</v>
      </c>
      <c r="N201" s="5">
        <v>6000000000</v>
      </c>
    </row>
    <row r="202" spans="2:14" ht="15.5" x14ac:dyDescent="0.35">
      <c r="C202" t="s">
        <v>188</v>
      </c>
      <c r="I202" s="5">
        <v>73000000000</v>
      </c>
      <c r="J202" s="5">
        <v>73000000000</v>
      </c>
      <c r="K202" s="5">
        <v>95000000000</v>
      </c>
      <c r="L202" s="5">
        <v>-1000000000</v>
      </c>
      <c r="M202" s="5">
        <v>24000000000</v>
      </c>
      <c r="N202" s="5">
        <v>16000000000</v>
      </c>
    </row>
    <row r="203" spans="2:14" ht="15.5" x14ac:dyDescent="0.35">
      <c r="C203" t="s">
        <v>189</v>
      </c>
      <c r="I203" s="5">
        <v>29000000000</v>
      </c>
      <c r="J203" s="5">
        <v>29000000000</v>
      </c>
      <c r="K203" s="5">
        <v>17000000000</v>
      </c>
      <c r="L203" s="5">
        <v>32000000000</v>
      </c>
      <c r="M203" s="5">
        <v>25000000000</v>
      </c>
      <c r="N203" s="5">
        <v>8000000000</v>
      </c>
    </row>
    <row r="204" spans="2:14" ht="15.5" x14ac:dyDescent="0.35">
      <c r="C204" t="s">
        <v>190</v>
      </c>
      <c r="I204" s="5">
        <v>-3000000000</v>
      </c>
      <c r="J204" s="5">
        <v>-47000000000</v>
      </c>
      <c r="K204" s="5">
        <v>-12000000000</v>
      </c>
      <c r="L204" s="5">
        <v>-3000000000</v>
      </c>
      <c r="M204" s="5">
        <v>0</v>
      </c>
      <c r="N204" s="5">
        <v>-5000000000</v>
      </c>
    </row>
    <row r="205" spans="2:14" ht="15.5" x14ac:dyDescent="0.35">
      <c r="C205" t="s">
        <v>15</v>
      </c>
      <c r="I205" s="5">
        <v>25000000000</v>
      </c>
      <c r="J205" s="5">
        <v>-18000000000</v>
      </c>
      <c r="K205" s="5">
        <v>5000000000</v>
      </c>
      <c r="L205" s="5">
        <v>29000000000</v>
      </c>
      <c r="M205" s="5">
        <v>25000000000</v>
      </c>
      <c r="N205" s="5">
        <v>3000000000</v>
      </c>
    </row>
    <row r="206" spans="2:14" ht="15.5" x14ac:dyDescent="0.35">
      <c r="C206" t="s">
        <v>17</v>
      </c>
      <c r="I206" s="6">
        <v>11.62</v>
      </c>
      <c r="J206" s="6">
        <v>-8.08</v>
      </c>
      <c r="K206" s="6">
        <v>2.3199999999999998</v>
      </c>
      <c r="L206" s="6">
        <v>1022093.33</v>
      </c>
      <c r="M206" s="6">
        <v>874499.72</v>
      </c>
      <c r="N206" s="6">
        <v>104722.02</v>
      </c>
    </row>
    <row r="208" spans="2:14" ht="15.5" x14ac:dyDescent="0.35">
      <c r="B208" t="s">
        <v>191</v>
      </c>
      <c r="C208" t="s">
        <v>192</v>
      </c>
      <c r="D208" s="5">
        <v>16000000000</v>
      </c>
      <c r="E208" s="5">
        <v>-432000000</v>
      </c>
      <c r="F208" s="5">
        <v>-6000000000</v>
      </c>
      <c r="G208" s="5">
        <v>8000000000</v>
      </c>
      <c r="H208" s="5">
        <v>32000000000</v>
      </c>
      <c r="I208" s="5">
        <v>18000000000</v>
      </c>
      <c r="J208" s="5">
        <v>27000000000</v>
      </c>
      <c r="K208" s="5">
        <v>26000000000</v>
      </c>
      <c r="L208" s="5">
        <v>28000000000</v>
      </c>
      <c r="M208" s="5">
        <v>15000000000</v>
      </c>
      <c r="N208" s="5">
        <v>10000000000</v>
      </c>
    </row>
    <row r="209" spans="3:14" ht="15.5" x14ac:dyDescent="0.35">
      <c r="C209" t="s">
        <v>345</v>
      </c>
      <c r="H209" s="5">
        <v>11</v>
      </c>
      <c r="I209" s="5">
        <v>11</v>
      </c>
      <c r="J209" s="6">
        <v>3.8</v>
      </c>
      <c r="K209" s="6">
        <v>3.4</v>
      </c>
    </row>
    <row r="210" spans="3:14" ht="15.5" x14ac:dyDescent="0.35">
      <c r="C210" t="s">
        <v>65</v>
      </c>
      <c r="H210" s="6">
        <v>0.75150000000000006</v>
      </c>
      <c r="I210" s="6">
        <v>1.3185</v>
      </c>
      <c r="J210" s="6">
        <v>0.30359999999999998</v>
      </c>
      <c r="K210" s="6">
        <v>0.28139999999999998</v>
      </c>
    </row>
    <row r="211" spans="3:14" ht="15.5" x14ac:dyDescent="0.35">
      <c r="C211" t="s">
        <v>346</v>
      </c>
      <c r="H211" s="6">
        <v>7.9100000000000004E-2</v>
      </c>
      <c r="I211" s="6">
        <v>7.9699999999999993E-2</v>
      </c>
      <c r="J211" s="6">
        <v>4.4199999999999996E-2</v>
      </c>
      <c r="K211" s="6">
        <v>4.2500000000000003E-2</v>
      </c>
    </row>
    <row r="212" spans="3:14" ht="15.5" x14ac:dyDescent="0.35">
      <c r="C212" t="s">
        <v>45</v>
      </c>
      <c r="D212" s="6">
        <v>7.52</v>
      </c>
      <c r="E212" s="6">
        <v>-0.2</v>
      </c>
      <c r="F212" s="6">
        <v>-2.62</v>
      </c>
      <c r="G212" s="6">
        <v>3.86</v>
      </c>
      <c r="H212" s="6">
        <v>14.64</v>
      </c>
      <c r="I212" s="6">
        <v>8.34</v>
      </c>
      <c r="J212" s="6">
        <v>12.52</v>
      </c>
      <c r="K212" s="6">
        <v>12.08</v>
      </c>
      <c r="L212" s="6">
        <v>12.77</v>
      </c>
      <c r="M212" s="6">
        <v>6.91</v>
      </c>
      <c r="N212" s="6">
        <v>4.47</v>
      </c>
    </row>
    <row r="213" spans="3:14" ht="15.5" x14ac:dyDescent="0.35">
      <c r="C213" t="s">
        <v>67</v>
      </c>
      <c r="H213" s="5">
        <v>11</v>
      </c>
      <c r="I213" s="5">
        <v>11</v>
      </c>
      <c r="J213" s="6">
        <v>3.8</v>
      </c>
      <c r="K213" s="6">
        <v>3.4</v>
      </c>
    </row>
    <row r="214" spans="3:14" ht="15.5" x14ac:dyDescent="0.35">
      <c r="C214" t="s">
        <v>347</v>
      </c>
      <c r="H214" s="6">
        <v>0.75150000000000006</v>
      </c>
      <c r="I214" s="6">
        <v>1.3185</v>
      </c>
      <c r="J214" s="6">
        <v>0.30359999999999998</v>
      </c>
      <c r="K214" s="6">
        <v>0.28139999999999998</v>
      </c>
    </row>
    <row r="215" spans="3:14" ht="15.5" x14ac:dyDescent="0.35">
      <c r="C215" t="s">
        <v>348</v>
      </c>
      <c r="H215" s="6">
        <v>7.9100000000000004E-2</v>
      </c>
      <c r="I215" s="6">
        <v>7.9699999999999993E-2</v>
      </c>
      <c r="J215" s="6">
        <v>4.4199999999999996E-2</v>
      </c>
      <c r="K215" s="6">
        <v>4.2500000000000003E-2</v>
      </c>
    </row>
    <row r="216" spans="3:14" ht="15.5" x14ac:dyDescent="0.35">
      <c r="C216" t="s">
        <v>193</v>
      </c>
      <c r="D216" s="5">
        <v>21000000000</v>
      </c>
      <c r="E216" s="5">
        <v>10000000000</v>
      </c>
      <c r="F216" s="5">
        <v>20000000000</v>
      </c>
      <c r="G216" s="5">
        <v>15000000000</v>
      </c>
      <c r="H216" s="5">
        <v>62000000000</v>
      </c>
      <c r="I216" s="5">
        <v>71000000000</v>
      </c>
      <c r="J216" s="5">
        <v>64000000000</v>
      </c>
      <c r="K216" s="5">
        <v>62000000000</v>
      </c>
      <c r="L216" s="5">
        <v>64000000000</v>
      </c>
      <c r="M216" s="5">
        <v>50000000000</v>
      </c>
      <c r="N216" s="5">
        <v>27000000000</v>
      </c>
    </row>
    <row r="217" spans="3:14" ht="15.5" x14ac:dyDescent="0.35">
      <c r="C217" t="s">
        <v>349</v>
      </c>
      <c r="H217" s="5">
        <v>11</v>
      </c>
      <c r="I217" s="5">
        <v>11</v>
      </c>
      <c r="J217" s="6">
        <v>3.8</v>
      </c>
      <c r="K217" s="6">
        <v>3.4</v>
      </c>
    </row>
    <row r="218" spans="3:14" ht="15.5" x14ac:dyDescent="0.35">
      <c r="C218" t="s">
        <v>350</v>
      </c>
      <c r="H218" s="6">
        <v>0.75150000000000006</v>
      </c>
      <c r="I218" s="6">
        <v>1.3185</v>
      </c>
      <c r="J218" s="6">
        <v>0.30359999999999998</v>
      </c>
      <c r="K218" s="6">
        <v>0.28139999999999998</v>
      </c>
    </row>
    <row r="219" spans="3:14" ht="15.5" x14ac:dyDescent="0.35">
      <c r="C219" t="s">
        <v>351</v>
      </c>
      <c r="H219" s="6">
        <v>7.9100000000000004E-2</v>
      </c>
      <c r="I219" s="6">
        <v>7.9699999999999993E-2</v>
      </c>
      <c r="J219" s="6">
        <v>4.4199999999999996E-2</v>
      </c>
      <c r="K219" s="6">
        <v>4.2500000000000003E-2</v>
      </c>
    </row>
    <row r="220" spans="3:14" ht="15.5" x14ac:dyDescent="0.35">
      <c r="C220" t="s">
        <v>194</v>
      </c>
      <c r="I220" s="6">
        <v>9.5</v>
      </c>
    </row>
    <row r="221" spans="3:14" ht="15.5" x14ac:dyDescent="0.35">
      <c r="C221" t="s">
        <v>292</v>
      </c>
      <c r="I221" s="6">
        <v>16.25</v>
      </c>
    </row>
    <row r="222" spans="3:14" ht="15.5" x14ac:dyDescent="0.35">
      <c r="C222" t="s">
        <v>195</v>
      </c>
      <c r="I222" s="6">
        <v>6.95</v>
      </c>
    </row>
    <row r="223" spans="3:14" ht="15.5" x14ac:dyDescent="0.35">
      <c r="C223" t="s">
        <v>293</v>
      </c>
      <c r="I223" s="6">
        <v>6.1600000000000002E-2</v>
      </c>
    </row>
    <row r="224" spans="3:14" ht="15.5" x14ac:dyDescent="0.35">
      <c r="C224" t="s">
        <v>294</v>
      </c>
      <c r="I224" s="6">
        <v>4.59</v>
      </c>
    </row>
    <row r="225" spans="3:9" ht="15.5" x14ac:dyDescent="0.35">
      <c r="C225" t="s">
        <v>196</v>
      </c>
      <c r="I225" s="6">
        <v>1.61</v>
      </c>
    </row>
    <row r="226" spans="3:9" ht="15.5" x14ac:dyDescent="0.35">
      <c r="C226" t="s">
        <v>295</v>
      </c>
      <c r="I226" s="6">
        <v>14.53</v>
      </c>
    </row>
    <row r="227" spans="3:9" ht="15.5" x14ac:dyDescent="0.35">
      <c r="C227" t="s">
        <v>296</v>
      </c>
      <c r="I227" s="6">
        <v>16.350000000000001</v>
      </c>
    </row>
    <row r="228" spans="3:9" ht="15.5" x14ac:dyDescent="0.35">
      <c r="C228" t="s">
        <v>297</v>
      </c>
      <c r="I228" s="6">
        <v>9.6199999999999992</v>
      </c>
    </row>
    <row r="229" spans="3:9" ht="15.5" x14ac:dyDescent="0.35">
      <c r="C229" t="s">
        <v>298</v>
      </c>
      <c r="I229" s="6">
        <v>8.34</v>
      </c>
    </row>
    <row r="230" spans="3:9" ht="15.5" x14ac:dyDescent="0.35">
      <c r="C230" t="s">
        <v>299</v>
      </c>
      <c r="I230" s="6">
        <v>-0.49</v>
      </c>
    </row>
    <row r="231" spans="3:9" ht="15.5" x14ac:dyDescent="0.35">
      <c r="C231" t="s">
        <v>300</v>
      </c>
      <c r="I231" s="6">
        <v>-0.17</v>
      </c>
    </row>
    <row r="232" spans="3:9" ht="15.5" x14ac:dyDescent="0.35">
      <c r="C232" t="s">
        <v>301</v>
      </c>
      <c r="I232" s="6">
        <v>8.56</v>
      </c>
    </row>
    <row r="233" spans="3:9" ht="15.5" x14ac:dyDescent="0.35">
      <c r="C233" t="s">
        <v>197</v>
      </c>
      <c r="I233" s="6">
        <v>14.64</v>
      </c>
    </row>
    <row r="234" spans="3:9" ht="15.5" x14ac:dyDescent="0.35">
      <c r="C234" t="s">
        <v>302</v>
      </c>
      <c r="I234" s="6">
        <v>30.27</v>
      </c>
    </row>
    <row r="235" spans="3:9" ht="15.5" x14ac:dyDescent="0.35">
      <c r="C235" t="s">
        <v>198</v>
      </c>
      <c r="D235" s="6">
        <v>29.87</v>
      </c>
    </row>
    <row r="236" spans="3:9" ht="15.5" x14ac:dyDescent="0.35">
      <c r="C236" t="s">
        <v>199</v>
      </c>
      <c r="I236" s="6">
        <v>86.23</v>
      </c>
    </row>
    <row r="237" spans="3:9" ht="15.5" x14ac:dyDescent="0.35">
      <c r="C237" t="s">
        <v>303</v>
      </c>
      <c r="I237" s="6">
        <v>8.5</v>
      </c>
    </row>
    <row r="238" spans="3:9" ht="15.5" x14ac:dyDescent="0.35">
      <c r="C238" t="s">
        <v>200</v>
      </c>
      <c r="D238" s="6">
        <v>46.41</v>
      </c>
    </row>
    <row r="239" spans="3:9" ht="15.5" x14ac:dyDescent="0.35">
      <c r="C239" t="s">
        <v>201</v>
      </c>
      <c r="D239" s="6">
        <v>45.74</v>
      </c>
    </row>
    <row r="240" spans="3:9" ht="15.5" x14ac:dyDescent="0.35">
      <c r="C240" t="s">
        <v>203</v>
      </c>
      <c r="D240" s="6">
        <v>0.01</v>
      </c>
    </row>
    <row r="241" spans="3:9" ht="15.5" x14ac:dyDescent="0.35">
      <c r="C241" t="s">
        <v>205</v>
      </c>
      <c r="D241" s="6">
        <v>1.01</v>
      </c>
    </row>
    <row r="242" spans="3:9" ht="15.5" x14ac:dyDescent="0.35">
      <c r="C242" t="s">
        <v>304</v>
      </c>
      <c r="I242" s="6">
        <v>244.94</v>
      </c>
    </row>
    <row r="243" spans="3:9" ht="15.5" x14ac:dyDescent="0.35">
      <c r="C243" t="s">
        <v>13</v>
      </c>
      <c r="D243" s="5">
        <v>13000000000</v>
      </c>
    </row>
    <row r="244" spans="3:9" ht="15.5" x14ac:dyDescent="0.35">
      <c r="C244" t="s">
        <v>206</v>
      </c>
      <c r="I244" s="6">
        <v>85.62</v>
      </c>
    </row>
    <row r="245" spans="3:9" ht="15.5" x14ac:dyDescent="0.35">
      <c r="C245" t="s">
        <v>207</v>
      </c>
      <c r="I245" s="6">
        <v>9.8000000000000004E-2</v>
      </c>
    </row>
    <row r="246" spans="3:9" ht="15.5" x14ac:dyDescent="0.35">
      <c r="C246" t="s">
        <v>208</v>
      </c>
      <c r="I246" s="6">
        <v>9.9199999999999997E-2</v>
      </c>
    </row>
    <row r="247" spans="3:9" ht="15.5" x14ac:dyDescent="0.35">
      <c r="C247" t="s">
        <v>209</v>
      </c>
      <c r="I247" s="6">
        <v>0.13350000000000001</v>
      </c>
    </row>
    <row r="248" spans="3:9" ht="15.5" x14ac:dyDescent="0.35">
      <c r="C248" t="s">
        <v>305</v>
      </c>
      <c r="I248" s="6">
        <v>0.10099999999999999</v>
      </c>
    </row>
    <row r="249" spans="3:9" ht="15.5" x14ac:dyDescent="0.35">
      <c r="C249" t="s">
        <v>210</v>
      </c>
      <c r="D249" s="6">
        <v>7.39</v>
      </c>
    </row>
    <row r="250" spans="3:9" ht="15.5" x14ac:dyDescent="0.35">
      <c r="C250" t="s">
        <v>211</v>
      </c>
      <c r="D250" s="6">
        <v>8.64</v>
      </c>
    </row>
    <row r="251" spans="3:9" ht="15.5" x14ac:dyDescent="0.35">
      <c r="C251" t="s">
        <v>212</v>
      </c>
      <c r="D251" s="6">
        <v>1.8</v>
      </c>
    </row>
    <row r="252" spans="3:9" ht="15.5" x14ac:dyDescent="0.35">
      <c r="C252" t="s">
        <v>213</v>
      </c>
      <c r="D252" s="6">
        <v>14.23</v>
      </c>
    </row>
    <row r="253" spans="3:9" ht="15.5" x14ac:dyDescent="0.35">
      <c r="C253" t="s">
        <v>214</v>
      </c>
      <c r="D253" s="6">
        <v>12.32</v>
      </c>
    </row>
    <row r="254" spans="3:9" ht="15.5" x14ac:dyDescent="0.35">
      <c r="C254" t="s">
        <v>306</v>
      </c>
      <c r="I254" s="6">
        <v>0.35</v>
      </c>
    </row>
    <row r="255" spans="3:9" ht="15.5" x14ac:dyDescent="0.35">
      <c r="C255" t="s">
        <v>307</v>
      </c>
      <c r="I255" s="6">
        <v>44.3</v>
      </c>
    </row>
    <row r="256" spans="3:9" ht="15.5" x14ac:dyDescent="0.35">
      <c r="C256" t="s">
        <v>41</v>
      </c>
      <c r="I256" s="5">
        <v>301000000000</v>
      </c>
    </row>
    <row r="257" spans="3:9" ht="15.5" x14ac:dyDescent="0.35">
      <c r="C257" t="s">
        <v>215</v>
      </c>
      <c r="I257" s="5">
        <v>237000000000</v>
      </c>
    </row>
    <row r="258" spans="3:9" ht="15.5" x14ac:dyDescent="0.35">
      <c r="C258" t="s">
        <v>216</v>
      </c>
      <c r="I258" s="5">
        <v>2170000000</v>
      </c>
    </row>
    <row r="259" spans="3:9" ht="15.5" x14ac:dyDescent="0.35">
      <c r="C259" t="s">
        <v>217</v>
      </c>
      <c r="I259" s="6">
        <v>0.20760000000000001</v>
      </c>
    </row>
    <row r="260" spans="3:9" ht="15.5" x14ac:dyDescent="0.35">
      <c r="C260" t="s">
        <v>218</v>
      </c>
      <c r="D260" s="6">
        <v>0.61460000000000004</v>
      </c>
    </row>
    <row r="261" spans="3:9" ht="15.5" x14ac:dyDescent="0.35">
      <c r="C261" t="s">
        <v>219</v>
      </c>
      <c r="D261" s="6">
        <v>0.83230000000000004</v>
      </c>
    </row>
    <row r="262" spans="3:9" ht="15.5" x14ac:dyDescent="0.35">
      <c r="C262" t="s">
        <v>220</v>
      </c>
      <c r="D262" s="6">
        <v>0.7742</v>
      </c>
    </row>
    <row r="263" spans="3:9" ht="15.5" x14ac:dyDescent="0.35">
      <c r="C263" t="s">
        <v>221</v>
      </c>
      <c r="D263" s="6">
        <v>0.26850000000000002</v>
      </c>
    </row>
    <row r="264" spans="3:9" ht="15.5" x14ac:dyDescent="0.35">
      <c r="C264" t="s">
        <v>222</v>
      </c>
      <c r="D264" s="6">
        <v>0.31929999999999997</v>
      </c>
    </row>
    <row r="265" spans="3:9" ht="15.5" x14ac:dyDescent="0.35">
      <c r="C265" t="s">
        <v>223</v>
      </c>
      <c r="D265" s="6">
        <v>1.7856000000000001</v>
      </c>
    </row>
    <row r="266" spans="3:9" ht="15.5" x14ac:dyDescent="0.35">
      <c r="C266" t="s">
        <v>353</v>
      </c>
      <c r="I266" s="6">
        <v>4.5</v>
      </c>
    </row>
    <row r="267" spans="3:9" ht="15.5" x14ac:dyDescent="0.35">
      <c r="C267" t="s">
        <v>354</v>
      </c>
      <c r="I267" s="5">
        <v>11</v>
      </c>
    </row>
    <row r="268" spans="3:9" ht="15.5" x14ac:dyDescent="0.35">
      <c r="C268" t="s">
        <v>355</v>
      </c>
      <c r="I268" s="6">
        <v>0.75150000000000006</v>
      </c>
    </row>
    <row r="269" spans="3:9" ht="15.5" x14ac:dyDescent="0.35">
      <c r="C269" t="s">
        <v>356</v>
      </c>
      <c r="I269" s="6">
        <v>7.9100000000000004E-2</v>
      </c>
    </row>
    <row r="270" spans="3:9" ht="15.5" x14ac:dyDescent="0.35">
      <c r="C270" t="s">
        <v>357</v>
      </c>
      <c r="I270" t="s">
        <v>1078</v>
      </c>
    </row>
    <row r="271" spans="3:9" ht="15.5" x14ac:dyDescent="0.35">
      <c r="C271" t="s">
        <v>224</v>
      </c>
      <c r="I271" s="5">
        <v>6</v>
      </c>
    </row>
    <row r="272" spans="3:9" ht="15.5" x14ac:dyDescent="0.35">
      <c r="C272" t="s">
        <v>225</v>
      </c>
      <c r="I272" s="6">
        <v>0.36</v>
      </c>
    </row>
    <row r="273" spans="3:9" ht="15.5" x14ac:dyDescent="0.35">
      <c r="C273" t="s">
        <v>226</v>
      </c>
      <c r="I273" s="6">
        <v>0.27</v>
      </c>
    </row>
    <row r="274" spans="3:9" ht="15.5" x14ac:dyDescent="0.35">
      <c r="C274" t="s">
        <v>308</v>
      </c>
      <c r="I274" s="6">
        <v>0.44</v>
      </c>
    </row>
    <row r="275" spans="3:9" ht="15.5" x14ac:dyDescent="0.35">
      <c r="C275" t="s">
        <v>228</v>
      </c>
      <c r="I275" s="6">
        <v>0.24</v>
      </c>
    </row>
    <row r="276" spans="3:9" ht="15.5" x14ac:dyDescent="0.35">
      <c r="C276" t="s">
        <v>229</v>
      </c>
      <c r="I276" s="6">
        <v>0.39</v>
      </c>
    </row>
    <row r="277" spans="3:9" ht="15.5" x14ac:dyDescent="0.35">
      <c r="C277" t="s">
        <v>230</v>
      </c>
      <c r="I277" s="6">
        <v>0.56999999999999995</v>
      </c>
    </row>
    <row r="278" spans="3:9" ht="15.5" x14ac:dyDescent="0.35">
      <c r="C278" t="s">
        <v>309</v>
      </c>
      <c r="I278" s="5">
        <v>66000000000</v>
      </c>
    </row>
    <row r="279" spans="3:9" ht="15.5" x14ac:dyDescent="0.35">
      <c r="C279" t="s">
        <v>310</v>
      </c>
      <c r="I279" s="5">
        <v>31000000000</v>
      </c>
    </row>
    <row r="280" spans="3:9" ht="15.5" x14ac:dyDescent="0.35">
      <c r="C280" t="s">
        <v>311</v>
      </c>
      <c r="I280" s="5">
        <v>28000000000</v>
      </c>
    </row>
    <row r="281" spans="3:9" ht="15.5" x14ac:dyDescent="0.35">
      <c r="C281" t="s">
        <v>312</v>
      </c>
      <c r="I281" s="5">
        <v>19000000000</v>
      </c>
    </row>
    <row r="282" spans="3:9" ht="15.5" x14ac:dyDescent="0.35">
      <c r="C282" t="s">
        <v>231</v>
      </c>
      <c r="D282" s="5">
        <v>65000000000</v>
      </c>
    </row>
    <row r="283" spans="3:9" ht="15.5" x14ac:dyDescent="0.35">
      <c r="C283" t="s">
        <v>232</v>
      </c>
      <c r="D283" s="5">
        <v>189000000000</v>
      </c>
    </row>
    <row r="284" spans="3:9" ht="15.5" x14ac:dyDescent="0.35">
      <c r="C284" t="s">
        <v>233</v>
      </c>
      <c r="D284" s="5">
        <v>2000000000</v>
      </c>
    </row>
    <row r="285" spans="3:9" ht="15.5" x14ac:dyDescent="0.35">
      <c r="C285" t="s">
        <v>176</v>
      </c>
      <c r="D285" s="5">
        <v>79000000000</v>
      </c>
    </row>
    <row r="286" spans="3:9" ht="15.5" x14ac:dyDescent="0.35">
      <c r="C286" t="s">
        <v>175</v>
      </c>
      <c r="I286" s="5">
        <v>187000000000</v>
      </c>
    </row>
    <row r="287" spans="3:9" ht="15.5" x14ac:dyDescent="0.35">
      <c r="C287" t="s">
        <v>21</v>
      </c>
      <c r="D287" s="5">
        <v>-65000000000</v>
      </c>
    </row>
    <row r="288" spans="3:9" ht="15.5" x14ac:dyDescent="0.35">
      <c r="C288" t="s">
        <v>234</v>
      </c>
      <c r="I288" s="5">
        <v>187000000000</v>
      </c>
    </row>
    <row r="289" spans="3:9" ht="15.5" x14ac:dyDescent="0.35">
      <c r="C289" t="s">
        <v>313</v>
      </c>
      <c r="I289" s="5">
        <v>21000000000</v>
      </c>
    </row>
    <row r="290" spans="3:9" ht="15.5" x14ac:dyDescent="0.35">
      <c r="C290" t="s">
        <v>314</v>
      </c>
      <c r="I290" s="5">
        <v>-4000000000</v>
      </c>
    </row>
    <row r="291" spans="3:9" ht="15.5" x14ac:dyDescent="0.35">
      <c r="C291" t="s">
        <v>315</v>
      </c>
      <c r="I291" s="5">
        <v>-25000000000</v>
      </c>
    </row>
    <row r="292" spans="3:9" ht="15.5" x14ac:dyDescent="0.35">
      <c r="C292" t="s">
        <v>316</v>
      </c>
      <c r="I292" s="5">
        <v>-2000000000</v>
      </c>
    </row>
    <row r="293" spans="3:9" ht="15.5" x14ac:dyDescent="0.35">
      <c r="C293" t="s">
        <v>317</v>
      </c>
      <c r="I293" s="5">
        <v>18000000000</v>
      </c>
    </row>
  </sheetData>
  <pageMargins left="0.7" right="0.7" top="0.75" bottom="0.75" header="0.3" footer="0.3"/>
  <ignoredErrors>
    <ignoredError sqref="A1:N294" numberStoredAsText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N31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1286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1287</v>
      </c>
      <c r="D2" s="2" vm="213">
        <f ca="1">IFERROR(_xlfn.STOCKHISTORY("XIDX:" &amp; $C$1, D3, , 0, 0, 1), "Libur")</f>
        <v>5475</v>
      </c>
      <c r="E2" s="2" vm="214">
        <f ca="1">IFERROR(_xlfn.STOCKHISTORY("XIDX:" &amp; $C$1, E3, , 0, 0, 1), "Libur")</f>
        <v>3090</v>
      </c>
      <c r="H2" s="2" vm="214">
        <f ca="1">IFERROR(INDEX(D2:G2,COUNT(D2:G2)),"")</f>
        <v>3090</v>
      </c>
      <c r="I2" s="2" vm="215">
        <f t="shared" ref="I2:N2" ca="1" si="0">IFERROR(_xlfn.STOCKHISTORY("XIDX:" &amp; $C$1, I1, , 0, 0, 1), "Libur")</f>
        <v>9700</v>
      </c>
      <c r="J2" s="2" vm="216">
        <f t="shared" ca="1" si="0"/>
        <v>9275</v>
      </c>
      <c r="K2" s="2" vm="217">
        <f t="shared" ca="1" si="0"/>
        <v>7475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169270000</v>
      </c>
      <c r="E4" s="2">
        <f>IFERROR(INDEX(E51:E500,MATCH($C$4,$C$51:$C$500,0)),"")</f>
        <v>165167000</v>
      </c>
      <c r="H4" s="2">
        <f>IFERROR(SUM(D4:G4)*(4/MAX(1,COUNT(D4:G4))),"")</f>
        <v>668874000</v>
      </c>
      <c r="I4" s="2">
        <f t="shared" ref="I4:N4" si="1">IFERROR(INDEX(I51:I500,MATCH($C$4,$C$51:$C$500,0)),"")</f>
        <v>605187000</v>
      </c>
      <c r="J4" s="2">
        <f t="shared" si="1"/>
        <v>596823000</v>
      </c>
      <c r="K4" s="2">
        <f t="shared" si="1"/>
        <v>594937000</v>
      </c>
      <c r="L4" s="2">
        <f t="shared" si="1"/>
        <v>569780000</v>
      </c>
      <c r="M4" s="2">
        <f t="shared" si="1"/>
        <v>537362000</v>
      </c>
      <c r="N4" s="2">
        <f t="shared" si="1"/>
        <v>520643000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45672000</v>
      </c>
      <c r="E5" s="2">
        <f>IFERROR(INDEX(E51:E500,MATCH($C$5,$C$51:$C$500,0)),"")</f>
        <v>43880000</v>
      </c>
      <c r="H5" s="2">
        <f>IFERROR(SUM(D5:G5)*(4/MAX(1,COUNT(D5:G5))),"")</f>
        <v>179104000</v>
      </c>
      <c r="I5" s="2">
        <f t="shared" ref="I5:N5" si="2">IFERROR(INDEX(I51:I500,MATCH($C$5,$C$51:$C$500,0)),"")</f>
        <v>121936000</v>
      </c>
      <c r="J5" s="2">
        <f t="shared" si="2"/>
        <v>121249000</v>
      </c>
      <c r="K5" s="2">
        <f t="shared" si="2"/>
        <v>106719000</v>
      </c>
      <c r="L5" s="2">
        <f t="shared" si="2"/>
        <v>91493000</v>
      </c>
      <c r="M5" s="2">
        <f t="shared" si="2"/>
        <v>87722000</v>
      </c>
      <c r="N5" s="2">
        <f t="shared" si="2"/>
        <v>70027000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944987000</v>
      </c>
      <c r="E6" s="2">
        <f>IFERROR(INDEX(E51:E500,MATCH($C$6,$C$51:$C$500,0)),"")</f>
        <v>936440000</v>
      </c>
      <c r="H6" s="2">
        <f>IFERROR(INDEX(D6:G6,COUNT(D6:G6)),"")</f>
        <v>936440000</v>
      </c>
      <c r="I6" s="2">
        <f t="shared" ref="I6:N6" si="3">IFERROR(INDEX(I51:I500,MATCH($C$6,$C$51:$C$500,0)),"")</f>
        <v>883519000</v>
      </c>
      <c r="J6" s="2">
        <f t="shared" si="3"/>
        <v>732533000</v>
      </c>
      <c r="K6" s="2">
        <f t="shared" si="3"/>
        <v>650338000</v>
      </c>
      <c r="L6" s="2">
        <f t="shared" si="3"/>
        <v>435002000</v>
      </c>
      <c r="M6" s="2">
        <f t="shared" si="3"/>
        <v>982782000</v>
      </c>
      <c r="N6" s="2">
        <f t="shared" si="3"/>
        <v>841151000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133.79</v>
      </c>
      <c r="E7" s="3">
        <f>IFERROR(INDEX(E51:E500,MATCH($C$7,$C$51:$C$500,0))/1000000000,"")</f>
        <v>133.79</v>
      </c>
      <c r="H7" s="3">
        <f>IFERROR(INDEX(D7:G7,COUNT(D7:G7)),"")</f>
        <v>133.79</v>
      </c>
      <c r="I7" s="3">
        <f t="shared" ref="I7:N7" si="4">IFERROR(INDEX(I51:I500,MATCH($C$7,$C$51:$C$500,0))/1000000000,"")</f>
        <v>133.79</v>
      </c>
      <c r="J7" s="3">
        <f t="shared" si="4"/>
        <v>133.79</v>
      </c>
      <c r="K7" s="3">
        <f t="shared" si="4"/>
        <v>133.79</v>
      </c>
      <c r="L7" s="3">
        <f t="shared" si="4"/>
        <v>0.02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236000000000</v>
      </c>
      <c r="E8" s="2">
        <f>IFERROR(INDEX(E51:E500,MATCH("Free cash flow (Quarter)",$C$51:$C$500,0)),"")</f>
        <v>1099000000000</v>
      </c>
      <c r="H8" s="2">
        <f>IFERROR(INDEX(D8:G8,COUNT(D8:G8)),"")</f>
        <v>1099000000000</v>
      </c>
      <c r="I8" s="2">
        <f t="shared" ref="I8:N8" si="5">IFERROR(INDEX(I51:I500,MATCH($C$8,$C$51:$C$500,0)),"")</f>
        <v>1692000000000</v>
      </c>
      <c r="J8" s="2">
        <f t="shared" si="5"/>
        <v>2536000000000</v>
      </c>
      <c r="K8" s="2">
        <f t="shared" si="5"/>
        <v>3201000000000</v>
      </c>
      <c r="L8" s="2">
        <f t="shared" si="5"/>
        <v>3280000000000</v>
      </c>
      <c r="M8" s="2">
        <f t="shared" si="5"/>
        <v>2649000000000</v>
      </c>
      <c r="N8" s="2">
        <f t="shared" si="5"/>
        <v>3076000000000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1.76</v>
      </c>
      <c r="E9" s="3">
        <f>IFERROR(INDEX(E51:E500,MATCH("Free cash flow per share (Quarter)",$C$51:$C$500,0)),"")</f>
        <v>8.2100000000000009</v>
      </c>
      <c r="H9" s="3">
        <f>IFERROR(INDEX(D9:G9,COUNT(D9:G9)),"")</f>
        <v>8.2100000000000009</v>
      </c>
      <c r="I9" s="3">
        <f t="shared" ref="I9:N9" si="6">IFERROR(INDEX(I51:I500,MATCH($C$9,$C$51:$C$500,0)),"")</f>
        <v>12.65</v>
      </c>
      <c r="J9" s="3">
        <f t="shared" si="6"/>
        <v>18.96</v>
      </c>
      <c r="K9" s="3">
        <f t="shared" si="6"/>
        <v>23.93</v>
      </c>
      <c r="L9" s="3">
        <f t="shared" si="6"/>
        <v>168489.42</v>
      </c>
      <c r="M9" s="3">
        <f t="shared" si="6"/>
        <v>2119323518.4000001</v>
      </c>
      <c r="N9" s="3">
        <f t="shared" si="6"/>
        <v>2460589040</v>
      </c>
    </row>
    <row r="10" spans="1:14" ht="15.5" x14ac:dyDescent="0.35">
      <c r="C10" t="s">
        <v>18</v>
      </c>
      <c r="D10" s="3">
        <f ca="1">IFERROR(IF(D9=0,"",D2/D9),"")</f>
        <v>3110.7954545454545</v>
      </c>
      <c r="E10" s="3">
        <f ca="1">IFERROR(IF(E9=0,"",E2/E9),"")</f>
        <v>376.37028014616317</v>
      </c>
      <c r="I10" s="3">
        <f t="shared" ref="I10:N10" ca="1" si="7">IFERROR(IF(I9=0,"",I2/I9),"")</f>
        <v>766.798418972332</v>
      </c>
      <c r="J10" s="3">
        <f t="shared" ca="1" si="7"/>
        <v>489.18776371308013</v>
      </c>
      <c r="K10" s="3">
        <f t="shared" ca="1" si="7"/>
        <v>312.36941078144588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202234000</v>
      </c>
      <c r="E11" s="2">
        <f>IFERROR(INDEX(E51:E500,MATCH($C$11,$C$51:$C$500,0)),"")</f>
        <v>168676000</v>
      </c>
      <c r="H11" s="2">
        <f>IFERROR(INDEX(D11:G11,COUNT(D11:G11)),"")</f>
        <v>168676000</v>
      </c>
      <c r="I11" s="2">
        <f t="shared" ref="I11:N11" si="8">IFERROR(INDEX(I51:I500,MATCH($C$11,$C$51:$C$500,0)),"")</f>
        <v>114985000</v>
      </c>
      <c r="J11" s="2">
        <f t="shared" si="8"/>
        <v>162724000</v>
      </c>
      <c r="K11" s="2">
        <f t="shared" si="8"/>
        <v>247787000</v>
      </c>
      <c r="L11" s="2">
        <f t="shared" si="8"/>
        <v>169331000</v>
      </c>
      <c r="M11" s="2">
        <f t="shared" si="8"/>
        <v>203350000</v>
      </c>
      <c r="N11" s="2">
        <f t="shared" si="8"/>
        <v>123260000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34064000000000</v>
      </c>
      <c r="E12" s="2">
        <f>IFERROR(INDEX(E51:E500,MATCH("Net Debt (Quarter)",$C$51:$C$500,0)),"")</f>
        <v>32237000000000</v>
      </c>
      <c r="H12" s="2">
        <f>IFERROR(INDEX(D12:G12,COUNT(D12:G12)),"")</f>
        <v>32237000000000</v>
      </c>
      <c r="I12" s="2">
        <f t="shared" ref="I12:N12" si="9">IFERROR(INDEX(I51:I500,MATCH($C$12,$C$51:$C$500,0)),"")</f>
        <v>32573000000000</v>
      </c>
      <c r="J12" s="2">
        <f t="shared" si="9"/>
        <v>31256000000000</v>
      </c>
      <c r="K12" s="2">
        <f t="shared" si="9"/>
        <v>26814000000000</v>
      </c>
      <c r="L12" s="2">
        <f t="shared" si="9"/>
        <v>29559000000000</v>
      </c>
      <c r="M12" s="2">
        <f t="shared" si="9"/>
        <v>19553000000000</v>
      </c>
      <c r="N12" s="2">
        <f t="shared" si="9"/>
        <v>20991000000000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37684000000000</v>
      </c>
      <c r="E13" s="2">
        <f>IFERROR(INDEX(E51:E500,MATCH("Total Debt (Quarter)",$C$51:$C$500,0)),"")</f>
        <v>35104000000000</v>
      </c>
      <c r="H13" s="2">
        <f>IFERROR(INDEX(D13:G13,COUNT(D13:G13)),"")</f>
        <v>35104000000000</v>
      </c>
      <c r="I13" s="2">
        <f t="shared" ref="I13:N13" si="10">IFERROR(INDEX(I51:I500,MATCH($C$13,$C$51:$C$500,0)),"")</f>
        <v>34495000000000</v>
      </c>
      <c r="J13" s="2">
        <f t="shared" si="10"/>
        <v>33885000000000</v>
      </c>
      <c r="K13" s="2">
        <f t="shared" si="10"/>
        <v>30639000000000</v>
      </c>
      <c r="L13" s="2">
        <f t="shared" si="10"/>
        <v>32199000000000</v>
      </c>
      <c r="M13" s="2">
        <f t="shared" si="10"/>
        <v>22457000000000</v>
      </c>
      <c r="N13" s="2">
        <f t="shared" si="10"/>
        <v>22730000000000</v>
      </c>
    </row>
    <row r="14" spans="1:14" ht="15.5" x14ac:dyDescent="0.35">
      <c r="C14" t="s">
        <v>27</v>
      </c>
      <c r="D14" s="2">
        <f>IFERROR(INDEX(D51:D500,MATCH($C$14,$C$51:$C$500,0)),"")</f>
        <v>-27936000</v>
      </c>
      <c r="E14" s="2">
        <f>IFERROR(INDEX(E51:E500,MATCH($C$14,$C$51:$C$500,0)),"")</f>
        <v>-27787000</v>
      </c>
      <c r="H14" s="2">
        <f>IFERROR(SUM(D14:G14)*(4/MAX(1,COUNT(D14:G14))),"")</f>
        <v>-111446000</v>
      </c>
      <c r="I14" s="2">
        <f t="shared" ref="I14:N14" si="11">IFERROR(INDEX(I51:I500,MATCH($C$14,$C$51:$C$500,0)),"")</f>
        <v>-118812000</v>
      </c>
      <c r="J14" s="2">
        <f t="shared" si="11"/>
        <v>-134472000</v>
      </c>
      <c r="K14" s="2">
        <f t="shared" si="11"/>
        <v>-136488000</v>
      </c>
      <c r="L14" s="2">
        <f t="shared" si="11"/>
        <v>-85078000</v>
      </c>
      <c r="M14" s="2">
        <f t="shared" si="11"/>
        <v>-86164000</v>
      </c>
      <c r="N14" s="2">
        <f t="shared" si="11"/>
        <v>-125251000</v>
      </c>
    </row>
    <row r="15" spans="1:14" ht="15.5" x14ac:dyDescent="0.35">
      <c r="C15" t="s">
        <v>28</v>
      </c>
      <c r="D15" s="2">
        <f>IFERROR(INDEX(D51:D500,MATCH($C$15,$C$51:$C$500,0)),"")</f>
        <v>-39030000</v>
      </c>
      <c r="E15" s="2">
        <f>IFERROR(INDEX(E51:E500,MATCH($C$15,$C$51:$C$500,0)),"")</f>
        <v>-38609000</v>
      </c>
      <c r="H15" s="2">
        <f>IFERROR(SUM(D15:G15)*(4/MAX(1,COUNT(D15:G15))),"")</f>
        <v>-155278000</v>
      </c>
      <c r="I15" s="2">
        <f t="shared" ref="I15:N15" si="12">IFERROR(INDEX(I51:I500,MATCH($C$15,$C$51:$C$500,0)),"")</f>
        <v>-140617000</v>
      </c>
      <c r="J15" s="2">
        <f t="shared" si="12"/>
        <v>-143013000</v>
      </c>
      <c r="K15" s="2">
        <f t="shared" si="12"/>
        <v>-146152000</v>
      </c>
      <c r="L15" s="2">
        <f t="shared" si="12"/>
        <v>-147004000</v>
      </c>
      <c r="M15" s="2">
        <f t="shared" si="12"/>
        <v>-134067000</v>
      </c>
      <c r="N15" s="2">
        <f t="shared" si="12"/>
        <v>-125720000</v>
      </c>
    </row>
    <row r="16" spans="1:14" ht="15.5" x14ac:dyDescent="0.35">
      <c r="C16" t="s">
        <v>29</v>
      </c>
      <c r="D16" s="2">
        <f>IFERROR(INDEX(D51:D500,MATCH($C$16,$C$51:$C$500,0)),"")</f>
        <v>92433000</v>
      </c>
      <c r="E16" s="2">
        <f>IFERROR(INDEX(E51:E500,MATCH($C$16,$C$51:$C$500,0)),"")</f>
        <v>91181000</v>
      </c>
      <c r="H16" s="2">
        <f>IFERROR(SUM(D16:G16)*(4/MAX(1,COUNT(D16:G16))),"")</f>
        <v>367228000</v>
      </c>
      <c r="I16" s="2">
        <f t="shared" ref="I16:N16" si="13">IFERROR(INDEX(I51:I500,MATCH($C$16,$C$51:$C$500,0)),"")</f>
        <v>305754000</v>
      </c>
      <c r="J16" s="2">
        <f t="shared" si="13"/>
        <v>298096000</v>
      </c>
      <c r="K16" s="2">
        <f t="shared" si="13"/>
        <v>291421000</v>
      </c>
      <c r="L16" s="2">
        <f t="shared" si="13"/>
        <v>319564000</v>
      </c>
      <c r="M16" s="2">
        <f t="shared" si="13"/>
        <v>292836000</v>
      </c>
      <c r="N16" s="2">
        <f t="shared" si="13"/>
        <v>242193000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38</v>
      </c>
      <c r="C19" t="s">
        <v>39</v>
      </c>
    </row>
    <row r="20" spans="1:14" ht="15.5" x14ac:dyDescent="0.35">
      <c r="A20" t="s">
        <v>40</v>
      </c>
      <c r="C20" t="s">
        <v>41</v>
      </c>
      <c r="D20" s="2">
        <f ca="1">IFERROR(D21*D2,"")</f>
        <v>732500249999999.88</v>
      </c>
      <c r="E20" s="2">
        <f ca="1">IFERROR(E21*E2,"")</f>
        <v>413411099999999.94</v>
      </c>
      <c r="H20" s="2">
        <f t="shared" ref="H20:N20" ca="1" si="14">IFERROR(H21*H2,"")</f>
        <v>413411099999999.94</v>
      </c>
      <c r="I20" s="2">
        <f t="shared" ca="1" si="14"/>
        <v>1297762999999999.8</v>
      </c>
      <c r="J20" s="2">
        <f t="shared" ca="1" si="14"/>
        <v>1240902249999999.8</v>
      </c>
      <c r="K20" s="2">
        <f t="shared" ca="1" si="14"/>
        <v>1000080249999999.9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133789999999.99998</v>
      </c>
      <c r="E21" s="2">
        <f>IFERROR(INDEX(E51:E500,MATCH($C$7,$C$51:$C$500,0)),"")</f>
        <v>133789999999.99998</v>
      </c>
      <c r="H21" s="2">
        <f>IFERROR(INDEX(D21:G21,COUNT(D21:G21)),"")</f>
        <v>133789999999.99998</v>
      </c>
      <c r="I21" s="2">
        <f t="shared" ref="I21:N21" si="15">IFERROR(INDEX(I51:I500,MATCH($C$7,$C$51:$C$500,0)),"")</f>
        <v>133789999999.99998</v>
      </c>
      <c r="J21" s="2">
        <f t="shared" si="15"/>
        <v>133789999999.99998</v>
      </c>
      <c r="K21" s="2">
        <f t="shared" si="15"/>
        <v>133789999999.99998</v>
      </c>
      <c r="L21" s="2">
        <f t="shared" si="15"/>
        <v>20000000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42</v>
      </c>
      <c r="C23" t="s">
        <v>43</v>
      </c>
      <c r="D23" s="3">
        <f>IFERROR(D5/D6*100,"")</f>
        <v>4.8330823598631518</v>
      </c>
      <c r="E23" s="3">
        <f>IFERROR(E5/E6*100,"")</f>
        <v>4.685831446755798</v>
      </c>
      <c r="H23" s="3">
        <f t="shared" ref="H23:N23" si="16">IFERROR(H5/H6*100,"")</f>
        <v>19.126051855965144</v>
      </c>
      <c r="I23" s="3">
        <f t="shared" si="16"/>
        <v>13.801174621032485</v>
      </c>
      <c r="J23" s="3">
        <f t="shared" si="16"/>
        <v>16.552018816899718</v>
      </c>
      <c r="K23" s="3">
        <f t="shared" si="16"/>
        <v>16.409774609510748</v>
      </c>
      <c r="L23" s="3">
        <f t="shared" si="16"/>
        <v>21.032776860796044</v>
      </c>
      <c r="M23" s="3">
        <f t="shared" si="16"/>
        <v>8.9258859034862255</v>
      </c>
      <c r="N23" s="3">
        <f t="shared" si="16"/>
        <v>8.3251401948045007</v>
      </c>
    </row>
    <row r="24" spans="1:14" ht="15.5" x14ac:dyDescent="0.35">
      <c r="C24" t="s">
        <v>44</v>
      </c>
      <c r="D24" s="4">
        <f>IFERROR(_xlfn.RRI(5,I23,D23),"")</f>
        <v>-0.18929728207504082</v>
      </c>
      <c r="E24" s="4">
        <f>IFERROR(_xlfn.RRI(5,J23,E23),"")</f>
        <v>-0.22306061362826501</v>
      </c>
      <c r="H24" s="4">
        <f t="shared" ref="H24:N24" si="17">IFERROR(_xlfn.RRI(5,M23,H23),"")</f>
        <v>0.16464830662209873</v>
      </c>
      <c r="I24" s="4">
        <f t="shared" si="17"/>
        <v>0.10638148415782411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45</v>
      </c>
      <c r="C25" t="s">
        <v>46</v>
      </c>
      <c r="D25" s="3">
        <f>IFERROR(INDEX(D51:D500,MATCH($A$25,$C$51:$C$500,0)),"")</f>
        <v>5.79</v>
      </c>
      <c r="E25" s="3">
        <f>IFERROR(INDEX(E51:E500,MATCH($A$25,$C$51:$C$500,0)),"")</f>
        <v>5.42</v>
      </c>
      <c r="H25" s="3">
        <f>IFERROR(INDEX(D25:G25,COUNT(D25:G25)),"")</f>
        <v>5.42</v>
      </c>
      <c r="I25" s="3">
        <f t="shared" ref="I25:N25" si="18">IFERROR(INDEX(I51:I500,MATCH($C$25,$C$51:$C$500,0)),"")</f>
        <v>16.28</v>
      </c>
      <c r="J25" s="3">
        <f t="shared" si="18"/>
        <v>14.47</v>
      </c>
      <c r="K25" s="3">
        <f t="shared" si="18"/>
        <v>12.25</v>
      </c>
      <c r="L25" s="3">
        <f t="shared" si="18"/>
        <v>69639.759999999995</v>
      </c>
      <c r="M25" s="3">
        <f t="shared" si="18"/>
        <v>985749548.67999995</v>
      </c>
      <c r="N25" s="3">
        <f t="shared" si="18"/>
        <v>742892751.24000001</v>
      </c>
    </row>
    <row r="26" spans="1:14" ht="15.5" x14ac:dyDescent="0.35">
      <c r="C26" t="s">
        <v>47</v>
      </c>
      <c r="D26" s="4">
        <f>IFERROR(_xlfn.RRI(5,I25,D25),"")</f>
        <v>-0.18678602631462793</v>
      </c>
      <c r="E26" s="4">
        <f>IFERROR(_xlfn.RRI(5,J25,E25),"")</f>
        <v>-0.17831350123633471</v>
      </c>
      <c r="H26" s="4">
        <f t="shared" ref="H26:N26" si="19">IFERROR(_xlfn.RRI(5,M25,H25),"")</f>
        <v>-0.97771326034052308</v>
      </c>
      <c r="I26" s="4">
        <f t="shared" si="19"/>
        <v>-0.97061364938457906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48</v>
      </c>
      <c r="D27" s="3">
        <f>IFERROR(D4/D21,"")</f>
        <v>1.2651917183646015E-3</v>
      </c>
      <c r="E27" s="3">
        <f>IFERROR(E4/E21,"")</f>
        <v>1.2345242544285822E-3</v>
      </c>
      <c r="H27" s="3">
        <f t="shared" ref="H27:N27" si="20">IFERROR(H4/H21,"")</f>
        <v>4.9994319455863674E-3</v>
      </c>
      <c r="I27" s="3">
        <f t="shared" si="20"/>
        <v>4.5234098213618361E-3</v>
      </c>
      <c r="J27" s="3">
        <f t="shared" si="20"/>
        <v>4.4608939382614551E-3</v>
      </c>
      <c r="K27" s="3">
        <f t="shared" si="20"/>
        <v>4.4467972195231338E-3</v>
      </c>
      <c r="L27" s="3">
        <f t="shared" si="20"/>
        <v>28.489000000000001</v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49</v>
      </c>
      <c r="D28" s="4">
        <f>IFERROR(_xlfn.RRI(5,I27,D27),"")</f>
        <v>-0.22493508015567842</v>
      </c>
      <c r="E28" s="4">
        <f>IFERROR(_xlfn.RRI(5,J27,E27),"")</f>
        <v>-0.22657973738355763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50</v>
      </c>
      <c r="H29" s="4">
        <f t="shared" ref="H29:N29" si="22">IFERROR(((H25-I25)/I25)*100%,"")</f>
        <v>-0.66707616707616713</v>
      </c>
      <c r="I29" s="4">
        <f t="shared" si="22"/>
        <v>0.12508638562543195</v>
      </c>
      <c r="J29" s="4">
        <f t="shared" si="22"/>
        <v>0.18122448979591843</v>
      </c>
      <c r="K29" s="4">
        <f t="shared" si="22"/>
        <v>-0.99982409474127998</v>
      </c>
      <c r="L29" s="4">
        <f t="shared" si="22"/>
        <v>-0.99992935349542567</v>
      </c>
      <c r="M29" s="4">
        <f t="shared" si="22"/>
        <v>0.32690694186292074</v>
      </c>
      <c r="N29" s="4" t="str">
        <f t="shared" si="22"/>
        <v/>
      </c>
    </row>
    <row r="30" spans="1:14" ht="15.5" x14ac:dyDescent="0.35">
      <c r="C30" t="s">
        <v>51</v>
      </c>
      <c r="H30" s="4">
        <f t="shared" ref="H30:N30" si="23">IFERROR(((H27-I27)/I27)*100%,"")</f>
        <v>0.10523524133862762</v>
      </c>
      <c r="I30" s="4">
        <f t="shared" si="23"/>
        <v>1.4014205216621963E-2</v>
      </c>
      <c r="J30" s="4">
        <f t="shared" si="23"/>
        <v>3.1700835550655193E-3</v>
      </c>
      <c r="K30" s="4">
        <f t="shared" si="23"/>
        <v>-0.99984391178281018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93.06</v>
      </c>
      <c r="E32" s="3">
        <f>IFERROR(INDEX(E51:E500,MATCH($A$32,$C$51:$C$500,0)),"")</f>
        <v>86.45</v>
      </c>
      <c r="H32" s="3">
        <f>IFERROR(INDEX(D32:G32,COUNT(D32:G32)),"")</f>
        <v>86.45</v>
      </c>
      <c r="I32" s="3">
        <f t="shared" ref="I32:N32" si="24">IFERROR(INDEX(I51:I500,MATCH($C$32,$C$51:$C$500,0)),"")</f>
        <v>79.59</v>
      </c>
      <c r="J32" s="3">
        <f t="shared" si="24"/>
        <v>62.42</v>
      </c>
      <c r="K32" s="3">
        <f t="shared" si="24"/>
        <v>51.25</v>
      </c>
      <c r="L32" s="3">
        <f t="shared" si="24"/>
        <v>153395.39000000001</v>
      </c>
      <c r="M32" s="3">
        <f t="shared" si="24"/>
        <v>5668320310.3999996</v>
      </c>
      <c r="N32" s="3">
        <f t="shared" si="24"/>
        <v>4713992556</v>
      </c>
    </row>
    <row r="33" spans="1:14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33.200000000000003</v>
      </c>
      <c r="E33" s="3">
        <f>IFERROR(INDEX(E51:E500,MATCH($A$33,$C$51:$C$500,0)),"")</f>
        <v>60.73</v>
      </c>
      <c r="H33" s="3">
        <f>IFERROR(INDEX(D33:G33,COUNT(D33:G33)),"")</f>
        <v>60.73</v>
      </c>
      <c r="I33" s="3">
        <f t="shared" ref="I33:N33" si="25">IFERROR(INDEX(I51:I500,MATCH($C$33,$C$51:$C$500,0)),"")</f>
        <v>121.87</v>
      </c>
      <c r="J33" s="3">
        <f t="shared" si="25"/>
        <v>148.59</v>
      </c>
      <c r="K33" s="3">
        <f t="shared" si="25"/>
        <v>145.85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533.67999999999995</v>
      </c>
      <c r="E34" s="3">
        <f>IFERROR(INDEX(E51:E500,MATCH($A$34,$C$51:$C$500,0)),"")</f>
        <v>968.63</v>
      </c>
      <c r="H34" s="3">
        <f>IFERROR(INDEX(D34:G34,COUNT(D34:G34)),"")</f>
        <v>968.63</v>
      </c>
      <c r="I34" s="3">
        <f t="shared" ref="I34:N34" si="26">IFERROR(INDEX(I51:I500,MATCH($C$34,$C$51:$C$500,0)),"")</f>
        <v>595.82000000000005</v>
      </c>
      <c r="J34" s="3">
        <f t="shared" si="26"/>
        <v>640.98</v>
      </c>
      <c r="K34" s="3">
        <f t="shared" si="26"/>
        <v>610.20000000000005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139.19999999999999</v>
      </c>
      <c r="E35" s="3">
        <f>IFERROR(INDEX(E51:E500,MATCH($A$35,$C$51:$C$500,0)),"")</f>
        <v>252.25</v>
      </c>
      <c r="H35" s="3">
        <f>IFERROR(INDEX(D35:G35,COUNT(D35:G35)),"")</f>
        <v>252.25</v>
      </c>
      <c r="I35" s="3">
        <f t="shared" ref="I35:N35" si="27">IFERROR(INDEX(I51:I500,MATCH($C$35,$C$51:$C$500,0)),"")</f>
        <v>130.13999999999999</v>
      </c>
      <c r="J35" s="3">
        <f t="shared" si="27"/>
        <v>131.18</v>
      </c>
      <c r="K35" s="3">
        <f t="shared" si="27"/>
        <v>110.19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64</v>
      </c>
      <c r="C36" t="s">
        <v>65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N36" si="28">IFERROR(INDEX(H51:H500,MATCH($C$36,$C$51:$C$500,0)),"")</f>
        <v>0.18239999999999998</v>
      </c>
      <c r="I36" s="4">
        <f t="shared" si="28"/>
        <v>0.25140000000000001</v>
      </c>
      <c r="J36" s="4">
        <f t="shared" si="28"/>
        <v>0.27800000000000002</v>
      </c>
      <c r="K36" s="4">
        <f t="shared" si="28"/>
        <v>0.48530000000000001</v>
      </c>
      <c r="L36" s="4">
        <f t="shared" si="28"/>
        <v>0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66</v>
      </c>
      <c r="C37" t="s">
        <v>67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N37" si="29">IFERROR(INDEX(H51:H500,MATCH($C$37,$C$51:$C$500,0)),"")</f>
        <v>4.09</v>
      </c>
      <c r="I37" s="3">
        <f t="shared" si="29"/>
        <v>4.09</v>
      </c>
      <c r="J37" s="3">
        <f t="shared" si="29"/>
        <v>3.78</v>
      </c>
      <c r="K37" s="3">
        <f t="shared" si="29"/>
        <v>5.94</v>
      </c>
      <c r="L37" s="3">
        <f t="shared" si="29"/>
        <v>0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73</v>
      </c>
      <c r="C51" t="s">
        <v>6</v>
      </c>
      <c r="D51" s="5">
        <v>169270000</v>
      </c>
      <c r="E51" s="5">
        <v>165167000</v>
      </c>
      <c r="F51" s="5">
        <v>147790000</v>
      </c>
      <c r="G51" s="5">
        <v>157324000</v>
      </c>
      <c r="I51" s="5">
        <v>605187000</v>
      </c>
      <c r="J51" s="5">
        <v>596823000</v>
      </c>
      <c r="K51" s="5">
        <v>594937000</v>
      </c>
      <c r="L51" s="5">
        <v>569780000</v>
      </c>
      <c r="M51" s="5">
        <v>537362000</v>
      </c>
      <c r="N51" s="5">
        <v>520643000</v>
      </c>
    </row>
    <row r="52" spans="2:14" ht="15.5" x14ac:dyDescent="0.35">
      <c r="C52" t="s">
        <v>74</v>
      </c>
    </row>
    <row r="53" spans="2:14" ht="15.5" x14ac:dyDescent="0.35">
      <c r="C53" t="s">
        <v>75</v>
      </c>
      <c r="D53" s="5">
        <v>169270000</v>
      </c>
      <c r="E53" s="5">
        <v>165167000</v>
      </c>
      <c r="F53" s="5">
        <v>147790000</v>
      </c>
      <c r="G53" s="5">
        <v>157324000</v>
      </c>
      <c r="I53" s="5">
        <v>605187000</v>
      </c>
      <c r="J53" s="5">
        <v>596823000</v>
      </c>
      <c r="K53" s="5">
        <v>594937000</v>
      </c>
      <c r="L53" s="5">
        <v>569780000</v>
      </c>
      <c r="M53" s="5">
        <v>537362000</v>
      </c>
      <c r="N53" s="5">
        <v>520643000</v>
      </c>
    </row>
    <row r="54" spans="2:14" ht="15.5" x14ac:dyDescent="0.35">
      <c r="C54" t="s">
        <v>76</v>
      </c>
      <c r="D54" s="5">
        <v>-44809000</v>
      </c>
      <c r="E54" s="5">
        <v>-43721000</v>
      </c>
      <c r="F54" s="5">
        <v>-46161000</v>
      </c>
      <c r="G54" s="5">
        <v>-40285000</v>
      </c>
      <c r="I54" s="5">
        <v>-172219000</v>
      </c>
      <c r="J54" s="5">
        <v>-155628000</v>
      </c>
      <c r="K54" s="5">
        <v>-152251000</v>
      </c>
      <c r="L54" s="5">
        <v>-142487000</v>
      </c>
      <c r="M54" s="5">
        <v>-135307000</v>
      </c>
      <c r="N54" s="5">
        <v>-133249000</v>
      </c>
    </row>
    <row r="55" spans="2:14" ht="15.5" x14ac:dyDescent="0.35">
      <c r="C55" t="s">
        <v>1288</v>
      </c>
      <c r="D55" s="5">
        <v>-8759000</v>
      </c>
      <c r="E55" s="5">
        <v>-10589000</v>
      </c>
      <c r="F55" s="5">
        <v>-9479000</v>
      </c>
      <c r="G55" s="5">
        <v>-8538000</v>
      </c>
      <c r="I55" s="5">
        <v>-39647000</v>
      </c>
      <c r="J55" s="5">
        <v>-39210000</v>
      </c>
      <c r="K55" s="5">
        <v>-40181000</v>
      </c>
      <c r="L55" s="5">
        <v>-39835000</v>
      </c>
      <c r="M55" s="5">
        <v>-39100000</v>
      </c>
      <c r="N55" s="5">
        <v>-39195000</v>
      </c>
    </row>
    <row r="56" spans="2:14" ht="15.5" x14ac:dyDescent="0.35">
      <c r="C56" t="s">
        <v>81</v>
      </c>
      <c r="D56" s="5">
        <v>8656000</v>
      </c>
      <c r="E56" s="5">
        <v>9376000</v>
      </c>
      <c r="F56" s="5">
        <v>6510000</v>
      </c>
      <c r="G56" s="5">
        <v>8470000</v>
      </c>
      <c r="I56" s="5">
        <v>31749000</v>
      </c>
      <c r="J56" s="5">
        <v>32944000</v>
      </c>
      <c r="K56" s="5">
        <v>37672000</v>
      </c>
      <c r="L56" s="5">
        <v>81719000</v>
      </c>
      <c r="M56" s="5">
        <v>74079000</v>
      </c>
      <c r="N56" s="5">
        <v>58212000</v>
      </c>
    </row>
    <row r="57" spans="2:14" ht="15.5" x14ac:dyDescent="0.35">
      <c r="C57" t="s">
        <v>78</v>
      </c>
      <c r="D57" s="5">
        <v>124461000</v>
      </c>
      <c r="E57" s="5">
        <v>121446000</v>
      </c>
      <c r="F57" s="5">
        <v>101629000</v>
      </c>
      <c r="G57" s="5">
        <v>117039000</v>
      </c>
      <c r="I57" s="5">
        <v>432968000</v>
      </c>
      <c r="J57" s="5">
        <v>441195000</v>
      </c>
      <c r="K57" s="5">
        <v>442686000</v>
      </c>
      <c r="L57" s="5">
        <v>427293000</v>
      </c>
      <c r="M57" s="5">
        <v>402055000</v>
      </c>
      <c r="N57" s="5">
        <v>387394000</v>
      </c>
    </row>
    <row r="58" spans="2:14" ht="15.5" x14ac:dyDescent="0.35">
      <c r="C58" t="s">
        <v>79</v>
      </c>
      <c r="D58" s="5">
        <v>-32028000</v>
      </c>
      <c r="E58" s="5">
        <v>-30265000</v>
      </c>
      <c r="F58" s="5">
        <v>-35321000</v>
      </c>
      <c r="G58" s="5">
        <v>-29937000</v>
      </c>
      <c r="I58" s="5">
        <v>-127214000</v>
      </c>
      <c r="J58" s="5">
        <v>-143099000</v>
      </c>
      <c r="K58" s="5">
        <v>-151265000</v>
      </c>
      <c r="L58" s="5">
        <v>-107729000</v>
      </c>
      <c r="M58" s="5">
        <v>-109219000</v>
      </c>
      <c r="N58" s="5">
        <v>-145201000</v>
      </c>
    </row>
    <row r="59" spans="2:14" ht="15.5" x14ac:dyDescent="0.35">
      <c r="C59" t="s">
        <v>80</v>
      </c>
      <c r="D59" s="5">
        <v>3077000</v>
      </c>
      <c r="E59" s="5">
        <v>2627000</v>
      </c>
      <c r="F59" s="5">
        <v>2846000</v>
      </c>
      <c r="G59" s="5">
        <v>3190000</v>
      </c>
      <c r="I59" s="5">
        <v>11892000</v>
      </c>
      <c r="J59" s="5">
        <v>15397000</v>
      </c>
      <c r="K59" s="5">
        <v>11399000</v>
      </c>
      <c r="L59" s="5">
        <v>2886000</v>
      </c>
      <c r="M59" s="5">
        <v>24000</v>
      </c>
      <c r="N59" s="5">
        <v>25000</v>
      </c>
    </row>
    <row r="60" spans="2:14" ht="15.5" x14ac:dyDescent="0.35">
      <c r="C60" t="s">
        <v>27</v>
      </c>
      <c r="D60" s="5">
        <v>-27936000</v>
      </c>
      <c r="E60" s="5">
        <v>-27787000</v>
      </c>
      <c r="F60" s="5">
        <v>-30806000</v>
      </c>
      <c r="G60" s="5">
        <v>-29214000</v>
      </c>
      <c r="I60" s="5">
        <v>-118812000</v>
      </c>
      <c r="J60" s="5">
        <v>-134472000</v>
      </c>
      <c r="K60" s="5">
        <v>-136488000</v>
      </c>
      <c r="L60" s="5">
        <v>-85078000</v>
      </c>
      <c r="M60" s="5">
        <v>-86164000</v>
      </c>
      <c r="N60" s="5">
        <v>-125251000</v>
      </c>
    </row>
    <row r="61" spans="2:14" ht="15.5" x14ac:dyDescent="0.35">
      <c r="C61" t="s">
        <v>242</v>
      </c>
      <c r="D61" s="5">
        <v>-2627000</v>
      </c>
      <c r="E61" s="5">
        <v>-960000</v>
      </c>
      <c r="F61" s="5">
        <v>-515000</v>
      </c>
      <c r="G61" s="5">
        <v>762000</v>
      </c>
      <c r="I61" s="5">
        <v>-150000</v>
      </c>
      <c r="J61" s="5">
        <v>-202000</v>
      </c>
      <c r="K61" s="5">
        <v>-2859000</v>
      </c>
      <c r="L61" s="5">
        <v>-1940000</v>
      </c>
      <c r="M61" s="5">
        <v>-137000</v>
      </c>
      <c r="N61" s="5">
        <v>667000</v>
      </c>
    </row>
    <row r="62" spans="2:14" ht="15.5" x14ac:dyDescent="0.35">
      <c r="C62" t="s">
        <v>82</v>
      </c>
      <c r="D62" s="5">
        <v>-32028000</v>
      </c>
      <c r="E62" s="5">
        <v>-30265000</v>
      </c>
      <c r="F62" s="5">
        <v>-35321000</v>
      </c>
      <c r="G62" s="5">
        <v>-29937000</v>
      </c>
      <c r="I62" s="5">
        <v>-127214000</v>
      </c>
      <c r="J62" s="5">
        <v>-143099000</v>
      </c>
      <c r="K62" s="5">
        <v>-151265000</v>
      </c>
      <c r="L62" s="5">
        <v>-107729000</v>
      </c>
      <c r="M62" s="5">
        <v>-109219000</v>
      </c>
      <c r="N62" s="5">
        <v>-145201000</v>
      </c>
    </row>
    <row r="63" spans="2:14" ht="15.5" x14ac:dyDescent="0.35">
      <c r="C63" t="s">
        <v>29</v>
      </c>
      <c r="D63" s="5">
        <v>92433000</v>
      </c>
      <c r="E63" s="5">
        <v>91181000</v>
      </c>
      <c r="F63" s="5">
        <v>66308000</v>
      </c>
      <c r="G63" s="5">
        <v>87102000</v>
      </c>
      <c r="I63" s="5">
        <v>305754000</v>
      </c>
      <c r="J63" s="5">
        <v>298096000</v>
      </c>
      <c r="K63" s="5">
        <v>291421000</v>
      </c>
      <c r="L63" s="5">
        <v>319564000</v>
      </c>
      <c r="M63" s="5">
        <v>292836000</v>
      </c>
      <c r="N63" s="5">
        <v>242193000</v>
      </c>
    </row>
    <row r="64" spans="2:14" ht="15.5" x14ac:dyDescent="0.35">
      <c r="C64" t="s">
        <v>28</v>
      </c>
      <c r="D64" s="5">
        <v>-39030000</v>
      </c>
      <c r="E64" s="5">
        <v>-38609000</v>
      </c>
      <c r="F64" s="5">
        <v>-33069000</v>
      </c>
      <c r="G64" s="5">
        <v>-37335000</v>
      </c>
      <c r="I64" s="5">
        <v>-140617000</v>
      </c>
      <c r="J64" s="5">
        <v>-143013000</v>
      </c>
      <c r="K64" s="5">
        <v>-146152000</v>
      </c>
      <c r="L64" s="5">
        <v>-147004000</v>
      </c>
      <c r="M64" s="5">
        <v>-134067000</v>
      </c>
      <c r="N64" s="5">
        <v>-125720000</v>
      </c>
    </row>
    <row r="65" spans="2:14" ht="15.5" x14ac:dyDescent="0.35">
      <c r="C65" t="s">
        <v>83</v>
      </c>
    </row>
    <row r="66" spans="2:14" ht="15.5" x14ac:dyDescent="0.35">
      <c r="C66" t="s">
        <v>84</v>
      </c>
    </row>
    <row r="67" spans="2:14" ht="15.5" x14ac:dyDescent="0.35">
      <c r="C67" t="s">
        <v>433</v>
      </c>
    </row>
    <row r="68" spans="2:14" ht="15.5" x14ac:dyDescent="0.35">
      <c r="C68" t="s">
        <v>85</v>
      </c>
      <c r="D68" s="5">
        <v>-39030000</v>
      </c>
      <c r="E68" s="5">
        <v>-38609000</v>
      </c>
      <c r="F68" s="5">
        <v>-33069000</v>
      </c>
      <c r="G68" s="5">
        <v>-37335000</v>
      </c>
      <c r="I68" s="5">
        <v>-140617000</v>
      </c>
      <c r="J68" s="5">
        <v>-143013000</v>
      </c>
      <c r="K68" s="5">
        <v>-146152000</v>
      </c>
      <c r="L68" s="5">
        <v>-147004000</v>
      </c>
      <c r="M68" s="5">
        <v>-134067000</v>
      </c>
      <c r="N68" s="5">
        <v>-125720000</v>
      </c>
    </row>
    <row r="69" spans="2:14" ht="15.5" x14ac:dyDescent="0.35">
      <c r="C69" t="s">
        <v>87</v>
      </c>
      <c r="D69" s="5">
        <v>53403000</v>
      </c>
      <c r="E69" s="5">
        <v>52572000</v>
      </c>
      <c r="F69" s="5">
        <v>33239000</v>
      </c>
      <c r="G69" s="5">
        <v>49767000</v>
      </c>
      <c r="I69" s="5">
        <v>165137000</v>
      </c>
      <c r="J69" s="5">
        <v>155083000</v>
      </c>
      <c r="K69" s="5">
        <v>145269000</v>
      </c>
      <c r="L69" s="5">
        <v>172560000</v>
      </c>
      <c r="M69" s="5">
        <v>158769000</v>
      </c>
      <c r="N69" s="5">
        <v>116473000</v>
      </c>
    </row>
    <row r="70" spans="2:14" ht="15.5" x14ac:dyDescent="0.35">
      <c r="C70" t="s">
        <v>88</v>
      </c>
      <c r="D70" s="5">
        <v>925000</v>
      </c>
      <c r="E70" s="5">
        <v>684000</v>
      </c>
      <c r="F70" s="5">
        <v>-5747000</v>
      </c>
      <c r="G70" s="5">
        <v>-1490000</v>
      </c>
      <c r="I70" s="5">
        <v>-11452000</v>
      </c>
      <c r="J70" s="5">
        <v>-890000</v>
      </c>
      <c r="K70" s="5">
        <v>-878000</v>
      </c>
      <c r="L70" s="5">
        <v>652000</v>
      </c>
      <c r="M70" s="5">
        <v>3032000</v>
      </c>
      <c r="N70" s="5">
        <v>11766000</v>
      </c>
    </row>
    <row r="71" spans="2:14" ht="15.5" x14ac:dyDescent="0.35">
      <c r="C71" t="s">
        <v>320</v>
      </c>
      <c r="D71" s="5">
        <v>925000</v>
      </c>
      <c r="E71" s="5">
        <v>684000</v>
      </c>
      <c r="F71" s="5">
        <v>-5747000</v>
      </c>
      <c r="G71" s="5">
        <v>-1490000</v>
      </c>
      <c r="I71" s="5">
        <v>-11452000</v>
      </c>
      <c r="J71" s="5">
        <v>-890000</v>
      </c>
      <c r="K71" s="5">
        <v>-878000</v>
      </c>
      <c r="L71" s="5">
        <v>652000</v>
      </c>
      <c r="M71" s="5">
        <v>3032000</v>
      </c>
      <c r="N71" s="5">
        <v>11766000</v>
      </c>
    </row>
    <row r="72" spans="2:14" ht="15.5" x14ac:dyDescent="0.35">
      <c r="C72" t="s">
        <v>89</v>
      </c>
      <c r="D72" s="5">
        <v>54328000</v>
      </c>
      <c r="E72" s="5">
        <v>53256000</v>
      </c>
      <c r="F72" s="5">
        <v>27492000</v>
      </c>
      <c r="G72" s="5">
        <v>48277000</v>
      </c>
      <c r="I72" s="5">
        <v>153685000</v>
      </c>
      <c r="J72" s="5">
        <v>154193000</v>
      </c>
      <c r="K72" s="5">
        <v>144391000</v>
      </c>
      <c r="L72" s="5">
        <v>173212000</v>
      </c>
      <c r="M72" s="5">
        <v>161801000</v>
      </c>
      <c r="N72" s="5">
        <v>128239000</v>
      </c>
    </row>
    <row r="73" spans="2:14" ht="15.5" x14ac:dyDescent="0.35">
      <c r="C73" t="s">
        <v>90</v>
      </c>
      <c r="D73" s="5">
        <v>53403000</v>
      </c>
      <c r="E73" s="5">
        <v>52572000</v>
      </c>
      <c r="F73" s="5">
        <v>33239000</v>
      </c>
      <c r="G73" s="5">
        <v>49767000</v>
      </c>
      <c r="I73" s="5">
        <v>165137000</v>
      </c>
      <c r="J73" s="5">
        <v>155083000</v>
      </c>
      <c r="K73" s="5">
        <v>145269000</v>
      </c>
      <c r="L73" s="5">
        <v>172560000</v>
      </c>
      <c r="M73" s="5">
        <v>158769000</v>
      </c>
      <c r="N73" s="5">
        <v>116473000</v>
      </c>
    </row>
    <row r="74" spans="2:14" ht="15.5" x14ac:dyDescent="0.35">
      <c r="C74" t="s">
        <v>8</v>
      </c>
      <c r="D74" s="5">
        <v>45672000</v>
      </c>
      <c r="E74" s="5">
        <v>43880000</v>
      </c>
      <c r="F74" s="5">
        <v>20982000</v>
      </c>
      <c r="G74" s="5">
        <v>39807000</v>
      </c>
      <c r="I74" s="5">
        <v>121936000</v>
      </c>
      <c r="J74" s="5">
        <v>121249000</v>
      </c>
      <c r="K74" s="5">
        <v>106719000</v>
      </c>
      <c r="L74" s="5">
        <v>91493000</v>
      </c>
      <c r="M74" s="5">
        <v>87722000</v>
      </c>
      <c r="N74" s="5">
        <v>70027000</v>
      </c>
    </row>
    <row r="75" spans="2:14" ht="15.5" x14ac:dyDescent="0.35">
      <c r="C75" t="s">
        <v>92</v>
      </c>
      <c r="D75" s="5">
        <v>53403000</v>
      </c>
      <c r="E75" s="5">
        <v>52572000</v>
      </c>
      <c r="F75" s="5">
        <v>33239000</v>
      </c>
      <c r="G75" s="5">
        <v>49767000</v>
      </c>
      <c r="I75" s="5">
        <v>165137000</v>
      </c>
      <c r="J75" s="5">
        <v>155083000</v>
      </c>
      <c r="K75" s="5">
        <v>145269000</v>
      </c>
      <c r="L75" s="5">
        <v>172560000</v>
      </c>
      <c r="M75" s="5">
        <v>158769000</v>
      </c>
      <c r="N75" s="5">
        <v>116473000</v>
      </c>
    </row>
    <row r="76" spans="2:14" ht="15.5" x14ac:dyDescent="0.35">
      <c r="C76" t="s">
        <v>93</v>
      </c>
      <c r="D76" s="5">
        <v>54328000</v>
      </c>
      <c r="E76" s="5">
        <v>53256000</v>
      </c>
      <c r="F76" s="5">
        <v>27492000</v>
      </c>
      <c r="G76" s="5">
        <v>48277000</v>
      </c>
      <c r="I76" s="5">
        <v>153685000</v>
      </c>
      <c r="J76" s="5">
        <v>154193000</v>
      </c>
      <c r="K76" s="5">
        <v>144391000</v>
      </c>
      <c r="L76" s="5">
        <v>173212000</v>
      </c>
      <c r="M76" s="5">
        <v>161801000</v>
      </c>
      <c r="N76" s="5">
        <v>128239000</v>
      </c>
    </row>
    <row r="77" spans="2:14" ht="15.5" x14ac:dyDescent="0.35">
      <c r="C77" t="s">
        <v>94</v>
      </c>
      <c r="D77" s="5">
        <v>54328000</v>
      </c>
      <c r="E77" s="5">
        <v>53256000</v>
      </c>
      <c r="F77" s="5">
        <v>27492000</v>
      </c>
      <c r="G77" s="5">
        <v>48277000</v>
      </c>
      <c r="I77" s="5">
        <v>153685000</v>
      </c>
      <c r="J77" s="5">
        <v>154193000</v>
      </c>
      <c r="K77" s="5">
        <v>144391000</v>
      </c>
      <c r="L77" s="5">
        <v>173212000</v>
      </c>
      <c r="M77" s="5">
        <v>161801000</v>
      </c>
      <c r="N77" s="5">
        <v>128239000</v>
      </c>
    </row>
    <row r="79" spans="2:14" ht="15.5" x14ac:dyDescent="0.35">
      <c r="B79" t="s">
        <v>95</v>
      </c>
      <c r="C79" t="s">
        <v>96</v>
      </c>
    </row>
    <row r="80" spans="2:14" ht="15.5" x14ac:dyDescent="0.35">
      <c r="C80" t="s">
        <v>97</v>
      </c>
    </row>
    <row r="81" spans="3:14" ht="15.5" x14ac:dyDescent="0.35">
      <c r="C81" t="s">
        <v>20</v>
      </c>
      <c r="D81" s="5">
        <v>202234000</v>
      </c>
      <c r="E81" s="5">
        <v>168676000</v>
      </c>
      <c r="F81" s="5">
        <v>114985000</v>
      </c>
      <c r="G81" s="5">
        <v>212219000</v>
      </c>
      <c r="I81" s="5">
        <v>114985000</v>
      </c>
      <c r="J81" s="5">
        <v>162724000</v>
      </c>
      <c r="K81" s="5">
        <v>247787000</v>
      </c>
      <c r="L81" s="5">
        <v>169331000</v>
      </c>
      <c r="M81" s="5">
        <v>203350000</v>
      </c>
      <c r="N81" s="5">
        <v>123260000</v>
      </c>
    </row>
    <row r="82" spans="3:14" ht="15.5" x14ac:dyDescent="0.35">
      <c r="C82" t="s">
        <v>98</v>
      </c>
      <c r="D82" s="5">
        <v>69525000</v>
      </c>
      <c r="E82" s="5">
        <v>78687000</v>
      </c>
      <c r="F82" s="5">
        <v>83565000</v>
      </c>
      <c r="G82" s="5">
        <v>79683000</v>
      </c>
      <c r="I82" s="5">
        <v>83565000</v>
      </c>
      <c r="J82" s="5">
        <v>68891000</v>
      </c>
      <c r="K82" s="5">
        <v>57162000</v>
      </c>
      <c r="L82" s="5">
        <v>59212000</v>
      </c>
      <c r="M82" s="5">
        <v>71220000</v>
      </c>
      <c r="N82" s="5">
        <v>64072000</v>
      </c>
    </row>
    <row r="83" spans="3:14" ht="15.5" x14ac:dyDescent="0.35">
      <c r="C83" t="s">
        <v>99</v>
      </c>
    </row>
    <row r="84" spans="3:14" ht="15.5" x14ac:dyDescent="0.35">
      <c r="C84" t="s">
        <v>247</v>
      </c>
    </row>
    <row r="85" spans="3:14" ht="15.5" x14ac:dyDescent="0.35">
      <c r="C85" t="s">
        <v>100</v>
      </c>
      <c r="D85" s="5">
        <v>69525000</v>
      </c>
      <c r="E85" s="5">
        <v>78687000</v>
      </c>
      <c r="F85" s="5">
        <v>83565000</v>
      </c>
      <c r="G85" s="5">
        <v>79683000</v>
      </c>
      <c r="I85" s="5">
        <v>83565000</v>
      </c>
      <c r="J85" s="5">
        <v>68891000</v>
      </c>
      <c r="K85" s="5">
        <v>57162000</v>
      </c>
      <c r="L85" s="5">
        <v>59212000</v>
      </c>
      <c r="M85" s="5">
        <v>71220000</v>
      </c>
      <c r="N85" s="5">
        <v>64072000</v>
      </c>
    </row>
    <row r="86" spans="3:14" ht="15.5" x14ac:dyDescent="0.35">
      <c r="C86" t="s">
        <v>1289</v>
      </c>
      <c r="D86" s="5">
        <v>377178000</v>
      </c>
      <c r="E86" s="5">
        <v>380584000</v>
      </c>
      <c r="F86" s="5">
        <v>383990000</v>
      </c>
      <c r="G86" s="5">
        <v>387111000</v>
      </c>
      <c r="I86" s="5">
        <v>383990000</v>
      </c>
      <c r="J86" s="5">
        <v>353566000</v>
      </c>
      <c r="K86" s="5">
        <v>363449000</v>
      </c>
      <c r="L86" s="5">
        <v>372368000</v>
      </c>
      <c r="M86" s="5">
        <v>380420000</v>
      </c>
      <c r="N86" s="5">
        <v>387692000</v>
      </c>
    </row>
    <row r="87" spans="3:14" ht="15.5" x14ac:dyDescent="0.35">
      <c r="C87" t="s">
        <v>103</v>
      </c>
      <c r="D87" s="5">
        <v>21320000</v>
      </c>
      <c r="E87" s="5">
        <v>21280000</v>
      </c>
      <c r="F87" s="5">
        <v>18871000</v>
      </c>
      <c r="G87" s="5">
        <v>17777000</v>
      </c>
      <c r="I87" s="5">
        <v>18871000</v>
      </c>
      <c r="J87" s="5">
        <v>23301000</v>
      </c>
      <c r="K87" s="5">
        <v>14854000</v>
      </c>
      <c r="L87" s="5">
        <v>13286000</v>
      </c>
      <c r="M87" s="5">
        <v>14811000</v>
      </c>
      <c r="N87" s="5">
        <v>17154000</v>
      </c>
    </row>
    <row r="88" spans="3:14" ht="15.5" x14ac:dyDescent="0.35">
      <c r="C88" t="s">
        <v>81</v>
      </c>
      <c r="D88" s="5">
        <v>-993545000</v>
      </c>
      <c r="E88" s="5">
        <v>-995272000</v>
      </c>
      <c r="F88" s="5">
        <v>-996152000</v>
      </c>
      <c r="G88" s="5">
        <v>-990421000</v>
      </c>
      <c r="I88" s="5">
        <v>-996152000</v>
      </c>
      <c r="J88" s="5">
        <v>-988138000</v>
      </c>
      <c r="K88" s="5">
        <v>-987622000</v>
      </c>
      <c r="L88" s="5">
        <v>-968834000</v>
      </c>
      <c r="M88" s="5">
        <v>-608560000</v>
      </c>
      <c r="N88" s="5">
        <v>-608560000</v>
      </c>
    </row>
    <row r="89" spans="3:14" ht="15.5" x14ac:dyDescent="0.35">
      <c r="C89" t="s">
        <v>104</v>
      </c>
      <c r="D89" s="5">
        <v>679154000</v>
      </c>
      <c r="E89" s="5">
        <v>622525000</v>
      </c>
      <c r="F89" s="5">
        <v>578514000</v>
      </c>
      <c r="G89" s="5">
        <v>663336000</v>
      </c>
      <c r="I89" s="5">
        <v>578514000</v>
      </c>
      <c r="J89" s="5">
        <v>658787000</v>
      </c>
      <c r="K89" s="5">
        <v>652787000</v>
      </c>
      <c r="L89" s="5">
        <v>503964000</v>
      </c>
      <c r="M89" s="5">
        <v>525187000</v>
      </c>
      <c r="N89" s="5">
        <v>438064000</v>
      </c>
    </row>
    <row r="90" spans="3:14" ht="15.5" x14ac:dyDescent="0.35">
      <c r="C90" t="s">
        <v>105</v>
      </c>
    </row>
    <row r="91" spans="3:14" ht="15.5" x14ac:dyDescent="0.35">
      <c r="C91" t="s">
        <v>106</v>
      </c>
      <c r="D91" s="5">
        <v>1007246000</v>
      </c>
      <c r="E91" s="5">
        <v>906475000</v>
      </c>
      <c r="F91" s="5">
        <v>846074000</v>
      </c>
      <c r="G91" s="5">
        <v>826876000</v>
      </c>
      <c r="I91" s="5">
        <v>846074000</v>
      </c>
      <c r="J91" s="5">
        <v>835958000</v>
      </c>
      <c r="K91" s="5">
        <v>593645000</v>
      </c>
      <c r="L91" s="5">
        <v>616806000</v>
      </c>
      <c r="M91" s="5">
        <v>488691000</v>
      </c>
      <c r="N91" s="5">
        <v>409291000</v>
      </c>
    </row>
    <row r="92" spans="3:14" ht="15.5" x14ac:dyDescent="0.35">
      <c r="C92" t="s">
        <v>107</v>
      </c>
      <c r="D92" s="5">
        <v>1350274000</v>
      </c>
      <c r="E92" s="5">
        <v>1393813000</v>
      </c>
      <c r="F92" s="5">
        <v>1458963000</v>
      </c>
      <c r="G92" s="5">
        <v>1459828000</v>
      </c>
      <c r="I92" s="5">
        <v>1458963000</v>
      </c>
      <c r="J92" s="5">
        <v>1462429000</v>
      </c>
      <c r="K92" s="5">
        <v>1442058000</v>
      </c>
      <c r="L92" s="5">
        <v>1442238000</v>
      </c>
      <c r="M92" s="5">
        <v>1575363000</v>
      </c>
      <c r="N92" s="5">
        <v>1631956000</v>
      </c>
    </row>
    <row r="93" spans="3:14" ht="15.5" x14ac:dyDescent="0.35">
      <c r="C93" t="s">
        <v>634</v>
      </c>
      <c r="D93" s="5">
        <v>38101000</v>
      </c>
      <c r="E93" s="5">
        <v>31053000</v>
      </c>
      <c r="F93" s="5">
        <v>26216000</v>
      </c>
      <c r="G93" s="5">
        <v>11246000</v>
      </c>
      <c r="I93" s="5">
        <v>26216000</v>
      </c>
      <c r="J93" s="5">
        <v>7009000</v>
      </c>
      <c r="K93" s="5">
        <v>5125000</v>
      </c>
    </row>
    <row r="94" spans="3:14" ht="15.5" x14ac:dyDescent="0.35">
      <c r="C94" t="s">
        <v>109</v>
      </c>
      <c r="D94" s="5">
        <v>3363855000</v>
      </c>
      <c r="E94" s="5">
        <v>3319331000</v>
      </c>
      <c r="F94" s="5">
        <v>3288896000</v>
      </c>
      <c r="G94" s="5">
        <v>3171697000</v>
      </c>
      <c r="I94" s="5">
        <v>3288896000</v>
      </c>
      <c r="J94" s="5">
        <v>3128726000</v>
      </c>
      <c r="K94" s="5">
        <v>2855644000</v>
      </c>
      <c r="L94" s="5">
        <v>2889758000</v>
      </c>
      <c r="M94" s="5">
        <v>2916715000</v>
      </c>
      <c r="N94" s="5">
        <v>2894034000</v>
      </c>
    </row>
    <row r="95" spans="3:14" ht="15.5" x14ac:dyDescent="0.35">
      <c r="C95" t="s">
        <v>110</v>
      </c>
      <c r="D95" s="5">
        <v>4043009000</v>
      </c>
      <c r="E95" s="5">
        <v>3941856000</v>
      </c>
      <c r="F95" s="5">
        <v>3867410000</v>
      </c>
      <c r="G95" s="5">
        <v>3835033000</v>
      </c>
      <c r="I95" s="5">
        <v>3867410000</v>
      </c>
      <c r="J95" s="5">
        <v>3787513000</v>
      </c>
      <c r="K95" s="5">
        <v>3508431000</v>
      </c>
      <c r="L95" s="5">
        <v>3393722000</v>
      </c>
      <c r="M95" s="5">
        <v>3441902000</v>
      </c>
      <c r="N95" s="5">
        <v>3332098000</v>
      </c>
    </row>
    <row r="96" spans="3:14" ht="15.5" x14ac:dyDescent="0.35">
      <c r="C96" t="s">
        <v>111</v>
      </c>
    </row>
    <row r="97" spans="3:14" ht="15.5" x14ac:dyDescent="0.35">
      <c r="C97" t="s">
        <v>112</v>
      </c>
    </row>
    <row r="98" spans="3:14" ht="15.5" x14ac:dyDescent="0.35">
      <c r="C98" t="s">
        <v>113</v>
      </c>
      <c r="D98" s="5">
        <v>416632000</v>
      </c>
      <c r="E98" s="5">
        <v>363134000</v>
      </c>
      <c r="F98" s="5">
        <v>334607000</v>
      </c>
      <c r="G98" s="5">
        <v>336641000</v>
      </c>
      <c r="I98" s="5">
        <v>334607000</v>
      </c>
      <c r="J98" s="5">
        <v>355736000</v>
      </c>
      <c r="K98" s="5">
        <v>236296000</v>
      </c>
      <c r="L98" s="5">
        <v>126831000</v>
      </c>
      <c r="M98" s="5">
        <v>138101000</v>
      </c>
      <c r="N98" s="5">
        <v>134086000</v>
      </c>
    </row>
    <row r="99" spans="3:14" ht="15.5" x14ac:dyDescent="0.35">
      <c r="C99" t="s">
        <v>114</v>
      </c>
    </row>
    <row r="100" spans="3:14" ht="15.5" x14ac:dyDescent="0.35">
      <c r="C100" t="s">
        <v>251</v>
      </c>
      <c r="D100" s="5">
        <v>13786000</v>
      </c>
      <c r="E100" s="5">
        <v>35290000</v>
      </c>
      <c r="F100" s="5">
        <v>19534000</v>
      </c>
      <c r="G100" s="5">
        <v>6386000</v>
      </c>
      <c r="I100" s="5">
        <v>19534000</v>
      </c>
      <c r="J100" s="5">
        <v>21201000</v>
      </c>
      <c r="K100" s="5">
        <v>15367000</v>
      </c>
      <c r="L100" s="5">
        <v>7125000</v>
      </c>
      <c r="M100" s="5">
        <v>12193000</v>
      </c>
      <c r="N100" s="5">
        <v>11861000</v>
      </c>
    </row>
    <row r="101" spans="3:14" ht="15.5" x14ac:dyDescent="0.35">
      <c r="C101" t="s">
        <v>116</v>
      </c>
      <c r="D101" s="5">
        <v>5362000</v>
      </c>
      <c r="E101" s="5">
        <v>5638000</v>
      </c>
      <c r="F101" s="5">
        <v>5711000</v>
      </c>
      <c r="G101" s="5">
        <v>5747000</v>
      </c>
      <c r="I101" s="5">
        <v>5711000</v>
      </c>
      <c r="J101" s="5">
        <v>5931000</v>
      </c>
      <c r="K101" s="5">
        <v>6218000</v>
      </c>
      <c r="L101" s="5">
        <v>6093000</v>
      </c>
      <c r="M101" s="5">
        <v>6718000</v>
      </c>
      <c r="N101" s="5">
        <v>6796000</v>
      </c>
    </row>
    <row r="102" spans="3:14" ht="15.5" x14ac:dyDescent="0.35">
      <c r="C102" t="s">
        <v>1130</v>
      </c>
      <c r="D102" s="5">
        <v>44556000</v>
      </c>
      <c r="E102" s="5">
        <v>49293000</v>
      </c>
      <c r="F102" s="5">
        <v>38164000</v>
      </c>
      <c r="G102" s="5">
        <v>40664000</v>
      </c>
      <c r="I102" s="5">
        <v>38164000</v>
      </c>
      <c r="J102" s="5">
        <v>42950000</v>
      </c>
      <c r="K102" s="5">
        <v>42457000</v>
      </c>
      <c r="L102" s="5">
        <v>31134000</v>
      </c>
      <c r="M102" s="5">
        <v>29396000</v>
      </c>
      <c r="N102" s="5">
        <v>30607000</v>
      </c>
    </row>
    <row r="103" spans="3:14" ht="15.5" x14ac:dyDescent="0.35">
      <c r="C103" t="s">
        <v>117</v>
      </c>
      <c r="D103" s="5">
        <v>115166000</v>
      </c>
      <c r="E103" s="5">
        <v>71601000</v>
      </c>
      <c r="F103" s="5">
        <v>73153000</v>
      </c>
      <c r="G103" s="5">
        <v>79149000</v>
      </c>
      <c r="I103" s="5">
        <v>73153000</v>
      </c>
      <c r="J103" s="5">
        <v>87119000</v>
      </c>
      <c r="K103" s="5">
        <v>42236000</v>
      </c>
      <c r="L103" s="5">
        <v>48025000</v>
      </c>
      <c r="M103" s="5">
        <v>53095000</v>
      </c>
      <c r="N103" s="5">
        <v>48786000</v>
      </c>
    </row>
    <row r="104" spans="3:14" ht="15.5" x14ac:dyDescent="0.35">
      <c r="C104" t="s">
        <v>542</v>
      </c>
      <c r="D104" s="5">
        <v>201659000</v>
      </c>
      <c r="E104" s="5">
        <v>205061000</v>
      </c>
      <c r="F104" s="5">
        <v>202048000</v>
      </c>
      <c r="G104" s="5">
        <v>208348000</v>
      </c>
      <c r="I104" s="5">
        <v>202048000</v>
      </c>
      <c r="J104" s="5">
        <v>202613000</v>
      </c>
      <c r="K104" s="5">
        <v>134792000</v>
      </c>
      <c r="L104" s="5">
        <v>38000000</v>
      </c>
      <c r="M104" s="5">
        <v>41184000</v>
      </c>
      <c r="N104" s="5">
        <v>41614000</v>
      </c>
    </row>
    <row r="105" spans="3:14" ht="15.5" x14ac:dyDescent="0.35">
      <c r="C105" t="s">
        <v>122</v>
      </c>
      <c r="D105" s="5">
        <v>2681390000</v>
      </c>
      <c r="E105" s="5">
        <v>2642282000</v>
      </c>
      <c r="F105" s="5">
        <v>2649284000</v>
      </c>
      <c r="G105" s="5">
        <v>2635286000</v>
      </c>
      <c r="I105" s="5">
        <v>2649284000</v>
      </c>
      <c r="J105" s="5">
        <v>2699244000</v>
      </c>
      <c r="K105" s="5">
        <v>2621797000</v>
      </c>
      <c r="L105" s="5">
        <v>2831889000</v>
      </c>
      <c r="M105" s="5">
        <v>2321019000</v>
      </c>
      <c r="N105" s="5">
        <v>2356861000</v>
      </c>
    </row>
    <row r="106" spans="3:14" ht="15.5" x14ac:dyDescent="0.35">
      <c r="C106" t="s">
        <v>123</v>
      </c>
      <c r="D106" s="5">
        <v>2681390000</v>
      </c>
      <c r="E106" s="5">
        <v>2642282000</v>
      </c>
      <c r="F106" s="5">
        <v>2649284000</v>
      </c>
      <c r="G106" s="5">
        <v>2635286000</v>
      </c>
      <c r="I106" s="5">
        <v>2649284000</v>
      </c>
      <c r="J106" s="5">
        <v>2699244000</v>
      </c>
      <c r="K106" s="5">
        <v>2621797000</v>
      </c>
      <c r="L106" s="5">
        <v>2831889000</v>
      </c>
      <c r="M106" s="5">
        <v>2321019000</v>
      </c>
      <c r="N106" s="5">
        <v>2356861000</v>
      </c>
    </row>
    <row r="107" spans="3:14" ht="15.5" x14ac:dyDescent="0.35">
      <c r="C107" t="s">
        <v>115</v>
      </c>
      <c r="G107" s="5">
        <v>328000</v>
      </c>
      <c r="J107" s="5">
        <v>7377000</v>
      </c>
    </row>
    <row r="108" spans="3:14" ht="15.5" x14ac:dyDescent="0.35">
      <c r="C108" t="s">
        <v>252</v>
      </c>
      <c r="G108" s="5">
        <v>328000</v>
      </c>
      <c r="J108" s="5">
        <v>7377000</v>
      </c>
    </row>
    <row r="109" spans="3:14" ht="15.5" x14ac:dyDescent="0.35">
      <c r="C109" t="s">
        <v>1290</v>
      </c>
      <c r="D109" s="5">
        <v>1902552000</v>
      </c>
      <c r="E109" s="5">
        <v>1857290000</v>
      </c>
      <c r="F109" s="5">
        <v>1856996000</v>
      </c>
      <c r="G109" s="5">
        <v>1851559000</v>
      </c>
      <c r="I109" s="5">
        <v>1856996000</v>
      </c>
      <c r="J109" s="5">
        <v>1894624000</v>
      </c>
      <c r="K109" s="5">
        <v>1849737000</v>
      </c>
      <c r="L109" s="5">
        <v>2027100000</v>
      </c>
      <c r="M109" s="5">
        <v>1531636000</v>
      </c>
      <c r="N109" s="5">
        <v>1569871000</v>
      </c>
    </row>
    <row r="110" spans="3:14" ht="15.5" x14ac:dyDescent="0.35">
      <c r="C110" t="s">
        <v>256</v>
      </c>
      <c r="D110" s="5">
        <v>721413000</v>
      </c>
      <c r="E110" s="5">
        <v>724026000</v>
      </c>
      <c r="F110" s="5">
        <v>729472000</v>
      </c>
      <c r="G110" s="5">
        <v>731644000</v>
      </c>
      <c r="I110" s="5">
        <v>729472000</v>
      </c>
      <c r="J110" s="5">
        <v>746081000</v>
      </c>
      <c r="K110" s="5">
        <v>726462000</v>
      </c>
      <c r="L110" s="5">
        <v>761391000</v>
      </c>
      <c r="M110" s="5">
        <v>752396000</v>
      </c>
      <c r="N110" s="5">
        <v>746574000</v>
      </c>
    </row>
    <row r="111" spans="3:14" ht="15.5" x14ac:dyDescent="0.35">
      <c r="C111" t="s">
        <v>637</v>
      </c>
      <c r="D111" s="5">
        <v>1143000</v>
      </c>
      <c r="E111" s="5">
        <v>2705000</v>
      </c>
      <c r="F111" s="5">
        <v>4062000</v>
      </c>
      <c r="G111" s="5">
        <v>3999000</v>
      </c>
      <c r="I111" s="5">
        <v>4062000</v>
      </c>
    </row>
    <row r="112" spans="3:14" ht="15.5" x14ac:dyDescent="0.35">
      <c r="C112" t="s">
        <v>124</v>
      </c>
      <c r="D112" s="5">
        <v>3098022000</v>
      </c>
      <c r="E112" s="5">
        <v>3005416000</v>
      </c>
      <c r="F112" s="5">
        <v>2983891000</v>
      </c>
      <c r="G112" s="5">
        <v>2971927000</v>
      </c>
      <c r="I112" s="5">
        <v>2983891000</v>
      </c>
      <c r="J112" s="5">
        <v>3054980000</v>
      </c>
      <c r="K112" s="5">
        <v>2858093000</v>
      </c>
      <c r="L112" s="5">
        <v>2958720000</v>
      </c>
      <c r="M112" s="5">
        <v>2459120000</v>
      </c>
      <c r="N112" s="5">
        <v>2490947000</v>
      </c>
    </row>
    <row r="113" spans="2:14" ht="15.5" x14ac:dyDescent="0.35">
      <c r="C113" t="s">
        <v>125</v>
      </c>
    </row>
    <row r="114" spans="2:14" ht="15.5" x14ac:dyDescent="0.35">
      <c r="C114" t="s">
        <v>126</v>
      </c>
      <c r="D114" s="5">
        <v>1286720000</v>
      </c>
      <c r="E114" s="5">
        <v>1286720000</v>
      </c>
      <c r="F114" s="5">
        <v>1286720000</v>
      </c>
      <c r="G114" s="5">
        <v>1286720000</v>
      </c>
      <c r="I114" s="5">
        <v>1286720000</v>
      </c>
      <c r="J114" s="5">
        <v>1286720000</v>
      </c>
      <c r="K114" s="5">
        <v>1286720000</v>
      </c>
      <c r="L114" s="5">
        <v>1248120000</v>
      </c>
      <c r="M114" s="5">
        <v>80000</v>
      </c>
      <c r="N114" s="5">
        <v>80000</v>
      </c>
    </row>
    <row r="115" spans="2:14" ht="15.5" x14ac:dyDescent="0.35">
      <c r="C115" t="s">
        <v>127</v>
      </c>
      <c r="D115" s="5">
        <v>-338977000</v>
      </c>
      <c r="E115" s="5">
        <v>-338977000</v>
      </c>
      <c r="F115" s="5">
        <v>-338977000</v>
      </c>
      <c r="G115" s="5">
        <v>-338977000</v>
      </c>
      <c r="I115" s="5">
        <v>-338977000</v>
      </c>
      <c r="J115" s="5">
        <v>-338977000</v>
      </c>
      <c r="K115" s="5">
        <v>-338977000</v>
      </c>
      <c r="L115" s="5">
        <v>-497917000</v>
      </c>
      <c r="M115" s="5">
        <v>750083000</v>
      </c>
      <c r="N115" s="5">
        <v>750083000</v>
      </c>
    </row>
    <row r="116" spans="2:14" ht="15.5" x14ac:dyDescent="0.35">
      <c r="C116" t="s">
        <v>128</v>
      </c>
      <c r="D116" s="5">
        <v>741387000</v>
      </c>
      <c r="E116" s="5">
        <v>727942000</v>
      </c>
      <c r="F116" s="5">
        <v>685277000</v>
      </c>
      <c r="G116" s="5">
        <v>658564000</v>
      </c>
      <c r="I116" s="5">
        <v>685277000</v>
      </c>
      <c r="J116" s="5">
        <v>557257000</v>
      </c>
      <c r="K116" s="5">
        <v>483988000</v>
      </c>
      <c r="L116" s="5">
        <v>410136000</v>
      </c>
      <c r="M116" s="5">
        <v>354643000</v>
      </c>
      <c r="N116" s="5">
        <v>276156000</v>
      </c>
    </row>
    <row r="117" spans="2:14" ht="15.5" x14ac:dyDescent="0.35">
      <c r="C117" t="s">
        <v>257</v>
      </c>
      <c r="D117" s="5">
        <v>3231000</v>
      </c>
      <c r="E117" s="5">
        <v>3231000</v>
      </c>
      <c r="F117" s="5">
        <v>3231000</v>
      </c>
      <c r="G117" s="5">
        <v>3231000</v>
      </c>
      <c r="I117" s="5">
        <v>3231000</v>
      </c>
      <c r="J117" s="5">
        <v>2011000</v>
      </c>
      <c r="K117" s="5">
        <v>911000</v>
      </c>
    </row>
    <row r="118" spans="2:14" ht="15.5" x14ac:dyDescent="0.35">
      <c r="C118" t="s">
        <v>258</v>
      </c>
      <c r="D118" s="5">
        <v>738156000</v>
      </c>
      <c r="E118" s="5">
        <v>724711000</v>
      </c>
      <c r="F118" s="5">
        <v>682046000</v>
      </c>
      <c r="G118" s="5">
        <v>655333000</v>
      </c>
      <c r="I118" s="5">
        <v>682046000</v>
      </c>
      <c r="J118" s="5">
        <v>555246000</v>
      </c>
      <c r="K118" s="5">
        <v>483077000</v>
      </c>
    </row>
    <row r="119" spans="2:14" ht="15.5" x14ac:dyDescent="0.35">
      <c r="C119" t="s">
        <v>259</v>
      </c>
      <c r="D119" s="5">
        <v>741387000</v>
      </c>
      <c r="E119" s="5">
        <v>727942000</v>
      </c>
      <c r="F119" s="5">
        <v>685277000</v>
      </c>
      <c r="G119" s="5">
        <v>658564000</v>
      </c>
      <c r="I119" s="5">
        <v>685277000</v>
      </c>
      <c r="J119" s="5">
        <v>557257000</v>
      </c>
      <c r="K119" s="5">
        <v>483988000</v>
      </c>
      <c r="L119" s="5">
        <v>410136000</v>
      </c>
      <c r="M119" s="5">
        <v>354643000</v>
      </c>
      <c r="N119" s="5">
        <v>276156000</v>
      </c>
    </row>
    <row r="120" spans="2:14" ht="15.5" x14ac:dyDescent="0.35">
      <c r="C120" t="s">
        <v>260</v>
      </c>
      <c r="D120" s="5">
        <v>249402000</v>
      </c>
      <c r="E120" s="5">
        <v>256027000</v>
      </c>
      <c r="F120" s="5">
        <v>246651000</v>
      </c>
      <c r="G120" s="5">
        <v>247220000</v>
      </c>
      <c r="I120" s="5">
        <v>246651000</v>
      </c>
      <c r="J120" s="5">
        <v>215671000</v>
      </c>
      <c r="K120" s="5">
        <v>206229000</v>
      </c>
      <c r="L120" s="5">
        <v>243497000</v>
      </c>
      <c r="M120" s="5">
        <v>486536000</v>
      </c>
      <c r="N120" s="5">
        <v>423392000</v>
      </c>
    </row>
    <row r="121" spans="2:14" ht="15.5" x14ac:dyDescent="0.35">
      <c r="C121" t="s">
        <v>10</v>
      </c>
      <c r="D121" s="5">
        <v>944987000</v>
      </c>
      <c r="E121" s="5">
        <v>936440000</v>
      </c>
      <c r="F121" s="5">
        <v>883519000</v>
      </c>
      <c r="G121" s="5">
        <v>863106000</v>
      </c>
      <c r="I121" s="5">
        <v>883519000</v>
      </c>
      <c r="J121" s="5">
        <v>732533000</v>
      </c>
      <c r="K121" s="5">
        <v>650338000</v>
      </c>
      <c r="L121" s="5">
        <v>435002000</v>
      </c>
      <c r="M121" s="5">
        <v>982782000</v>
      </c>
      <c r="N121" s="5">
        <v>841151000</v>
      </c>
    </row>
    <row r="122" spans="2:14" ht="15.5" x14ac:dyDescent="0.35">
      <c r="C122" t="s">
        <v>129</v>
      </c>
      <c r="D122" s="5">
        <v>4043009000</v>
      </c>
      <c r="E122" s="5">
        <v>3941856000</v>
      </c>
      <c r="F122" s="5">
        <v>3867410000</v>
      </c>
      <c r="G122" s="5">
        <v>3835033000</v>
      </c>
      <c r="I122" s="5">
        <v>3867410000</v>
      </c>
      <c r="J122" s="5">
        <v>3787513000</v>
      </c>
      <c r="K122" s="5">
        <v>3508431000</v>
      </c>
      <c r="L122" s="5">
        <v>3393722000</v>
      </c>
      <c r="M122" s="5">
        <v>3441902000</v>
      </c>
      <c r="N122" s="5">
        <v>3332098000</v>
      </c>
    </row>
    <row r="123" spans="2:14" ht="15.5" x14ac:dyDescent="0.35">
      <c r="C123" t="s">
        <v>130</v>
      </c>
      <c r="D123" s="5">
        <v>133786220000</v>
      </c>
      <c r="E123" s="5">
        <v>133786220000</v>
      </c>
      <c r="F123" s="5">
        <v>133786220000</v>
      </c>
      <c r="G123" s="5">
        <v>133786220000</v>
      </c>
      <c r="I123" s="5">
        <v>133786220000</v>
      </c>
      <c r="J123" s="5">
        <v>133786220000</v>
      </c>
      <c r="K123" s="5">
        <v>133786220000</v>
      </c>
      <c r="L123" s="5">
        <v>19465683</v>
      </c>
      <c r="M123" s="5">
        <v>1250</v>
      </c>
      <c r="N123" s="5">
        <v>1250</v>
      </c>
    </row>
    <row r="125" spans="2:14" ht="15.5" x14ac:dyDescent="0.35">
      <c r="B125" t="s">
        <v>131</v>
      </c>
      <c r="C125" t="s">
        <v>132</v>
      </c>
      <c r="D125" s="5">
        <v>57458000</v>
      </c>
      <c r="E125" s="5">
        <v>77266000</v>
      </c>
      <c r="F125" s="5">
        <v>62854000</v>
      </c>
      <c r="G125" s="5">
        <v>53318000</v>
      </c>
      <c r="I125" s="5">
        <v>228386000</v>
      </c>
      <c r="J125" s="5">
        <v>268410000</v>
      </c>
      <c r="K125" s="5">
        <v>227207000</v>
      </c>
      <c r="L125" s="5">
        <v>237585000</v>
      </c>
      <c r="M125" s="5">
        <v>234932000</v>
      </c>
      <c r="N125" s="5">
        <v>218060000</v>
      </c>
    </row>
    <row r="126" spans="2:14" ht="15.5" x14ac:dyDescent="0.35">
      <c r="C126" t="s">
        <v>133</v>
      </c>
      <c r="D126" s="5">
        <v>144434000</v>
      </c>
      <c r="E126" s="5">
        <v>159052000</v>
      </c>
      <c r="F126" s="5">
        <v>160141000</v>
      </c>
      <c r="G126" s="5">
        <v>157226000</v>
      </c>
      <c r="I126" s="5">
        <v>622603000</v>
      </c>
      <c r="J126" s="5">
        <v>607927000</v>
      </c>
      <c r="K126" s="5">
        <v>625585000</v>
      </c>
      <c r="L126" s="5">
        <v>556108000</v>
      </c>
      <c r="M126" s="5">
        <v>538132000</v>
      </c>
      <c r="N126" s="5">
        <v>529518000</v>
      </c>
    </row>
    <row r="127" spans="2:14" ht="15.5" x14ac:dyDescent="0.35">
      <c r="C127" t="s">
        <v>134</v>
      </c>
      <c r="D127" s="5">
        <v>-8064000</v>
      </c>
      <c r="E127" s="5">
        <v>-33563000</v>
      </c>
      <c r="F127" s="5">
        <v>-18980000</v>
      </c>
      <c r="G127" s="5">
        <v>-44188000</v>
      </c>
      <c r="I127" s="5">
        <v>-119038000</v>
      </c>
      <c r="J127" s="5">
        <v>-89347000</v>
      </c>
      <c r="K127" s="5">
        <v>-104855000</v>
      </c>
      <c r="L127" s="5">
        <v>-112027000</v>
      </c>
      <c r="M127" s="5">
        <v>-91412000</v>
      </c>
      <c r="N127" s="5">
        <v>-100654000</v>
      </c>
    </row>
    <row r="128" spans="2:14" ht="15.5" x14ac:dyDescent="0.35">
      <c r="C128" t="s">
        <v>365</v>
      </c>
    </row>
    <row r="129" spans="3:14" ht="15.5" x14ac:dyDescent="0.35">
      <c r="C129" t="s">
        <v>261</v>
      </c>
      <c r="D129" s="5">
        <v>3077000</v>
      </c>
      <c r="E129" s="5">
        <v>2627000</v>
      </c>
      <c r="F129" s="5">
        <v>2846000</v>
      </c>
      <c r="G129" s="5">
        <v>3190000</v>
      </c>
      <c r="I129" s="5">
        <v>11892000</v>
      </c>
      <c r="J129" s="5">
        <v>15397000</v>
      </c>
      <c r="K129" s="5">
        <v>11246000</v>
      </c>
      <c r="L129" s="5">
        <v>2886000</v>
      </c>
      <c r="M129" s="5">
        <v>24000</v>
      </c>
      <c r="N129" s="5">
        <v>25000</v>
      </c>
    </row>
    <row r="130" spans="3:14" ht="15.5" x14ac:dyDescent="0.35">
      <c r="C130" t="s">
        <v>265</v>
      </c>
      <c r="D130" s="5">
        <v>-104000</v>
      </c>
      <c r="E130" s="5">
        <v>-106000</v>
      </c>
      <c r="F130" s="5">
        <v>-114000</v>
      </c>
      <c r="G130" s="5">
        <v>-137000</v>
      </c>
      <c r="I130" s="5">
        <v>-551000</v>
      </c>
      <c r="J130" s="5">
        <v>-592000</v>
      </c>
      <c r="K130" s="5">
        <v>-411000</v>
      </c>
      <c r="L130" s="5">
        <v>-585000</v>
      </c>
      <c r="M130" s="5">
        <v>-524000</v>
      </c>
      <c r="N130" s="5">
        <v>-340000</v>
      </c>
    </row>
    <row r="131" spans="3:14" ht="15.5" x14ac:dyDescent="0.35">
      <c r="C131" t="s">
        <v>1291</v>
      </c>
      <c r="D131" s="5">
        <v>32239000</v>
      </c>
      <c r="E131" s="5">
        <v>-32239000</v>
      </c>
      <c r="F131" s="5">
        <v>-158248000</v>
      </c>
      <c r="I131" s="5">
        <v>-158248000</v>
      </c>
      <c r="J131" s="5">
        <v>-154084000</v>
      </c>
      <c r="K131" s="5">
        <v>-169059000</v>
      </c>
      <c r="L131" s="5">
        <v>-127505000</v>
      </c>
      <c r="M131" s="5">
        <v>-127461000</v>
      </c>
      <c r="N131" s="5">
        <v>-134272000</v>
      </c>
    </row>
    <row r="132" spans="3:14" ht="15.5" x14ac:dyDescent="0.35">
      <c r="C132" t="s">
        <v>137</v>
      </c>
      <c r="D132" s="5">
        <v>-75311000</v>
      </c>
      <c r="F132" s="5">
        <v>-7942000</v>
      </c>
      <c r="G132" s="5">
        <v>-42466000</v>
      </c>
      <c r="I132" s="5">
        <v>-128272000</v>
      </c>
      <c r="J132" s="5">
        <v>-110891000</v>
      </c>
      <c r="K132" s="5">
        <v>-135299000</v>
      </c>
      <c r="L132" s="5">
        <v>-81292000</v>
      </c>
      <c r="M132" s="5">
        <v>-83827000</v>
      </c>
      <c r="N132" s="5">
        <v>-76217000</v>
      </c>
    </row>
    <row r="133" spans="3:14" ht="15.5" x14ac:dyDescent="0.35">
      <c r="C133" t="s">
        <v>366</v>
      </c>
      <c r="D133" s="5">
        <v>-38813000</v>
      </c>
      <c r="E133" s="5">
        <v>-18505000</v>
      </c>
      <c r="F133" s="5">
        <v>85151000</v>
      </c>
      <c r="G133" s="5">
        <v>-20307000</v>
      </c>
    </row>
    <row r="134" spans="3:14" ht="15.5" x14ac:dyDescent="0.35">
      <c r="C134" t="s">
        <v>245</v>
      </c>
    </row>
    <row r="135" spans="3:14" ht="15.5" x14ac:dyDescent="0.35">
      <c r="C135" t="s">
        <v>139</v>
      </c>
      <c r="D135" s="5">
        <v>47732000</v>
      </c>
      <c r="E135" s="5">
        <v>20263000</v>
      </c>
      <c r="F135" s="5">
        <v>-20716000</v>
      </c>
      <c r="G135" s="5">
        <v>-63665000</v>
      </c>
      <c r="I135" s="5">
        <v>-21411000</v>
      </c>
      <c r="J135" s="5">
        <v>-125826000</v>
      </c>
      <c r="K135" s="5">
        <v>-110235000</v>
      </c>
      <c r="L135" s="5">
        <v>-210733000</v>
      </c>
      <c r="M135" s="5">
        <v>-77358000</v>
      </c>
      <c r="N135" s="5">
        <v>-108677000</v>
      </c>
    </row>
    <row r="136" spans="3:14" ht="15.5" x14ac:dyDescent="0.35">
      <c r="C136" t="s">
        <v>140</v>
      </c>
      <c r="D136" s="5">
        <v>-71632000</v>
      </c>
      <c r="E136" s="5">
        <v>-43838000</v>
      </c>
      <c r="F136" s="5">
        <v>-139372000</v>
      </c>
      <c r="G136" s="5">
        <v>-42855000</v>
      </c>
      <c r="I136" s="5">
        <v>-254714000</v>
      </c>
      <c r="J136" s="5">
        <v>-227647000</v>
      </c>
      <c r="K136" s="5">
        <v>-38516000</v>
      </c>
      <c r="L136" s="5">
        <v>-60871000</v>
      </c>
      <c r="M136" s="5">
        <v>-77484000</v>
      </c>
      <c r="N136" s="5">
        <v>-25104000</v>
      </c>
    </row>
    <row r="137" spans="3:14" ht="15.5" x14ac:dyDescent="0.35">
      <c r="C137" t="s">
        <v>951</v>
      </c>
      <c r="L137" s="5">
        <v>-224000</v>
      </c>
      <c r="M137" s="5">
        <v>-1003000</v>
      </c>
    </row>
    <row r="138" spans="3:14" ht="15.5" x14ac:dyDescent="0.35">
      <c r="C138" t="s">
        <v>143</v>
      </c>
      <c r="D138" s="5">
        <v>-40479000</v>
      </c>
      <c r="E138" s="5">
        <v>-7781000</v>
      </c>
      <c r="F138" s="5">
        <v>-31770000</v>
      </c>
      <c r="G138" s="5">
        <v>-20353000</v>
      </c>
      <c r="I138" s="5">
        <v>-107984000</v>
      </c>
      <c r="J138" s="5">
        <v>-109552000</v>
      </c>
      <c r="K138" s="5">
        <v>-16397000</v>
      </c>
      <c r="L138" s="5">
        <v>-26790000</v>
      </c>
      <c r="M138" s="5">
        <v>-48098000</v>
      </c>
    </row>
    <row r="139" spans="3:14" ht="15.5" x14ac:dyDescent="0.35">
      <c r="C139" t="s">
        <v>1292</v>
      </c>
      <c r="D139" s="5">
        <v>-61000</v>
      </c>
      <c r="E139" s="5">
        <v>-166000</v>
      </c>
      <c r="F139" s="5">
        <v>-327000</v>
      </c>
      <c r="G139" s="5">
        <v>-145000</v>
      </c>
      <c r="I139" s="5">
        <v>-838000</v>
      </c>
      <c r="J139" s="5">
        <v>-1448000</v>
      </c>
    </row>
    <row r="140" spans="3:14" ht="15.5" x14ac:dyDescent="0.35">
      <c r="C140" t="s">
        <v>1293</v>
      </c>
      <c r="D140" s="5">
        <v>-23178000</v>
      </c>
      <c r="E140" s="5">
        <v>-30616000</v>
      </c>
      <c r="F140" s="5">
        <v>-185000</v>
      </c>
      <c r="G140" s="5">
        <v>-2953000</v>
      </c>
      <c r="I140" s="5">
        <v>-3628000</v>
      </c>
      <c r="J140" s="5">
        <v>-794000</v>
      </c>
      <c r="K140" s="5">
        <v>-8279000</v>
      </c>
      <c r="L140" s="5">
        <v>-24144000</v>
      </c>
      <c r="M140" s="5">
        <v>-23476000</v>
      </c>
      <c r="N140" s="5">
        <v>-23272000</v>
      </c>
    </row>
    <row r="141" spans="3:14" ht="15.5" x14ac:dyDescent="0.35">
      <c r="C141" t="s">
        <v>1294</v>
      </c>
      <c r="D141" s="5">
        <v>-10000</v>
      </c>
      <c r="E141" s="5">
        <v>-323000</v>
      </c>
      <c r="F141" s="5">
        <v>-6026000</v>
      </c>
      <c r="G141" s="5">
        <v>-22295000</v>
      </c>
      <c r="I141" s="5">
        <v>-29640000</v>
      </c>
      <c r="J141" s="5">
        <v>-4743000</v>
      </c>
      <c r="K141" s="5">
        <v>-4736000</v>
      </c>
      <c r="L141" s="5">
        <v>-9267000</v>
      </c>
      <c r="M141" s="5">
        <v>-3614000</v>
      </c>
      <c r="N141" s="5">
        <v>-973000</v>
      </c>
    </row>
    <row r="142" spans="3:14" ht="15.5" x14ac:dyDescent="0.35">
      <c r="C142" t="s">
        <v>654</v>
      </c>
      <c r="D142" s="5">
        <v>-7048000</v>
      </c>
      <c r="E142" s="5">
        <v>-4837000</v>
      </c>
      <c r="F142" s="5">
        <v>-14970000</v>
      </c>
      <c r="G142" s="5">
        <v>-3916000</v>
      </c>
      <c r="I142" s="5">
        <v>-19207000</v>
      </c>
      <c r="J142" s="5">
        <v>-1884000</v>
      </c>
      <c r="K142" s="5">
        <v>-3454000</v>
      </c>
    </row>
    <row r="143" spans="3:14" ht="15.5" x14ac:dyDescent="0.35">
      <c r="C143" t="s">
        <v>1295</v>
      </c>
      <c r="D143" s="5">
        <v>-856000</v>
      </c>
      <c r="E143" s="5">
        <v>-115000</v>
      </c>
      <c r="F143" s="5">
        <v>3277000</v>
      </c>
      <c r="G143" s="5">
        <v>6817000</v>
      </c>
      <c r="I143" s="5">
        <v>-4036000</v>
      </c>
      <c r="J143" s="5">
        <v>-3067000</v>
      </c>
      <c r="K143" s="5">
        <v>-482000</v>
      </c>
      <c r="N143" s="5">
        <v>-859000</v>
      </c>
    </row>
    <row r="144" spans="3:14" ht="15.5" x14ac:dyDescent="0.35">
      <c r="C144" t="s">
        <v>1296</v>
      </c>
      <c r="J144" s="5">
        <v>-5156000</v>
      </c>
    </row>
    <row r="145" spans="3:14" ht="15.5" x14ac:dyDescent="0.35">
      <c r="C145" t="s">
        <v>144</v>
      </c>
      <c r="F145" s="5">
        <v>10000</v>
      </c>
      <c r="G145" s="5">
        <v>-10000</v>
      </c>
      <c r="L145" s="5">
        <v>-446000</v>
      </c>
      <c r="M145" s="5">
        <v>-1293000</v>
      </c>
    </row>
    <row r="146" spans="3:14" ht="15.5" x14ac:dyDescent="0.35">
      <c r="C146" t="s">
        <v>1157</v>
      </c>
      <c r="F146" s="5">
        <v>-89381000</v>
      </c>
      <c r="I146" s="5">
        <v>-89381000</v>
      </c>
    </row>
    <row r="147" spans="3:14" ht="15.5" x14ac:dyDescent="0.35">
      <c r="C147" t="s">
        <v>401</v>
      </c>
      <c r="J147" s="5">
        <v>-101003000</v>
      </c>
      <c r="K147" s="5">
        <v>-5168000</v>
      </c>
    </row>
    <row r="148" spans="3:14" ht="15.5" x14ac:dyDescent="0.35">
      <c r="C148" t="s">
        <v>1297</v>
      </c>
    </row>
    <row r="149" spans="3:14" ht="15.5" x14ac:dyDescent="0.35">
      <c r="C149" t="s">
        <v>148</v>
      </c>
      <c r="D149" s="5">
        <v>47732000</v>
      </c>
      <c r="E149" s="5">
        <v>20263000</v>
      </c>
      <c r="F149" s="5">
        <v>-20716000</v>
      </c>
      <c r="G149" s="5">
        <v>-63665000</v>
      </c>
      <c r="I149" s="5">
        <v>-21411000</v>
      </c>
      <c r="J149" s="5">
        <v>-125826000</v>
      </c>
      <c r="K149" s="5">
        <v>-110235000</v>
      </c>
      <c r="L149" s="5">
        <v>-210733000</v>
      </c>
      <c r="M149" s="5">
        <v>-77358000</v>
      </c>
      <c r="N149" s="5">
        <v>-108677000</v>
      </c>
    </row>
    <row r="150" spans="3:14" ht="15.5" x14ac:dyDescent="0.35">
      <c r="C150" t="s">
        <v>955</v>
      </c>
      <c r="D150" s="5">
        <v>100856000</v>
      </c>
      <c r="E150" s="5">
        <v>27476000</v>
      </c>
      <c r="F150" s="5">
        <v>112385000</v>
      </c>
      <c r="G150" s="5">
        <v>35554000</v>
      </c>
      <c r="I150" s="5">
        <v>170158000</v>
      </c>
      <c r="J150" s="5">
        <v>199167000</v>
      </c>
      <c r="K150" s="5">
        <v>43550000</v>
      </c>
      <c r="L150" s="5">
        <v>650450000</v>
      </c>
    </row>
    <row r="151" spans="3:14" ht="15.5" x14ac:dyDescent="0.35">
      <c r="C151" t="s">
        <v>1298</v>
      </c>
      <c r="N151" s="5">
        <v>1110000000</v>
      </c>
    </row>
    <row r="152" spans="3:14" ht="15.5" x14ac:dyDescent="0.35">
      <c r="C152" t="s">
        <v>1299</v>
      </c>
      <c r="D152" s="5">
        <v>-15640000</v>
      </c>
      <c r="E152" s="5">
        <v>-23565000</v>
      </c>
      <c r="F152" s="5">
        <v>-69396000</v>
      </c>
      <c r="G152" s="5">
        <v>-3246000</v>
      </c>
      <c r="I152" s="5">
        <v>-100236000</v>
      </c>
      <c r="J152" s="5">
        <v>-89468000</v>
      </c>
      <c r="K152" s="5">
        <v>-90000000</v>
      </c>
      <c r="L152" s="5">
        <v>-110000000</v>
      </c>
      <c r="N152" s="5">
        <v>-955975000</v>
      </c>
    </row>
    <row r="153" spans="3:14" ht="15.5" x14ac:dyDescent="0.35">
      <c r="C153" t="s">
        <v>1300</v>
      </c>
      <c r="D153" s="5">
        <v>-35302000</v>
      </c>
      <c r="F153" s="5">
        <v>-42262000</v>
      </c>
      <c r="I153" s="5">
        <v>-101352000</v>
      </c>
      <c r="J153" s="5">
        <v>-82167000</v>
      </c>
      <c r="K153" s="5">
        <v>-38000000</v>
      </c>
      <c r="L153" s="5">
        <v>-41184000</v>
      </c>
      <c r="M153" s="5">
        <v>-41614000</v>
      </c>
      <c r="N153" s="5">
        <v>-7540000</v>
      </c>
    </row>
    <row r="154" spans="3:14" ht="15.5" x14ac:dyDescent="0.35">
      <c r="C154" t="s">
        <v>1301</v>
      </c>
      <c r="J154" s="5">
        <v>-48496000</v>
      </c>
      <c r="K154" s="5">
        <v>-32867000</v>
      </c>
      <c r="L154" s="5">
        <v>-36000000</v>
      </c>
      <c r="M154" s="5">
        <v>-9235000</v>
      </c>
    </row>
    <row r="155" spans="3:14" ht="15.5" x14ac:dyDescent="0.35">
      <c r="C155" t="s">
        <v>765</v>
      </c>
      <c r="D155" s="5">
        <v>-335000</v>
      </c>
      <c r="F155" s="5">
        <v>1930000</v>
      </c>
    </row>
    <row r="156" spans="3:14" ht="15.5" x14ac:dyDescent="0.35">
      <c r="C156" t="s">
        <v>1302</v>
      </c>
      <c r="F156" s="5">
        <v>632821000</v>
      </c>
      <c r="G156" s="5">
        <v>40249000</v>
      </c>
      <c r="I156" s="5">
        <v>673070000</v>
      </c>
      <c r="J156" s="5">
        <v>456438000</v>
      </c>
      <c r="K156" s="5">
        <v>140074000</v>
      </c>
      <c r="L156" s="5">
        <v>190287000</v>
      </c>
      <c r="M156" s="5">
        <v>177384000</v>
      </c>
      <c r="N156" s="5">
        <v>342219000</v>
      </c>
    </row>
    <row r="157" spans="3:14" ht="15.5" x14ac:dyDescent="0.35">
      <c r="C157" t="s">
        <v>1303</v>
      </c>
      <c r="D157" s="5">
        <v>4582000</v>
      </c>
      <c r="E157" s="5">
        <v>17239000</v>
      </c>
      <c r="F157" s="5">
        <v>-645958000</v>
      </c>
      <c r="G157" s="5">
        <v>-135699000</v>
      </c>
      <c r="I157" s="5">
        <v>-645958000</v>
      </c>
      <c r="J157" s="5">
        <v>-531093000</v>
      </c>
      <c r="K157" s="5">
        <v>-227720000</v>
      </c>
      <c r="L157" s="5">
        <v>-171418000</v>
      </c>
      <c r="M157" s="5">
        <v>-190673000</v>
      </c>
      <c r="N157" s="5">
        <v>-396592000</v>
      </c>
    </row>
    <row r="158" spans="3:14" ht="15.5" x14ac:dyDescent="0.35">
      <c r="C158" t="s">
        <v>1304</v>
      </c>
      <c r="N158" s="5">
        <v>-112668000</v>
      </c>
    </row>
    <row r="159" spans="3:14" ht="15.5" x14ac:dyDescent="0.35">
      <c r="C159" t="s">
        <v>1305</v>
      </c>
      <c r="D159" s="5">
        <v>-591000</v>
      </c>
      <c r="E159" s="5">
        <v>-552000</v>
      </c>
      <c r="F159" s="5">
        <v>-532000</v>
      </c>
      <c r="G159" s="5">
        <v>-523000</v>
      </c>
      <c r="I159" s="5">
        <v>-2076000</v>
      </c>
      <c r="J159" s="5">
        <v>-2206000</v>
      </c>
      <c r="K159" s="5">
        <v>-2330000</v>
      </c>
      <c r="L159" s="5">
        <v>-2426000</v>
      </c>
      <c r="M159" s="5">
        <v>-2910000</v>
      </c>
      <c r="N159" s="5">
        <v>-3970000</v>
      </c>
    </row>
    <row r="160" spans="3:14" ht="15.5" x14ac:dyDescent="0.35">
      <c r="C160" t="s">
        <v>764</v>
      </c>
      <c r="D160" s="5">
        <v>335000</v>
      </c>
      <c r="E160" s="5">
        <v>-335000</v>
      </c>
      <c r="F160" s="5">
        <v>-1930000</v>
      </c>
      <c r="I160" s="5">
        <v>-1930000</v>
      </c>
    </row>
    <row r="161" spans="2:14" ht="15.5" x14ac:dyDescent="0.35">
      <c r="C161" t="s">
        <v>1306</v>
      </c>
      <c r="F161" s="5">
        <v>-695000</v>
      </c>
      <c r="I161" s="5">
        <v>-695000</v>
      </c>
    </row>
    <row r="162" spans="2:14" ht="15.5" x14ac:dyDescent="0.35">
      <c r="C162" t="s">
        <v>853</v>
      </c>
      <c r="D162" s="5">
        <v>3919000</v>
      </c>
      <c r="F162" s="5">
        <v>1221000</v>
      </c>
      <c r="I162" s="5">
        <v>1221000</v>
      </c>
    </row>
    <row r="163" spans="2:14" ht="15.5" x14ac:dyDescent="0.35">
      <c r="C163" t="s">
        <v>840</v>
      </c>
      <c r="K163" s="5">
        <v>200718000</v>
      </c>
      <c r="L163" s="5">
        <v>40000</v>
      </c>
    </row>
    <row r="164" spans="2:14" ht="15.5" x14ac:dyDescent="0.35">
      <c r="C164" t="s">
        <v>407</v>
      </c>
      <c r="K164" s="5">
        <v>-3178000</v>
      </c>
    </row>
    <row r="165" spans="2:14" ht="15.5" x14ac:dyDescent="0.35">
      <c r="C165" t="s">
        <v>1307</v>
      </c>
      <c r="K165" s="5">
        <v>-69811000</v>
      </c>
      <c r="L165" s="5">
        <v>-645000000</v>
      </c>
    </row>
    <row r="166" spans="2:14" ht="15.5" x14ac:dyDescent="0.35">
      <c r="C166" t="s">
        <v>865</v>
      </c>
      <c r="K166" s="5">
        <v>-5461000</v>
      </c>
    </row>
    <row r="167" spans="2:14" ht="15.5" x14ac:dyDescent="0.35">
      <c r="C167" t="s">
        <v>1308</v>
      </c>
      <c r="M167" s="5">
        <v>625000</v>
      </c>
    </row>
    <row r="168" spans="2:14" ht="15.5" x14ac:dyDescent="0.35">
      <c r="C168" t="s">
        <v>1309</v>
      </c>
      <c r="L168" s="5">
        <v>-5450000</v>
      </c>
      <c r="N168" s="5">
        <v>-15911000</v>
      </c>
    </row>
    <row r="169" spans="2:14" ht="15.5" x14ac:dyDescent="0.35">
      <c r="C169" t="s">
        <v>1310</v>
      </c>
      <c r="N169" s="5">
        <v>-16709000</v>
      </c>
    </row>
    <row r="170" spans="2:14" ht="15.5" x14ac:dyDescent="0.35">
      <c r="C170" t="s">
        <v>1311</v>
      </c>
      <c r="N170" s="5">
        <v>-4000000</v>
      </c>
    </row>
    <row r="171" spans="2:14" ht="15.5" x14ac:dyDescent="0.35">
      <c r="C171" t="s">
        <v>157</v>
      </c>
      <c r="D171" s="5">
        <v>33558000</v>
      </c>
      <c r="E171" s="5">
        <v>53691000</v>
      </c>
      <c r="F171" s="5">
        <v>-97234000</v>
      </c>
      <c r="G171" s="5">
        <v>-53202000</v>
      </c>
      <c r="I171" s="5">
        <v>-47739000</v>
      </c>
      <c r="J171" s="5">
        <v>-85063000</v>
      </c>
      <c r="K171" s="5">
        <v>78456000</v>
      </c>
      <c r="L171" s="5">
        <v>-34019000</v>
      </c>
      <c r="M171" s="5">
        <v>80090000</v>
      </c>
      <c r="N171" s="5">
        <v>84279000</v>
      </c>
    </row>
    <row r="172" spans="2:14" ht="15.5" x14ac:dyDescent="0.35">
      <c r="C172" t="s">
        <v>290</v>
      </c>
    </row>
    <row r="173" spans="2:14" ht="15.5" x14ac:dyDescent="0.35">
      <c r="C173" t="s">
        <v>158</v>
      </c>
      <c r="E173" s="5">
        <v>114985000</v>
      </c>
      <c r="I173" s="5">
        <v>162724000</v>
      </c>
      <c r="J173" s="5">
        <v>247787000</v>
      </c>
      <c r="K173" s="5">
        <v>169331000</v>
      </c>
      <c r="L173" s="5">
        <v>203350000</v>
      </c>
      <c r="M173" s="5">
        <v>123260000</v>
      </c>
      <c r="N173" s="5">
        <v>38981000</v>
      </c>
    </row>
    <row r="174" spans="2:14" ht="15.5" x14ac:dyDescent="0.35">
      <c r="C174" t="s">
        <v>159</v>
      </c>
      <c r="D174" s="5">
        <v>33558000</v>
      </c>
      <c r="E174" s="5">
        <v>168676000</v>
      </c>
      <c r="F174" s="5">
        <v>-97234000</v>
      </c>
      <c r="G174" s="5">
        <v>-53202000</v>
      </c>
      <c r="I174" s="5">
        <v>114985000</v>
      </c>
      <c r="J174" s="5">
        <v>162724000</v>
      </c>
      <c r="K174" s="5">
        <v>247787000</v>
      </c>
      <c r="L174" s="5">
        <v>169331000</v>
      </c>
      <c r="M174" s="5">
        <v>203350000</v>
      </c>
      <c r="N174" s="5">
        <v>123260000</v>
      </c>
    </row>
    <row r="176" spans="2:14" ht="15.5" x14ac:dyDescent="0.35">
      <c r="B176" t="s">
        <v>160</v>
      </c>
      <c r="C176" t="s">
        <v>12</v>
      </c>
      <c r="D176" s="6">
        <v>133789999999.99998</v>
      </c>
      <c r="E176" s="6">
        <v>133789999999.99998</v>
      </c>
      <c r="F176" s="6">
        <v>133789999999.99998</v>
      </c>
      <c r="G176" s="6">
        <v>133789999999.99998</v>
      </c>
      <c r="I176" s="6">
        <v>133789999999.99998</v>
      </c>
      <c r="J176" s="6">
        <v>133789999999.99998</v>
      </c>
      <c r="K176" s="6">
        <v>133789999999.99998</v>
      </c>
      <c r="L176" s="5">
        <v>20000000</v>
      </c>
      <c r="M176" s="5">
        <v>0</v>
      </c>
      <c r="N176" s="5">
        <v>0</v>
      </c>
    </row>
    <row r="177" spans="3:7" ht="15.5" x14ac:dyDescent="0.35">
      <c r="C177" t="s">
        <v>161</v>
      </c>
      <c r="D177" s="6">
        <v>5.79</v>
      </c>
      <c r="E177" s="6">
        <v>5.42</v>
      </c>
      <c r="F177" s="6">
        <v>3.19</v>
      </c>
      <c r="G177" s="6">
        <v>5.03</v>
      </c>
    </row>
    <row r="178" spans="3:7" ht="15.5" x14ac:dyDescent="0.35">
      <c r="C178" t="s">
        <v>162</v>
      </c>
      <c r="D178" s="6">
        <v>533.67999999999995</v>
      </c>
      <c r="E178" s="6">
        <v>968.63</v>
      </c>
      <c r="F178" s="6">
        <v>3040.75</v>
      </c>
      <c r="G178" s="6">
        <v>1863.82</v>
      </c>
    </row>
    <row r="179" spans="3:7" ht="15.5" x14ac:dyDescent="0.35">
      <c r="C179" t="s">
        <v>61</v>
      </c>
      <c r="D179" s="6">
        <v>139.19999999999999</v>
      </c>
      <c r="E179" s="6">
        <v>252.25</v>
      </c>
      <c r="F179" s="6">
        <v>526.82000000000005</v>
      </c>
      <c r="G179" s="6">
        <v>486.98</v>
      </c>
    </row>
    <row r="180" spans="3:7" ht="15.5" x14ac:dyDescent="0.35">
      <c r="C180" t="s">
        <v>163</v>
      </c>
      <c r="D180" s="5">
        <v>4717110000000</v>
      </c>
      <c r="E180" s="5">
        <v>2481450000000</v>
      </c>
      <c r="F180" s="5">
        <v>2071380000000</v>
      </c>
      <c r="G180" s="5">
        <v>2297620000000</v>
      </c>
    </row>
    <row r="181" spans="3:7" ht="15.5" x14ac:dyDescent="0.35">
      <c r="C181" t="s">
        <v>164</v>
      </c>
      <c r="D181" s="6">
        <v>1.0700000000000001E-2</v>
      </c>
      <c r="E181" s="6">
        <v>1.0800000000000001E-2</v>
      </c>
      <c r="F181" s="6">
        <v>6.6E-3</v>
      </c>
      <c r="G181" s="6">
        <v>1.0500000000000001E-2</v>
      </c>
    </row>
    <row r="182" spans="3:7" ht="15.5" x14ac:dyDescent="0.35">
      <c r="C182" t="s">
        <v>165</v>
      </c>
      <c r="D182" s="6">
        <v>6.2199999999999998E-2</v>
      </c>
      <c r="E182" s="6">
        <v>6.2699999999999992E-2</v>
      </c>
      <c r="F182" s="6">
        <v>4.0099999999999997E-2</v>
      </c>
      <c r="G182" s="6">
        <v>6.54E-2</v>
      </c>
    </row>
    <row r="183" spans="3:7" ht="15.5" x14ac:dyDescent="0.35">
      <c r="C183" t="s">
        <v>166</v>
      </c>
      <c r="D183" s="6">
        <v>3.4700000000000002E-2</v>
      </c>
      <c r="E183" s="6">
        <v>3.4200000000000001E-2</v>
      </c>
      <c r="F183" s="6">
        <v>2.8799999999999999E-2</v>
      </c>
      <c r="G183" s="6">
        <v>3.3500000000000002E-2</v>
      </c>
    </row>
    <row r="184" spans="3:7" ht="15.5" x14ac:dyDescent="0.35">
      <c r="C184" t="s">
        <v>167</v>
      </c>
      <c r="D184" s="6">
        <v>4.46</v>
      </c>
      <c r="E184" s="6">
        <v>4.37</v>
      </c>
      <c r="F184" s="6">
        <v>3.3</v>
      </c>
      <c r="G184" s="6">
        <v>4.01</v>
      </c>
    </row>
    <row r="185" spans="3:7" ht="15.5" x14ac:dyDescent="0.35">
      <c r="C185" t="s">
        <v>168</v>
      </c>
      <c r="D185" s="5">
        <v>16914000000000</v>
      </c>
      <c r="E185" s="5">
        <v>15919000000000</v>
      </c>
      <c r="F185" s="5">
        <v>14772000000000</v>
      </c>
      <c r="G185" s="5">
        <v>14407000000000</v>
      </c>
    </row>
    <row r="186" spans="3:7" ht="15.5" x14ac:dyDescent="0.35">
      <c r="C186" t="s">
        <v>169</v>
      </c>
      <c r="D186" s="6">
        <v>33.200000000000003</v>
      </c>
      <c r="E186" s="6">
        <v>60.73</v>
      </c>
      <c r="F186" s="6">
        <v>121.87</v>
      </c>
      <c r="G186" s="6">
        <v>122.01</v>
      </c>
    </row>
    <row r="187" spans="3:7" ht="15.5" x14ac:dyDescent="0.35">
      <c r="C187" t="s">
        <v>170</v>
      </c>
      <c r="D187" s="6">
        <v>93.06</v>
      </c>
      <c r="E187" s="6">
        <v>86.45</v>
      </c>
      <c r="F187" s="6">
        <v>79.59</v>
      </c>
      <c r="G187" s="6">
        <v>76.84</v>
      </c>
    </row>
    <row r="188" spans="3:7" ht="15.5" x14ac:dyDescent="0.35">
      <c r="C188" t="s">
        <v>171</v>
      </c>
      <c r="D188" s="6">
        <v>-35.28</v>
      </c>
      <c r="E188" s="6">
        <v>-57.92</v>
      </c>
      <c r="F188" s="6">
        <v>-94.41</v>
      </c>
      <c r="G188" s="6">
        <v>-89.03</v>
      </c>
    </row>
    <row r="189" spans="3:7" ht="15.5" x14ac:dyDescent="0.35">
      <c r="C189" t="s">
        <v>172</v>
      </c>
      <c r="D189" s="6">
        <v>-87.59</v>
      </c>
      <c r="E189" s="6">
        <v>-90.65</v>
      </c>
      <c r="F189" s="6">
        <v>-102.74</v>
      </c>
      <c r="G189" s="6">
        <v>-105.3</v>
      </c>
    </row>
    <row r="190" spans="3:7" ht="15.5" x14ac:dyDescent="0.35">
      <c r="C190" t="s">
        <v>173</v>
      </c>
      <c r="D190" s="5">
        <v>3609000000000</v>
      </c>
      <c r="E190" s="5">
        <v>3486000000000</v>
      </c>
      <c r="F190" s="5">
        <v>3378000000000</v>
      </c>
      <c r="G190" s="5">
        <v>3478000000000</v>
      </c>
    </row>
    <row r="191" spans="3:7" ht="15.5" x14ac:dyDescent="0.35">
      <c r="C191" t="s">
        <v>174</v>
      </c>
      <c r="D191" s="5">
        <v>34074000000000</v>
      </c>
      <c r="E191" s="5">
        <v>31618000000000</v>
      </c>
      <c r="F191" s="5">
        <v>31117000000000</v>
      </c>
      <c r="G191" s="5">
        <v>30973000000000</v>
      </c>
    </row>
    <row r="192" spans="3:7" ht="15.5" x14ac:dyDescent="0.35">
      <c r="C192" t="s">
        <v>175</v>
      </c>
      <c r="D192" s="5">
        <v>12450000000000</v>
      </c>
      <c r="E192" s="5">
        <v>11566000000000</v>
      </c>
      <c r="F192" s="5">
        <v>10648000000000</v>
      </c>
      <c r="G192" s="5">
        <v>10280000000000</v>
      </c>
    </row>
    <row r="193" spans="3:14" ht="15.5" x14ac:dyDescent="0.35">
      <c r="C193" t="s">
        <v>24</v>
      </c>
      <c r="D193" s="5">
        <v>37684000000000</v>
      </c>
      <c r="E193" s="5">
        <v>35104000000000</v>
      </c>
      <c r="F193" s="5">
        <v>34495000000000</v>
      </c>
      <c r="G193" s="5">
        <v>34451000000000</v>
      </c>
    </row>
    <row r="194" spans="3:14" ht="15.5" x14ac:dyDescent="0.35">
      <c r="C194" t="s">
        <v>21</v>
      </c>
      <c r="D194" s="5">
        <v>34064000000000</v>
      </c>
      <c r="E194" s="5">
        <v>32237000000000</v>
      </c>
      <c r="F194" s="5">
        <v>32573000000000</v>
      </c>
      <c r="G194" s="5">
        <v>30908000000000</v>
      </c>
    </row>
    <row r="195" spans="3:14" ht="15.5" x14ac:dyDescent="0.35">
      <c r="C195" t="s">
        <v>176</v>
      </c>
      <c r="D195" s="5">
        <v>4699000000000</v>
      </c>
      <c r="E195" s="5">
        <v>4409000000000</v>
      </c>
      <c r="F195" s="5">
        <v>4078000000000</v>
      </c>
      <c r="G195" s="5">
        <v>5453000000000</v>
      </c>
    </row>
    <row r="196" spans="3:14" ht="15.5" x14ac:dyDescent="0.35">
      <c r="C196" t="s">
        <v>177</v>
      </c>
      <c r="D196" s="5">
        <v>1098000000000</v>
      </c>
      <c r="E196" s="5">
        <v>1313000000000</v>
      </c>
      <c r="F196" s="5">
        <v>1056000000000</v>
      </c>
      <c r="G196" s="5">
        <v>942000000000</v>
      </c>
    </row>
    <row r="197" spans="3:14" ht="15.5" x14ac:dyDescent="0.35">
      <c r="C197" t="s">
        <v>178</v>
      </c>
      <c r="D197" s="5">
        <v>-862000000000</v>
      </c>
      <c r="E197" s="5">
        <v>-214000000000</v>
      </c>
      <c r="F197" s="5">
        <v>-784000000000</v>
      </c>
      <c r="G197" s="5">
        <v>-431000000000</v>
      </c>
    </row>
    <row r="198" spans="3:14" ht="15.5" x14ac:dyDescent="0.35">
      <c r="C198" t="s">
        <v>13</v>
      </c>
      <c r="D198" s="5">
        <v>236000000000</v>
      </c>
      <c r="E198" s="5">
        <v>1099000000000</v>
      </c>
      <c r="F198" s="5">
        <v>272000000000</v>
      </c>
      <c r="G198" s="5">
        <v>511000000000</v>
      </c>
    </row>
    <row r="199" spans="3:14" ht="15.5" x14ac:dyDescent="0.35">
      <c r="C199" t="s">
        <v>16</v>
      </c>
      <c r="D199" s="6">
        <v>1.76</v>
      </c>
      <c r="E199" s="6">
        <v>8.2100000000000009</v>
      </c>
      <c r="F199" s="6">
        <v>2.0299999999999998</v>
      </c>
      <c r="G199" s="6">
        <v>3.82</v>
      </c>
    </row>
    <row r="200" spans="3:14" ht="15.5" x14ac:dyDescent="0.35">
      <c r="C200" t="s">
        <v>46</v>
      </c>
      <c r="I200" s="6">
        <v>16.28</v>
      </c>
      <c r="J200" s="6">
        <v>14.47</v>
      </c>
      <c r="K200" s="6">
        <v>12.25</v>
      </c>
      <c r="L200" s="6">
        <v>69639.759999999995</v>
      </c>
      <c r="M200" s="6">
        <v>985749548.67999995</v>
      </c>
      <c r="N200" s="6">
        <v>742892751.24000001</v>
      </c>
    </row>
    <row r="201" spans="3:14" ht="15.5" x14ac:dyDescent="0.35">
      <c r="C201" t="s">
        <v>60</v>
      </c>
      <c r="I201" s="6">
        <v>595.82000000000005</v>
      </c>
      <c r="J201" s="6">
        <v>640.98</v>
      </c>
      <c r="K201" s="6">
        <v>610.20000000000005</v>
      </c>
      <c r="L201" s="5">
        <v>0</v>
      </c>
      <c r="M201" s="5">
        <v>0</v>
      </c>
      <c r="N201" s="5">
        <v>0</v>
      </c>
    </row>
    <row r="202" spans="3:14" ht="15.5" x14ac:dyDescent="0.35">
      <c r="C202" t="s">
        <v>63</v>
      </c>
      <c r="I202" s="6">
        <v>130.13999999999999</v>
      </c>
      <c r="J202" s="6">
        <v>131.18</v>
      </c>
      <c r="K202" s="6">
        <v>110.19</v>
      </c>
      <c r="L202" s="5">
        <v>0</v>
      </c>
      <c r="M202" s="5">
        <v>0</v>
      </c>
      <c r="N202" s="5">
        <v>0</v>
      </c>
    </row>
    <row r="203" spans="3:14" ht="15.5" x14ac:dyDescent="0.35">
      <c r="C203" t="s">
        <v>179</v>
      </c>
      <c r="I203" s="5">
        <v>8674170000000</v>
      </c>
      <c r="J203" s="6">
        <v>8305309999999.999</v>
      </c>
      <c r="K203" s="5">
        <v>7879810000000</v>
      </c>
      <c r="L203" s="5">
        <v>7369610000000</v>
      </c>
      <c r="M203" s="5">
        <v>6644830000000</v>
      </c>
      <c r="N203" s="5">
        <v>6503270000000</v>
      </c>
    </row>
    <row r="204" spans="3:14" ht="15.5" x14ac:dyDescent="0.35">
      <c r="C204" t="s">
        <v>180</v>
      </c>
      <c r="I204" s="6">
        <v>3.3700000000000001E-2</v>
      </c>
      <c r="J204" s="6">
        <v>3.1600000000000003E-2</v>
      </c>
      <c r="K204" s="6">
        <v>3.0299999999999997E-2</v>
      </c>
      <c r="L204" s="6">
        <v>2.5600000000000001E-2</v>
      </c>
      <c r="M204" s="6">
        <v>2.5099999999999997E-2</v>
      </c>
      <c r="N204" s="6">
        <v>1.9799999999999998E-2</v>
      </c>
    </row>
    <row r="205" spans="3:14" ht="15.5" x14ac:dyDescent="0.35">
      <c r="C205" t="s">
        <v>181</v>
      </c>
      <c r="I205" s="6">
        <v>0.2046</v>
      </c>
      <c r="J205" s="6">
        <v>0.23180000000000001</v>
      </c>
      <c r="K205" s="6">
        <v>0.23899999999999999</v>
      </c>
      <c r="L205" s="6">
        <v>0.45399999999999996</v>
      </c>
      <c r="M205" s="6">
        <v>0.1739</v>
      </c>
      <c r="N205" s="6">
        <v>0.15759999999999999</v>
      </c>
    </row>
    <row r="206" spans="3:14" ht="15.5" x14ac:dyDescent="0.35">
      <c r="C206" t="s">
        <v>182</v>
      </c>
      <c r="I206" s="6">
        <v>0.1246</v>
      </c>
      <c r="J206" s="6">
        <v>0.13200000000000001</v>
      </c>
      <c r="K206" s="6">
        <v>0.1331</v>
      </c>
      <c r="L206" s="6">
        <v>0.12960000000000002</v>
      </c>
      <c r="M206" s="6">
        <v>0.12470000000000001</v>
      </c>
      <c r="N206" s="6">
        <v>0.25040000000000001</v>
      </c>
    </row>
    <row r="207" spans="3:14" ht="15.5" x14ac:dyDescent="0.35">
      <c r="C207" t="s">
        <v>183</v>
      </c>
      <c r="I207" s="6">
        <v>3.64</v>
      </c>
      <c r="J207" s="6">
        <v>3.28</v>
      </c>
      <c r="K207" s="6">
        <v>3.24</v>
      </c>
      <c r="L207" s="6">
        <v>5.0199999999999996</v>
      </c>
      <c r="M207" s="6">
        <v>4.67</v>
      </c>
      <c r="N207" s="6">
        <v>3.09</v>
      </c>
    </row>
    <row r="208" spans="3:14" ht="15.5" x14ac:dyDescent="0.35">
      <c r="C208" t="s">
        <v>57</v>
      </c>
      <c r="I208" s="6">
        <v>121.87</v>
      </c>
      <c r="J208" s="6">
        <v>148.59</v>
      </c>
      <c r="K208" s="6">
        <v>145.85</v>
      </c>
      <c r="L208" s="5">
        <v>0</v>
      </c>
      <c r="M208" s="5">
        <v>0</v>
      </c>
      <c r="N208" s="5">
        <v>0</v>
      </c>
    </row>
    <row r="209" spans="2:14" ht="15.5" x14ac:dyDescent="0.35">
      <c r="C209" t="s">
        <v>54</v>
      </c>
      <c r="I209" s="6">
        <v>79.59</v>
      </c>
      <c r="J209" s="6">
        <v>62.42</v>
      </c>
      <c r="K209" s="6">
        <v>51.25</v>
      </c>
      <c r="L209" s="6">
        <v>153395.39000000001</v>
      </c>
      <c r="M209" s="6">
        <v>5668320310.3999996</v>
      </c>
      <c r="N209" s="5">
        <v>4713992556</v>
      </c>
    </row>
    <row r="210" spans="2:14" ht="15.5" x14ac:dyDescent="0.35">
      <c r="C210" t="s">
        <v>184</v>
      </c>
      <c r="I210" s="6">
        <v>-94.41</v>
      </c>
      <c r="J210" s="6">
        <v>-81.22</v>
      </c>
      <c r="K210" s="6">
        <v>-64.91</v>
      </c>
      <c r="L210" s="5">
        <v>0</v>
      </c>
      <c r="M210" s="5">
        <v>0</v>
      </c>
      <c r="N210" s="5">
        <v>0</v>
      </c>
    </row>
    <row r="211" spans="2:14" ht="15.5" x14ac:dyDescent="0.35">
      <c r="C211" t="s">
        <v>185</v>
      </c>
      <c r="I211" s="6">
        <v>-102.74</v>
      </c>
      <c r="J211" s="6">
        <v>-114.19</v>
      </c>
      <c r="K211" s="6">
        <v>-115.16</v>
      </c>
      <c r="L211" s="6">
        <v>-1001836.36</v>
      </c>
      <c r="M211" s="6">
        <v>-12326106020.799999</v>
      </c>
      <c r="N211" s="5">
        <v>-13700998948</v>
      </c>
    </row>
    <row r="212" spans="2:14" ht="15.5" x14ac:dyDescent="0.35">
      <c r="C212" t="s">
        <v>186</v>
      </c>
      <c r="I212" s="5">
        <v>3378000000000</v>
      </c>
      <c r="J212" s="5">
        <v>3274000000000</v>
      </c>
      <c r="K212" s="5">
        <v>2081000000000</v>
      </c>
      <c r="L212" s="5">
        <v>592000000000</v>
      </c>
      <c r="M212" s="5">
        <v>588000000000</v>
      </c>
      <c r="N212" s="5">
        <v>587000000000</v>
      </c>
    </row>
    <row r="213" spans="2:14" ht="15.5" x14ac:dyDescent="0.35">
      <c r="C213" t="s">
        <v>187</v>
      </c>
      <c r="I213" s="5">
        <v>31117000000000</v>
      </c>
      <c r="J213" s="5">
        <v>30611000000000</v>
      </c>
      <c r="K213" s="5">
        <v>28558000000000</v>
      </c>
      <c r="L213" s="5">
        <v>31607000000000</v>
      </c>
      <c r="M213" s="5">
        <v>21869000000000</v>
      </c>
      <c r="N213" s="5">
        <v>22143000000000</v>
      </c>
    </row>
    <row r="214" spans="2:14" ht="15.5" x14ac:dyDescent="0.35">
      <c r="C214" t="s">
        <v>26</v>
      </c>
      <c r="I214" s="5">
        <v>34495000000000</v>
      </c>
      <c r="J214" s="5">
        <v>33885000000000</v>
      </c>
      <c r="K214" s="5">
        <v>30639000000000</v>
      </c>
      <c r="L214" s="5">
        <v>32199000000000</v>
      </c>
      <c r="M214" s="5">
        <v>22457000000000</v>
      </c>
      <c r="N214" s="5">
        <v>22730000000000</v>
      </c>
    </row>
    <row r="215" spans="2:14" ht="15.5" x14ac:dyDescent="0.35">
      <c r="C215" t="s">
        <v>23</v>
      </c>
      <c r="I215" s="5">
        <v>32573000000000</v>
      </c>
      <c r="J215" s="5">
        <v>31256000000000</v>
      </c>
      <c r="K215" s="5">
        <v>26814000000000</v>
      </c>
      <c r="L215" s="5">
        <v>29559000000000</v>
      </c>
      <c r="M215" s="5">
        <v>19553000000000</v>
      </c>
      <c r="N215" s="5">
        <v>20991000000000</v>
      </c>
    </row>
    <row r="216" spans="2:14" ht="15.5" x14ac:dyDescent="0.35">
      <c r="C216" t="s">
        <v>188</v>
      </c>
      <c r="I216" s="5">
        <v>4078000000000</v>
      </c>
      <c r="J216" s="5">
        <v>4896000000000</v>
      </c>
      <c r="K216" s="5">
        <v>6430000000000</v>
      </c>
      <c r="L216" s="5">
        <v>5880000000000</v>
      </c>
      <c r="M216" s="5">
        <v>5527000000000</v>
      </c>
      <c r="N216" s="5">
        <v>4288000000000</v>
      </c>
    </row>
    <row r="217" spans="2:14" ht="15.5" x14ac:dyDescent="0.35">
      <c r="C217" t="s">
        <v>189</v>
      </c>
      <c r="I217" s="5">
        <v>3819000000000</v>
      </c>
      <c r="J217" s="5">
        <v>4337000000000</v>
      </c>
      <c r="K217" s="5">
        <v>3508000000000</v>
      </c>
      <c r="L217" s="5">
        <v>3704000000000</v>
      </c>
      <c r="M217" s="5">
        <v>3354000000000</v>
      </c>
      <c r="N217" s="5">
        <v>3076000000000</v>
      </c>
    </row>
    <row r="218" spans="2:14" ht="15.5" x14ac:dyDescent="0.35">
      <c r="C218" t="s">
        <v>190</v>
      </c>
      <c r="I218" s="5">
        <v>-2127000000000</v>
      </c>
      <c r="J218" s="5">
        <v>-1800000000000</v>
      </c>
      <c r="K218" s="5">
        <v>-306000000000</v>
      </c>
      <c r="L218" s="5">
        <v>-425000000000</v>
      </c>
      <c r="M218" s="5">
        <v>-705000000000</v>
      </c>
    </row>
    <row r="219" spans="2:14" ht="15.5" x14ac:dyDescent="0.35">
      <c r="C219" t="s">
        <v>15</v>
      </c>
      <c r="I219" s="5">
        <v>1692000000000</v>
      </c>
      <c r="J219" s="5">
        <v>2536000000000</v>
      </c>
      <c r="K219" s="5">
        <v>3201000000000</v>
      </c>
      <c r="L219" s="5">
        <v>3280000000000</v>
      </c>
      <c r="M219" s="5">
        <v>2649000000000</v>
      </c>
      <c r="N219" s="5">
        <v>3076000000000</v>
      </c>
    </row>
    <row r="220" spans="2:14" ht="15.5" x14ac:dyDescent="0.35">
      <c r="C220" t="s">
        <v>17</v>
      </c>
      <c r="I220" s="6">
        <v>12.65</v>
      </c>
      <c r="J220" s="6">
        <v>18.96</v>
      </c>
      <c r="K220" s="6">
        <v>23.93</v>
      </c>
      <c r="L220" s="6">
        <v>168489.42</v>
      </c>
      <c r="M220" s="6">
        <v>2119323518.4000001</v>
      </c>
      <c r="N220" s="5">
        <v>2460589040</v>
      </c>
    </row>
    <row r="222" spans="2:14" ht="15.5" x14ac:dyDescent="0.35">
      <c r="B222" t="s">
        <v>191</v>
      </c>
      <c r="C222" t="s">
        <v>192</v>
      </c>
      <c r="D222" s="5">
        <v>774000000000</v>
      </c>
      <c r="E222" s="5">
        <v>725000000000</v>
      </c>
      <c r="F222" s="5">
        <v>427000000000</v>
      </c>
      <c r="G222" s="5">
        <v>673000000000</v>
      </c>
      <c r="H222" s="5">
        <v>2999000000000</v>
      </c>
      <c r="I222" s="5">
        <v>2178000000000</v>
      </c>
      <c r="J222" s="5">
        <v>1935000000000</v>
      </c>
      <c r="K222" s="5">
        <v>1639000000000</v>
      </c>
      <c r="L222" s="5">
        <v>1356000000000</v>
      </c>
      <c r="M222" s="5">
        <v>1232000000000</v>
      </c>
      <c r="N222" s="5">
        <v>929000000000</v>
      </c>
    </row>
    <row r="223" spans="2:14" ht="15.5" x14ac:dyDescent="0.35">
      <c r="C223" t="s">
        <v>345</v>
      </c>
      <c r="H223" s="6">
        <v>4.09</v>
      </c>
      <c r="I223" s="6">
        <v>4.09</v>
      </c>
      <c r="J223" s="6">
        <v>3.78</v>
      </c>
      <c r="K223" s="6">
        <v>5.94</v>
      </c>
    </row>
    <row r="224" spans="2:14" ht="15.5" x14ac:dyDescent="0.35">
      <c r="C224" t="s">
        <v>65</v>
      </c>
      <c r="H224" s="6">
        <v>0.18239999999999998</v>
      </c>
      <c r="I224" s="6">
        <v>0.25140000000000001</v>
      </c>
      <c r="J224" s="6">
        <v>0.27800000000000002</v>
      </c>
      <c r="K224" s="6">
        <v>0.48530000000000001</v>
      </c>
    </row>
    <row r="225" spans="3:14" ht="15.5" x14ac:dyDescent="0.35">
      <c r="C225" t="s">
        <v>346</v>
      </c>
      <c r="H225" s="6">
        <v>1.7000000000000001E-3</v>
      </c>
      <c r="I225" s="6">
        <v>1.2999999999999999E-3</v>
      </c>
      <c r="J225" s="6">
        <v>5.0000000000000001E-4</v>
      </c>
      <c r="K225" s="6">
        <v>8.9999999999999998E-4</v>
      </c>
    </row>
    <row r="226" spans="3:14" ht="15.5" x14ac:dyDescent="0.35">
      <c r="C226" t="s">
        <v>45</v>
      </c>
      <c r="D226" s="6">
        <v>5.79</v>
      </c>
      <c r="E226" s="6">
        <v>5.42</v>
      </c>
      <c r="F226" s="6">
        <v>3.19</v>
      </c>
      <c r="G226" s="6">
        <v>5.03</v>
      </c>
      <c r="H226" s="6">
        <v>22.42</v>
      </c>
      <c r="I226" s="6">
        <v>16.28</v>
      </c>
      <c r="J226" s="6">
        <v>14.47</v>
      </c>
      <c r="K226" s="6">
        <v>12.25</v>
      </c>
      <c r="L226" s="6">
        <v>10.130000000000001</v>
      </c>
      <c r="M226" s="6">
        <v>9.2100000000000009</v>
      </c>
      <c r="N226" s="6">
        <v>6.94</v>
      </c>
    </row>
    <row r="227" spans="3:14" ht="15.5" x14ac:dyDescent="0.35">
      <c r="C227" t="s">
        <v>67</v>
      </c>
      <c r="H227" s="6">
        <v>4.09</v>
      </c>
      <c r="I227" s="6">
        <v>4.09</v>
      </c>
      <c r="J227" s="6">
        <v>3.78</v>
      </c>
      <c r="K227" s="6">
        <v>5.94</v>
      </c>
    </row>
    <row r="228" spans="3:14" ht="15.5" x14ac:dyDescent="0.35">
      <c r="C228" t="s">
        <v>347</v>
      </c>
      <c r="H228" s="6">
        <v>0.18239999999999998</v>
      </c>
      <c r="I228" s="6">
        <v>0.25140000000000001</v>
      </c>
      <c r="J228" s="6">
        <v>0.27800000000000002</v>
      </c>
      <c r="K228" s="6">
        <v>0.48530000000000001</v>
      </c>
    </row>
    <row r="229" spans="3:14" ht="15.5" x14ac:dyDescent="0.35">
      <c r="C229" t="s">
        <v>348</v>
      </c>
      <c r="H229" s="6">
        <v>1.7000000000000001E-3</v>
      </c>
      <c r="I229" s="6">
        <v>1.2999999999999999E-3</v>
      </c>
      <c r="J229" s="6">
        <v>5.0000000000000001E-4</v>
      </c>
      <c r="K229" s="6">
        <v>8.9999999999999998E-4</v>
      </c>
    </row>
    <row r="230" spans="3:14" ht="15.5" x14ac:dyDescent="0.35">
      <c r="C230" t="s">
        <v>193</v>
      </c>
      <c r="D230" s="5">
        <v>2970000000000</v>
      </c>
      <c r="E230" s="5">
        <v>2784000000000</v>
      </c>
      <c r="F230" s="5">
        <v>2463000000000</v>
      </c>
      <c r="G230" s="5">
        <v>2576000000000</v>
      </c>
      <c r="H230" s="5">
        <v>11508000000000</v>
      </c>
      <c r="I230" s="5">
        <v>9972000000000</v>
      </c>
      <c r="J230" s="5">
        <v>9460000000000</v>
      </c>
      <c r="K230" s="5">
        <v>9075000000000</v>
      </c>
      <c r="L230" s="5">
        <v>8476000000000</v>
      </c>
      <c r="M230" s="5">
        <v>7691000000000</v>
      </c>
      <c r="N230" s="5">
        <v>7589000000000</v>
      </c>
    </row>
    <row r="231" spans="3:14" ht="15.5" x14ac:dyDescent="0.35">
      <c r="C231" t="s">
        <v>349</v>
      </c>
      <c r="H231" s="6">
        <v>4.09</v>
      </c>
      <c r="I231" s="6">
        <v>4.09</v>
      </c>
      <c r="J231" s="6">
        <v>3.78</v>
      </c>
      <c r="K231" s="6">
        <v>5.94</v>
      </c>
    </row>
    <row r="232" spans="3:14" ht="15.5" x14ac:dyDescent="0.35">
      <c r="C232" t="s">
        <v>350</v>
      </c>
      <c r="H232" s="6">
        <v>0.18239999999999998</v>
      </c>
      <c r="I232" s="6">
        <v>0.25140000000000001</v>
      </c>
      <c r="J232" s="6">
        <v>0.27800000000000002</v>
      </c>
      <c r="K232" s="6">
        <v>0.48530000000000001</v>
      </c>
    </row>
    <row r="233" spans="3:14" ht="15.5" x14ac:dyDescent="0.35">
      <c r="C233" t="s">
        <v>351</v>
      </c>
      <c r="H233" s="6">
        <v>1.7000000000000001E-3</v>
      </c>
      <c r="I233" s="6">
        <v>1.2999999999999999E-3</v>
      </c>
      <c r="J233" s="6">
        <v>5.0000000000000001E-4</v>
      </c>
      <c r="K233" s="6">
        <v>8.9999999999999998E-4</v>
      </c>
    </row>
    <row r="234" spans="3:14" ht="15.5" x14ac:dyDescent="0.35">
      <c r="C234" t="s">
        <v>194</v>
      </c>
      <c r="I234" s="6">
        <v>106.17</v>
      </c>
    </row>
    <row r="235" spans="3:14" ht="15.5" x14ac:dyDescent="0.35">
      <c r="C235" t="s">
        <v>292</v>
      </c>
      <c r="I235" s="6">
        <v>122.87</v>
      </c>
    </row>
    <row r="236" spans="3:14" ht="15.5" x14ac:dyDescent="0.35">
      <c r="C236" t="s">
        <v>195</v>
      </c>
      <c r="I236" s="6">
        <v>6.95</v>
      </c>
    </row>
    <row r="237" spans="3:14" ht="15.5" x14ac:dyDescent="0.35">
      <c r="C237" t="s">
        <v>293</v>
      </c>
      <c r="I237" s="6">
        <v>8.1000000000000013E-3</v>
      </c>
    </row>
    <row r="238" spans="3:14" ht="15.5" x14ac:dyDescent="0.35">
      <c r="C238" t="s">
        <v>294</v>
      </c>
      <c r="I238" s="6">
        <v>29.56</v>
      </c>
    </row>
    <row r="239" spans="3:14" ht="15.5" x14ac:dyDescent="0.35">
      <c r="C239" t="s">
        <v>196</v>
      </c>
      <c r="I239" s="6">
        <v>25.57</v>
      </c>
    </row>
    <row r="240" spans="3:14" ht="15.5" x14ac:dyDescent="0.35">
      <c r="C240" t="s">
        <v>295</v>
      </c>
      <c r="I240" s="6">
        <v>72.22</v>
      </c>
    </row>
    <row r="241" spans="3:9" ht="15.5" x14ac:dyDescent="0.35">
      <c r="C241" t="s">
        <v>296</v>
      </c>
      <c r="I241" s="6">
        <v>150.38</v>
      </c>
    </row>
    <row r="242" spans="3:9" ht="15.5" x14ac:dyDescent="0.35">
      <c r="C242" t="s">
        <v>297</v>
      </c>
      <c r="I242" s="6">
        <v>45.62</v>
      </c>
    </row>
    <row r="243" spans="3:9" ht="15.5" x14ac:dyDescent="0.35">
      <c r="C243" t="s">
        <v>298</v>
      </c>
      <c r="I243" s="6">
        <v>37.58</v>
      </c>
    </row>
    <row r="244" spans="3:9" ht="15.5" x14ac:dyDescent="0.35">
      <c r="C244" t="s">
        <v>299</v>
      </c>
      <c r="I244" s="6">
        <v>9.82</v>
      </c>
    </row>
    <row r="245" spans="3:9" ht="15.5" x14ac:dyDescent="0.35">
      <c r="C245" t="s">
        <v>300</v>
      </c>
      <c r="I245" s="6">
        <v>-1.31</v>
      </c>
    </row>
    <row r="246" spans="3:9" ht="15.5" x14ac:dyDescent="0.35">
      <c r="C246" t="s">
        <v>301</v>
      </c>
      <c r="I246" s="6">
        <v>19.37</v>
      </c>
    </row>
    <row r="247" spans="3:9" ht="15.5" x14ac:dyDescent="0.35">
      <c r="C247" t="s">
        <v>197</v>
      </c>
      <c r="I247" s="6">
        <v>22.42</v>
      </c>
    </row>
    <row r="248" spans="3:9" ht="15.5" x14ac:dyDescent="0.35">
      <c r="C248" t="s">
        <v>302</v>
      </c>
      <c r="I248" s="6">
        <v>80.5</v>
      </c>
    </row>
    <row r="249" spans="3:9" ht="15.5" x14ac:dyDescent="0.35">
      <c r="C249" t="s">
        <v>198</v>
      </c>
      <c r="D249" s="6">
        <v>27.06</v>
      </c>
    </row>
    <row r="250" spans="3:9" ht="15.5" x14ac:dyDescent="0.35">
      <c r="C250" t="s">
        <v>199</v>
      </c>
      <c r="I250" s="6">
        <v>93.06</v>
      </c>
    </row>
    <row r="251" spans="3:9" ht="15.5" x14ac:dyDescent="0.35">
      <c r="C251" t="s">
        <v>303</v>
      </c>
      <c r="I251" s="6">
        <v>15.83</v>
      </c>
    </row>
    <row r="252" spans="3:9" ht="15.5" x14ac:dyDescent="0.35">
      <c r="C252" t="s">
        <v>200</v>
      </c>
      <c r="D252" s="6">
        <v>1.63</v>
      </c>
    </row>
    <row r="253" spans="3:9" ht="15.5" x14ac:dyDescent="0.35">
      <c r="C253" t="s">
        <v>201</v>
      </c>
      <c r="D253" s="6">
        <v>1.58</v>
      </c>
    </row>
    <row r="254" spans="3:9" ht="15.5" x14ac:dyDescent="0.35">
      <c r="C254" t="s">
        <v>202</v>
      </c>
      <c r="D254" s="6">
        <v>3.03</v>
      </c>
    </row>
    <row r="255" spans="3:9" ht="15.5" x14ac:dyDescent="0.35">
      <c r="C255" t="s">
        <v>352</v>
      </c>
      <c r="D255" s="6">
        <v>2.74</v>
      </c>
    </row>
    <row r="256" spans="3:9" ht="15.5" x14ac:dyDescent="0.35">
      <c r="C256" t="s">
        <v>203</v>
      </c>
      <c r="D256" s="6">
        <v>4.45</v>
      </c>
    </row>
    <row r="257" spans="3:9" ht="15.5" x14ac:dyDescent="0.35">
      <c r="C257" t="s">
        <v>204</v>
      </c>
      <c r="D257" s="6">
        <v>0.52</v>
      </c>
    </row>
    <row r="258" spans="3:9" ht="15.5" x14ac:dyDescent="0.35">
      <c r="C258" t="s">
        <v>205</v>
      </c>
      <c r="D258" s="6">
        <v>5.81</v>
      </c>
    </row>
    <row r="259" spans="3:9" ht="15.5" x14ac:dyDescent="0.35">
      <c r="C259" t="s">
        <v>304</v>
      </c>
      <c r="I259" s="6">
        <v>4.01</v>
      </c>
    </row>
    <row r="260" spans="3:9" ht="15.5" x14ac:dyDescent="0.35">
      <c r="C260" t="s">
        <v>13</v>
      </c>
      <c r="D260" s="5">
        <v>236000000000</v>
      </c>
    </row>
    <row r="261" spans="3:9" ht="15.5" x14ac:dyDescent="0.35">
      <c r="C261" t="s">
        <v>206</v>
      </c>
      <c r="I261" s="6">
        <v>1.99</v>
      </c>
    </row>
    <row r="262" spans="3:9" ht="15.5" x14ac:dyDescent="0.35">
      <c r="C262" t="s">
        <v>207</v>
      </c>
      <c r="I262" s="6">
        <v>3.5799999999999998E-2</v>
      </c>
    </row>
    <row r="263" spans="3:9" ht="15.5" x14ac:dyDescent="0.35">
      <c r="C263" t="s">
        <v>208</v>
      </c>
      <c r="I263" s="6">
        <v>0.20809999999999998</v>
      </c>
    </row>
    <row r="264" spans="3:9" ht="15.5" x14ac:dyDescent="0.35">
      <c r="C264" t="s">
        <v>209</v>
      </c>
      <c r="I264" s="6">
        <v>0.1244</v>
      </c>
    </row>
    <row r="265" spans="3:9" ht="15.5" x14ac:dyDescent="0.35">
      <c r="C265" t="s">
        <v>305</v>
      </c>
      <c r="I265" s="6">
        <v>8.3100000000000007E-2</v>
      </c>
    </row>
    <row r="266" spans="3:9" ht="15.5" x14ac:dyDescent="0.35">
      <c r="C266" t="s">
        <v>210</v>
      </c>
      <c r="D266" s="6">
        <v>68.790000000000006</v>
      </c>
    </row>
    <row r="267" spans="3:9" ht="15.5" x14ac:dyDescent="0.35">
      <c r="C267" t="s">
        <v>213</v>
      </c>
      <c r="D267" s="6">
        <v>68.790000000000006</v>
      </c>
    </row>
    <row r="268" spans="3:9" ht="15.5" x14ac:dyDescent="0.35">
      <c r="C268" t="s">
        <v>214</v>
      </c>
      <c r="D268" s="6">
        <v>1.32</v>
      </c>
    </row>
    <row r="269" spans="3:9" ht="15.5" x14ac:dyDescent="0.35">
      <c r="C269" t="s">
        <v>306</v>
      </c>
      <c r="I269" s="6">
        <v>0.15</v>
      </c>
    </row>
    <row r="270" spans="3:9" ht="15.5" x14ac:dyDescent="0.35">
      <c r="C270" t="s">
        <v>41</v>
      </c>
      <c r="I270" s="5">
        <v>318411000000000</v>
      </c>
    </row>
    <row r="271" spans="3:9" ht="15.5" x14ac:dyDescent="0.35">
      <c r="C271" t="s">
        <v>215</v>
      </c>
      <c r="I271" s="5">
        <v>356939000000000</v>
      </c>
    </row>
    <row r="272" spans="3:9" ht="15.5" x14ac:dyDescent="0.35">
      <c r="C272" t="s">
        <v>216</v>
      </c>
      <c r="I272" s="6">
        <v>133789999999.99998</v>
      </c>
    </row>
    <row r="273" spans="3:9" ht="15.5" x14ac:dyDescent="0.35">
      <c r="C273" t="s">
        <v>217</v>
      </c>
      <c r="I273" s="6">
        <v>0.1258</v>
      </c>
    </row>
    <row r="274" spans="3:9" ht="15.5" x14ac:dyDescent="0.35">
      <c r="C274" t="s">
        <v>218</v>
      </c>
      <c r="D274" s="5">
        <v>1</v>
      </c>
    </row>
    <row r="275" spans="3:9" ht="15.5" x14ac:dyDescent="0.35">
      <c r="C275" t="s">
        <v>219</v>
      </c>
      <c r="D275" s="6">
        <v>0.73530000000000006</v>
      </c>
    </row>
    <row r="276" spans="3:9" ht="15.5" x14ac:dyDescent="0.35">
      <c r="C276" t="s">
        <v>220</v>
      </c>
      <c r="D276" s="6">
        <v>0.26069999999999999</v>
      </c>
    </row>
    <row r="277" spans="3:9" ht="15.5" x14ac:dyDescent="0.35">
      <c r="C277" t="s">
        <v>221</v>
      </c>
      <c r="D277" s="6">
        <v>0.2026</v>
      </c>
    </row>
    <row r="278" spans="3:9" ht="15.5" x14ac:dyDescent="0.35">
      <c r="C278" t="s">
        <v>222</v>
      </c>
      <c r="D278" s="6">
        <v>0.2026</v>
      </c>
    </row>
    <row r="279" spans="3:9" ht="15.5" x14ac:dyDescent="0.35">
      <c r="C279" t="s">
        <v>223</v>
      </c>
      <c r="D279" s="6">
        <v>0.50240000000000007</v>
      </c>
    </row>
    <row r="280" spans="3:9" ht="15.5" x14ac:dyDescent="0.35">
      <c r="C280" t="s">
        <v>353</v>
      </c>
      <c r="I280" s="6">
        <v>4.09</v>
      </c>
    </row>
    <row r="281" spans="3:9" ht="15.5" x14ac:dyDescent="0.35">
      <c r="C281" t="s">
        <v>354</v>
      </c>
      <c r="I281" s="6">
        <v>4.09</v>
      </c>
    </row>
    <row r="282" spans="3:9" ht="15.5" x14ac:dyDescent="0.35">
      <c r="C282" t="s">
        <v>355</v>
      </c>
      <c r="I282" s="6">
        <v>0.18239999999999998</v>
      </c>
    </row>
    <row r="283" spans="3:9" ht="15.5" x14ac:dyDescent="0.35">
      <c r="C283" t="s">
        <v>356</v>
      </c>
      <c r="I283" s="6">
        <v>1.7000000000000001E-3</v>
      </c>
    </row>
    <row r="284" spans="3:9" ht="15.5" x14ac:dyDescent="0.35">
      <c r="C284" t="s">
        <v>357</v>
      </c>
      <c r="I284" t="s">
        <v>1312</v>
      </c>
    </row>
    <row r="285" spans="3:9" ht="15.5" x14ac:dyDescent="0.35">
      <c r="C285" t="s">
        <v>224</v>
      </c>
      <c r="I285" s="5">
        <v>6</v>
      </c>
    </row>
    <row r="286" spans="3:9" ht="15.5" x14ac:dyDescent="0.35">
      <c r="C286" t="s">
        <v>225</v>
      </c>
      <c r="I286" s="6">
        <v>0.04</v>
      </c>
    </row>
    <row r="287" spans="3:9" ht="15.5" x14ac:dyDescent="0.35">
      <c r="C287" t="s">
        <v>226</v>
      </c>
      <c r="I287" s="6">
        <v>0.99</v>
      </c>
    </row>
    <row r="288" spans="3:9" ht="15.5" x14ac:dyDescent="0.35">
      <c r="C288" t="s">
        <v>308</v>
      </c>
      <c r="I288" s="6">
        <v>0.08</v>
      </c>
    </row>
    <row r="289" spans="3:9" ht="15.5" x14ac:dyDescent="0.35">
      <c r="C289" t="s">
        <v>227</v>
      </c>
      <c r="I289" s="6">
        <v>0.36</v>
      </c>
    </row>
    <row r="290" spans="3:9" ht="15.5" x14ac:dyDescent="0.35">
      <c r="C290" t="s">
        <v>228</v>
      </c>
      <c r="I290" s="6">
        <v>0.06</v>
      </c>
    </row>
    <row r="291" spans="3:9" ht="15.5" x14ac:dyDescent="0.35">
      <c r="C291" t="s">
        <v>229</v>
      </c>
      <c r="I291" s="6">
        <v>0.02</v>
      </c>
    </row>
    <row r="292" spans="3:9" ht="15.5" x14ac:dyDescent="0.35">
      <c r="C292" t="s">
        <v>230</v>
      </c>
      <c r="I292" s="6">
        <v>0.06</v>
      </c>
    </row>
    <row r="293" spans="3:9" ht="15.5" x14ac:dyDescent="0.35">
      <c r="C293" t="s">
        <v>309</v>
      </c>
      <c r="I293" s="5">
        <v>10770000000000</v>
      </c>
    </row>
    <row r="294" spans="3:9" ht="15.5" x14ac:dyDescent="0.35">
      <c r="C294" t="s">
        <v>310</v>
      </c>
      <c r="I294" s="5">
        <v>10770000000000</v>
      </c>
    </row>
    <row r="295" spans="3:9" ht="15.5" x14ac:dyDescent="0.35">
      <c r="C295" t="s">
        <v>311</v>
      </c>
      <c r="I295" s="5">
        <v>9520000000000</v>
      </c>
    </row>
    <row r="296" spans="3:9" ht="15.5" x14ac:dyDescent="0.35">
      <c r="C296" t="s">
        <v>312</v>
      </c>
      <c r="I296" s="5">
        <v>2591000000000</v>
      </c>
    </row>
    <row r="297" spans="3:9" ht="15.5" x14ac:dyDescent="0.35">
      <c r="C297" t="s">
        <v>231</v>
      </c>
      <c r="D297" s="5">
        <v>3620000000000</v>
      </c>
    </row>
    <row r="298" spans="3:9" ht="15.5" x14ac:dyDescent="0.35">
      <c r="C298" t="s">
        <v>232</v>
      </c>
      <c r="D298" s="5">
        <v>72366000000000</v>
      </c>
    </row>
    <row r="299" spans="3:9" ht="15.5" x14ac:dyDescent="0.35">
      <c r="C299" t="s">
        <v>233</v>
      </c>
      <c r="D299" s="5">
        <v>55451000000000</v>
      </c>
    </row>
    <row r="300" spans="3:9" ht="15.5" x14ac:dyDescent="0.35">
      <c r="C300" t="s">
        <v>176</v>
      </c>
      <c r="D300" s="5">
        <v>4699000000000</v>
      </c>
    </row>
    <row r="301" spans="3:9" ht="15.5" x14ac:dyDescent="0.35">
      <c r="C301" t="s">
        <v>175</v>
      </c>
      <c r="I301" s="5">
        <v>12450000000000</v>
      </c>
    </row>
    <row r="302" spans="3:9" ht="15.5" x14ac:dyDescent="0.35">
      <c r="C302" t="s">
        <v>174</v>
      </c>
      <c r="D302" s="5">
        <v>34074000000000</v>
      </c>
    </row>
    <row r="303" spans="3:9" ht="15.5" x14ac:dyDescent="0.35">
      <c r="C303" t="s">
        <v>173</v>
      </c>
      <c r="D303" s="5">
        <v>3609000000000</v>
      </c>
    </row>
    <row r="304" spans="3:9" ht="15.5" x14ac:dyDescent="0.35">
      <c r="C304" t="s">
        <v>24</v>
      </c>
      <c r="D304" s="5">
        <v>37684000000000</v>
      </c>
    </row>
    <row r="305" spans="3:9" ht="15.5" x14ac:dyDescent="0.35">
      <c r="C305" t="s">
        <v>21</v>
      </c>
      <c r="D305" s="5">
        <v>34064000000000</v>
      </c>
    </row>
    <row r="306" spans="3:9" ht="15.5" x14ac:dyDescent="0.35">
      <c r="C306" t="s">
        <v>234</v>
      </c>
      <c r="I306" s="5">
        <v>16914000000000</v>
      </c>
    </row>
    <row r="307" spans="3:9" ht="15.5" x14ac:dyDescent="0.35">
      <c r="C307" t="s">
        <v>313</v>
      </c>
      <c r="I307" s="5">
        <v>4409000000000</v>
      </c>
    </row>
    <row r="308" spans="3:9" ht="15.5" x14ac:dyDescent="0.35">
      <c r="C308" t="s">
        <v>314</v>
      </c>
      <c r="I308" s="5">
        <v>-5149000000000</v>
      </c>
    </row>
    <row r="309" spans="3:9" ht="15.5" x14ac:dyDescent="0.35">
      <c r="C309" t="s">
        <v>315</v>
      </c>
      <c r="I309" s="5">
        <v>-163000000000</v>
      </c>
    </row>
    <row r="310" spans="3:9" ht="15.5" x14ac:dyDescent="0.35">
      <c r="C310" t="s">
        <v>316</v>
      </c>
      <c r="I310" s="5">
        <v>-2291000000000</v>
      </c>
    </row>
    <row r="311" spans="3:9" ht="15.5" x14ac:dyDescent="0.35">
      <c r="C311" t="s">
        <v>317</v>
      </c>
      <c r="I311" s="5">
        <v>2117000000000</v>
      </c>
    </row>
  </sheetData>
  <pageMargins left="0.7" right="0.7" top="0.75" bottom="0.75" header="0.3" footer="0.3"/>
  <ignoredErrors>
    <ignoredError sqref="A1:N312" numberStoredAsText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N29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1313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1314</v>
      </c>
      <c r="D2" s="2" vm="206">
        <f ca="1">IFERROR(_xlfn.STOCKHISTORY("XIDX:" &amp; $C$1, D3, , 0, 0, 1), "Libur")</f>
        <v>103</v>
      </c>
      <c r="E2" s="2" vm="15">
        <f ca="1">IFERROR(_xlfn.STOCKHISTORY("XIDX:" &amp; $C$1, E3, , 0, 0, 1), "Libur")</f>
        <v>61</v>
      </c>
      <c r="H2" s="2" vm="15">
        <f ca="1">IFERROR(INDEX(D2:G2,COUNT(D2:G2)),"")</f>
        <v>61</v>
      </c>
      <c r="I2" s="2" vm="69">
        <f t="shared" ref="I2:N2" ca="1" si="0">IFERROR(_xlfn.STOCKHISTORY("XIDX:" &amp; $C$1, I1, , 0, 0, 1), "Libur")</f>
        <v>202</v>
      </c>
      <c r="J2" s="2" vm="14">
        <f t="shared" ca="1" si="0"/>
        <v>50</v>
      </c>
      <c r="K2" s="2" vm="67">
        <f t="shared" ca="1" si="0"/>
        <v>51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5184856362</v>
      </c>
      <c r="E4" s="2">
        <f>IFERROR(INDEX(E51:E500,MATCH($C$4,$C$51:$C$500,0)),"")</f>
        <v>8294172768</v>
      </c>
      <c r="H4" s="2">
        <f>IFERROR(SUM(D4:G4)*(4/MAX(1,COUNT(D4:G4))),"")</f>
        <v>26958058260</v>
      </c>
      <c r="I4" s="2">
        <f t="shared" ref="I4:N4" si="1">IFERROR(INDEX(I51:I500,MATCH($C$4,$C$51:$C$500,0)),"")</f>
        <v>12907670071</v>
      </c>
      <c r="J4" s="2">
        <f t="shared" si="1"/>
        <v>18901871943</v>
      </c>
      <c r="K4" s="2">
        <f t="shared" si="1"/>
        <v>39284095739</v>
      </c>
      <c r="L4" s="2">
        <f t="shared" si="1"/>
        <v>30937826688</v>
      </c>
      <c r="M4" s="2">
        <f t="shared" si="1"/>
        <v>10125568270</v>
      </c>
      <c r="N4" s="2">
        <f t="shared" si="1"/>
        <v>6089056685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-3335004051</v>
      </c>
      <c r="E5" s="2">
        <f>IFERROR(INDEX(E51:E500,MATCH($C$5,$C$51:$C$500,0)),"")</f>
        <v>-1185096140</v>
      </c>
      <c r="H5" s="2">
        <f>IFERROR(SUM(D5:G5)*(4/MAX(1,COUNT(D5:G5))),"")</f>
        <v>-9040200382</v>
      </c>
      <c r="I5" s="2">
        <f t="shared" ref="I5:N5" si="2">IFERROR(INDEX(I51:I500,MATCH($C$5,$C$51:$C$500,0)),"")</f>
        <v>-21282062733</v>
      </c>
      <c r="J5" s="2">
        <f t="shared" si="2"/>
        <v>-16130418709</v>
      </c>
      <c r="K5" s="2">
        <f t="shared" si="2"/>
        <v>10961211662</v>
      </c>
      <c r="L5" s="2">
        <f t="shared" si="2"/>
        <v>4549523941</v>
      </c>
      <c r="M5" s="2">
        <f t="shared" si="2"/>
        <v>-7165672246</v>
      </c>
      <c r="N5" s="2">
        <f t="shared" si="2"/>
        <v>-6834869379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111963223406</v>
      </c>
      <c r="E6" s="2">
        <f>IFERROR(INDEX(E51:E500,MATCH($C$6,$C$51:$C$500,0)),"")</f>
        <v>115305709079</v>
      </c>
      <c r="H6" s="2">
        <f>IFERROR(INDEX(D6:G6,COUNT(D6:G6)),"")</f>
        <v>115305709079</v>
      </c>
      <c r="I6" s="2">
        <f t="shared" ref="I6:N6" si="3">IFERROR(INDEX(I51:I500,MATCH($C$6,$C$51:$C$500,0)),"")</f>
        <v>116489491637</v>
      </c>
      <c r="J6" s="2">
        <f t="shared" si="3"/>
        <v>137710575641</v>
      </c>
      <c r="K6" s="2">
        <f t="shared" si="3"/>
        <v>153809439002</v>
      </c>
      <c r="L6" s="2">
        <f t="shared" si="3"/>
        <v>-28090670006</v>
      </c>
      <c r="M6" s="2">
        <f t="shared" si="3"/>
        <v>-49839451903</v>
      </c>
      <c r="N6" s="2">
        <f t="shared" si="3"/>
        <v>-42600901662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10.72</v>
      </c>
      <c r="E7" s="3">
        <f>IFERROR(INDEX(E51:E500,MATCH($C$7,$C$51:$C$500,0))/1000000000,"")</f>
        <v>10.72</v>
      </c>
      <c r="H7" s="3">
        <f>IFERROR(INDEX(D7:G7,COUNT(D7:G7)),"")</f>
        <v>10.72</v>
      </c>
      <c r="I7" s="3">
        <f t="shared" ref="I7:N7" si="4">IFERROR(INDEX(I51:I500,MATCH($C$7,$C$51:$C$500,0))/1000000000,"")</f>
        <v>10.72</v>
      </c>
      <c r="J7" s="3">
        <f t="shared" si="4"/>
        <v>10.72</v>
      </c>
      <c r="K7" s="3">
        <f t="shared" si="4"/>
        <v>10.72</v>
      </c>
      <c r="L7" s="3">
        <f t="shared" si="4"/>
        <v>0.05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0</v>
      </c>
      <c r="E8" s="2">
        <f>IFERROR(INDEX(E51:E500,MATCH("Free cash flow (Quarter)",$C$51:$C$500,0)),"")</f>
        <v>0</v>
      </c>
      <c r="H8" s="2">
        <f>IFERROR(INDEX(D8:G8,COUNT(D8:G8)),"")</f>
        <v>0</v>
      </c>
      <c r="I8" s="2">
        <f t="shared" ref="I8:N8" si="5">IFERROR(INDEX(I51:I500,MATCH($C$8,$C$51:$C$500,0)),"")</f>
        <v>-20000000000</v>
      </c>
      <c r="J8" s="2">
        <f t="shared" si="5"/>
        <v>-11000000000</v>
      </c>
      <c r="K8" s="2">
        <f t="shared" si="5"/>
        <v>-53000000000</v>
      </c>
      <c r="L8" s="2">
        <f t="shared" si="5"/>
        <v>-3000000000</v>
      </c>
      <c r="M8" s="2">
        <f t="shared" si="5"/>
        <v>0</v>
      </c>
      <c r="N8" s="2">
        <f t="shared" si="5"/>
        <v>-1000000000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0.01</v>
      </c>
      <c r="E9" s="3">
        <f>IFERROR(INDEX(E51:E500,MATCH("Free cash flow per share (Quarter)",$C$51:$C$500,0)),"")</f>
        <v>0.04</v>
      </c>
      <c r="H9" s="3">
        <f>IFERROR(INDEX(D9:G9,COUNT(D9:G9)),"")</f>
        <v>0.04</v>
      </c>
      <c r="I9" s="3">
        <f t="shared" ref="I9:N9" si="6">IFERROR(INDEX(I51:I500,MATCH($C$9,$C$51:$C$500,0)),"")</f>
        <v>-1.84</v>
      </c>
      <c r="J9" s="3">
        <f t="shared" si="6"/>
        <v>-1.06</v>
      </c>
      <c r="K9" s="3">
        <f t="shared" si="6"/>
        <v>-4.93</v>
      </c>
      <c r="L9" s="3">
        <f t="shared" si="6"/>
        <v>-53.26</v>
      </c>
      <c r="M9" s="3">
        <f t="shared" si="6"/>
        <v>4143.4799999999996</v>
      </c>
      <c r="N9" s="3">
        <f t="shared" si="6"/>
        <v>-8296.3799999999992</v>
      </c>
    </row>
    <row r="10" spans="1:14" ht="15.5" x14ac:dyDescent="0.35">
      <c r="C10" t="s">
        <v>18</v>
      </c>
      <c r="D10" s="3">
        <f ca="1">IFERROR(IF(D9=0,"",D2/D9),"")</f>
        <v>10300</v>
      </c>
      <c r="E10" s="3">
        <f ca="1">IFERROR(IF(E9=0,"",E2/E9),"")</f>
        <v>1525</v>
      </c>
      <c r="I10" s="3">
        <f t="shared" ref="I10:N10" ca="1" si="7">IFERROR(IF(I9=0,"",I2/I9),"")</f>
        <v>-109.78260869565217</v>
      </c>
      <c r="J10" s="3">
        <f t="shared" ca="1" si="7"/>
        <v>-47.169811320754718</v>
      </c>
      <c r="K10" s="3">
        <f t="shared" ca="1" si="7"/>
        <v>-10.344827586206897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32663965747</v>
      </c>
      <c r="E11" s="2">
        <f>IFERROR(INDEX(E51:E500,MATCH($C$11,$C$51:$C$500,0)),"")</f>
        <v>32670546160</v>
      </c>
      <c r="H11" s="2">
        <f>IFERROR(INDEX(D11:G11,COUNT(D11:G11)),"")</f>
        <v>32670546160</v>
      </c>
      <c r="I11" s="2">
        <f t="shared" ref="I11:N11" si="8">IFERROR(INDEX(I51:I500,MATCH($C$11,$C$51:$C$500,0)),"")</f>
        <v>32382698709</v>
      </c>
      <c r="J11" s="2">
        <f t="shared" si="8"/>
        <v>52721899180</v>
      </c>
      <c r="K11" s="2">
        <f t="shared" si="8"/>
        <v>66051952547</v>
      </c>
      <c r="L11" s="2">
        <f t="shared" si="8"/>
        <v>1216751499</v>
      </c>
      <c r="M11" s="2">
        <f t="shared" si="8"/>
        <v>76942991</v>
      </c>
      <c r="N11" s="2">
        <f t="shared" si="8"/>
        <v>115754415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-30000000000</v>
      </c>
      <c r="E12" s="2">
        <f>IFERROR(INDEX(E51:E500,MATCH("Net Debt (Quarter)",$C$51:$C$500,0)),"")</f>
        <v>-30000000000</v>
      </c>
      <c r="H12" s="2">
        <f>IFERROR(INDEX(D12:G12,COUNT(D12:G12)),"")</f>
        <v>-30000000000</v>
      </c>
      <c r="I12" s="2">
        <f t="shared" ref="I12:N12" si="9">IFERROR(INDEX(I51:I500,MATCH($C$12,$C$51:$C$500,0)),"")</f>
        <v>-29000000000</v>
      </c>
      <c r="J12" s="2">
        <f t="shared" si="9"/>
        <v>-50000000000</v>
      </c>
      <c r="K12" s="2">
        <f t="shared" si="9"/>
        <v>-63000000000</v>
      </c>
      <c r="L12" s="2">
        <f t="shared" si="9"/>
        <v>35000000000</v>
      </c>
      <c r="M12" s="2">
        <f t="shared" si="9"/>
        <v>36000000000</v>
      </c>
      <c r="N12" s="2">
        <f t="shared" si="9"/>
        <v>35000000000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3000000000</v>
      </c>
      <c r="E13" s="2">
        <f>IFERROR(INDEX(E51:E500,MATCH("Total Debt (Quarter)",$C$51:$C$500,0)),"")</f>
        <v>3000000000</v>
      </c>
      <c r="H13" s="2">
        <f>IFERROR(INDEX(D13:G13,COUNT(D13:G13)),"")</f>
        <v>3000000000</v>
      </c>
      <c r="I13" s="2">
        <f t="shared" ref="I13:N13" si="10">IFERROR(INDEX(I51:I500,MATCH($C$13,$C$51:$C$500,0)),"")</f>
        <v>3000000000</v>
      </c>
      <c r="J13" s="2">
        <f t="shared" si="10"/>
        <v>3000000000</v>
      </c>
      <c r="K13" s="2">
        <f t="shared" si="10"/>
        <v>3000000000</v>
      </c>
      <c r="L13" s="2">
        <f t="shared" si="10"/>
        <v>36000000000</v>
      </c>
      <c r="M13" s="2">
        <f t="shared" si="10"/>
        <v>36000000000</v>
      </c>
      <c r="N13" s="2">
        <f t="shared" si="10"/>
        <v>35000000000</v>
      </c>
    </row>
    <row r="14" spans="1:14" ht="15.5" x14ac:dyDescent="0.35">
      <c r="C14" t="s">
        <v>27</v>
      </c>
      <c r="D14" s="2">
        <f>IFERROR(INDEX(D51:D500,MATCH($C$14,$C$51:$C$500,0)),"")</f>
        <v>-303803707</v>
      </c>
      <c r="E14" s="2">
        <f>IFERROR(INDEX(E51:E500,MATCH($C$14,$C$51:$C$500,0)),"")</f>
        <v>-194866942</v>
      </c>
      <c r="H14" s="2">
        <f>IFERROR(SUM(D14:G14)*(4/MAX(1,COUNT(D14:G14))),"")</f>
        <v>-997341298</v>
      </c>
      <c r="I14" s="2">
        <f t="shared" ref="I14:N14" si="11">IFERROR(INDEX(I51:I500,MATCH($C$14,$C$51:$C$500,0)),"")</f>
        <v>-567525357</v>
      </c>
      <c r="J14" s="2">
        <f t="shared" si="11"/>
        <v>-626065901</v>
      </c>
      <c r="K14" s="2">
        <f t="shared" si="11"/>
        <v>-658965755</v>
      </c>
      <c r="L14" s="2">
        <f t="shared" si="11"/>
        <v>-4337424986</v>
      </c>
      <c r="M14" s="2">
        <f t="shared" si="11"/>
        <v>-8482799548</v>
      </c>
      <c r="N14" s="2">
        <f t="shared" si="11"/>
        <v>-5321701292</v>
      </c>
    </row>
    <row r="15" spans="1:14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N15" si="12">IFERROR(INDEX(I51:I500,MATCH($C$15,$C$51:$C$500,0)),"")</f>
        <v>5431872144</v>
      </c>
      <c r="J15" s="2">
        <f t="shared" si="12"/>
        <v>2258783079</v>
      </c>
      <c r="K15" s="2">
        <f t="shared" si="12"/>
        <v>-871321013</v>
      </c>
      <c r="L15" s="2">
        <f t="shared" si="12"/>
        <v>-3106094635</v>
      </c>
      <c r="M15" s="2">
        <f t="shared" si="12"/>
        <v>-362900446</v>
      </c>
      <c r="N15" s="2">
        <f t="shared" si="12"/>
        <v>135208962</v>
      </c>
    </row>
    <row r="16" spans="1:14" ht="15.5" x14ac:dyDescent="0.35">
      <c r="C16" t="s">
        <v>29</v>
      </c>
      <c r="D16" s="2">
        <f>IFERROR(INDEX(D51:D500,MATCH($C$16,$C$51:$C$500,0)),"")</f>
        <v>-3342485667</v>
      </c>
      <c r="E16" s="2">
        <f>IFERROR(INDEX(E51:E500,MATCH($C$16,$C$51:$C$500,0)),"")</f>
        <v>-1224323708</v>
      </c>
      <c r="H16" s="2">
        <f>IFERROR(SUM(D16:G16)*(4/MAX(1,COUNT(D16:G16))),"")</f>
        <v>-9133618750</v>
      </c>
      <c r="I16" s="2">
        <f t="shared" ref="I16:N16" si="13">IFERROR(INDEX(I51:I500,MATCH($C$16,$C$51:$C$500,0)),"")</f>
        <v>-26758906857</v>
      </c>
      <c r="J16" s="2">
        <f t="shared" si="13"/>
        <v>-18443286238</v>
      </c>
      <c r="K16" s="2">
        <f t="shared" si="13"/>
        <v>11850246053</v>
      </c>
      <c r="L16" s="2">
        <f t="shared" si="13"/>
        <v>9259639567</v>
      </c>
      <c r="M16" s="2">
        <f t="shared" si="13"/>
        <v>-6870395998</v>
      </c>
      <c r="N16" s="2">
        <f t="shared" si="13"/>
        <v>-7594045309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38</v>
      </c>
      <c r="C19" t="s">
        <v>39</v>
      </c>
    </row>
    <row r="20" spans="1:14" ht="15.5" x14ac:dyDescent="0.35">
      <c r="A20" t="s">
        <v>40</v>
      </c>
      <c r="C20" t="s">
        <v>41</v>
      </c>
      <c r="D20" s="2">
        <f ca="1">IFERROR(D21*D2,"")</f>
        <v>1104160000000</v>
      </c>
      <c r="E20" s="2">
        <f ca="1">IFERROR(E21*E2,"")</f>
        <v>653920000000</v>
      </c>
      <c r="H20" s="2">
        <f t="shared" ref="H20:N20" ca="1" si="14">IFERROR(H21*H2,"")</f>
        <v>653920000000</v>
      </c>
      <c r="I20" s="2">
        <f t="shared" ca="1" si="14"/>
        <v>2165440000000</v>
      </c>
      <c r="J20" s="2">
        <f t="shared" ca="1" si="14"/>
        <v>536000000000</v>
      </c>
      <c r="K20" s="2">
        <f t="shared" ca="1" si="14"/>
        <v>546720000000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10720000000</v>
      </c>
      <c r="E21" s="2">
        <f>IFERROR(INDEX(E51:E500,MATCH($C$7,$C$51:$C$500,0)),"")</f>
        <v>10720000000</v>
      </c>
      <c r="H21" s="2">
        <f>IFERROR(INDEX(D21:G21,COUNT(D21:G21)),"")</f>
        <v>10720000000</v>
      </c>
      <c r="I21" s="2">
        <f t="shared" ref="I21:N21" si="15">IFERROR(INDEX(I51:I500,MATCH($C$7,$C$51:$C$500,0)),"")</f>
        <v>10720000000</v>
      </c>
      <c r="J21" s="2">
        <f t="shared" si="15"/>
        <v>10720000000</v>
      </c>
      <c r="K21" s="2">
        <f t="shared" si="15"/>
        <v>10720000000</v>
      </c>
      <c r="L21" s="2">
        <f t="shared" si="15"/>
        <v>50000000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42</v>
      </c>
      <c r="C23" t="s">
        <v>43</v>
      </c>
      <c r="D23" s="3">
        <f>IFERROR(D5/D6*100,"")</f>
        <v>-2.9786602685657231</v>
      </c>
      <c r="E23" s="3">
        <f>IFERROR(E5/E6*100,"")</f>
        <v>-1.0277861776887811</v>
      </c>
      <c r="H23" s="3">
        <f t="shared" ref="H23:N23" si="16">IFERROR(H5/H6*100,"")</f>
        <v>-7.8402018895753383</v>
      </c>
      <c r="I23" s="3">
        <f t="shared" si="16"/>
        <v>-18.269512926812602</v>
      </c>
      <c r="J23" s="3">
        <f t="shared" si="16"/>
        <v>-11.713275203387907</v>
      </c>
      <c r="K23" s="3">
        <f t="shared" si="16"/>
        <v>7.1264882916954599</v>
      </c>
      <c r="L23" s="3">
        <f t="shared" si="16"/>
        <v>-16.195854139571068</v>
      </c>
      <c r="M23" s="3">
        <f t="shared" si="16"/>
        <v>14.377510129818813</v>
      </c>
      <c r="N23" s="3">
        <f t="shared" si="16"/>
        <v>16.043954734171045</v>
      </c>
    </row>
    <row r="24" spans="1:14" ht="15.5" x14ac:dyDescent="0.35">
      <c r="C24" t="s">
        <v>44</v>
      </c>
      <c r="D24" s="4">
        <f>IFERROR(_xlfn.RRI(5,I23,D23),"")</f>
        <v>-0.30424105152690895</v>
      </c>
      <c r="E24" s="4">
        <f>IFERROR(_xlfn.RRI(5,J23,E23),"")</f>
        <v>-0.38532594089608951</v>
      </c>
      <c r="H24" s="4" t="str">
        <f t="shared" ref="H24:N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45</v>
      </c>
      <c r="C25" t="s">
        <v>46</v>
      </c>
      <c r="D25" s="3">
        <f>IFERROR(INDEX(D51:D500,MATCH($A$25,$C$51:$C$500,0)),"")</f>
        <v>-0.31</v>
      </c>
      <c r="E25" s="3">
        <f>IFERROR(INDEX(E51:E500,MATCH($A$25,$C$51:$C$500,0)),"")</f>
        <v>-0.11</v>
      </c>
      <c r="H25" s="3">
        <f>IFERROR(INDEX(D25:G25,COUNT(D25:G25)),"")</f>
        <v>-0.11</v>
      </c>
      <c r="I25" s="3">
        <f t="shared" ref="I25:N25" si="18">IFERROR(INDEX(I51:I500,MATCH($C$25,$C$51:$C$500,0)),"")</f>
        <v>-1.99</v>
      </c>
      <c r="J25" s="3">
        <f t="shared" si="18"/>
        <v>-1.51</v>
      </c>
      <c r="K25" s="3">
        <f t="shared" si="18"/>
        <v>1.02</v>
      </c>
      <c r="L25" s="3">
        <f t="shared" si="18"/>
        <v>83.77</v>
      </c>
      <c r="M25" s="3">
        <f t="shared" si="18"/>
        <v>-92268.47</v>
      </c>
      <c r="N25" s="3">
        <f t="shared" si="18"/>
        <v>-88091.839999999997</v>
      </c>
    </row>
    <row r="26" spans="1:14" ht="15.5" x14ac:dyDescent="0.35">
      <c r="C26" t="s">
        <v>47</v>
      </c>
      <c r="D26" s="4">
        <f>IFERROR(_xlfn.RRI(5,I25,D25),"")</f>
        <v>-0.31055167077903401</v>
      </c>
      <c r="E26" s="4">
        <f>IFERROR(_xlfn.RRI(5,J25,E25),"")</f>
        <v>-0.40777989416588745</v>
      </c>
      <c r="H26" s="4">
        <f t="shared" ref="H26:N26" si="19">IFERROR(_xlfn.RRI(5,M25,H25),"")</f>
        <v>-0.934646647162231</v>
      </c>
      <c r="I26" s="4">
        <f t="shared" si="19"/>
        <v>-0.88229809850108054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48</v>
      </c>
      <c r="D27" s="3">
        <f>IFERROR(D4/D21,"")</f>
        <v>0.48366197406716416</v>
      </c>
      <c r="E27" s="3">
        <f>IFERROR(E4/E21,"")</f>
        <v>0.77371014626865675</v>
      </c>
      <c r="H27" s="3">
        <f t="shared" ref="H27:N27" si="20">IFERROR(H4/H21,"")</f>
        <v>2.5147442406716416</v>
      </c>
      <c r="I27" s="3">
        <f t="shared" si="20"/>
        <v>1.2040737006529851</v>
      </c>
      <c r="J27" s="3">
        <f t="shared" si="20"/>
        <v>1.7632343230410448</v>
      </c>
      <c r="K27" s="3">
        <f t="shared" si="20"/>
        <v>3.6645611696828357</v>
      </c>
      <c r="L27" s="3">
        <f t="shared" si="20"/>
        <v>618.75653376000002</v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49</v>
      </c>
      <c r="D28" s="4">
        <f>IFERROR(_xlfn.RRI(5,I27,D27),"")</f>
        <v>-0.16674529481681699</v>
      </c>
      <c r="E28" s="4">
        <f>IFERROR(_xlfn.RRI(5,J27,E27),"")</f>
        <v>-0.15188713280137445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50</v>
      </c>
      <c r="H29" s="4">
        <f t="shared" ref="H29:N29" si="22">IFERROR(((H25-I25)/I25)*100%,"")</f>
        <v>-0.94472361809045224</v>
      </c>
      <c r="I29" s="4">
        <f t="shared" si="22"/>
        <v>0.31788079470198677</v>
      </c>
      <c r="J29" s="4">
        <f t="shared" si="22"/>
        <v>-2.4803921568627452</v>
      </c>
      <c r="K29" s="4">
        <f t="shared" si="22"/>
        <v>-0.98782380327086072</v>
      </c>
      <c r="L29" s="4">
        <f t="shared" si="22"/>
        <v>-1.0009078941051044</v>
      </c>
      <c r="M29" s="4">
        <f t="shared" si="22"/>
        <v>4.7412223425007408E-2</v>
      </c>
      <c r="N29" s="4" t="str">
        <f t="shared" si="22"/>
        <v/>
      </c>
    </row>
    <row r="30" spans="1:14" ht="15.5" x14ac:dyDescent="0.35">
      <c r="C30" t="s">
        <v>51</v>
      </c>
      <c r="H30" s="4">
        <f t="shared" ref="H30:N30" si="23">IFERROR(((H27-I27)/I27)*100%,"")</f>
        <v>1.0885301616569338</v>
      </c>
      <c r="I30" s="4">
        <f t="shared" si="23"/>
        <v>-0.31712212896563685</v>
      </c>
      <c r="J30" s="4">
        <f t="shared" si="23"/>
        <v>-0.51884161802826423</v>
      </c>
      <c r="K30" s="4">
        <f t="shared" si="23"/>
        <v>-0.99407753943636856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10.44</v>
      </c>
      <c r="E32" s="3">
        <f>IFERROR(INDEX(E51:E500,MATCH($A$32,$C$51:$C$500,0)),"")</f>
        <v>10.75</v>
      </c>
      <c r="H32" s="3">
        <f>IFERROR(INDEX(D32:G32,COUNT(D32:G32)),"")</f>
        <v>10.75</v>
      </c>
      <c r="I32" s="3">
        <f t="shared" ref="I32:N32" si="24">IFERROR(INDEX(I51:I500,MATCH($C$32,$C$51:$C$500,0)),"")</f>
        <v>10.86</v>
      </c>
      <c r="J32" s="3">
        <f t="shared" si="24"/>
        <v>12.84</v>
      </c>
      <c r="K32" s="3">
        <f t="shared" si="24"/>
        <v>14.35</v>
      </c>
      <c r="L32" s="3">
        <f t="shared" si="24"/>
        <v>-591.21</v>
      </c>
      <c r="M32" s="3">
        <f t="shared" si="24"/>
        <v>-674173.33</v>
      </c>
      <c r="N32" s="3">
        <f t="shared" si="24"/>
        <v>-581817.91</v>
      </c>
    </row>
    <row r="33" spans="1:14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5.84</v>
      </c>
      <c r="E33" s="3">
        <f>IFERROR(INDEX(E51:E500,MATCH($A$33,$C$51:$C$500,0)),"")</f>
        <v>8.4700000000000006</v>
      </c>
      <c r="H33" s="3">
        <f>IFERROR(INDEX(D33:G33,COUNT(D33:G33)),"")</f>
        <v>8.4700000000000006</v>
      </c>
      <c r="I33" s="3">
        <f t="shared" ref="I33:N33" si="25">IFERROR(INDEX(I51:I500,MATCH($C$33,$C$51:$C$500,0)),"")</f>
        <v>18.600000000000001</v>
      </c>
      <c r="J33" s="3">
        <f t="shared" si="25"/>
        <v>3.89</v>
      </c>
      <c r="K33" s="3">
        <f t="shared" si="25"/>
        <v>3.55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-196.77</v>
      </c>
      <c r="E34" s="3">
        <f>IFERROR(INDEX(E51:E500,MATCH($A$34,$C$51:$C$500,0)),"")</f>
        <v>-827.27</v>
      </c>
      <c r="H34" s="3">
        <f>IFERROR(INDEX(D34:G34,COUNT(D34:G34)),"")</f>
        <v>-827.27</v>
      </c>
      <c r="I34" s="3">
        <f t="shared" ref="I34:N34" si="26">IFERROR(INDEX(I51:I500,MATCH($C$34,$C$51:$C$500,0)),"")</f>
        <v>-101.51</v>
      </c>
      <c r="J34" s="3">
        <f t="shared" si="26"/>
        <v>-33.11</v>
      </c>
      <c r="K34" s="3">
        <f t="shared" si="26"/>
        <v>50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126.14</v>
      </c>
      <c r="E35" s="3">
        <f>IFERROR(INDEX(E51:E500,MATCH($A$35,$C$51:$C$500,0)),"")</f>
        <v>117.64</v>
      </c>
      <c r="H35" s="3">
        <f>IFERROR(INDEX(D35:G35,COUNT(D35:G35)),"")</f>
        <v>117.64</v>
      </c>
      <c r="I35" s="3">
        <f t="shared" ref="I35:N35" si="27">IFERROR(INDEX(I51:I500,MATCH($C$35,$C$51:$C$500,0)),"")</f>
        <v>167.79</v>
      </c>
      <c r="J35" s="3">
        <f t="shared" si="27"/>
        <v>28.36</v>
      </c>
      <c r="K35" s="3">
        <f t="shared" si="27"/>
        <v>13.92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64</v>
      </c>
      <c r="C36" t="s">
        <v>65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66</v>
      </c>
      <c r="C37" t="s">
        <v>67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73</v>
      </c>
      <c r="C51" t="s">
        <v>6</v>
      </c>
      <c r="D51" s="5">
        <v>5184856362</v>
      </c>
      <c r="E51" s="5">
        <v>8294172768</v>
      </c>
      <c r="F51" s="5">
        <v>3970703531</v>
      </c>
      <c r="G51" s="5">
        <v>4190903074</v>
      </c>
      <c r="I51" s="5">
        <v>12907670071</v>
      </c>
      <c r="J51" s="5">
        <v>18901871943</v>
      </c>
      <c r="K51" s="5">
        <v>39284095739</v>
      </c>
      <c r="L51" s="5">
        <v>30937826688</v>
      </c>
      <c r="M51" s="5">
        <v>10125568270</v>
      </c>
      <c r="N51" s="5">
        <v>6089056685</v>
      </c>
    </row>
    <row r="52" spans="2:14" ht="15.5" x14ac:dyDescent="0.35">
      <c r="C52" t="s">
        <v>74</v>
      </c>
      <c r="D52" s="5">
        <v>-3833014307</v>
      </c>
      <c r="E52" s="5">
        <v>-3665895157</v>
      </c>
      <c r="F52" s="5">
        <v>-2051747754</v>
      </c>
      <c r="G52" s="5">
        <v>-4113586661</v>
      </c>
      <c r="I52" s="5">
        <v>-12410562014</v>
      </c>
      <c r="J52" s="5">
        <v>-13996134324</v>
      </c>
      <c r="K52" s="5">
        <v>-14640033236</v>
      </c>
      <c r="L52" s="5">
        <v>-10205358312</v>
      </c>
      <c r="M52" s="5">
        <v>-3903579520</v>
      </c>
      <c r="N52" s="5">
        <v>-4097616083</v>
      </c>
    </row>
    <row r="53" spans="2:14" ht="15.5" x14ac:dyDescent="0.35">
      <c r="C53" t="s">
        <v>75</v>
      </c>
      <c r="D53" s="5">
        <v>1351842055</v>
      </c>
      <c r="E53" s="5">
        <v>4628277611</v>
      </c>
      <c r="F53" s="5">
        <v>1918955777</v>
      </c>
      <c r="G53" s="5">
        <v>77316413</v>
      </c>
      <c r="I53" s="5">
        <v>497108057</v>
      </c>
      <c r="J53" s="5">
        <v>4905737619</v>
      </c>
      <c r="K53" s="5">
        <v>24644062503</v>
      </c>
      <c r="L53" s="5">
        <v>20732468376</v>
      </c>
      <c r="M53" s="5">
        <v>6221988750</v>
      </c>
      <c r="N53" s="5">
        <v>1991440602</v>
      </c>
    </row>
    <row r="54" spans="2:14" ht="15.5" x14ac:dyDescent="0.35">
      <c r="C54" t="s">
        <v>76</v>
      </c>
      <c r="D54" s="5">
        <v>-4879967662</v>
      </c>
      <c r="E54" s="5">
        <v>-5616504434</v>
      </c>
      <c r="F54" s="5">
        <v>-12893177717</v>
      </c>
      <c r="G54" s="5">
        <v>-6068717563</v>
      </c>
      <c r="I54" s="5">
        <v>-28448475974</v>
      </c>
      <c r="J54" s="5">
        <v>-25445510499</v>
      </c>
      <c r="K54" s="5">
        <v>-26943893500</v>
      </c>
      <c r="L54" s="5">
        <v>-7135827077</v>
      </c>
      <c r="M54" s="5">
        <v>-4609766427</v>
      </c>
      <c r="N54" s="5">
        <v>-4264291422</v>
      </c>
    </row>
    <row r="55" spans="2:14" ht="15.5" x14ac:dyDescent="0.35">
      <c r="C55" t="s">
        <v>361</v>
      </c>
      <c r="L55" s="5">
        <v>-2645801067</v>
      </c>
      <c r="M55" s="5">
        <v>-1308586750</v>
      </c>
      <c r="N55" s="5">
        <v>-1200424509</v>
      </c>
    </row>
    <row r="56" spans="2:14" ht="15.5" x14ac:dyDescent="0.35">
      <c r="C56" t="s">
        <v>240</v>
      </c>
      <c r="D56" s="5">
        <v>-1865777435</v>
      </c>
      <c r="E56" s="5">
        <v>-2647484429</v>
      </c>
      <c r="F56" s="5">
        <v>-8049598773</v>
      </c>
      <c r="G56" s="5">
        <v>-2866538373</v>
      </c>
      <c r="I56" s="5">
        <v>-14730008003</v>
      </c>
      <c r="J56" s="5">
        <v>-10445564561</v>
      </c>
      <c r="K56" s="5">
        <v>-13779273105</v>
      </c>
      <c r="L56" s="5">
        <v>-4124884191</v>
      </c>
      <c r="M56" s="5">
        <v>-3108933330</v>
      </c>
      <c r="N56" s="5">
        <v>-2888743944</v>
      </c>
    </row>
    <row r="57" spans="2:14" ht="15.5" x14ac:dyDescent="0.35">
      <c r="C57" t="s">
        <v>77</v>
      </c>
      <c r="D57" s="5">
        <v>-3014190227</v>
      </c>
      <c r="E57" s="5">
        <v>-2969020005</v>
      </c>
      <c r="F57" s="5">
        <v>-4843578944</v>
      </c>
      <c r="G57" s="5">
        <v>-3202179190</v>
      </c>
      <c r="I57" s="5">
        <v>-13718467971</v>
      </c>
      <c r="J57" s="5">
        <v>-14999945938</v>
      </c>
      <c r="K57" s="5">
        <v>-13164620395</v>
      </c>
      <c r="L57" s="5">
        <v>-365141819</v>
      </c>
      <c r="M57" s="5">
        <v>-192246347</v>
      </c>
      <c r="N57" s="5">
        <v>-175122969</v>
      </c>
    </row>
    <row r="58" spans="2:14" ht="15.5" x14ac:dyDescent="0.35">
      <c r="C58" t="s">
        <v>1288</v>
      </c>
    </row>
    <row r="59" spans="2:14" ht="15.5" x14ac:dyDescent="0.35">
      <c r="C59" t="s">
        <v>81</v>
      </c>
      <c r="D59" s="5">
        <v>-7481616</v>
      </c>
      <c r="E59" s="5">
        <v>1382763</v>
      </c>
      <c r="F59" s="5">
        <v>-1024390</v>
      </c>
      <c r="G59" s="5">
        <v>-157013</v>
      </c>
      <c r="I59" s="5">
        <v>-1116937</v>
      </c>
      <c r="J59" s="5">
        <v>-85152</v>
      </c>
      <c r="K59" s="5">
        <v>-27600</v>
      </c>
      <c r="L59" s="5">
        <v>1599249956</v>
      </c>
      <c r="M59" s="5">
        <v>-72877995</v>
      </c>
      <c r="N59" s="5">
        <v>-623966968</v>
      </c>
    </row>
    <row r="60" spans="2:14" ht="15.5" x14ac:dyDescent="0.35">
      <c r="C60" t="s">
        <v>78</v>
      </c>
      <c r="D60" s="5">
        <v>-3528125607</v>
      </c>
      <c r="E60" s="5">
        <v>-988226823</v>
      </c>
      <c r="F60" s="5">
        <v>-10974221940</v>
      </c>
      <c r="G60" s="5">
        <v>-5991401150</v>
      </c>
      <c r="I60" s="5">
        <v>-27951367917</v>
      </c>
      <c r="J60" s="5">
        <v>-20539772880</v>
      </c>
      <c r="K60" s="5">
        <v>-2299830997</v>
      </c>
      <c r="L60" s="5">
        <v>13596641299</v>
      </c>
      <c r="M60" s="5">
        <v>1612222323</v>
      </c>
      <c r="N60" s="5">
        <v>-2272850820</v>
      </c>
    </row>
    <row r="61" spans="2:14" ht="15.5" x14ac:dyDescent="0.35">
      <c r="C61" t="s">
        <v>79</v>
      </c>
      <c r="D61" s="5">
        <v>185639940</v>
      </c>
      <c r="E61" s="5">
        <v>-236096885</v>
      </c>
      <c r="F61" s="5">
        <v>1507316693</v>
      </c>
      <c r="G61" s="5">
        <v>-81702363</v>
      </c>
      <c r="I61" s="5">
        <v>1192461060</v>
      </c>
      <c r="J61" s="5">
        <v>2096486642</v>
      </c>
      <c r="K61" s="5">
        <v>14150077050</v>
      </c>
      <c r="L61" s="5">
        <v>-4337001732</v>
      </c>
      <c r="M61" s="5">
        <v>-8482618321</v>
      </c>
      <c r="N61" s="5">
        <v>-5321194489</v>
      </c>
    </row>
    <row r="62" spans="2:14" ht="15.5" x14ac:dyDescent="0.35">
      <c r="C62" t="s">
        <v>80</v>
      </c>
      <c r="D62" s="5">
        <v>508955994</v>
      </c>
      <c r="E62" s="5">
        <v>281588923</v>
      </c>
      <c r="F62" s="5">
        <v>470254005</v>
      </c>
      <c r="G62" s="5">
        <v>28466377</v>
      </c>
      <c r="I62" s="5">
        <v>686206280</v>
      </c>
      <c r="J62" s="5">
        <v>237501901</v>
      </c>
      <c r="K62" s="5">
        <v>188959660</v>
      </c>
      <c r="L62" s="5">
        <v>423254</v>
      </c>
      <c r="M62" s="5">
        <v>181227</v>
      </c>
      <c r="N62" s="5">
        <v>506803</v>
      </c>
    </row>
    <row r="63" spans="2:14" ht="15.5" x14ac:dyDescent="0.35">
      <c r="C63" t="s">
        <v>27</v>
      </c>
      <c r="D63" s="5">
        <v>-303803707</v>
      </c>
      <c r="E63" s="5">
        <v>-194866942</v>
      </c>
      <c r="F63" s="5">
        <v>-165555655</v>
      </c>
      <c r="G63" s="5">
        <v>-124635676</v>
      </c>
      <c r="I63" s="5">
        <v>-567525357</v>
      </c>
      <c r="J63" s="5">
        <v>-626065901</v>
      </c>
      <c r="K63" s="5">
        <v>-658965755</v>
      </c>
      <c r="L63" s="5">
        <v>-4337424986</v>
      </c>
      <c r="M63" s="5">
        <v>-8482799548</v>
      </c>
      <c r="N63" s="5">
        <v>-5321701292</v>
      </c>
    </row>
    <row r="64" spans="2:14" ht="15.5" x14ac:dyDescent="0.35">
      <c r="C64" t="s">
        <v>243</v>
      </c>
      <c r="K64" s="5">
        <v>-6954165</v>
      </c>
    </row>
    <row r="65" spans="3:14" ht="15.5" x14ac:dyDescent="0.35">
      <c r="C65" t="s">
        <v>82</v>
      </c>
      <c r="D65" s="5">
        <v>185639940</v>
      </c>
      <c r="E65" s="5">
        <v>-236096885</v>
      </c>
      <c r="F65" s="5">
        <v>1507316693</v>
      </c>
      <c r="G65" s="5">
        <v>-81702363</v>
      </c>
      <c r="I65" s="5">
        <v>1192461060</v>
      </c>
      <c r="J65" s="5">
        <v>2096486642</v>
      </c>
      <c r="K65" s="5">
        <v>14150077050</v>
      </c>
      <c r="L65" s="5">
        <v>-4337001732</v>
      </c>
      <c r="M65" s="5">
        <v>-8482618321</v>
      </c>
      <c r="N65" s="5">
        <v>-5321194489</v>
      </c>
    </row>
    <row r="66" spans="3:14" ht="15.5" x14ac:dyDescent="0.35">
      <c r="C66" t="s">
        <v>29</v>
      </c>
      <c r="D66" s="5">
        <v>-3342485667</v>
      </c>
      <c r="E66" s="5">
        <v>-1224323708</v>
      </c>
      <c r="F66" s="5">
        <v>-9466905247</v>
      </c>
      <c r="G66" s="5">
        <v>-6073103513</v>
      </c>
      <c r="I66" s="5">
        <v>-26758906857</v>
      </c>
      <c r="J66" s="5">
        <v>-18443286238</v>
      </c>
      <c r="K66" s="5">
        <v>11850246053</v>
      </c>
      <c r="L66" s="5">
        <v>9259639567</v>
      </c>
      <c r="M66" s="5">
        <v>-6870395998</v>
      </c>
      <c r="N66" s="5">
        <v>-7594045309</v>
      </c>
    </row>
    <row r="67" spans="3:14" ht="15.5" x14ac:dyDescent="0.35">
      <c r="C67" t="s">
        <v>28</v>
      </c>
      <c r="F67" s="5">
        <v>5431872144</v>
      </c>
      <c r="I67" s="5">
        <v>5431872144</v>
      </c>
      <c r="J67" s="5">
        <v>2258783079</v>
      </c>
      <c r="K67" s="5">
        <v>-871321013</v>
      </c>
      <c r="L67" s="5">
        <v>-3106094635</v>
      </c>
      <c r="M67" s="5">
        <v>-362900446</v>
      </c>
      <c r="N67" s="5">
        <v>135208962</v>
      </c>
    </row>
    <row r="68" spans="3:14" ht="15.5" x14ac:dyDescent="0.35">
      <c r="C68" t="s">
        <v>83</v>
      </c>
      <c r="L68" s="5">
        <v>-3149519182</v>
      </c>
      <c r="M68" s="5">
        <v>-742357</v>
      </c>
    </row>
    <row r="69" spans="3:14" ht="15.5" x14ac:dyDescent="0.35">
      <c r="C69" t="s">
        <v>84</v>
      </c>
      <c r="L69" s="5">
        <v>43424547</v>
      </c>
      <c r="M69" s="5">
        <v>-362158089</v>
      </c>
      <c r="N69" s="5">
        <v>143978108</v>
      </c>
    </row>
    <row r="70" spans="3:14" ht="15.5" x14ac:dyDescent="0.35">
      <c r="C70" t="s">
        <v>433</v>
      </c>
      <c r="N70" s="5">
        <v>-8769146</v>
      </c>
    </row>
    <row r="71" spans="3:14" ht="15.5" x14ac:dyDescent="0.35">
      <c r="C71" t="s">
        <v>85</v>
      </c>
      <c r="F71" s="5">
        <v>5431872144</v>
      </c>
      <c r="I71" s="5">
        <v>5431872144</v>
      </c>
      <c r="J71" s="5">
        <v>2258783079</v>
      </c>
      <c r="K71" s="5">
        <v>-871321013</v>
      </c>
      <c r="L71" s="5">
        <v>-3106094635</v>
      </c>
      <c r="M71" s="5">
        <v>-362900446</v>
      </c>
      <c r="N71" s="5">
        <v>135208962</v>
      </c>
    </row>
    <row r="72" spans="3:14" ht="15.5" x14ac:dyDescent="0.35">
      <c r="C72" t="s">
        <v>87</v>
      </c>
      <c r="D72" s="5">
        <v>-3342485667</v>
      </c>
      <c r="E72" s="5">
        <v>-1224323708</v>
      </c>
      <c r="F72" s="5">
        <v>-4035033103</v>
      </c>
      <c r="G72" s="5">
        <v>-6073103513</v>
      </c>
      <c r="I72" s="5">
        <v>-21327034713</v>
      </c>
      <c r="J72" s="5">
        <v>-16184503159</v>
      </c>
      <c r="K72" s="5">
        <v>10978925040</v>
      </c>
      <c r="L72" s="5">
        <v>6153544932</v>
      </c>
      <c r="M72" s="5">
        <v>-7233296444</v>
      </c>
      <c r="N72" s="5">
        <v>-7458836347</v>
      </c>
    </row>
    <row r="73" spans="3:14" ht="15.5" x14ac:dyDescent="0.35">
      <c r="C73" t="s">
        <v>88</v>
      </c>
      <c r="E73" s="5">
        <v>40610332</v>
      </c>
      <c r="F73" s="5">
        <v>-13134002</v>
      </c>
      <c r="G73" s="5">
        <v>19348453</v>
      </c>
      <c r="I73" s="5">
        <v>43855043</v>
      </c>
      <c r="J73" s="5">
        <v>53999298</v>
      </c>
      <c r="K73" s="5">
        <v>-17740978</v>
      </c>
      <c r="L73" s="5">
        <v>-4771035</v>
      </c>
      <c r="M73" s="5">
        <v>-5253797</v>
      </c>
    </row>
    <row r="74" spans="3:14" ht="15.5" x14ac:dyDescent="0.35">
      <c r="C74" t="s">
        <v>320</v>
      </c>
      <c r="E74" s="5">
        <v>40610332</v>
      </c>
      <c r="F74" s="5">
        <v>-13134002</v>
      </c>
      <c r="G74" s="5">
        <v>19348453</v>
      </c>
      <c r="I74" s="5">
        <v>43855043</v>
      </c>
      <c r="J74" s="5">
        <v>53999298</v>
      </c>
      <c r="K74" s="5">
        <v>-17740978</v>
      </c>
      <c r="L74" s="5">
        <v>-4771035</v>
      </c>
      <c r="M74" s="5">
        <v>-5253797</v>
      </c>
    </row>
    <row r="75" spans="3:14" ht="15.5" x14ac:dyDescent="0.35">
      <c r="C75" t="s">
        <v>89</v>
      </c>
      <c r="D75" s="5">
        <v>-3342485667</v>
      </c>
      <c r="E75" s="5">
        <v>-1183713376</v>
      </c>
      <c r="F75" s="5">
        <v>-4048167105</v>
      </c>
      <c r="G75" s="5">
        <v>-6053755060</v>
      </c>
      <c r="I75" s="5">
        <v>-21283179670</v>
      </c>
      <c r="J75" s="5">
        <v>-16130503861</v>
      </c>
      <c r="K75" s="5">
        <v>10961184062</v>
      </c>
      <c r="L75" s="5">
        <v>6148773897</v>
      </c>
      <c r="M75" s="5">
        <v>-7238550241</v>
      </c>
      <c r="N75" s="5">
        <v>-7458836347</v>
      </c>
    </row>
    <row r="76" spans="3:14" ht="15.5" x14ac:dyDescent="0.35">
      <c r="C76" t="s">
        <v>90</v>
      </c>
      <c r="D76" s="5">
        <v>-3342485667</v>
      </c>
      <c r="E76" s="5">
        <v>-1224323708</v>
      </c>
      <c r="F76" s="5">
        <v>-4035033103</v>
      </c>
      <c r="G76" s="5">
        <v>-6073103513</v>
      </c>
      <c r="I76" s="5">
        <v>-21327034713</v>
      </c>
      <c r="J76" s="5">
        <v>-16184503159</v>
      </c>
      <c r="K76" s="5">
        <v>10978925040</v>
      </c>
      <c r="L76" s="5">
        <v>6153544932</v>
      </c>
      <c r="M76" s="5">
        <v>-7233296444</v>
      </c>
      <c r="N76" s="5">
        <v>-7458836347</v>
      </c>
    </row>
    <row r="77" spans="3:14" ht="15.5" x14ac:dyDescent="0.35">
      <c r="C77" t="s">
        <v>8</v>
      </c>
      <c r="D77" s="5">
        <v>-3335004051</v>
      </c>
      <c r="E77" s="5">
        <v>-1185096140</v>
      </c>
      <c r="F77" s="5">
        <v>-4047142715</v>
      </c>
      <c r="G77" s="5">
        <v>-6053598047</v>
      </c>
      <c r="I77" s="5">
        <v>-21282062733</v>
      </c>
      <c r="J77" s="5">
        <v>-16130418709</v>
      </c>
      <c r="K77" s="5">
        <v>10961211662</v>
      </c>
      <c r="L77" s="5">
        <v>4549523941</v>
      </c>
      <c r="M77" s="5">
        <v>-7165672246</v>
      </c>
      <c r="N77" s="5">
        <v>-6834869379</v>
      </c>
    </row>
    <row r="78" spans="3:14" ht="15.5" x14ac:dyDescent="0.35">
      <c r="C78" t="s">
        <v>92</v>
      </c>
      <c r="D78" s="5">
        <v>-3342485667</v>
      </c>
      <c r="E78" s="5">
        <v>-1224323708</v>
      </c>
      <c r="F78" s="5">
        <v>-4035033103</v>
      </c>
      <c r="G78" s="5">
        <v>-6073103513</v>
      </c>
      <c r="I78" s="5">
        <v>-21327034713</v>
      </c>
      <c r="J78" s="5">
        <v>-16184503159</v>
      </c>
      <c r="K78" s="5">
        <v>10978925040</v>
      </c>
      <c r="L78" s="5">
        <v>6153544932</v>
      </c>
      <c r="M78" s="5">
        <v>-7233296444</v>
      </c>
      <c r="N78" s="5">
        <v>-7458836347</v>
      </c>
    </row>
    <row r="79" spans="3:14" ht="15.5" x14ac:dyDescent="0.35">
      <c r="C79" t="s">
        <v>93</v>
      </c>
      <c r="D79" s="5">
        <v>-3342485667</v>
      </c>
      <c r="E79" s="5">
        <v>-1183713377</v>
      </c>
      <c r="F79" s="5">
        <v>-4048167105</v>
      </c>
      <c r="G79" s="5">
        <v>-6053755060</v>
      </c>
      <c r="I79" s="5">
        <v>-21283179670</v>
      </c>
      <c r="J79" s="5">
        <v>-16130503861</v>
      </c>
      <c r="K79" s="5">
        <v>10961184062</v>
      </c>
      <c r="L79" s="5">
        <v>6148773897</v>
      </c>
      <c r="M79" s="5">
        <v>-7238550241</v>
      </c>
      <c r="N79" s="5">
        <v>-7458836347</v>
      </c>
    </row>
    <row r="80" spans="3:14" ht="15.5" x14ac:dyDescent="0.35">
      <c r="C80" t="s">
        <v>94</v>
      </c>
      <c r="D80" s="5">
        <v>-3342485667</v>
      </c>
      <c r="E80" s="5">
        <v>-1183713377</v>
      </c>
      <c r="F80" s="5">
        <v>-4048167105</v>
      </c>
      <c r="G80" s="5">
        <v>-6053755060</v>
      </c>
      <c r="I80" s="5">
        <v>-21283179670</v>
      </c>
      <c r="J80" s="5">
        <v>-16130503861</v>
      </c>
      <c r="K80" s="5">
        <v>10961184062</v>
      </c>
      <c r="L80" s="5">
        <v>6148773897</v>
      </c>
      <c r="M80" s="5">
        <v>-7238550241</v>
      </c>
      <c r="N80" s="5">
        <v>-7458836347</v>
      </c>
    </row>
    <row r="82" spans="2:14" ht="15.5" x14ac:dyDescent="0.35">
      <c r="B82" t="s">
        <v>95</v>
      </c>
      <c r="C82" t="s">
        <v>96</v>
      </c>
    </row>
    <row r="83" spans="2:14" ht="15.5" x14ac:dyDescent="0.35">
      <c r="C83" t="s">
        <v>97</v>
      </c>
    </row>
    <row r="84" spans="2:14" ht="15.5" x14ac:dyDescent="0.35">
      <c r="C84" t="s">
        <v>20</v>
      </c>
      <c r="D84" s="5">
        <v>32663965747</v>
      </c>
      <c r="E84" s="5">
        <v>32670546160</v>
      </c>
      <c r="F84" s="5">
        <v>32382698709</v>
      </c>
      <c r="G84" s="5">
        <v>41768014070</v>
      </c>
      <c r="I84" s="5">
        <v>32382698709</v>
      </c>
      <c r="J84" s="5">
        <v>52721899180</v>
      </c>
      <c r="K84" s="5">
        <v>66051952547</v>
      </c>
      <c r="L84" s="5">
        <v>1216751499</v>
      </c>
      <c r="M84" s="5">
        <v>76942991</v>
      </c>
      <c r="N84" s="5">
        <v>115754415</v>
      </c>
    </row>
    <row r="85" spans="2:14" ht="15.5" x14ac:dyDescent="0.35">
      <c r="C85" t="s">
        <v>98</v>
      </c>
      <c r="D85" s="5">
        <v>7142098469</v>
      </c>
      <c r="E85" s="5">
        <v>8670491810</v>
      </c>
      <c r="F85" s="5">
        <v>8251937640</v>
      </c>
      <c r="G85" s="5">
        <v>9147758638</v>
      </c>
      <c r="I85" s="5">
        <v>8251937640</v>
      </c>
      <c r="J85" s="5">
        <v>10214313799</v>
      </c>
      <c r="K85" s="5">
        <v>14104109744</v>
      </c>
      <c r="L85" s="5">
        <v>15498659623</v>
      </c>
      <c r="M85" s="5">
        <v>2710016239</v>
      </c>
      <c r="N85" s="5">
        <v>836112954</v>
      </c>
    </row>
    <row r="86" spans="2:14" ht="15.5" x14ac:dyDescent="0.35">
      <c r="C86" t="s">
        <v>99</v>
      </c>
      <c r="D86" s="5">
        <v>15670035</v>
      </c>
      <c r="E86" s="5">
        <v>92172864</v>
      </c>
      <c r="F86" s="5">
        <v>72624889</v>
      </c>
      <c r="G86" s="5">
        <v>5397632</v>
      </c>
      <c r="I86" s="5">
        <v>72624889</v>
      </c>
      <c r="J86" s="5">
        <v>150738110</v>
      </c>
      <c r="K86" s="5">
        <v>529795678</v>
      </c>
      <c r="L86" s="5">
        <v>169294803</v>
      </c>
      <c r="M86" s="5">
        <v>1074011861</v>
      </c>
      <c r="N86" s="5">
        <v>864653768</v>
      </c>
    </row>
    <row r="87" spans="2:14" ht="15.5" x14ac:dyDescent="0.35">
      <c r="C87" t="s">
        <v>247</v>
      </c>
      <c r="D87" s="5">
        <v>50194075</v>
      </c>
      <c r="E87" s="5">
        <v>46944075</v>
      </c>
      <c r="F87" s="5">
        <v>23300000</v>
      </c>
      <c r="G87" s="5">
        <v>15649999</v>
      </c>
      <c r="I87" s="5">
        <v>23300000</v>
      </c>
      <c r="J87" s="5">
        <v>124165179</v>
      </c>
      <c r="K87" s="5">
        <v>3812205</v>
      </c>
      <c r="L87" s="5">
        <v>1294142789</v>
      </c>
      <c r="M87" s="5">
        <v>31987073520</v>
      </c>
      <c r="N87" s="5">
        <v>31711366450</v>
      </c>
    </row>
    <row r="88" spans="2:14" ht="15.5" x14ac:dyDescent="0.35">
      <c r="C88" t="s">
        <v>100</v>
      </c>
      <c r="D88" s="5">
        <v>7142098469</v>
      </c>
      <c r="E88" s="5">
        <v>8670491810</v>
      </c>
      <c r="F88" s="5">
        <v>8251937640</v>
      </c>
      <c r="G88" s="5">
        <v>9147758638</v>
      </c>
      <c r="I88" s="5">
        <v>8251937640</v>
      </c>
      <c r="J88" s="5">
        <v>10214313799</v>
      </c>
      <c r="K88" s="5">
        <v>14104109744</v>
      </c>
      <c r="L88" s="5">
        <v>15498659623</v>
      </c>
      <c r="M88" s="5">
        <v>2710016239</v>
      </c>
      <c r="N88" s="5">
        <v>836112954</v>
      </c>
    </row>
    <row r="89" spans="2:14" ht="15.5" x14ac:dyDescent="0.35">
      <c r="C89" t="s">
        <v>101</v>
      </c>
      <c r="D89" s="5">
        <v>176659509</v>
      </c>
      <c r="E89" s="5">
        <v>86403733</v>
      </c>
      <c r="F89" s="5">
        <v>6078124239</v>
      </c>
      <c r="G89" s="5">
        <v>19497458</v>
      </c>
      <c r="I89" s="5">
        <v>6078124239</v>
      </c>
      <c r="J89" s="5">
        <v>4173354344</v>
      </c>
      <c r="K89" s="5">
        <v>1113715445</v>
      </c>
      <c r="L89" s="5">
        <v>48001742</v>
      </c>
      <c r="M89" s="5">
        <v>22538701052</v>
      </c>
      <c r="N89" s="5">
        <v>21860634045</v>
      </c>
    </row>
    <row r="90" spans="2:14" ht="15.5" x14ac:dyDescent="0.35">
      <c r="C90" t="s">
        <v>102</v>
      </c>
      <c r="D90" s="5">
        <v>176659509</v>
      </c>
      <c r="E90" s="5">
        <v>86403733</v>
      </c>
      <c r="F90" s="5">
        <v>6078124239</v>
      </c>
      <c r="G90" s="5">
        <v>19497458</v>
      </c>
      <c r="I90" s="5">
        <v>6078124239</v>
      </c>
      <c r="J90" s="5">
        <v>4173354344</v>
      </c>
      <c r="K90" s="5">
        <v>1113715445</v>
      </c>
      <c r="L90" s="5">
        <v>48001742</v>
      </c>
      <c r="M90" s="5">
        <v>22538701052</v>
      </c>
      <c r="N90" s="5">
        <v>21860634045</v>
      </c>
    </row>
    <row r="91" spans="2:14" ht="15.5" x14ac:dyDescent="0.35">
      <c r="C91" t="s">
        <v>321</v>
      </c>
    </row>
    <row r="92" spans="2:14" ht="15.5" x14ac:dyDescent="0.35">
      <c r="C92" t="s">
        <v>103</v>
      </c>
      <c r="D92" s="5">
        <v>7093052290</v>
      </c>
      <c r="E92" s="5">
        <v>5423310171</v>
      </c>
      <c r="F92" s="5">
        <v>4581170847</v>
      </c>
      <c r="G92" s="5">
        <v>4692053514</v>
      </c>
      <c r="I92" s="5">
        <v>4581170847</v>
      </c>
      <c r="J92" s="5">
        <v>4108095332</v>
      </c>
      <c r="K92" s="5">
        <v>4896768493</v>
      </c>
      <c r="L92" s="5">
        <v>3699459817</v>
      </c>
      <c r="M92" s="5">
        <v>2534400651</v>
      </c>
      <c r="N92" s="5">
        <v>2081826108</v>
      </c>
    </row>
    <row r="93" spans="2:14" ht="15.5" x14ac:dyDescent="0.35">
      <c r="C93" t="s">
        <v>81</v>
      </c>
      <c r="D93" s="5">
        <v>305102188</v>
      </c>
      <c r="E93" s="5">
        <v>305102188</v>
      </c>
      <c r="F93" s="5">
        <v>264491857</v>
      </c>
      <c r="G93" s="5">
        <v>298906627</v>
      </c>
      <c r="I93" s="5">
        <v>264491857</v>
      </c>
      <c r="J93" s="5">
        <v>220635988</v>
      </c>
      <c r="K93" s="5">
        <v>166636502</v>
      </c>
      <c r="L93" s="5">
        <v>-13839262</v>
      </c>
      <c r="M93" s="5">
        <v>-6746109</v>
      </c>
    </row>
    <row r="94" spans="2:14" ht="15.5" x14ac:dyDescent="0.35">
      <c r="C94" t="s">
        <v>104</v>
      </c>
      <c r="D94" s="5">
        <v>54499181101</v>
      </c>
      <c r="E94" s="5">
        <v>56797049576</v>
      </c>
      <c r="F94" s="5">
        <v>57761414525</v>
      </c>
      <c r="G94" s="5">
        <v>58613988224</v>
      </c>
      <c r="I94" s="5">
        <v>57761414525</v>
      </c>
      <c r="J94" s="5">
        <v>75360868666</v>
      </c>
      <c r="K94" s="5">
        <v>89066018857</v>
      </c>
      <c r="L94" s="5">
        <v>29362361239</v>
      </c>
      <c r="M94" s="5">
        <v>30517018473</v>
      </c>
      <c r="N94" s="5">
        <v>27224701927</v>
      </c>
    </row>
    <row r="95" spans="2:14" ht="15.5" x14ac:dyDescent="0.35">
      <c r="C95" t="s">
        <v>105</v>
      </c>
    </row>
    <row r="96" spans="2:14" ht="15.5" x14ac:dyDescent="0.35">
      <c r="C96" t="s">
        <v>106</v>
      </c>
      <c r="D96" s="5">
        <v>45130670459</v>
      </c>
      <c r="E96" s="5">
        <v>46544725152</v>
      </c>
      <c r="F96" s="5">
        <v>47993085144</v>
      </c>
      <c r="G96" s="5">
        <v>49552719818</v>
      </c>
      <c r="I96" s="5">
        <v>47993085144</v>
      </c>
      <c r="J96" s="5">
        <v>53704210750</v>
      </c>
      <c r="K96" s="5">
        <v>50499494015</v>
      </c>
      <c r="L96" s="5">
        <v>8146483930</v>
      </c>
      <c r="M96" s="5">
        <v>7283210833</v>
      </c>
      <c r="N96" s="5">
        <v>8282684259</v>
      </c>
    </row>
    <row r="97" spans="3:14" ht="15.5" x14ac:dyDescent="0.35">
      <c r="C97" t="s">
        <v>107</v>
      </c>
      <c r="D97" s="5">
        <v>2300666673</v>
      </c>
      <c r="E97" s="5">
        <v>2319666672</v>
      </c>
      <c r="F97" s="5">
        <v>2338666671</v>
      </c>
      <c r="G97" s="5">
        <v>2357666670</v>
      </c>
      <c r="I97" s="5">
        <v>2338666671</v>
      </c>
      <c r="J97" s="5">
        <v>2414666667</v>
      </c>
    </row>
    <row r="98" spans="3:14" ht="15.5" x14ac:dyDescent="0.35">
      <c r="C98" t="s">
        <v>248</v>
      </c>
      <c r="L98" s="5">
        <v>713446345</v>
      </c>
      <c r="M98" s="5">
        <v>763288345</v>
      </c>
      <c r="N98" s="5">
        <v>837354748</v>
      </c>
    </row>
    <row r="99" spans="3:14" ht="15.5" x14ac:dyDescent="0.35">
      <c r="C99" t="s">
        <v>108</v>
      </c>
      <c r="D99" s="5">
        <v>9765145253</v>
      </c>
      <c r="E99" s="5">
        <v>9765145253</v>
      </c>
      <c r="F99" s="5">
        <v>9738591024</v>
      </c>
      <c r="G99" s="5">
        <v>4618665512</v>
      </c>
      <c r="I99" s="5">
        <v>9738591024</v>
      </c>
      <c r="J99" s="5">
        <v>4267888641</v>
      </c>
      <c r="K99" s="5">
        <v>1346233200</v>
      </c>
      <c r="L99" s="5">
        <v>577524218</v>
      </c>
      <c r="M99" s="5">
        <v>532753995</v>
      </c>
      <c r="N99" s="5">
        <v>893430244</v>
      </c>
    </row>
    <row r="100" spans="3:14" ht="15.5" x14ac:dyDescent="0.35">
      <c r="C100" t="s">
        <v>109</v>
      </c>
      <c r="D100" s="5">
        <v>71582014047</v>
      </c>
      <c r="E100" s="5">
        <v>73441873529</v>
      </c>
      <c r="F100" s="5">
        <v>75304016544</v>
      </c>
      <c r="G100" s="5">
        <v>71706161413</v>
      </c>
      <c r="I100" s="5">
        <v>75304016544</v>
      </c>
      <c r="J100" s="5">
        <v>77031653752</v>
      </c>
      <c r="K100" s="5">
        <v>77063985785</v>
      </c>
      <c r="L100" s="5">
        <v>9881475800</v>
      </c>
      <c r="M100" s="5">
        <v>8785253173</v>
      </c>
      <c r="N100" s="5">
        <v>10168469251</v>
      </c>
    </row>
    <row r="101" spans="3:14" ht="15.5" x14ac:dyDescent="0.35">
      <c r="C101" t="s">
        <v>110</v>
      </c>
      <c r="D101" s="5">
        <v>126081195148</v>
      </c>
      <c r="E101" s="5">
        <v>130238923105</v>
      </c>
      <c r="F101" s="5">
        <v>133065431069</v>
      </c>
      <c r="G101" s="5">
        <v>130320149637</v>
      </c>
      <c r="I101" s="5">
        <v>133065431069</v>
      </c>
      <c r="J101" s="5">
        <v>152392522418</v>
      </c>
      <c r="K101" s="5">
        <v>166130004642</v>
      </c>
      <c r="L101" s="5">
        <v>39243837039</v>
      </c>
      <c r="M101" s="5">
        <v>39302271646</v>
      </c>
      <c r="N101" s="5">
        <v>37393171178</v>
      </c>
    </row>
    <row r="102" spans="3:14" ht="15.5" x14ac:dyDescent="0.35">
      <c r="C102" t="s">
        <v>111</v>
      </c>
    </row>
    <row r="103" spans="3:14" ht="15.5" x14ac:dyDescent="0.35">
      <c r="C103" t="s">
        <v>112</v>
      </c>
    </row>
    <row r="104" spans="3:14" ht="15.5" x14ac:dyDescent="0.35">
      <c r="C104" t="s">
        <v>113</v>
      </c>
      <c r="D104" s="5">
        <v>6170844705</v>
      </c>
      <c r="E104" s="5">
        <v>6961209766</v>
      </c>
      <c r="F104" s="5">
        <v>8714466858</v>
      </c>
      <c r="G104" s="5">
        <v>6036314778</v>
      </c>
      <c r="I104" s="5">
        <v>8714466858</v>
      </c>
      <c r="J104" s="5">
        <v>7169834999</v>
      </c>
      <c r="K104" s="5">
        <v>5209524329</v>
      </c>
      <c r="L104" s="5">
        <v>31170823359</v>
      </c>
      <c r="M104" s="5">
        <v>51640521021</v>
      </c>
      <c r="N104" s="5">
        <v>39896566095</v>
      </c>
    </row>
    <row r="105" spans="3:14" ht="15.5" x14ac:dyDescent="0.35">
      <c r="C105" t="s">
        <v>114</v>
      </c>
    </row>
    <row r="106" spans="3:14" ht="15.5" x14ac:dyDescent="0.35">
      <c r="C106" t="s">
        <v>251</v>
      </c>
      <c r="D106" s="5">
        <v>3563848554</v>
      </c>
      <c r="E106" s="5">
        <v>2132332507</v>
      </c>
      <c r="F106" s="5">
        <v>2715866339</v>
      </c>
      <c r="G106" s="5">
        <v>2436772213</v>
      </c>
      <c r="I106" s="5">
        <v>2715866339</v>
      </c>
      <c r="J106" s="5">
        <v>3540323548</v>
      </c>
      <c r="K106" s="5">
        <v>2403701527</v>
      </c>
      <c r="L106" s="5">
        <v>3371692739</v>
      </c>
      <c r="M106" s="5">
        <v>1777691335</v>
      </c>
      <c r="N106" s="5">
        <v>1452577595</v>
      </c>
    </row>
    <row r="107" spans="3:14" ht="15.5" x14ac:dyDescent="0.35">
      <c r="C107" t="s">
        <v>115</v>
      </c>
    </row>
    <row r="108" spans="3:14" ht="15.5" x14ac:dyDescent="0.35">
      <c r="C108" t="s">
        <v>252</v>
      </c>
      <c r="D108" s="5">
        <v>65864110</v>
      </c>
      <c r="E108" s="5">
        <v>139116939</v>
      </c>
      <c r="F108" s="5">
        <v>95924889</v>
      </c>
      <c r="G108" s="5">
        <v>21047631</v>
      </c>
      <c r="I108" s="5">
        <v>95924889</v>
      </c>
      <c r="J108" s="5">
        <v>274903289</v>
      </c>
      <c r="K108" s="5">
        <v>533607883</v>
      </c>
      <c r="L108" s="5">
        <v>1463437592</v>
      </c>
      <c r="M108" s="5">
        <v>33061085381</v>
      </c>
      <c r="N108" s="5">
        <v>32576020218</v>
      </c>
    </row>
    <row r="109" spans="3:14" ht="15.5" x14ac:dyDescent="0.35">
      <c r="C109" t="s">
        <v>116</v>
      </c>
      <c r="D109" s="5">
        <v>81015482</v>
      </c>
      <c r="E109" s="5">
        <v>62452333</v>
      </c>
      <c r="F109" s="5">
        <v>842241107</v>
      </c>
      <c r="G109" s="5">
        <v>295016873</v>
      </c>
      <c r="I109" s="5">
        <v>842241107</v>
      </c>
      <c r="J109" s="5">
        <v>186412900</v>
      </c>
      <c r="K109" s="5">
        <v>147988262</v>
      </c>
      <c r="L109" s="5">
        <v>4819572800</v>
      </c>
      <c r="M109" s="5">
        <v>963449670</v>
      </c>
      <c r="N109" s="5">
        <v>156472666</v>
      </c>
    </row>
    <row r="110" spans="3:14" ht="15.5" x14ac:dyDescent="0.35">
      <c r="C110" t="s">
        <v>117</v>
      </c>
      <c r="D110" s="5">
        <v>1140370194</v>
      </c>
      <c r="E110" s="5">
        <v>1441456811</v>
      </c>
      <c r="F110" s="5">
        <v>2530768342</v>
      </c>
      <c r="G110" s="5">
        <v>803111135</v>
      </c>
      <c r="I110" s="5">
        <v>2530768342</v>
      </c>
      <c r="J110" s="5">
        <v>1788434404</v>
      </c>
      <c r="K110" s="5">
        <v>1263311237</v>
      </c>
      <c r="L110" s="5">
        <v>1213372403</v>
      </c>
      <c r="M110" s="5">
        <v>1612677286</v>
      </c>
      <c r="N110" s="5">
        <v>1188539128</v>
      </c>
    </row>
    <row r="111" spans="3:14" ht="15.5" x14ac:dyDescent="0.35">
      <c r="C111" t="s">
        <v>322</v>
      </c>
    </row>
    <row r="112" spans="3:14" ht="15.5" x14ac:dyDescent="0.35">
      <c r="C112" t="s">
        <v>120</v>
      </c>
      <c r="L112" s="5">
        <v>13270663265</v>
      </c>
      <c r="M112" s="5">
        <v>18507908161</v>
      </c>
      <c r="N112" s="5">
        <v>28819394705</v>
      </c>
    </row>
    <row r="113" spans="3:14" ht="15.5" x14ac:dyDescent="0.35">
      <c r="C113" t="s">
        <v>324</v>
      </c>
      <c r="D113" s="5">
        <v>2530731242</v>
      </c>
      <c r="E113" s="5">
        <v>2530731242</v>
      </c>
      <c r="F113" s="5">
        <v>2530731242</v>
      </c>
      <c r="G113" s="5">
        <v>2907114245</v>
      </c>
      <c r="I113" s="5">
        <v>2530731242</v>
      </c>
      <c r="J113" s="5">
        <v>2907114246</v>
      </c>
      <c r="K113" s="5">
        <v>3167966203</v>
      </c>
      <c r="L113" s="5">
        <v>3423358494</v>
      </c>
      <c r="M113" s="5">
        <v>3520628019</v>
      </c>
      <c r="N113" s="5">
        <v>2399718465</v>
      </c>
    </row>
    <row r="114" spans="3:14" ht="15.5" x14ac:dyDescent="0.35">
      <c r="C114" t="s">
        <v>325</v>
      </c>
      <c r="D114" s="5">
        <v>294259320</v>
      </c>
      <c r="E114" s="5">
        <v>453360192</v>
      </c>
      <c r="F114" s="5">
        <v>571787486</v>
      </c>
      <c r="G114" s="5">
        <v>430098816</v>
      </c>
      <c r="I114" s="5">
        <v>571787486</v>
      </c>
      <c r="J114" s="5">
        <v>452795931</v>
      </c>
      <c r="K114" s="5">
        <v>407998930</v>
      </c>
      <c r="L114" s="5">
        <v>19542436313</v>
      </c>
      <c r="M114" s="5">
        <v>14019496079</v>
      </c>
      <c r="N114" s="5">
        <v>3718515228</v>
      </c>
    </row>
    <row r="115" spans="3:14" ht="15.5" x14ac:dyDescent="0.35">
      <c r="C115" t="s">
        <v>122</v>
      </c>
      <c r="D115" s="5">
        <v>7947127037</v>
      </c>
      <c r="E115" s="5">
        <v>7972004259</v>
      </c>
      <c r="F115" s="5">
        <v>7861472574</v>
      </c>
      <c r="G115" s="5">
        <v>6574860474</v>
      </c>
      <c r="I115" s="5">
        <v>7861472574</v>
      </c>
      <c r="J115" s="5">
        <v>7512111778</v>
      </c>
      <c r="K115" s="5">
        <v>7111041311</v>
      </c>
      <c r="L115" s="5">
        <v>36163683686</v>
      </c>
      <c r="M115" s="5">
        <v>37501202528</v>
      </c>
      <c r="N115" s="5">
        <v>40097506745</v>
      </c>
    </row>
    <row r="116" spans="3:14" ht="15.5" x14ac:dyDescent="0.35">
      <c r="C116" t="s">
        <v>123</v>
      </c>
      <c r="D116" s="5">
        <v>7947127037</v>
      </c>
      <c r="E116" s="5">
        <v>7972004259</v>
      </c>
      <c r="F116" s="5">
        <v>7861472574</v>
      </c>
      <c r="G116" s="5">
        <v>6574860474</v>
      </c>
      <c r="I116" s="5">
        <v>7861472574</v>
      </c>
      <c r="J116" s="5">
        <v>7512111778</v>
      </c>
      <c r="K116" s="5">
        <v>7111041311</v>
      </c>
      <c r="L116" s="5">
        <v>36163683686</v>
      </c>
      <c r="M116" s="5">
        <v>37501202528</v>
      </c>
      <c r="N116" s="5">
        <v>40097506745</v>
      </c>
    </row>
    <row r="117" spans="3:14" ht="15.5" x14ac:dyDescent="0.35">
      <c r="C117" t="s">
        <v>119</v>
      </c>
    </row>
    <row r="118" spans="3:14" ht="15.5" x14ac:dyDescent="0.35">
      <c r="C118" t="s">
        <v>121</v>
      </c>
      <c r="D118" s="5">
        <v>3185669807</v>
      </c>
      <c r="E118" s="5">
        <v>3185669807</v>
      </c>
      <c r="F118" s="5">
        <v>3182063677</v>
      </c>
      <c r="G118" s="5">
        <v>3532410096</v>
      </c>
      <c r="I118" s="5">
        <v>3182063677</v>
      </c>
      <c r="J118" s="5">
        <v>3549472625</v>
      </c>
      <c r="K118" s="5">
        <v>4443242125</v>
      </c>
      <c r="L118" s="5">
        <v>33826228323</v>
      </c>
      <c r="M118" s="5">
        <v>35548477328</v>
      </c>
      <c r="N118" s="5">
        <v>38477058912</v>
      </c>
    </row>
    <row r="119" spans="3:14" ht="15.5" x14ac:dyDescent="0.35">
      <c r="C119" t="s">
        <v>124</v>
      </c>
      <c r="D119" s="5">
        <v>14117971742</v>
      </c>
      <c r="E119" s="5">
        <v>14933214025</v>
      </c>
      <c r="F119" s="5">
        <v>16575939432</v>
      </c>
      <c r="G119" s="5">
        <v>12611175252</v>
      </c>
      <c r="I119" s="5">
        <v>16575939432</v>
      </c>
      <c r="J119" s="5">
        <v>14681946777</v>
      </c>
      <c r="K119" s="5">
        <v>12320565640</v>
      </c>
      <c r="L119" s="5">
        <v>67334507045</v>
      </c>
      <c r="M119" s="5">
        <v>89141723549</v>
      </c>
      <c r="N119" s="5">
        <v>79994072840</v>
      </c>
    </row>
    <row r="120" spans="3:14" ht="15.5" x14ac:dyDescent="0.35">
      <c r="C120" t="s">
        <v>125</v>
      </c>
    </row>
    <row r="121" spans="3:14" ht="15.5" x14ac:dyDescent="0.35">
      <c r="C121" t="s">
        <v>126</v>
      </c>
      <c r="D121" s="5">
        <v>128662026744</v>
      </c>
      <c r="E121" s="5">
        <v>128662026744</v>
      </c>
      <c r="F121" s="5">
        <v>128662026744</v>
      </c>
      <c r="G121" s="5">
        <v>128662026744</v>
      </c>
      <c r="I121" s="5">
        <v>128662026744</v>
      </c>
      <c r="J121" s="5">
        <v>128662026744</v>
      </c>
      <c r="K121" s="5">
        <v>128660508000</v>
      </c>
      <c r="L121" s="5">
        <v>54394008000</v>
      </c>
      <c r="M121" s="5">
        <v>38794000000</v>
      </c>
      <c r="N121" s="5">
        <v>38794000000</v>
      </c>
    </row>
    <row r="122" spans="3:14" ht="15.5" x14ac:dyDescent="0.35">
      <c r="C122" t="s">
        <v>127</v>
      </c>
      <c r="D122" s="5">
        <v>100463428830</v>
      </c>
      <c r="E122" s="5">
        <v>100463428830</v>
      </c>
      <c r="F122" s="5">
        <v>100463428830</v>
      </c>
      <c r="G122" s="5">
        <v>100463428830</v>
      </c>
      <c r="I122" s="5">
        <v>100463428830</v>
      </c>
      <c r="J122" s="5">
        <v>100463428830</v>
      </c>
      <c r="K122" s="5">
        <v>100433307074</v>
      </c>
      <c r="L122" s="5">
        <v>814323506</v>
      </c>
      <c r="M122" s="5">
        <v>814323506</v>
      </c>
      <c r="N122" s="5">
        <v>814323506</v>
      </c>
    </row>
    <row r="123" spans="3:14" ht="15.5" x14ac:dyDescent="0.35">
      <c r="C123" t="s">
        <v>128</v>
      </c>
      <c r="D123" s="5">
        <v>-117523003210</v>
      </c>
      <c r="E123" s="5">
        <v>-114188068340</v>
      </c>
      <c r="F123" s="5">
        <v>-112962292688</v>
      </c>
      <c r="G123" s="5">
        <v>-111716148044</v>
      </c>
      <c r="I123" s="5">
        <v>-112962292688</v>
      </c>
      <c r="J123" s="5">
        <v>-91636374086</v>
      </c>
      <c r="K123" s="5">
        <v>-75451955891</v>
      </c>
      <c r="L123" s="5">
        <v>-87352720521</v>
      </c>
      <c r="M123" s="5">
        <v>-91909337615</v>
      </c>
      <c r="N123" s="5">
        <v>-84750411478</v>
      </c>
    </row>
    <row r="124" spans="3:14" ht="15.5" x14ac:dyDescent="0.35">
      <c r="C124" t="s">
        <v>257</v>
      </c>
    </row>
    <row r="125" spans="3:14" ht="15.5" x14ac:dyDescent="0.35">
      <c r="C125" t="s">
        <v>258</v>
      </c>
    </row>
    <row r="126" spans="3:14" ht="15.5" x14ac:dyDescent="0.35">
      <c r="C126" t="s">
        <v>259</v>
      </c>
      <c r="D126" s="5">
        <v>-117523003210</v>
      </c>
      <c r="E126" s="5">
        <v>-114188068340</v>
      </c>
      <c r="F126" s="5">
        <v>-112962292688</v>
      </c>
      <c r="G126" s="5">
        <v>-111716148044</v>
      </c>
      <c r="I126" s="5">
        <v>-112962292688</v>
      </c>
      <c r="J126" s="5">
        <v>-91636374086</v>
      </c>
      <c r="K126" s="5">
        <v>-75451955891</v>
      </c>
      <c r="L126" s="5">
        <v>-87352720521</v>
      </c>
      <c r="M126" s="5">
        <v>-91909337615</v>
      </c>
      <c r="N126" s="5">
        <v>-84750411478</v>
      </c>
    </row>
    <row r="127" spans="3:14" ht="15.5" x14ac:dyDescent="0.35">
      <c r="C127" t="s">
        <v>260</v>
      </c>
      <c r="D127" s="5">
        <v>55668854</v>
      </c>
      <c r="E127" s="5">
        <v>63219657</v>
      </c>
      <c r="F127" s="5">
        <v>61836894</v>
      </c>
      <c r="G127" s="5">
        <v>760228</v>
      </c>
      <c r="I127" s="5">
        <v>61836894</v>
      </c>
      <c r="J127" s="5">
        <v>858165</v>
      </c>
      <c r="K127" s="5">
        <v>943317</v>
      </c>
      <c r="L127" s="5">
        <v>4067558271</v>
      </c>
      <c r="M127" s="5">
        <v>2468308315</v>
      </c>
      <c r="N127" s="5">
        <v>2541186310</v>
      </c>
    </row>
    <row r="128" spans="3:14" ht="15.5" x14ac:dyDescent="0.35">
      <c r="C128" t="s">
        <v>10</v>
      </c>
      <c r="D128" s="5">
        <v>111963223406</v>
      </c>
      <c r="E128" s="5">
        <v>115305709079</v>
      </c>
      <c r="F128" s="5">
        <v>116489491637</v>
      </c>
      <c r="G128" s="5">
        <v>117708974385</v>
      </c>
      <c r="I128" s="5">
        <v>116489491637</v>
      </c>
      <c r="J128" s="5">
        <v>137710575641</v>
      </c>
      <c r="K128" s="5">
        <v>153809439002</v>
      </c>
      <c r="L128" s="5">
        <v>-28090670006</v>
      </c>
      <c r="M128" s="5">
        <v>-49839451903</v>
      </c>
      <c r="N128" s="5">
        <v>-42600901662</v>
      </c>
    </row>
    <row r="129" spans="2:14" ht="15.5" x14ac:dyDescent="0.35">
      <c r="C129" t="s">
        <v>129</v>
      </c>
      <c r="D129" s="5">
        <v>126081195148</v>
      </c>
      <c r="E129" s="5">
        <v>130238923104</v>
      </c>
      <c r="F129" s="5">
        <v>133065431069</v>
      </c>
      <c r="G129" s="5">
        <v>130320149637</v>
      </c>
      <c r="I129" s="5">
        <v>133065431069</v>
      </c>
      <c r="J129" s="5">
        <v>152392522418</v>
      </c>
      <c r="K129" s="5">
        <v>166130004642</v>
      </c>
      <c r="L129" s="5">
        <v>39243837039</v>
      </c>
      <c r="M129" s="5">
        <v>39302271646</v>
      </c>
      <c r="N129" s="5">
        <v>37393171178</v>
      </c>
    </row>
    <row r="130" spans="2:14" ht="15.5" x14ac:dyDescent="0.35">
      <c r="C130" t="s">
        <v>130</v>
      </c>
      <c r="D130" s="5">
        <v>10721835562</v>
      </c>
      <c r="E130" s="5">
        <v>10721835562</v>
      </c>
      <c r="F130" s="5">
        <v>10721835562</v>
      </c>
      <c r="G130" s="5">
        <v>10721835562</v>
      </c>
      <c r="I130" s="5">
        <v>10721835562</v>
      </c>
      <c r="J130" s="5">
        <v>10721835562</v>
      </c>
      <c r="K130" s="5">
        <v>10721709000</v>
      </c>
      <c r="L130" s="5">
        <v>54394008</v>
      </c>
      <c r="M130" s="5">
        <v>77588</v>
      </c>
      <c r="N130" s="5">
        <v>77588</v>
      </c>
    </row>
    <row r="132" spans="2:14" ht="15.5" x14ac:dyDescent="0.35">
      <c r="B132" t="s">
        <v>131</v>
      </c>
      <c r="C132" t="s">
        <v>132</v>
      </c>
      <c r="D132" s="5">
        <v>220667851</v>
      </c>
      <c r="E132" s="5">
        <v>411824518</v>
      </c>
      <c r="F132" s="5">
        <v>-9220307423</v>
      </c>
      <c r="G132" s="5">
        <v>-5123143899</v>
      </c>
      <c r="I132" s="5">
        <v>-19647403325</v>
      </c>
      <c r="J132" s="5">
        <v>-10146105190</v>
      </c>
      <c r="K132" s="5">
        <v>-5336256626</v>
      </c>
      <c r="L132" s="5">
        <v>-1441549638</v>
      </c>
      <c r="M132" s="5">
        <v>323284313</v>
      </c>
      <c r="N132" s="5">
        <v>-481630949</v>
      </c>
    </row>
    <row r="133" spans="2:14" ht="15.5" x14ac:dyDescent="0.35">
      <c r="C133" t="s">
        <v>133</v>
      </c>
      <c r="D133" s="5">
        <v>5006245764</v>
      </c>
      <c r="E133" s="5">
        <v>8602628999</v>
      </c>
      <c r="F133" s="5">
        <v>3640237111</v>
      </c>
      <c r="G133" s="5">
        <v>3431899693</v>
      </c>
      <c r="I133" s="5">
        <v>15526302295</v>
      </c>
      <c r="J133" s="5">
        <v>23828787197</v>
      </c>
      <c r="K133" s="5">
        <v>39615146677</v>
      </c>
      <c r="L133" s="5">
        <v>18812373533</v>
      </c>
      <c r="M133" s="5">
        <v>7678726158</v>
      </c>
      <c r="N133" s="5">
        <v>7255324326</v>
      </c>
    </row>
    <row r="134" spans="2:14" ht="15.5" x14ac:dyDescent="0.35">
      <c r="C134" t="s">
        <v>134</v>
      </c>
      <c r="D134" s="5">
        <v>-2346054144</v>
      </c>
      <c r="E134" s="5">
        <v>-4432918186</v>
      </c>
      <c r="F134" s="5">
        <v>-11085760259</v>
      </c>
      <c r="G134" s="5">
        <v>-6034417997</v>
      </c>
      <c r="I134" s="5">
        <v>-25288807864</v>
      </c>
      <c r="J134" s="5">
        <v>-23027661375</v>
      </c>
      <c r="K134" s="5">
        <v>-30676860712</v>
      </c>
      <c r="L134" s="5">
        <v>-14495748808</v>
      </c>
      <c r="M134" s="5">
        <v>-4321294342</v>
      </c>
      <c r="N134" s="5">
        <v>-3685739760</v>
      </c>
    </row>
    <row r="135" spans="2:14" ht="15.5" x14ac:dyDescent="0.35">
      <c r="C135" t="s">
        <v>365</v>
      </c>
      <c r="D135" s="5">
        <v>-2513036686</v>
      </c>
      <c r="E135" s="5">
        <v>-3513047546</v>
      </c>
      <c r="F135" s="5">
        <v>-2329203802</v>
      </c>
      <c r="G135" s="5">
        <v>-2616153880</v>
      </c>
      <c r="I135" s="5">
        <v>-10119659173</v>
      </c>
      <c r="J135" s="5">
        <v>-10064989220</v>
      </c>
      <c r="K135" s="5">
        <v>-8937397297</v>
      </c>
      <c r="L135" s="5">
        <v>-4841373989</v>
      </c>
      <c r="M135" s="5">
        <v>-1947159303</v>
      </c>
      <c r="N135" s="5">
        <v>-2169423512</v>
      </c>
    </row>
    <row r="136" spans="2:14" ht="15.5" x14ac:dyDescent="0.35">
      <c r="C136" t="s">
        <v>735</v>
      </c>
      <c r="D136" s="5">
        <v>781374230</v>
      </c>
      <c r="G136" s="5">
        <v>258813478</v>
      </c>
    </row>
    <row r="137" spans="2:14" ht="15.5" x14ac:dyDescent="0.35">
      <c r="C137" t="s">
        <v>901</v>
      </c>
      <c r="D137" s="5">
        <v>-86859900</v>
      </c>
      <c r="E137" s="5">
        <v>-24838300</v>
      </c>
      <c r="F137" s="5">
        <v>23323025</v>
      </c>
      <c r="G137" s="5">
        <v>-10255250</v>
      </c>
      <c r="J137" s="5">
        <v>-686372744</v>
      </c>
      <c r="K137" s="5">
        <v>-4777017857</v>
      </c>
      <c r="M137" s="5">
        <v>-8769146</v>
      </c>
      <c r="N137" s="5">
        <v>-10158200</v>
      </c>
    </row>
    <row r="138" spans="2:14" ht="15.5" x14ac:dyDescent="0.35">
      <c r="C138" t="s">
        <v>265</v>
      </c>
      <c r="D138" s="5">
        <v>-323316054</v>
      </c>
      <c r="E138" s="5">
        <v>-517685808</v>
      </c>
      <c r="F138" s="5">
        <v>109114283</v>
      </c>
      <c r="G138" s="5">
        <v>-387502766</v>
      </c>
      <c r="I138" s="5">
        <v>-421693625</v>
      </c>
      <c r="J138" s="5">
        <v>-558885906</v>
      </c>
      <c r="K138" s="5">
        <v>-576843372</v>
      </c>
      <c r="L138" s="5">
        <v>-917223628</v>
      </c>
      <c r="M138" s="5">
        <v>-1078400281</v>
      </c>
      <c r="N138" s="5">
        <v>-1872140606</v>
      </c>
    </row>
    <row r="139" spans="2:14" ht="15.5" x14ac:dyDescent="0.35">
      <c r="C139" t="s">
        <v>261</v>
      </c>
      <c r="D139" s="5">
        <v>-297685359</v>
      </c>
      <c r="E139" s="5">
        <v>297685359</v>
      </c>
      <c r="F139" s="5">
        <v>421982219</v>
      </c>
      <c r="G139" s="5">
        <v>234472823</v>
      </c>
      <c r="I139" s="5">
        <v>656455042</v>
      </c>
      <c r="J139" s="5">
        <v>363016858</v>
      </c>
      <c r="K139" s="5">
        <v>16715935</v>
      </c>
      <c r="L139" s="5">
        <v>423254</v>
      </c>
      <c r="M139" s="5">
        <v>181227</v>
      </c>
      <c r="N139" s="5">
        <v>506803</v>
      </c>
    </row>
    <row r="140" spans="2:14" ht="15.5" x14ac:dyDescent="0.35">
      <c r="C140" t="s">
        <v>245</v>
      </c>
    </row>
    <row r="141" spans="2:14" ht="15.5" x14ac:dyDescent="0.35">
      <c r="C141" t="s">
        <v>139</v>
      </c>
      <c r="D141" s="5">
        <v>-159100872</v>
      </c>
      <c r="E141" s="5">
        <v>-114821164</v>
      </c>
      <c r="F141" s="5">
        <v>-252261838</v>
      </c>
      <c r="G141" s="5">
        <v>-87460259</v>
      </c>
      <c r="I141" s="5">
        <v>-543096481</v>
      </c>
      <c r="J141" s="5">
        <v>-226082370</v>
      </c>
      <c r="K141" s="5">
        <v>135553642244</v>
      </c>
      <c r="L141" s="5">
        <v>-15244379350</v>
      </c>
      <c r="M141" s="5">
        <v>243707070</v>
      </c>
      <c r="N141" s="5">
        <v>716779768</v>
      </c>
    </row>
    <row r="142" spans="2:14" ht="15.5" x14ac:dyDescent="0.35">
      <c r="C142" t="s">
        <v>140</v>
      </c>
      <c r="D142" s="5">
        <v>-68147393</v>
      </c>
      <c r="E142" s="5">
        <v>-9155900</v>
      </c>
      <c r="F142" s="5">
        <v>87253900</v>
      </c>
      <c r="G142" s="5">
        <v>-56398789</v>
      </c>
      <c r="I142" s="5">
        <v>-148700665</v>
      </c>
      <c r="J142" s="5">
        <v>-2957865807</v>
      </c>
      <c r="K142" s="5">
        <v>-65382184570</v>
      </c>
      <c r="L142" s="5">
        <v>17825737496</v>
      </c>
      <c r="M142" s="5">
        <v>-605802807</v>
      </c>
      <c r="N142" s="5">
        <v>-389025330</v>
      </c>
    </row>
    <row r="143" spans="2:14" ht="15.5" x14ac:dyDescent="0.35">
      <c r="C143" t="s">
        <v>143</v>
      </c>
      <c r="D143" s="5">
        <v>-68147393</v>
      </c>
      <c r="E143" s="5">
        <v>-9155900</v>
      </c>
      <c r="F143" s="5">
        <v>111753900</v>
      </c>
      <c r="G143" s="5">
        <v>-56398789</v>
      </c>
      <c r="I143" s="5">
        <v>-124200665</v>
      </c>
      <c r="J143" s="5">
        <v>-1197865807</v>
      </c>
      <c r="K143" s="5">
        <v>-42229307215</v>
      </c>
      <c r="L143" s="5">
        <v>-1455461485</v>
      </c>
      <c r="M143" s="5">
        <v>-1800000</v>
      </c>
      <c r="N143" s="5">
        <v>-162068834</v>
      </c>
    </row>
    <row r="144" spans="2:14" ht="15.5" x14ac:dyDescent="0.35">
      <c r="C144" t="s">
        <v>1315</v>
      </c>
      <c r="F144" s="5">
        <v>192398384768</v>
      </c>
      <c r="I144" s="5">
        <v>192398384768</v>
      </c>
      <c r="J144" s="5">
        <v>234600457482</v>
      </c>
    </row>
    <row r="145" spans="3:14" ht="15.5" x14ac:dyDescent="0.35">
      <c r="C145" t="s">
        <v>1316</v>
      </c>
      <c r="F145" s="5">
        <v>-192398384768</v>
      </c>
      <c r="I145" s="5">
        <v>-192398384768</v>
      </c>
      <c r="J145" s="5">
        <v>-234600457482</v>
      </c>
    </row>
    <row r="146" spans="3:14" ht="15.5" x14ac:dyDescent="0.35">
      <c r="C146" t="s">
        <v>1317</v>
      </c>
      <c r="K146" s="5">
        <v>-1631967355</v>
      </c>
      <c r="L146" s="5">
        <v>-3183869129</v>
      </c>
      <c r="N146" s="5">
        <v>-335715000</v>
      </c>
    </row>
    <row r="147" spans="3:14" ht="15.5" x14ac:dyDescent="0.35">
      <c r="C147" t="s">
        <v>1318</v>
      </c>
      <c r="K147" s="5">
        <v>-5250000000</v>
      </c>
    </row>
    <row r="148" spans="3:14" ht="15.5" x14ac:dyDescent="0.35">
      <c r="C148" t="s">
        <v>651</v>
      </c>
      <c r="J148" s="5">
        <v>-1760000000</v>
      </c>
    </row>
    <row r="149" spans="3:14" ht="15.5" x14ac:dyDescent="0.35">
      <c r="C149" t="s">
        <v>381</v>
      </c>
      <c r="F149" s="5">
        <v>-28000000</v>
      </c>
      <c r="I149" s="5">
        <v>-28000000</v>
      </c>
      <c r="K149" s="5">
        <v>-17170910000</v>
      </c>
    </row>
    <row r="150" spans="3:14" ht="15.5" x14ac:dyDescent="0.35">
      <c r="C150" t="s">
        <v>1319</v>
      </c>
      <c r="L150" s="5">
        <v>27635037711</v>
      </c>
      <c r="M150" s="5">
        <v>506258197</v>
      </c>
      <c r="N150" s="5">
        <v>109781504</v>
      </c>
    </row>
    <row r="151" spans="3:14" ht="15.5" x14ac:dyDescent="0.35">
      <c r="C151" t="s">
        <v>1320</v>
      </c>
      <c r="L151" s="5">
        <v>-5169969601</v>
      </c>
      <c r="M151" s="5">
        <v>-1175261004</v>
      </c>
      <c r="N151" s="5">
        <v>-1023000</v>
      </c>
    </row>
    <row r="152" spans="3:14" ht="15.5" x14ac:dyDescent="0.35">
      <c r="C152" t="s">
        <v>1321</v>
      </c>
      <c r="K152" s="5">
        <v>900000000</v>
      </c>
    </row>
    <row r="153" spans="3:14" ht="15.5" x14ac:dyDescent="0.35">
      <c r="C153" t="s">
        <v>498</v>
      </c>
      <c r="F153" s="5">
        <v>3500000</v>
      </c>
      <c r="I153" s="5">
        <v>3500000</v>
      </c>
      <c r="M153" s="5">
        <v>65000000</v>
      </c>
    </row>
    <row r="154" spans="3:14" ht="15.5" x14ac:dyDescent="0.35">
      <c r="C154" t="s">
        <v>148</v>
      </c>
      <c r="D154" s="5">
        <v>-159100872</v>
      </c>
      <c r="E154" s="5">
        <v>-114821164</v>
      </c>
      <c r="F154" s="5">
        <v>-252261838</v>
      </c>
      <c r="G154" s="5">
        <v>-87460259</v>
      </c>
      <c r="I154" s="5">
        <v>-543096481</v>
      </c>
      <c r="J154" s="5">
        <v>-226082370</v>
      </c>
      <c r="K154" s="5">
        <v>135553642244</v>
      </c>
      <c r="L154" s="5">
        <v>-15244379350</v>
      </c>
      <c r="M154" s="5">
        <v>243707070</v>
      </c>
      <c r="N154" s="5">
        <v>716779768</v>
      </c>
    </row>
    <row r="155" spans="3:14" ht="15.5" x14ac:dyDescent="0.35">
      <c r="C155" t="s">
        <v>718</v>
      </c>
      <c r="K155" s="5">
        <v>118000000000</v>
      </c>
    </row>
    <row r="156" spans="3:14" ht="15.5" x14ac:dyDescent="0.35">
      <c r="C156" t="s">
        <v>1322</v>
      </c>
    </row>
    <row r="157" spans="3:14" ht="15.5" x14ac:dyDescent="0.35">
      <c r="C157" t="s">
        <v>781</v>
      </c>
      <c r="K157" s="5">
        <v>27672735000</v>
      </c>
      <c r="L157" s="5">
        <v>15600008000</v>
      </c>
    </row>
    <row r="158" spans="3:14" ht="15.5" x14ac:dyDescent="0.35">
      <c r="C158" t="s">
        <v>1323</v>
      </c>
      <c r="K158" s="5">
        <v>-3868378600</v>
      </c>
    </row>
    <row r="159" spans="3:14" ht="15.5" x14ac:dyDescent="0.35">
      <c r="C159" t="s">
        <v>407</v>
      </c>
      <c r="K159" s="5">
        <v>-3204526691</v>
      </c>
    </row>
    <row r="160" spans="3:14" ht="15.5" x14ac:dyDescent="0.35">
      <c r="C160" t="s">
        <v>1049</v>
      </c>
      <c r="D160" s="5">
        <v>-83586832</v>
      </c>
      <c r="E160" s="5">
        <v>-104880298</v>
      </c>
      <c r="F160" s="5">
        <v>-295130643</v>
      </c>
      <c r="G160" s="5">
        <v>135429756</v>
      </c>
      <c r="I160" s="5">
        <v>-295130643</v>
      </c>
      <c r="J160" s="5">
        <v>-254015292</v>
      </c>
      <c r="K160" s="5">
        <v>-212203528</v>
      </c>
      <c r="L160" s="5">
        <v>-111456619</v>
      </c>
      <c r="M160" s="5">
        <v>-32000000</v>
      </c>
      <c r="N160" s="5">
        <v>-52208348</v>
      </c>
    </row>
    <row r="161" spans="2:14" ht="15.5" x14ac:dyDescent="0.35">
      <c r="C161" t="s">
        <v>1185</v>
      </c>
      <c r="K161" s="5">
        <v>-1298442058</v>
      </c>
    </row>
    <row r="162" spans="2:14" ht="15.5" x14ac:dyDescent="0.35">
      <c r="C162" t="s">
        <v>728</v>
      </c>
      <c r="J162" s="5">
        <v>31640500</v>
      </c>
    </row>
    <row r="163" spans="2:14" ht="15.5" x14ac:dyDescent="0.35">
      <c r="C163" t="s">
        <v>1324</v>
      </c>
      <c r="F163" s="5">
        <v>132906936</v>
      </c>
      <c r="G163" s="5">
        <v>-233772115</v>
      </c>
    </row>
    <row r="164" spans="2:14" ht="15.5" x14ac:dyDescent="0.35">
      <c r="C164" t="s">
        <v>1325</v>
      </c>
      <c r="L164" s="5">
        <v>10843618624</v>
      </c>
      <c r="M164" s="5">
        <v>743406493</v>
      </c>
      <c r="N164" s="5">
        <v>3415894011</v>
      </c>
    </row>
    <row r="165" spans="2:14" ht="15.5" x14ac:dyDescent="0.35">
      <c r="C165" t="s">
        <v>1326</v>
      </c>
      <c r="I165" s="5">
        <v>-100865179</v>
      </c>
      <c r="J165" s="5">
        <v>120352974</v>
      </c>
      <c r="K165" s="5">
        <v>-1290330584</v>
      </c>
      <c r="L165" s="5">
        <v>-41536549355</v>
      </c>
      <c r="M165" s="5">
        <v>-467699423</v>
      </c>
      <c r="N165" s="5">
        <v>-2646905895</v>
      </c>
    </row>
    <row r="166" spans="2:14" ht="15.5" x14ac:dyDescent="0.35">
      <c r="C166" t="s">
        <v>1327</v>
      </c>
      <c r="F166" s="5">
        <v>132906936</v>
      </c>
      <c r="G166" s="5">
        <v>-233772115</v>
      </c>
      <c r="I166" s="5">
        <v>-100865179</v>
      </c>
      <c r="J166" s="5">
        <v>120352974</v>
      </c>
      <c r="K166" s="5">
        <v>-1290330584</v>
      </c>
      <c r="L166" s="5">
        <v>-30692930731</v>
      </c>
      <c r="M166" s="5">
        <v>275707070</v>
      </c>
      <c r="N166" s="5">
        <v>768988116</v>
      </c>
    </row>
    <row r="167" spans="2:14" ht="15.5" x14ac:dyDescent="0.35">
      <c r="C167" t="s">
        <v>343</v>
      </c>
      <c r="D167" s="5">
        <v>-75514040</v>
      </c>
      <c r="E167" s="5">
        <v>-9940866</v>
      </c>
      <c r="F167" s="5">
        <v>-90038131</v>
      </c>
      <c r="G167" s="5">
        <v>10882100</v>
      </c>
      <c r="I167" s="5">
        <v>-147100659</v>
      </c>
      <c r="J167" s="5">
        <v>-124060552</v>
      </c>
      <c r="K167" s="5">
        <v>-245211295</v>
      </c>
      <c r="L167" s="5">
        <v>-40000000</v>
      </c>
    </row>
    <row r="168" spans="2:14" ht="15.5" x14ac:dyDescent="0.35">
      <c r="C168" t="s">
        <v>157</v>
      </c>
      <c r="D168" s="5">
        <v>-6580414</v>
      </c>
      <c r="E168" s="5">
        <v>287847454</v>
      </c>
      <c r="F168" s="5">
        <v>-9385315361</v>
      </c>
      <c r="G168" s="5">
        <v>-5267002947</v>
      </c>
      <c r="I168" s="5">
        <v>-20339200471</v>
      </c>
      <c r="J168" s="5">
        <v>-13330053367</v>
      </c>
      <c r="K168" s="5">
        <v>64835201048</v>
      </c>
      <c r="L168" s="5">
        <v>1139808508</v>
      </c>
      <c r="M168" s="5">
        <v>-38811424</v>
      </c>
      <c r="N168" s="5">
        <v>-153876511</v>
      </c>
    </row>
    <row r="169" spans="2:14" ht="15.5" x14ac:dyDescent="0.35">
      <c r="C169" t="s">
        <v>290</v>
      </c>
    </row>
    <row r="170" spans="2:14" ht="15.5" x14ac:dyDescent="0.35">
      <c r="C170" t="s">
        <v>158</v>
      </c>
      <c r="E170" s="5">
        <v>32382698707</v>
      </c>
      <c r="I170" s="5">
        <v>52721899180</v>
      </c>
      <c r="J170" s="5">
        <v>66051952547</v>
      </c>
      <c r="K170" s="5">
        <v>1216751499</v>
      </c>
      <c r="L170" s="5">
        <v>76942991</v>
      </c>
      <c r="M170" s="5">
        <v>115754415</v>
      </c>
      <c r="N170" s="5">
        <v>269630926</v>
      </c>
    </row>
    <row r="171" spans="2:14" ht="15.5" x14ac:dyDescent="0.35">
      <c r="C171" t="s">
        <v>159</v>
      </c>
      <c r="D171" s="5">
        <v>-6580414</v>
      </c>
      <c r="E171" s="5">
        <v>32670546161</v>
      </c>
      <c r="F171" s="5">
        <v>-9385315361</v>
      </c>
      <c r="G171" s="5">
        <v>-5267002947</v>
      </c>
      <c r="I171" s="5">
        <v>32382698709</v>
      </c>
      <c r="J171" s="5">
        <v>52721899180</v>
      </c>
      <c r="K171" s="5">
        <v>66051952547</v>
      </c>
      <c r="L171" s="5">
        <v>1216751499</v>
      </c>
      <c r="M171" s="5">
        <v>76942991</v>
      </c>
      <c r="N171" s="5">
        <v>115754415</v>
      </c>
    </row>
    <row r="173" spans="2:14" ht="15.5" x14ac:dyDescent="0.35">
      <c r="B173" t="s">
        <v>160</v>
      </c>
      <c r="C173" t="s">
        <v>12</v>
      </c>
      <c r="D173" s="5">
        <v>10720000000</v>
      </c>
      <c r="E173" s="5">
        <v>10720000000</v>
      </c>
      <c r="F173" s="5">
        <v>10720000000</v>
      </c>
      <c r="G173" s="5">
        <v>10720000000</v>
      </c>
      <c r="I173" s="5">
        <v>10720000000</v>
      </c>
      <c r="J173" s="5">
        <v>10720000000</v>
      </c>
      <c r="K173" s="5">
        <v>10720000000</v>
      </c>
      <c r="L173" s="5">
        <v>50000000</v>
      </c>
      <c r="M173" s="5">
        <v>0</v>
      </c>
      <c r="N173" s="5">
        <v>0</v>
      </c>
    </row>
    <row r="174" spans="2:14" ht="15.5" x14ac:dyDescent="0.35">
      <c r="C174" t="s">
        <v>161</v>
      </c>
      <c r="D174" s="6">
        <v>-0.31</v>
      </c>
      <c r="E174" s="6">
        <v>-0.11</v>
      </c>
      <c r="F174" s="6">
        <v>-0.38</v>
      </c>
      <c r="G174" s="6">
        <v>-0.56999999999999995</v>
      </c>
    </row>
    <row r="175" spans="2:14" ht="15.5" x14ac:dyDescent="0.35">
      <c r="C175" t="s">
        <v>162</v>
      </c>
      <c r="D175" s="6">
        <v>-196.77</v>
      </c>
      <c r="E175" s="6">
        <v>-827.27</v>
      </c>
      <c r="F175" s="6">
        <v>-531.58000000000004</v>
      </c>
      <c r="G175" s="6">
        <v>-375.44</v>
      </c>
    </row>
    <row r="176" spans="2:14" ht="15.5" x14ac:dyDescent="0.35">
      <c r="C176" t="s">
        <v>61</v>
      </c>
      <c r="D176" s="6">
        <v>126.14</v>
      </c>
      <c r="E176" s="6">
        <v>117.64</v>
      </c>
      <c r="F176" s="6">
        <v>545.45000000000005</v>
      </c>
      <c r="G176" s="6">
        <v>547.49</v>
      </c>
    </row>
    <row r="177" spans="3:7" ht="15.5" x14ac:dyDescent="0.35">
      <c r="C177" t="s">
        <v>163</v>
      </c>
      <c r="D177" s="5">
        <v>-1610000000</v>
      </c>
      <c r="E177" s="5">
        <v>930000000</v>
      </c>
      <c r="F177" s="5">
        <v>-7710000000</v>
      </c>
      <c r="G177" s="5">
        <v>-5550000000</v>
      </c>
    </row>
    <row r="178" spans="3:7" ht="15.5" x14ac:dyDescent="0.35">
      <c r="C178" t="s">
        <v>164</v>
      </c>
      <c r="D178" s="6">
        <v>-2.6499999999999999E-2</v>
      </c>
      <c r="E178" s="6">
        <v>-9.3999999999999986E-3</v>
      </c>
      <c r="F178" s="6">
        <v>-3.0299999999999997E-2</v>
      </c>
      <c r="G178" s="6">
        <v>-4.6600000000000003E-2</v>
      </c>
    </row>
    <row r="179" spans="3:7" ht="15.5" x14ac:dyDescent="0.35">
      <c r="C179" t="s">
        <v>165</v>
      </c>
      <c r="D179" s="6">
        <v>-2.98E-2</v>
      </c>
      <c r="E179" s="6">
        <v>-1.06E-2</v>
      </c>
      <c r="F179" s="6">
        <v>-3.4599999999999999E-2</v>
      </c>
      <c r="G179" s="6">
        <v>-5.16E-2</v>
      </c>
    </row>
    <row r="180" spans="3:7" ht="15.5" x14ac:dyDescent="0.35">
      <c r="C180" t="s">
        <v>166</v>
      </c>
      <c r="D180" s="6">
        <v>-2.8999999999999998E-2</v>
      </c>
      <c r="E180" s="6">
        <v>-8.0000000000000002E-3</v>
      </c>
      <c r="F180" s="6">
        <v>-8.8300000000000003E-2</v>
      </c>
      <c r="G180" s="6">
        <v>-4.7100000000000003E-2</v>
      </c>
    </row>
    <row r="181" spans="3:7" ht="15.5" x14ac:dyDescent="0.35">
      <c r="C181" t="s">
        <v>167</v>
      </c>
      <c r="D181" s="6">
        <v>-11.61</v>
      </c>
      <c r="E181" s="6">
        <v>-5.07</v>
      </c>
      <c r="F181" s="6">
        <v>-66.290000000000006</v>
      </c>
      <c r="G181" s="6">
        <v>-48.07</v>
      </c>
    </row>
    <row r="182" spans="3:7" ht="15.5" x14ac:dyDescent="0.35">
      <c r="C182" t="s">
        <v>168</v>
      </c>
      <c r="D182" s="5">
        <v>112000000000</v>
      </c>
      <c r="E182" s="5">
        <v>115000000000</v>
      </c>
      <c r="F182" s="5">
        <v>116000000000</v>
      </c>
      <c r="G182" s="5">
        <v>118000000000</v>
      </c>
    </row>
    <row r="183" spans="3:7" ht="15.5" x14ac:dyDescent="0.35">
      <c r="C183" t="s">
        <v>169</v>
      </c>
      <c r="D183" s="6">
        <v>5.84</v>
      </c>
      <c r="E183" s="6">
        <v>8.4700000000000006</v>
      </c>
      <c r="F183" s="6">
        <v>18.600000000000001</v>
      </c>
      <c r="G183" s="6">
        <v>19.489999999999998</v>
      </c>
    </row>
    <row r="184" spans="3:7" ht="15.5" x14ac:dyDescent="0.35">
      <c r="C184" t="s">
        <v>170</v>
      </c>
      <c r="D184" s="6">
        <v>10.44</v>
      </c>
      <c r="E184" s="6">
        <v>10.75</v>
      </c>
      <c r="F184" s="6">
        <v>10.86</v>
      </c>
      <c r="G184" s="6">
        <v>10.98</v>
      </c>
    </row>
    <row r="185" spans="3:7" ht="15.5" x14ac:dyDescent="0.35">
      <c r="C185" t="s">
        <v>171</v>
      </c>
      <c r="D185" s="6">
        <v>5.97</v>
      </c>
      <c r="E185" s="6">
        <v>8.64</v>
      </c>
      <c r="F185" s="6">
        <v>18.98</v>
      </c>
      <c r="G185" s="6">
        <v>19.89</v>
      </c>
    </row>
    <row r="186" spans="3:7" ht="15.5" x14ac:dyDescent="0.35">
      <c r="C186" t="s">
        <v>172</v>
      </c>
      <c r="D186" s="6">
        <v>10.220000000000001</v>
      </c>
      <c r="E186" s="6">
        <v>10.53</v>
      </c>
      <c r="F186" s="6">
        <v>10.64</v>
      </c>
      <c r="G186" s="6">
        <v>10.76</v>
      </c>
    </row>
    <row r="187" spans="3:7" ht="15.5" x14ac:dyDescent="0.35">
      <c r="C187" t="s">
        <v>173</v>
      </c>
      <c r="D187" s="5">
        <v>0</v>
      </c>
      <c r="E187" s="5">
        <v>0</v>
      </c>
      <c r="F187" s="5">
        <v>0</v>
      </c>
      <c r="G187" s="5">
        <v>0</v>
      </c>
    </row>
    <row r="188" spans="3:7" ht="15.5" x14ac:dyDescent="0.35">
      <c r="C188" t="s">
        <v>174</v>
      </c>
      <c r="D188" s="5">
        <v>3000000000</v>
      </c>
      <c r="E188" s="5">
        <v>3000000000</v>
      </c>
      <c r="F188" s="5">
        <v>3000000000</v>
      </c>
      <c r="G188" s="5">
        <v>3000000000</v>
      </c>
    </row>
    <row r="189" spans="3:7" ht="15.5" x14ac:dyDescent="0.35">
      <c r="C189" t="s">
        <v>175</v>
      </c>
      <c r="D189" s="5">
        <v>112000000000</v>
      </c>
      <c r="E189" s="5">
        <v>115000000000</v>
      </c>
      <c r="F189" s="5">
        <v>116000000000</v>
      </c>
      <c r="G189" s="5">
        <v>118000000000</v>
      </c>
    </row>
    <row r="190" spans="3:7" ht="15.5" x14ac:dyDescent="0.35">
      <c r="C190" t="s">
        <v>24</v>
      </c>
      <c r="D190" s="5">
        <v>3000000000</v>
      </c>
      <c r="E190" s="5">
        <v>3000000000</v>
      </c>
      <c r="F190" s="5">
        <v>3000000000</v>
      </c>
      <c r="G190" s="5">
        <v>3000000000</v>
      </c>
    </row>
    <row r="191" spans="3:7" ht="15.5" x14ac:dyDescent="0.35">
      <c r="C191" t="s">
        <v>21</v>
      </c>
      <c r="D191" s="5">
        <v>-30000000000</v>
      </c>
      <c r="E191" s="5">
        <v>-30000000000</v>
      </c>
      <c r="F191" s="5">
        <v>-29000000000</v>
      </c>
      <c r="G191" s="5">
        <v>-39000000000</v>
      </c>
    </row>
    <row r="192" spans="3:7" ht="15.5" x14ac:dyDescent="0.35">
      <c r="C192" t="s">
        <v>176</v>
      </c>
      <c r="D192" s="5">
        <v>48000000000</v>
      </c>
      <c r="E192" s="5">
        <v>50000000000</v>
      </c>
      <c r="F192" s="5">
        <v>49000000000</v>
      </c>
      <c r="G192" s="5">
        <v>53000000000</v>
      </c>
    </row>
    <row r="193" spans="3:14" ht="15.5" x14ac:dyDescent="0.35">
      <c r="C193" t="s">
        <v>177</v>
      </c>
      <c r="D193" s="5">
        <v>0</v>
      </c>
      <c r="E193" s="5">
        <v>0</v>
      </c>
      <c r="F193" s="5">
        <v>-9000000000</v>
      </c>
      <c r="G193" s="5">
        <v>-5000000000</v>
      </c>
    </row>
    <row r="194" spans="3:14" ht="15.5" x14ac:dyDescent="0.35">
      <c r="C194" t="s">
        <v>178</v>
      </c>
      <c r="D194" s="5">
        <v>0</v>
      </c>
      <c r="E194" s="5">
        <v>0</v>
      </c>
      <c r="F194" s="5">
        <v>0</v>
      </c>
      <c r="G194" s="5">
        <v>0</v>
      </c>
    </row>
    <row r="195" spans="3:14" ht="15.5" x14ac:dyDescent="0.35">
      <c r="C195" t="s">
        <v>13</v>
      </c>
      <c r="D195" s="5">
        <v>0</v>
      </c>
      <c r="E195" s="5">
        <v>0</v>
      </c>
      <c r="F195" s="5">
        <v>-9000000000</v>
      </c>
      <c r="G195" s="5">
        <v>-5000000000</v>
      </c>
    </row>
    <row r="196" spans="3:14" ht="15.5" x14ac:dyDescent="0.35">
      <c r="C196" t="s">
        <v>16</v>
      </c>
      <c r="D196" s="6">
        <v>0.01</v>
      </c>
      <c r="E196" s="6">
        <v>0.04</v>
      </c>
      <c r="F196" s="6">
        <v>-0.85</v>
      </c>
      <c r="G196" s="6">
        <v>-0.48</v>
      </c>
    </row>
    <row r="197" spans="3:14" ht="15.5" x14ac:dyDescent="0.35">
      <c r="C197" t="s">
        <v>46</v>
      </c>
      <c r="I197" s="6">
        <v>-1.99</v>
      </c>
      <c r="J197" s="6">
        <v>-1.51</v>
      </c>
      <c r="K197" s="6">
        <v>1.02</v>
      </c>
      <c r="L197" s="6">
        <v>83.77</v>
      </c>
      <c r="M197" s="6">
        <v>-92268.47</v>
      </c>
      <c r="N197" s="6">
        <v>-88091.839999999997</v>
      </c>
    </row>
    <row r="198" spans="3:14" ht="15.5" x14ac:dyDescent="0.35">
      <c r="C198" t="s">
        <v>60</v>
      </c>
      <c r="I198" s="6">
        <v>-101.51</v>
      </c>
      <c r="J198" s="6">
        <v>-33.11</v>
      </c>
      <c r="K198" s="5">
        <v>50</v>
      </c>
      <c r="L198" s="5">
        <v>0</v>
      </c>
      <c r="M198" s="5">
        <v>0</v>
      </c>
      <c r="N198" s="5">
        <v>0</v>
      </c>
    </row>
    <row r="199" spans="3:14" ht="15.5" x14ac:dyDescent="0.35">
      <c r="C199" t="s">
        <v>63</v>
      </c>
      <c r="I199" s="6">
        <v>167.79</v>
      </c>
      <c r="J199" s="6">
        <v>28.36</v>
      </c>
      <c r="K199" s="6">
        <v>13.92</v>
      </c>
      <c r="L199" s="5">
        <v>0</v>
      </c>
      <c r="M199" s="5">
        <v>0</v>
      </c>
      <c r="N199" s="5">
        <v>0</v>
      </c>
    </row>
    <row r="200" spans="3:14" ht="15.5" x14ac:dyDescent="0.35">
      <c r="C200" t="s">
        <v>179</v>
      </c>
      <c r="I200" s="5">
        <v>-20370000000</v>
      </c>
      <c r="J200" s="5">
        <v>-14640000000</v>
      </c>
      <c r="K200" s="5">
        <v>-220000000</v>
      </c>
      <c r="L200" s="5">
        <v>14680000000</v>
      </c>
      <c r="M200" s="5">
        <v>2690000000</v>
      </c>
      <c r="N200" s="5">
        <v>-1060000000</v>
      </c>
    </row>
    <row r="201" spans="3:14" ht="15.5" x14ac:dyDescent="0.35">
      <c r="C201" t="s">
        <v>180</v>
      </c>
      <c r="I201" s="6">
        <v>-0.1603</v>
      </c>
      <c r="J201" s="6">
        <v>-0.10619999999999999</v>
      </c>
      <c r="K201" s="6">
        <v>6.6100000000000006E-2</v>
      </c>
      <c r="L201" s="6">
        <v>0.11609999999999999</v>
      </c>
      <c r="M201" s="6">
        <v>-0.1822</v>
      </c>
      <c r="N201" s="6">
        <v>-0.18280000000000002</v>
      </c>
    </row>
    <row r="202" spans="3:14" ht="15.5" x14ac:dyDescent="0.35">
      <c r="C202" t="s">
        <v>181</v>
      </c>
      <c r="I202" s="6">
        <v>-0.1832</v>
      </c>
      <c r="J202" s="6">
        <v>-0.11749999999999999</v>
      </c>
      <c r="K202" s="6">
        <v>7.1399999999999991E-2</v>
      </c>
      <c r="L202" s="6">
        <v>-0.14169999999999999</v>
      </c>
      <c r="M202" s="6">
        <v>0.13689999999999999</v>
      </c>
      <c r="N202" s="6">
        <v>0.15140000000000001</v>
      </c>
    </row>
    <row r="203" spans="3:14" ht="15.5" x14ac:dyDescent="0.35">
      <c r="C203" t="s">
        <v>182</v>
      </c>
      <c r="I203" s="6">
        <v>-0.20739999999999997</v>
      </c>
      <c r="J203" s="6">
        <v>-0.13419999999999999</v>
      </c>
      <c r="K203" s="6">
        <v>-2.7200000000000002E-2</v>
      </c>
      <c r="L203" s="6">
        <v>-6.3755999999999995</v>
      </c>
      <c r="M203" s="6">
        <v>-0.21729999999999999</v>
      </c>
      <c r="N203" s="6">
        <v>1.8158000000000001</v>
      </c>
    </row>
    <row r="204" spans="3:14" ht="15.5" x14ac:dyDescent="0.35">
      <c r="C204" t="s">
        <v>183</v>
      </c>
      <c r="I204" s="6">
        <v>-49.25</v>
      </c>
      <c r="J204" s="6">
        <v>-32.81</v>
      </c>
      <c r="K204" s="6">
        <v>-3.49</v>
      </c>
      <c r="L204" s="6">
        <v>3.13</v>
      </c>
      <c r="M204" s="6">
        <v>0.19</v>
      </c>
      <c r="N204" s="6">
        <v>-0.43</v>
      </c>
    </row>
    <row r="205" spans="3:14" ht="15.5" x14ac:dyDescent="0.35">
      <c r="C205" t="s">
        <v>57</v>
      </c>
      <c r="I205" s="6">
        <v>18.600000000000001</v>
      </c>
      <c r="J205" s="6">
        <v>3.89</v>
      </c>
      <c r="K205" s="6">
        <v>3.55</v>
      </c>
      <c r="L205" s="5">
        <v>0</v>
      </c>
      <c r="M205" s="5">
        <v>0</v>
      </c>
      <c r="N205" s="5">
        <v>0</v>
      </c>
    </row>
    <row r="206" spans="3:14" ht="15.5" x14ac:dyDescent="0.35">
      <c r="C206" t="s">
        <v>54</v>
      </c>
      <c r="I206" s="6">
        <v>10.86</v>
      </c>
      <c r="J206" s="6">
        <v>12.84</v>
      </c>
      <c r="K206" s="6">
        <v>14.35</v>
      </c>
      <c r="L206" s="6">
        <v>-591.21</v>
      </c>
      <c r="M206" s="6">
        <v>-674173.33</v>
      </c>
      <c r="N206" s="6">
        <v>-581817.91</v>
      </c>
    </row>
    <row r="207" spans="3:14" ht="15.5" x14ac:dyDescent="0.35">
      <c r="C207" t="s">
        <v>184</v>
      </c>
      <c r="I207" s="6">
        <v>18.98</v>
      </c>
      <c r="J207" s="6">
        <v>3.96</v>
      </c>
      <c r="K207" s="6">
        <v>3.55</v>
      </c>
      <c r="L207" s="5">
        <v>0</v>
      </c>
      <c r="M207" s="5">
        <v>0</v>
      </c>
      <c r="N207" s="5">
        <v>0</v>
      </c>
    </row>
    <row r="208" spans="3:14" ht="15.5" x14ac:dyDescent="0.35">
      <c r="C208" t="s">
        <v>185</v>
      </c>
      <c r="I208" s="6">
        <v>10.64</v>
      </c>
      <c r="J208" s="6">
        <v>12.62</v>
      </c>
      <c r="K208" s="6">
        <v>14.35</v>
      </c>
      <c r="L208" s="6">
        <v>-591.21</v>
      </c>
      <c r="M208" s="6">
        <v>-674173.33</v>
      </c>
      <c r="N208" s="6">
        <v>-581817.91</v>
      </c>
    </row>
    <row r="209" spans="2:14" ht="15.5" x14ac:dyDescent="0.35">
      <c r="C209" t="s">
        <v>186</v>
      </c>
      <c r="I209" s="5">
        <v>0</v>
      </c>
      <c r="J209" s="5">
        <v>0</v>
      </c>
      <c r="K209" s="5">
        <v>0</v>
      </c>
      <c r="L209" s="5">
        <v>19000000000</v>
      </c>
      <c r="M209" s="5">
        <v>14000000000</v>
      </c>
      <c r="N209" s="5">
        <v>4000000000</v>
      </c>
    </row>
    <row r="210" spans="2:14" ht="15.5" x14ac:dyDescent="0.35">
      <c r="C210" t="s">
        <v>187</v>
      </c>
      <c r="I210" s="5">
        <v>3000000000</v>
      </c>
      <c r="J210" s="5">
        <v>3000000000</v>
      </c>
      <c r="K210" s="5">
        <v>3000000000</v>
      </c>
      <c r="L210" s="5">
        <v>17000000000</v>
      </c>
      <c r="M210" s="5">
        <v>22000000000</v>
      </c>
      <c r="N210" s="5">
        <v>31000000000</v>
      </c>
    </row>
    <row r="211" spans="2:14" ht="15.5" x14ac:dyDescent="0.35">
      <c r="C211" t="s">
        <v>26</v>
      </c>
      <c r="I211" s="5">
        <v>3000000000</v>
      </c>
      <c r="J211" s="5">
        <v>3000000000</v>
      </c>
      <c r="K211" s="5">
        <v>3000000000</v>
      </c>
      <c r="L211" s="5">
        <v>36000000000</v>
      </c>
      <c r="M211" s="5">
        <v>36000000000</v>
      </c>
      <c r="N211" s="5">
        <v>35000000000</v>
      </c>
    </row>
    <row r="212" spans="2:14" ht="15.5" x14ac:dyDescent="0.35">
      <c r="C212" t="s">
        <v>23</v>
      </c>
      <c r="I212" s="5">
        <v>-29000000000</v>
      </c>
      <c r="J212" s="5">
        <v>-50000000000</v>
      </c>
      <c r="K212" s="5">
        <v>-63000000000</v>
      </c>
      <c r="L212" s="5">
        <v>35000000000</v>
      </c>
      <c r="M212" s="5">
        <v>36000000000</v>
      </c>
      <c r="N212" s="5">
        <v>35000000000</v>
      </c>
    </row>
    <row r="213" spans="2:14" ht="15.5" x14ac:dyDescent="0.35">
      <c r="C213" t="s">
        <v>188</v>
      </c>
      <c r="I213" s="5">
        <v>49000000000</v>
      </c>
      <c r="J213" s="5">
        <v>68000000000</v>
      </c>
      <c r="K213" s="5">
        <v>84000000000</v>
      </c>
      <c r="L213" s="5">
        <v>-2000000000</v>
      </c>
      <c r="M213" s="5">
        <v>-21000000000</v>
      </c>
      <c r="N213" s="5">
        <v>-13000000000</v>
      </c>
    </row>
    <row r="214" spans="2:14" ht="15.5" x14ac:dyDescent="0.35">
      <c r="C214" t="s">
        <v>189</v>
      </c>
      <c r="I214" s="5">
        <v>-20000000000</v>
      </c>
      <c r="J214" s="5">
        <v>-10000000000</v>
      </c>
      <c r="K214" s="5">
        <v>-5000000000</v>
      </c>
      <c r="L214" s="5">
        <v>-1000000000</v>
      </c>
      <c r="M214" s="5">
        <v>0</v>
      </c>
      <c r="N214" s="5">
        <v>0</v>
      </c>
    </row>
    <row r="215" spans="2:14" ht="15.5" x14ac:dyDescent="0.35">
      <c r="C215" t="s">
        <v>190</v>
      </c>
      <c r="I215" s="5">
        <v>0</v>
      </c>
      <c r="J215" s="5">
        <v>-1000000000</v>
      </c>
      <c r="K215" s="5">
        <v>-47000000000</v>
      </c>
      <c r="L215" s="5">
        <v>-1000000000</v>
      </c>
      <c r="M215" s="5">
        <v>0</v>
      </c>
      <c r="N215" s="5">
        <v>0</v>
      </c>
    </row>
    <row r="216" spans="2:14" ht="15.5" x14ac:dyDescent="0.35">
      <c r="C216" t="s">
        <v>15</v>
      </c>
      <c r="I216" s="5">
        <v>-20000000000</v>
      </c>
      <c r="J216" s="5">
        <v>-11000000000</v>
      </c>
      <c r="K216" s="5">
        <v>-53000000000</v>
      </c>
      <c r="L216" s="5">
        <v>-3000000000</v>
      </c>
      <c r="M216" s="5">
        <v>0</v>
      </c>
      <c r="N216" s="5">
        <v>-1000000000</v>
      </c>
    </row>
    <row r="217" spans="2:14" ht="15.5" x14ac:dyDescent="0.35">
      <c r="C217" t="s">
        <v>17</v>
      </c>
      <c r="I217" s="6">
        <v>-1.84</v>
      </c>
      <c r="J217" s="6">
        <v>-1.06</v>
      </c>
      <c r="K217" s="6">
        <v>-4.93</v>
      </c>
      <c r="L217" s="6">
        <v>-53.26</v>
      </c>
      <c r="M217" s="6">
        <v>4143.4799999999996</v>
      </c>
      <c r="N217" s="6">
        <v>-8296.3799999999992</v>
      </c>
    </row>
    <row r="219" spans="2:14" ht="15.5" x14ac:dyDescent="0.35">
      <c r="B219" t="s">
        <v>191</v>
      </c>
      <c r="C219" t="s">
        <v>192</v>
      </c>
      <c r="D219" s="5">
        <v>-3000000000</v>
      </c>
      <c r="E219" s="5">
        <v>-1000000000</v>
      </c>
      <c r="F219" s="5">
        <v>-4000000000</v>
      </c>
      <c r="G219" s="5">
        <v>-6000000000</v>
      </c>
      <c r="H219" s="5">
        <v>-9000000000</v>
      </c>
      <c r="I219" s="5">
        <v>-21000000000</v>
      </c>
      <c r="J219" s="5">
        <v>-16000000000</v>
      </c>
      <c r="K219" s="5">
        <v>11000000000</v>
      </c>
      <c r="L219" s="5">
        <v>5000000000</v>
      </c>
      <c r="M219" s="5">
        <v>-7000000000</v>
      </c>
      <c r="N219" s="5">
        <v>-7000000000</v>
      </c>
    </row>
    <row r="220" spans="2:14" ht="15.5" x14ac:dyDescent="0.35">
      <c r="C220" t="s">
        <v>45</v>
      </c>
      <c r="D220" s="6">
        <v>-0.31</v>
      </c>
      <c r="E220" s="6">
        <v>-0.11</v>
      </c>
      <c r="F220" s="6">
        <v>-0.38</v>
      </c>
      <c r="G220" s="6">
        <v>-0.56999999999999995</v>
      </c>
      <c r="H220" s="6">
        <v>-0.85</v>
      </c>
      <c r="I220" s="6">
        <v>-1.99</v>
      </c>
      <c r="J220" s="6">
        <v>-1.51</v>
      </c>
      <c r="K220" s="6">
        <v>1.02</v>
      </c>
      <c r="L220" s="6">
        <v>0.42</v>
      </c>
      <c r="M220" s="6">
        <v>-0.67</v>
      </c>
      <c r="N220" s="6">
        <v>-0.64</v>
      </c>
    </row>
    <row r="221" spans="2:14" ht="15.5" x14ac:dyDescent="0.35">
      <c r="C221" t="s">
        <v>193</v>
      </c>
      <c r="D221" s="5">
        <v>5000000000</v>
      </c>
      <c r="E221" s="5">
        <v>8000000000</v>
      </c>
      <c r="F221" s="5">
        <v>4000000000</v>
      </c>
      <c r="G221" s="5">
        <v>4000000000</v>
      </c>
      <c r="H221" s="5">
        <v>27000000000</v>
      </c>
      <c r="I221" s="5">
        <v>13000000000</v>
      </c>
      <c r="J221" s="5">
        <v>19000000000</v>
      </c>
      <c r="K221" s="5">
        <v>39000000000</v>
      </c>
      <c r="L221" s="5">
        <v>31000000000</v>
      </c>
      <c r="M221" s="5">
        <v>10000000000</v>
      </c>
      <c r="N221" s="5">
        <v>6000000000</v>
      </c>
    </row>
    <row r="222" spans="2:14" ht="15.5" x14ac:dyDescent="0.35">
      <c r="C222" t="s">
        <v>194</v>
      </c>
      <c r="I222" s="6">
        <v>-152.81</v>
      </c>
    </row>
    <row r="223" spans="2:14" ht="15.5" x14ac:dyDescent="0.35">
      <c r="C223" t="s">
        <v>292</v>
      </c>
      <c r="I223" s="6">
        <v>-95.03</v>
      </c>
    </row>
    <row r="224" spans="2:14" ht="15.5" x14ac:dyDescent="0.35">
      <c r="C224" t="s">
        <v>195</v>
      </c>
      <c r="I224" s="6">
        <v>6.95</v>
      </c>
    </row>
    <row r="225" spans="3:9" ht="15.5" x14ac:dyDescent="0.35">
      <c r="C225" t="s">
        <v>293</v>
      </c>
      <c r="I225" s="6">
        <v>-1.0500000000000001E-2</v>
      </c>
    </row>
    <row r="226" spans="3:9" ht="15.5" x14ac:dyDescent="0.35">
      <c r="C226" t="s">
        <v>294</v>
      </c>
      <c r="I226" s="6">
        <v>64.41</v>
      </c>
    </row>
    <row r="227" spans="3:9" ht="15.5" x14ac:dyDescent="0.35">
      <c r="C227" t="s">
        <v>196</v>
      </c>
      <c r="I227" s="6">
        <v>12.46</v>
      </c>
    </row>
    <row r="228" spans="3:9" ht="15.5" x14ac:dyDescent="0.35">
      <c r="C228" t="s">
        <v>295</v>
      </c>
      <c r="I228" s="6">
        <v>-101.66</v>
      </c>
    </row>
    <row r="229" spans="3:9" ht="15.5" x14ac:dyDescent="0.35">
      <c r="C229" t="s">
        <v>296</v>
      </c>
      <c r="I229" s="6">
        <v>-101.5</v>
      </c>
    </row>
    <row r="230" spans="3:9" ht="15.5" x14ac:dyDescent="0.35">
      <c r="C230" t="s">
        <v>297</v>
      </c>
      <c r="I230" s="6">
        <v>-63.49</v>
      </c>
    </row>
    <row r="231" spans="3:9" ht="15.5" x14ac:dyDescent="0.35">
      <c r="C231" t="s">
        <v>298</v>
      </c>
      <c r="I231" s="6">
        <v>-97.81</v>
      </c>
    </row>
    <row r="232" spans="3:9" ht="15.5" x14ac:dyDescent="0.35">
      <c r="C232" t="s">
        <v>301</v>
      </c>
      <c r="I232" s="6">
        <v>-1.37</v>
      </c>
    </row>
    <row r="233" spans="3:9" ht="15.5" x14ac:dyDescent="0.35">
      <c r="C233" t="s">
        <v>197</v>
      </c>
      <c r="I233" s="6">
        <v>-0.85</v>
      </c>
    </row>
    <row r="234" spans="3:9" ht="15.5" x14ac:dyDescent="0.35">
      <c r="C234" t="s">
        <v>302</v>
      </c>
      <c r="I234" s="6">
        <v>2.02</v>
      </c>
    </row>
    <row r="235" spans="3:9" ht="15.5" x14ac:dyDescent="0.35">
      <c r="C235" t="s">
        <v>198</v>
      </c>
      <c r="D235" s="6">
        <v>3.05</v>
      </c>
    </row>
    <row r="236" spans="3:9" ht="15.5" x14ac:dyDescent="0.35">
      <c r="C236" t="s">
        <v>199</v>
      </c>
      <c r="I236" s="6">
        <v>10.44</v>
      </c>
    </row>
    <row r="237" spans="3:9" ht="15.5" x14ac:dyDescent="0.35">
      <c r="C237" t="s">
        <v>303</v>
      </c>
      <c r="I237" s="6">
        <v>-1.28</v>
      </c>
    </row>
    <row r="238" spans="3:9" ht="15.5" x14ac:dyDescent="0.35">
      <c r="C238" t="s">
        <v>200</v>
      </c>
      <c r="D238" s="6">
        <v>8.83</v>
      </c>
    </row>
    <row r="239" spans="3:9" ht="15.5" x14ac:dyDescent="0.35">
      <c r="C239" t="s">
        <v>201</v>
      </c>
      <c r="D239" s="6">
        <v>7.68</v>
      </c>
    </row>
    <row r="240" spans="3:9" ht="15.5" x14ac:dyDescent="0.35">
      <c r="C240" t="s">
        <v>202</v>
      </c>
      <c r="D240" s="6">
        <v>0.02</v>
      </c>
    </row>
    <row r="241" spans="3:9" ht="15.5" x14ac:dyDescent="0.35">
      <c r="C241" t="s">
        <v>352</v>
      </c>
      <c r="D241" s="6">
        <v>0.02</v>
      </c>
    </row>
    <row r="242" spans="3:9" ht="15.5" x14ac:dyDescent="0.35">
      <c r="C242" t="s">
        <v>203</v>
      </c>
      <c r="D242" s="6">
        <v>0.13</v>
      </c>
    </row>
    <row r="243" spans="3:9" ht="15.5" x14ac:dyDescent="0.35">
      <c r="C243" t="s">
        <v>204</v>
      </c>
      <c r="D243" s="6">
        <v>0.02</v>
      </c>
    </row>
    <row r="244" spans="3:9" ht="15.5" x14ac:dyDescent="0.35">
      <c r="C244" t="s">
        <v>205</v>
      </c>
      <c r="D244" s="6">
        <v>1.1299999999999999</v>
      </c>
    </row>
    <row r="245" spans="3:9" ht="15.5" x14ac:dyDescent="0.35">
      <c r="C245" t="s">
        <v>304</v>
      </c>
      <c r="I245" s="6">
        <v>-27.23</v>
      </c>
    </row>
    <row r="246" spans="3:9" ht="15.5" x14ac:dyDescent="0.35">
      <c r="C246" t="s">
        <v>13</v>
      </c>
      <c r="D246" s="5">
        <v>0</v>
      </c>
    </row>
    <row r="247" spans="3:9" ht="15.5" x14ac:dyDescent="0.35">
      <c r="C247" t="s">
        <v>206</v>
      </c>
      <c r="I247" s="6">
        <v>6.65</v>
      </c>
    </row>
    <row r="248" spans="3:9" ht="15.5" x14ac:dyDescent="0.35">
      <c r="C248" t="s">
        <v>207</v>
      </c>
      <c r="I248" s="6">
        <v>-0.11630000000000001</v>
      </c>
    </row>
    <row r="249" spans="3:9" ht="15.5" x14ac:dyDescent="0.35">
      <c r="C249" t="s">
        <v>208</v>
      </c>
      <c r="I249" s="6">
        <v>-0.13109999999999999</v>
      </c>
    </row>
    <row r="250" spans="3:9" ht="15.5" x14ac:dyDescent="0.35">
      <c r="C250" t="s">
        <v>209</v>
      </c>
      <c r="I250" s="6">
        <v>-0.17670000000000002</v>
      </c>
    </row>
    <row r="251" spans="3:9" ht="15.5" x14ac:dyDescent="0.35">
      <c r="C251" t="s">
        <v>305</v>
      </c>
      <c r="I251" s="6">
        <v>-0.23440000000000003</v>
      </c>
    </row>
    <row r="252" spans="3:9" ht="15.5" x14ac:dyDescent="0.35">
      <c r="C252" t="s">
        <v>210</v>
      </c>
      <c r="D252" s="6">
        <v>138.76</v>
      </c>
    </row>
    <row r="253" spans="3:9" ht="15.5" x14ac:dyDescent="0.35">
      <c r="C253" t="s">
        <v>211</v>
      </c>
      <c r="D253" s="6">
        <v>148.58000000000001</v>
      </c>
    </row>
    <row r="254" spans="3:9" ht="15.5" x14ac:dyDescent="0.35">
      <c r="C254" t="s">
        <v>212</v>
      </c>
      <c r="D254" s="6">
        <v>67.62</v>
      </c>
    </row>
    <row r="255" spans="3:9" ht="15.5" x14ac:dyDescent="0.35">
      <c r="C255" t="s">
        <v>213</v>
      </c>
      <c r="D255" s="6">
        <v>219.72</v>
      </c>
    </row>
    <row r="256" spans="3:9" ht="15.5" x14ac:dyDescent="0.35">
      <c r="C256" t="s">
        <v>214</v>
      </c>
      <c r="D256" s="6">
        <v>0.66</v>
      </c>
    </row>
    <row r="257" spans="3:9" ht="15.5" x14ac:dyDescent="0.35">
      <c r="C257" t="s">
        <v>306</v>
      </c>
      <c r="I257" s="6">
        <v>0.17</v>
      </c>
    </row>
    <row r="258" spans="3:9" ht="15.5" x14ac:dyDescent="0.35">
      <c r="C258" t="s">
        <v>307</v>
      </c>
      <c r="I258" s="6">
        <v>2.1800000000000002</v>
      </c>
    </row>
    <row r="259" spans="3:9" ht="15.5" x14ac:dyDescent="0.35">
      <c r="C259" t="s">
        <v>41</v>
      </c>
      <c r="I259" s="5">
        <v>1394000000000</v>
      </c>
    </row>
    <row r="260" spans="3:9" ht="15.5" x14ac:dyDescent="0.35">
      <c r="C260" t="s">
        <v>215</v>
      </c>
      <c r="I260" s="5">
        <v>1364000000000</v>
      </c>
    </row>
    <row r="261" spans="3:9" ht="15.5" x14ac:dyDescent="0.35">
      <c r="C261" t="s">
        <v>216</v>
      </c>
      <c r="I261" s="5">
        <v>10720000000</v>
      </c>
    </row>
    <row r="262" spans="3:9" ht="15.5" x14ac:dyDescent="0.35">
      <c r="C262" t="s">
        <v>217</v>
      </c>
      <c r="I262" s="6">
        <v>0.22219999999999998</v>
      </c>
    </row>
    <row r="263" spans="3:9" ht="15.5" x14ac:dyDescent="0.35">
      <c r="C263" t="s">
        <v>218</v>
      </c>
      <c r="D263" s="6">
        <v>0.26069999999999999</v>
      </c>
    </row>
    <row r="264" spans="3:9" ht="15.5" x14ac:dyDescent="0.35">
      <c r="C264" t="s">
        <v>219</v>
      </c>
      <c r="D264" s="6">
        <v>-0.68049999999999999</v>
      </c>
    </row>
    <row r="265" spans="3:9" ht="15.5" x14ac:dyDescent="0.35">
      <c r="C265" t="s">
        <v>220</v>
      </c>
      <c r="D265" s="6">
        <v>-0.64319999999999988</v>
      </c>
    </row>
    <row r="266" spans="3:9" ht="15.5" x14ac:dyDescent="0.35">
      <c r="C266" t="s">
        <v>221</v>
      </c>
      <c r="D266" s="6">
        <v>1.6422999999999999</v>
      </c>
    </row>
    <row r="267" spans="3:9" ht="15.5" x14ac:dyDescent="0.35">
      <c r="C267" t="s">
        <v>222</v>
      </c>
      <c r="D267" s="6">
        <v>2.38</v>
      </c>
    </row>
    <row r="268" spans="3:9" ht="15.5" x14ac:dyDescent="0.35">
      <c r="C268" t="s">
        <v>223</v>
      </c>
      <c r="D268" s="6">
        <v>0.49780000000000002</v>
      </c>
    </row>
    <row r="269" spans="3:9" ht="15.5" x14ac:dyDescent="0.35">
      <c r="C269" t="s">
        <v>224</v>
      </c>
      <c r="I269" s="5">
        <v>5</v>
      </c>
    </row>
    <row r="270" spans="3:9" ht="15.5" x14ac:dyDescent="0.35">
      <c r="C270" t="s">
        <v>225</v>
      </c>
      <c r="I270" s="6">
        <v>0.88</v>
      </c>
    </row>
    <row r="271" spans="3:9" ht="15.5" x14ac:dyDescent="0.35">
      <c r="C271" t="s">
        <v>226</v>
      </c>
      <c r="I271" s="6">
        <v>0.56999999999999995</v>
      </c>
    </row>
    <row r="272" spans="3:9" ht="15.5" x14ac:dyDescent="0.35">
      <c r="C272" t="s">
        <v>228</v>
      </c>
      <c r="I272" s="6">
        <v>0.03</v>
      </c>
    </row>
    <row r="273" spans="3:9" ht="15.5" x14ac:dyDescent="0.35">
      <c r="C273" t="s">
        <v>229</v>
      </c>
      <c r="I273" s="6">
        <v>0.05</v>
      </c>
    </row>
    <row r="274" spans="3:9" ht="15.5" x14ac:dyDescent="0.35">
      <c r="C274" t="s">
        <v>230</v>
      </c>
      <c r="I274" s="6">
        <v>0.5</v>
      </c>
    </row>
    <row r="275" spans="3:9" ht="15.5" x14ac:dyDescent="0.35">
      <c r="C275" t="s">
        <v>309</v>
      </c>
      <c r="I275" s="5">
        <v>22000000000</v>
      </c>
    </row>
    <row r="276" spans="3:9" ht="15.5" x14ac:dyDescent="0.35">
      <c r="C276" t="s">
        <v>310</v>
      </c>
      <c r="I276" s="5">
        <v>8000000000</v>
      </c>
    </row>
    <row r="277" spans="3:9" ht="15.5" x14ac:dyDescent="0.35">
      <c r="C277" t="s">
        <v>311</v>
      </c>
      <c r="I277" s="5">
        <v>14000000000</v>
      </c>
    </row>
    <row r="278" spans="3:9" ht="15.5" x14ac:dyDescent="0.35">
      <c r="C278" t="s">
        <v>312</v>
      </c>
      <c r="I278" s="5">
        <v>-15000000000</v>
      </c>
    </row>
    <row r="279" spans="3:9" ht="15.5" x14ac:dyDescent="0.35">
      <c r="C279" t="s">
        <v>231</v>
      </c>
      <c r="D279" s="5">
        <v>33000000000</v>
      </c>
    </row>
    <row r="280" spans="3:9" ht="15.5" x14ac:dyDescent="0.35">
      <c r="C280" t="s">
        <v>232</v>
      </c>
      <c r="D280" s="5">
        <v>126000000000</v>
      </c>
    </row>
    <row r="281" spans="3:9" ht="15.5" x14ac:dyDescent="0.35">
      <c r="C281" t="s">
        <v>233</v>
      </c>
      <c r="D281" s="5">
        <v>14000000000</v>
      </c>
    </row>
    <row r="282" spans="3:9" ht="15.5" x14ac:dyDescent="0.35">
      <c r="C282" t="s">
        <v>176</v>
      </c>
      <c r="D282" s="5">
        <v>48000000000</v>
      </c>
    </row>
    <row r="283" spans="3:9" ht="15.5" x14ac:dyDescent="0.35">
      <c r="C283" t="s">
        <v>175</v>
      </c>
      <c r="I283" s="5">
        <v>112000000000</v>
      </c>
    </row>
    <row r="284" spans="3:9" ht="15.5" x14ac:dyDescent="0.35">
      <c r="C284" t="s">
        <v>174</v>
      </c>
      <c r="D284" s="5">
        <v>3000000000</v>
      </c>
    </row>
    <row r="285" spans="3:9" ht="15.5" x14ac:dyDescent="0.35">
      <c r="C285" t="s">
        <v>173</v>
      </c>
      <c r="D285" s="5">
        <v>0</v>
      </c>
    </row>
    <row r="286" spans="3:9" ht="15.5" x14ac:dyDescent="0.35">
      <c r="C286" t="s">
        <v>24</v>
      </c>
      <c r="D286" s="5">
        <v>3000000000</v>
      </c>
    </row>
    <row r="287" spans="3:9" ht="15.5" x14ac:dyDescent="0.35">
      <c r="C287" t="s">
        <v>21</v>
      </c>
      <c r="D287" s="5">
        <v>-30000000000</v>
      </c>
    </row>
    <row r="288" spans="3:9" ht="15.5" x14ac:dyDescent="0.35">
      <c r="C288" t="s">
        <v>234</v>
      </c>
      <c r="I288" s="5">
        <v>112000000000</v>
      </c>
    </row>
    <row r="289" spans="3:9" ht="15.5" x14ac:dyDescent="0.35">
      <c r="C289" t="s">
        <v>313</v>
      </c>
      <c r="I289" s="5">
        <v>-14000000000</v>
      </c>
    </row>
    <row r="290" spans="3:9" ht="15.5" x14ac:dyDescent="0.35">
      <c r="C290" t="s">
        <v>314</v>
      </c>
      <c r="I290" s="5">
        <v>0</v>
      </c>
    </row>
    <row r="291" spans="3:9" ht="15.5" x14ac:dyDescent="0.35">
      <c r="C291" t="s">
        <v>315</v>
      </c>
      <c r="I291" s="5">
        <v>-1000000000</v>
      </c>
    </row>
    <row r="292" spans="3:9" ht="15.5" x14ac:dyDescent="0.35">
      <c r="C292" t="s">
        <v>316</v>
      </c>
      <c r="I292" s="5">
        <v>0</v>
      </c>
    </row>
    <row r="293" spans="3:9" ht="15.5" x14ac:dyDescent="0.35">
      <c r="C293" t="s">
        <v>317</v>
      </c>
      <c r="I293" s="5">
        <v>-14000000000</v>
      </c>
    </row>
  </sheetData>
  <pageMargins left="0.7" right="0.7" top="0.75" bottom="0.75" header="0.3" footer="0.3"/>
  <ignoredErrors>
    <ignoredError sqref="A1:N294" numberStoredAsText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N28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1328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1329</v>
      </c>
      <c r="D2" s="2" vm="218">
        <f ca="1">IFERROR(_xlfn.STOCKHISTORY("XIDX:" &amp; $C$1, D3, , 0, 0, 1), "Libur")</f>
        <v>188</v>
      </c>
      <c r="E2" s="2" vm="219">
        <f ca="1">IFERROR(_xlfn.STOCKHISTORY("XIDX:" &amp; $C$1, E3, , 0, 0, 1), "Libur")</f>
        <v>87</v>
      </c>
      <c r="H2" s="2" vm="219">
        <f ca="1">IFERROR(INDEX(D2:G2,COUNT(D2:G2)),"")</f>
        <v>87</v>
      </c>
      <c r="I2" s="2" vm="91">
        <f t="shared" ref="I2:N2" ca="1" si="0">IFERROR(_xlfn.STOCKHISTORY("XIDX:" &amp; $C$1, I1, , 0, 0, 1), "Libur")</f>
        <v>236</v>
      </c>
      <c r="J2" s="2" vm="41">
        <f t="shared" ca="1" si="0"/>
        <v>67</v>
      </c>
      <c r="K2" s="2" vm="14">
        <f t="shared" ca="1" si="0"/>
        <v>50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43037648407</v>
      </c>
      <c r="E4" s="2">
        <f>IFERROR(INDEX(E51:E500,MATCH($C$4,$C$51:$C$500,0)),"")</f>
        <v>2888058465</v>
      </c>
      <c r="H4" s="2">
        <f>IFERROR(SUM(D4:G4)*(4/MAX(1,COUNT(D4:G4))),"")</f>
        <v>91851413744</v>
      </c>
      <c r="I4" s="2">
        <f t="shared" ref="I4:N4" si="1">IFERROR(INDEX(I51:I500,MATCH($C$4,$C$51:$C$500,0)),"")</f>
        <v>37496815484</v>
      </c>
      <c r="J4" s="2">
        <f t="shared" si="1"/>
        <v>66734442107</v>
      </c>
      <c r="K4" s="2">
        <f t="shared" si="1"/>
        <v>197192105891</v>
      </c>
      <c r="L4" s="2">
        <f t="shared" si="1"/>
        <v>182911818930</v>
      </c>
      <c r="M4" s="2">
        <f t="shared" si="1"/>
        <v>139762881364</v>
      </c>
      <c r="N4" s="2">
        <f t="shared" si="1"/>
        <v>13654437626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-1482419138</v>
      </c>
      <c r="E5" s="2">
        <f>IFERROR(INDEX(E51:E500,MATCH($C$5,$C$51:$C$500,0)),"")</f>
        <v>-5271843143</v>
      </c>
      <c r="H5" s="2">
        <f>IFERROR(SUM(D5:G5)*(4/MAX(1,COUNT(D5:G5))),"")</f>
        <v>-13508524562</v>
      </c>
      <c r="I5" s="2">
        <f t="shared" ref="I5:N5" si="2">IFERROR(INDEX(I51:I500,MATCH($C$5,$C$51:$C$500,0)),"")</f>
        <v>-26094623523</v>
      </c>
      <c r="J5" s="2">
        <f t="shared" si="2"/>
        <v>8632465037</v>
      </c>
      <c r="K5" s="2">
        <f t="shared" si="2"/>
        <v>18352734269</v>
      </c>
      <c r="L5" s="2">
        <f t="shared" si="2"/>
        <v>19349150011</v>
      </c>
      <c r="M5" s="2">
        <f t="shared" si="2"/>
        <v>11062244388</v>
      </c>
      <c r="N5" s="2">
        <f t="shared" si="2"/>
        <v>-1539115790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147052518261</v>
      </c>
      <c r="E6" s="2">
        <f>IFERROR(INDEX(E51:E500,MATCH($C$6,$C$51:$C$500,0)),"")</f>
        <v>148534937399</v>
      </c>
      <c r="H6" s="2">
        <f>IFERROR(INDEX(D6:G6,COUNT(D6:G6)),"")</f>
        <v>148534937399</v>
      </c>
      <c r="I6" s="2">
        <f t="shared" ref="I6:N6" si="3">IFERROR(INDEX(I51:I500,MATCH($C$6,$C$51:$C$500,0)),"")</f>
        <v>153806780542</v>
      </c>
      <c r="J6" s="2">
        <f t="shared" si="3"/>
        <v>179901404065</v>
      </c>
      <c r="K6" s="2">
        <f t="shared" si="3"/>
        <v>171268939028</v>
      </c>
      <c r="L6" s="2">
        <f t="shared" si="3"/>
        <v>65402461150</v>
      </c>
      <c r="M6" s="2">
        <f t="shared" si="3"/>
        <v>46053311139</v>
      </c>
      <c r="N6" s="2">
        <f t="shared" si="3"/>
        <v>34991066751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2.86</v>
      </c>
      <c r="E7" s="3">
        <f>IFERROR(INDEX(E51:E500,MATCH($C$7,$C$51:$C$500,0))/1000000000,"")</f>
        <v>2.86</v>
      </c>
      <c r="H7" s="3">
        <f>IFERROR(INDEX(D7:G7,COUNT(D7:G7)),"")</f>
        <v>2.86</v>
      </c>
      <c r="I7" s="3">
        <f t="shared" ref="I7:N7" si="4">IFERROR(INDEX(I51:I500,MATCH($C$7,$C$51:$C$500,0))/1000000000,"")</f>
        <v>2.86</v>
      </c>
      <c r="J7" s="3">
        <f t="shared" si="4"/>
        <v>2.86</v>
      </c>
      <c r="K7" s="3">
        <f t="shared" si="4"/>
        <v>2.86</v>
      </c>
      <c r="L7" s="3">
        <f t="shared" si="4"/>
        <v>0.01</v>
      </c>
      <c r="M7" s="3">
        <f t="shared" si="4"/>
        <v>0.01</v>
      </c>
      <c r="N7" s="3">
        <f t="shared" si="4"/>
        <v>0.01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4000000000</v>
      </c>
      <c r="E8" s="2">
        <f>IFERROR(INDEX(E51:E500,MATCH("Free cash flow (Quarter)",$C$51:$C$500,0)),"")</f>
        <v>-3000000000</v>
      </c>
      <c r="H8" s="2">
        <f>IFERROR(INDEX(D8:G8,COUNT(D8:G8)),"")</f>
        <v>-3000000000</v>
      </c>
      <c r="I8" s="2">
        <f t="shared" ref="I8:N8" si="5">IFERROR(INDEX(I51:I500,MATCH($C$8,$C$51:$C$500,0)),"")</f>
        <v>-26000000000</v>
      </c>
      <c r="J8" s="2">
        <f t="shared" si="5"/>
        <v>0</v>
      </c>
      <c r="K8" s="2">
        <f t="shared" si="5"/>
        <v>-53000000000</v>
      </c>
      <c r="L8" s="2">
        <f t="shared" si="5"/>
        <v>8000000000</v>
      </c>
      <c r="M8" s="2">
        <f t="shared" si="5"/>
        <v>-13000000000</v>
      </c>
      <c r="N8" s="2">
        <f t="shared" si="5"/>
        <v>-4000000000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1.47</v>
      </c>
      <c r="E9" s="3">
        <f>IFERROR(INDEX(E51:E500,MATCH("Free cash flow per share (Quarter)",$C$51:$C$500,0)),"")</f>
        <v>-0.89</v>
      </c>
      <c r="H9" s="3">
        <f>IFERROR(INDEX(D9:G9,COUNT(D9:G9)),"")</f>
        <v>-0.89</v>
      </c>
      <c r="I9" s="3">
        <f t="shared" ref="I9:N9" si="6">IFERROR(INDEX(I51:I500,MATCH($C$9,$C$51:$C$500,0)),"")</f>
        <v>-9.1999999999999993</v>
      </c>
      <c r="J9" s="3">
        <f t="shared" si="6"/>
        <v>-0.05</v>
      </c>
      <c r="K9" s="3">
        <f t="shared" si="6"/>
        <v>-18.55</v>
      </c>
      <c r="L9" s="3">
        <f t="shared" si="6"/>
        <v>1662.04</v>
      </c>
      <c r="M9" s="3">
        <f t="shared" si="6"/>
        <v>-2537.5700000000002</v>
      </c>
      <c r="N9" s="3">
        <f t="shared" si="6"/>
        <v>-700.81</v>
      </c>
    </row>
    <row r="10" spans="1:14" ht="15.5" x14ac:dyDescent="0.35">
      <c r="C10" t="s">
        <v>18</v>
      </c>
      <c r="D10" s="3">
        <f ca="1">IFERROR(IF(D9=0,"",D2/D9),"")</f>
        <v>127.89115646258503</v>
      </c>
      <c r="E10" s="3">
        <f ca="1">IFERROR(IF(E9=0,"",E2/E9),"")</f>
        <v>-97.752808988764045</v>
      </c>
      <c r="I10" s="3">
        <f t="shared" ref="I10:N10" ca="1" si="7">IFERROR(IF(I9=0,"",I2/I9),"")</f>
        <v>-25.65217391304348</v>
      </c>
      <c r="J10" s="3">
        <f t="shared" ca="1" si="7"/>
        <v>-1340</v>
      </c>
      <c r="K10" s="3">
        <f t="shared" ca="1" si="7"/>
        <v>-2.6954177897574123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6608563079</v>
      </c>
      <c r="E11" s="2">
        <f>IFERROR(INDEX(E51:E500,MATCH($C$11,$C$51:$C$500,0)),"")</f>
        <v>2609518931</v>
      </c>
      <c r="H11" s="2">
        <f>IFERROR(INDEX(D11:G11,COUNT(D11:G11)),"")</f>
        <v>2609518931</v>
      </c>
      <c r="I11" s="2">
        <f t="shared" ref="I11:N11" si="8">IFERROR(INDEX(I51:I500,MATCH($C$11,$C$51:$C$500,0)),"")</f>
        <v>6454660239</v>
      </c>
      <c r="J11" s="2">
        <f t="shared" si="8"/>
        <v>18511724455</v>
      </c>
      <c r="K11" s="2">
        <f t="shared" si="8"/>
        <v>28769409874</v>
      </c>
      <c r="L11" s="2">
        <f t="shared" si="8"/>
        <v>2368326351</v>
      </c>
      <c r="M11" s="2">
        <f t="shared" si="8"/>
        <v>2185265058</v>
      </c>
      <c r="N11" s="2">
        <f t="shared" si="8"/>
        <v>120711025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-4000000000</v>
      </c>
      <c r="E12" s="2">
        <f>IFERROR(INDEX(E51:E500,MATCH("Net Debt (Quarter)",$C$51:$C$500,0)),"")</f>
        <v>1000000000</v>
      </c>
      <c r="H12" s="2">
        <f>IFERROR(INDEX(D12:G12,COUNT(D12:G12)),"")</f>
        <v>1000000000</v>
      </c>
      <c r="I12" s="2">
        <f t="shared" ref="I12:N12" si="9">IFERROR(INDEX(I51:I500,MATCH($C$12,$C$51:$C$500,0)),"")</f>
        <v>-3000000000</v>
      </c>
      <c r="J12" s="2">
        <f t="shared" si="9"/>
        <v>-17000000000</v>
      </c>
      <c r="K12" s="2">
        <f t="shared" si="9"/>
        <v>-28000000000</v>
      </c>
      <c r="L12" s="2">
        <f t="shared" si="9"/>
        <v>2000000000</v>
      </c>
      <c r="M12" s="2">
        <f t="shared" si="9"/>
        <v>2000000000</v>
      </c>
      <c r="N12" s="2">
        <f t="shared" si="9"/>
        <v>5000000000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3000000000</v>
      </c>
      <c r="E13" s="2">
        <f>IFERROR(INDEX(E51:E500,MATCH("Total Debt (Quarter)",$C$51:$C$500,0)),"")</f>
        <v>3000000000</v>
      </c>
      <c r="H13" s="2">
        <f>IFERROR(INDEX(D13:G13,COUNT(D13:G13)),"")</f>
        <v>3000000000</v>
      </c>
      <c r="I13" s="2">
        <f t="shared" ref="I13:N13" si="10">IFERROR(INDEX(I51:I500,MATCH($C$13,$C$51:$C$500,0)),"")</f>
        <v>4000000000</v>
      </c>
      <c r="J13" s="2">
        <f t="shared" si="10"/>
        <v>2000000000</v>
      </c>
      <c r="K13" s="2">
        <f t="shared" si="10"/>
        <v>1000000000</v>
      </c>
      <c r="L13" s="2">
        <f t="shared" si="10"/>
        <v>5000000000</v>
      </c>
      <c r="M13" s="2">
        <f t="shared" si="10"/>
        <v>4000000000</v>
      </c>
      <c r="N13" s="2">
        <f t="shared" si="10"/>
        <v>5000000000</v>
      </c>
    </row>
    <row r="14" spans="1:14" ht="15.5" x14ac:dyDescent="0.35">
      <c r="C14" t="s">
        <v>27</v>
      </c>
      <c r="D14" s="2">
        <f>IFERROR(INDEX(D51:D500,MATCH($C$14,$C$51:$C$500,0)),"")</f>
        <v>-244580055</v>
      </c>
      <c r="E14" s="2">
        <f>IFERROR(INDEX(E51:E500,MATCH($C$14,$C$51:$C$500,0)),"")</f>
        <v>0</v>
      </c>
      <c r="H14" s="2">
        <f>IFERROR(SUM(D14:G14)*(4/MAX(1,COUNT(D14:G14))),"")</f>
        <v>-489160110</v>
      </c>
      <c r="I14" s="2">
        <f t="shared" ref="I14:N14" si="11">IFERROR(INDEX(I51:I500,MATCH($C$14,$C$51:$C$500,0)),"")</f>
        <v>-399387548</v>
      </c>
      <c r="J14" s="2">
        <f t="shared" si="11"/>
        <v>-352584601</v>
      </c>
      <c r="K14" s="2">
        <f t="shared" si="11"/>
        <v>-199611916</v>
      </c>
      <c r="L14" s="2">
        <f t="shared" si="11"/>
        <v>-633388327</v>
      </c>
      <c r="M14" s="2">
        <f t="shared" si="11"/>
        <v>-720037039</v>
      </c>
      <c r="N14" s="2">
        <f t="shared" si="11"/>
        <v>-560675679</v>
      </c>
    </row>
    <row r="15" spans="1:14" ht="15.5" x14ac:dyDescent="0.35">
      <c r="C15" t="s">
        <v>28</v>
      </c>
      <c r="D15" s="2">
        <f>IFERROR(INDEX(D51:D500,MATCH($C$15,$C$51:$C$500,0)),"")</f>
        <v>-305579128</v>
      </c>
      <c r="E15" s="2">
        <f>IFERROR(INDEX(E51:E500,MATCH($C$15,$C$51:$C$500,0)),"")</f>
        <v>-32415932</v>
      </c>
      <c r="H15" s="2">
        <f>IFERROR(SUM(D15:G15)*(4/MAX(1,COUNT(D15:G15))),"")</f>
        <v>-675990120</v>
      </c>
      <c r="I15" s="2">
        <f t="shared" ref="I15:N15" si="12">IFERROR(INDEX(I51:I500,MATCH($C$15,$C$51:$C$500,0)),"")</f>
        <v>-993665610</v>
      </c>
      <c r="J15" s="2">
        <f t="shared" si="12"/>
        <v>-1768462716</v>
      </c>
      <c r="K15" s="2">
        <f t="shared" si="12"/>
        <v>-5225590806</v>
      </c>
      <c r="L15" s="2">
        <f t="shared" si="12"/>
        <v>-5304043337</v>
      </c>
      <c r="M15" s="2">
        <f t="shared" si="12"/>
        <v>-4934435126</v>
      </c>
      <c r="N15" s="2">
        <f t="shared" si="12"/>
        <v>-409633129</v>
      </c>
    </row>
    <row r="16" spans="1:14" ht="15.5" x14ac:dyDescent="0.35">
      <c r="C16" t="s">
        <v>29</v>
      </c>
      <c r="D16" s="2">
        <f>IFERROR(INDEX(D51:D500,MATCH($C$16,$C$51:$C$500,0)),"")</f>
        <v>-1176840010</v>
      </c>
      <c r="E16" s="2">
        <f>IFERROR(INDEX(E51:E500,MATCH($C$16,$C$51:$C$500,0)),"")</f>
        <v>-5239427211</v>
      </c>
      <c r="H16" s="2">
        <f>IFERROR(SUM(D16:G16)*(4/MAX(1,COUNT(D16:G16))),"")</f>
        <v>-12832534442</v>
      </c>
      <c r="I16" s="2">
        <f t="shared" ref="I16:N16" si="13">IFERROR(INDEX(I51:I500,MATCH($C$16,$C$51:$C$500,0)),"")</f>
        <v>-25209428789</v>
      </c>
      <c r="J16" s="2">
        <f t="shared" si="13"/>
        <v>10277716247</v>
      </c>
      <c r="K16" s="2">
        <f t="shared" si="13"/>
        <v>23368889494</v>
      </c>
      <c r="L16" s="2">
        <f t="shared" si="13"/>
        <v>24693927001</v>
      </c>
      <c r="M16" s="2">
        <f t="shared" si="13"/>
        <v>15999247908</v>
      </c>
      <c r="N16" s="2">
        <f t="shared" si="13"/>
        <v>-1017752200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38</v>
      </c>
      <c r="C19" t="s">
        <v>39</v>
      </c>
    </row>
    <row r="20" spans="1:14" ht="15.5" x14ac:dyDescent="0.35">
      <c r="A20" t="s">
        <v>40</v>
      </c>
      <c r="C20" t="s">
        <v>41</v>
      </c>
      <c r="D20" s="2">
        <f ca="1">IFERROR(D21*D2,"")</f>
        <v>537680000000</v>
      </c>
      <c r="E20" s="2">
        <f ca="1">IFERROR(E21*E2,"")</f>
        <v>248820000000</v>
      </c>
      <c r="H20" s="2">
        <f t="shared" ref="H20:N20" ca="1" si="14">IFERROR(H21*H2,"")</f>
        <v>248820000000</v>
      </c>
      <c r="I20" s="2">
        <f t="shared" ca="1" si="14"/>
        <v>674960000000</v>
      </c>
      <c r="J20" s="2">
        <f t="shared" ca="1" si="14"/>
        <v>191620000000</v>
      </c>
      <c r="K20" s="2">
        <f t="shared" ca="1" si="14"/>
        <v>143000000000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2860000000</v>
      </c>
      <c r="E21" s="2">
        <f>IFERROR(INDEX(E51:E500,MATCH($C$7,$C$51:$C$500,0)),"")</f>
        <v>2860000000</v>
      </c>
      <c r="H21" s="2">
        <f>IFERROR(INDEX(D21:G21,COUNT(D21:G21)),"")</f>
        <v>2860000000</v>
      </c>
      <c r="I21" s="2">
        <f t="shared" ref="I21:N21" si="15">IFERROR(INDEX(I51:I500,MATCH($C$7,$C$51:$C$500,0)),"")</f>
        <v>2860000000</v>
      </c>
      <c r="J21" s="2">
        <f t="shared" si="15"/>
        <v>2860000000</v>
      </c>
      <c r="K21" s="2">
        <f t="shared" si="15"/>
        <v>2860000000</v>
      </c>
      <c r="L21" s="2">
        <f t="shared" si="15"/>
        <v>10000000</v>
      </c>
      <c r="M21" s="2">
        <f t="shared" si="15"/>
        <v>10000000</v>
      </c>
      <c r="N21" s="2">
        <f t="shared" si="15"/>
        <v>10000000</v>
      </c>
    </row>
    <row r="23" spans="1:14" ht="15.5" x14ac:dyDescent="0.35">
      <c r="B23" t="s">
        <v>42</v>
      </c>
      <c r="C23" t="s">
        <v>43</v>
      </c>
      <c r="D23" s="3">
        <f>IFERROR(D5/D6*100,"")</f>
        <v>-1.0080882364550123</v>
      </c>
      <c r="E23" s="3">
        <f>IFERROR(E5/E6*100,"")</f>
        <v>-3.5492277004423425</v>
      </c>
      <c r="H23" s="3">
        <f t="shared" ref="H23:N23" si="16">IFERROR(H5/H6*100,"")</f>
        <v>-9.0945098833636067</v>
      </c>
      <c r="I23" s="3">
        <f t="shared" si="16"/>
        <v>-16.965847299478675</v>
      </c>
      <c r="J23" s="3">
        <f t="shared" si="16"/>
        <v>4.7984422811291747</v>
      </c>
      <c r="K23" s="3">
        <f t="shared" si="16"/>
        <v>10.715740036200955</v>
      </c>
      <c r="L23" s="3">
        <f t="shared" si="16"/>
        <v>29.584742945105514</v>
      </c>
      <c r="M23" s="3">
        <f t="shared" si="16"/>
        <v>24.020519077578328</v>
      </c>
      <c r="N23" s="3">
        <f t="shared" si="16"/>
        <v>-4.3985963644735522</v>
      </c>
    </row>
    <row r="24" spans="1:14" ht="15.5" x14ac:dyDescent="0.35">
      <c r="C24" t="s">
        <v>44</v>
      </c>
      <c r="D24" s="4">
        <f>IFERROR(_xlfn.RRI(5,I23,D23),"")</f>
        <v>-0.4314291388832735</v>
      </c>
      <c r="E24" s="4" t="str">
        <f>IFERROR(_xlfn.RRI(5,J23,E23),"")</f>
        <v/>
      </c>
      <c r="H24" s="4" t="str">
        <f t="shared" ref="H24:N24" si="17">IFERROR(_xlfn.RRI(5,M23,H23),"")</f>
        <v/>
      </c>
      <c r="I24" s="4">
        <f t="shared" si="17"/>
        <v>0.30994266856465669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45</v>
      </c>
      <c r="C25" t="s">
        <v>46</v>
      </c>
      <c r="D25" s="3">
        <f>IFERROR(INDEX(D51:D500,MATCH($A$25,$C$51:$C$500,0)),"")</f>
        <v>-0.52</v>
      </c>
      <c r="E25" s="3">
        <f>IFERROR(INDEX(E51:E500,MATCH($A$25,$C$51:$C$500,0)),"")</f>
        <v>-1.84</v>
      </c>
      <c r="H25" s="3">
        <f>IFERROR(INDEX(D25:G25,COUNT(D25:G25)),"")</f>
        <v>-1.84</v>
      </c>
      <c r="I25" s="3">
        <f t="shared" ref="I25:N25" si="18">IFERROR(INDEX(I51:I500,MATCH($C$25,$C$51:$C$500,0)),"")</f>
        <v>-9.16</v>
      </c>
      <c r="J25" s="3">
        <f t="shared" si="18"/>
        <v>2.97</v>
      </c>
      <c r="K25" s="3">
        <f t="shared" si="18"/>
        <v>6.34</v>
      </c>
      <c r="L25" s="3">
        <f t="shared" si="18"/>
        <v>3877.98</v>
      </c>
      <c r="M25" s="3">
        <f t="shared" si="18"/>
        <v>2212.96</v>
      </c>
      <c r="N25" s="3">
        <f t="shared" si="18"/>
        <v>-285.48</v>
      </c>
    </row>
    <row r="26" spans="1:14" ht="15.5" x14ac:dyDescent="0.35">
      <c r="C26" t="s">
        <v>47</v>
      </c>
      <c r="D26" s="4">
        <f>IFERROR(_xlfn.RRI(5,I25,D25),"")</f>
        <v>-0.43659386210593187</v>
      </c>
      <c r="E26" s="4" t="str">
        <f>IFERROR(_xlfn.RRI(5,J25,E25),"")</f>
        <v/>
      </c>
      <c r="H26" s="4" t="str">
        <f t="shared" ref="H26:N26" si="19">IFERROR(_xlfn.RRI(5,M25,H25),"")</f>
        <v/>
      </c>
      <c r="I26" s="4">
        <f t="shared" si="19"/>
        <v>-0.49735200202716634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48</v>
      </c>
      <c r="D27" s="3">
        <f>IFERROR(D4/D21,"")</f>
        <v>15.048128813636364</v>
      </c>
      <c r="E27" s="3">
        <f>IFERROR(E4/E21,"")</f>
        <v>1.009810652097902</v>
      </c>
      <c r="H27" s="3">
        <f t="shared" ref="H27:N27" si="20">IFERROR(H4/H21,"")</f>
        <v>32.115878931468529</v>
      </c>
      <c r="I27" s="3">
        <f t="shared" si="20"/>
        <v>13.110774644755244</v>
      </c>
      <c r="J27" s="3">
        <f t="shared" si="20"/>
        <v>23.333721016433568</v>
      </c>
      <c r="K27" s="3">
        <f t="shared" si="20"/>
        <v>68.948288773076925</v>
      </c>
      <c r="L27" s="3">
        <f t="shared" si="20"/>
        <v>18291.181893000001</v>
      </c>
      <c r="M27" s="3">
        <f t="shared" si="20"/>
        <v>13976.2881364</v>
      </c>
      <c r="N27" s="3">
        <f t="shared" si="20"/>
        <v>1365.4437625999999</v>
      </c>
    </row>
    <row r="28" spans="1:14" ht="15.5" x14ac:dyDescent="0.35">
      <c r="C28" t="s">
        <v>49</v>
      </c>
      <c r="D28" s="4">
        <f>IFERROR(_xlfn.RRI(5,I27,D27),"")</f>
        <v>2.7947251151117181E-2</v>
      </c>
      <c r="E28" s="4">
        <f>IFERROR(_xlfn.RRI(5,J27,E27),"")</f>
        <v>-0.46635654251048819</v>
      </c>
      <c r="H28" s="4">
        <f t="shared" ref="H28:N28" si="21">IFERROR(_xlfn.RRI(5,M27,H27),"")</f>
        <v>-0.70333549097658299</v>
      </c>
      <c r="I28" s="4">
        <f t="shared" si="21"/>
        <v>-0.6051147546124791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50</v>
      </c>
      <c r="H29" s="4">
        <f t="shared" ref="H29:N29" si="22">IFERROR(((H25-I25)/I25)*100%,"")</f>
        <v>-0.79912663755458513</v>
      </c>
      <c r="I29" s="4">
        <f t="shared" si="22"/>
        <v>-4.0841750841750839</v>
      </c>
      <c r="J29" s="4">
        <f t="shared" si="22"/>
        <v>-0.53154574132492105</v>
      </c>
      <c r="K29" s="4">
        <f t="shared" si="22"/>
        <v>-0.99836512823686552</v>
      </c>
      <c r="L29" s="4">
        <f t="shared" si="22"/>
        <v>0.75239498228616875</v>
      </c>
      <c r="M29" s="4">
        <f t="shared" si="22"/>
        <v>-8.7517164074541114</v>
      </c>
      <c r="N29" s="4" t="str">
        <f t="shared" si="22"/>
        <v/>
      </c>
    </row>
    <row r="30" spans="1:14" ht="15.5" x14ac:dyDescent="0.35">
      <c r="C30" t="s">
        <v>51</v>
      </c>
      <c r="H30" s="4">
        <f t="shared" ref="H30:N30" si="23">IFERROR(((H27-I27)/I27)*100%,"")</f>
        <v>1.4495790524716228</v>
      </c>
      <c r="I30" s="4">
        <f t="shared" si="23"/>
        <v>-0.43811899372922414</v>
      </c>
      <c r="J30" s="4">
        <f t="shared" si="23"/>
        <v>-0.66157650274353186</v>
      </c>
      <c r="K30" s="4">
        <f t="shared" si="23"/>
        <v>-0.99623051756980974</v>
      </c>
      <c r="L30" s="4">
        <f t="shared" si="23"/>
        <v>0.30872959361522057</v>
      </c>
      <c r="M30" s="4">
        <f t="shared" si="23"/>
        <v>9.2357112897767042</v>
      </c>
      <c r="N30" s="4" t="str">
        <f t="shared" si="23"/>
        <v/>
      </c>
    </row>
    <row r="32" spans="1:14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51.39</v>
      </c>
      <c r="E32" s="3">
        <f>IFERROR(INDEX(E51:E500,MATCH($A$32,$C$51:$C$500,0)),"")</f>
        <v>51.91</v>
      </c>
      <c r="H32" s="3">
        <f>IFERROR(INDEX(D32:G32,COUNT(D32:G32)),"")</f>
        <v>51.91</v>
      </c>
      <c r="I32" s="3">
        <f t="shared" ref="I32:N32" si="24">IFERROR(INDEX(I51:I500,MATCH($C$32,$C$51:$C$500,0)),"")</f>
        <v>53.75</v>
      </c>
      <c r="J32" s="3">
        <f t="shared" si="24"/>
        <v>62.87</v>
      </c>
      <c r="K32" s="3">
        <f t="shared" si="24"/>
        <v>59.86</v>
      </c>
      <c r="L32" s="3">
        <f t="shared" si="24"/>
        <v>13080.49</v>
      </c>
      <c r="M32" s="3">
        <f t="shared" si="24"/>
        <v>9210.66</v>
      </c>
      <c r="N32" s="3">
        <f t="shared" si="24"/>
        <v>6998.21</v>
      </c>
    </row>
    <row r="33" spans="1:14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1.69</v>
      </c>
      <c r="E33" s="3">
        <f>IFERROR(INDEX(E51:E500,MATCH($A$33,$C$51:$C$500,0)),"")</f>
        <v>3.49</v>
      </c>
      <c r="H33" s="3">
        <f>IFERROR(INDEX(D33:G33,COUNT(D33:G33)),"")</f>
        <v>3.49</v>
      </c>
      <c r="I33" s="3">
        <f t="shared" ref="I33:N33" si="25">IFERROR(INDEX(I51:I500,MATCH($C$33,$C$51:$C$500,0)),"")</f>
        <v>4.3899999999999997</v>
      </c>
      <c r="J33" s="3">
        <f t="shared" si="25"/>
        <v>1.07</v>
      </c>
      <c r="K33" s="3">
        <f t="shared" si="25"/>
        <v>0.84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-167.31</v>
      </c>
      <c r="E34" s="3">
        <f>IFERROR(INDEX(E51:E500,MATCH($A$34,$C$51:$C$500,0)),"")</f>
        <v>-98.37</v>
      </c>
      <c r="H34" s="3">
        <f>IFERROR(INDEX(D34:G34,COUNT(D34:G34)),"")</f>
        <v>-98.37</v>
      </c>
      <c r="I34" s="3">
        <f t="shared" ref="I34:N34" si="26">IFERROR(INDEX(I51:I500,MATCH($C$34,$C$51:$C$500,0)),"")</f>
        <v>-25.76</v>
      </c>
      <c r="J34" s="3">
        <f t="shared" si="26"/>
        <v>22.56</v>
      </c>
      <c r="K34" s="3">
        <f t="shared" si="26"/>
        <v>7.89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5.78</v>
      </c>
      <c r="E35" s="3">
        <f>IFERROR(INDEX(E51:E500,MATCH($A$35,$C$51:$C$500,0)),"")</f>
        <v>179.33</v>
      </c>
      <c r="H35" s="3">
        <f>IFERROR(INDEX(D35:G35,COUNT(D35:G35)),"")</f>
        <v>179.33</v>
      </c>
      <c r="I35" s="3">
        <f t="shared" ref="I35:N35" si="27">IFERROR(INDEX(I51:I500,MATCH($C$35,$C$51:$C$500,0)),"")</f>
        <v>18.010000000000002</v>
      </c>
      <c r="J35" s="3">
        <f t="shared" si="27"/>
        <v>2.87</v>
      </c>
      <c r="K35" s="3">
        <f t="shared" si="27"/>
        <v>0.73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64</v>
      </c>
      <c r="C36" t="s">
        <v>65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66</v>
      </c>
      <c r="C37" t="s">
        <v>67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73</v>
      </c>
      <c r="C51" t="s">
        <v>6</v>
      </c>
      <c r="D51" s="5">
        <v>43037648407</v>
      </c>
      <c r="E51" s="5">
        <v>2888058465</v>
      </c>
      <c r="F51" s="5">
        <v>10436219564</v>
      </c>
      <c r="G51" s="5">
        <v>17481693521</v>
      </c>
      <c r="I51" s="5">
        <v>37496815484</v>
      </c>
      <c r="J51" s="5">
        <v>66734442107</v>
      </c>
      <c r="K51" s="5">
        <v>197192105891</v>
      </c>
      <c r="L51" s="5">
        <v>182911818930</v>
      </c>
      <c r="M51" s="5">
        <v>139762881364</v>
      </c>
      <c r="N51" s="5">
        <v>13654437626</v>
      </c>
    </row>
    <row r="52" spans="2:14" ht="15.5" x14ac:dyDescent="0.35">
      <c r="C52" t="s">
        <v>74</v>
      </c>
      <c r="D52" s="5">
        <v>-38869053890</v>
      </c>
      <c r="E52" s="5">
        <v>-2761897791</v>
      </c>
      <c r="F52" s="5">
        <v>9235466656</v>
      </c>
      <c r="G52" s="5">
        <v>-15607317748</v>
      </c>
      <c r="I52" s="5">
        <v>-25638132883</v>
      </c>
      <c r="J52" s="5">
        <v>-43348649548</v>
      </c>
      <c r="K52" s="5">
        <v>-150142665493</v>
      </c>
      <c r="L52" s="5">
        <v>-142212062187</v>
      </c>
      <c r="M52" s="5">
        <v>-111573220564</v>
      </c>
      <c r="N52" s="5">
        <v>-10974970441</v>
      </c>
    </row>
    <row r="53" spans="2:14" ht="15.5" x14ac:dyDescent="0.35">
      <c r="C53" t="s">
        <v>75</v>
      </c>
      <c r="D53" s="5">
        <v>4168594517</v>
      </c>
      <c r="E53" s="5">
        <v>126160674</v>
      </c>
      <c r="F53" s="5">
        <v>19671686220</v>
      </c>
      <c r="G53" s="5">
        <v>1874375773</v>
      </c>
      <c r="I53" s="5">
        <v>11858682601</v>
      </c>
      <c r="J53" s="5">
        <v>23385792559</v>
      </c>
      <c r="K53" s="5">
        <v>47049440398</v>
      </c>
      <c r="L53" s="5">
        <v>40699756743</v>
      </c>
      <c r="M53" s="5">
        <v>28189660800</v>
      </c>
      <c r="N53" s="5">
        <v>2679467185</v>
      </c>
    </row>
    <row r="54" spans="2:14" ht="15.5" x14ac:dyDescent="0.35">
      <c r="C54" t="s">
        <v>76</v>
      </c>
      <c r="D54" s="5">
        <v>-4605297382</v>
      </c>
      <c r="E54" s="5">
        <v>-4872529592</v>
      </c>
      <c r="F54" s="5">
        <v>-3406164477</v>
      </c>
      <c r="G54" s="5">
        <v>-3412325004</v>
      </c>
      <c r="I54" s="5">
        <v>-13757377356</v>
      </c>
      <c r="J54" s="5">
        <v>-16085326195</v>
      </c>
      <c r="K54" s="5">
        <v>-18524687239</v>
      </c>
      <c r="L54" s="5">
        <v>-14186338447</v>
      </c>
      <c r="M54" s="5">
        <v>-5800206146</v>
      </c>
      <c r="N54" s="5">
        <v>-2811737885</v>
      </c>
    </row>
    <row r="55" spans="2:14" ht="15.5" x14ac:dyDescent="0.35">
      <c r="C55" t="s">
        <v>77</v>
      </c>
      <c r="D55" s="5">
        <v>-4605297382</v>
      </c>
      <c r="E55" s="5">
        <v>-4872529592</v>
      </c>
      <c r="F55" s="5">
        <v>-3406164477</v>
      </c>
      <c r="G55" s="5">
        <v>-3412325004</v>
      </c>
      <c r="I55" s="5">
        <v>-13757377356</v>
      </c>
      <c r="J55" s="5">
        <v>-16085326195</v>
      </c>
      <c r="K55" s="5">
        <v>-18524687239</v>
      </c>
      <c r="L55" s="5">
        <v>-14186338447</v>
      </c>
      <c r="M55" s="5">
        <v>-5800206146</v>
      </c>
      <c r="N55" s="5">
        <v>-2811737885</v>
      </c>
    </row>
    <row r="56" spans="2:14" ht="15.5" x14ac:dyDescent="0.35">
      <c r="C56" t="s">
        <v>78</v>
      </c>
      <c r="D56" s="5">
        <v>-436702865</v>
      </c>
      <c r="E56" s="5">
        <v>-4746368918</v>
      </c>
      <c r="F56" s="5">
        <v>16265521743</v>
      </c>
      <c r="G56" s="5">
        <v>-1537949231</v>
      </c>
      <c r="I56" s="5">
        <v>-1898694755</v>
      </c>
      <c r="J56" s="5">
        <v>7300466364</v>
      </c>
      <c r="K56" s="5">
        <v>28524753159</v>
      </c>
      <c r="L56" s="5">
        <v>26513418296</v>
      </c>
      <c r="M56" s="5">
        <v>22389454654</v>
      </c>
      <c r="N56" s="5">
        <v>-132270700</v>
      </c>
    </row>
    <row r="57" spans="2:14" ht="15.5" x14ac:dyDescent="0.35">
      <c r="C57" t="s">
        <v>79</v>
      </c>
      <c r="D57" s="5">
        <v>-740137145</v>
      </c>
      <c r="E57" s="5">
        <v>-493058293</v>
      </c>
      <c r="F57" s="5">
        <v>-22417633539</v>
      </c>
      <c r="G57" s="5">
        <v>-80259593</v>
      </c>
      <c r="I57" s="5">
        <v>-23310734034</v>
      </c>
      <c r="J57" s="5">
        <v>2977249883</v>
      </c>
      <c r="K57" s="5">
        <v>-5155863665</v>
      </c>
      <c r="L57" s="5">
        <v>-1819491295</v>
      </c>
      <c r="M57" s="5">
        <v>-6390206746</v>
      </c>
      <c r="N57" s="5">
        <v>-885481500</v>
      </c>
    </row>
    <row r="58" spans="2:14" ht="15.5" x14ac:dyDescent="0.35">
      <c r="C58" t="s">
        <v>80</v>
      </c>
      <c r="D58" s="5">
        <v>7180068</v>
      </c>
      <c r="F58" s="5">
        <v>26276592</v>
      </c>
      <c r="G58" s="5">
        <v>-6216253</v>
      </c>
      <c r="I58" s="5">
        <v>26276592</v>
      </c>
      <c r="J58" s="5">
        <v>361904967</v>
      </c>
      <c r="K58" s="5">
        <v>6400891</v>
      </c>
    </row>
    <row r="59" spans="2:14" ht="15.5" x14ac:dyDescent="0.35">
      <c r="C59" t="s">
        <v>27</v>
      </c>
      <c r="D59" s="5">
        <v>-244580055</v>
      </c>
      <c r="F59" s="5">
        <v>-399387548</v>
      </c>
      <c r="G59" s="5">
        <v>113713834</v>
      </c>
      <c r="I59" s="5">
        <v>-399387548</v>
      </c>
      <c r="J59" s="5">
        <v>-352584601</v>
      </c>
      <c r="K59" s="5">
        <v>-199611916</v>
      </c>
      <c r="L59" s="5">
        <v>-633388327</v>
      </c>
      <c r="M59" s="5">
        <v>-720037039</v>
      </c>
      <c r="N59" s="5">
        <v>-560675679</v>
      </c>
    </row>
    <row r="60" spans="2:14" ht="15.5" x14ac:dyDescent="0.35">
      <c r="C60" t="s">
        <v>81</v>
      </c>
    </row>
    <row r="61" spans="2:14" ht="15.5" x14ac:dyDescent="0.35">
      <c r="C61" t="s">
        <v>82</v>
      </c>
      <c r="D61" s="5">
        <v>-740137145</v>
      </c>
      <c r="E61" s="5">
        <v>-493058293</v>
      </c>
      <c r="F61" s="5">
        <v>-22417633539</v>
      </c>
      <c r="G61" s="5">
        <v>-80259593</v>
      </c>
      <c r="I61" s="5">
        <v>-23310734034</v>
      </c>
      <c r="J61" s="5">
        <v>2977249883</v>
      </c>
      <c r="K61" s="5">
        <v>-5155863665</v>
      </c>
      <c r="L61" s="5">
        <v>-1819491295</v>
      </c>
      <c r="M61" s="5">
        <v>-6390206746</v>
      </c>
      <c r="N61" s="5">
        <v>-885481500</v>
      </c>
    </row>
    <row r="62" spans="2:14" ht="15.5" x14ac:dyDescent="0.35">
      <c r="C62" t="s">
        <v>29</v>
      </c>
      <c r="D62" s="5">
        <v>-1176840010</v>
      </c>
      <c r="E62" s="5">
        <v>-5239427211</v>
      </c>
      <c r="F62" s="5">
        <v>-6152111796</v>
      </c>
      <c r="G62" s="5">
        <v>-1618208824</v>
      </c>
      <c r="I62" s="5">
        <v>-25209428789</v>
      </c>
      <c r="J62" s="5">
        <v>10277716247</v>
      </c>
      <c r="K62" s="5">
        <v>23368889494</v>
      </c>
      <c r="L62" s="5">
        <v>24693927001</v>
      </c>
      <c r="M62" s="5">
        <v>15999247908</v>
      </c>
      <c r="N62" s="5">
        <v>-1017752200</v>
      </c>
    </row>
    <row r="63" spans="2:14" ht="15.5" x14ac:dyDescent="0.35">
      <c r="C63" t="s">
        <v>28</v>
      </c>
      <c r="D63" s="5">
        <v>-305579128</v>
      </c>
      <c r="E63" s="5">
        <v>-32415932</v>
      </c>
      <c r="F63" s="5">
        <v>-280155549</v>
      </c>
      <c r="G63" s="5">
        <v>-459669143</v>
      </c>
      <c r="I63" s="5">
        <v>-993665610</v>
      </c>
      <c r="J63" s="5">
        <v>-1768462716</v>
      </c>
      <c r="K63" s="5">
        <v>-5225590806</v>
      </c>
      <c r="L63" s="5">
        <v>-5304043337</v>
      </c>
      <c r="M63" s="5">
        <v>-4934435126</v>
      </c>
      <c r="N63" s="5">
        <v>-409633129</v>
      </c>
    </row>
    <row r="64" spans="2:14" ht="15.5" x14ac:dyDescent="0.35">
      <c r="C64" t="s">
        <v>83</v>
      </c>
    </row>
    <row r="65" spans="2:14" ht="15.5" x14ac:dyDescent="0.35">
      <c r="C65" t="s">
        <v>84</v>
      </c>
    </row>
    <row r="66" spans="2:14" ht="15.5" x14ac:dyDescent="0.35">
      <c r="C66" t="s">
        <v>433</v>
      </c>
      <c r="D66" s="5">
        <v>-305579128</v>
      </c>
      <c r="E66" s="5">
        <v>-32415932</v>
      </c>
      <c r="F66" s="5">
        <v>-280155549</v>
      </c>
      <c r="G66" s="5">
        <v>-459669143</v>
      </c>
      <c r="I66" s="5">
        <v>-993665610</v>
      </c>
      <c r="J66" s="5">
        <v>-1768462716</v>
      </c>
      <c r="K66" s="5">
        <v>-5225590806</v>
      </c>
      <c r="L66" s="5">
        <v>-5304043337</v>
      </c>
      <c r="M66" s="5">
        <v>-4934435126</v>
      </c>
      <c r="N66" s="5">
        <v>-409633129</v>
      </c>
    </row>
    <row r="67" spans="2:14" ht="15.5" x14ac:dyDescent="0.35">
      <c r="C67" t="s">
        <v>85</v>
      </c>
      <c r="D67" s="5">
        <v>-305579128</v>
      </c>
      <c r="E67" s="5">
        <v>-32415932</v>
      </c>
      <c r="F67" s="5">
        <v>-280155549</v>
      </c>
      <c r="G67" s="5">
        <v>-459669143</v>
      </c>
      <c r="I67" s="5">
        <v>-993665610</v>
      </c>
      <c r="J67" s="5">
        <v>-1768462716</v>
      </c>
      <c r="K67" s="5">
        <v>-5225590806</v>
      </c>
      <c r="L67" s="5">
        <v>-5304043337</v>
      </c>
      <c r="M67" s="5">
        <v>-4934435126</v>
      </c>
      <c r="N67" s="5">
        <v>-409633129</v>
      </c>
    </row>
    <row r="68" spans="2:14" ht="15.5" x14ac:dyDescent="0.35">
      <c r="C68" t="s">
        <v>87</v>
      </c>
      <c r="D68" s="5">
        <v>-1482419138</v>
      </c>
      <c r="E68" s="5">
        <v>-5271843143</v>
      </c>
      <c r="F68" s="5">
        <v>-6432267345</v>
      </c>
      <c r="G68" s="5">
        <v>-2077877967</v>
      </c>
      <c r="I68" s="5">
        <v>-26203094399</v>
      </c>
      <c r="J68" s="5">
        <v>8509253531</v>
      </c>
      <c r="K68" s="5">
        <v>18143298688</v>
      </c>
      <c r="L68" s="5">
        <v>19389883664</v>
      </c>
      <c r="M68" s="5">
        <v>11064812782</v>
      </c>
      <c r="N68" s="5">
        <v>-1427385329</v>
      </c>
    </row>
    <row r="69" spans="2:14" ht="15.5" x14ac:dyDescent="0.35">
      <c r="C69" t="s">
        <v>88</v>
      </c>
      <c r="F69" s="5">
        <v>108470876</v>
      </c>
      <c r="I69" s="5">
        <v>108470876</v>
      </c>
      <c r="J69" s="5">
        <v>123211506</v>
      </c>
      <c r="K69" s="5">
        <v>209435581</v>
      </c>
      <c r="L69" s="5">
        <v>-40733653</v>
      </c>
      <c r="M69" s="5">
        <v>-2568394</v>
      </c>
      <c r="N69" s="5">
        <v>-111730461</v>
      </c>
    </row>
    <row r="70" spans="2:14" ht="15.5" x14ac:dyDescent="0.35">
      <c r="C70" t="s">
        <v>320</v>
      </c>
      <c r="F70" s="5">
        <v>108470876</v>
      </c>
      <c r="I70" s="5">
        <v>108470876</v>
      </c>
      <c r="J70" s="5">
        <v>123211506</v>
      </c>
      <c r="K70" s="5">
        <v>209435581</v>
      </c>
      <c r="L70" s="5">
        <v>-40733653</v>
      </c>
      <c r="M70" s="5">
        <v>-2568394</v>
      </c>
      <c r="N70" s="5">
        <v>-111730461</v>
      </c>
    </row>
    <row r="71" spans="2:14" ht="15.5" x14ac:dyDescent="0.35">
      <c r="C71" t="s">
        <v>89</v>
      </c>
      <c r="D71" s="5">
        <v>-1482419138</v>
      </c>
      <c r="E71" s="5">
        <v>-5271843143</v>
      </c>
      <c r="F71" s="5">
        <v>-6323796469</v>
      </c>
      <c r="G71" s="5">
        <v>-2077877967</v>
      </c>
      <c r="I71" s="5">
        <v>-26094623523</v>
      </c>
      <c r="J71" s="5">
        <v>8632465037</v>
      </c>
      <c r="K71" s="5">
        <v>18352734269</v>
      </c>
      <c r="L71" s="5">
        <v>19349150011</v>
      </c>
      <c r="M71" s="5">
        <v>11062244388</v>
      </c>
      <c r="N71" s="5">
        <v>-1539115790</v>
      </c>
    </row>
    <row r="72" spans="2:14" ht="15.5" x14ac:dyDescent="0.35">
      <c r="C72" t="s">
        <v>90</v>
      </c>
      <c r="D72" s="5">
        <v>-1482419138</v>
      </c>
      <c r="E72" s="5">
        <v>-5271843143</v>
      </c>
      <c r="F72" s="5">
        <v>-6432267345</v>
      </c>
      <c r="G72" s="5">
        <v>-2077877967</v>
      </c>
      <c r="I72" s="5">
        <v>-26203094399</v>
      </c>
      <c r="J72" s="5">
        <v>8509253531</v>
      </c>
      <c r="K72" s="5">
        <v>18143298688</v>
      </c>
      <c r="L72" s="5">
        <v>19389883664</v>
      </c>
      <c r="M72" s="5">
        <v>11064812782</v>
      </c>
      <c r="N72" s="5">
        <v>-1427385329</v>
      </c>
    </row>
    <row r="73" spans="2:14" ht="15.5" x14ac:dyDescent="0.35">
      <c r="C73" t="s">
        <v>8</v>
      </c>
      <c r="D73" s="5">
        <v>-1482419138</v>
      </c>
      <c r="E73" s="5">
        <v>-5271843143</v>
      </c>
      <c r="F73" s="5">
        <v>-6323796469</v>
      </c>
      <c r="G73" s="5">
        <v>-2077877967</v>
      </c>
      <c r="I73" s="5">
        <v>-26094623523</v>
      </c>
      <c r="J73" s="5">
        <v>8632465037</v>
      </c>
      <c r="K73" s="5">
        <v>18352734269</v>
      </c>
      <c r="L73" s="5">
        <v>19349150011</v>
      </c>
      <c r="M73" s="5">
        <v>11062244388</v>
      </c>
      <c r="N73" s="5">
        <v>-1539115790</v>
      </c>
    </row>
    <row r="74" spans="2:14" ht="15.5" x14ac:dyDescent="0.35">
      <c r="C74" t="s">
        <v>92</v>
      </c>
      <c r="D74" s="5">
        <v>-1482419138</v>
      </c>
      <c r="E74" s="5">
        <v>-5271843143</v>
      </c>
      <c r="F74" s="5">
        <v>-6432267345</v>
      </c>
      <c r="G74" s="5">
        <v>-2077877967</v>
      </c>
      <c r="I74" s="5">
        <v>-26203094399</v>
      </c>
      <c r="J74" s="5">
        <v>8509253531</v>
      </c>
      <c r="K74" s="5">
        <v>18143298688</v>
      </c>
      <c r="L74" s="5">
        <v>19389883664</v>
      </c>
      <c r="M74" s="5">
        <v>11064812782</v>
      </c>
      <c r="N74" s="5">
        <v>-1427385329</v>
      </c>
    </row>
    <row r="75" spans="2:14" ht="15.5" x14ac:dyDescent="0.35">
      <c r="C75" t="s">
        <v>93</v>
      </c>
      <c r="D75" s="5">
        <v>-1482419138</v>
      </c>
      <c r="E75" s="5">
        <v>-5271843143</v>
      </c>
      <c r="F75" s="5">
        <v>-6323796469</v>
      </c>
      <c r="G75" s="5">
        <v>-2077877967</v>
      </c>
      <c r="I75" s="5">
        <v>-26094623523</v>
      </c>
      <c r="J75" s="5">
        <v>8632465037</v>
      </c>
      <c r="K75" s="5">
        <v>18352734269</v>
      </c>
      <c r="L75" s="5">
        <v>19349150011</v>
      </c>
      <c r="M75" s="5">
        <v>11062244388</v>
      </c>
      <c r="N75" s="5">
        <v>-1539115790</v>
      </c>
    </row>
    <row r="76" spans="2:14" ht="15.5" x14ac:dyDescent="0.35">
      <c r="C76" t="s">
        <v>94</v>
      </c>
      <c r="D76" s="5">
        <v>-1482419138</v>
      </c>
      <c r="E76" s="5">
        <v>-5271843143</v>
      </c>
      <c r="F76" s="5">
        <v>-6323796469</v>
      </c>
      <c r="G76" s="5">
        <v>-2077877967</v>
      </c>
      <c r="I76" s="5">
        <v>-26094623523</v>
      </c>
      <c r="J76" s="5">
        <v>8632465037</v>
      </c>
      <c r="K76" s="5">
        <v>18352734269</v>
      </c>
      <c r="L76" s="5">
        <v>19349150011</v>
      </c>
      <c r="M76" s="5">
        <v>11062244388</v>
      </c>
      <c r="N76" s="5">
        <v>-1539115790</v>
      </c>
    </row>
    <row r="78" spans="2:14" ht="15.5" x14ac:dyDescent="0.35">
      <c r="B78" t="s">
        <v>95</v>
      </c>
      <c r="C78" t="s">
        <v>96</v>
      </c>
    </row>
    <row r="79" spans="2:14" ht="15.5" x14ac:dyDescent="0.35">
      <c r="C79" t="s">
        <v>97</v>
      </c>
    </row>
    <row r="80" spans="2:14" ht="15.5" x14ac:dyDescent="0.35">
      <c r="C80" t="s">
        <v>20</v>
      </c>
      <c r="D80" s="5">
        <v>6608563079</v>
      </c>
      <c r="E80" s="5">
        <v>2609518931</v>
      </c>
      <c r="F80" s="5">
        <v>6454660239</v>
      </c>
      <c r="G80" s="5">
        <v>4580118502</v>
      </c>
      <c r="I80" s="5">
        <v>6454660239</v>
      </c>
      <c r="J80" s="5">
        <v>18511724455</v>
      </c>
      <c r="K80" s="5">
        <v>28769409874</v>
      </c>
      <c r="L80" s="5">
        <v>2368326351</v>
      </c>
      <c r="M80" s="5">
        <v>2185265058</v>
      </c>
      <c r="N80" s="5">
        <v>120711025</v>
      </c>
    </row>
    <row r="81" spans="3:14" ht="15.5" x14ac:dyDescent="0.35">
      <c r="C81" t="s">
        <v>98</v>
      </c>
      <c r="D81" s="5">
        <v>153439796</v>
      </c>
      <c r="E81" s="5">
        <v>828583783</v>
      </c>
      <c r="F81" s="5">
        <v>4592696388</v>
      </c>
      <c r="G81" s="5">
        <v>4706817768</v>
      </c>
      <c r="I81" s="5">
        <v>4592696388</v>
      </c>
      <c r="J81" s="5">
        <v>75510038</v>
      </c>
      <c r="K81" s="5">
        <v>5058796734</v>
      </c>
      <c r="L81" s="5">
        <v>264188748</v>
      </c>
      <c r="M81" s="5">
        <v>18072120091</v>
      </c>
      <c r="N81" s="5">
        <v>7826401044</v>
      </c>
    </row>
    <row r="82" spans="3:14" ht="15.5" x14ac:dyDescent="0.35">
      <c r="C82" t="s">
        <v>99</v>
      </c>
      <c r="D82" s="5">
        <v>18305129758</v>
      </c>
      <c r="E82" s="5">
        <v>20125923945</v>
      </c>
      <c r="F82" s="5">
        <v>20688404517</v>
      </c>
      <c r="G82" s="5">
        <v>19954055420</v>
      </c>
      <c r="I82" s="5">
        <v>20688404517</v>
      </c>
      <c r="J82" s="5">
        <v>29665571249</v>
      </c>
      <c r="K82" s="5">
        <v>22134052708</v>
      </c>
      <c r="L82" s="5">
        <v>5648459712</v>
      </c>
      <c r="M82" s="5">
        <v>12196146308</v>
      </c>
      <c r="N82" s="5">
        <v>395124051</v>
      </c>
    </row>
    <row r="83" spans="3:14" ht="15.5" x14ac:dyDescent="0.35">
      <c r="C83" t="s">
        <v>247</v>
      </c>
      <c r="D83" s="5">
        <v>10711500</v>
      </c>
      <c r="F83" s="5">
        <v>262280357</v>
      </c>
      <c r="I83" s="5">
        <v>262280357</v>
      </c>
      <c r="K83" s="5">
        <v>770000000</v>
      </c>
      <c r="M83" s="5">
        <v>1990463805</v>
      </c>
    </row>
    <row r="84" spans="3:14" ht="15.5" x14ac:dyDescent="0.35">
      <c r="C84" t="s">
        <v>100</v>
      </c>
      <c r="D84" s="5">
        <v>153439796</v>
      </c>
      <c r="E84" s="5">
        <v>828583783</v>
      </c>
      <c r="F84" s="5">
        <v>4592696388</v>
      </c>
      <c r="G84" s="5">
        <v>4706817768</v>
      </c>
      <c r="I84" s="5">
        <v>4592696388</v>
      </c>
      <c r="J84" s="5">
        <v>75510038</v>
      </c>
      <c r="K84" s="5">
        <v>5058796734</v>
      </c>
      <c r="L84" s="5">
        <v>264188748</v>
      </c>
      <c r="M84" s="5">
        <v>18072120091</v>
      </c>
      <c r="N84" s="5">
        <v>7826401044</v>
      </c>
    </row>
    <row r="85" spans="3:14" ht="15.5" x14ac:dyDescent="0.35">
      <c r="C85" t="s">
        <v>101</v>
      </c>
      <c r="D85" s="5">
        <v>1456116942</v>
      </c>
      <c r="E85" s="5">
        <v>1270259160</v>
      </c>
      <c r="F85" s="5">
        <v>505328000</v>
      </c>
      <c r="G85" s="5">
        <v>8010207927</v>
      </c>
      <c r="I85" s="5">
        <v>505328000</v>
      </c>
      <c r="J85" s="5">
        <v>6845345925</v>
      </c>
      <c r="K85" s="5">
        <v>50010000</v>
      </c>
    </row>
    <row r="86" spans="3:14" ht="15.5" x14ac:dyDescent="0.35">
      <c r="C86" t="s">
        <v>102</v>
      </c>
      <c r="D86" s="5">
        <v>1456116942</v>
      </c>
      <c r="E86" s="5">
        <v>1270259160</v>
      </c>
      <c r="F86" s="5">
        <v>505328000</v>
      </c>
      <c r="G86" s="5">
        <v>8010207927</v>
      </c>
      <c r="I86" s="5">
        <v>505328000</v>
      </c>
      <c r="J86" s="5">
        <v>6845345925</v>
      </c>
      <c r="K86" s="5">
        <v>50010000</v>
      </c>
    </row>
    <row r="87" spans="3:14" ht="15.5" x14ac:dyDescent="0.35">
      <c r="C87" t="s">
        <v>569</v>
      </c>
      <c r="D87" s="5">
        <v>2688161802</v>
      </c>
      <c r="E87" s="5">
        <v>65023723</v>
      </c>
      <c r="F87" s="5">
        <v>36819788</v>
      </c>
      <c r="G87" s="5">
        <v>8206752762</v>
      </c>
      <c r="I87" s="5">
        <v>36819788</v>
      </c>
      <c r="J87" s="5">
        <v>8444221411</v>
      </c>
      <c r="K87" s="5">
        <v>19097098354</v>
      </c>
      <c r="L87" s="5">
        <v>10926143028</v>
      </c>
      <c r="N87" s="5">
        <v>55317196</v>
      </c>
    </row>
    <row r="88" spans="3:14" ht="15.5" x14ac:dyDescent="0.35">
      <c r="C88" t="s">
        <v>1330</v>
      </c>
      <c r="D88" s="5">
        <v>2688161802</v>
      </c>
      <c r="E88" s="5">
        <v>65023723</v>
      </c>
      <c r="F88" s="5">
        <v>36819788</v>
      </c>
      <c r="G88" s="5">
        <v>8206752762</v>
      </c>
      <c r="I88" s="5">
        <v>36819788</v>
      </c>
      <c r="J88" s="5">
        <v>8444221411</v>
      </c>
      <c r="K88" s="5">
        <v>19097098354</v>
      </c>
      <c r="L88" s="5">
        <v>10926143028</v>
      </c>
      <c r="N88" s="5">
        <v>55317196</v>
      </c>
    </row>
    <row r="89" spans="3:14" ht="15.5" x14ac:dyDescent="0.35">
      <c r="C89" t="s">
        <v>321</v>
      </c>
      <c r="L89" s="5">
        <v>1835175052</v>
      </c>
      <c r="M89" s="5">
        <v>2927435553</v>
      </c>
      <c r="N89" s="5">
        <v>19473876076</v>
      </c>
    </row>
    <row r="90" spans="3:14" ht="15.5" x14ac:dyDescent="0.35">
      <c r="C90" t="s">
        <v>245</v>
      </c>
    </row>
    <row r="91" spans="3:14" ht="15.5" x14ac:dyDescent="0.35">
      <c r="C91" t="s">
        <v>81</v>
      </c>
      <c r="D91" s="5">
        <v>286085455</v>
      </c>
      <c r="E91" s="5">
        <v>286085455</v>
      </c>
      <c r="F91" s="5">
        <v>286085455</v>
      </c>
      <c r="G91" s="5">
        <v>177614579</v>
      </c>
      <c r="I91" s="5">
        <v>286085455</v>
      </c>
      <c r="J91" s="5">
        <v>177614579</v>
      </c>
      <c r="K91" s="5">
        <v>54403073</v>
      </c>
      <c r="L91" s="5">
        <v>-155032508</v>
      </c>
      <c r="M91" s="5">
        <v>-114298855</v>
      </c>
      <c r="N91" s="5">
        <v>-111730461</v>
      </c>
    </row>
    <row r="92" spans="3:14" ht="15.5" x14ac:dyDescent="0.35">
      <c r="C92" t="s">
        <v>104</v>
      </c>
      <c r="D92" s="5">
        <v>153413727867</v>
      </c>
      <c r="E92" s="5">
        <v>119882522830</v>
      </c>
      <c r="F92" s="5">
        <v>126472360266</v>
      </c>
      <c r="G92" s="5">
        <v>133922835873</v>
      </c>
      <c r="I92" s="5">
        <v>126472360266</v>
      </c>
      <c r="J92" s="5">
        <v>147921769396</v>
      </c>
      <c r="K92" s="5">
        <v>146994156296</v>
      </c>
      <c r="L92" s="5">
        <v>25197797204</v>
      </c>
      <c r="M92" s="5">
        <v>37482127585</v>
      </c>
      <c r="N92" s="5">
        <v>27510411555</v>
      </c>
    </row>
    <row r="93" spans="3:14" ht="15.5" x14ac:dyDescent="0.35">
      <c r="C93" t="s">
        <v>105</v>
      </c>
    </row>
    <row r="94" spans="3:14" ht="15.5" x14ac:dyDescent="0.35">
      <c r="C94" t="s">
        <v>248</v>
      </c>
      <c r="D94" s="5">
        <v>14625000000</v>
      </c>
      <c r="E94" s="5">
        <v>14625000000</v>
      </c>
      <c r="F94" s="5">
        <v>14625000000</v>
      </c>
      <c r="G94" s="5">
        <v>14625000000</v>
      </c>
      <c r="I94" s="5">
        <v>14625000000</v>
      </c>
      <c r="J94" s="5">
        <v>14625000000</v>
      </c>
      <c r="K94" s="5">
        <v>10708245353</v>
      </c>
      <c r="L94" s="5">
        <v>7437037112</v>
      </c>
    </row>
    <row r="95" spans="3:14" ht="15.5" x14ac:dyDescent="0.35">
      <c r="C95" t="s">
        <v>106</v>
      </c>
      <c r="D95" s="5">
        <v>38675656070</v>
      </c>
      <c r="E95" s="5">
        <v>40088338822</v>
      </c>
      <c r="F95" s="5">
        <v>41611137944</v>
      </c>
      <c r="G95" s="5">
        <v>44732456531</v>
      </c>
      <c r="I95" s="5">
        <v>41611137944</v>
      </c>
      <c r="J95" s="5">
        <v>53419243214</v>
      </c>
      <c r="K95" s="5">
        <v>57127429228</v>
      </c>
      <c r="L95" s="5">
        <v>48078820382</v>
      </c>
      <c r="M95" s="5">
        <v>37528151720</v>
      </c>
      <c r="N95" s="5">
        <v>18430354491</v>
      </c>
    </row>
    <row r="96" spans="3:14" ht="15.5" x14ac:dyDescent="0.35">
      <c r="C96" t="s">
        <v>109</v>
      </c>
      <c r="D96" s="5">
        <v>54635026538</v>
      </c>
      <c r="E96" s="5">
        <v>56155901489</v>
      </c>
      <c r="F96" s="5">
        <v>57786892809</v>
      </c>
      <c r="G96" s="5">
        <v>59357456531</v>
      </c>
      <c r="I96" s="5">
        <v>57786892809</v>
      </c>
      <c r="J96" s="5">
        <v>70027766871</v>
      </c>
      <c r="K96" s="5">
        <v>68522944718</v>
      </c>
      <c r="L96" s="5">
        <v>56336185494</v>
      </c>
      <c r="M96" s="5">
        <v>37528151720</v>
      </c>
      <c r="N96" s="5">
        <v>18430354491</v>
      </c>
    </row>
    <row r="97" spans="3:14" ht="15.5" x14ac:dyDescent="0.35">
      <c r="C97" t="s">
        <v>110</v>
      </c>
      <c r="D97" s="5">
        <v>208048754405</v>
      </c>
      <c r="E97" s="5">
        <v>176038424319</v>
      </c>
      <c r="F97" s="5">
        <v>184259253075</v>
      </c>
      <c r="G97" s="5">
        <v>193280292404</v>
      </c>
      <c r="I97" s="5">
        <v>184259253075</v>
      </c>
      <c r="J97" s="5">
        <v>217949536267</v>
      </c>
      <c r="K97" s="5">
        <v>215517101014</v>
      </c>
      <c r="L97" s="5">
        <v>81533982698</v>
      </c>
      <c r="M97" s="5">
        <v>75010279305</v>
      </c>
      <c r="N97" s="5">
        <v>45940766046</v>
      </c>
    </row>
    <row r="98" spans="3:14" ht="15.5" x14ac:dyDescent="0.35">
      <c r="C98" t="s">
        <v>111</v>
      </c>
    </row>
    <row r="99" spans="3:14" ht="15.5" x14ac:dyDescent="0.35">
      <c r="C99" t="s">
        <v>112</v>
      </c>
    </row>
    <row r="100" spans="3:14" ht="15.5" x14ac:dyDescent="0.35">
      <c r="C100" t="s">
        <v>113</v>
      </c>
      <c r="D100" s="5">
        <v>59668145645</v>
      </c>
      <c r="E100" s="5">
        <v>26174375801</v>
      </c>
      <c r="F100" s="5">
        <v>28913490231</v>
      </c>
      <c r="G100" s="5">
        <v>28847558241</v>
      </c>
      <c r="I100" s="5">
        <v>28913490231</v>
      </c>
      <c r="J100" s="5">
        <v>36281490531</v>
      </c>
      <c r="K100" s="5">
        <v>43683732053</v>
      </c>
      <c r="L100" s="5">
        <v>13545419697</v>
      </c>
      <c r="M100" s="5">
        <v>25873882004</v>
      </c>
      <c r="N100" s="5">
        <v>6614640778</v>
      </c>
    </row>
    <row r="101" spans="3:14" ht="15.5" x14ac:dyDescent="0.35">
      <c r="C101" t="s">
        <v>250</v>
      </c>
      <c r="D101" s="5">
        <v>2100000000</v>
      </c>
      <c r="E101" s="5">
        <v>2100000000</v>
      </c>
      <c r="F101" s="5">
        <v>2100000000</v>
      </c>
      <c r="I101" s="5">
        <v>2100000000</v>
      </c>
      <c r="L101" s="5">
        <v>994330189</v>
      </c>
      <c r="M101" s="5">
        <v>998721723</v>
      </c>
      <c r="N101" s="5">
        <v>994285940</v>
      </c>
    </row>
    <row r="102" spans="3:14" ht="15.5" x14ac:dyDescent="0.35">
      <c r="C102" t="s">
        <v>114</v>
      </c>
    </row>
    <row r="103" spans="3:14" ht="15.5" x14ac:dyDescent="0.35">
      <c r="C103" t="s">
        <v>251</v>
      </c>
      <c r="D103" s="5">
        <v>18315841258</v>
      </c>
      <c r="E103" s="5">
        <v>20125923945</v>
      </c>
      <c r="F103" s="5">
        <v>20950684874</v>
      </c>
      <c r="G103" s="5">
        <v>19954055420</v>
      </c>
      <c r="I103" s="5">
        <v>20950684874</v>
      </c>
      <c r="J103" s="5">
        <v>29665571249</v>
      </c>
      <c r="K103" s="5">
        <v>22904052708</v>
      </c>
      <c r="L103" s="5">
        <v>5648459712</v>
      </c>
      <c r="M103" s="5">
        <v>14186610113</v>
      </c>
      <c r="N103" s="5">
        <v>395124051</v>
      </c>
    </row>
    <row r="104" spans="3:14" ht="15.5" x14ac:dyDescent="0.35">
      <c r="C104" t="s">
        <v>117</v>
      </c>
      <c r="D104" s="5">
        <v>34992858991</v>
      </c>
      <c r="E104" s="5">
        <v>372904073</v>
      </c>
      <c r="F104" s="5">
        <v>150000000</v>
      </c>
      <c r="G104" s="5">
        <v>508750875</v>
      </c>
      <c r="I104" s="5">
        <v>150000000</v>
      </c>
      <c r="J104" s="5">
        <v>784046420</v>
      </c>
      <c r="K104" s="5">
        <v>16479007883</v>
      </c>
      <c r="L104" s="5">
        <v>2341017254</v>
      </c>
      <c r="M104" s="5">
        <v>5222295327</v>
      </c>
      <c r="N104" s="5">
        <v>77147535</v>
      </c>
    </row>
    <row r="105" spans="3:14" ht="15.5" x14ac:dyDescent="0.35">
      <c r="C105" t="s">
        <v>116</v>
      </c>
      <c r="D105" s="5">
        <v>2198855524</v>
      </c>
      <c r="E105" s="5">
        <v>1285568987</v>
      </c>
      <c r="F105" s="5">
        <v>1654935160</v>
      </c>
      <c r="G105" s="5">
        <v>2442972684</v>
      </c>
      <c r="I105" s="5">
        <v>1654935160</v>
      </c>
      <c r="J105" s="5">
        <v>3401416412</v>
      </c>
      <c r="K105" s="5">
        <v>3440893289</v>
      </c>
      <c r="L105" s="5">
        <v>2573043027</v>
      </c>
      <c r="M105" s="5">
        <v>4116429624</v>
      </c>
      <c r="N105" s="5">
        <v>3294898126</v>
      </c>
    </row>
    <row r="106" spans="3:14" ht="15.5" x14ac:dyDescent="0.35">
      <c r="C106" t="s">
        <v>322</v>
      </c>
    </row>
    <row r="107" spans="3:14" ht="15.5" x14ac:dyDescent="0.35">
      <c r="C107" t="s">
        <v>120</v>
      </c>
      <c r="G107" s="5">
        <v>2048788000</v>
      </c>
      <c r="L107" s="5">
        <v>1236126209</v>
      </c>
      <c r="M107" s="5">
        <v>2188289263</v>
      </c>
      <c r="N107" s="5">
        <v>3037104701</v>
      </c>
    </row>
    <row r="108" spans="3:14" ht="15.5" x14ac:dyDescent="0.35">
      <c r="C108" t="s">
        <v>882</v>
      </c>
      <c r="E108" s="5">
        <v>37853682</v>
      </c>
      <c r="F108" s="5">
        <v>284120778</v>
      </c>
      <c r="G108" s="5">
        <v>585905227</v>
      </c>
      <c r="I108" s="5">
        <v>284120778</v>
      </c>
      <c r="J108" s="5">
        <v>83640037</v>
      </c>
      <c r="K108" s="5">
        <v>228539311</v>
      </c>
      <c r="L108" s="5">
        <v>687611468</v>
      </c>
      <c r="N108" s="5">
        <v>123920000</v>
      </c>
    </row>
    <row r="109" spans="3:14" ht="15.5" x14ac:dyDescent="0.35">
      <c r="C109" t="s">
        <v>325</v>
      </c>
      <c r="D109" s="5">
        <v>1304674763</v>
      </c>
      <c r="E109" s="5">
        <v>1542093704</v>
      </c>
      <c r="F109" s="5">
        <v>1558733324</v>
      </c>
      <c r="G109" s="5">
        <v>1546717339</v>
      </c>
      <c r="I109" s="5">
        <v>1558733324</v>
      </c>
      <c r="J109" s="5">
        <v>1594768342</v>
      </c>
      <c r="K109" s="5">
        <v>859778173</v>
      </c>
      <c r="L109" s="5">
        <v>1988569515</v>
      </c>
      <c r="M109" s="5">
        <v>1349825217</v>
      </c>
      <c r="N109" s="5">
        <v>1853185126</v>
      </c>
    </row>
    <row r="110" spans="3:14" ht="15.5" x14ac:dyDescent="0.35">
      <c r="C110" t="s">
        <v>542</v>
      </c>
      <c r="G110" s="5">
        <v>4000000000</v>
      </c>
      <c r="J110" s="5">
        <v>500000000</v>
      </c>
    </row>
    <row r="111" spans="3:14" ht="15.5" x14ac:dyDescent="0.35">
      <c r="C111" t="s">
        <v>122</v>
      </c>
      <c r="D111" s="5">
        <v>1328090499</v>
      </c>
      <c r="E111" s="5">
        <v>1329111119</v>
      </c>
      <c r="F111" s="5">
        <v>1538982302</v>
      </c>
      <c r="G111" s="5">
        <v>4302157152</v>
      </c>
      <c r="I111" s="5">
        <v>1538982302</v>
      </c>
      <c r="J111" s="5">
        <v>1766641671</v>
      </c>
      <c r="K111" s="5">
        <v>564429933</v>
      </c>
      <c r="L111" s="5">
        <v>2586101851</v>
      </c>
      <c r="M111" s="5">
        <v>3083086162</v>
      </c>
      <c r="N111" s="5">
        <v>4335058517</v>
      </c>
    </row>
    <row r="112" spans="3:14" ht="15.5" x14ac:dyDescent="0.35">
      <c r="C112" t="s">
        <v>123</v>
      </c>
      <c r="D112" s="5">
        <v>1328090499</v>
      </c>
      <c r="E112" s="5">
        <v>1329111119</v>
      </c>
      <c r="F112" s="5">
        <v>1538982302</v>
      </c>
      <c r="G112" s="5">
        <v>4302157152</v>
      </c>
      <c r="I112" s="5">
        <v>1538982302</v>
      </c>
      <c r="J112" s="5">
        <v>1766641671</v>
      </c>
      <c r="K112" s="5">
        <v>564429933</v>
      </c>
      <c r="L112" s="5">
        <v>2586101851</v>
      </c>
      <c r="M112" s="5">
        <v>3083086162</v>
      </c>
      <c r="N112" s="5">
        <v>4335058517</v>
      </c>
    </row>
    <row r="113" spans="3:14" ht="15.5" x14ac:dyDescent="0.35">
      <c r="C113" t="s">
        <v>119</v>
      </c>
    </row>
    <row r="114" spans="3:14" ht="15.5" x14ac:dyDescent="0.35">
      <c r="C114" t="s">
        <v>121</v>
      </c>
      <c r="D114" s="5">
        <v>951316726</v>
      </c>
      <c r="E114" s="5">
        <v>964592387</v>
      </c>
      <c r="F114" s="5">
        <v>1186718610</v>
      </c>
      <c r="G114" s="5">
        <v>3952300270</v>
      </c>
      <c r="I114" s="5">
        <v>1186718610</v>
      </c>
      <c r="J114" s="5">
        <v>1416784789</v>
      </c>
      <c r="K114" s="5">
        <v>228539311</v>
      </c>
      <c r="L114" s="5">
        <v>2261480655</v>
      </c>
      <c r="M114" s="5">
        <v>2828263094</v>
      </c>
      <c r="N114" s="5">
        <v>4181135512</v>
      </c>
    </row>
    <row r="115" spans="3:14" ht="15.5" x14ac:dyDescent="0.35">
      <c r="C115" t="s">
        <v>255</v>
      </c>
    </row>
    <row r="116" spans="3:14" ht="15.5" x14ac:dyDescent="0.35">
      <c r="C116" t="s">
        <v>124</v>
      </c>
      <c r="D116" s="5">
        <v>60996236144</v>
      </c>
      <c r="E116" s="5">
        <v>27503486920</v>
      </c>
      <c r="F116" s="5">
        <v>30452472533</v>
      </c>
      <c r="G116" s="5">
        <v>33149715393</v>
      </c>
      <c r="I116" s="5">
        <v>30452472533</v>
      </c>
      <c r="J116" s="5">
        <v>38048132202</v>
      </c>
      <c r="K116" s="5">
        <v>44248161986</v>
      </c>
      <c r="L116" s="5">
        <v>16131521548</v>
      </c>
      <c r="M116" s="5">
        <v>28956968166</v>
      </c>
      <c r="N116" s="5">
        <v>10949699295</v>
      </c>
    </row>
    <row r="117" spans="3:14" ht="15.5" x14ac:dyDescent="0.35">
      <c r="C117" t="s">
        <v>125</v>
      </c>
    </row>
    <row r="118" spans="3:14" ht="15.5" x14ac:dyDescent="0.35">
      <c r="C118" t="s">
        <v>126</v>
      </c>
      <c r="D118" s="5">
        <v>71533325000</v>
      </c>
      <c r="E118" s="5">
        <v>71533325000</v>
      </c>
      <c r="F118" s="5">
        <v>71533325000</v>
      </c>
      <c r="G118" s="5">
        <v>71533325000</v>
      </c>
      <c r="I118" s="5">
        <v>71533325000</v>
      </c>
      <c r="J118" s="5">
        <v>71533325000</v>
      </c>
      <c r="K118" s="5">
        <v>71533325000</v>
      </c>
      <c r="L118" s="5">
        <v>42920000000</v>
      </c>
      <c r="M118" s="5">
        <v>42920000000</v>
      </c>
      <c r="N118" s="5">
        <v>42920000000</v>
      </c>
    </row>
    <row r="119" spans="3:14" ht="15.5" x14ac:dyDescent="0.35">
      <c r="C119" t="s">
        <v>127</v>
      </c>
      <c r="D119" s="5">
        <v>69630418610</v>
      </c>
      <c r="E119" s="5">
        <v>69630418610</v>
      </c>
      <c r="F119" s="5">
        <v>69630418610</v>
      </c>
      <c r="G119" s="5">
        <v>69630418610</v>
      </c>
      <c r="I119" s="5">
        <v>69630418610</v>
      </c>
      <c r="J119" s="5">
        <v>69630418610</v>
      </c>
      <c r="K119" s="5">
        <v>69630418610</v>
      </c>
    </row>
    <row r="120" spans="3:14" ht="15.5" x14ac:dyDescent="0.35">
      <c r="C120" t="s">
        <v>128</v>
      </c>
      <c r="D120" s="5">
        <v>5602689196</v>
      </c>
      <c r="E120" s="5">
        <v>7085108334</v>
      </c>
      <c r="F120" s="5">
        <v>12356951477</v>
      </c>
      <c r="G120" s="5">
        <v>18789218822</v>
      </c>
      <c r="I120" s="5">
        <v>12356951477</v>
      </c>
      <c r="J120" s="5">
        <v>38560045876</v>
      </c>
      <c r="K120" s="5">
        <v>30050792345</v>
      </c>
      <c r="L120" s="5">
        <v>22637493658</v>
      </c>
      <c r="M120" s="5">
        <v>3247609994</v>
      </c>
      <c r="N120" s="5">
        <v>-7817202788</v>
      </c>
    </row>
    <row r="121" spans="3:14" ht="15.5" x14ac:dyDescent="0.35">
      <c r="C121" t="s">
        <v>257</v>
      </c>
      <c r="D121" s="5">
        <v>14306665000</v>
      </c>
      <c r="E121" s="5">
        <v>14306665000</v>
      </c>
      <c r="F121" s="5">
        <v>14306665000</v>
      </c>
      <c r="G121" s="5">
        <v>14306665000</v>
      </c>
      <c r="I121" s="5">
        <v>14306665000</v>
      </c>
      <c r="J121" s="5">
        <v>14306665000</v>
      </c>
      <c r="K121" s="5">
        <v>10730000000</v>
      </c>
    </row>
    <row r="122" spans="3:14" ht="15.5" x14ac:dyDescent="0.35">
      <c r="C122" t="s">
        <v>258</v>
      </c>
      <c r="D122" s="5">
        <v>-8703975804</v>
      </c>
      <c r="E122" s="5">
        <v>-7221556666</v>
      </c>
      <c r="F122" s="5">
        <v>-1949713523</v>
      </c>
      <c r="G122" s="5">
        <v>4482553822</v>
      </c>
      <c r="I122" s="5">
        <v>-1949713523</v>
      </c>
      <c r="J122" s="5">
        <v>24253380876</v>
      </c>
      <c r="K122" s="5">
        <v>19320792345</v>
      </c>
      <c r="L122" s="5">
        <v>22637493658</v>
      </c>
      <c r="M122" s="5">
        <v>3247609994</v>
      </c>
      <c r="N122" s="5">
        <v>-7817202788</v>
      </c>
    </row>
    <row r="123" spans="3:14" ht="15.5" x14ac:dyDescent="0.35">
      <c r="C123" t="s">
        <v>259</v>
      </c>
      <c r="D123" s="5">
        <v>5602689196</v>
      </c>
      <c r="E123" s="5">
        <v>7085108334</v>
      </c>
      <c r="F123" s="5">
        <v>12356951477</v>
      </c>
      <c r="G123" s="5">
        <v>18789218822</v>
      </c>
      <c r="I123" s="5">
        <v>12356951477</v>
      </c>
      <c r="J123" s="5">
        <v>38560045876</v>
      </c>
      <c r="K123" s="5">
        <v>30050792345</v>
      </c>
      <c r="L123" s="5">
        <v>22637493658</v>
      </c>
      <c r="M123" s="5">
        <v>3247609994</v>
      </c>
      <c r="N123" s="5">
        <v>-7817202788</v>
      </c>
    </row>
    <row r="124" spans="3:14" ht="15.5" x14ac:dyDescent="0.35">
      <c r="C124" t="s">
        <v>260</v>
      </c>
    </row>
    <row r="125" spans="3:14" ht="15.5" x14ac:dyDescent="0.35">
      <c r="C125" t="s">
        <v>10</v>
      </c>
      <c r="D125" s="5">
        <v>147052518261</v>
      </c>
      <c r="E125" s="5">
        <v>148534937399</v>
      </c>
      <c r="F125" s="5">
        <v>153806780542</v>
      </c>
      <c r="G125" s="5">
        <v>160130577011</v>
      </c>
      <c r="I125" s="5">
        <v>153806780542</v>
      </c>
      <c r="J125" s="5">
        <v>179901404065</v>
      </c>
      <c r="K125" s="5">
        <v>171268939028</v>
      </c>
      <c r="L125" s="5">
        <v>65402461150</v>
      </c>
      <c r="M125" s="5">
        <v>46053311139</v>
      </c>
      <c r="N125" s="5">
        <v>34991066751</v>
      </c>
    </row>
    <row r="126" spans="3:14" ht="15.5" x14ac:dyDescent="0.35">
      <c r="C126" t="s">
        <v>129</v>
      </c>
      <c r="D126" s="5">
        <v>208048754405</v>
      </c>
      <c r="E126" s="5">
        <v>176038424319</v>
      </c>
      <c r="F126" s="5">
        <v>184259253075</v>
      </c>
      <c r="G126" s="5">
        <v>193280292404</v>
      </c>
      <c r="I126" s="5">
        <v>184259253075</v>
      </c>
      <c r="J126" s="5">
        <v>217949536267</v>
      </c>
      <c r="K126" s="5">
        <v>215517101014</v>
      </c>
      <c r="L126" s="5">
        <v>81533982698</v>
      </c>
      <c r="M126" s="5">
        <v>75010279305</v>
      </c>
      <c r="N126" s="5">
        <v>45940766046</v>
      </c>
    </row>
    <row r="127" spans="3:14" ht="15.5" x14ac:dyDescent="0.35">
      <c r="C127" t="s">
        <v>130</v>
      </c>
      <c r="D127" s="5">
        <v>2861333000</v>
      </c>
      <c r="E127" s="5">
        <v>2861333000</v>
      </c>
      <c r="F127" s="5">
        <v>2861333000</v>
      </c>
      <c r="G127" s="5">
        <v>2861333000</v>
      </c>
      <c r="I127" s="5">
        <v>2861333000</v>
      </c>
      <c r="J127" s="5">
        <v>2861333000</v>
      </c>
      <c r="K127" s="5">
        <v>2861333000</v>
      </c>
      <c r="L127" s="5">
        <v>5000000</v>
      </c>
      <c r="M127" s="5">
        <v>5000000</v>
      </c>
      <c r="N127" s="5">
        <v>5000000</v>
      </c>
    </row>
    <row r="129" spans="2:14" ht="15.5" x14ac:dyDescent="0.35">
      <c r="B129" t="s">
        <v>131</v>
      </c>
      <c r="C129" t="s">
        <v>132</v>
      </c>
      <c r="D129" s="5">
        <v>4197894196</v>
      </c>
      <c r="E129" s="5">
        <v>-2555023075</v>
      </c>
      <c r="F129" s="5">
        <v>1680497397</v>
      </c>
      <c r="G129" s="5">
        <v>725477803</v>
      </c>
      <c r="I129" s="5">
        <v>-22812773519</v>
      </c>
      <c r="J129" s="5">
        <v>-90698640</v>
      </c>
      <c r="K129" s="5">
        <v>-38046568942</v>
      </c>
      <c r="L129" s="5">
        <v>21814012246</v>
      </c>
      <c r="M129" s="5">
        <v>8754146813</v>
      </c>
      <c r="N129" s="5">
        <v>1640395177</v>
      </c>
    </row>
    <row r="130" spans="2:14" ht="15.5" x14ac:dyDescent="0.35">
      <c r="C130" t="s">
        <v>133</v>
      </c>
      <c r="D130" s="5">
        <v>12206431827</v>
      </c>
      <c r="E130" s="5">
        <v>4987355313</v>
      </c>
      <c r="F130" s="5">
        <v>-5204902289</v>
      </c>
      <c r="G130" s="5">
        <v>16024832650</v>
      </c>
      <c r="I130" s="5">
        <v>20302831993</v>
      </c>
      <c r="J130" s="5">
        <v>71791930893</v>
      </c>
      <c r="K130" s="5">
        <v>100131120250</v>
      </c>
      <c r="L130" s="5">
        <v>205437961573</v>
      </c>
      <c r="M130" s="5">
        <v>135823906412</v>
      </c>
      <c r="N130" s="5">
        <v>10866478091</v>
      </c>
    </row>
    <row r="131" spans="2:14" ht="15.5" x14ac:dyDescent="0.35">
      <c r="C131" t="s">
        <v>134</v>
      </c>
      <c r="D131" s="5">
        <v>-6218215758</v>
      </c>
      <c r="E131" s="5">
        <v>-2180770484</v>
      </c>
      <c r="F131" s="5">
        <v>12536733263</v>
      </c>
      <c r="G131" s="5">
        <v>-12914428507</v>
      </c>
      <c r="I131" s="5">
        <v>-30284478054</v>
      </c>
      <c r="J131" s="5">
        <v>-61234001315</v>
      </c>
      <c r="K131" s="5">
        <v>-118749081868</v>
      </c>
      <c r="L131" s="5">
        <v>-169827170839</v>
      </c>
      <c r="M131" s="5">
        <v>-109767586453</v>
      </c>
      <c r="N131" s="5">
        <v>-6734029852</v>
      </c>
    </row>
    <row r="132" spans="2:14" ht="15.5" x14ac:dyDescent="0.35">
      <c r="C132" t="s">
        <v>414</v>
      </c>
      <c r="D132" s="5">
        <v>413503558</v>
      </c>
      <c r="E132" s="5">
        <v>-3424608864</v>
      </c>
      <c r="F132" s="5">
        <v>659871983</v>
      </c>
      <c r="G132" s="5">
        <v>-1047816334</v>
      </c>
      <c r="I132" s="5">
        <v>-3281148809</v>
      </c>
      <c r="J132" s="5">
        <v>-3118525726</v>
      </c>
      <c r="K132" s="5">
        <v>-9327743156</v>
      </c>
      <c r="L132" s="5">
        <v>-1439019700</v>
      </c>
      <c r="M132" s="5">
        <v>-7062465659</v>
      </c>
      <c r="N132" s="5">
        <v>-585145805</v>
      </c>
    </row>
    <row r="133" spans="2:14" ht="15.5" x14ac:dyDescent="0.35">
      <c r="C133" t="s">
        <v>365</v>
      </c>
      <c r="D133" s="5">
        <v>-1182687179</v>
      </c>
      <c r="E133" s="5">
        <v>-1435665688</v>
      </c>
      <c r="F133" s="5">
        <v>-1411886406</v>
      </c>
      <c r="G133" s="5">
        <v>-1031975379</v>
      </c>
      <c r="I133" s="5">
        <v>-3740080233</v>
      </c>
      <c r="J133" s="5">
        <v>-4016178954</v>
      </c>
      <c r="K133" s="5">
        <v>-4306764983</v>
      </c>
      <c r="L133" s="5">
        <v>-2801334208</v>
      </c>
      <c r="M133" s="5">
        <v>-1237698140</v>
      </c>
      <c r="N133" s="5">
        <v>-931947732</v>
      </c>
    </row>
    <row r="134" spans="2:14" ht="15.5" x14ac:dyDescent="0.35">
      <c r="C134" t="s">
        <v>1331</v>
      </c>
      <c r="D134" s="5">
        <v>-625932767</v>
      </c>
      <c r="E134" s="5">
        <v>-369862684</v>
      </c>
      <c r="F134" s="5">
        <v>-241171624</v>
      </c>
      <c r="G134" s="5">
        <v>-25511420</v>
      </c>
      <c r="I134" s="5">
        <v>-312359101</v>
      </c>
      <c r="J134" s="5">
        <v>-2029058311</v>
      </c>
      <c r="K134" s="5">
        <v>-8998362</v>
      </c>
    </row>
    <row r="135" spans="2:14" ht="15.5" x14ac:dyDescent="0.35">
      <c r="C135" t="s">
        <v>1252</v>
      </c>
      <c r="K135" s="5">
        <v>2860532</v>
      </c>
      <c r="L135" s="5">
        <v>12827219</v>
      </c>
    </row>
    <row r="136" spans="2:14" ht="15.5" x14ac:dyDescent="0.35">
      <c r="C136" t="s">
        <v>261</v>
      </c>
      <c r="D136" s="5">
        <v>2616520</v>
      </c>
      <c r="E136" s="5">
        <v>4563548</v>
      </c>
      <c r="F136" s="5">
        <v>7699624</v>
      </c>
      <c r="G136" s="5">
        <v>12360715</v>
      </c>
      <c r="I136" s="5">
        <v>26276592</v>
      </c>
      <c r="J136" s="5">
        <v>361904967</v>
      </c>
      <c r="K136" s="5">
        <v>6400891</v>
      </c>
      <c r="L136" s="5">
        <v>33785953</v>
      </c>
      <c r="M136" s="5">
        <v>16166468</v>
      </c>
      <c r="N136" s="5">
        <v>1538654</v>
      </c>
    </row>
    <row r="137" spans="2:14" ht="15.5" x14ac:dyDescent="0.35">
      <c r="C137" t="s">
        <v>265</v>
      </c>
      <c r="D137" s="5">
        <v>-92242877</v>
      </c>
      <c r="E137" s="5">
        <v>-103618284</v>
      </c>
      <c r="F137" s="5">
        <v>-353942186</v>
      </c>
      <c r="G137" s="5">
        <v>-111872</v>
      </c>
      <c r="I137" s="5">
        <v>-399387548</v>
      </c>
      <c r="J137" s="5">
        <v>-352584601</v>
      </c>
      <c r="K137" s="5">
        <v>-124414991</v>
      </c>
      <c r="L137" s="5">
        <v>-513525307</v>
      </c>
      <c r="M137" s="5">
        <v>-454868515</v>
      </c>
      <c r="N137" s="5">
        <v>-288339938</v>
      </c>
    </row>
    <row r="138" spans="2:14" ht="15.5" x14ac:dyDescent="0.35">
      <c r="C138" t="s">
        <v>392</v>
      </c>
      <c r="L138" s="5">
        <v>-119863020</v>
      </c>
      <c r="M138" s="5">
        <v>-265168524</v>
      </c>
      <c r="N138" s="5">
        <v>-272335741</v>
      </c>
    </row>
    <row r="139" spans="2:14" ht="15.5" x14ac:dyDescent="0.35">
      <c r="C139" t="s">
        <v>137</v>
      </c>
      <c r="D139" s="5">
        <v>-305579128</v>
      </c>
      <c r="E139" s="5">
        <v>-32415932</v>
      </c>
      <c r="F139" s="5">
        <v>-4311904968</v>
      </c>
      <c r="G139" s="5">
        <v>-291872050</v>
      </c>
      <c r="I139" s="5">
        <v>-5124428359</v>
      </c>
      <c r="J139" s="5">
        <v>-1494185593</v>
      </c>
      <c r="K139" s="5">
        <v>-5669947255</v>
      </c>
      <c r="L139" s="5">
        <v>-8969649425</v>
      </c>
      <c r="M139" s="5">
        <v>-8298138776</v>
      </c>
      <c r="N139" s="5">
        <v>-415822500</v>
      </c>
    </row>
    <row r="140" spans="2:14" ht="15.5" x14ac:dyDescent="0.35">
      <c r="C140" t="s">
        <v>1332</v>
      </c>
    </row>
    <row r="141" spans="2:14" ht="15.5" x14ac:dyDescent="0.35">
      <c r="C141" t="s">
        <v>245</v>
      </c>
    </row>
    <row r="142" spans="2:14" ht="15.5" x14ac:dyDescent="0.35">
      <c r="C142" t="s">
        <v>139</v>
      </c>
      <c r="D142" s="5">
        <v>-198850048</v>
      </c>
      <c r="E142" s="5">
        <v>-1290118233</v>
      </c>
      <c r="F142" s="5">
        <v>2843679765</v>
      </c>
      <c r="G142" s="5">
        <v>338039090</v>
      </c>
      <c r="I142" s="5">
        <v>7679244728</v>
      </c>
      <c r="J142" s="5">
        <v>-10106954267</v>
      </c>
      <c r="K142" s="5">
        <v>79467648862</v>
      </c>
      <c r="L142" s="5">
        <v>-1530101022</v>
      </c>
      <c r="M142" s="5">
        <v>-1851796544</v>
      </c>
      <c r="N142" s="5">
        <v>2933949588</v>
      </c>
    </row>
    <row r="143" spans="2:14" ht="15.5" x14ac:dyDescent="0.35">
      <c r="C143" t="s">
        <v>140</v>
      </c>
      <c r="F143" s="5">
        <v>-2649635425</v>
      </c>
      <c r="G143" s="5">
        <v>-883900000</v>
      </c>
      <c r="I143" s="5">
        <v>3076464575</v>
      </c>
      <c r="J143" s="5">
        <v>-60032512</v>
      </c>
      <c r="K143" s="5">
        <v>-15019996397</v>
      </c>
      <c r="L143" s="5">
        <v>-20100849931</v>
      </c>
      <c r="M143" s="5">
        <v>-4837796236</v>
      </c>
      <c r="N143" s="5">
        <v>-4544928901</v>
      </c>
    </row>
    <row r="144" spans="2:14" ht="15.5" x14ac:dyDescent="0.35">
      <c r="C144" t="s">
        <v>341</v>
      </c>
      <c r="L144" s="5">
        <v>1102955551</v>
      </c>
      <c r="M144" s="5">
        <v>16604222159</v>
      </c>
      <c r="N144" s="5">
        <v>599494735</v>
      </c>
    </row>
    <row r="145" spans="3:14" ht="15.5" x14ac:dyDescent="0.35">
      <c r="C145" t="s">
        <v>143</v>
      </c>
      <c r="F145" s="5">
        <v>-2625000000</v>
      </c>
      <c r="G145" s="5">
        <v>-883900000</v>
      </c>
      <c r="I145" s="5">
        <v>-3508900000</v>
      </c>
      <c r="J145" s="5">
        <v>-60032512</v>
      </c>
      <c r="K145" s="5">
        <v>-15019996397</v>
      </c>
      <c r="L145" s="5">
        <v>-13503805482</v>
      </c>
      <c r="M145" s="5">
        <v>-21442018395</v>
      </c>
      <c r="N145" s="5">
        <v>-5144423636</v>
      </c>
    </row>
    <row r="146" spans="3:14" ht="15.5" x14ac:dyDescent="0.35">
      <c r="C146" t="s">
        <v>546</v>
      </c>
      <c r="F146" s="5">
        <v>-24635425</v>
      </c>
      <c r="I146" s="5">
        <v>6585364575</v>
      </c>
    </row>
    <row r="147" spans="3:14" ht="15.5" x14ac:dyDescent="0.35">
      <c r="C147" t="s">
        <v>1333</v>
      </c>
      <c r="L147" s="5">
        <v>-7700000000</v>
      </c>
    </row>
    <row r="148" spans="3:14" ht="15.5" x14ac:dyDescent="0.35">
      <c r="C148" t="s">
        <v>148</v>
      </c>
      <c r="D148" s="5">
        <v>-198850048</v>
      </c>
      <c r="E148" s="5">
        <v>-1290118233</v>
      </c>
      <c r="F148" s="5">
        <v>2843679765</v>
      </c>
      <c r="G148" s="5">
        <v>338039090</v>
      </c>
      <c r="I148" s="5">
        <v>7679244728</v>
      </c>
      <c r="J148" s="5">
        <v>-10106954267</v>
      </c>
      <c r="K148" s="5">
        <v>79467648862</v>
      </c>
      <c r="L148" s="5">
        <v>-1530101022</v>
      </c>
      <c r="M148" s="5">
        <v>-1851796544</v>
      </c>
      <c r="N148" s="5">
        <v>2933949588</v>
      </c>
    </row>
    <row r="149" spans="3:14" ht="15.5" x14ac:dyDescent="0.35">
      <c r="C149" t="s">
        <v>1334</v>
      </c>
      <c r="L149" s="5">
        <v>-4391534</v>
      </c>
      <c r="M149" s="5">
        <v>4435783</v>
      </c>
      <c r="N149" s="5">
        <v>994285940</v>
      </c>
    </row>
    <row r="150" spans="3:14" ht="15.5" x14ac:dyDescent="0.35">
      <c r="C150" t="s">
        <v>149</v>
      </c>
      <c r="F150" s="5">
        <v>42826000</v>
      </c>
      <c r="G150" s="5">
        <v>-42826000</v>
      </c>
      <c r="I150" s="5">
        <v>2100000000</v>
      </c>
    </row>
    <row r="151" spans="3:14" ht="15.5" x14ac:dyDescent="0.35">
      <c r="C151" t="s">
        <v>1121</v>
      </c>
    </row>
    <row r="152" spans="3:14" ht="15.5" x14ac:dyDescent="0.35">
      <c r="C152" t="s">
        <v>247</v>
      </c>
      <c r="D152" s="5">
        <v>-950788942</v>
      </c>
      <c r="F152" s="5">
        <v>3815146004</v>
      </c>
      <c r="G152" s="5">
        <v>1530199921</v>
      </c>
      <c r="I152" s="5">
        <v>6345345925</v>
      </c>
      <c r="J152" s="5">
        <v>-6345345925</v>
      </c>
      <c r="K152" s="5">
        <v>1835175052</v>
      </c>
    </row>
    <row r="153" spans="3:14" ht="15.5" x14ac:dyDescent="0.35">
      <c r="C153" t="s">
        <v>99</v>
      </c>
      <c r="D153" s="5">
        <v>1027211517</v>
      </c>
      <c r="E153" s="5">
        <v>-1027211517</v>
      </c>
      <c r="F153" s="5">
        <v>-500000000</v>
      </c>
      <c r="I153" s="5">
        <v>-500000000</v>
      </c>
      <c r="J153" s="5">
        <v>500000000</v>
      </c>
      <c r="K153" s="5">
        <v>-50010000</v>
      </c>
    </row>
    <row r="154" spans="3:14" ht="15.5" x14ac:dyDescent="0.35">
      <c r="C154" t="s">
        <v>1335</v>
      </c>
      <c r="D154" s="5">
        <v>76422575</v>
      </c>
      <c r="E154" s="5">
        <v>-1027211517</v>
      </c>
      <c r="F154" s="5">
        <v>3315146004</v>
      </c>
      <c r="G154" s="5">
        <v>1530199921</v>
      </c>
      <c r="I154" s="5">
        <v>5845345925</v>
      </c>
      <c r="J154" s="5">
        <v>-5845345925</v>
      </c>
      <c r="K154" s="5">
        <v>1785165052</v>
      </c>
    </row>
    <row r="155" spans="3:14" ht="15.5" x14ac:dyDescent="0.35">
      <c r="C155" t="s">
        <v>339</v>
      </c>
      <c r="D155" s="5">
        <v>-538179339</v>
      </c>
      <c r="F155" s="5">
        <v>1421624989</v>
      </c>
      <c r="G155" s="5">
        <v>-1147893034</v>
      </c>
      <c r="I155" s="5">
        <v>1421624989</v>
      </c>
    </row>
    <row r="156" spans="3:14" ht="15.5" x14ac:dyDescent="0.35">
      <c r="C156" t="s">
        <v>289</v>
      </c>
      <c r="D156" s="5">
        <v>262906716</v>
      </c>
      <c r="E156" s="5">
        <v>-262906716</v>
      </c>
      <c r="G156" s="5">
        <v>506913992</v>
      </c>
    </row>
    <row r="157" spans="3:14" ht="15.5" x14ac:dyDescent="0.35">
      <c r="C157" t="s">
        <v>1336</v>
      </c>
      <c r="F157" s="5">
        <v>-1147893034</v>
      </c>
      <c r="G157" s="5">
        <v>1147893034</v>
      </c>
    </row>
    <row r="158" spans="3:14" ht="15.5" x14ac:dyDescent="0.35">
      <c r="C158" t="s">
        <v>343</v>
      </c>
      <c r="F158" s="5">
        <v>-384289795</v>
      </c>
      <c r="I158" s="5">
        <v>-384289795</v>
      </c>
      <c r="J158" s="5">
        <v>-823837220</v>
      </c>
      <c r="K158" s="5">
        <v>-337742978</v>
      </c>
      <c r="L158" s="5">
        <v>-380136980</v>
      </c>
      <c r="M158" s="5">
        <v>-1236642587</v>
      </c>
      <c r="N158" s="5">
        <v>-155578000</v>
      </c>
    </row>
    <row r="159" spans="3:14" ht="15.5" x14ac:dyDescent="0.35">
      <c r="C159" t="s">
        <v>1337</v>
      </c>
      <c r="G159" s="5">
        <v>-756546831</v>
      </c>
    </row>
    <row r="160" spans="3:14" ht="15.5" x14ac:dyDescent="0.35">
      <c r="C160" t="s">
        <v>1067</v>
      </c>
      <c r="J160" s="5">
        <v>-1325000000</v>
      </c>
      <c r="K160" s="5">
        <v>-5600000000</v>
      </c>
    </row>
    <row r="161" spans="2:14" ht="15.5" x14ac:dyDescent="0.35">
      <c r="C161" t="s">
        <v>404</v>
      </c>
      <c r="K161" s="5">
        <v>69630418610</v>
      </c>
    </row>
    <row r="162" spans="2:14" ht="15.5" x14ac:dyDescent="0.35">
      <c r="C162" t="s">
        <v>547</v>
      </c>
      <c r="K162" s="5">
        <v>17883325000</v>
      </c>
    </row>
    <row r="163" spans="2:14" ht="15.5" x14ac:dyDescent="0.35">
      <c r="C163" t="s">
        <v>407</v>
      </c>
    </row>
    <row r="164" spans="2:14" ht="15.5" x14ac:dyDescent="0.35">
      <c r="C164" t="s">
        <v>457</v>
      </c>
      <c r="F164" s="5">
        <v>-1303436391</v>
      </c>
      <c r="I164" s="5">
        <v>-1303436391</v>
      </c>
      <c r="J164" s="5">
        <v>-2112771122</v>
      </c>
      <c r="K164" s="5">
        <v>-742801762</v>
      </c>
      <c r="L164" s="5">
        <v>-264852679</v>
      </c>
      <c r="M164" s="5">
        <v>-300455200</v>
      </c>
      <c r="N164" s="5">
        <v>-60997592</v>
      </c>
    </row>
    <row r="165" spans="2:14" ht="15.5" x14ac:dyDescent="0.35">
      <c r="C165" t="s">
        <v>157</v>
      </c>
      <c r="D165" s="5">
        <v>3999044148</v>
      </c>
      <c r="E165" s="5">
        <v>-3845141308</v>
      </c>
      <c r="F165" s="5">
        <v>1874541737</v>
      </c>
      <c r="G165" s="5">
        <v>179616893</v>
      </c>
      <c r="I165" s="5">
        <v>-12057064216</v>
      </c>
      <c r="J165" s="5">
        <v>-10257685419</v>
      </c>
      <c r="K165" s="5">
        <v>26401083523</v>
      </c>
      <c r="L165" s="5">
        <v>183061293</v>
      </c>
      <c r="M165" s="5">
        <v>2064554033</v>
      </c>
      <c r="N165" s="5">
        <v>29415864</v>
      </c>
    </row>
    <row r="166" spans="2:14" ht="15.5" x14ac:dyDescent="0.35">
      <c r="C166" t="s">
        <v>290</v>
      </c>
    </row>
    <row r="167" spans="2:14" ht="15.5" x14ac:dyDescent="0.35">
      <c r="C167" t="s">
        <v>158</v>
      </c>
      <c r="E167" s="5">
        <v>6454660239</v>
      </c>
      <c r="I167" s="5">
        <v>18511724455</v>
      </c>
      <c r="J167" s="5">
        <v>28769409874</v>
      </c>
      <c r="K167" s="5">
        <v>2368326351</v>
      </c>
      <c r="L167" s="5">
        <v>2185265058</v>
      </c>
      <c r="M167" s="5">
        <v>120711025</v>
      </c>
      <c r="N167" s="5">
        <v>91295161</v>
      </c>
    </row>
    <row r="168" spans="2:14" ht="15.5" x14ac:dyDescent="0.35">
      <c r="C168" t="s">
        <v>159</v>
      </c>
      <c r="D168" s="5">
        <v>3999044148</v>
      </c>
      <c r="E168" s="5">
        <v>2609518931</v>
      </c>
      <c r="F168" s="5">
        <v>1874541737</v>
      </c>
      <c r="G168" s="5">
        <v>179616893</v>
      </c>
      <c r="I168" s="5">
        <v>6454660239</v>
      </c>
      <c r="J168" s="5">
        <v>18511724455</v>
      </c>
      <c r="K168" s="5">
        <v>28769409874</v>
      </c>
      <c r="L168" s="5">
        <v>2368326351</v>
      </c>
      <c r="M168" s="5">
        <v>2185265058</v>
      </c>
      <c r="N168" s="5">
        <v>120711025</v>
      </c>
    </row>
    <row r="170" spans="2:14" ht="15.5" x14ac:dyDescent="0.35">
      <c r="B170" t="s">
        <v>160</v>
      </c>
      <c r="C170" t="s">
        <v>12</v>
      </c>
      <c r="D170" s="5">
        <v>2860000000</v>
      </c>
      <c r="E170" s="5">
        <v>2860000000</v>
      </c>
      <c r="F170" s="5">
        <v>2860000000</v>
      </c>
      <c r="G170" s="5">
        <v>2860000000</v>
      </c>
      <c r="I170" s="5">
        <v>2860000000</v>
      </c>
      <c r="J170" s="5">
        <v>2860000000</v>
      </c>
      <c r="K170" s="5">
        <v>2860000000</v>
      </c>
      <c r="L170" s="5">
        <v>10000000</v>
      </c>
      <c r="M170" s="5">
        <v>10000000</v>
      </c>
      <c r="N170" s="5">
        <v>10000000</v>
      </c>
    </row>
    <row r="171" spans="2:14" ht="15.5" x14ac:dyDescent="0.35">
      <c r="C171" t="s">
        <v>161</v>
      </c>
      <c r="D171" s="6">
        <v>-0.52</v>
      </c>
      <c r="E171" s="6">
        <v>-1.84</v>
      </c>
      <c r="F171" s="6">
        <v>-2.25</v>
      </c>
      <c r="G171" s="6">
        <v>-0.73</v>
      </c>
    </row>
    <row r="172" spans="2:14" ht="15.5" x14ac:dyDescent="0.35">
      <c r="C172" t="s">
        <v>162</v>
      </c>
      <c r="D172" s="6">
        <v>-167.31</v>
      </c>
      <c r="E172" s="6">
        <v>-98.37</v>
      </c>
      <c r="F172" s="6">
        <v>-104.89</v>
      </c>
      <c r="G172" s="6">
        <v>-424.66</v>
      </c>
    </row>
    <row r="173" spans="2:14" ht="15.5" x14ac:dyDescent="0.35">
      <c r="C173" t="s">
        <v>61</v>
      </c>
      <c r="D173" s="6">
        <v>5.78</v>
      </c>
      <c r="E173" s="6">
        <v>179.33</v>
      </c>
      <c r="F173" s="6">
        <v>64.7</v>
      </c>
      <c r="G173" s="6">
        <v>50.74</v>
      </c>
    </row>
    <row r="174" spans="2:14" ht="15.5" x14ac:dyDescent="0.35">
      <c r="C174" t="s">
        <v>163</v>
      </c>
      <c r="D174" s="5">
        <v>1080000000</v>
      </c>
      <c r="E174" s="5">
        <v>-3120000000</v>
      </c>
      <c r="F174" s="5">
        <v>19210000000</v>
      </c>
    </row>
    <row r="175" spans="2:14" ht="15.5" x14ac:dyDescent="0.35">
      <c r="C175" t="s">
        <v>164</v>
      </c>
      <c r="D175" s="6">
        <v>-7.0999999999999995E-3</v>
      </c>
      <c r="E175" s="6">
        <v>-2.9900000000000003E-2</v>
      </c>
      <c r="F175" s="6">
        <v>-3.49E-2</v>
      </c>
      <c r="G175" s="6">
        <v>-1.0800000000000001E-2</v>
      </c>
    </row>
    <row r="176" spans="2:14" ht="15.5" x14ac:dyDescent="0.35">
      <c r="C176" t="s">
        <v>165</v>
      </c>
      <c r="D176" s="6">
        <v>-1.01E-2</v>
      </c>
      <c r="E176" s="6">
        <v>-3.5499999999999997E-2</v>
      </c>
      <c r="F176" s="6">
        <v>-4.1799999999999997E-2</v>
      </c>
      <c r="G176" s="6">
        <v>-1.3000000000000001E-2</v>
      </c>
    </row>
    <row r="177" spans="3:7" ht="15.5" x14ac:dyDescent="0.35">
      <c r="C177" t="s">
        <v>166</v>
      </c>
      <c r="D177" s="6">
        <v>-2.8999999999999998E-3</v>
      </c>
      <c r="E177" s="6">
        <v>-3.1099999999999999E-2</v>
      </c>
      <c r="F177" s="6">
        <v>0.1017</v>
      </c>
      <c r="G177" s="6">
        <v>-9.300000000000001E-3</v>
      </c>
    </row>
    <row r="178" spans="3:7" ht="15.5" x14ac:dyDescent="0.35">
      <c r="C178" t="s">
        <v>167</v>
      </c>
      <c r="D178" s="6">
        <v>-1.79</v>
      </c>
      <c r="F178" s="6">
        <v>40.729999999999997</v>
      </c>
      <c r="G178" s="6">
        <v>-13.52</v>
      </c>
    </row>
    <row r="179" spans="3:7" ht="15.5" x14ac:dyDescent="0.35">
      <c r="C179" t="s">
        <v>168</v>
      </c>
      <c r="D179" s="5">
        <v>147000000000</v>
      </c>
      <c r="E179" s="5">
        <v>149000000000</v>
      </c>
      <c r="F179" s="5">
        <v>154000000000</v>
      </c>
      <c r="G179" s="5">
        <v>160000000000</v>
      </c>
    </row>
    <row r="180" spans="3:7" ht="15.5" x14ac:dyDescent="0.35">
      <c r="C180" t="s">
        <v>169</v>
      </c>
      <c r="D180" s="6">
        <v>1.69</v>
      </c>
      <c r="E180" s="6">
        <v>3.49</v>
      </c>
      <c r="F180" s="6">
        <v>4.3899999999999997</v>
      </c>
      <c r="G180" s="6">
        <v>5.54</v>
      </c>
    </row>
    <row r="181" spans="3:7" ht="15.5" x14ac:dyDescent="0.35">
      <c r="C181" t="s">
        <v>170</v>
      </c>
      <c r="D181" s="6">
        <v>51.39</v>
      </c>
      <c r="E181" s="6">
        <v>51.91</v>
      </c>
      <c r="F181" s="6">
        <v>53.75</v>
      </c>
      <c r="G181" s="6">
        <v>55.96</v>
      </c>
    </row>
    <row r="182" spans="3:7" ht="15.5" x14ac:dyDescent="0.35">
      <c r="C182" t="s">
        <v>171</v>
      </c>
      <c r="D182" s="6">
        <v>1.69</v>
      </c>
      <c r="E182" s="6">
        <v>3.49</v>
      </c>
      <c r="F182" s="6">
        <v>4.3899999999999997</v>
      </c>
      <c r="G182" s="6">
        <v>5.54</v>
      </c>
    </row>
    <row r="183" spans="3:7" ht="15.5" x14ac:dyDescent="0.35">
      <c r="C183" t="s">
        <v>172</v>
      </c>
      <c r="D183" s="6">
        <v>51.39</v>
      </c>
      <c r="E183" s="6">
        <v>51.91</v>
      </c>
      <c r="F183" s="6">
        <v>53.75</v>
      </c>
      <c r="G183" s="6">
        <v>55.96</v>
      </c>
    </row>
    <row r="184" spans="3:7" ht="15.5" x14ac:dyDescent="0.35">
      <c r="C184" t="s">
        <v>173</v>
      </c>
      <c r="D184" s="5">
        <v>3000000000</v>
      </c>
      <c r="E184" s="5">
        <v>3000000000</v>
      </c>
      <c r="F184" s="5">
        <v>3000000000</v>
      </c>
      <c r="G184" s="5">
        <v>5000000000</v>
      </c>
    </row>
    <row r="185" spans="3:7" ht="15.5" x14ac:dyDescent="0.35">
      <c r="C185" t="s">
        <v>174</v>
      </c>
      <c r="E185" s="5">
        <v>0</v>
      </c>
      <c r="F185" s="5">
        <v>0</v>
      </c>
      <c r="G185" s="5">
        <v>3000000000</v>
      </c>
    </row>
    <row r="186" spans="3:7" ht="15.5" x14ac:dyDescent="0.35">
      <c r="C186" t="s">
        <v>175</v>
      </c>
      <c r="D186" s="5">
        <v>147000000000</v>
      </c>
      <c r="E186" s="5">
        <v>149000000000</v>
      </c>
      <c r="F186" s="5">
        <v>154000000000</v>
      </c>
      <c r="G186" s="5">
        <v>160000000000</v>
      </c>
    </row>
    <row r="187" spans="3:7" ht="15.5" x14ac:dyDescent="0.35">
      <c r="C187" t="s">
        <v>24</v>
      </c>
      <c r="D187" s="5">
        <v>3000000000</v>
      </c>
      <c r="E187" s="5">
        <v>3000000000</v>
      </c>
      <c r="F187" s="5">
        <v>4000000000</v>
      </c>
      <c r="G187" s="5">
        <v>8000000000</v>
      </c>
    </row>
    <row r="188" spans="3:7" ht="15.5" x14ac:dyDescent="0.35">
      <c r="C188" t="s">
        <v>21</v>
      </c>
      <c r="D188" s="5">
        <v>-4000000000</v>
      </c>
      <c r="E188" s="5">
        <v>1000000000</v>
      </c>
      <c r="F188" s="5">
        <v>-3000000000</v>
      </c>
      <c r="G188" s="5">
        <v>3000000000</v>
      </c>
    </row>
    <row r="189" spans="3:7" ht="15.5" x14ac:dyDescent="0.35">
      <c r="C189" t="s">
        <v>176</v>
      </c>
      <c r="D189" s="5">
        <v>94000000000</v>
      </c>
      <c r="E189" s="5">
        <v>94000000000</v>
      </c>
      <c r="F189" s="5">
        <v>98000000000</v>
      </c>
      <c r="G189" s="5">
        <v>105000000000</v>
      </c>
    </row>
    <row r="190" spans="3:7" ht="15.5" x14ac:dyDescent="0.35">
      <c r="C190" t="s">
        <v>177</v>
      </c>
      <c r="D190" s="5">
        <v>4000000000</v>
      </c>
      <c r="E190" s="5">
        <v>-3000000000</v>
      </c>
      <c r="F190" s="5">
        <v>2000000000</v>
      </c>
      <c r="G190" s="5">
        <v>1000000000</v>
      </c>
    </row>
    <row r="191" spans="3:7" ht="15.5" x14ac:dyDescent="0.35">
      <c r="C191" t="s">
        <v>178</v>
      </c>
      <c r="F191" s="5">
        <v>-3000000000</v>
      </c>
      <c r="G191" s="5">
        <v>-1000000000</v>
      </c>
    </row>
    <row r="192" spans="3:7" ht="15.5" x14ac:dyDescent="0.35">
      <c r="C192" t="s">
        <v>13</v>
      </c>
      <c r="D192" s="5">
        <v>4000000000</v>
      </c>
      <c r="E192" s="5">
        <v>-3000000000</v>
      </c>
      <c r="F192" s="5">
        <v>-1000000000</v>
      </c>
      <c r="G192" s="5">
        <v>0</v>
      </c>
    </row>
    <row r="193" spans="3:14" ht="15.5" x14ac:dyDescent="0.35">
      <c r="C193" t="s">
        <v>16</v>
      </c>
      <c r="D193" s="6">
        <v>1.47</v>
      </c>
      <c r="E193" s="6">
        <v>-0.89</v>
      </c>
      <c r="F193" s="6">
        <v>-0.33</v>
      </c>
      <c r="G193" s="6">
        <v>-0.06</v>
      </c>
    </row>
    <row r="194" spans="3:14" ht="15.5" x14ac:dyDescent="0.35">
      <c r="C194" t="s">
        <v>46</v>
      </c>
      <c r="I194" s="6">
        <v>-9.16</v>
      </c>
      <c r="J194" s="6">
        <v>2.97</v>
      </c>
      <c r="K194" s="6">
        <v>6.34</v>
      </c>
      <c r="L194" s="6">
        <v>3877.98</v>
      </c>
      <c r="M194" s="6">
        <v>2212.96</v>
      </c>
      <c r="N194" s="6">
        <v>-285.48</v>
      </c>
    </row>
    <row r="195" spans="3:14" ht="15.5" x14ac:dyDescent="0.35">
      <c r="C195" t="s">
        <v>60</v>
      </c>
      <c r="I195" s="6">
        <v>-25.76</v>
      </c>
      <c r="J195" s="6">
        <v>22.56</v>
      </c>
      <c r="K195" s="6">
        <v>7.89</v>
      </c>
      <c r="L195" s="5">
        <v>0</v>
      </c>
      <c r="M195" s="5">
        <v>0</v>
      </c>
      <c r="N195" s="5">
        <v>0</v>
      </c>
    </row>
    <row r="196" spans="3:14" ht="15.5" x14ac:dyDescent="0.35">
      <c r="C196" t="s">
        <v>63</v>
      </c>
      <c r="I196" s="6">
        <v>18.010000000000002</v>
      </c>
      <c r="J196" s="6">
        <v>2.87</v>
      </c>
      <c r="K196" s="6">
        <v>0.73</v>
      </c>
      <c r="L196" s="5">
        <v>0</v>
      </c>
      <c r="M196" s="5">
        <v>0</v>
      </c>
      <c r="N196" s="5">
        <v>0</v>
      </c>
    </row>
    <row r="197" spans="3:14" ht="15.5" x14ac:dyDescent="0.35">
      <c r="C197" t="s">
        <v>179</v>
      </c>
      <c r="I197" s="6">
        <v>4179999999.9999995</v>
      </c>
      <c r="J197" s="5">
        <v>14320000000</v>
      </c>
      <c r="K197" s="6">
        <v>34119999999.999996</v>
      </c>
      <c r="L197" s="5">
        <v>31060000000</v>
      </c>
      <c r="M197" s="5">
        <v>24730000000</v>
      </c>
      <c r="N197" s="5">
        <v>1080000000</v>
      </c>
    </row>
    <row r="198" spans="3:14" ht="15.5" x14ac:dyDescent="0.35">
      <c r="C198" t="s">
        <v>180</v>
      </c>
      <c r="I198" s="6">
        <v>-0.14219999999999999</v>
      </c>
      <c r="J198" s="6">
        <v>3.9E-2</v>
      </c>
      <c r="K198" s="6">
        <v>8.4199999999999997E-2</v>
      </c>
      <c r="L198" s="6">
        <v>0.23780000000000001</v>
      </c>
      <c r="M198" s="6">
        <v>0.14749999999999999</v>
      </c>
      <c r="N198" s="6">
        <v>-3.1099999999999999E-2</v>
      </c>
    </row>
    <row r="199" spans="3:14" ht="15.5" x14ac:dyDescent="0.35">
      <c r="C199" t="s">
        <v>181</v>
      </c>
      <c r="I199" s="6">
        <v>-0.1704</v>
      </c>
      <c r="J199" s="6">
        <v>4.7300000000000002E-2</v>
      </c>
      <c r="K199" s="6">
        <v>0.10589999999999999</v>
      </c>
      <c r="L199" s="6">
        <v>0.29649999999999999</v>
      </c>
      <c r="M199" s="6">
        <v>0.24030000000000001</v>
      </c>
      <c r="N199" s="6">
        <v>-4.0800000000000003E-2</v>
      </c>
    </row>
    <row r="200" spans="3:14" ht="15.5" x14ac:dyDescent="0.35">
      <c r="C200" t="s">
        <v>182</v>
      </c>
      <c r="I200" s="6">
        <v>-1.1299999999999999E-2</v>
      </c>
      <c r="J200" s="6">
        <v>4.1299999999999996E-2</v>
      </c>
      <c r="K200" s="6">
        <v>0.2379</v>
      </c>
      <c r="L200" s="6">
        <v>0.45270000000000005</v>
      </c>
      <c r="M200" s="6">
        <v>0.50619999999999998</v>
      </c>
      <c r="N200" s="6">
        <v>-6.7000000000000002E-3</v>
      </c>
    </row>
    <row r="201" spans="3:14" ht="15.5" x14ac:dyDescent="0.35">
      <c r="C201" t="s">
        <v>183</v>
      </c>
      <c r="I201" s="6">
        <v>-4.75</v>
      </c>
      <c r="J201" s="6">
        <v>20.71</v>
      </c>
      <c r="K201" s="6">
        <v>142.9</v>
      </c>
      <c r="L201" s="6">
        <v>41.86</v>
      </c>
      <c r="M201" s="6">
        <v>31.09</v>
      </c>
      <c r="N201" s="6">
        <v>-0.24</v>
      </c>
    </row>
    <row r="202" spans="3:14" ht="15.5" x14ac:dyDescent="0.35">
      <c r="C202" t="s">
        <v>57</v>
      </c>
      <c r="I202" s="6">
        <v>4.3899999999999997</v>
      </c>
      <c r="J202" s="6">
        <v>1.07</v>
      </c>
      <c r="K202" s="6">
        <v>0.84</v>
      </c>
      <c r="L202" s="5">
        <v>0</v>
      </c>
      <c r="M202" s="5">
        <v>0</v>
      </c>
      <c r="N202" s="5">
        <v>0</v>
      </c>
    </row>
    <row r="203" spans="3:14" ht="15.5" x14ac:dyDescent="0.35">
      <c r="C203" t="s">
        <v>54</v>
      </c>
      <c r="I203" s="6">
        <v>53.75</v>
      </c>
      <c r="J203" s="6">
        <v>62.87</v>
      </c>
      <c r="K203" s="6">
        <v>59.86</v>
      </c>
      <c r="L203" s="6">
        <v>13080.49</v>
      </c>
      <c r="M203" s="6">
        <v>9210.66</v>
      </c>
      <c r="N203" s="6">
        <v>6998.21</v>
      </c>
    </row>
    <row r="204" spans="3:14" ht="15.5" x14ac:dyDescent="0.35">
      <c r="C204" t="s">
        <v>184</v>
      </c>
      <c r="I204" s="6">
        <v>4.3899999999999997</v>
      </c>
      <c r="J204" s="6">
        <v>1.07</v>
      </c>
      <c r="K204" s="6">
        <v>0.84</v>
      </c>
      <c r="L204" s="5">
        <v>0</v>
      </c>
      <c r="M204" s="5">
        <v>0</v>
      </c>
      <c r="N204" s="5">
        <v>0</v>
      </c>
    </row>
    <row r="205" spans="3:14" ht="15.5" x14ac:dyDescent="0.35">
      <c r="C205" t="s">
        <v>185</v>
      </c>
      <c r="I205" s="6">
        <v>53.75</v>
      </c>
      <c r="J205" s="6">
        <v>62.87</v>
      </c>
      <c r="K205" s="6">
        <v>59.86</v>
      </c>
      <c r="L205" s="6">
        <v>13080.49</v>
      </c>
      <c r="M205" s="6">
        <v>9210.66</v>
      </c>
      <c r="N205" s="6">
        <v>6998.21</v>
      </c>
    </row>
    <row r="206" spans="3:14" ht="15.5" x14ac:dyDescent="0.35">
      <c r="C206" t="s">
        <v>186</v>
      </c>
      <c r="I206" s="5">
        <v>3000000000</v>
      </c>
      <c r="J206" s="5">
        <v>2000000000</v>
      </c>
      <c r="K206" s="5">
        <v>0</v>
      </c>
      <c r="L206" s="5">
        <v>3000000000</v>
      </c>
      <c r="M206" s="5">
        <v>2000000000</v>
      </c>
      <c r="N206" s="5">
        <v>2000000000</v>
      </c>
    </row>
    <row r="207" spans="3:14" ht="15.5" x14ac:dyDescent="0.35">
      <c r="C207" t="s">
        <v>187</v>
      </c>
      <c r="I207" s="5">
        <v>0</v>
      </c>
      <c r="J207" s="5">
        <v>0</v>
      </c>
      <c r="K207" s="5">
        <v>0</v>
      </c>
      <c r="L207" s="5">
        <v>2000000000</v>
      </c>
      <c r="M207" s="5">
        <v>2000000000</v>
      </c>
      <c r="N207" s="5">
        <v>3000000000</v>
      </c>
    </row>
    <row r="208" spans="3:14" ht="15.5" x14ac:dyDescent="0.35">
      <c r="C208" t="s">
        <v>26</v>
      </c>
      <c r="I208" s="5">
        <v>4000000000</v>
      </c>
      <c r="J208" s="5">
        <v>2000000000</v>
      </c>
      <c r="K208" s="5">
        <v>1000000000</v>
      </c>
      <c r="L208" s="5">
        <v>5000000000</v>
      </c>
      <c r="M208" s="5">
        <v>4000000000</v>
      </c>
      <c r="N208" s="5">
        <v>5000000000</v>
      </c>
    </row>
    <row r="209" spans="2:14" ht="15.5" x14ac:dyDescent="0.35">
      <c r="C209" t="s">
        <v>23</v>
      </c>
      <c r="I209" s="5">
        <v>-3000000000</v>
      </c>
      <c r="J209" s="5">
        <v>-17000000000</v>
      </c>
      <c r="K209" s="5">
        <v>-28000000000</v>
      </c>
      <c r="L209" s="5">
        <v>2000000000</v>
      </c>
      <c r="M209" s="5">
        <v>2000000000</v>
      </c>
      <c r="N209" s="5">
        <v>5000000000</v>
      </c>
    </row>
    <row r="210" spans="2:14" ht="15.5" x14ac:dyDescent="0.35">
      <c r="C210" t="s">
        <v>188</v>
      </c>
      <c r="I210" s="5">
        <v>98000000000</v>
      </c>
      <c r="J210" s="5">
        <v>112000000000</v>
      </c>
      <c r="K210" s="5">
        <v>103000000000</v>
      </c>
      <c r="L210" s="5">
        <v>12000000000</v>
      </c>
      <c r="M210" s="5">
        <v>12000000000</v>
      </c>
      <c r="N210" s="5">
        <v>21000000000</v>
      </c>
    </row>
    <row r="211" spans="2:14" ht="15.5" x14ac:dyDescent="0.35">
      <c r="C211" t="s">
        <v>189</v>
      </c>
      <c r="I211" s="5">
        <v>-23000000000</v>
      </c>
      <c r="J211" s="5">
        <v>0</v>
      </c>
      <c r="K211" s="5">
        <v>-38000000000</v>
      </c>
      <c r="L211" s="5">
        <v>22000000000</v>
      </c>
      <c r="M211" s="5">
        <v>9000000000</v>
      </c>
      <c r="N211" s="5">
        <v>2000000000</v>
      </c>
    </row>
    <row r="212" spans="2:14" ht="15.5" x14ac:dyDescent="0.35">
      <c r="C212" t="s">
        <v>190</v>
      </c>
      <c r="I212" s="5">
        <v>-4000000000</v>
      </c>
      <c r="J212" s="5">
        <v>0</v>
      </c>
      <c r="K212" s="5">
        <v>-15000000000</v>
      </c>
      <c r="L212" s="5">
        <v>-14000000000</v>
      </c>
      <c r="M212" s="5">
        <v>-21000000000</v>
      </c>
      <c r="N212" s="5">
        <v>-5000000000</v>
      </c>
    </row>
    <row r="213" spans="2:14" ht="15.5" x14ac:dyDescent="0.35">
      <c r="C213" t="s">
        <v>15</v>
      </c>
      <c r="I213" s="5">
        <v>-26000000000</v>
      </c>
      <c r="J213" s="5">
        <v>0</v>
      </c>
      <c r="K213" s="5">
        <v>-53000000000</v>
      </c>
      <c r="L213" s="5">
        <v>8000000000</v>
      </c>
      <c r="M213" s="5">
        <v>-13000000000</v>
      </c>
      <c r="N213" s="5">
        <v>-4000000000</v>
      </c>
    </row>
    <row r="214" spans="2:14" ht="15.5" x14ac:dyDescent="0.35">
      <c r="C214" t="s">
        <v>17</v>
      </c>
      <c r="I214" s="6">
        <v>-9.1999999999999993</v>
      </c>
      <c r="J214" s="6">
        <v>-0.05</v>
      </c>
      <c r="K214" s="6">
        <v>-18.55</v>
      </c>
      <c r="L214" s="6">
        <v>1662.04</v>
      </c>
      <c r="M214" s="6">
        <v>-2537.5700000000002</v>
      </c>
      <c r="N214" s="6">
        <v>-700.81</v>
      </c>
    </row>
    <row r="216" spans="2:14" ht="15.5" x14ac:dyDescent="0.35">
      <c r="B216" t="s">
        <v>191</v>
      </c>
      <c r="C216" t="s">
        <v>192</v>
      </c>
      <c r="D216" s="5">
        <v>-1000000000</v>
      </c>
      <c r="E216" s="5">
        <v>-5000000000</v>
      </c>
      <c r="F216" s="5">
        <v>-6000000000</v>
      </c>
      <c r="G216" s="5">
        <v>-2000000000</v>
      </c>
      <c r="H216" s="5">
        <v>-14000000000</v>
      </c>
      <c r="I216" s="5">
        <v>-26000000000</v>
      </c>
      <c r="J216" s="5">
        <v>9000000000</v>
      </c>
      <c r="K216" s="5">
        <v>18000000000</v>
      </c>
      <c r="L216" s="5">
        <v>19000000000</v>
      </c>
      <c r="M216" s="5">
        <v>11000000000</v>
      </c>
      <c r="N216" s="5">
        <v>-1000000000</v>
      </c>
    </row>
    <row r="217" spans="2:14" ht="15.5" x14ac:dyDescent="0.35">
      <c r="C217" t="s">
        <v>45</v>
      </c>
      <c r="D217" s="6">
        <v>-0.52</v>
      </c>
      <c r="E217" s="6">
        <v>-1.84</v>
      </c>
      <c r="F217" s="6">
        <v>-2.25</v>
      </c>
      <c r="G217" s="6">
        <v>-0.73</v>
      </c>
      <c r="H217" s="6">
        <v>-4.72</v>
      </c>
      <c r="I217" s="6">
        <v>-9.16</v>
      </c>
      <c r="J217" s="6">
        <v>2.97</v>
      </c>
      <c r="K217" s="6">
        <v>6.34</v>
      </c>
      <c r="L217" s="6">
        <v>6.78</v>
      </c>
      <c r="M217" s="6">
        <v>3.87</v>
      </c>
      <c r="N217" s="6">
        <v>-0.5</v>
      </c>
    </row>
    <row r="218" spans="2:14" ht="15.5" x14ac:dyDescent="0.35">
      <c r="C218" t="s">
        <v>193</v>
      </c>
      <c r="D218" s="5">
        <v>43000000000</v>
      </c>
      <c r="E218" s="5">
        <v>3000000000</v>
      </c>
      <c r="F218" s="5">
        <v>10000000000</v>
      </c>
      <c r="G218" s="5">
        <v>17000000000</v>
      </c>
      <c r="H218" s="5">
        <v>92000000000</v>
      </c>
      <c r="I218" s="5">
        <v>37000000000</v>
      </c>
      <c r="J218" s="5">
        <v>67000000000</v>
      </c>
      <c r="K218" s="5">
        <v>197000000000</v>
      </c>
      <c r="L218" s="5">
        <v>183000000000</v>
      </c>
      <c r="M218" s="5">
        <v>140000000000</v>
      </c>
      <c r="N218" s="5">
        <v>14000000000</v>
      </c>
    </row>
    <row r="219" spans="2:14" ht="15.5" x14ac:dyDescent="0.35">
      <c r="C219" t="s">
        <v>194</v>
      </c>
      <c r="I219" s="6">
        <v>-25.84</v>
      </c>
    </row>
    <row r="220" spans="2:14" ht="15.5" x14ac:dyDescent="0.35">
      <c r="C220" t="s">
        <v>292</v>
      </c>
      <c r="I220" s="6">
        <v>-22.87</v>
      </c>
    </row>
    <row r="221" spans="2:14" ht="15.5" x14ac:dyDescent="0.35">
      <c r="C221" t="s">
        <v>195</v>
      </c>
      <c r="I221" s="6">
        <v>6.95</v>
      </c>
    </row>
    <row r="222" spans="2:14" ht="15.5" x14ac:dyDescent="0.35">
      <c r="C222" t="s">
        <v>293</v>
      </c>
      <c r="I222" s="6">
        <v>-4.3700000000000003E-2</v>
      </c>
    </row>
    <row r="223" spans="2:14" ht="15.5" x14ac:dyDescent="0.35">
      <c r="C223" t="s">
        <v>294</v>
      </c>
      <c r="I223" s="6">
        <v>4.7300000000000004</v>
      </c>
    </row>
    <row r="224" spans="2:14" ht="15.5" x14ac:dyDescent="0.35">
      <c r="C224" t="s">
        <v>196</v>
      </c>
      <c r="I224" s="6">
        <v>2.37</v>
      </c>
    </row>
    <row r="225" spans="3:9" ht="15.5" x14ac:dyDescent="0.35">
      <c r="C225" t="s">
        <v>295</v>
      </c>
      <c r="I225" s="6">
        <v>86.22</v>
      </c>
    </row>
    <row r="226" spans="3:9" ht="15.5" x14ac:dyDescent="0.35">
      <c r="C226" t="s">
        <v>296</v>
      </c>
      <c r="I226" s="6">
        <v>646.51</v>
      </c>
    </row>
    <row r="227" spans="3:9" ht="15.5" x14ac:dyDescent="0.35">
      <c r="C227" t="s">
        <v>297</v>
      </c>
      <c r="I227" s="6">
        <v>36.19</v>
      </c>
    </row>
    <row r="228" spans="3:9" ht="15.5" x14ac:dyDescent="0.35">
      <c r="C228" t="s">
        <v>298</v>
      </c>
      <c r="I228" s="6">
        <v>22.09</v>
      </c>
    </row>
    <row r="229" spans="3:9" ht="15.5" x14ac:dyDescent="0.35">
      <c r="C229" t="s">
        <v>301</v>
      </c>
      <c r="I229" s="6">
        <v>-5.33</v>
      </c>
    </row>
    <row r="230" spans="3:9" ht="15.5" x14ac:dyDescent="0.35">
      <c r="C230" t="s">
        <v>197</v>
      </c>
      <c r="I230" s="6">
        <v>-4.72</v>
      </c>
    </row>
    <row r="231" spans="3:9" ht="15.5" x14ac:dyDescent="0.35">
      <c r="C231" t="s">
        <v>302</v>
      </c>
      <c r="I231" s="6">
        <v>25.81</v>
      </c>
    </row>
    <row r="232" spans="3:9" ht="15.5" x14ac:dyDescent="0.35">
      <c r="C232" t="s">
        <v>198</v>
      </c>
      <c r="D232" s="6">
        <v>2.31</v>
      </c>
    </row>
    <row r="233" spans="3:9" ht="15.5" x14ac:dyDescent="0.35">
      <c r="C233" t="s">
        <v>199</v>
      </c>
      <c r="I233" s="6">
        <v>51.39</v>
      </c>
    </row>
    <row r="234" spans="3:9" ht="15.5" x14ac:dyDescent="0.35">
      <c r="C234" t="s">
        <v>303</v>
      </c>
      <c r="I234" s="6">
        <v>0.19</v>
      </c>
    </row>
    <row r="235" spans="3:9" ht="15.5" x14ac:dyDescent="0.35">
      <c r="C235" t="s">
        <v>200</v>
      </c>
      <c r="D235" s="6">
        <v>2.57</v>
      </c>
    </row>
    <row r="236" spans="3:9" ht="15.5" x14ac:dyDescent="0.35">
      <c r="C236" t="s">
        <v>201</v>
      </c>
      <c r="D236" s="6">
        <v>2.57</v>
      </c>
    </row>
    <row r="237" spans="3:9" ht="15.5" x14ac:dyDescent="0.35">
      <c r="C237" t="s">
        <v>202</v>
      </c>
      <c r="D237" s="6">
        <v>0.02</v>
      </c>
    </row>
    <row r="238" spans="3:9" ht="15.5" x14ac:dyDescent="0.35">
      <c r="C238" t="s">
        <v>203</v>
      </c>
      <c r="D238" s="6">
        <v>0.41</v>
      </c>
    </row>
    <row r="239" spans="3:9" ht="15.5" x14ac:dyDescent="0.35">
      <c r="C239" t="s">
        <v>204</v>
      </c>
      <c r="D239" s="6">
        <v>0.01</v>
      </c>
    </row>
    <row r="240" spans="3:9" ht="15.5" x14ac:dyDescent="0.35">
      <c r="C240" t="s">
        <v>205</v>
      </c>
      <c r="D240" s="6">
        <v>1.41</v>
      </c>
    </row>
    <row r="241" spans="3:9" ht="15.5" x14ac:dyDescent="0.35">
      <c r="C241" t="s">
        <v>304</v>
      </c>
      <c r="I241" s="5">
        <v>18</v>
      </c>
    </row>
    <row r="242" spans="3:9" ht="15.5" x14ac:dyDescent="0.35">
      <c r="C242" t="s">
        <v>13</v>
      </c>
      <c r="D242" s="5">
        <v>4000000000</v>
      </c>
    </row>
    <row r="243" spans="3:9" ht="15.5" x14ac:dyDescent="0.35">
      <c r="C243" t="s">
        <v>206</v>
      </c>
      <c r="I243" s="6">
        <v>5.88</v>
      </c>
    </row>
    <row r="244" spans="3:9" ht="15.5" x14ac:dyDescent="0.35">
      <c r="C244" t="s">
        <v>207</v>
      </c>
      <c r="I244" s="6">
        <v>-7.3399999999999993E-2</v>
      </c>
    </row>
    <row r="245" spans="3:9" ht="15.5" x14ac:dyDescent="0.35">
      <c r="C245" t="s">
        <v>208</v>
      </c>
      <c r="I245" s="6">
        <v>-0.1038</v>
      </c>
    </row>
    <row r="246" spans="3:9" ht="15.5" x14ac:dyDescent="0.35">
      <c r="C246" t="s">
        <v>209</v>
      </c>
      <c r="I246" s="6">
        <v>6.4000000000000001E-2</v>
      </c>
    </row>
    <row r="247" spans="3:9" ht="15.5" x14ac:dyDescent="0.35">
      <c r="C247" t="s">
        <v>305</v>
      </c>
      <c r="I247" s="6">
        <v>5.8400000000000001E-2</v>
      </c>
    </row>
    <row r="248" spans="3:9" ht="15.5" x14ac:dyDescent="0.35">
      <c r="C248" t="s">
        <v>210</v>
      </c>
      <c r="D248" s="6">
        <v>1.04</v>
      </c>
    </row>
    <row r="249" spans="3:9" ht="15.5" x14ac:dyDescent="0.35">
      <c r="C249" t="s">
        <v>212</v>
      </c>
      <c r="D249" s="5">
        <v>45</v>
      </c>
    </row>
    <row r="250" spans="3:9" ht="15.5" x14ac:dyDescent="0.35">
      <c r="C250" t="s">
        <v>214</v>
      </c>
      <c r="D250" s="6">
        <v>87.65</v>
      </c>
    </row>
    <row r="251" spans="3:9" ht="15.5" x14ac:dyDescent="0.35">
      <c r="C251" t="s">
        <v>306</v>
      </c>
      <c r="I251" s="6">
        <v>0.38</v>
      </c>
    </row>
    <row r="252" spans="3:9" ht="15.5" x14ac:dyDescent="0.35">
      <c r="C252" t="s">
        <v>41</v>
      </c>
      <c r="I252" s="5">
        <v>349000000000</v>
      </c>
    </row>
    <row r="253" spans="3:9" ht="15.5" x14ac:dyDescent="0.35">
      <c r="C253" t="s">
        <v>215</v>
      </c>
      <c r="I253" s="5">
        <v>345000000000</v>
      </c>
    </row>
    <row r="254" spans="3:9" ht="15.5" x14ac:dyDescent="0.35">
      <c r="C254" t="s">
        <v>216</v>
      </c>
      <c r="I254" s="5">
        <v>2860000000</v>
      </c>
    </row>
    <row r="255" spans="3:9" ht="15.5" x14ac:dyDescent="0.35">
      <c r="C255" t="s">
        <v>217</v>
      </c>
      <c r="I255" s="6">
        <v>0.215</v>
      </c>
    </row>
    <row r="256" spans="3:9" ht="15.5" x14ac:dyDescent="0.35">
      <c r="C256" t="s">
        <v>218</v>
      </c>
      <c r="D256" s="6">
        <v>9.69E-2</v>
      </c>
    </row>
    <row r="257" spans="3:9" ht="15.5" x14ac:dyDescent="0.35">
      <c r="C257" t="s">
        <v>219</v>
      </c>
      <c r="D257" s="6">
        <v>-1.01E-2</v>
      </c>
    </row>
    <row r="258" spans="3:9" ht="15.5" x14ac:dyDescent="0.35">
      <c r="C258" t="s">
        <v>220</v>
      </c>
      <c r="D258" s="6">
        <v>-3.44E-2</v>
      </c>
    </row>
    <row r="259" spans="3:9" ht="15.5" x14ac:dyDescent="0.35">
      <c r="C259" t="s">
        <v>221</v>
      </c>
      <c r="D259" s="6">
        <v>4.3372999999999999</v>
      </c>
    </row>
    <row r="260" spans="3:9" ht="15.5" x14ac:dyDescent="0.35">
      <c r="C260" t="s">
        <v>222</v>
      </c>
      <c r="D260" s="6">
        <v>1.4095</v>
      </c>
    </row>
    <row r="261" spans="3:9" ht="15.5" x14ac:dyDescent="0.35">
      <c r="C261" t="s">
        <v>223</v>
      </c>
      <c r="D261" s="6">
        <v>0.89340000000000008</v>
      </c>
    </row>
    <row r="262" spans="3:9" ht="15.5" x14ac:dyDescent="0.35">
      <c r="C262" t="s">
        <v>224</v>
      </c>
      <c r="I262" s="5">
        <v>6</v>
      </c>
    </row>
    <row r="263" spans="3:9" ht="15.5" x14ac:dyDescent="0.35">
      <c r="C263" t="s">
        <v>225</v>
      </c>
      <c r="I263" s="6">
        <v>0.05</v>
      </c>
    </row>
    <row r="264" spans="3:9" ht="15.5" x14ac:dyDescent="0.35">
      <c r="C264" t="s">
        <v>226</v>
      </c>
      <c r="I264" s="6">
        <v>0.3</v>
      </c>
    </row>
    <row r="265" spans="3:9" ht="15.5" x14ac:dyDescent="0.35">
      <c r="C265" t="s">
        <v>308</v>
      </c>
      <c r="I265" s="6">
        <v>0.06</v>
      </c>
    </row>
    <row r="266" spans="3:9" ht="15.5" x14ac:dyDescent="0.35">
      <c r="C266" t="s">
        <v>228</v>
      </c>
      <c r="I266" s="6">
        <v>0.23</v>
      </c>
    </row>
    <row r="267" spans="3:9" ht="15.5" x14ac:dyDescent="0.35">
      <c r="C267" t="s">
        <v>229</v>
      </c>
      <c r="I267" s="6">
        <v>0.27</v>
      </c>
    </row>
    <row r="268" spans="3:9" ht="15.5" x14ac:dyDescent="0.35">
      <c r="C268" t="s">
        <v>230</v>
      </c>
      <c r="I268" s="6">
        <v>0.13</v>
      </c>
    </row>
    <row r="269" spans="3:9" ht="15.5" x14ac:dyDescent="0.35">
      <c r="C269" t="s">
        <v>309</v>
      </c>
      <c r="I269" s="5">
        <v>74000000000</v>
      </c>
    </row>
    <row r="270" spans="3:9" ht="15.5" x14ac:dyDescent="0.35">
      <c r="C270" t="s">
        <v>310</v>
      </c>
      <c r="I270" s="5">
        <v>26000000000</v>
      </c>
    </row>
    <row r="271" spans="3:9" ht="15.5" x14ac:dyDescent="0.35">
      <c r="C271" t="s">
        <v>311</v>
      </c>
      <c r="I271" s="5">
        <v>16000000000</v>
      </c>
    </row>
    <row r="272" spans="3:9" ht="15.5" x14ac:dyDescent="0.35">
      <c r="C272" t="s">
        <v>312</v>
      </c>
      <c r="I272" s="5">
        <v>-15000000000</v>
      </c>
    </row>
    <row r="273" spans="3:9" ht="15.5" x14ac:dyDescent="0.35">
      <c r="C273" t="s">
        <v>231</v>
      </c>
      <c r="D273" s="5">
        <v>7000000000</v>
      </c>
    </row>
    <row r="274" spans="3:9" ht="15.5" x14ac:dyDescent="0.35">
      <c r="C274" t="s">
        <v>232</v>
      </c>
      <c r="D274" s="5">
        <v>208000000000</v>
      </c>
    </row>
    <row r="275" spans="3:9" ht="15.5" x14ac:dyDescent="0.35">
      <c r="C275" t="s">
        <v>233</v>
      </c>
      <c r="D275" s="5">
        <v>61000000000</v>
      </c>
    </row>
    <row r="276" spans="3:9" ht="15.5" x14ac:dyDescent="0.35">
      <c r="C276" t="s">
        <v>176</v>
      </c>
      <c r="D276" s="5">
        <v>94000000000</v>
      </c>
    </row>
    <row r="277" spans="3:9" ht="15.5" x14ac:dyDescent="0.35">
      <c r="C277" t="s">
        <v>175</v>
      </c>
      <c r="I277" s="5">
        <v>147000000000</v>
      </c>
    </row>
    <row r="278" spans="3:9" ht="15.5" x14ac:dyDescent="0.35">
      <c r="C278" t="s">
        <v>173</v>
      </c>
      <c r="D278" s="5">
        <v>3000000000</v>
      </c>
    </row>
    <row r="279" spans="3:9" ht="15.5" x14ac:dyDescent="0.35">
      <c r="C279" t="s">
        <v>24</v>
      </c>
      <c r="D279" s="5">
        <v>3000000000</v>
      </c>
    </row>
    <row r="280" spans="3:9" ht="15.5" x14ac:dyDescent="0.35">
      <c r="C280" t="s">
        <v>21</v>
      </c>
      <c r="D280" s="5">
        <v>-4000000000</v>
      </c>
    </row>
    <row r="281" spans="3:9" ht="15.5" x14ac:dyDescent="0.35">
      <c r="C281" t="s">
        <v>234</v>
      </c>
      <c r="I281" s="5">
        <v>147000000000</v>
      </c>
    </row>
    <row r="282" spans="3:9" ht="15.5" x14ac:dyDescent="0.35">
      <c r="C282" t="s">
        <v>313</v>
      </c>
      <c r="I282" s="5">
        <v>4000000000</v>
      </c>
    </row>
    <row r="283" spans="3:9" ht="15.5" x14ac:dyDescent="0.35">
      <c r="C283" t="s">
        <v>314</v>
      </c>
      <c r="I283" s="5">
        <v>-4000000000</v>
      </c>
    </row>
    <row r="284" spans="3:9" ht="15.5" x14ac:dyDescent="0.35">
      <c r="C284" t="s">
        <v>315</v>
      </c>
      <c r="I284" s="5">
        <v>2000000000</v>
      </c>
    </row>
    <row r="285" spans="3:9" ht="15.5" x14ac:dyDescent="0.35">
      <c r="C285" t="s">
        <v>316</v>
      </c>
      <c r="I285" s="5">
        <v>-4000000000</v>
      </c>
    </row>
    <row r="286" spans="3:9" ht="15.5" x14ac:dyDescent="0.35">
      <c r="C286" t="s">
        <v>317</v>
      </c>
      <c r="I286" s="5">
        <v>1000000000</v>
      </c>
    </row>
  </sheetData>
  <pageMargins left="0.7" right="0.7" top="0.75" bottom="0.75" header="0.3" footer="0.3"/>
  <ignoredErrors>
    <ignoredError sqref="A1:N287" numberStoredAsText="1"/>
  </ignoredError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M28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1338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1339</v>
      </c>
      <c r="D2" s="2" vm="118">
        <f ca="1">IFERROR(_xlfn.STOCKHISTORY("XIDX:" &amp; $C$1, D3, , 0, 0, 1), "Libur")</f>
        <v>107</v>
      </c>
      <c r="E2" s="2" vm="135">
        <f ca="1">IFERROR(_xlfn.STOCKHISTORY("XIDX:" &amp; $C$1, E3, , 0, 0, 1), "Libur")</f>
        <v>46</v>
      </c>
      <c r="H2" s="2" vm="135">
        <f ca="1">IFERROR(INDEX(D2:G2,COUNT(D2:G2)),"")</f>
        <v>46</v>
      </c>
      <c r="I2" s="2" vm="10">
        <f ca="1">IFERROR(_xlfn.STOCKHISTORY("XIDX:" &amp; $C$1, I1, , 0, 0, 1), "Libur")</f>
        <v>170</v>
      </c>
      <c r="J2" s="2" vm="196">
        <f ca="1">IFERROR(_xlfn.STOCKHISTORY("XIDX:" &amp; $C$1, J1, , 0, 0, 1), "Libur")</f>
        <v>41</v>
      </c>
      <c r="K2" s="2" vm="12">
        <f ca="1">IFERROR(_xlfn.STOCKHISTORY("XIDX:" &amp; $C$1, K1, , 0, 0, 1), "Libur")</f>
        <v>62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3" ht="15.5" x14ac:dyDescent="0.35">
      <c r="B4" t="s">
        <v>5</v>
      </c>
      <c r="C4" t="s">
        <v>6</v>
      </c>
      <c r="D4" s="2">
        <f>IFERROR(INDEX(D51:D500,MATCH($C$4,$C$51:$C$500,0)),"")</f>
        <v>57660706686</v>
      </c>
      <c r="E4" s="2">
        <f>IFERROR(INDEX(E51:E500,MATCH($C$4,$C$51:$C$500,0)),"")</f>
        <v>76763026870</v>
      </c>
      <c r="H4" s="2">
        <f>IFERROR(SUM(D4:G4)*(4/MAX(1,COUNT(D4:G4))),"")</f>
        <v>268847467112</v>
      </c>
      <c r="I4" s="2">
        <f>IFERROR(INDEX(I51:I500,MATCH($C$4,$C$51:$C$500,0)),"")</f>
        <v>130068459090</v>
      </c>
      <c r="J4" s="2">
        <f>IFERROR(INDEX(J51:J500,MATCH($C$4,$C$51:$C$500,0)),"")</f>
        <v>86386331661</v>
      </c>
      <c r="K4" s="2">
        <f>IFERROR(INDEX(K51:K500,MATCH($C$4,$C$51:$C$500,0)),"")</f>
        <v>82557863238</v>
      </c>
      <c r="L4" s="2">
        <f>IFERROR(INDEX(L51:L500,MATCH($C$4,$C$51:$C$500,0)),"")</f>
        <v>71431135616</v>
      </c>
      <c r="M4" s="2">
        <f>IFERROR(INDEX(M51:M500,MATCH($C$4,$C$51:$C$500,0)),"")</f>
        <v>46791237029</v>
      </c>
    </row>
    <row r="5" spans="1:13" ht="15.5" x14ac:dyDescent="0.35">
      <c r="B5" t="s">
        <v>7</v>
      </c>
      <c r="C5" t="s">
        <v>8</v>
      </c>
      <c r="D5" s="2">
        <f>IFERROR(INDEX(D51:D500,MATCH($C$5,$C$51:$C$500,0)),"")</f>
        <v>567316780</v>
      </c>
      <c r="E5" s="2">
        <f>IFERROR(INDEX(E51:E500,MATCH($C$5,$C$51:$C$500,0)),"")</f>
        <v>1134610226</v>
      </c>
      <c r="H5" s="2">
        <f>IFERROR(SUM(D5:G5)*(4/MAX(1,COUNT(D5:G5))),"")</f>
        <v>3403854012</v>
      </c>
      <c r="I5" s="2">
        <f>IFERROR(INDEX(I51:I500,MATCH($C$5,$C$51:$C$500,0)),"")</f>
        <v>3325286832</v>
      </c>
      <c r="J5" s="2">
        <f>IFERROR(INDEX(J51:J500,MATCH($C$5,$C$51:$C$500,0)),"")</f>
        <v>2676301355</v>
      </c>
      <c r="K5" s="2">
        <f>IFERROR(INDEX(K51:K500,MATCH($C$5,$C$51:$C$500,0)),"")</f>
        <v>1718861155</v>
      </c>
      <c r="L5" s="2">
        <f>IFERROR(INDEX(L51:L500,MATCH($C$5,$C$51:$C$500,0)),"")</f>
        <v>1927550148</v>
      </c>
      <c r="M5" s="2">
        <f>IFERROR(INDEX(M51:M500,MATCH($C$5,$C$51:$C$500,0)),"")</f>
        <v>1667858580</v>
      </c>
    </row>
    <row r="6" spans="1:13" ht="15.5" x14ac:dyDescent="0.35">
      <c r="B6" t="s">
        <v>9</v>
      </c>
      <c r="C6" t="s">
        <v>10</v>
      </c>
      <c r="D6" s="2">
        <f>IFERROR(INDEX(D51:D500,MATCH($C$6,$C$51:$C$500,0)),"")</f>
        <v>62593675462</v>
      </c>
      <c r="E6" s="2">
        <f>IFERROR(INDEX(E51:E500,MATCH($C$6,$C$51:$C$500,0)),"")</f>
        <v>61984484327</v>
      </c>
      <c r="H6" s="2">
        <f>IFERROR(INDEX(D6:G6,COUNT(D6:G6)),"")</f>
        <v>61984484327</v>
      </c>
      <c r="I6" s="2">
        <f>IFERROR(INDEX(I51:I500,MATCH($C$6,$C$51:$C$500,0)),"")</f>
        <v>61984484327</v>
      </c>
      <c r="J6" s="2">
        <f>IFERROR(INDEX(J51:J500,MATCH($C$6,$C$51:$C$500,0)),"")</f>
        <v>57176295283</v>
      </c>
      <c r="K6" s="2">
        <f>IFERROR(INDEX(K51:K500,MATCH($C$6,$C$51:$C$500,0)),"")</f>
        <v>54497736129</v>
      </c>
      <c r="L6" s="2">
        <f>IFERROR(INDEX(L51:L500,MATCH($C$6,$C$51:$C$500,0)),"")</f>
        <v>9704837496</v>
      </c>
      <c r="M6" s="2">
        <f>IFERROR(INDEX(M51:M500,MATCH($C$6,$C$51:$C$500,0)),"")</f>
        <v>0</v>
      </c>
    </row>
    <row r="7" spans="1:13" ht="15.5" x14ac:dyDescent="0.35">
      <c r="B7" t="s">
        <v>11</v>
      </c>
      <c r="C7" t="s">
        <v>12</v>
      </c>
      <c r="D7" s="3">
        <f>IFERROR(INDEX(D51:D500,MATCH($C$7,$C$51:$C$500,0))/1000000000,"")</f>
        <v>1.1000000000000001</v>
      </c>
      <c r="E7" s="3">
        <f>IFERROR(INDEX(E51:E500,MATCH($C$7,$C$51:$C$500,0))/1000000000,"")</f>
        <v>1.1000000000000001</v>
      </c>
      <c r="H7" s="3">
        <f>IFERROR(INDEX(D7:G7,COUNT(D7:G7)),"")</f>
        <v>1.1000000000000001</v>
      </c>
      <c r="I7" s="3">
        <f>IFERROR(INDEX(I51:I500,MATCH($C$7,$C$51:$C$500,0))/1000000000,"")</f>
        <v>1.1000000000000001</v>
      </c>
      <c r="J7" s="3">
        <f>IFERROR(INDEX(J51:J500,MATCH($C$7,$C$51:$C$500,0))/1000000000,"")</f>
        <v>1.1000000000000001</v>
      </c>
      <c r="K7" s="3">
        <f>IFERROR(INDEX(K51:K500,MATCH($C$7,$C$51:$C$500,0))/1000000000,"")</f>
        <v>1.1000000000000001</v>
      </c>
      <c r="L7" s="3">
        <f>IFERROR(INDEX(L51:L500,MATCH($C$7,$C$51:$C$500,0))/1000000000,"")</f>
        <v>0</v>
      </c>
      <c r="M7" s="3">
        <f>IFERROR(INDEX(M51:M500,MATCH($C$7,$C$51:$C$500,0))/1000000000,"")</f>
        <v>0</v>
      </c>
    </row>
    <row r="8" spans="1:1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-21000000000</v>
      </c>
      <c r="E8" s="2">
        <f>IFERROR(INDEX(E51:E500,MATCH("Free cash flow (Quarter)",$C$51:$C$500,0)),"")</f>
        <v>0</v>
      </c>
      <c r="H8" s="2">
        <f>IFERROR(INDEX(D8:G8,COUNT(D8:G8)),"")</f>
        <v>0</v>
      </c>
      <c r="I8" s="2">
        <f>IFERROR(INDEX(I51:I500,MATCH($C$8,$C$51:$C$500,0)),"")</f>
        <v>-7000000000</v>
      </c>
      <c r="J8" s="2">
        <f>IFERROR(INDEX(J51:J500,MATCH($C$8,$C$51:$C$500,0)),"")</f>
        <v>-6000000000</v>
      </c>
      <c r="K8" s="2">
        <f>IFERROR(INDEX(K51:K500,MATCH($C$8,$C$51:$C$500,0)),"")</f>
        <v>-33000000000</v>
      </c>
      <c r="L8" s="2">
        <f>IFERROR(INDEX(L51:L500,MATCH($C$8,$C$51:$C$500,0)),"")</f>
        <v>-2000000000</v>
      </c>
      <c r="M8" s="2">
        <f>IFERROR(INDEX(M51:M500,MATCH($C$8,$C$51:$C$500,0)),"")</f>
        <v>4000000000</v>
      </c>
    </row>
    <row r="9" spans="1:13" ht="15.5" x14ac:dyDescent="0.35">
      <c r="A9" t="s">
        <v>16</v>
      </c>
      <c r="C9" t="s">
        <v>17</v>
      </c>
      <c r="D9" s="3">
        <f>IFERROR(INDEX(D51:D500,MATCH("Free cash flow per share (Quarter)",$C$51:$C$500,0)),"")</f>
        <v>-18.760000000000002</v>
      </c>
      <c r="E9" s="3">
        <f>IFERROR(INDEX(E51:E500,MATCH("Free cash flow per share (Quarter)",$C$51:$C$500,0)),"")</f>
        <v>-0.09</v>
      </c>
      <c r="H9" s="3">
        <f>IFERROR(INDEX(D9:G9,COUNT(D9:G9)),"")</f>
        <v>-0.09</v>
      </c>
      <c r="I9" s="3">
        <f>IFERROR(INDEX(I51:I500,MATCH($C$9,$C$51:$C$500,0)),"")</f>
        <v>-6.06</v>
      </c>
      <c r="J9" s="3">
        <f>IFERROR(INDEX(J51:J500,MATCH($C$9,$C$51:$C$500,0)),"")</f>
        <v>-5.39</v>
      </c>
      <c r="K9" s="3">
        <f>IFERROR(INDEX(K51:K500,MATCH($C$9,$C$51:$C$500,0)),"")</f>
        <v>-30.03</v>
      </c>
      <c r="L9" s="3">
        <f>IFERROR(INDEX(L51:L500,MATCH($C$9,$C$51:$C$500,0)),"")</f>
        <v>-32123.26</v>
      </c>
      <c r="M9" s="3">
        <f>IFERROR(INDEX(M51:M500,MATCH($C$9,$C$51:$C$500,0)),"")</f>
        <v>0</v>
      </c>
    </row>
    <row r="10" spans="1:13" ht="15.5" x14ac:dyDescent="0.35">
      <c r="C10" t="s">
        <v>18</v>
      </c>
      <c r="D10" s="3">
        <f ca="1">IFERROR(IF(D9=0,"",D2/D9),"")</f>
        <v>-5.703624733475479</v>
      </c>
      <c r="E10" s="3">
        <f ca="1">IFERROR(IF(E9=0,"",E2/E9),"")</f>
        <v>-511.11111111111114</v>
      </c>
      <c r="I10" s="3">
        <f ca="1">IFERROR(IF(I9=0,"",I2/I9),"")</f>
        <v>-28.052805280528055</v>
      </c>
      <c r="J10" s="3">
        <f ca="1">IFERROR(IF(J9=0,"",J2/J9),"")</f>
        <v>-7.6066790352504645</v>
      </c>
      <c r="K10" s="3">
        <f ca="1">IFERROR(IF(K9=0,"",K2/K9),"")</f>
        <v>-2.0646020646020644</v>
      </c>
      <c r="L10" s="3" t="str">
        <f ca="1">IFERROR(IF(L9=0,"",L2/L9),"")</f>
        <v/>
      </c>
      <c r="M10" s="3" t="str">
        <f>IFERROR(IF(M9=0,"",M2/M9),"")</f>
        <v/>
      </c>
    </row>
    <row r="11" spans="1:13" ht="15.5" x14ac:dyDescent="0.35">
      <c r="B11" t="s">
        <v>19</v>
      </c>
      <c r="C11" t="s">
        <v>20</v>
      </c>
      <c r="D11" s="2">
        <f>IFERROR(INDEX(D51:D500,MATCH($C$11,$C$51:$C$500,0)),"")</f>
        <v>5092849347</v>
      </c>
      <c r="E11" s="2">
        <f>IFERROR(INDEX(E51:E500,MATCH($C$11,$C$51:$C$500,0)),"")</f>
        <v>9424447518</v>
      </c>
      <c r="H11" s="2">
        <f>IFERROR(INDEX(D11:G11,COUNT(D11:G11)),"")</f>
        <v>9424447518</v>
      </c>
      <c r="I11" s="2">
        <f>IFERROR(INDEX(I51:I500,MATCH($C$11,$C$51:$C$500,0)),"")</f>
        <v>9424447518</v>
      </c>
      <c r="J11" s="2">
        <f>IFERROR(INDEX(J51:J500,MATCH($C$11,$C$51:$C$500,0)),"")</f>
        <v>678396930</v>
      </c>
      <c r="K11" s="2">
        <f>IFERROR(INDEX(K51:K500,MATCH($C$11,$C$51:$C$500,0)),"")</f>
        <v>277494718</v>
      </c>
      <c r="L11" s="2">
        <f>IFERROR(INDEX(L51:L500,MATCH($C$11,$C$51:$C$500,0)),"")</f>
        <v>1188707439</v>
      </c>
      <c r="M11" s="2">
        <f>IFERROR(INDEX(M51:M500,MATCH($C$11,$C$51:$C$500,0)),"")</f>
        <v>0</v>
      </c>
    </row>
    <row r="12" spans="1:1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26000000000</v>
      </c>
      <c r="E12" s="2">
        <f>IFERROR(INDEX(E51:E500,MATCH("Net Debt (Quarter)",$C$51:$C$500,0)),"")</f>
        <v>21000000000</v>
      </c>
      <c r="H12" s="2">
        <f>IFERROR(INDEX(D12:G12,COUNT(D12:G12)),"")</f>
        <v>21000000000</v>
      </c>
      <c r="I12" s="2">
        <f>IFERROR(INDEX(I51:I500,MATCH($C$12,$C$51:$C$500,0)),"")</f>
        <v>21000000000</v>
      </c>
      <c r="J12" s="2">
        <f>IFERROR(INDEX(J51:J500,MATCH($C$12,$C$51:$C$500,0)),"")</f>
        <v>8000000000</v>
      </c>
      <c r="K12" s="2">
        <f>IFERROR(INDEX(K51:K500,MATCH($C$12,$C$51:$C$500,0)),"")</f>
        <v>5000000000</v>
      </c>
      <c r="L12" s="2">
        <f>IFERROR(INDEX(L51:L500,MATCH($C$12,$C$51:$C$500,0)),"")</f>
        <v>11000000000</v>
      </c>
      <c r="M12" s="2">
        <f>IFERROR(INDEX(M51:M500,MATCH($C$12,$C$51:$C$500,0)),"")</f>
        <v>0</v>
      </c>
    </row>
    <row r="13" spans="1:1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31000000000</v>
      </c>
      <c r="E13" s="2">
        <f>IFERROR(INDEX(E51:E500,MATCH("Total Debt (Quarter)",$C$51:$C$500,0)),"")</f>
        <v>30000000000</v>
      </c>
      <c r="H13" s="2">
        <f>IFERROR(INDEX(D13:G13,COUNT(D13:G13)),"")</f>
        <v>30000000000</v>
      </c>
      <c r="I13" s="2">
        <f>IFERROR(INDEX(I51:I500,MATCH($C$13,$C$51:$C$500,0)),"")</f>
        <v>30000000000</v>
      </c>
      <c r="J13" s="2">
        <f>IFERROR(INDEX(J51:J500,MATCH($C$13,$C$51:$C$500,0)),"")</f>
        <v>9000000000</v>
      </c>
      <c r="K13" s="2">
        <f>IFERROR(INDEX(K51:K500,MATCH($C$13,$C$51:$C$500,0)),"")</f>
        <v>5000000000</v>
      </c>
      <c r="L13" s="2">
        <f>IFERROR(INDEX(L51:L500,MATCH($C$13,$C$51:$C$500,0)),"")</f>
        <v>13000000000</v>
      </c>
      <c r="M13" s="2">
        <f>IFERROR(INDEX(M51:M500,MATCH($C$13,$C$51:$C$500,0)),"")</f>
        <v>0</v>
      </c>
    </row>
    <row r="14" spans="1:13" ht="15.5" x14ac:dyDescent="0.35">
      <c r="C14" t="s">
        <v>27</v>
      </c>
      <c r="D14" s="2">
        <f>IFERROR(INDEX(D51:D500,MATCH($C$14,$C$51:$C$500,0)),"")</f>
        <v>-1901382384</v>
      </c>
      <c r="E14" s="2">
        <f>IFERROR(INDEX(E51:E500,MATCH($C$14,$C$51:$C$500,0)),"")</f>
        <v>-1733270975</v>
      </c>
      <c r="H14" s="2">
        <f>IFERROR(SUM(D14:G14)*(4/MAX(1,COUNT(D14:G14))),"")</f>
        <v>-7269306718</v>
      </c>
      <c r="I14" s="2">
        <f>IFERROR(INDEX(I51:I500,MATCH($C$14,$C$51:$C$500,0)),"")</f>
        <v>-2333965447</v>
      </c>
      <c r="J14" s="2">
        <f>IFERROR(INDEX(J51:J500,MATCH($C$14,$C$51:$C$500,0)),"")</f>
        <v>-1198948080</v>
      </c>
      <c r="K14" s="2">
        <f>IFERROR(INDEX(K51:K500,MATCH($C$14,$C$51:$C$500,0)),"")</f>
        <v>-805541212</v>
      </c>
      <c r="L14" s="2">
        <f>IFERROR(INDEX(L51:L500,MATCH($C$14,$C$51:$C$500,0)),"")</f>
        <v>-2287170052</v>
      </c>
      <c r="M14" s="2">
        <f>IFERROR(INDEX(M51:M500,MATCH($C$14,$C$51:$C$500,0)),"")</f>
        <v>-1677113730</v>
      </c>
    </row>
    <row r="15" spans="1:13" ht="15.5" x14ac:dyDescent="0.35">
      <c r="C15" t="s">
        <v>28</v>
      </c>
      <c r="D15" s="2">
        <f>IFERROR(INDEX(D51:D500,MATCH($C$15,$C$51:$C$500,0)),"")</f>
        <v>-133103894</v>
      </c>
      <c r="E15" s="2">
        <f>IFERROR(INDEX(E51:E500,MATCH($C$15,$C$51:$C$500,0)),"")</f>
        <v>-740555939</v>
      </c>
      <c r="H15" s="2">
        <f>IFERROR(SUM(D15:G15)*(4/MAX(1,COUNT(D15:G15))),"")</f>
        <v>-1747319666</v>
      </c>
      <c r="I15" s="2">
        <f>IFERROR(INDEX(I51:I500,MATCH($C$15,$C$51:$C$500,0)),"")</f>
        <v>-1254418349</v>
      </c>
      <c r="J15" s="2">
        <f>IFERROR(INDEX(J51:J500,MATCH($C$15,$C$51:$C$500,0)),"")</f>
        <v>-747694182</v>
      </c>
      <c r="K15" s="2">
        <f>IFERROR(INDEX(K51:K500,MATCH($C$15,$C$51:$C$500,0)),"")</f>
        <v>-740261039</v>
      </c>
      <c r="L15" s="2">
        <f>IFERROR(INDEX(L51:L500,MATCH($C$15,$C$51:$C$500,0)),"")</f>
        <v>-563781102</v>
      </c>
      <c r="M15" s="2">
        <f>IFERROR(INDEX(M51:M500,MATCH($C$15,$C$51:$C$500,0)),"")</f>
        <v>-507176213</v>
      </c>
    </row>
    <row r="16" spans="1:13" ht="15.5" x14ac:dyDescent="0.35">
      <c r="C16" t="s">
        <v>29</v>
      </c>
      <c r="D16" s="2">
        <f>IFERROR(INDEX(D51:D500,MATCH($C$16,$C$51:$C$500,0)),"")</f>
        <v>742295029</v>
      </c>
      <c r="E16" s="2">
        <f>IFERROR(INDEX(E51:E500,MATCH($C$16,$C$51:$C$500,0)),"")</f>
        <v>2031965916</v>
      </c>
      <c r="H16" s="2">
        <f>IFERROR(SUM(D16:G16)*(4/MAX(1,COUNT(D16:G16))),"")</f>
        <v>5548521890</v>
      </c>
      <c r="I16" s="2">
        <f>IFERROR(INDEX(I51:I500,MATCH($C$16,$C$51:$C$500,0)),"")</f>
        <v>4736504932</v>
      </c>
      <c r="J16" s="2">
        <f>IFERROR(INDEX(J51:J500,MATCH($C$16,$C$51:$C$500,0)),"")</f>
        <v>3423198315</v>
      </c>
      <c r="K16" s="2">
        <f>IFERROR(INDEX(K51:K500,MATCH($C$16,$C$51:$C$500,0)),"")</f>
        <v>2493889331</v>
      </c>
      <c r="L16" s="2">
        <f>IFERROR(INDEX(L51:L500,MATCH($C$16,$C$51:$C$500,0)),"")</f>
        <v>2490082982</v>
      </c>
      <c r="M16" s="2">
        <f>IFERROR(INDEX(M51:M500,MATCH($C$16,$C$51:$C$500,0)),"")</f>
        <v>2161814988</v>
      </c>
    </row>
    <row r="17" spans="1:13" ht="15.5" x14ac:dyDescent="0.35">
      <c r="A17" t="s">
        <v>30</v>
      </c>
    </row>
    <row r="18" spans="1:1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</row>
    <row r="19" spans="1:13" ht="15.5" x14ac:dyDescent="0.35">
      <c r="A19" t="s">
        <v>38</v>
      </c>
      <c r="C19" t="s">
        <v>39</v>
      </c>
    </row>
    <row r="20" spans="1:13" ht="15.5" x14ac:dyDescent="0.35">
      <c r="A20" t="s">
        <v>40</v>
      </c>
      <c r="C20" t="s">
        <v>41</v>
      </c>
      <c r="D20" s="2">
        <f ca="1">IFERROR(D21*D2,"")</f>
        <v>117700000000</v>
      </c>
      <c r="E20" s="2">
        <f ca="1">IFERROR(E21*E2,"")</f>
        <v>50600000000</v>
      </c>
      <c r="H20" s="2">
        <f t="shared" ref="H20:M20" ca="1" si="0">IFERROR(H21*H2,"")</f>
        <v>50600000000</v>
      </c>
      <c r="I20" s="2">
        <f t="shared" ca="1" si="0"/>
        <v>187000000000</v>
      </c>
      <c r="J20" s="2">
        <f t="shared" ca="1" si="0"/>
        <v>45100000000</v>
      </c>
      <c r="K20" s="2">
        <f t="shared" ca="1" si="0"/>
        <v>68200000000</v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12</v>
      </c>
      <c r="D21" s="2">
        <f>IFERROR(INDEX(D51:D500,MATCH($C$7,$C$51:$C$500,0)),"")</f>
        <v>1100000000</v>
      </c>
      <c r="E21" s="2">
        <f>IFERROR(INDEX(E51:E500,MATCH($C$7,$C$51:$C$500,0)),"")</f>
        <v>1100000000</v>
      </c>
      <c r="H21" s="2">
        <f>IFERROR(INDEX(D21:G21,COUNT(D21:G21)),"")</f>
        <v>1100000000</v>
      </c>
      <c r="I21" s="2">
        <f>IFERROR(INDEX(I51:I500,MATCH($C$7,$C$51:$C$500,0)),"")</f>
        <v>1100000000</v>
      </c>
      <c r="J21" s="2">
        <f>IFERROR(INDEX(J51:J500,MATCH($C$7,$C$51:$C$500,0)),"")</f>
        <v>1100000000</v>
      </c>
      <c r="K21" s="2">
        <f>IFERROR(INDEX(K51:K500,MATCH($C$7,$C$51:$C$500,0)),"")</f>
        <v>1100000000</v>
      </c>
      <c r="L21" s="2">
        <f>IFERROR(INDEX(L51:L500,MATCH($C$7,$C$51:$C$500,0)),"")</f>
        <v>0</v>
      </c>
      <c r="M21" s="2">
        <f>IFERROR(INDEX(M51:M500,MATCH($C$7,$C$51:$C$500,0)),"")</f>
        <v>0</v>
      </c>
    </row>
    <row r="23" spans="1:13" ht="15.5" x14ac:dyDescent="0.35">
      <c r="B23" t="s">
        <v>42</v>
      </c>
      <c r="C23" t="s">
        <v>43</v>
      </c>
      <c r="D23" s="3">
        <f>IFERROR(D5/D6*100,"")</f>
        <v>0.90634840630889679</v>
      </c>
      <c r="E23" s="3">
        <f>IFERROR(E5/E6*100,"")</f>
        <v>1.8304745749183751</v>
      </c>
      <c r="H23" s="3">
        <f t="shared" ref="H23:M23" si="1">IFERROR(H5/H6*100,"")</f>
        <v>5.4914613696597385</v>
      </c>
      <c r="I23" s="3">
        <f t="shared" si="1"/>
        <v>5.3647083913087084</v>
      </c>
      <c r="J23" s="3">
        <f t="shared" si="1"/>
        <v>4.6807883262694254</v>
      </c>
      <c r="K23" s="3">
        <f t="shared" si="1"/>
        <v>3.1540046928395959</v>
      </c>
      <c r="L23" s="3">
        <f t="shared" si="1"/>
        <v>19.861745740662528</v>
      </c>
      <c r="M23" s="3" t="str">
        <f t="shared" si="1"/>
        <v/>
      </c>
    </row>
    <row r="24" spans="1:13" ht="15.5" x14ac:dyDescent="0.35">
      <c r="C24" t="s">
        <v>44</v>
      </c>
      <c r="D24" s="4">
        <f>IFERROR(_xlfn.RRI(5,I23,D23),"")</f>
        <v>-0.29927145221522955</v>
      </c>
      <c r="E24" s="4">
        <f>IFERROR(_xlfn.RRI(5,J23,E23),"")</f>
        <v>-0.17120153167969154</v>
      </c>
      <c r="H24" s="4" t="str">
        <f t="shared" ref="H24:M24" si="2">IFERROR(_xlfn.RRI(5,M23,H23),"")</f>
        <v/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45</v>
      </c>
      <c r="C25" t="s">
        <v>46</v>
      </c>
      <c r="D25" s="3">
        <f>IFERROR(INDEX(D51:D500,MATCH($A$25,$C$51:$C$500,0)),"")</f>
        <v>0.52</v>
      </c>
      <c r="E25" s="3">
        <f>IFERROR(INDEX(E51:E500,MATCH($A$25,$C$51:$C$500,0)),"")</f>
        <v>1.1200000000000001</v>
      </c>
      <c r="H25" s="3">
        <f>IFERROR(INDEX(D25:G25,COUNT(D25:G25)),"")</f>
        <v>1.1200000000000001</v>
      </c>
      <c r="I25" s="3">
        <f>IFERROR(INDEX(I51:I500,MATCH($C$25,$C$51:$C$500,0)),"")</f>
        <v>3.11</v>
      </c>
      <c r="J25" s="3">
        <f>IFERROR(INDEX(J51:J500,MATCH($C$25,$C$51:$C$500,0)),"")</f>
        <v>2.4300000000000002</v>
      </c>
      <c r="K25" s="3">
        <f>IFERROR(INDEX(K51:K500,MATCH($C$25,$C$51:$C$500,0)),"")</f>
        <v>1.59</v>
      </c>
      <c r="L25" s="3">
        <f>IFERROR(INDEX(L51:L500,MATCH($C$25,$C$51:$C$500,0)),"")</f>
        <v>30820.83</v>
      </c>
      <c r="M25" s="3">
        <f>IFERROR(INDEX(M51:M500,MATCH($C$25,$C$51:$C$500,0)),"")</f>
        <v>0</v>
      </c>
    </row>
    <row r="26" spans="1:13" ht="15.5" x14ac:dyDescent="0.35">
      <c r="C26" t="s">
        <v>47</v>
      </c>
      <c r="D26" s="4">
        <f>IFERROR(_xlfn.RRI(5,I25,D25),"")</f>
        <v>-0.30072405162333526</v>
      </c>
      <c r="E26" s="4">
        <f>IFERROR(_xlfn.RRI(5,J25,E25),"")</f>
        <v>-0.14350989525104041</v>
      </c>
      <c r="H26" s="4" t="str">
        <f t="shared" ref="H26:M26" si="3">IFERROR(_xlfn.RRI(5,M25,H25),"")</f>
        <v/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>
        <f t="shared" si="3"/>
        <v>0</v>
      </c>
    </row>
    <row r="27" spans="1:13" ht="15.5" x14ac:dyDescent="0.35">
      <c r="C27" t="s">
        <v>48</v>
      </c>
      <c r="D27" s="3">
        <f>IFERROR(D4/D21,"")</f>
        <v>52.418824260000001</v>
      </c>
      <c r="E27" s="3">
        <f>IFERROR(E4/E21,"")</f>
        <v>69.784569881818186</v>
      </c>
      <c r="H27" s="3">
        <f t="shared" ref="H27:M27" si="4">IFERROR(H4/H21,"")</f>
        <v>244.40678828363636</v>
      </c>
      <c r="I27" s="3">
        <f t="shared" si="4"/>
        <v>118.24405371818182</v>
      </c>
      <c r="J27" s="3">
        <f t="shared" si="4"/>
        <v>78.533028782727271</v>
      </c>
      <c r="K27" s="3">
        <f t="shared" si="4"/>
        <v>75.052602943636359</v>
      </c>
      <c r="L27" s="3" t="str">
        <f t="shared" si="4"/>
        <v/>
      </c>
      <c r="M27" s="3" t="str">
        <f t="shared" si="4"/>
        <v/>
      </c>
    </row>
    <row r="28" spans="1:13" ht="15.5" x14ac:dyDescent="0.35">
      <c r="C28" t="s">
        <v>49</v>
      </c>
      <c r="D28" s="4">
        <f>IFERROR(_xlfn.RRI(5,I27,D27),"")</f>
        <v>-0.15015134169354682</v>
      </c>
      <c r="E28" s="4">
        <f>IFERROR(_xlfn.RRI(5,J27,E27),"")</f>
        <v>-2.3344473805999577E-2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50</v>
      </c>
      <c r="H29" s="4">
        <f t="shared" ref="H29:M29" si="6">IFERROR(((H25-I25)/I25)*100%,"")</f>
        <v>-0.63987138263665588</v>
      </c>
      <c r="I29" s="4">
        <f t="shared" si="6"/>
        <v>0.27983539094650195</v>
      </c>
      <c r="J29" s="4">
        <f t="shared" si="6"/>
        <v>0.52830188679245282</v>
      </c>
      <c r="K29" s="4">
        <f t="shared" si="6"/>
        <v>-0.99994841151260361</v>
      </c>
      <c r="L29" s="4" t="str">
        <f t="shared" si="6"/>
        <v/>
      </c>
      <c r="M29" s="4" t="str">
        <f t="shared" si="6"/>
        <v/>
      </c>
    </row>
    <row r="30" spans="1:13" ht="15.5" x14ac:dyDescent="0.35">
      <c r="C30" t="s">
        <v>51</v>
      </c>
      <c r="H30" s="4">
        <f t="shared" ref="H30:M30" si="7">IFERROR(((H27-I27)/I27)*100%,"")</f>
        <v>1.066968956140034</v>
      </c>
      <c r="I30" s="4">
        <f t="shared" si="7"/>
        <v>0.50566017319057832</v>
      </c>
      <c r="J30" s="4">
        <f t="shared" si="7"/>
        <v>4.6373152996501299E-2</v>
      </c>
      <c r="K30" s="4" t="str">
        <f t="shared" si="7"/>
        <v/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55.52</v>
      </c>
      <c r="E32" s="3">
        <f>IFERROR(INDEX(E51:E500,MATCH($A$32,$C$51:$C$500,0)),"")</f>
        <v>55</v>
      </c>
      <c r="H32" s="3">
        <f>IFERROR(INDEX(D32:G32,COUNT(D32:G32)),"")</f>
        <v>55</v>
      </c>
      <c r="I32" s="3">
        <f>IFERROR(INDEX(I51:I500,MATCH($C$32,$C$51:$C$500,0)),"")</f>
        <v>55</v>
      </c>
      <c r="J32" s="3">
        <f>IFERROR(INDEX(J51:J500,MATCH($C$32,$C$51:$C$500,0)),"")</f>
        <v>51.98</v>
      </c>
      <c r="K32" s="3">
        <f>IFERROR(INDEX(K51:K500,MATCH($C$32,$C$51:$C$500,0)),"")</f>
        <v>49.54</v>
      </c>
      <c r="L32" s="3">
        <f>IFERROR(INDEX(L51:L500,MATCH($C$32,$C$51:$C$500,0)),"")</f>
        <v>155277.4</v>
      </c>
      <c r="M32" s="3">
        <f>IFERROR(INDEX(M51:M500,MATCH($C$32,$C$51:$C$500,0)),"")</f>
        <v>0</v>
      </c>
    </row>
    <row r="33" spans="1:13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0.83</v>
      </c>
      <c r="E33" s="3">
        <f>IFERROR(INDEX(E51:E500,MATCH($A$33,$C$51:$C$500,0)),"")</f>
        <v>3.09</v>
      </c>
      <c r="H33" s="3">
        <f>IFERROR(INDEX(D33:G33,COUNT(D33:G33)),"")</f>
        <v>3.09</v>
      </c>
      <c r="I33" s="3">
        <f>IFERROR(INDEX(I51:I500,MATCH($C$33,$C$51:$C$500,0)),"")</f>
        <v>3.09</v>
      </c>
      <c r="J33" s="3">
        <f>IFERROR(INDEX(J51:J500,MATCH($C$33,$C$51:$C$500,0)),"")</f>
        <v>0.79</v>
      </c>
      <c r="K33" s="3">
        <f>IFERROR(INDEX(K51:K500,MATCH($C$33,$C$51:$C$500,0)),"")</f>
        <v>1.25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88.46</v>
      </c>
      <c r="E34" s="3">
        <f>IFERROR(INDEX(E51:E500,MATCH($A$34,$C$51:$C$500,0)),"")</f>
        <v>151.79</v>
      </c>
      <c r="H34" s="3">
        <f>IFERROR(INDEX(D34:G34,COUNT(D34:G34)),"")</f>
        <v>151.79</v>
      </c>
      <c r="I34" s="3">
        <f>IFERROR(INDEX(I51:I500,MATCH($C$34,$C$51:$C$500,0)),"")</f>
        <v>54.66</v>
      </c>
      <c r="J34" s="3">
        <f>IFERROR(INDEX(J51:J500,MATCH($C$34,$C$51:$C$500,0)),"")</f>
        <v>16.87</v>
      </c>
      <c r="K34" s="3">
        <f>IFERROR(INDEX(K51:K500,MATCH($C$34,$C$51:$C$500,0)),"")</f>
        <v>38.99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0.88</v>
      </c>
      <c r="E35" s="3">
        <f>IFERROR(INDEX(E51:E500,MATCH($A$35,$C$51:$C$500,0)),"")</f>
        <v>2.44</v>
      </c>
      <c r="H35" s="3">
        <f>IFERROR(INDEX(D35:G35,COUNT(D35:G35)),"")</f>
        <v>2.44</v>
      </c>
      <c r="I35" s="3">
        <f>IFERROR(INDEX(I51:I500,MATCH($C$35,$C$51:$C$500,0)),"")</f>
        <v>1.44</v>
      </c>
      <c r="J35" s="3">
        <f>IFERROR(INDEX(J51:J500,MATCH($C$35,$C$51:$C$500,0)),"")</f>
        <v>0.52</v>
      </c>
      <c r="K35" s="3">
        <f>IFERROR(INDEX(K51:K500,MATCH($C$35,$C$51:$C$500,0)),"")</f>
        <v>0.83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64</v>
      </c>
      <c r="C36" t="s">
        <v>65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66</v>
      </c>
      <c r="C37" t="s">
        <v>67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68</v>
      </c>
      <c r="E50" t="s">
        <v>69</v>
      </c>
      <c r="F50" t="s">
        <v>70</v>
      </c>
      <c r="G50" t="s">
        <v>71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</row>
    <row r="51" spans="2:13" ht="15.5" x14ac:dyDescent="0.35">
      <c r="B51" t="s">
        <v>73</v>
      </c>
      <c r="C51" t="s">
        <v>6</v>
      </c>
      <c r="D51" s="5">
        <v>57660706686</v>
      </c>
      <c r="E51" s="5">
        <v>76763026870</v>
      </c>
      <c r="F51" s="5">
        <v>53305432220</v>
      </c>
      <c r="G51" s="5">
        <v>52652445427</v>
      </c>
      <c r="I51" s="5">
        <v>130068459090</v>
      </c>
      <c r="J51" s="5">
        <v>86386331661</v>
      </c>
      <c r="K51" s="5">
        <v>82557863238</v>
      </c>
      <c r="L51" s="5">
        <v>71431135616</v>
      </c>
      <c r="M51" s="5">
        <v>46791237029</v>
      </c>
    </row>
    <row r="52" spans="2:13" ht="15.5" x14ac:dyDescent="0.35">
      <c r="C52" t="s">
        <v>74</v>
      </c>
      <c r="D52" s="5">
        <v>-46971561484</v>
      </c>
      <c r="E52" s="5">
        <v>-65673669200</v>
      </c>
      <c r="F52" s="5">
        <v>-44363845810</v>
      </c>
      <c r="G52" s="5">
        <v>-42751777738</v>
      </c>
      <c r="I52" s="5">
        <v>-110037515010</v>
      </c>
      <c r="J52" s="5">
        <v>-70954995320</v>
      </c>
      <c r="K52" s="5">
        <v>-69711382580</v>
      </c>
      <c r="L52" s="5">
        <v>-60754273700</v>
      </c>
      <c r="M52" s="5">
        <v>-36605346942</v>
      </c>
    </row>
    <row r="53" spans="2:13" ht="15.5" x14ac:dyDescent="0.35">
      <c r="C53" t="s">
        <v>75</v>
      </c>
      <c r="D53" s="5">
        <v>10689145202</v>
      </c>
      <c r="E53" s="5">
        <v>11089357670</v>
      </c>
      <c r="F53" s="5">
        <v>8941586410</v>
      </c>
      <c r="G53" s="5">
        <v>9900667689</v>
      </c>
      <c r="I53" s="5">
        <v>20030944080</v>
      </c>
      <c r="J53" s="5">
        <v>15431336341</v>
      </c>
      <c r="K53" s="5">
        <v>12846480658</v>
      </c>
      <c r="L53" s="5">
        <v>10676861916</v>
      </c>
      <c r="M53" s="5">
        <v>10185890087</v>
      </c>
    </row>
    <row r="54" spans="2:13" ht="15.5" x14ac:dyDescent="0.35">
      <c r="C54" t="s">
        <v>76</v>
      </c>
      <c r="D54" s="5">
        <v>-8055428820</v>
      </c>
      <c r="E54" s="5">
        <v>-7598898883</v>
      </c>
      <c r="F54" s="5">
        <v>-5645881139</v>
      </c>
      <c r="G54" s="5">
        <v>-6225631315</v>
      </c>
      <c r="I54" s="5">
        <v>-13244780022</v>
      </c>
      <c r="J54" s="5">
        <v>-10826959321</v>
      </c>
      <c r="K54" s="5">
        <v>-9556105041</v>
      </c>
      <c r="L54" s="5">
        <v>-5910239213</v>
      </c>
      <c r="M54" s="5">
        <v>-6351372523</v>
      </c>
    </row>
    <row r="55" spans="2:13" ht="15.5" x14ac:dyDescent="0.35">
      <c r="C55" t="s">
        <v>240</v>
      </c>
    </row>
    <row r="56" spans="2:13" ht="15.5" x14ac:dyDescent="0.35">
      <c r="C56" t="s">
        <v>77</v>
      </c>
      <c r="D56" s="5">
        <v>-11120708898</v>
      </c>
      <c r="E56" s="5">
        <v>-9112585149</v>
      </c>
      <c r="F56" s="5">
        <v>-6183928272</v>
      </c>
      <c r="G56" s="5">
        <v>-5728480239</v>
      </c>
      <c r="I56" s="5">
        <v>-15296513421</v>
      </c>
      <c r="J56" s="5">
        <v>-11554629464</v>
      </c>
      <c r="K56" s="5">
        <v>-9585337104</v>
      </c>
      <c r="L56" s="5">
        <v>-6030668439</v>
      </c>
      <c r="M56" s="5">
        <v>-6243867782</v>
      </c>
    </row>
    <row r="57" spans="2:13" ht="15.5" x14ac:dyDescent="0.35">
      <c r="C57" t="s">
        <v>81</v>
      </c>
    </row>
    <row r="58" spans="2:13" ht="15.5" x14ac:dyDescent="0.35">
      <c r="C58" t="s">
        <v>78</v>
      </c>
      <c r="D58" s="5">
        <v>2633716382</v>
      </c>
      <c r="E58" s="5">
        <v>3490458787</v>
      </c>
      <c r="F58" s="5">
        <v>3295705271</v>
      </c>
      <c r="G58" s="5">
        <v>3675036374</v>
      </c>
      <c r="I58" s="5">
        <v>6786164058</v>
      </c>
      <c r="J58" s="5">
        <v>4604377020</v>
      </c>
      <c r="K58" s="5">
        <v>3290375617</v>
      </c>
      <c r="L58" s="5">
        <v>4766622703</v>
      </c>
      <c r="M58" s="5">
        <v>3834517564</v>
      </c>
    </row>
    <row r="59" spans="2:13" ht="15.5" x14ac:dyDescent="0.35">
      <c r="C59" t="s">
        <v>79</v>
      </c>
      <c r="D59" s="5">
        <v>-1891421353</v>
      </c>
      <c r="E59" s="5">
        <v>-1458492871</v>
      </c>
      <c r="F59" s="5">
        <v>-591166255</v>
      </c>
      <c r="G59" s="5">
        <v>-614886258</v>
      </c>
      <c r="I59" s="5">
        <v>-2049659126</v>
      </c>
      <c r="J59" s="5">
        <v>-1181178705</v>
      </c>
      <c r="K59" s="5">
        <v>-796486286</v>
      </c>
      <c r="L59" s="5">
        <v>-2276539721</v>
      </c>
      <c r="M59" s="5">
        <v>-1672702576</v>
      </c>
    </row>
    <row r="60" spans="2:13" ht="15.5" x14ac:dyDescent="0.35">
      <c r="C60" t="s">
        <v>27</v>
      </c>
      <c r="D60" s="5">
        <v>-1901382384</v>
      </c>
      <c r="E60" s="5">
        <v>-1733270975</v>
      </c>
      <c r="F60" s="5">
        <v>-600694472</v>
      </c>
      <c r="G60" s="5">
        <v>-623366885</v>
      </c>
      <c r="I60" s="5">
        <v>-2333965447</v>
      </c>
      <c r="J60" s="5">
        <v>-1198948080</v>
      </c>
      <c r="K60" s="5">
        <v>-805541212</v>
      </c>
      <c r="L60" s="5">
        <v>-2287170052</v>
      </c>
      <c r="M60" s="5">
        <v>-1677113730</v>
      </c>
    </row>
    <row r="61" spans="2:13" ht="15.5" x14ac:dyDescent="0.35">
      <c r="C61" t="s">
        <v>80</v>
      </c>
      <c r="D61" s="5">
        <v>9961031</v>
      </c>
      <c r="E61" s="5">
        <v>274778104</v>
      </c>
      <c r="F61" s="5">
        <v>9528217</v>
      </c>
      <c r="G61" s="5">
        <v>8480627</v>
      </c>
      <c r="I61" s="5">
        <v>284306321</v>
      </c>
      <c r="J61" s="5">
        <v>17769375</v>
      </c>
      <c r="K61" s="5">
        <v>9054926</v>
      </c>
      <c r="L61" s="5">
        <v>10630331</v>
      </c>
      <c r="M61" s="5">
        <v>4411154</v>
      </c>
    </row>
    <row r="62" spans="2:13" ht="15.5" x14ac:dyDescent="0.35">
      <c r="C62" t="s">
        <v>241</v>
      </c>
    </row>
    <row r="63" spans="2:13" ht="15.5" x14ac:dyDescent="0.35">
      <c r="C63" t="s">
        <v>242</v>
      </c>
    </row>
    <row r="64" spans="2:13" ht="15.5" x14ac:dyDescent="0.35">
      <c r="C64" t="s">
        <v>245</v>
      </c>
    </row>
    <row r="65" spans="3:13" ht="15.5" x14ac:dyDescent="0.35">
      <c r="C65" t="s">
        <v>82</v>
      </c>
      <c r="D65" s="5">
        <v>-1891421353</v>
      </c>
      <c r="E65" s="5">
        <v>-1458492871</v>
      </c>
      <c r="F65" s="5">
        <v>-591166255</v>
      </c>
      <c r="G65" s="5">
        <v>-614886258</v>
      </c>
      <c r="I65" s="5">
        <v>-2049659126</v>
      </c>
      <c r="J65" s="5">
        <v>-1181178705</v>
      </c>
      <c r="K65" s="5">
        <v>-796486286</v>
      </c>
      <c r="L65" s="5">
        <v>-2276539721</v>
      </c>
      <c r="M65" s="5">
        <v>-1672702576</v>
      </c>
    </row>
    <row r="66" spans="3:13" ht="15.5" x14ac:dyDescent="0.35">
      <c r="C66" t="s">
        <v>29</v>
      </c>
      <c r="D66" s="5">
        <v>742295029</v>
      </c>
      <c r="E66" s="5">
        <v>2031965916</v>
      </c>
      <c r="F66" s="5">
        <v>2704539016</v>
      </c>
      <c r="G66" s="5">
        <v>3060150116</v>
      </c>
      <c r="I66" s="5">
        <v>4736504932</v>
      </c>
      <c r="J66" s="5">
        <v>3423198315</v>
      </c>
      <c r="K66" s="5">
        <v>2493889331</v>
      </c>
      <c r="L66" s="5">
        <v>2490082982</v>
      </c>
      <c r="M66" s="5">
        <v>2161814988</v>
      </c>
    </row>
    <row r="67" spans="3:13" ht="15.5" x14ac:dyDescent="0.35">
      <c r="C67" t="s">
        <v>28</v>
      </c>
      <c r="D67" s="5">
        <v>-133103894</v>
      </c>
      <c r="E67" s="5">
        <v>-740555939</v>
      </c>
      <c r="F67" s="5">
        <v>-513862410</v>
      </c>
      <c r="G67" s="5">
        <v>-675084542</v>
      </c>
      <c r="I67" s="5">
        <v>-1254418349</v>
      </c>
      <c r="J67" s="5">
        <v>-747694182</v>
      </c>
      <c r="K67" s="5">
        <v>-740261039</v>
      </c>
      <c r="L67" s="5">
        <v>-563781102</v>
      </c>
      <c r="M67" s="5">
        <v>-507176213</v>
      </c>
    </row>
    <row r="68" spans="3:13" ht="15.5" x14ac:dyDescent="0.35">
      <c r="C68" t="s">
        <v>83</v>
      </c>
      <c r="D68" s="5">
        <v>-133103894</v>
      </c>
      <c r="E68" s="5">
        <v>-753404710</v>
      </c>
      <c r="F68" s="5">
        <v>-513862410</v>
      </c>
      <c r="G68" s="5">
        <v>-858955800</v>
      </c>
      <c r="I68" s="5">
        <v>-1267267120</v>
      </c>
      <c r="J68" s="5">
        <v>-931565440</v>
      </c>
      <c r="K68" s="5">
        <v>-785022797</v>
      </c>
      <c r="L68" s="5">
        <v>-572999100</v>
      </c>
      <c r="M68" s="5">
        <v>-525318100</v>
      </c>
    </row>
    <row r="69" spans="3:13" ht="15.5" x14ac:dyDescent="0.35">
      <c r="C69" t="s">
        <v>84</v>
      </c>
      <c r="E69" s="5">
        <v>12848771</v>
      </c>
      <c r="G69" s="5">
        <v>183871258</v>
      </c>
      <c r="I69" s="5">
        <v>12848771</v>
      </c>
      <c r="J69" s="5">
        <v>183871258</v>
      </c>
      <c r="K69" s="5">
        <v>44761758</v>
      </c>
      <c r="L69" s="5">
        <v>9217998</v>
      </c>
      <c r="M69" s="5">
        <v>18141887</v>
      </c>
    </row>
    <row r="70" spans="3:13" ht="15.5" x14ac:dyDescent="0.35">
      <c r="C70" t="s">
        <v>85</v>
      </c>
      <c r="D70" s="5">
        <v>-133103894</v>
      </c>
      <c r="E70" s="5">
        <v>-740555939</v>
      </c>
      <c r="F70" s="5">
        <v>-513862410</v>
      </c>
      <c r="G70" s="5">
        <v>-675084542</v>
      </c>
      <c r="I70" s="5">
        <v>-1254418349</v>
      </c>
      <c r="J70" s="5">
        <v>-747694182</v>
      </c>
      <c r="K70" s="5">
        <v>-740261039</v>
      </c>
      <c r="L70" s="5">
        <v>-563781102</v>
      </c>
      <c r="M70" s="5">
        <v>-507176213</v>
      </c>
    </row>
    <row r="71" spans="3:13" ht="15.5" x14ac:dyDescent="0.35">
      <c r="C71" t="s">
        <v>87</v>
      </c>
      <c r="D71" s="5">
        <v>609191135</v>
      </c>
      <c r="E71" s="5">
        <v>1291409977</v>
      </c>
      <c r="F71" s="5">
        <v>2190676606</v>
      </c>
      <c r="G71" s="5">
        <v>2385065574</v>
      </c>
      <c r="I71" s="5">
        <v>3482086583</v>
      </c>
      <c r="J71" s="5">
        <v>2675504133</v>
      </c>
      <c r="K71" s="5">
        <v>1753628292</v>
      </c>
      <c r="L71" s="5">
        <v>1926301880</v>
      </c>
      <c r="M71" s="5">
        <v>1654638775</v>
      </c>
    </row>
    <row r="72" spans="3:13" ht="15.5" x14ac:dyDescent="0.35">
      <c r="C72" t="s">
        <v>88</v>
      </c>
      <c r="E72" s="5">
        <v>-97375728</v>
      </c>
      <c r="G72" s="5">
        <v>34512051</v>
      </c>
      <c r="I72" s="5">
        <v>-97375728</v>
      </c>
      <c r="J72" s="5">
        <v>797222</v>
      </c>
      <c r="K72" s="5">
        <v>-34767137</v>
      </c>
      <c r="L72" s="5">
        <v>1248268</v>
      </c>
      <c r="M72" s="5">
        <v>13219805</v>
      </c>
    </row>
    <row r="73" spans="3:13" ht="15.5" x14ac:dyDescent="0.35">
      <c r="C73" t="s">
        <v>89</v>
      </c>
      <c r="D73" s="5">
        <v>609191135</v>
      </c>
      <c r="E73" s="5">
        <v>1194034249</v>
      </c>
      <c r="F73" s="5">
        <v>2190676606</v>
      </c>
      <c r="G73" s="5">
        <v>2419577625</v>
      </c>
      <c r="I73" s="5">
        <v>3384710855</v>
      </c>
      <c r="J73" s="5">
        <v>2676301355</v>
      </c>
      <c r="K73" s="5">
        <v>1718861155</v>
      </c>
      <c r="L73" s="5">
        <v>1927550148</v>
      </c>
      <c r="M73" s="5">
        <v>1667858580</v>
      </c>
    </row>
    <row r="74" spans="3:13" ht="15.5" x14ac:dyDescent="0.35">
      <c r="C74" t="s">
        <v>90</v>
      </c>
      <c r="D74" s="5">
        <v>609191135</v>
      </c>
      <c r="E74" s="5">
        <v>1291409977</v>
      </c>
      <c r="F74" s="5">
        <v>2190676606</v>
      </c>
      <c r="G74" s="5">
        <v>2385065574</v>
      </c>
      <c r="I74" s="5">
        <v>3482086583</v>
      </c>
      <c r="J74" s="5">
        <v>2675504133</v>
      </c>
      <c r="K74" s="5">
        <v>1753628292</v>
      </c>
      <c r="L74" s="5">
        <v>1926301880</v>
      </c>
      <c r="M74" s="5">
        <v>1654638775</v>
      </c>
    </row>
    <row r="75" spans="3:13" ht="15.5" x14ac:dyDescent="0.35">
      <c r="C75" t="s">
        <v>8</v>
      </c>
      <c r="D75" s="5">
        <v>567316780</v>
      </c>
      <c r="E75" s="5">
        <v>1134610226</v>
      </c>
      <c r="F75" s="5">
        <v>2190676606</v>
      </c>
      <c r="G75" s="5">
        <v>2419577625</v>
      </c>
      <c r="I75" s="5">
        <v>3325286832</v>
      </c>
      <c r="J75" s="5">
        <v>2676301355</v>
      </c>
      <c r="K75" s="5">
        <v>1718861155</v>
      </c>
      <c r="L75" s="5">
        <v>1927550148</v>
      </c>
      <c r="M75" s="5">
        <v>1667858580</v>
      </c>
    </row>
    <row r="76" spans="3:13" ht="15.5" x14ac:dyDescent="0.35">
      <c r="C76" t="s">
        <v>91</v>
      </c>
      <c r="D76" s="5">
        <v>41874356</v>
      </c>
      <c r="E76" s="5">
        <v>59424023</v>
      </c>
      <c r="I76" s="5">
        <v>59424023</v>
      </c>
    </row>
    <row r="77" spans="3:13" ht="15.5" x14ac:dyDescent="0.35">
      <c r="C77" t="s">
        <v>92</v>
      </c>
      <c r="D77" s="5">
        <v>609191135</v>
      </c>
      <c r="E77" s="5">
        <v>1291409977</v>
      </c>
      <c r="F77" s="5">
        <v>2190676606</v>
      </c>
      <c r="G77" s="5">
        <v>2385065574</v>
      </c>
      <c r="I77" s="5">
        <v>3482086583</v>
      </c>
      <c r="J77" s="5">
        <v>2675504133</v>
      </c>
      <c r="K77" s="5">
        <v>1753628292</v>
      </c>
      <c r="L77" s="5">
        <v>1926301880</v>
      </c>
      <c r="M77" s="5">
        <v>1654638775</v>
      </c>
    </row>
    <row r="78" spans="3:13" ht="15.5" x14ac:dyDescent="0.35">
      <c r="C78" t="s">
        <v>93</v>
      </c>
      <c r="D78" s="5">
        <v>609191136</v>
      </c>
      <c r="E78" s="5">
        <v>1194034249</v>
      </c>
      <c r="F78" s="5">
        <v>2190676606</v>
      </c>
      <c r="G78" s="5">
        <v>2419577625</v>
      </c>
      <c r="I78" s="5">
        <v>3384710855</v>
      </c>
      <c r="J78" s="5">
        <v>2676301355</v>
      </c>
      <c r="K78" s="5">
        <v>1718861155</v>
      </c>
      <c r="L78" s="5">
        <v>1927550148</v>
      </c>
      <c r="M78" s="5">
        <v>1667858580</v>
      </c>
    </row>
    <row r="79" spans="3:13" ht="15.5" x14ac:dyDescent="0.35">
      <c r="C79" t="s">
        <v>94</v>
      </c>
      <c r="D79" s="5">
        <v>609191136</v>
      </c>
      <c r="E79" s="5">
        <v>1194034249</v>
      </c>
      <c r="F79" s="5">
        <v>2190676606</v>
      </c>
      <c r="G79" s="5">
        <v>2419577625</v>
      </c>
      <c r="I79" s="5">
        <v>3384710855</v>
      </c>
      <c r="J79" s="5">
        <v>2676301355</v>
      </c>
      <c r="K79" s="5">
        <v>1718861155</v>
      </c>
      <c r="L79" s="5">
        <v>1927550148</v>
      </c>
      <c r="M79" s="5">
        <v>1667858580</v>
      </c>
    </row>
    <row r="81" spans="2:12" ht="15.5" x14ac:dyDescent="0.35">
      <c r="B81" t="s">
        <v>95</v>
      </c>
      <c r="C81" t="s">
        <v>96</v>
      </c>
    </row>
    <row r="82" spans="2:12" ht="15.5" x14ac:dyDescent="0.35">
      <c r="C82" t="s">
        <v>97</v>
      </c>
    </row>
    <row r="83" spans="2:12" ht="15.5" x14ac:dyDescent="0.35">
      <c r="C83" t="s">
        <v>20</v>
      </c>
      <c r="D83" s="5">
        <v>5092849347</v>
      </c>
      <c r="E83" s="5">
        <v>9424447518</v>
      </c>
      <c r="F83" s="5">
        <v>915800782</v>
      </c>
      <c r="G83" s="5">
        <v>678396930</v>
      </c>
      <c r="I83" s="5">
        <v>9424447518</v>
      </c>
      <c r="J83" s="5">
        <v>678396930</v>
      </c>
      <c r="K83" s="5">
        <v>277494718</v>
      </c>
      <c r="L83" s="5">
        <v>1188707439</v>
      </c>
    </row>
    <row r="84" spans="2:12" ht="15.5" x14ac:dyDescent="0.35">
      <c r="C84" t="s">
        <v>98</v>
      </c>
      <c r="D84" s="5">
        <v>75272906588</v>
      </c>
      <c r="E84" s="5">
        <v>70566055967</v>
      </c>
      <c r="F84" s="5">
        <v>32428355657</v>
      </c>
      <c r="G84" s="5">
        <v>48002354529</v>
      </c>
      <c r="I84" s="5">
        <v>70566055967</v>
      </c>
      <c r="J84" s="5">
        <v>48002354529</v>
      </c>
      <c r="K84" s="5">
        <v>55814571598</v>
      </c>
      <c r="L84" s="5">
        <v>13660752738</v>
      </c>
    </row>
    <row r="85" spans="2:12" ht="15.5" x14ac:dyDescent="0.35">
      <c r="C85" t="s">
        <v>99</v>
      </c>
      <c r="D85" s="5">
        <v>50000000</v>
      </c>
      <c r="E85" s="5">
        <v>2000000000</v>
      </c>
      <c r="I85" s="5">
        <v>2000000000</v>
      </c>
    </row>
    <row r="86" spans="2:12" ht="15.5" x14ac:dyDescent="0.35">
      <c r="C86" t="s">
        <v>247</v>
      </c>
      <c r="D86" s="5">
        <v>4930573520</v>
      </c>
      <c r="E86" s="5">
        <v>245500000</v>
      </c>
      <c r="I86" s="5">
        <v>245500000</v>
      </c>
    </row>
    <row r="87" spans="2:12" ht="15.5" x14ac:dyDescent="0.35">
      <c r="C87" t="s">
        <v>100</v>
      </c>
      <c r="D87" s="5">
        <v>75272906588</v>
      </c>
      <c r="E87" s="5">
        <v>70566055967</v>
      </c>
      <c r="F87" s="5">
        <v>32428355657</v>
      </c>
      <c r="G87" s="5">
        <v>48002354529</v>
      </c>
      <c r="I87" s="5">
        <v>70566055967</v>
      </c>
      <c r="J87" s="5">
        <v>48002354529</v>
      </c>
      <c r="K87" s="5">
        <v>55814571598</v>
      </c>
      <c r="L87" s="5">
        <v>13660752738</v>
      </c>
    </row>
    <row r="88" spans="2:12" ht="15.5" x14ac:dyDescent="0.35">
      <c r="C88" t="s">
        <v>101</v>
      </c>
      <c r="D88" s="5">
        <v>6425098042</v>
      </c>
      <c r="E88" s="5">
        <v>5940838235</v>
      </c>
      <c r="F88" s="5">
        <v>27750001</v>
      </c>
      <c r="G88" s="5">
        <v>33029166</v>
      </c>
      <c r="I88" s="5">
        <v>5940838235</v>
      </c>
      <c r="J88" s="5">
        <v>33029166</v>
      </c>
      <c r="K88" s="5">
        <v>32041634</v>
      </c>
      <c r="L88" s="5">
        <v>7551295555</v>
      </c>
    </row>
    <row r="89" spans="2:12" ht="15.5" x14ac:dyDescent="0.35">
      <c r="C89" t="s">
        <v>102</v>
      </c>
      <c r="D89" s="5">
        <v>6425098042</v>
      </c>
      <c r="E89" s="5">
        <v>5940838235</v>
      </c>
      <c r="F89" s="5">
        <v>27750001</v>
      </c>
      <c r="G89" s="5">
        <v>33029166</v>
      </c>
      <c r="I89" s="5">
        <v>5940838235</v>
      </c>
      <c r="J89" s="5">
        <v>33029166</v>
      </c>
      <c r="K89" s="5">
        <v>32041634</v>
      </c>
      <c r="L89" s="5">
        <v>7551295555</v>
      </c>
    </row>
    <row r="90" spans="2:12" ht="15.5" x14ac:dyDescent="0.35">
      <c r="C90" t="s">
        <v>321</v>
      </c>
    </row>
    <row r="91" spans="2:12" ht="15.5" x14ac:dyDescent="0.35">
      <c r="C91" t="s">
        <v>81</v>
      </c>
    </row>
    <row r="92" spans="2:12" ht="15.5" x14ac:dyDescent="0.35">
      <c r="C92" t="s">
        <v>104</v>
      </c>
      <c r="D92" s="5">
        <v>96823198008</v>
      </c>
      <c r="E92" s="5">
        <v>92965405549</v>
      </c>
      <c r="F92" s="5">
        <v>63771222794</v>
      </c>
      <c r="G92" s="5">
        <v>61134988559</v>
      </c>
      <c r="I92" s="5">
        <v>92965405549</v>
      </c>
      <c r="J92" s="5">
        <v>61134988559</v>
      </c>
      <c r="K92" s="5">
        <v>66304633245</v>
      </c>
      <c r="L92" s="5">
        <v>23049204397</v>
      </c>
    </row>
    <row r="93" spans="2:12" ht="15.5" x14ac:dyDescent="0.35">
      <c r="C93" t="s">
        <v>105</v>
      </c>
    </row>
    <row r="94" spans="2:12" ht="15.5" x14ac:dyDescent="0.35">
      <c r="C94" t="s">
        <v>248</v>
      </c>
    </row>
    <row r="95" spans="2:12" ht="15.5" x14ac:dyDescent="0.35">
      <c r="C95" t="s">
        <v>249</v>
      </c>
    </row>
    <row r="96" spans="2:12" ht="15.5" x14ac:dyDescent="0.35">
      <c r="C96" t="s">
        <v>708</v>
      </c>
    </row>
    <row r="97" spans="3:12" ht="15.5" x14ac:dyDescent="0.35">
      <c r="C97" t="s">
        <v>108</v>
      </c>
      <c r="D97" s="5">
        <v>338525405</v>
      </c>
      <c r="E97" s="5">
        <v>338525405</v>
      </c>
      <c r="F97" s="5">
        <v>298211685</v>
      </c>
      <c r="G97" s="5">
        <v>298211685</v>
      </c>
      <c r="I97" s="5">
        <v>338525405</v>
      </c>
      <c r="J97" s="5">
        <v>298211685</v>
      </c>
      <c r="K97" s="5">
        <v>114565284</v>
      </c>
      <c r="L97" s="5">
        <v>50834683</v>
      </c>
    </row>
    <row r="98" spans="3:12" ht="15.5" x14ac:dyDescent="0.35">
      <c r="C98" t="s">
        <v>106</v>
      </c>
      <c r="D98" s="5">
        <v>9980307123</v>
      </c>
      <c r="E98" s="5">
        <v>9884041672</v>
      </c>
      <c r="F98" s="5">
        <v>12335444118</v>
      </c>
      <c r="G98" s="5">
        <v>13004580193</v>
      </c>
      <c r="I98" s="5">
        <v>9884041672</v>
      </c>
      <c r="J98" s="5">
        <v>13004580193</v>
      </c>
      <c r="K98" s="5">
        <v>14589333590</v>
      </c>
      <c r="L98" s="5">
        <v>11326335823</v>
      </c>
    </row>
    <row r="99" spans="3:12" ht="15.5" x14ac:dyDescent="0.35">
      <c r="C99" t="s">
        <v>107</v>
      </c>
      <c r="D99" s="5">
        <v>3216548856</v>
      </c>
      <c r="E99" s="5">
        <v>2873366910</v>
      </c>
      <c r="I99" s="5">
        <v>2873366910</v>
      </c>
    </row>
    <row r="100" spans="3:12" ht="15.5" x14ac:dyDescent="0.35">
      <c r="C100" t="s">
        <v>109</v>
      </c>
      <c r="D100" s="5">
        <v>17497952784</v>
      </c>
      <c r="E100" s="5">
        <v>14337759394</v>
      </c>
      <c r="F100" s="5">
        <v>20863655803</v>
      </c>
      <c r="G100" s="5">
        <v>17332791878</v>
      </c>
      <c r="I100" s="5">
        <v>14337759394</v>
      </c>
      <c r="J100" s="5">
        <v>17332791878</v>
      </c>
      <c r="K100" s="5">
        <v>14866765388</v>
      </c>
      <c r="L100" s="5">
        <v>12191503076</v>
      </c>
    </row>
    <row r="101" spans="3:12" ht="15.5" x14ac:dyDescent="0.35">
      <c r="C101" t="s">
        <v>110</v>
      </c>
      <c r="D101" s="5">
        <v>114321150792</v>
      </c>
      <c r="E101" s="5">
        <v>107303164943</v>
      </c>
      <c r="F101" s="5">
        <v>84634878597</v>
      </c>
      <c r="G101" s="5">
        <v>78467780437</v>
      </c>
      <c r="I101" s="5">
        <v>107303164943</v>
      </c>
      <c r="J101" s="5">
        <v>78467780437</v>
      </c>
      <c r="K101" s="5">
        <v>81171398633</v>
      </c>
      <c r="L101" s="5">
        <v>35240707473</v>
      </c>
    </row>
    <row r="102" spans="3:12" ht="15.5" x14ac:dyDescent="0.35">
      <c r="C102" t="s">
        <v>111</v>
      </c>
    </row>
    <row r="103" spans="3:12" ht="15.5" x14ac:dyDescent="0.35">
      <c r="C103" t="s">
        <v>112</v>
      </c>
    </row>
    <row r="104" spans="3:12" ht="15.5" x14ac:dyDescent="0.35">
      <c r="C104" t="s">
        <v>113</v>
      </c>
      <c r="D104" s="5">
        <v>38993108353</v>
      </c>
      <c r="E104" s="5">
        <v>35687340793</v>
      </c>
      <c r="F104" s="5">
        <v>23991083272</v>
      </c>
      <c r="G104" s="5">
        <v>19776661708</v>
      </c>
      <c r="I104" s="5">
        <v>35687340793</v>
      </c>
      <c r="J104" s="5">
        <v>19776661708</v>
      </c>
      <c r="K104" s="5">
        <v>26207225473</v>
      </c>
      <c r="L104" s="5">
        <v>21666875303</v>
      </c>
    </row>
    <row r="105" spans="3:12" ht="15.5" x14ac:dyDescent="0.35">
      <c r="C105" t="s">
        <v>542</v>
      </c>
      <c r="D105" s="5">
        <v>22057210445</v>
      </c>
      <c r="E105" s="5">
        <v>21798831063</v>
      </c>
      <c r="F105" s="5">
        <v>8989608468</v>
      </c>
      <c r="G105" s="5">
        <v>8989346907</v>
      </c>
      <c r="I105" s="5">
        <v>21798831063</v>
      </c>
      <c r="J105" s="5">
        <v>8989346907</v>
      </c>
      <c r="K105" s="5">
        <v>5000000000</v>
      </c>
      <c r="L105" s="5">
        <v>9500000000</v>
      </c>
    </row>
    <row r="106" spans="3:12" ht="15.5" x14ac:dyDescent="0.35">
      <c r="C106" t="s">
        <v>114</v>
      </c>
    </row>
    <row r="107" spans="3:12" ht="15.5" x14ac:dyDescent="0.35">
      <c r="C107" t="s">
        <v>251</v>
      </c>
      <c r="D107" s="5">
        <v>7036727641</v>
      </c>
      <c r="E107" s="5">
        <v>7415170211</v>
      </c>
      <c r="F107" s="5">
        <v>7577833939</v>
      </c>
      <c r="G107" s="5">
        <v>8577569072</v>
      </c>
      <c r="I107" s="5">
        <v>7415170211</v>
      </c>
      <c r="J107" s="5">
        <v>8577569072</v>
      </c>
      <c r="K107" s="5">
        <v>18595656875</v>
      </c>
      <c r="L107" s="5">
        <v>5588843050</v>
      </c>
    </row>
    <row r="108" spans="3:12" ht="15.5" x14ac:dyDescent="0.35">
      <c r="C108" t="s">
        <v>115</v>
      </c>
    </row>
    <row r="109" spans="3:12" ht="15.5" x14ac:dyDescent="0.35">
      <c r="C109" t="s">
        <v>252</v>
      </c>
      <c r="D109" s="5">
        <v>4980573520</v>
      </c>
      <c r="E109" s="5">
        <v>2245500000</v>
      </c>
      <c r="I109" s="5">
        <v>2245500000</v>
      </c>
    </row>
    <row r="110" spans="3:12" ht="15.5" x14ac:dyDescent="0.35">
      <c r="C110" t="s">
        <v>117</v>
      </c>
      <c r="K110" s="5">
        <v>313041382</v>
      </c>
    </row>
    <row r="111" spans="3:12" ht="15.5" x14ac:dyDescent="0.35">
      <c r="C111" t="s">
        <v>116</v>
      </c>
      <c r="D111" s="5">
        <v>4304918747</v>
      </c>
      <c r="E111" s="5">
        <v>3037200503</v>
      </c>
      <c r="F111" s="5">
        <v>6947641617</v>
      </c>
      <c r="G111" s="5">
        <v>1733746481</v>
      </c>
      <c r="I111" s="5">
        <v>3037200503</v>
      </c>
      <c r="J111" s="5">
        <v>1733746481</v>
      </c>
      <c r="K111" s="5">
        <v>2298527216</v>
      </c>
      <c r="L111" s="5">
        <v>4974573389</v>
      </c>
    </row>
    <row r="112" spans="3:12" ht="15.5" x14ac:dyDescent="0.35">
      <c r="C112" t="s">
        <v>322</v>
      </c>
    </row>
    <row r="113" spans="3:12" ht="15.5" x14ac:dyDescent="0.35">
      <c r="C113" t="s">
        <v>120</v>
      </c>
      <c r="D113" s="5">
        <v>9360399478</v>
      </c>
      <c r="E113" s="5">
        <v>8552000000</v>
      </c>
      <c r="I113" s="5">
        <v>8552000000</v>
      </c>
      <c r="L113" s="5">
        <v>2500000013</v>
      </c>
    </row>
    <row r="114" spans="3:12" ht="15.5" x14ac:dyDescent="0.35">
      <c r="C114" t="s">
        <v>325</v>
      </c>
      <c r="D114" s="5">
        <v>613678000</v>
      </c>
      <c r="E114" s="5">
        <v>1190639016</v>
      </c>
      <c r="F114" s="5">
        <v>475999248</v>
      </c>
      <c r="G114" s="5">
        <v>475999248</v>
      </c>
      <c r="I114" s="5">
        <v>1190639016</v>
      </c>
      <c r="J114" s="5">
        <v>475999248</v>
      </c>
      <c r="L114" s="5">
        <v>1603458864</v>
      </c>
    </row>
    <row r="115" spans="3:12" ht="15.5" x14ac:dyDescent="0.35">
      <c r="C115" t="s">
        <v>122</v>
      </c>
      <c r="D115" s="5">
        <v>12734366978</v>
      </c>
      <c r="E115" s="5">
        <v>9631339823</v>
      </c>
      <c r="F115" s="5">
        <v>1276823438</v>
      </c>
      <c r="G115" s="5">
        <v>1514823446</v>
      </c>
      <c r="I115" s="5">
        <v>9631339823</v>
      </c>
      <c r="J115" s="5">
        <v>1514823446</v>
      </c>
      <c r="K115" s="5">
        <v>466437031</v>
      </c>
      <c r="L115" s="5">
        <v>3868994674</v>
      </c>
    </row>
    <row r="116" spans="3:12" ht="15.5" x14ac:dyDescent="0.35">
      <c r="C116" t="s">
        <v>123</v>
      </c>
      <c r="D116" s="5">
        <v>12734366978</v>
      </c>
      <c r="E116" s="5">
        <v>9631339823</v>
      </c>
      <c r="F116" s="5">
        <v>1276823438</v>
      </c>
      <c r="G116" s="5">
        <v>1514823446</v>
      </c>
      <c r="I116" s="5">
        <v>9631339823</v>
      </c>
      <c r="J116" s="5">
        <v>1514823446</v>
      </c>
      <c r="K116" s="5">
        <v>466437031</v>
      </c>
      <c r="L116" s="5">
        <v>3868994674</v>
      </c>
    </row>
    <row r="117" spans="3:12" ht="15.5" x14ac:dyDescent="0.35">
      <c r="C117" t="s">
        <v>119</v>
      </c>
    </row>
    <row r="118" spans="3:12" ht="15.5" x14ac:dyDescent="0.35">
      <c r="C118" t="s">
        <v>121</v>
      </c>
      <c r="D118" s="5">
        <v>9360399478</v>
      </c>
      <c r="E118" s="5">
        <v>8552000000</v>
      </c>
      <c r="I118" s="5">
        <v>8552000000</v>
      </c>
      <c r="L118" s="5">
        <v>2500000013</v>
      </c>
    </row>
    <row r="119" spans="3:12" ht="15.5" x14ac:dyDescent="0.35">
      <c r="C119" t="s">
        <v>256</v>
      </c>
    </row>
    <row r="120" spans="3:12" ht="15.5" x14ac:dyDescent="0.35">
      <c r="C120" t="s">
        <v>516</v>
      </c>
    </row>
    <row r="121" spans="3:12" ht="15.5" x14ac:dyDescent="0.35">
      <c r="C121" t="s">
        <v>124</v>
      </c>
      <c r="D121" s="5">
        <v>51727475331</v>
      </c>
      <c r="E121" s="5">
        <v>45318680616</v>
      </c>
      <c r="F121" s="5">
        <v>25267906710</v>
      </c>
      <c r="G121" s="5">
        <v>21291485154</v>
      </c>
      <c r="I121" s="5">
        <v>45318680616</v>
      </c>
      <c r="J121" s="5">
        <v>21291485154</v>
      </c>
      <c r="K121" s="5">
        <v>26673662504</v>
      </c>
      <c r="L121" s="5">
        <v>25535869977</v>
      </c>
    </row>
    <row r="122" spans="3:12" ht="15.5" x14ac:dyDescent="0.35">
      <c r="C122" t="s">
        <v>125</v>
      </c>
    </row>
    <row r="123" spans="3:12" ht="15.5" x14ac:dyDescent="0.35">
      <c r="C123" t="s">
        <v>126</v>
      </c>
      <c r="D123" s="5">
        <v>27500282225</v>
      </c>
      <c r="E123" s="5">
        <v>27500282225</v>
      </c>
      <c r="F123" s="5">
        <v>27500282225</v>
      </c>
      <c r="G123" s="5">
        <v>27500282225</v>
      </c>
      <c r="I123" s="5">
        <v>27500282225</v>
      </c>
      <c r="J123" s="5">
        <v>27500282225</v>
      </c>
      <c r="K123" s="5">
        <v>27500000000</v>
      </c>
      <c r="L123" s="5">
        <v>6250000000</v>
      </c>
    </row>
    <row r="124" spans="3:12" ht="15.5" x14ac:dyDescent="0.35">
      <c r="C124" t="s">
        <v>127</v>
      </c>
      <c r="D124" s="5">
        <v>20053462905</v>
      </c>
      <c r="E124" s="5">
        <v>20053462905</v>
      </c>
      <c r="F124" s="5">
        <v>20053462905</v>
      </c>
      <c r="G124" s="5">
        <v>20053462905</v>
      </c>
      <c r="I124" s="5">
        <v>20053462905</v>
      </c>
      <c r="J124" s="5">
        <v>20053462905</v>
      </c>
      <c r="K124" s="5">
        <v>20051487330</v>
      </c>
      <c r="L124" s="5">
        <v>155000000</v>
      </c>
    </row>
    <row r="125" spans="3:12" ht="15.5" x14ac:dyDescent="0.35">
      <c r="C125" t="s">
        <v>128</v>
      </c>
      <c r="D125" s="5">
        <v>13515279901</v>
      </c>
      <c r="E125" s="5">
        <v>12947836985</v>
      </c>
      <c r="F125" s="5">
        <v>11839539679</v>
      </c>
      <c r="G125" s="5">
        <v>9648065853</v>
      </c>
      <c r="I125" s="5">
        <v>12947836985</v>
      </c>
      <c r="J125" s="5">
        <v>9648065853</v>
      </c>
      <c r="K125" s="5">
        <v>6972561721</v>
      </c>
      <c r="L125" s="5">
        <v>3292631549</v>
      </c>
    </row>
    <row r="126" spans="3:12" ht="15.5" x14ac:dyDescent="0.35">
      <c r="C126" t="s">
        <v>257</v>
      </c>
      <c r="D126" s="5">
        <v>1753628292</v>
      </c>
      <c r="E126" s="5">
        <v>1753628292</v>
      </c>
      <c r="G126" s="5">
        <v>1753628292</v>
      </c>
      <c r="I126" s="5">
        <v>1753628292</v>
      </c>
      <c r="J126" s="5">
        <v>1753628292</v>
      </c>
    </row>
    <row r="127" spans="3:12" ht="15.5" x14ac:dyDescent="0.35">
      <c r="C127" t="s">
        <v>258</v>
      </c>
      <c r="D127" s="5">
        <v>11761651609</v>
      </c>
      <c r="E127" s="5">
        <v>11194208693</v>
      </c>
      <c r="F127" s="5">
        <v>11839539679</v>
      </c>
      <c r="G127" s="5">
        <v>7894437561</v>
      </c>
      <c r="I127" s="5">
        <v>11194208693</v>
      </c>
      <c r="J127" s="5">
        <v>7894437561</v>
      </c>
      <c r="K127" s="5">
        <v>6972561721</v>
      </c>
      <c r="L127" s="5">
        <v>3292631549</v>
      </c>
    </row>
    <row r="128" spans="3:12" ht="15.5" x14ac:dyDescent="0.35">
      <c r="C128" t="s">
        <v>259</v>
      </c>
      <c r="D128" s="5">
        <v>13515279901</v>
      </c>
      <c r="E128" s="5">
        <v>12947836985</v>
      </c>
      <c r="F128" s="5">
        <v>11839539679</v>
      </c>
      <c r="G128" s="5">
        <v>9648065853</v>
      </c>
      <c r="I128" s="5">
        <v>12947836985</v>
      </c>
      <c r="J128" s="5">
        <v>9648065853</v>
      </c>
      <c r="K128" s="5">
        <v>6972561721</v>
      </c>
      <c r="L128" s="5">
        <v>3292631549</v>
      </c>
    </row>
    <row r="129" spans="2:13" ht="15.5" x14ac:dyDescent="0.35">
      <c r="C129" t="s">
        <v>260</v>
      </c>
      <c r="D129" s="5">
        <v>1524650431</v>
      </c>
      <c r="E129" s="5">
        <v>1482902212</v>
      </c>
      <c r="I129" s="5">
        <v>1482902212</v>
      </c>
    </row>
    <row r="130" spans="2:13" ht="15.5" x14ac:dyDescent="0.35">
      <c r="C130" t="s">
        <v>10</v>
      </c>
      <c r="D130" s="5">
        <v>62593675462</v>
      </c>
      <c r="E130" s="5">
        <v>61984484327</v>
      </c>
      <c r="F130" s="5">
        <v>59366971887</v>
      </c>
      <c r="G130" s="5">
        <v>57176295283</v>
      </c>
      <c r="I130" s="5">
        <v>61984484327</v>
      </c>
      <c r="J130" s="5">
        <v>57176295283</v>
      </c>
      <c r="K130" s="5">
        <v>54497736129</v>
      </c>
      <c r="L130" s="5">
        <v>9704837496</v>
      </c>
    </row>
    <row r="131" spans="2:13" ht="15.5" x14ac:dyDescent="0.35">
      <c r="C131" t="s">
        <v>129</v>
      </c>
      <c r="D131" s="5">
        <v>114321150793</v>
      </c>
      <c r="E131" s="5">
        <v>107303164943</v>
      </c>
      <c r="F131" s="5">
        <v>84634878597</v>
      </c>
      <c r="G131" s="5">
        <v>78467780437</v>
      </c>
      <c r="I131" s="5">
        <v>107303164943</v>
      </c>
      <c r="J131" s="5">
        <v>78467780437</v>
      </c>
      <c r="K131" s="5">
        <v>81171398633</v>
      </c>
      <c r="L131" s="5">
        <v>35240707473</v>
      </c>
    </row>
    <row r="132" spans="2:13" ht="15.5" x14ac:dyDescent="0.35">
      <c r="C132" t="s">
        <v>130</v>
      </c>
      <c r="D132" s="5">
        <v>1100011289</v>
      </c>
      <c r="E132" s="5">
        <v>1100011289</v>
      </c>
      <c r="F132" s="5">
        <v>1100011289</v>
      </c>
      <c r="G132" s="5">
        <v>1100011289</v>
      </c>
      <c r="I132" s="5">
        <v>1100011289</v>
      </c>
      <c r="J132" s="5">
        <v>1100011289</v>
      </c>
      <c r="K132" s="5">
        <v>1100000000</v>
      </c>
      <c r="L132" s="5">
        <v>62500</v>
      </c>
    </row>
    <row r="134" spans="2:13" ht="15.5" x14ac:dyDescent="0.35">
      <c r="B134" t="s">
        <v>131</v>
      </c>
      <c r="C134" t="s">
        <v>132</v>
      </c>
      <c r="D134" s="5">
        <v>-13211689378</v>
      </c>
      <c r="E134" s="5">
        <v>4807864849</v>
      </c>
      <c r="F134" s="5">
        <v>-10719571243</v>
      </c>
      <c r="G134" s="5">
        <v>20383041579</v>
      </c>
      <c r="I134" s="5">
        <v>-5911706394</v>
      </c>
      <c r="J134" s="5">
        <v>-5618765157</v>
      </c>
      <c r="K134" s="5">
        <v>-28793239493</v>
      </c>
      <c r="L134" s="5">
        <v>-1852673806</v>
      </c>
      <c r="M134" s="5">
        <v>5508370649</v>
      </c>
    </row>
    <row r="135" spans="2:13" ht="15.5" x14ac:dyDescent="0.35">
      <c r="C135" t="s">
        <v>133</v>
      </c>
      <c r="D135" s="5">
        <v>84302402272</v>
      </c>
      <c r="E135" s="5">
        <v>454829407</v>
      </c>
      <c r="F135" s="5">
        <v>108343832315</v>
      </c>
      <c r="G135" s="5">
        <v>20887044958</v>
      </c>
      <c r="I135" s="5">
        <v>108798661722</v>
      </c>
      <c r="J135" s="5">
        <v>98557015564</v>
      </c>
      <c r="K135" s="5">
        <v>38558148043</v>
      </c>
      <c r="L135" s="5">
        <v>71741194039</v>
      </c>
      <c r="M135" s="5">
        <v>52768091738</v>
      </c>
    </row>
    <row r="136" spans="2:13" ht="15.5" x14ac:dyDescent="0.35">
      <c r="C136" t="s">
        <v>134</v>
      </c>
      <c r="D136" s="5">
        <v>-83493456763</v>
      </c>
      <c r="E136" s="5">
        <v>4948084466</v>
      </c>
      <c r="F136" s="5">
        <v>-103318108472</v>
      </c>
      <c r="G136" s="5">
        <v>-13442534962</v>
      </c>
      <c r="I136" s="5">
        <v>-98370024006</v>
      </c>
      <c r="J136" s="5">
        <v>-81570849811</v>
      </c>
      <c r="K136" s="5">
        <v>-52015583967</v>
      </c>
      <c r="L136" s="5">
        <v>-65026030722</v>
      </c>
      <c r="M136" s="5">
        <v>-40623351408</v>
      </c>
    </row>
    <row r="137" spans="2:13" ht="15.5" x14ac:dyDescent="0.35">
      <c r="C137" t="s">
        <v>135</v>
      </c>
      <c r="D137" s="5">
        <v>1944126020</v>
      </c>
      <c r="E137" s="5">
        <v>-2381423787</v>
      </c>
      <c r="F137" s="5">
        <v>-5097168454</v>
      </c>
      <c r="G137" s="5">
        <v>-4035793495</v>
      </c>
      <c r="I137" s="5">
        <v>-7478592241</v>
      </c>
      <c r="J137" s="5">
        <v>-4792513235</v>
      </c>
      <c r="K137" s="5">
        <v>-4570370761</v>
      </c>
      <c r="L137" s="5">
        <v>-3495605844</v>
      </c>
      <c r="M137" s="5">
        <v>-2838109062</v>
      </c>
    </row>
    <row r="138" spans="2:13" ht="15.5" x14ac:dyDescent="0.35">
      <c r="C138" t="s">
        <v>724</v>
      </c>
      <c r="E138" s="5">
        <v>-5087225506</v>
      </c>
      <c r="G138" s="5">
        <v>-9703960822</v>
      </c>
      <c r="I138" s="5">
        <v>-5087225506</v>
      </c>
      <c r="J138" s="5">
        <v>-15991310998</v>
      </c>
      <c r="K138" s="5">
        <v>-7605250500</v>
      </c>
      <c r="L138" s="5">
        <v>-2299202632</v>
      </c>
      <c r="M138" s="5">
        <v>-1781126463</v>
      </c>
    </row>
    <row r="139" spans="2:13" ht="15.5" x14ac:dyDescent="0.35">
      <c r="C139" t="s">
        <v>1340</v>
      </c>
    </row>
    <row r="140" spans="2:13" ht="15.5" x14ac:dyDescent="0.35">
      <c r="C140" t="s">
        <v>1341</v>
      </c>
    </row>
    <row r="141" spans="2:13" ht="15.5" x14ac:dyDescent="0.35">
      <c r="C141" t="s">
        <v>1342</v>
      </c>
    </row>
    <row r="142" spans="2:13" ht="15.5" x14ac:dyDescent="0.35">
      <c r="C142" t="s">
        <v>1343</v>
      </c>
    </row>
    <row r="143" spans="2:13" ht="15.5" x14ac:dyDescent="0.35">
      <c r="C143" t="s">
        <v>1344</v>
      </c>
    </row>
    <row r="144" spans="2:13" ht="15.5" x14ac:dyDescent="0.35">
      <c r="C144" t="s">
        <v>1345</v>
      </c>
    </row>
    <row r="145" spans="3:13" ht="15.5" x14ac:dyDescent="0.35">
      <c r="C145" t="s">
        <v>1346</v>
      </c>
    </row>
    <row r="146" spans="3:13" ht="15.5" x14ac:dyDescent="0.35">
      <c r="C146" t="s">
        <v>1347</v>
      </c>
    </row>
    <row r="147" spans="3:13" ht="15.5" x14ac:dyDescent="0.35">
      <c r="C147" t="s">
        <v>330</v>
      </c>
      <c r="D147" s="5">
        <v>-1112806463</v>
      </c>
      <c r="E147" s="5">
        <v>-480866808</v>
      </c>
      <c r="F147" s="5">
        <v>-1128216450</v>
      </c>
      <c r="G147" s="5">
        <v>758018326</v>
      </c>
      <c r="I147" s="5">
        <v>-1609083258</v>
      </c>
      <c r="J147" s="5">
        <v>-1107807260</v>
      </c>
      <c r="K147" s="5">
        <v>-628701326</v>
      </c>
      <c r="L147" s="5">
        <v>-2220113707</v>
      </c>
      <c r="M147" s="5">
        <v>-1572584317</v>
      </c>
    </row>
    <row r="148" spans="3:13" ht="15.5" x14ac:dyDescent="0.35">
      <c r="C148" t="s">
        <v>263</v>
      </c>
      <c r="D148" s="5">
        <v>-2805375061</v>
      </c>
      <c r="E148" s="5">
        <v>-508639787</v>
      </c>
      <c r="F148" s="5">
        <v>-1656803318</v>
      </c>
      <c r="G148" s="5">
        <v>3646742429</v>
      </c>
      <c r="I148" s="5">
        <v>-2165443105</v>
      </c>
      <c r="J148" s="5">
        <v>-713299417</v>
      </c>
      <c r="K148" s="5">
        <v>-2531480982</v>
      </c>
      <c r="L148" s="5">
        <v>-552914940</v>
      </c>
      <c r="M148" s="5">
        <v>-444549839</v>
      </c>
    </row>
    <row r="149" spans="3:13" ht="15.5" x14ac:dyDescent="0.35">
      <c r="C149" t="s">
        <v>1348</v>
      </c>
      <c r="D149" s="5">
        <v>-12046579383</v>
      </c>
      <c r="E149" s="5">
        <v>7863106864</v>
      </c>
      <c r="F149" s="5">
        <v>-7863106864</v>
      </c>
      <c r="G149" s="5">
        <v>22273525145</v>
      </c>
    </row>
    <row r="150" spans="3:13" ht="15.5" x14ac:dyDescent="0.35">
      <c r="C150" t="s">
        <v>1349</v>
      </c>
    </row>
    <row r="151" spans="3:13" ht="15.5" x14ac:dyDescent="0.35">
      <c r="C151" t="s">
        <v>139</v>
      </c>
      <c r="D151" s="5">
        <v>17528721766</v>
      </c>
      <c r="E151" s="5">
        <v>16661508363</v>
      </c>
      <c r="F151" s="5">
        <v>-335509272</v>
      </c>
      <c r="G151" s="5">
        <v>-30245963937</v>
      </c>
      <c r="I151" s="5">
        <v>16325999091</v>
      </c>
      <c r="J151" s="5">
        <v>5460525135</v>
      </c>
      <c r="K151" s="5">
        <v>26177511390</v>
      </c>
      <c r="L151" s="5">
        <v>5160532798</v>
      </c>
      <c r="M151" s="5">
        <v>704292628</v>
      </c>
    </row>
    <row r="152" spans="3:13" ht="15.5" x14ac:dyDescent="0.35">
      <c r="C152" t="s">
        <v>140</v>
      </c>
      <c r="D152" s="5">
        <v>-8648630558</v>
      </c>
      <c r="E152" s="5">
        <v>-7354805411</v>
      </c>
      <c r="F152" s="5">
        <v>5686563300</v>
      </c>
      <c r="G152" s="5">
        <v>4359956625</v>
      </c>
      <c r="I152" s="5">
        <v>-1668242111</v>
      </c>
      <c r="J152" s="5">
        <v>559142234</v>
      </c>
      <c r="K152" s="5">
        <v>1857102951</v>
      </c>
      <c r="L152" s="5">
        <v>-3460446561</v>
      </c>
      <c r="M152" s="5">
        <v>-5256805101</v>
      </c>
    </row>
    <row r="153" spans="3:13" ht="15.5" x14ac:dyDescent="0.35">
      <c r="C153" t="s">
        <v>1250</v>
      </c>
      <c r="L153" s="5">
        <v>-4750000000</v>
      </c>
    </row>
    <row r="154" spans="3:13" ht="15.5" x14ac:dyDescent="0.35">
      <c r="C154" t="s">
        <v>591</v>
      </c>
      <c r="L154" s="5">
        <v>-11421051654</v>
      </c>
      <c r="M154" s="5">
        <v>-17596702673</v>
      </c>
    </row>
    <row r="155" spans="3:13" ht="15.5" x14ac:dyDescent="0.35">
      <c r="C155" t="s">
        <v>1350</v>
      </c>
      <c r="E155" s="5">
        <v>-215900000</v>
      </c>
      <c r="F155" s="5">
        <v>461400000</v>
      </c>
      <c r="G155" s="5">
        <v>-100000000</v>
      </c>
      <c r="I155" s="5">
        <v>245500000</v>
      </c>
      <c r="J155" s="5">
        <v>-100000000</v>
      </c>
      <c r="K155" s="5">
        <v>6099364716</v>
      </c>
      <c r="L155" s="5">
        <v>12865635093</v>
      </c>
      <c r="M155" s="5">
        <v>14086714725</v>
      </c>
    </row>
    <row r="156" spans="3:13" ht="15.5" x14ac:dyDescent="0.35">
      <c r="C156" t="s">
        <v>333</v>
      </c>
      <c r="D156" s="5">
        <v>-12500000</v>
      </c>
      <c r="E156" s="5">
        <v>-160000000</v>
      </c>
      <c r="F156" s="5">
        <v>210000000</v>
      </c>
      <c r="G156" s="5">
        <v>210000000</v>
      </c>
      <c r="I156" s="5">
        <v>50000000</v>
      </c>
      <c r="J156" s="5">
        <v>210000000</v>
      </c>
      <c r="M156" s="5">
        <v>160000000</v>
      </c>
    </row>
    <row r="157" spans="3:13" ht="15.5" x14ac:dyDescent="0.35">
      <c r="C157" t="s">
        <v>143</v>
      </c>
      <c r="D157" s="5">
        <v>-7424305151</v>
      </c>
      <c r="E157" s="5">
        <v>-4907080004</v>
      </c>
      <c r="F157" s="5">
        <v>4155163300</v>
      </c>
      <c r="G157" s="5">
        <v>3489956625</v>
      </c>
      <c r="I157" s="5">
        <v>-751916704</v>
      </c>
      <c r="J157" s="5">
        <v>-310857766</v>
      </c>
      <c r="K157" s="5">
        <v>-4242261765</v>
      </c>
      <c r="L157" s="5">
        <v>-155030000</v>
      </c>
      <c r="M157" s="5">
        <v>-1906817153</v>
      </c>
    </row>
    <row r="158" spans="3:13" ht="15.5" x14ac:dyDescent="0.35">
      <c r="C158" t="s">
        <v>144</v>
      </c>
    </row>
    <row r="159" spans="3:13" ht="15.5" x14ac:dyDescent="0.35">
      <c r="C159" t="s">
        <v>1351</v>
      </c>
      <c r="E159" s="5">
        <v>-1000000000</v>
      </c>
      <c r="G159" s="5">
        <v>-4000000000</v>
      </c>
      <c r="I159" s="5">
        <v>-1000000000</v>
      </c>
      <c r="J159" s="5">
        <v>-4000000000</v>
      </c>
    </row>
    <row r="160" spans="3:13" ht="15.5" x14ac:dyDescent="0.35">
      <c r="C160" t="s">
        <v>525</v>
      </c>
    </row>
    <row r="161" spans="3:13" ht="15.5" x14ac:dyDescent="0.35">
      <c r="C161" t="s">
        <v>1352</v>
      </c>
    </row>
    <row r="162" spans="3:13" ht="15.5" x14ac:dyDescent="0.35">
      <c r="C162" t="s">
        <v>746</v>
      </c>
    </row>
    <row r="163" spans="3:13" ht="15.5" x14ac:dyDescent="0.35">
      <c r="C163" t="s">
        <v>939</v>
      </c>
    </row>
    <row r="164" spans="3:13" ht="15.5" x14ac:dyDescent="0.35">
      <c r="C164" t="s">
        <v>1353</v>
      </c>
      <c r="D164" s="5">
        <v>-211825407</v>
      </c>
      <c r="E164" s="5">
        <v>-5271825407</v>
      </c>
      <c r="F164" s="5">
        <v>5060000000</v>
      </c>
      <c r="G164" s="5">
        <v>4760000000</v>
      </c>
      <c r="I164" s="5">
        <v>-211825407</v>
      </c>
      <c r="J164" s="5">
        <v>4760000000</v>
      </c>
    </row>
    <row r="165" spans="3:13" ht="15.5" x14ac:dyDescent="0.35">
      <c r="C165" t="s">
        <v>1354</v>
      </c>
      <c r="D165" s="5">
        <v>-1000000000</v>
      </c>
      <c r="E165" s="5">
        <v>4200000000</v>
      </c>
      <c r="F165" s="5">
        <v>-4200000000</v>
      </c>
    </row>
    <row r="166" spans="3:13" ht="15.5" x14ac:dyDescent="0.35">
      <c r="C166" t="s">
        <v>1355</v>
      </c>
    </row>
    <row r="167" spans="3:13" ht="15.5" x14ac:dyDescent="0.35">
      <c r="C167" t="s">
        <v>245</v>
      </c>
    </row>
    <row r="168" spans="3:13" ht="15.5" x14ac:dyDescent="0.35">
      <c r="C168" t="s">
        <v>148</v>
      </c>
      <c r="D168" s="5">
        <v>17528721766</v>
      </c>
      <c r="E168" s="5">
        <v>16661508363</v>
      </c>
      <c r="F168" s="5">
        <v>-335509272</v>
      </c>
      <c r="G168" s="5">
        <v>-30245963937</v>
      </c>
      <c r="I168" s="5">
        <v>16325999091</v>
      </c>
      <c r="J168" s="5">
        <v>5460525135</v>
      </c>
      <c r="K168" s="5">
        <v>26177511390</v>
      </c>
      <c r="L168" s="5">
        <v>5160532798</v>
      </c>
      <c r="M168" s="5">
        <v>704292628</v>
      </c>
    </row>
    <row r="169" spans="3:13" ht="15.5" x14ac:dyDescent="0.35">
      <c r="C169" t="s">
        <v>995</v>
      </c>
      <c r="L169" s="5">
        <v>1348000000</v>
      </c>
    </row>
    <row r="170" spans="3:13" ht="15.5" x14ac:dyDescent="0.35">
      <c r="C170" t="s">
        <v>607</v>
      </c>
      <c r="L170" s="5">
        <v>-1348000000</v>
      </c>
      <c r="M170" s="5">
        <v>-177169462</v>
      </c>
    </row>
    <row r="171" spans="3:13" ht="15.5" x14ac:dyDescent="0.35">
      <c r="C171" t="s">
        <v>840</v>
      </c>
      <c r="G171" s="5">
        <v>-20266122450</v>
      </c>
    </row>
    <row r="172" spans="3:13" ht="15.5" x14ac:dyDescent="0.35">
      <c r="C172" t="s">
        <v>1356</v>
      </c>
      <c r="G172" s="5">
        <v>-7500160350</v>
      </c>
    </row>
    <row r="173" spans="3:13" ht="15.5" x14ac:dyDescent="0.35">
      <c r="C173" t="s">
        <v>1357</v>
      </c>
      <c r="D173" s="5">
        <v>-3063000000</v>
      </c>
      <c r="E173" s="5">
        <v>13024598664</v>
      </c>
      <c r="F173" s="5">
        <v>139515744</v>
      </c>
      <c r="G173" s="5">
        <v>-5010653093</v>
      </c>
      <c r="I173" s="5">
        <v>13164114408</v>
      </c>
      <c r="J173" s="5">
        <v>3989346907</v>
      </c>
      <c r="L173" s="5">
        <v>24076850000</v>
      </c>
      <c r="M173" s="5">
        <v>16436300000</v>
      </c>
    </row>
    <row r="174" spans="3:13" ht="15.5" x14ac:dyDescent="0.35">
      <c r="C174" t="s">
        <v>1358</v>
      </c>
    </row>
    <row r="175" spans="3:13" ht="15.5" x14ac:dyDescent="0.35">
      <c r="C175" t="s">
        <v>533</v>
      </c>
      <c r="K175" s="5">
        <v>-2752487708</v>
      </c>
      <c r="L175" s="5">
        <v>-25824362292</v>
      </c>
      <c r="M175" s="5">
        <v>-12636300000</v>
      </c>
    </row>
    <row r="176" spans="3:13" ht="15.5" x14ac:dyDescent="0.35">
      <c r="C176" t="s">
        <v>289</v>
      </c>
      <c r="D176" s="5">
        <v>1876240814</v>
      </c>
      <c r="E176" s="5">
        <v>85884699</v>
      </c>
      <c r="F176" s="5">
        <v>-476000016</v>
      </c>
      <c r="G176" s="5">
        <v>1639967588</v>
      </c>
      <c r="I176" s="5">
        <v>-390115317</v>
      </c>
      <c r="J176" s="5">
        <v>1468920428</v>
      </c>
      <c r="K176" s="5">
        <v>-591318980</v>
      </c>
      <c r="L176" s="5">
        <v>-775288250</v>
      </c>
      <c r="M176" s="5">
        <v>-1851871250</v>
      </c>
    </row>
    <row r="177" spans="2:13" ht="15.5" x14ac:dyDescent="0.35">
      <c r="C177" t="s">
        <v>366</v>
      </c>
    </row>
    <row r="178" spans="2:13" ht="15.5" x14ac:dyDescent="0.35">
      <c r="C178" t="s">
        <v>718</v>
      </c>
    </row>
    <row r="179" spans="2:13" ht="15.5" x14ac:dyDescent="0.35">
      <c r="C179" t="s">
        <v>1359</v>
      </c>
      <c r="E179" s="5">
        <v>-975000</v>
      </c>
      <c r="F179" s="5">
        <v>975000</v>
      </c>
      <c r="G179" s="5">
        <v>2257800</v>
      </c>
      <c r="J179" s="5">
        <v>2257800</v>
      </c>
      <c r="K179" s="5">
        <v>32396487330</v>
      </c>
      <c r="L179" s="5">
        <v>8750000000</v>
      </c>
    </row>
    <row r="180" spans="2:13" ht="15.5" x14ac:dyDescent="0.35">
      <c r="C180" t="s">
        <v>343</v>
      </c>
      <c r="K180" s="5">
        <v>-375169240</v>
      </c>
      <c r="L180" s="5">
        <v>-400000000</v>
      </c>
      <c r="M180" s="5">
        <v>-400000000</v>
      </c>
    </row>
    <row r="181" spans="2:13" ht="15.5" x14ac:dyDescent="0.35">
      <c r="C181" t="s">
        <v>336</v>
      </c>
    </row>
    <row r="182" spans="2:13" ht="15.5" x14ac:dyDescent="0.35">
      <c r="C182" t="s">
        <v>428</v>
      </c>
    </row>
    <row r="183" spans="2:13" ht="15.5" x14ac:dyDescent="0.35">
      <c r="C183" t="s">
        <v>290</v>
      </c>
    </row>
    <row r="184" spans="2:13" ht="15.5" x14ac:dyDescent="0.35">
      <c r="C184" t="s">
        <v>344</v>
      </c>
      <c r="D184" s="5">
        <v>-4331598170</v>
      </c>
      <c r="E184" s="5">
        <v>14114567801</v>
      </c>
      <c r="F184" s="5">
        <v>-5368517215</v>
      </c>
      <c r="G184" s="5">
        <v>-5502965733</v>
      </c>
      <c r="I184" s="5">
        <v>8746050586</v>
      </c>
      <c r="J184" s="5">
        <v>400902212</v>
      </c>
      <c r="K184" s="5">
        <v>-758625152</v>
      </c>
      <c r="L184" s="5">
        <v>-152587569</v>
      </c>
      <c r="M184" s="5">
        <v>955858176</v>
      </c>
    </row>
    <row r="185" spans="2:13" ht="15.5" x14ac:dyDescent="0.35">
      <c r="C185" t="s">
        <v>158</v>
      </c>
      <c r="D185" s="5">
        <v>9424447518</v>
      </c>
      <c r="E185" s="5">
        <v>-5605921066</v>
      </c>
      <c r="F185" s="5">
        <v>6284317996</v>
      </c>
      <c r="G185" s="5">
        <v>-102955333</v>
      </c>
      <c r="I185" s="5">
        <v>678396930</v>
      </c>
      <c r="J185" s="5">
        <v>277494718</v>
      </c>
      <c r="K185" s="5">
        <v>1036119870</v>
      </c>
      <c r="L185" s="5">
        <v>-2011292561</v>
      </c>
      <c r="M185" s="5">
        <v>-2967150737</v>
      </c>
    </row>
    <row r="186" spans="2:13" ht="15.5" x14ac:dyDescent="0.35">
      <c r="C186" t="s">
        <v>159</v>
      </c>
      <c r="D186" s="5">
        <v>5092849348</v>
      </c>
      <c r="E186" s="5">
        <v>8508646735</v>
      </c>
      <c r="F186" s="5">
        <v>915800781</v>
      </c>
      <c r="G186" s="5">
        <v>-5605921066</v>
      </c>
      <c r="I186" s="5">
        <v>9424447516</v>
      </c>
      <c r="J186" s="5">
        <v>678396930</v>
      </c>
      <c r="K186" s="5">
        <v>277494718</v>
      </c>
      <c r="L186" s="5">
        <v>-2163880130</v>
      </c>
      <c r="M186" s="5">
        <v>-2011292561</v>
      </c>
    </row>
    <row r="188" spans="2:13" ht="15.5" x14ac:dyDescent="0.35">
      <c r="B188" t="s">
        <v>160</v>
      </c>
      <c r="C188" t="s">
        <v>12</v>
      </c>
      <c r="D188" s="5">
        <v>1100000000</v>
      </c>
      <c r="E188" s="5">
        <v>1100000000</v>
      </c>
      <c r="F188" s="5">
        <v>1100000000</v>
      </c>
      <c r="G188" s="5">
        <v>1100000000</v>
      </c>
      <c r="I188" s="5">
        <v>1100000000</v>
      </c>
      <c r="J188" s="5">
        <v>1100000000</v>
      </c>
      <c r="K188" s="5">
        <v>1100000000</v>
      </c>
      <c r="L188" s="5">
        <v>0</v>
      </c>
    </row>
    <row r="189" spans="2:13" ht="15.5" x14ac:dyDescent="0.35">
      <c r="C189" t="s">
        <v>161</v>
      </c>
      <c r="D189" s="6">
        <v>0.52</v>
      </c>
      <c r="E189" s="6">
        <v>1.1200000000000001</v>
      </c>
      <c r="F189" s="6">
        <v>1.99</v>
      </c>
      <c r="G189" s="6">
        <v>2.17</v>
      </c>
    </row>
    <row r="190" spans="2:13" ht="15.5" x14ac:dyDescent="0.35">
      <c r="C190" t="s">
        <v>162</v>
      </c>
      <c r="D190" s="6">
        <v>88.46</v>
      </c>
      <c r="E190" s="6">
        <v>151.79</v>
      </c>
      <c r="F190" s="6">
        <v>18.59</v>
      </c>
      <c r="G190" s="6">
        <v>18.89</v>
      </c>
    </row>
    <row r="191" spans="2:13" ht="15.5" x14ac:dyDescent="0.35">
      <c r="C191" t="s">
        <v>61</v>
      </c>
      <c r="D191" s="6">
        <v>0.88</v>
      </c>
      <c r="E191" s="6">
        <v>2.44</v>
      </c>
      <c r="F191" s="6">
        <v>0.76</v>
      </c>
      <c r="G191" s="6">
        <v>0.86</v>
      </c>
    </row>
    <row r="192" spans="2:13" ht="15.5" x14ac:dyDescent="0.35">
      <c r="C192" t="s">
        <v>163</v>
      </c>
    </row>
    <row r="193" spans="3:7" ht="15.5" x14ac:dyDescent="0.35">
      <c r="C193" t="s">
        <v>164</v>
      </c>
      <c r="D193" s="6">
        <v>5.0000000000000001E-3</v>
      </c>
      <c r="E193" s="6">
        <v>1.15E-2</v>
      </c>
      <c r="F193" s="6">
        <v>2.5899999999999999E-2</v>
      </c>
      <c r="G193" s="6">
        <v>3.04E-2</v>
      </c>
    </row>
    <row r="194" spans="3:7" ht="15.5" x14ac:dyDescent="0.35">
      <c r="C194" t="s">
        <v>165</v>
      </c>
      <c r="D194" s="6">
        <v>9.300000000000001E-3</v>
      </c>
      <c r="E194" s="6">
        <v>2.0400000000000001E-2</v>
      </c>
      <c r="F194" s="6">
        <v>3.6900000000000002E-2</v>
      </c>
      <c r="G194" s="6">
        <v>4.1700000000000001E-2</v>
      </c>
    </row>
    <row r="195" spans="3:7" ht="15.5" x14ac:dyDescent="0.35">
      <c r="C195" t="s">
        <v>166</v>
      </c>
      <c r="D195" s="6">
        <v>6.9900000000000004E-2</v>
      </c>
      <c r="E195" s="6">
        <v>9.7500000000000003E-2</v>
      </c>
      <c r="F195" s="6">
        <v>0.10869999999999999</v>
      </c>
      <c r="G195" s="6">
        <v>0.12520000000000001</v>
      </c>
    </row>
    <row r="196" spans="3:7" ht="15.5" x14ac:dyDescent="0.35">
      <c r="C196" t="s">
        <v>167</v>
      </c>
      <c r="D196" s="6">
        <v>1.39</v>
      </c>
      <c r="E196" s="6">
        <v>2.0099999999999998</v>
      </c>
      <c r="F196" s="6">
        <v>5.49</v>
      </c>
      <c r="G196" s="6">
        <v>5.9</v>
      </c>
    </row>
    <row r="197" spans="3:7" ht="15.5" x14ac:dyDescent="0.35">
      <c r="C197" t="s">
        <v>168</v>
      </c>
      <c r="D197" s="5">
        <v>63000000000</v>
      </c>
      <c r="E197" s="5">
        <v>62000000000</v>
      </c>
      <c r="F197" s="5">
        <v>59000000000</v>
      </c>
      <c r="G197" s="5">
        <v>57000000000</v>
      </c>
    </row>
    <row r="198" spans="3:7" ht="15.5" x14ac:dyDescent="0.35">
      <c r="C198" t="s">
        <v>169</v>
      </c>
      <c r="D198" s="6">
        <v>0.83</v>
      </c>
      <c r="E198" s="6">
        <v>3.09</v>
      </c>
      <c r="F198" s="6">
        <v>0.69</v>
      </c>
      <c r="G198" s="6">
        <v>0.79</v>
      </c>
    </row>
    <row r="199" spans="3:7" ht="15.5" x14ac:dyDescent="0.35">
      <c r="C199" t="s">
        <v>170</v>
      </c>
      <c r="D199" s="6">
        <v>55.52</v>
      </c>
      <c r="E199" s="5">
        <v>55</v>
      </c>
      <c r="F199" s="6">
        <v>53.97</v>
      </c>
      <c r="G199" s="6">
        <v>51.98</v>
      </c>
    </row>
    <row r="200" spans="3:7" ht="15.5" x14ac:dyDescent="0.35">
      <c r="C200" t="s">
        <v>171</v>
      </c>
      <c r="D200" s="6">
        <v>0.87</v>
      </c>
      <c r="E200" s="6">
        <v>3.24</v>
      </c>
      <c r="F200" s="6">
        <v>0.69</v>
      </c>
      <c r="G200" s="6">
        <v>0.79</v>
      </c>
    </row>
    <row r="201" spans="3:7" ht="15.5" x14ac:dyDescent="0.35">
      <c r="C201" t="s">
        <v>172</v>
      </c>
      <c r="D201" s="6">
        <v>52.59</v>
      </c>
      <c r="E201" s="6">
        <v>52.39</v>
      </c>
      <c r="F201" s="6">
        <v>53.97</v>
      </c>
      <c r="G201" s="6">
        <v>51.98</v>
      </c>
    </row>
    <row r="202" spans="3:7" ht="15.5" x14ac:dyDescent="0.35">
      <c r="C202" t="s">
        <v>173</v>
      </c>
      <c r="D202" s="5">
        <v>22000000000</v>
      </c>
      <c r="E202" s="5">
        <v>22000000000</v>
      </c>
      <c r="F202" s="5">
        <v>9000000000</v>
      </c>
      <c r="G202" s="5">
        <v>9000000000</v>
      </c>
    </row>
    <row r="203" spans="3:7" ht="15.5" x14ac:dyDescent="0.35">
      <c r="C203" t="s">
        <v>174</v>
      </c>
      <c r="D203" s="5">
        <v>9000000000</v>
      </c>
      <c r="E203" s="5">
        <v>9000000000</v>
      </c>
    </row>
    <row r="204" spans="3:7" ht="15.5" x14ac:dyDescent="0.35">
      <c r="C204" t="s">
        <v>175</v>
      </c>
      <c r="D204" s="5">
        <v>61000000000</v>
      </c>
      <c r="E204" s="5">
        <v>61000000000</v>
      </c>
      <c r="F204" s="5">
        <v>59000000000</v>
      </c>
      <c r="G204" s="5">
        <v>57000000000</v>
      </c>
    </row>
    <row r="205" spans="3:7" ht="15.5" x14ac:dyDescent="0.35">
      <c r="C205" t="s">
        <v>24</v>
      </c>
      <c r="D205" s="5">
        <v>31000000000</v>
      </c>
      <c r="E205" s="5">
        <v>30000000000</v>
      </c>
      <c r="F205" s="5">
        <v>9000000000</v>
      </c>
      <c r="G205" s="5">
        <v>9000000000</v>
      </c>
    </row>
    <row r="206" spans="3:7" ht="15.5" x14ac:dyDescent="0.35">
      <c r="C206" t="s">
        <v>21</v>
      </c>
      <c r="D206" s="5">
        <v>26000000000</v>
      </c>
      <c r="E206" s="5">
        <v>21000000000</v>
      </c>
      <c r="F206" s="5">
        <v>8000000000</v>
      </c>
      <c r="G206" s="5">
        <v>8000000000</v>
      </c>
    </row>
    <row r="207" spans="3:7" ht="15.5" x14ac:dyDescent="0.35">
      <c r="C207" t="s">
        <v>176</v>
      </c>
      <c r="D207" s="5">
        <v>58000000000</v>
      </c>
      <c r="E207" s="5">
        <v>57000000000</v>
      </c>
      <c r="F207" s="5">
        <v>40000000000</v>
      </c>
      <c r="G207" s="5">
        <v>41000000000</v>
      </c>
    </row>
    <row r="208" spans="3:7" ht="15.5" x14ac:dyDescent="0.35">
      <c r="C208" t="s">
        <v>177</v>
      </c>
      <c r="D208" s="5">
        <v>-13000000000</v>
      </c>
      <c r="E208" s="5">
        <v>5000000000</v>
      </c>
      <c r="F208" s="5">
        <v>-11000000000</v>
      </c>
      <c r="G208" s="5">
        <v>20000000000</v>
      </c>
    </row>
    <row r="209" spans="3:13" ht="15.5" x14ac:dyDescent="0.35">
      <c r="C209" t="s">
        <v>178</v>
      </c>
      <c r="D209" s="5">
        <v>-7000000000</v>
      </c>
      <c r="E209" s="5">
        <v>-5000000000</v>
      </c>
      <c r="F209" s="5">
        <v>4000000000</v>
      </c>
      <c r="G209" s="5">
        <v>3000000000</v>
      </c>
    </row>
    <row r="210" spans="3:13" ht="15.5" x14ac:dyDescent="0.35">
      <c r="C210" t="s">
        <v>13</v>
      </c>
      <c r="D210" s="5">
        <v>-21000000000</v>
      </c>
      <c r="E210" s="5">
        <v>0</v>
      </c>
      <c r="F210" s="5">
        <v>-7000000000</v>
      </c>
      <c r="G210" s="5">
        <v>24000000000</v>
      </c>
    </row>
    <row r="211" spans="3:13" ht="15.5" x14ac:dyDescent="0.35">
      <c r="C211" t="s">
        <v>16</v>
      </c>
      <c r="D211" s="6">
        <v>-18.760000000000002</v>
      </c>
      <c r="E211" s="6">
        <v>-0.09</v>
      </c>
      <c r="F211" s="6">
        <v>-5.97</v>
      </c>
      <c r="G211" s="6">
        <v>21.7</v>
      </c>
    </row>
    <row r="212" spans="3:13" ht="15.5" x14ac:dyDescent="0.35">
      <c r="C212" t="s">
        <v>46</v>
      </c>
      <c r="I212" s="6">
        <v>3.11</v>
      </c>
      <c r="J212" s="6">
        <v>2.4300000000000002</v>
      </c>
      <c r="K212" s="6">
        <v>1.59</v>
      </c>
      <c r="L212" s="6">
        <v>30820.83</v>
      </c>
    </row>
    <row r="213" spans="3:13" ht="15.5" x14ac:dyDescent="0.35">
      <c r="C213" t="s">
        <v>60</v>
      </c>
      <c r="I213" s="6">
        <v>54.66</v>
      </c>
      <c r="J213" s="6">
        <v>16.87</v>
      </c>
      <c r="K213" s="6">
        <v>38.99</v>
      </c>
      <c r="L213" s="5">
        <v>0</v>
      </c>
      <c r="M213" s="5">
        <v>0</v>
      </c>
    </row>
    <row r="214" spans="3:13" ht="15.5" x14ac:dyDescent="0.35">
      <c r="C214" t="s">
        <v>63</v>
      </c>
      <c r="I214" s="6">
        <v>1.44</v>
      </c>
      <c r="J214" s="6">
        <v>0.52</v>
      </c>
      <c r="K214" s="6">
        <v>0.83</v>
      </c>
      <c r="L214" s="5">
        <v>0</v>
      </c>
      <c r="M214" s="5">
        <v>0</v>
      </c>
    </row>
    <row r="215" spans="3:13" ht="15.5" x14ac:dyDescent="0.35">
      <c r="C215" t="s">
        <v>179</v>
      </c>
    </row>
    <row r="216" spans="3:13" ht="15.5" x14ac:dyDescent="0.35">
      <c r="C216" t="s">
        <v>180</v>
      </c>
      <c r="I216" s="6">
        <v>3.1899999999999998E-2</v>
      </c>
      <c r="J216" s="6">
        <v>3.4099999999999998E-2</v>
      </c>
      <c r="K216" s="6">
        <v>2.1600000000000001E-2</v>
      </c>
      <c r="L216" s="6">
        <v>5.4699999999999999E-2</v>
      </c>
      <c r="M216" s="5">
        <v>0</v>
      </c>
    </row>
    <row r="217" spans="3:13" ht="15.5" x14ac:dyDescent="0.35">
      <c r="C217" t="s">
        <v>181</v>
      </c>
      <c r="I217" s="6">
        <v>5.6600000000000004E-2</v>
      </c>
      <c r="J217" s="6">
        <v>4.6799999999999994E-2</v>
      </c>
      <c r="K217" s="6">
        <v>3.2199999999999999E-2</v>
      </c>
      <c r="L217" s="6">
        <v>0.19850000000000001</v>
      </c>
      <c r="M217" s="5">
        <v>0</v>
      </c>
    </row>
    <row r="218" spans="3:13" ht="15.5" x14ac:dyDescent="0.35">
      <c r="C218" t="s">
        <v>182</v>
      </c>
      <c r="I218" s="6">
        <v>0.1042</v>
      </c>
      <c r="J218" s="6">
        <v>8.1000000000000003E-2</v>
      </c>
      <c r="K218" s="6">
        <v>9.6000000000000002E-2</v>
      </c>
      <c r="L218" s="6">
        <v>0.70230000000000004</v>
      </c>
      <c r="M218" s="5">
        <v>0</v>
      </c>
    </row>
    <row r="219" spans="3:13" ht="15.5" x14ac:dyDescent="0.35">
      <c r="C219" t="s">
        <v>183</v>
      </c>
      <c r="I219" s="6">
        <v>2.91</v>
      </c>
      <c r="J219" s="6">
        <v>3.84</v>
      </c>
      <c r="K219" s="6">
        <v>4.08</v>
      </c>
      <c r="L219" s="6">
        <v>2.08</v>
      </c>
      <c r="M219" s="6">
        <v>2.29</v>
      </c>
    </row>
    <row r="220" spans="3:13" ht="15.5" x14ac:dyDescent="0.35">
      <c r="C220" t="s">
        <v>57</v>
      </c>
      <c r="I220" s="6">
        <v>3.09</v>
      </c>
      <c r="J220" s="6">
        <v>0.79</v>
      </c>
      <c r="K220" s="6">
        <v>1.25</v>
      </c>
      <c r="L220" s="5">
        <v>0</v>
      </c>
    </row>
    <row r="221" spans="3:13" ht="15.5" x14ac:dyDescent="0.35">
      <c r="C221" t="s">
        <v>54</v>
      </c>
      <c r="I221" s="5">
        <v>55</v>
      </c>
      <c r="J221" s="6">
        <v>51.98</v>
      </c>
      <c r="K221" s="6">
        <v>49.54</v>
      </c>
      <c r="L221" s="6">
        <v>155277.4</v>
      </c>
    </row>
    <row r="222" spans="3:13" ht="15.5" x14ac:dyDescent="0.35">
      <c r="C222" t="s">
        <v>184</v>
      </c>
      <c r="I222" s="6">
        <v>3.24</v>
      </c>
      <c r="J222" s="6">
        <v>0.79</v>
      </c>
      <c r="K222" s="6">
        <v>1.25</v>
      </c>
      <c r="L222" s="5">
        <v>0</v>
      </c>
    </row>
    <row r="223" spans="3:13" ht="15.5" x14ac:dyDescent="0.35">
      <c r="C223" t="s">
        <v>185</v>
      </c>
      <c r="I223" s="6">
        <v>52.39</v>
      </c>
      <c r="J223" s="6">
        <v>51.98</v>
      </c>
      <c r="K223" s="6">
        <v>49.54</v>
      </c>
      <c r="L223" s="6">
        <v>155277.4</v>
      </c>
    </row>
    <row r="224" spans="3:13" ht="15.5" x14ac:dyDescent="0.35">
      <c r="C224" t="s">
        <v>186</v>
      </c>
      <c r="I224" s="5">
        <v>22000000000</v>
      </c>
      <c r="J224" s="5">
        <v>9000000000</v>
      </c>
      <c r="K224" s="5">
        <v>5000000000</v>
      </c>
      <c r="L224" s="5">
        <v>10000000000</v>
      </c>
    </row>
    <row r="225" spans="2:13" ht="15.5" x14ac:dyDescent="0.35">
      <c r="C225" t="s">
        <v>187</v>
      </c>
      <c r="I225" s="5">
        <v>9000000000</v>
      </c>
      <c r="L225" s="5">
        <v>3000000000</v>
      </c>
    </row>
    <row r="226" spans="2:13" ht="15.5" x14ac:dyDescent="0.35">
      <c r="C226" t="s">
        <v>26</v>
      </c>
      <c r="I226" s="5">
        <v>30000000000</v>
      </c>
      <c r="J226" s="5">
        <v>9000000000</v>
      </c>
      <c r="K226" s="5">
        <v>5000000000</v>
      </c>
      <c r="L226" s="5">
        <v>13000000000</v>
      </c>
    </row>
    <row r="227" spans="2:13" ht="15.5" x14ac:dyDescent="0.35">
      <c r="C227" t="s">
        <v>23</v>
      </c>
      <c r="I227" s="5">
        <v>21000000000</v>
      </c>
      <c r="J227" s="5">
        <v>8000000000</v>
      </c>
      <c r="K227" s="5">
        <v>5000000000</v>
      </c>
      <c r="L227" s="5">
        <v>11000000000</v>
      </c>
    </row>
    <row r="228" spans="2:13" ht="15.5" x14ac:dyDescent="0.35">
      <c r="C228" t="s">
        <v>188</v>
      </c>
      <c r="I228" s="5">
        <v>57000000000</v>
      </c>
      <c r="J228" s="5">
        <v>41000000000</v>
      </c>
      <c r="K228" s="5">
        <v>40000000000</v>
      </c>
      <c r="L228" s="5">
        <v>1000000000</v>
      </c>
    </row>
    <row r="229" spans="2:13" ht="15.5" x14ac:dyDescent="0.35">
      <c r="C229" t="s">
        <v>189</v>
      </c>
      <c r="I229" s="5">
        <v>-6000000000</v>
      </c>
      <c r="J229" s="5">
        <v>-6000000000</v>
      </c>
      <c r="K229" s="5">
        <v>-29000000000</v>
      </c>
      <c r="L229" s="5">
        <v>-2000000000</v>
      </c>
      <c r="M229" s="5">
        <v>6000000000</v>
      </c>
    </row>
    <row r="230" spans="2:13" ht="15.5" x14ac:dyDescent="0.35">
      <c r="C230" t="s">
        <v>190</v>
      </c>
      <c r="I230" s="5">
        <v>-1000000000</v>
      </c>
      <c r="J230" s="5">
        <v>0</v>
      </c>
      <c r="K230" s="5">
        <v>-4000000000</v>
      </c>
      <c r="L230" s="5">
        <v>0</v>
      </c>
      <c r="M230" s="5">
        <v>-2000000000</v>
      </c>
    </row>
    <row r="231" spans="2:13" ht="15.5" x14ac:dyDescent="0.35">
      <c r="C231" t="s">
        <v>15</v>
      </c>
      <c r="I231" s="5">
        <v>-7000000000</v>
      </c>
      <c r="J231" s="5">
        <v>-6000000000</v>
      </c>
      <c r="K231" s="5">
        <v>-33000000000</v>
      </c>
      <c r="L231" s="5">
        <v>-2000000000</v>
      </c>
      <c r="M231" s="5">
        <v>4000000000</v>
      </c>
    </row>
    <row r="232" spans="2:13" ht="15.5" x14ac:dyDescent="0.35">
      <c r="C232" t="s">
        <v>17</v>
      </c>
      <c r="I232" s="6">
        <v>-6.06</v>
      </c>
      <c r="J232" s="6">
        <v>-5.39</v>
      </c>
      <c r="K232" s="6">
        <v>-30.03</v>
      </c>
      <c r="L232" s="6">
        <v>-32123.26</v>
      </c>
      <c r="M232" s="5">
        <v>0</v>
      </c>
    </row>
    <row r="234" spans="2:13" ht="15.5" x14ac:dyDescent="0.35">
      <c r="B234" t="s">
        <v>191</v>
      </c>
      <c r="C234" t="s">
        <v>192</v>
      </c>
      <c r="D234" s="5">
        <v>567000000</v>
      </c>
      <c r="E234" s="5">
        <v>1000000000</v>
      </c>
      <c r="F234" s="5">
        <v>2000000000</v>
      </c>
      <c r="G234" s="5">
        <v>2000000000</v>
      </c>
      <c r="H234" s="5">
        <v>1000000000</v>
      </c>
      <c r="I234" s="5">
        <v>3000000000</v>
      </c>
      <c r="J234" s="5">
        <v>3000000000</v>
      </c>
      <c r="K234" s="5">
        <v>2000000000</v>
      </c>
      <c r="L234" s="5">
        <v>2000000000</v>
      </c>
      <c r="M234" s="5">
        <v>2000000000</v>
      </c>
    </row>
    <row r="235" spans="2:13" ht="15.5" x14ac:dyDescent="0.35">
      <c r="C235" t="s">
        <v>45</v>
      </c>
      <c r="D235" s="6">
        <v>0.52</v>
      </c>
      <c r="E235" s="6">
        <v>1.1200000000000001</v>
      </c>
      <c r="F235" s="6">
        <v>1.99</v>
      </c>
      <c r="G235" s="6">
        <v>2.17</v>
      </c>
      <c r="H235" s="6">
        <v>1.03</v>
      </c>
      <c r="I235" s="6">
        <v>3.11</v>
      </c>
      <c r="J235" s="6">
        <v>2.4300000000000002</v>
      </c>
      <c r="K235" s="6">
        <v>1.59</v>
      </c>
      <c r="L235" s="6">
        <v>1.75</v>
      </c>
      <c r="M235" s="6">
        <v>1.5</v>
      </c>
    </row>
    <row r="236" spans="2:13" ht="15.5" x14ac:dyDescent="0.35">
      <c r="C236" t="s">
        <v>193</v>
      </c>
      <c r="D236" s="5">
        <v>58000000000</v>
      </c>
      <c r="E236" s="5">
        <v>77000000000</v>
      </c>
      <c r="F236" s="5">
        <v>53000000000</v>
      </c>
      <c r="G236" s="5">
        <v>53000000000</v>
      </c>
      <c r="H236" s="5">
        <v>115000000000</v>
      </c>
      <c r="I236" s="5">
        <v>130000000000</v>
      </c>
      <c r="J236" s="5">
        <v>86000000000</v>
      </c>
      <c r="K236" s="5">
        <v>83000000000</v>
      </c>
      <c r="L236" s="5">
        <v>71000000000</v>
      </c>
      <c r="M236" s="5">
        <v>47000000000</v>
      </c>
    </row>
    <row r="237" spans="2:13" ht="15.5" x14ac:dyDescent="0.35">
      <c r="C237" t="s">
        <v>194</v>
      </c>
      <c r="I237" s="6">
        <v>52.34</v>
      </c>
    </row>
    <row r="238" spans="2:13" ht="15.5" x14ac:dyDescent="0.35">
      <c r="C238" t="s">
        <v>195</v>
      </c>
      <c r="I238" s="6">
        <v>6.95</v>
      </c>
    </row>
    <row r="239" spans="2:13" ht="15.5" x14ac:dyDescent="0.35">
      <c r="C239" t="s">
        <v>196</v>
      </c>
      <c r="I239" s="6">
        <v>0.97</v>
      </c>
    </row>
    <row r="240" spans="2:13" ht="15.5" x14ac:dyDescent="0.35">
      <c r="C240" t="s">
        <v>197</v>
      </c>
      <c r="I240" s="6">
        <v>1.03</v>
      </c>
    </row>
    <row r="241" spans="3:9" ht="15.5" x14ac:dyDescent="0.35">
      <c r="C241" t="s">
        <v>198</v>
      </c>
      <c r="D241" s="6">
        <v>4.63</v>
      </c>
    </row>
    <row r="242" spans="3:9" ht="15.5" x14ac:dyDescent="0.35">
      <c r="C242" t="s">
        <v>199</v>
      </c>
      <c r="I242" s="6">
        <v>55.52</v>
      </c>
    </row>
    <row r="243" spans="3:9" ht="15.5" x14ac:dyDescent="0.35">
      <c r="C243" t="s">
        <v>200</v>
      </c>
      <c r="D243" s="6">
        <v>2.48</v>
      </c>
    </row>
    <row r="244" spans="3:9" ht="15.5" x14ac:dyDescent="0.35">
      <c r="C244" t="s">
        <v>201</v>
      </c>
      <c r="D244" s="6">
        <v>2.48</v>
      </c>
    </row>
    <row r="245" spans="3:9" ht="15.5" x14ac:dyDescent="0.35">
      <c r="C245" t="s">
        <v>202</v>
      </c>
      <c r="D245" s="6">
        <v>0.51</v>
      </c>
    </row>
    <row r="246" spans="3:9" ht="15.5" x14ac:dyDescent="0.35">
      <c r="C246" t="s">
        <v>352</v>
      </c>
      <c r="D246" s="6">
        <v>0.15</v>
      </c>
    </row>
    <row r="247" spans="3:9" ht="15.5" x14ac:dyDescent="0.35">
      <c r="C247" t="s">
        <v>203</v>
      </c>
      <c r="D247" s="6">
        <v>0.85</v>
      </c>
    </row>
    <row r="248" spans="3:9" ht="15.5" x14ac:dyDescent="0.35">
      <c r="C248" t="s">
        <v>204</v>
      </c>
      <c r="D248" s="6">
        <v>0.27</v>
      </c>
    </row>
    <row r="249" spans="3:9" ht="15.5" x14ac:dyDescent="0.35">
      <c r="C249" t="s">
        <v>205</v>
      </c>
      <c r="D249" s="6">
        <v>1.87</v>
      </c>
    </row>
    <row r="250" spans="3:9" ht="15.5" x14ac:dyDescent="0.35">
      <c r="C250" t="s">
        <v>13</v>
      </c>
      <c r="D250" s="5">
        <v>-21000000000</v>
      </c>
    </row>
    <row r="251" spans="3:9" ht="15.5" x14ac:dyDescent="0.35">
      <c r="C251" t="s">
        <v>206</v>
      </c>
      <c r="I251" s="6">
        <v>4.9400000000000004</v>
      </c>
    </row>
    <row r="252" spans="3:9" ht="15.5" x14ac:dyDescent="0.35">
      <c r="C252" t="s">
        <v>207</v>
      </c>
      <c r="I252" s="5">
        <v>0</v>
      </c>
    </row>
    <row r="253" spans="3:9" ht="15.5" x14ac:dyDescent="0.35">
      <c r="C253" t="s">
        <v>208</v>
      </c>
      <c r="I253" s="5">
        <v>0</v>
      </c>
    </row>
    <row r="254" spans="3:9" ht="15.5" x14ac:dyDescent="0.35">
      <c r="C254" t="s">
        <v>209</v>
      </c>
      <c r="I254" s="5">
        <v>0</v>
      </c>
    </row>
    <row r="255" spans="3:9" ht="15.5" x14ac:dyDescent="0.35">
      <c r="C255" t="s">
        <v>210</v>
      </c>
      <c r="D255" s="6">
        <v>59.4</v>
      </c>
    </row>
    <row r="256" spans="3:9" ht="15.5" x14ac:dyDescent="0.35">
      <c r="C256" t="s">
        <v>212</v>
      </c>
      <c r="D256" s="6">
        <v>6.82</v>
      </c>
    </row>
    <row r="257" spans="3:9" ht="15.5" x14ac:dyDescent="0.35">
      <c r="C257" t="s">
        <v>214</v>
      </c>
      <c r="D257" s="6">
        <v>1.53</v>
      </c>
    </row>
    <row r="258" spans="3:9" ht="15.5" x14ac:dyDescent="0.35">
      <c r="C258" t="s">
        <v>41</v>
      </c>
      <c r="I258" s="5">
        <v>59000000000</v>
      </c>
    </row>
    <row r="259" spans="3:9" ht="15.5" x14ac:dyDescent="0.35">
      <c r="C259" t="s">
        <v>215</v>
      </c>
      <c r="I259" s="5">
        <v>87000000000</v>
      </c>
    </row>
    <row r="260" spans="3:9" ht="15.5" x14ac:dyDescent="0.35">
      <c r="C260" t="s">
        <v>216</v>
      </c>
      <c r="I260" s="5">
        <v>1100000000</v>
      </c>
    </row>
    <row r="261" spans="3:9" ht="15.5" x14ac:dyDescent="0.35">
      <c r="C261" t="s">
        <v>217</v>
      </c>
      <c r="I261" s="6">
        <v>0.38369999999999999</v>
      </c>
    </row>
    <row r="262" spans="3:9" ht="15.5" x14ac:dyDescent="0.35">
      <c r="C262" t="s">
        <v>218</v>
      </c>
      <c r="D262" s="6">
        <v>0.18539999999999998</v>
      </c>
    </row>
    <row r="263" spans="3:9" ht="15.5" x14ac:dyDescent="0.35">
      <c r="C263" t="s">
        <v>219</v>
      </c>
      <c r="D263" s="6">
        <v>4.5700000000000005E-2</v>
      </c>
    </row>
    <row r="264" spans="3:9" ht="15.5" x14ac:dyDescent="0.35">
      <c r="C264" t="s">
        <v>220</v>
      </c>
      <c r="D264" s="6">
        <v>9.7999999999999997E-3</v>
      </c>
    </row>
    <row r="265" spans="3:9" ht="15.5" x14ac:dyDescent="0.35">
      <c r="C265" t="s">
        <v>221</v>
      </c>
      <c r="D265" s="6">
        <v>8.1699999999999995E-2</v>
      </c>
    </row>
    <row r="266" spans="3:9" ht="15.5" x14ac:dyDescent="0.35">
      <c r="C266" t="s">
        <v>222</v>
      </c>
      <c r="D266" s="6">
        <v>0.19539999999999999</v>
      </c>
    </row>
    <row r="267" spans="3:9" ht="15.5" x14ac:dyDescent="0.35">
      <c r="C267" t="s">
        <v>223</v>
      </c>
      <c r="D267" s="6">
        <v>-0.74099999999999999</v>
      </c>
    </row>
    <row r="268" spans="3:9" ht="15.5" x14ac:dyDescent="0.35">
      <c r="C268" t="s">
        <v>224</v>
      </c>
      <c r="I268" s="5">
        <v>1</v>
      </c>
    </row>
    <row r="269" spans="3:9" ht="15.5" x14ac:dyDescent="0.35">
      <c r="C269" t="s">
        <v>225</v>
      </c>
      <c r="I269" s="6">
        <v>0.09</v>
      </c>
    </row>
    <row r="270" spans="3:9" ht="15.5" x14ac:dyDescent="0.35">
      <c r="C270" t="s">
        <v>226</v>
      </c>
      <c r="I270" s="6">
        <v>0.04</v>
      </c>
    </row>
    <row r="271" spans="3:9" ht="15.5" x14ac:dyDescent="0.35">
      <c r="C271" t="s">
        <v>308</v>
      </c>
      <c r="I271" s="6">
        <v>0.2</v>
      </c>
    </row>
    <row r="272" spans="3:9" ht="15.5" x14ac:dyDescent="0.35">
      <c r="C272" t="s">
        <v>228</v>
      </c>
      <c r="I272" s="6">
        <v>0.7</v>
      </c>
    </row>
    <row r="273" spans="3:9" ht="15.5" x14ac:dyDescent="0.35">
      <c r="C273" t="s">
        <v>229</v>
      </c>
      <c r="I273" s="6">
        <v>0.56000000000000005</v>
      </c>
    </row>
    <row r="274" spans="3:9" ht="15.5" x14ac:dyDescent="0.35">
      <c r="C274" t="s">
        <v>230</v>
      </c>
      <c r="I274" s="6">
        <v>0.09</v>
      </c>
    </row>
    <row r="275" spans="3:9" ht="15.5" x14ac:dyDescent="0.35">
      <c r="C275" t="s">
        <v>231</v>
      </c>
      <c r="D275" s="5">
        <v>5000000000</v>
      </c>
    </row>
    <row r="276" spans="3:9" ht="15.5" x14ac:dyDescent="0.35">
      <c r="C276" t="s">
        <v>232</v>
      </c>
      <c r="D276" s="5">
        <v>114000000000</v>
      </c>
    </row>
    <row r="277" spans="3:9" ht="15.5" x14ac:dyDescent="0.35">
      <c r="C277" t="s">
        <v>233</v>
      </c>
      <c r="D277" s="5">
        <v>52000000000</v>
      </c>
    </row>
    <row r="278" spans="3:9" ht="15.5" x14ac:dyDescent="0.35">
      <c r="C278" t="s">
        <v>176</v>
      </c>
      <c r="D278" s="5">
        <v>58000000000</v>
      </c>
    </row>
    <row r="279" spans="3:9" ht="15.5" x14ac:dyDescent="0.35">
      <c r="C279" t="s">
        <v>175</v>
      </c>
      <c r="I279" s="5">
        <v>61000000000</v>
      </c>
    </row>
    <row r="280" spans="3:9" ht="15.5" x14ac:dyDescent="0.35">
      <c r="C280" t="s">
        <v>174</v>
      </c>
      <c r="D280" s="5">
        <v>9000000000</v>
      </c>
    </row>
    <row r="281" spans="3:9" ht="15.5" x14ac:dyDescent="0.35">
      <c r="C281" t="s">
        <v>173</v>
      </c>
      <c r="D281" s="5">
        <v>22000000000</v>
      </c>
    </row>
    <row r="282" spans="3:9" ht="15.5" x14ac:dyDescent="0.35">
      <c r="C282" t="s">
        <v>24</v>
      </c>
      <c r="D282" s="5">
        <v>31000000000</v>
      </c>
    </row>
    <row r="283" spans="3:9" ht="15.5" x14ac:dyDescent="0.35">
      <c r="C283" t="s">
        <v>21</v>
      </c>
      <c r="D283" s="5">
        <v>26000000000</v>
      </c>
    </row>
    <row r="284" spans="3:9" ht="15.5" x14ac:dyDescent="0.35">
      <c r="C284" t="s">
        <v>234</v>
      </c>
      <c r="I284" s="5">
        <v>63000000000</v>
      </c>
    </row>
  </sheetData>
  <pageMargins left="0.7" right="0.7" top="0.75" bottom="0.75" header="0.3" footer="0.3"/>
  <ignoredErrors>
    <ignoredError sqref="A1:M285" numberStoredAsText="1"/>
  </ignoredError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M24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1360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1361</v>
      </c>
      <c r="D2" s="2" vm="220">
        <f ca="1">IFERROR(_xlfn.STOCKHISTORY("XIDX:" &amp; $C$1, D3, , 0, 0, 1), "Libur")</f>
        <v>995</v>
      </c>
      <c r="E2" s="2" vm="221">
        <f ca="1">IFERROR(_xlfn.STOCKHISTORY("XIDX:" &amp; $C$1, E3, , 0, 0, 1), "Libur")</f>
        <v>1210</v>
      </c>
      <c r="H2" s="2" vm="221">
        <f ca="1">IFERROR(INDEX(D2:G2,COUNT(D2:G2)),"")</f>
        <v>1210</v>
      </c>
      <c r="I2" s="2" vm="222">
        <f ca="1">IFERROR(_xlfn.STOCKHISTORY("XIDX:" &amp; $C$1, I1, , 0, 0, 1), "Libur")</f>
        <v>5200</v>
      </c>
      <c r="J2" s="2" vm="223">
        <f ca="1">IFERROR(_xlfn.STOCKHISTORY("XIDX:" &amp; $C$1, J1, , 0, 0, 1), "Libur")</f>
        <v>42</v>
      </c>
      <c r="K2" s="2" vm="205">
        <f ca="1">IFERROR(_xlfn.STOCKHISTORY("XIDX:" &amp; $C$1, K1, , 0, 0, 1), "Libur")</f>
        <v>59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3" ht="15.5" x14ac:dyDescent="0.35">
      <c r="B4" t="s">
        <v>5</v>
      </c>
      <c r="C4" t="s">
        <v>6</v>
      </c>
      <c r="D4" s="2">
        <f>IFERROR(INDEX(D51:D500,MATCH($C$4,$C$51:$C$500,0)),"")</f>
        <v>11662546842</v>
      </c>
      <c r="E4" s="2">
        <f>IFERROR(INDEX(E51:E500,MATCH($C$4,$C$51:$C$500,0)),"")</f>
        <v>8906964908</v>
      </c>
      <c r="H4" s="2">
        <f>IFERROR(SUM(D4:G4)*(4/MAX(1,COUNT(D4:G4))),"")</f>
        <v>41139023500</v>
      </c>
      <c r="I4" s="2">
        <f>IFERROR(INDEX(I51:I500,MATCH($C$4,$C$51:$C$500,0)),"")</f>
        <v>21623836809</v>
      </c>
      <c r="J4" s="2">
        <f>IFERROR(INDEX(J51:J500,MATCH($C$4,$C$51:$C$500,0)),"")</f>
        <v>3132558298</v>
      </c>
      <c r="K4" s="2">
        <f>IFERROR(INDEX(K51:K500,MATCH($C$4,$C$51:$C$500,0)),"")</f>
        <v>8348193858</v>
      </c>
      <c r="L4" s="2">
        <f>IFERROR(INDEX(L51:L500,MATCH($C$4,$C$51:$C$500,0)),"")</f>
        <v>3989577000</v>
      </c>
      <c r="M4" s="2">
        <f>IFERROR(INDEX(M51:M500,MATCH($C$4,$C$51:$C$500,0)),"")</f>
        <v>5952012053</v>
      </c>
    </row>
    <row r="5" spans="1:13" ht="15.5" x14ac:dyDescent="0.35">
      <c r="B5" t="s">
        <v>7</v>
      </c>
      <c r="C5" t="s">
        <v>8</v>
      </c>
      <c r="D5" s="2">
        <f>IFERROR(INDEX(D51:D500,MATCH($C$5,$C$51:$C$500,0)),"")</f>
        <v>-3604540487</v>
      </c>
      <c r="E5" s="2">
        <f>IFERROR(INDEX(E51:E500,MATCH($C$5,$C$51:$C$500,0)),"")</f>
        <v>-3588870508</v>
      </c>
      <c r="H5" s="2">
        <f>IFERROR(SUM(D5:G5)*(4/MAX(1,COUNT(D5:G5))),"")</f>
        <v>-14386821990</v>
      </c>
      <c r="I5" s="2">
        <f>IFERROR(INDEX(I51:I500,MATCH($C$5,$C$51:$C$500,0)),"")</f>
        <v>-3435629330</v>
      </c>
      <c r="J5" s="2">
        <f>IFERROR(INDEX(J51:J500,MATCH($C$5,$C$51:$C$500,0)),"")</f>
        <v>-3666503034</v>
      </c>
      <c r="K5" s="2">
        <f>IFERROR(INDEX(K51:K500,MATCH($C$5,$C$51:$C$500,0)),"")</f>
        <v>163005821</v>
      </c>
      <c r="L5" s="2">
        <f>IFERROR(INDEX(L51:L500,MATCH($C$5,$C$51:$C$500,0)),"")</f>
        <v>-20666360</v>
      </c>
      <c r="M5" s="2">
        <f>IFERROR(INDEX(M51:M500,MATCH($C$5,$C$51:$C$500,0)),"")</f>
        <v>81801836</v>
      </c>
    </row>
    <row r="6" spans="1:13" ht="15.5" x14ac:dyDescent="0.35">
      <c r="B6" t="s">
        <v>9</v>
      </c>
      <c r="C6" t="s">
        <v>10</v>
      </c>
      <c r="D6" s="2">
        <f>IFERROR(INDEX(D51:D500,MATCH($C$6,$C$51:$C$500,0)),"")</f>
        <v>48190746814</v>
      </c>
      <c r="E6" s="2">
        <f>IFERROR(INDEX(E51:E500,MATCH($C$6,$C$51:$C$500,0)),"")</f>
        <v>51795287301</v>
      </c>
      <c r="H6" s="2">
        <f>IFERROR(INDEX(D6:G6,COUNT(D6:G6)),"")</f>
        <v>51795287301</v>
      </c>
      <c r="I6" s="2">
        <f>IFERROR(INDEX(I51:I500,MATCH($C$6,$C$51:$C$500,0)),"")</f>
        <v>51795287301</v>
      </c>
      <c r="J6" s="2">
        <f>IFERROR(INDEX(J51:J500,MATCH($C$6,$C$51:$C$500,0)),"")</f>
        <v>55230916631</v>
      </c>
      <c r="K6" s="2">
        <f>IFERROR(INDEX(K51:K500,MATCH($C$6,$C$51:$C$500,0)),"")</f>
        <v>58893212105</v>
      </c>
      <c r="L6" s="2">
        <f>IFERROR(INDEX(L51:L500,MATCH($C$6,$C$51:$C$500,0)),"")</f>
        <v>6396276724</v>
      </c>
      <c r="M6" s="2">
        <f>IFERROR(INDEX(M51:M500,MATCH($C$6,$C$51:$C$500,0)),"")</f>
        <v>2942943084</v>
      </c>
    </row>
    <row r="7" spans="1:13" ht="15.5" x14ac:dyDescent="0.35">
      <c r="B7" t="s">
        <v>11</v>
      </c>
      <c r="C7" t="s">
        <v>12</v>
      </c>
      <c r="D7" s="3">
        <f>IFERROR(INDEX(D51:D500,MATCH($C$7,$C$51:$C$500,0))/1000000000,"")</f>
        <v>1.75</v>
      </c>
      <c r="E7" s="3">
        <f>IFERROR(INDEX(E51:E500,MATCH($C$7,$C$51:$C$500,0))/1000000000,"")</f>
        <v>1.75</v>
      </c>
      <c r="H7" s="3">
        <f>IFERROR(INDEX(D7:G7,COUNT(D7:G7)),"")</f>
        <v>1.75</v>
      </c>
      <c r="I7" s="3">
        <f>IFERROR(INDEX(I51:I500,MATCH($C$7,$C$51:$C$500,0))/1000000000,"")</f>
        <v>1.75</v>
      </c>
      <c r="J7" s="3">
        <f>IFERROR(INDEX(J51:J500,MATCH($C$7,$C$51:$C$500,0))/1000000000,"")</f>
        <v>1.75</v>
      </c>
      <c r="K7" s="3">
        <f>IFERROR(INDEX(K51:K500,MATCH($C$7,$C$51:$C$500,0))/1000000000,"")</f>
        <v>1.75</v>
      </c>
      <c r="L7" s="3">
        <f>IFERROR(INDEX(L51:L500,MATCH($C$7,$C$51:$C$500,0))/1000000000,"")</f>
        <v>0</v>
      </c>
      <c r="M7" s="3">
        <f>IFERROR(INDEX(M51:M500,MATCH($C$7,$C$51:$C$500,0))/1000000000,"")</f>
        <v>0</v>
      </c>
    </row>
    <row r="8" spans="1:1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3000000000</v>
      </c>
      <c r="E8" s="2">
        <f>IFERROR(INDEX(E51:E500,MATCH("Free cash flow (Quarter)",$C$51:$C$500,0)),"")</f>
        <v>-7000000000</v>
      </c>
      <c r="H8" s="2">
        <f>IFERROR(INDEX(D8:G8,COUNT(D8:G8)),"")</f>
        <v>-7000000000</v>
      </c>
      <c r="I8" s="2">
        <f>IFERROR(INDEX(I51:I500,MATCH($C$8,$C$51:$C$500,0)),"")</f>
        <v>-5000000000</v>
      </c>
      <c r="J8" s="2">
        <f>IFERROR(INDEX(J51:J500,MATCH($C$8,$C$51:$C$500,0)),"")</f>
        <v>-12000000000</v>
      </c>
      <c r="K8" s="2">
        <f>IFERROR(INDEX(K51:K500,MATCH($C$8,$C$51:$C$500,0)),"")</f>
        <v>-24000000000</v>
      </c>
      <c r="L8" s="2">
        <f>IFERROR(INDEX(L51:L500,MATCH($C$8,$C$51:$C$500,0)),"")</f>
        <v>-1000000000</v>
      </c>
      <c r="M8" s="2">
        <f>IFERROR(INDEX(M51:M500,MATCH($C$8,$C$51:$C$500,0)),"")</f>
        <v>-1000000000</v>
      </c>
    </row>
    <row r="9" spans="1:13" ht="15.5" x14ac:dyDescent="0.35">
      <c r="A9" t="s">
        <v>16</v>
      </c>
      <c r="C9" t="s">
        <v>17</v>
      </c>
      <c r="D9" s="3">
        <f>IFERROR(INDEX(D51:D500,MATCH("Free cash flow per share (Quarter)",$C$51:$C$500,0)),"")</f>
        <v>1.8</v>
      </c>
      <c r="E9" s="3">
        <f>IFERROR(INDEX(E51:E500,MATCH("Free cash flow per share (Quarter)",$C$51:$C$500,0)),"")</f>
        <v>-3.98</v>
      </c>
      <c r="H9" s="3">
        <f>IFERROR(INDEX(D9:G9,COUNT(D9:G9)),"")</f>
        <v>-3.98</v>
      </c>
      <c r="I9" s="3">
        <f>IFERROR(INDEX(I51:I500,MATCH($C$9,$C$51:$C$500,0)),"")</f>
        <v>-2.86</v>
      </c>
      <c r="J9" s="3">
        <f>IFERROR(INDEX(J51:J500,MATCH($C$9,$C$51:$C$500,0)),"")</f>
        <v>-6.95</v>
      </c>
      <c r="K9" s="3">
        <f>IFERROR(INDEX(K51:K500,MATCH($C$9,$C$51:$C$500,0)),"")</f>
        <v>-13.9</v>
      </c>
      <c r="L9" s="3">
        <f>IFERROR(INDEX(L51:L500,MATCH($C$9,$C$51:$C$500,0)),"")</f>
        <v>-207846.39999999999</v>
      </c>
      <c r="M9" s="3">
        <f>IFERROR(INDEX(M51:M500,MATCH($C$9,$C$51:$C$500,0)),"")</f>
        <v>-361778.92</v>
      </c>
    </row>
    <row r="10" spans="1:13" ht="15.5" x14ac:dyDescent="0.35">
      <c r="C10" t="s">
        <v>18</v>
      </c>
      <c r="D10" s="3">
        <f ca="1">IFERROR(IF(D9=0,"",D2/D9),"")</f>
        <v>552.77777777777771</v>
      </c>
      <c r="E10" s="3">
        <f ca="1">IFERROR(IF(E9=0,"",E2/E9),"")</f>
        <v>-304.02010050251255</v>
      </c>
      <c r="I10" s="3">
        <f ca="1">IFERROR(IF(I9=0,"",I2/I9),"")</f>
        <v>-1818.1818181818182</v>
      </c>
      <c r="J10" s="3">
        <f ca="1">IFERROR(IF(J9=0,"",J2/J9),"")</f>
        <v>-6.043165467625899</v>
      </c>
      <c r="K10" s="3">
        <f ca="1">IFERROR(IF(K9=0,"",K2/K9),"")</f>
        <v>-4.2446043165467628</v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19</v>
      </c>
      <c r="C11" t="s">
        <v>20</v>
      </c>
      <c r="D11" s="2">
        <f>IFERROR(INDEX(D51:D500,MATCH($C$11,$C$51:$C$500,0)),"")</f>
        <v>5793888244</v>
      </c>
      <c r="E11" s="2">
        <f>IFERROR(INDEX(E51:E500,MATCH($C$11,$C$51:$C$500,0)),"")</f>
        <v>2700274197</v>
      </c>
      <c r="H11" s="2">
        <f>IFERROR(INDEX(D11:G11,COUNT(D11:G11)),"")</f>
        <v>2700274197</v>
      </c>
      <c r="I11" s="2">
        <f>IFERROR(INDEX(I51:I500,MATCH($C$11,$C$51:$C$500,0)),"")</f>
        <v>2700274197</v>
      </c>
      <c r="J11" s="2">
        <f>IFERROR(INDEX(J51:J500,MATCH($C$11,$C$51:$C$500,0)),"")</f>
        <v>8214776884</v>
      </c>
      <c r="K11" s="2">
        <f>IFERROR(INDEX(K51:K500,MATCH($C$11,$C$51:$C$500,0)),"")</f>
        <v>25941652172</v>
      </c>
      <c r="L11" s="2">
        <f>IFERROR(INDEX(L51:L500,MATCH($C$11,$C$51:$C$500,0)),"")</f>
        <v>77280819</v>
      </c>
      <c r="M11" s="2">
        <f>IFERROR(INDEX(M51:M500,MATCH($C$11,$C$51:$C$500,0)),"")</f>
        <v>181243083</v>
      </c>
    </row>
    <row r="12" spans="1:1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-6000000000</v>
      </c>
      <c r="E12" s="2">
        <f>IFERROR(INDEX(E51:E500,MATCH("Net Debt (Quarter)",$C$51:$C$500,0)),"")</f>
        <v>-3000000000</v>
      </c>
      <c r="H12" s="2">
        <f>IFERROR(INDEX(D12:G12,COUNT(D12:G12)),"")</f>
        <v>-3000000000</v>
      </c>
      <c r="I12" s="2">
        <f>IFERROR(INDEX(I51:I500,MATCH($C$12,$C$51:$C$500,0)),"")</f>
        <v>-3000000000</v>
      </c>
      <c r="J12" s="2">
        <f>IFERROR(INDEX(J51:J500,MATCH($C$12,$C$51:$C$500,0)),"")</f>
        <v>-8000000000</v>
      </c>
      <c r="K12" s="2">
        <f>IFERROR(INDEX(K51:K500,MATCH($C$12,$C$51:$C$500,0)),"")</f>
        <v>-26000000000</v>
      </c>
      <c r="L12" s="2">
        <f>IFERROR(INDEX(L51:L500,MATCH($C$12,$C$51:$C$500,0)),"")</f>
        <v>0</v>
      </c>
      <c r="M12" s="2">
        <f>IFERROR(INDEX(M51:M500,MATCH($C$12,$C$51:$C$500,0)),"")</f>
        <v>0</v>
      </c>
    </row>
    <row r="13" spans="1:1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>IFERROR(INDEX(I51:I500,MATCH($C$13,$C$51:$C$500,0)),"")</f>
        <v>0</v>
      </c>
      <c r="J13" s="2">
        <f>IFERROR(INDEX(J51:J500,MATCH($C$13,$C$51:$C$500,0)),"")</f>
        <v>0</v>
      </c>
      <c r="K13" s="2">
        <f>IFERROR(INDEX(K51:K500,MATCH($C$13,$C$51:$C$500,0)),"")</f>
        <v>0</v>
      </c>
      <c r="L13" s="2">
        <f>IFERROR(INDEX(L51:L500,MATCH($C$13,$C$51:$C$500,0)),"")</f>
        <v>0</v>
      </c>
      <c r="M13" s="2">
        <f>IFERROR(INDEX(M51:M500,MATCH($C$13,$C$51:$C$500,0)),"")</f>
        <v>0</v>
      </c>
    </row>
    <row r="14" spans="1:13" ht="15.5" x14ac:dyDescent="0.35">
      <c r="C14" t="s">
        <v>27</v>
      </c>
      <c r="D14" s="2">
        <f>IFERROR(INDEX(D51:D500,MATCH($C$14,$C$51:$C$500,0)),"")</f>
        <v>-18134307</v>
      </c>
      <c r="E14" s="2">
        <f>IFERROR(INDEX(E51:E500,MATCH($C$14,$C$51:$C$500,0)),"")</f>
        <v>-8254237</v>
      </c>
      <c r="H14" s="2">
        <f>IFERROR(SUM(D14:G14)*(4/MAX(1,COUNT(D14:G14))),"")</f>
        <v>-52777088</v>
      </c>
      <c r="I14" s="2">
        <f>IFERROR(INDEX(I51:I500,MATCH($C$14,$C$51:$C$500,0)),"")</f>
        <v>-49083749</v>
      </c>
      <c r="J14" s="2">
        <f>IFERROR(INDEX(J51:J500,MATCH($C$14,$C$51:$C$500,0)),"")</f>
        <v>-19881441</v>
      </c>
      <c r="K14" s="2">
        <f>IFERROR(INDEX(K51:K500,MATCH($C$14,$C$51:$C$500,0)),"")</f>
        <v>-4816916</v>
      </c>
      <c r="L14" s="2">
        <f>IFERROR(INDEX(L51:L500,MATCH($C$14,$C$51:$C$500,0)),"")</f>
        <v>0</v>
      </c>
      <c r="M14" s="2">
        <f>IFERROR(INDEX(M51:M500,MATCH($C$14,$C$51:$C$500,0)),"")</f>
        <v>0</v>
      </c>
    </row>
    <row r="15" spans="1:13" ht="15.5" x14ac:dyDescent="0.35">
      <c r="C15" t="s">
        <v>28</v>
      </c>
      <c r="D15" s="2">
        <f>IFERROR(INDEX(D51:D500,MATCH($C$15,$C$51:$C$500,0)),"")</f>
        <v>-17140669</v>
      </c>
      <c r="E15" s="2">
        <f>IFERROR(INDEX(E51:E500,MATCH($C$15,$C$51:$C$500,0)),"")</f>
        <v>621394989</v>
      </c>
      <c r="H15" s="2">
        <f>IFERROR(SUM(D15:G15)*(4/MAX(1,COUNT(D15:G15))),"")</f>
        <v>1208508640</v>
      </c>
      <c r="I15" s="2">
        <f>IFERROR(INDEX(I51:I500,MATCH($C$15,$C$51:$C$500,0)),"")</f>
        <v>621394989</v>
      </c>
      <c r="J15" s="2">
        <f>IFERROR(INDEX(J51:J500,MATCH($C$15,$C$51:$C$500,0)),"")</f>
        <v>935464074</v>
      </c>
      <c r="K15" s="2">
        <f>IFERROR(INDEX(K51:K500,MATCH($C$15,$C$51:$C$500,0)),"")</f>
        <v>-94454953</v>
      </c>
      <c r="L15" s="2">
        <f>IFERROR(INDEX(L51:L500,MATCH($C$15,$C$51:$C$500,0)),"")</f>
        <v>-58914828</v>
      </c>
      <c r="M15" s="2">
        <f>IFERROR(INDEX(M51:M500,MATCH($C$15,$C$51:$C$500,0)),"")</f>
        <v>-38668433</v>
      </c>
    </row>
    <row r="16" spans="1:13" ht="15.5" x14ac:dyDescent="0.35">
      <c r="C16" t="s">
        <v>29</v>
      </c>
      <c r="D16" s="2">
        <f>IFERROR(INDEX(D51:D500,MATCH($C$16,$C$51:$C$500,0)),"")</f>
        <v>-3587399819</v>
      </c>
      <c r="E16" s="2">
        <f>IFERROR(INDEX(E51:E500,MATCH($C$16,$C$51:$C$500,0)),"")</f>
        <v>-4205529836</v>
      </c>
      <c r="H16" s="2">
        <f>IFERROR(SUM(D16:G16)*(4/MAX(1,COUNT(D16:G16))),"")</f>
        <v>-15585859310</v>
      </c>
      <c r="I16" s="2">
        <f>IFERROR(INDEX(I51:I500,MATCH($C$16,$C$51:$C$500,0)),"")</f>
        <v>-4052288658</v>
      </c>
      <c r="J16" s="2">
        <f>IFERROR(INDEX(J51:J500,MATCH($C$16,$C$51:$C$500,0)),"")</f>
        <v>-4608167543</v>
      </c>
      <c r="K16" s="2">
        <f>IFERROR(INDEX(K51:K500,MATCH($C$16,$C$51:$C$500,0)),"")</f>
        <v>261449235</v>
      </c>
      <c r="L16" s="2">
        <f>IFERROR(INDEX(L51:L500,MATCH($C$16,$C$51:$C$500,0)),"")</f>
        <v>42383041</v>
      </c>
      <c r="M16" s="2">
        <f>IFERROR(INDEX(M51:M500,MATCH($C$16,$C$51:$C$500,0)),"")</f>
        <v>125159255</v>
      </c>
    </row>
    <row r="17" spans="1:13" ht="15.5" x14ac:dyDescent="0.35">
      <c r="A17" t="s">
        <v>30</v>
      </c>
    </row>
    <row r="18" spans="1:1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</row>
    <row r="19" spans="1:13" ht="15.5" x14ac:dyDescent="0.35">
      <c r="A19" t="s">
        <v>38</v>
      </c>
      <c r="C19" t="s">
        <v>39</v>
      </c>
    </row>
    <row r="20" spans="1:13" ht="15.5" x14ac:dyDescent="0.35">
      <c r="A20" t="s">
        <v>40</v>
      </c>
      <c r="C20" t="s">
        <v>41</v>
      </c>
      <c r="D20" s="2">
        <f ca="1">IFERROR(D21*D2,"")</f>
        <v>1741250000000</v>
      </c>
      <c r="E20" s="2">
        <f ca="1">IFERROR(E21*E2,"")</f>
        <v>2117500000000</v>
      </c>
      <c r="H20" s="2">
        <f t="shared" ref="H20:M20" ca="1" si="0">IFERROR(H21*H2,"")</f>
        <v>2117500000000</v>
      </c>
      <c r="I20" s="2">
        <f t="shared" ca="1" si="0"/>
        <v>9100000000000</v>
      </c>
      <c r="J20" s="2">
        <f t="shared" ca="1" si="0"/>
        <v>73500000000</v>
      </c>
      <c r="K20" s="2">
        <f t="shared" ca="1" si="0"/>
        <v>103250000000</v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12</v>
      </c>
      <c r="D21" s="2">
        <f>IFERROR(INDEX(D51:D500,MATCH($C$7,$C$51:$C$500,0)),"")</f>
        <v>1750000000</v>
      </c>
      <c r="E21" s="2">
        <f>IFERROR(INDEX(E51:E500,MATCH($C$7,$C$51:$C$500,0)),"")</f>
        <v>1750000000</v>
      </c>
      <c r="H21" s="2">
        <f>IFERROR(INDEX(D21:G21,COUNT(D21:G21)),"")</f>
        <v>1750000000</v>
      </c>
      <c r="I21" s="2">
        <f>IFERROR(INDEX(I51:I500,MATCH($C$7,$C$51:$C$500,0)),"")</f>
        <v>1750000000</v>
      </c>
      <c r="J21" s="2">
        <f>IFERROR(INDEX(J51:J500,MATCH($C$7,$C$51:$C$500,0)),"")</f>
        <v>1750000000</v>
      </c>
      <c r="K21" s="2">
        <f>IFERROR(INDEX(K51:K500,MATCH($C$7,$C$51:$C$500,0)),"")</f>
        <v>1750000000</v>
      </c>
      <c r="L21" s="2">
        <f>IFERROR(INDEX(L51:L500,MATCH($C$7,$C$51:$C$500,0)),"")</f>
        <v>0</v>
      </c>
      <c r="M21" s="2">
        <f>IFERROR(INDEX(M51:M500,MATCH($C$7,$C$51:$C$500,0)),"")</f>
        <v>0</v>
      </c>
    </row>
    <row r="23" spans="1:13" ht="15.5" x14ac:dyDescent="0.35">
      <c r="B23" t="s">
        <v>42</v>
      </c>
      <c r="C23" t="s">
        <v>43</v>
      </c>
      <c r="D23" s="3">
        <f>IFERROR(D5/D6*100,"")</f>
        <v>-7.479735686421936</v>
      </c>
      <c r="E23" s="3">
        <f>IFERROR(E5/E6*100,"")</f>
        <v>-6.9289518313584306</v>
      </c>
      <c r="H23" s="3">
        <f t="shared" ref="H23:M23" si="1">IFERROR(H5/H6*100,"")</f>
        <v>-27.776314679737741</v>
      </c>
      <c r="I23" s="3">
        <f t="shared" si="1"/>
        <v>-6.6330925244885526</v>
      </c>
      <c r="J23" s="3">
        <f t="shared" si="1"/>
        <v>-6.6384975257536576</v>
      </c>
      <c r="K23" s="3">
        <f t="shared" si="1"/>
        <v>0.27678201812015091</v>
      </c>
      <c r="L23" s="3">
        <f t="shared" si="1"/>
        <v>-0.32309984216999305</v>
      </c>
      <c r="M23" s="3">
        <f t="shared" si="1"/>
        <v>2.7795928655479223</v>
      </c>
    </row>
    <row r="24" spans="1:13" ht="15.5" x14ac:dyDescent="0.35">
      <c r="C24" t="s">
        <v>44</v>
      </c>
      <c r="D24" s="4">
        <f>IFERROR(_xlfn.RRI(5,I23,D23),"")</f>
        <v>2.4316195019431719E-2</v>
      </c>
      <c r="E24" s="4">
        <f>IFERROR(_xlfn.RRI(5,J23,E23),"")</f>
        <v>8.601358773013823E-3</v>
      </c>
      <c r="H24" s="4" t="str">
        <f t="shared" ref="H24:M24" si="2">IFERROR(_xlfn.RRI(5,M23,H23),"")</f>
        <v/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45</v>
      </c>
      <c r="C25" t="s">
        <v>46</v>
      </c>
      <c r="D25" s="3">
        <f>IFERROR(INDEX(D51:D500,MATCH($A$25,$C$51:$C$500,0)),"")</f>
        <v>-2.06</v>
      </c>
      <c r="E25" s="3">
        <f>IFERROR(INDEX(E51:E500,MATCH($A$25,$C$51:$C$500,0)),"")</f>
        <v>-2.0499999999999998</v>
      </c>
      <c r="H25" s="3">
        <f>IFERROR(INDEX(D25:G25,COUNT(D25:G25)),"")</f>
        <v>-2.0499999999999998</v>
      </c>
      <c r="I25" s="3">
        <f>IFERROR(INDEX(I51:I500,MATCH($C$25,$C$51:$C$500,0)),"")</f>
        <v>-1.96</v>
      </c>
      <c r="J25" s="3">
        <f>IFERROR(INDEX(J51:J500,MATCH($C$25,$C$51:$C$500,0)),"")</f>
        <v>-2.1</v>
      </c>
      <c r="K25" s="3">
        <f>IFERROR(INDEX(K51:K500,MATCH($C$25,$C$51:$C$500,0)),"")</f>
        <v>0.1</v>
      </c>
      <c r="L25" s="3">
        <f>IFERROR(INDEX(L51:L500,MATCH($C$25,$C$51:$C$500,0)),"")</f>
        <v>-2543.35</v>
      </c>
      <c r="M25" s="3">
        <f>IFERROR(INDEX(M51:M500,MATCH($C$25,$C$51:$C$500,0)),"")</f>
        <v>57660.55</v>
      </c>
    </row>
    <row r="26" spans="1:13" ht="15.5" x14ac:dyDescent="0.35">
      <c r="C26" t="s">
        <v>47</v>
      </c>
      <c r="D26" s="4">
        <f>IFERROR(_xlfn.RRI(5,I25,D25),"")</f>
        <v>1.0001990771193014E-2</v>
      </c>
      <c r="E26" s="4">
        <f>IFERROR(_xlfn.RRI(5,J25,E25),"")</f>
        <v>-4.8079151111850571E-3</v>
      </c>
      <c r="H26" s="4" t="str">
        <f t="shared" ref="H26:M26" si="3">IFERROR(_xlfn.RRI(5,M25,H25),"")</f>
        <v/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48</v>
      </c>
      <c r="D27" s="3">
        <f>IFERROR(D4/D21,"")</f>
        <v>6.6643124811428569</v>
      </c>
      <c r="E27" s="3">
        <f>IFERROR(E4/E21,"")</f>
        <v>5.0896942331428567</v>
      </c>
      <c r="H27" s="3">
        <f t="shared" ref="H27:M27" si="4">IFERROR(H4/H21,"")</f>
        <v>23.508013428571427</v>
      </c>
      <c r="I27" s="3">
        <f t="shared" si="4"/>
        <v>12.356478176571429</v>
      </c>
      <c r="J27" s="3">
        <f t="shared" si="4"/>
        <v>1.7900333131428572</v>
      </c>
      <c r="K27" s="3">
        <f t="shared" si="4"/>
        <v>4.7703964902857141</v>
      </c>
      <c r="L27" s="3" t="str">
        <f t="shared" si="4"/>
        <v/>
      </c>
      <c r="M27" s="3" t="str">
        <f t="shared" si="4"/>
        <v/>
      </c>
    </row>
    <row r="28" spans="1:13" ht="15.5" x14ac:dyDescent="0.35">
      <c r="C28" t="s">
        <v>49</v>
      </c>
      <c r="D28" s="4">
        <f>IFERROR(_xlfn.RRI(5,I27,D27),"")</f>
        <v>-0.11616310025026322</v>
      </c>
      <c r="E28" s="4">
        <f>IFERROR(_xlfn.RRI(5,J27,E27),"")</f>
        <v>0.23244093795360343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50</v>
      </c>
      <c r="H29" s="4">
        <f t="shared" ref="H29:M29" si="6">IFERROR(((H25-I25)/I25)*100%,"")</f>
        <v>4.5918367346938702E-2</v>
      </c>
      <c r="I29" s="4">
        <f t="shared" si="6"/>
        <v>-6.6666666666666721E-2</v>
      </c>
      <c r="J29" s="4">
        <f t="shared" si="6"/>
        <v>-22</v>
      </c>
      <c r="K29" s="4">
        <f t="shared" si="6"/>
        <v>-1.00003931822203</v>
      </c>
      <c r="L29" s="4">
        <f t="shared" si="6"/>
        <v>-1.0441090138751712</v>
      </c>
      <c r="M29" s="4" t="str">
        <f t="shared" si="6"/>
        <v/>
      </c>
    </row>
    <row r="30" spans="1:13" ht="15.5" x14ac:dyDescent="0.35">
      <c r="C30" t="s">
        <v>51</v>
      </c>
      <c r="H30" s="4">
        <f t="shared" ref="H30:M30" si="7">IFERROR(((H27-I27)/I27)*100%,"")</f>
        <v>0.90248492269779035</v>
      </c>
      <c r="I30" s="4">
        <f t="shared" si="7"/>
        <v>5.9029319654819714</v>
      </c>
      <c r="J30" s="4">
        <f t="shared" si="7"/>
        <v>-0.62476215199553642</v>
      </c>
      <c r="K30" s="4" t="str">
        <f t="shared" si="7"/>
        <v/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27.54</v>
      </c>
      <c r="E32" s="3">
        <f>IFERROR(INDEX(E51:E500,MATCH($A$32,$C$51:$C$500,0)),"")</f>
        <v>29.6</v>
      </c>
      <c r="H32" s="3">
        <f>IFERROR(INDEX(D32:G32,COUNT(D32:G32)),"")</f>
        <v>29.6</v>
      </c>
      <c r="I32" s="3">
        <f>IFERROR(INDEX(I51:I500,MATCH($C$32,$C$51:$C$500,0)),"")</f>
        <v>29.6</v>
      </c>
      <c r="J32" s="3">
        <f>IFERROR(INDEX(J51:J500,MATCH($C$32,$C$51:$C$500,0)),"")</f>
        <v>31.56</v>
      </c>
      <c r="K32" s="3">
        <f>IFERROR(INDEX(K51:K500,MATCH($C$32,$C$51:$C$500,0)),"")</f>
        <v>33.65</v>
      </c>
      <c r="L32" s="3">
        <f>IFERROR(INDEX(L51:L500,MATCH($C$32,$C$51:$C$500,0)),"")</f>
        <v>984042.57</v>
      </c>
      <c r="M32" s="3">
        <f>IFERROR(INDEX(M51:M500,MATCH($C$32,$C$51:$C$500,0)),"")</f>
        <v>1961962.06</v>
      </c>
    </row>
    <row r="33" spans="1:13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43.94</v>
      </c>
      <c r="E33" s="3">
        <f>IFERROR(INDEX(E51:E500,MATCH($A$33,$C$51:$C$500,0)),"")</f>
        <v>175.68</v>
      </c>
      <c r="H33" s="3">
        <f>IFERROR(INDEX(D33:G33,COUNT(D33:G33)),"")</f>
        <v>175.68</v>
      </c>
      <c r="I33" s="3">
        <f>IFERROR(INDEX(I51:I500,MATCH($C$33,$C$51:$C$500,0)),"")</f>
        <v>175.68</v>
      </c>
      <c r="J33" s="3">
        <f>IFERROR(INDEX(J51:J500,MATCH($C$33,$C$51:$C$500,0)),"")</f>
        <v>1.33</v>
      </c>
      <c r="K33" s="3">
        <f>IFERROR(INDEX(K51:K500,MATCH($C$33,$C$51:$C$500,0)),"")</f>
        <v>1.75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-587.38</v>
      </c>
      <c r="E34" s="3">
        <f>IFERROR(INDEX(E51:E500,MATCH($A$34,$C$51:$C$500,0)),"")</f>
        <v>-2536.59</v>
      </c>
      <c r="H34" s="3">
        <f>IFERROR(INDEX(D34:G34,COUNT(D34:G34)),"")</f>
        <v>-2536.59</v>
      </c>
      <c r="I34" s="3">
        <f>IFERROR(INDEX(I51:I500,MATCH($C$34,$C$51:$C$500,0)),"")</f>
        <v>-2653.06</v>
      </c>
      <c r="J34" s="3">
        <f>IFERROR(INDEX(J51:J500,MATCH($C$34,$C$51:$C$500,0)),"")</f>
        <v>-20</v>
      </c>
      <c r="K34" s="3">
        <f>IFERROR(INDEX(K51:K500,MATCH($C$34,$C$51:$C$500,0)),"")</f>
        <v>590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181.57</v>
      </c>
      <c r="E35" s="3">
        <f>IFERROR(INDEX(E51:E500,MATCH($A$35,$C$51:$C$500,0)),"")</f>
        <v>1021.7</v>
      </c>
      <c r="H35" s="3">
        <f>IFERROR(INDEX(D35:G35,COUNT(D35:G35)),"")</f>
        <v>1021.7</v>
      </c>
      <c r="I35" s="3">
        <f>IFERROR(INDEX(I51:I500,MATCH($C$35,$C$51:$C$500,0)),"")</f>
        <v>420.84</v>
      </c>
      <c r="J35" s="3">
        <f>IFERROR(INDEX(J51:J500,MATCH($C$35,$C$51:$C$500,0)),"")</f>
        <v>23.46</v>
      </c>
      <c r="K35" s="3">
        <f>IFERROR(INDEX(K51:K500,MATCH($C$35,$C$51:$C$500,0)),"")</f>
        <v>12.37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64</v>
      </c>
      <c r="C36" t="s">
        <v>65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66</v>
      </c>
      <c r="C37" t="s">
        <v>67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68</v>
      </c>
      <c r="E50" t="s">
        <v>69</v>
      </c>
      <c r="F50" t="s">
        <v>70</v>
      </c>
      <c r="G50" t="s">
        <v>71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</row>
    <row r="51" spans="2:13" ht="15.5" x14ac:dyDescent="0.35">
      <c r="B51" t="s">
        <v>73</v>
      </c>
      <c r="C51" t="s">
        <v>6</v>
      </c>
      <c r="D51" s="5">
        <v>11662546842</v>
      </c>
      <c r="E51" s="5">
        <v>8906964908</v>
      </c>
      <c r="F51" s="5">
        <v>12716871901</v>
      </c>
      <c r="G51" s="5">
        <v>1928403115</v>
      </c>
      <c r="I51" s="5">
        <v>21623836809</v>
      </c>
      <c r="J51" s="5">
        <v>3132558298</v>
      </c>
      <c r="K51" s="5">
        <v>8348193858</v>
      </c>
      <c r="L51" s="5">
        <v>3989577000</v>
      </c>
      <c r="M51" s="5">
        <v>5952012053</v>
      </c>
    </row>
    <row r="52" spans="2:13" ht="15.5" x14ac:dyDescent="0.35">
      <c r="C52" t="s">
        <v>74</v>
      </c>
      <c r="D52" s="5">
        <v>-13696702080</v>
      </c>
      <c r="E52" s="5">
        <v>-11254997506</v>
      </c>
      <c r="F52" s="5">
        <v>-11352730729</v>
      </c>
      <c r="G52" s="5">
        <v>-2448048271</v>
      </c>
      <c r="I52" s="5">
        <v>-22607728235</v>
      </c>
      <c r="J52" s="5">
        <v>-5227029203</v>
      </c>
      <c r="K52" s="5">
        <v>-5790119678</v>
      </c>
      <c r="L52" s="5">
        <v>-3398786221</v>
      </c>
      <c r="M52" s="5">
        <v>-4269739648</v>
      </c>
    </row>
    <row r="53" spans="2:13" ht="15.5" x14ac:dyDescent="0.35">
      <c r="C53" t="s">
        <v>75</v>
      </c>
      <c r="D53" s="5">
        <v>-2034155238</v>
      </c>
      <c r="E53" s="5">
        <v>-2348032598</v>
      </c>
      <c r="F53" s="5">
        <v>1364141172</v>
      </c>
      <c r="G53" s="5">
        <v>-519645156</v>
      </c>
      <c r="I53" s="5">
        <v>-983891426</v>
      </c>
      <c r="J53" s="5">
        <v>-2094470905</v>
      </c>
      <c r="K53" s="5">
        <v>2558074180</v>
      </c>
      <c r="L53" s="5">
        <v>590790779</v>
      </c>
      <c r="M53" s="5">
        <v>1682272405</v>
      </c>
    </row>
    <row r="54" spans="2:13" ht="15.5" x14ac:dyDescent="0.35">
      <c r="C54" t="s">
        <v>76</v>
      </c>
      <c r="D54" s="5">
        <v>-1558171101</v>
      </c>
      <c r="E54" s="5">
        <v>-1876135075</v>
      </c>
      <c r="F54" s="5">
        <v>-1187215566</v>
      </c>
      <c r="G54" s="5">
        <v>-1133065427</v>
      </c>
      <c r="I54" s="5">
        <v>-3063350641</v>
      </c>
      <c r="J54" s="5">
        <v>-2487305197</v>
      </c>
      <c r="K54" s="5">
        <v>-2327013615</v>
      </c>
      <c r="L54" s="5">
        <v>-547763114</v>
      </c>
      <c r="M54" s="5">
        <v>-1556190350</v>
      </c>
    </row>
    <row r="55" spans="2:13" ht="15.5" x14ac:dyDescent="0.35">
      <c r="C55" t="s">
        <v>361</v>
      </c>
    </row>
    <row r="56" spans="2:13" ht="15.5" x14ac:dyDescent="0.35">
      <c r="C56" t="s">
        <v>240</v>
      </c>
    </row>
    <row r="57" spans="2:13" ht="15.5" x14ac:dyDescent="0.35">
      <c r="C57" t="s">
        <v>77</v>
      </c>
      <c r="D57" s="5">
        <v>-1558171101</v>
      </c>
      <c r="E57" s="5">
        <v>-1876135075</v>
      </c>
      <c r="F57" s="5">
        <v>-1187215566</v>
      </c>
      <c r="G57" s="5">
        <v>-1133065427</v>
      </c>
      <c r="I57" s="5">
        <v>-3063350641</v>
      </c>
      <c r="J57" s="5">
        <v>-2487305197</v>
      </c>
      <c r="K57" s="5">
        <v>-2327013615</v>
      </c>
      <c r="L57" s="5">
        <v>-547763114</v>
      </c>
      <c r="M57" s="5">
        <v>-1556190350</v>
      </c>
    </row>
    <row r="58" spans="2:13" ht="15.5" x14ac:dyDescent="0.35">
      <c r="C58" t="s">
        <v>1288</v>
      </c>
    </row>
    <row r="59" spans="2:13" ht="15.5" x14ac:dyDescent="0.35">
      <c r="C59" t="s">
        <v>78</v>
      </c>
      <c r="D59" s="5">
        <v>-3592326339</v>
      </c>
      <c r="E59" s="5">
        <v>-4224167673</v>
      </c>
      <c r="F59" s="5">
        <v>176925606</v>
      </c>
      <c r="G59" s="5">
        <v>-1652710583</v>
      </c>
      <c r="I59" s="5">
        <v>-4047242067</v>
      </c>
      <c r="J59" s="5">
        <v>-4581776102</v>
      </c>
      <c r="K59" s="5">
        <v>231060565</v>
      </c>
      <c r="L59" s="5">
        <v>43027665</v>
      </c>
      <c r="M59" s="5">
        <v>126082055</v>
      </c>
    </row>
    <row r="60" spans="2:13" ht="15.5" x14ac:dyDescent="0.35">
      <c r="C60" t="s">
        <v>79</v>
      </c>
      <c r="D60" s="5">
        <v>4926520</v>
      </c>
      <c r="E60" s="5">
        <v>18637837</v>
      </c>
      <c r="F60" s="5">
        <v>-23684428</v>
      </c>
      <c r="G60" s="5">
        <v>-24365941</v>
      </c>
      <c r="I60" s="5">
        <v>-5046591</v>
      </c>
      <c r="J60" s="5">
        <v>-26391441</v>
      </c>
      <c r="K60" s="5">
        <v>30388670</v>
      </c>
      <c r="L60" s="5">
        <v>-644624</v>
      </c>
      <c r="M60" s="5">
        <v>-922800</v>
      </c>
    </row>
    <row r="61" spans="2:13" ht="15.5" x14ac:dyDescent="0.35">
      <c r="C61" t="s">
        <v>241</v>
      </c>
      <c r="K61" s="5">
        <v>93535551</v>
      </c>
    </row>
    <row r="62" spans="2:13" ht="15.5" x14ac:dyDescent="0.35">
      <c r="C62" t="s">
        <v>27</v>
      </c>
      <c r="D62" s="5">
        <v>-18134307</v>
      </c>
      <c r="E62" s="5">
        <v>-8254237</v>
      </c>
      <c r="F62" s="5">
        <v>-40829512</v>
      </c>
      <c r="G62" s="5">
        <v>-17855941</v>
      </c>
      <c r="I62" s="5">
        <v>-49083749</v>
      </c>
      <c r="J62" s="5">
        <v>-19881441</v>
      </c>
      <c r="K62" s="5">
        <v>-4816916</v>
      </c>
    </row>
    <row r="63" spans="2:13" ht="15.5" x14ac:dyDescent="0.35">
      <c r="C63" t="s">
        <v>81</v>
      </c>
      <c r="E63" s="5">
        <v>-4735661</v>
      </c>
      <c r="G63" s="5">
        <v>6200435</v>
      </c>
      <c r="I63" s="5">
        <v>-4735661</v>
      </c>
      <c r="J63" s="5">
        <v>6200435</v>
      </c>
      <c r="K63" s="5">
        <v>-3987461</v>
      </c>
      <c r="L63" s="5">
        <v>-4134573</v>
      </c>
      <c r="M63" s="5">
        <v>-4688986</v>
      </c>
    </row>
    <row r="64" spans="2:13" ht="15.5" x14ac:dyDescent="0.35">
      <c r="C64" t="s">
        <v>82</v>
      </c>
      <c r="D64" s="5">
        <v>4926520</v>
      </c>
      <c r="E64" s="5">
        <v>18637837</v>
      </c>
      <c r="F64" s="5">
        <v>-23684428</v>
      </c>
      <c r="G64" s="5">
        <v>-24365941</v>
      </c>
      <c r="I64" s="5">
        <v>-5046591</v>
      </c>
      <c r="J64" s="5">
        <v>-26391441</v>
      </c>
      <c r="K64" s="5">
        <v>30388670</v>
      </c>
      <c r="L64" s="5">
        <v>-644624</v>
      </c>
      <c r="M64" s="5">
        <v>-922800</v>
      </c>
    </row>
    <row r="65" spans="3:13" ht="15.5" x14ac:dyDescent="0.35">
      <c r="C65" t="s">
        <v>29</v>
      </c>
      <c r="D65" s="5">
        <v>-3587399819</v>
      </c>
      <c r="E65" s="5">
        <v>-4205529836</v>
      </c>
      <c r="F65" s="5">
        <v>153241178</v>
      </c>
      <c r="G65" s="5">
        <v>-1677076524</v>
      </c>
      <c r="I65" s="5">
        <v>-4052288658</v>
      </c>
      <c r="J65" s="5">
        <v>-4608167543</v>
      </c>
      <c r="K65" s="5">
        <v>261449235</v>
      </c>
      <c r="L65" s="5">
        <v>42383041</v>
      </c>
      <c r="M65" s="5">
        <v>125159255</v>
      </c>
    </row>
    <row r="66" spans="3:13" ht="15.5" x14ac:dyDescent="0.35">
      <c r="C66" t="s">
        <v>28</v>
      </c>
      <c r="D66" s="5">
        <v>-17140669</v>
      </c>
      <c r="E66" s="5">
        <v>621394989</v>
      </c>
      <c r="G66" s="5">
        <v>935464074</v>
      </c>
      <c r="I66" s="5">
        <v>621394989</v>
      </c>
      <c r="J66" s="5">
        <v>935464074</v>
      </c>
      <c r="K66" s="5">
        <v>-94454953</v>
      </c>
      <c r="L66" s="5">
        <v>-58914828</v>
      </c>
      <c r="M66" s="5">
        <v>-38668433</v>
      </c>
    </row>
    <row r="67" spans="3:13" ht="15.5" x14ac:dyDescent="0.35">
      <c r="C67" t="s">
        <v>83</v>
      </c>
      <c r="K67" s="5">
        <v>-108667285</v>
      </c>
      <c r="L67" s="5">
        <v>-67612490</v>
      </c>
      <c r="M67" s="5">
        <v>-42182580</v>
      </c>
    </row>
    <row r="68" spans="3:13" ht="15.5" x14ac:dyDescent="0.35">
      <c r="C68" t="s">
        <v>84</v>
      </c>
      <c r="D68" s="5">
        <v>-17140669</v>
      </c>
      <c r="E68" s="5">
        <v>621394989</v>
      </c>
      <c r="G68" s="5">
        <v>935464074</v>
      </c>
      <c r="I68" s="5">
        <v>621394989</v>
      </c>
      <c r="J68" s="5">
        <v>935464074</v>
      </c>
      <c r="K68" s="5">
        <v>14212332</v>
      </c>
      <c r="L68" s="5">
        <v>8697662</v>
      </c>
      <c r="M68" s="5">
        <v>3514147</v>
      </c>
    </row>
    <row r="69" spans="3:13" ht="15.5" x14ac:dyDescent="0.35">
      <c r="C69" t="s">
        <v>433</v>
      </c>
    </row>
    <row r="70" spans="3:13" ht="15.5" x14ac:dyDescent="0.35">
      <c r="C70" t="s">
        <v>85</v>
      </c>
      <c r="D70" s="5">
        <v>-17140669</v>
      </c>
      <c r="E70" s="5">
        <v>621394989</v>
      </c>
      <c r="G70" s="5">
        <v>935464074</v>
      </c>
      <c r="I70" s="5">
        <v>621394989</v>
      </c>
      <c r="J70" s="5">
        <v>935464074</v>
      </c>
      <c r="K70" s="5">
        <v>-94454953</v>
      </c>
      <c r="L70" s="5">
        <v>-58914828</v>
      </c>
      <c r="M70" s="5">
        <v>-38668433</v>
      </c>
    </row>
    <row r="71" spans="3:13" ht="15.5" x14ac:dyDescent="0.35">
      <c r="C71" t="s">
        <v>87</v>
      </c>
      <c r="D71" s="5">
        <v>-3604540488</v>
      </c>
      <c r="E71" s="5">
        <v>-3584134847</v>
      </c>
      <c r="F71" s="5">
        <v>153241178</v>
      </c>
      <c r="G71" s="5">
        <v>-741612450</v>
      </c>
      <c r="I71" s="5">
        <v>-3430893669</v>
      </c>
      <c r="J71" s="5">
        <v>-3672703469</v>
      </c>
      <c r="K71" s="5">
        <v>166994282</v>
      </c>
      <c r="L71" s="5">
        <v>-16531787</v>
      </c>
      <c r="M71" s="5">
        <v>86490822</v>
      </c>
    </row>
    <row r="72" spans="3:13" ht="15.5" x14ac:dyDescent="0.35">
      <c r="C72" t="s">
        <v>88</v>
      </c>
      <c r="E72" s="5">
        <v>-4735661</v>
      </c>
      <c r="G72" s="5">
        <v>6200435</v>
      </c>
      <c r="I72" s="5">
        <v>-4735661</v>
      </c>
      <c r="J72" s="5">
        <v>6200435</v>
      </c>
      <c r="K72" s="5">
        <v>-3987461</v>
      </c>
      <c r="L72" s="5">
        <v>-4134573</v>
      </c>
      <c r="M72" s="5">
        <v>-4688986</v>
      </c>
    </row>
    <row r="73" spans="3:13" ht="15.5" x14ac:dyDescent="0.35">
      <c r="C73" t="s">
        <v>320</v>
      </c>
      <c r="E73" s="5">
        <v>-4735661</v>
      </c>
      <c r="G73" s="5">
        <v>6200435</v>
      </c>
      <c r="I73" s="5">
        <v>-4735661</v>
      </c>
      <c r="J73" s="5">
        <v>6200435</v>
      </c>
      <c r="K73" s="5">
        <v>-3987461</v>
      </c>
      <c r="L73" s="5">
        <v>-4134573</v>
      </c>
      <c r="M73" s="5">
        <v>-4688986</v>
      </c>
    </row>
    <row r="74" spans="3:13" ht="15.5" x14ac:dyDescent="0.35">
      <c r="C74" t="s">
        <v>89</v>
      </c>
      <c r="D74" s="5">
        <v>-3604540488</v>
      </c>
      <c r="E74" s="5">
        <v>-3588870508</v>
      </c>
      <c r="F74" s="5">
        <v>153241178</v>
      </c>
      <c r="G74" s="5">
        <v>-735412015</v>
      </c>
      <c r="I74" s="5">
        <v>-3435629330</v>
      </c>
      <c r="J74" s="5">
        <v>-3666503034</v>
      </c>
      <c r="K74" s="5">
        <v>163006821</v>
      </c>
      <c r="L74" s="5">
        <v>-20666360</v>
      </c>
      <c r="M74" s="5">
        <v>81801836</v>
      </c>
    </row>
    <row r="75" spans="3:13" ht="15.5" x14ac:dyDescent="0.35">
      <c r="C75" t="s">
        <v>90</v>
      </c>
      <c r="D75" s="5">
        <v>-3604540487</v>
      </c>
      <c r="E75" s="5">
        <v>-3584134847</v>
      </c>
      <c r="F75" s="5">
        <v>153241178</v>
      </c>
      <c r="G75" s="5">
        <v>-741612450</v>
      </c>
      <c r="I75" s="5">
        <v>-3430893669</v>
      </c>
      <c r="J75" s="5">
        <v>-3672703469</v>
      </c>
      <c r="K75" s="5">
        <v>166994282</v>
      </c>
      <c r="L75" s="5">
        <v>-16531787</v>
      </c>
      <c r="M75" s="5">
        <v>86490822</v>
      </c>
    </row>
    <row r="76" spans="3:13" ht="15.5" x14ac:dyDescent="0.35">
      <c r="C76" t="s">
        <v>8</v>
      </c>
      <c r="D76" s="5">
        <v>-3604540487</v>
      </c>
      <c r="E76" s="5">
        <v>-3588870508</v>
      </c>
      <c r="F76" s="5">
        <v>153241178</v>
      </c>
      <c r="G76" s="5">
        <v>-735412015</v>
      </c>
      <c r="I76" s="5">
        <v>-3435629330</v>
      </c>
      <c r="J76" s="5">
        <v>-3666503034</v>
      </c>
      <c r="K76" s="5">
        <v>163005821</v>
      </c>
      <c r="L76" s="5">
        <v>-20666360</v>
      </c>
      <c r="M76" s="5">
        <v>81801836</v>
      </c>
    </row>
    <row r="77" spans="3:13" ht="15.5" x14ac:dyDescent="0.35">
      <c r="C77" t="s">
        <v>91</v>
      </c>
      <c r="K77" s="5">
        <v>1000</v>
      </c>
    </row>
    <row r="78" spans="3:13" ht="15.5" x14ac:dyDescent="0.35">
      <c r="C78" t="s">
        <v>92</v>
      </c>
      <c r="D78" s="5">
        <v>-3604540487</v>
      </c>
      <c r="E78" s="5">
        <v>-3584134847</v>
      </c>
      <c r="F78" s="5">
        <v>153241178</v>
      </c>
      <c r="G78" s="5">
        <v>-741612450</v>
      </c>
      <c r="I78" s="5">
        <v>-3430893669</v>
      </c>
      <c r="J78" s="5">
        <v>-3672703469</v>
      </c>
      <c r="K78" s="5">
        <v>166994282</v>
      </c>
      <c r="L78" s="5">
        <v>-16531787</v>
      </c>
      <c r="M78" s="5">
        <v>86490822</v>
      </c>
    </row>
    <row r="79" spans="3:13" ht="15.5" x14ac:dyDescent="0.35">
      <c r="C79" t="s">
        <v>93</v>
      </c>
      <c r="D79" s="5">
        <v>-3604540487</v>
      </c>
      <c r="E79" s="5">
        <v>-3588870508</v>
      </c>
      <c r="F79" s="5">
        <v>153241178</v>
      </c>
      <c r="G79" s="5">
        <v>-735412015</v>
      </c>
      <c r="I79" s="5">
        <v>-3435629330</v>
      </c>
      <c r="J79" s="5">
        <v>-3666503034</v>
      </c>
      <c r="K79" s="5">
        <v>163006821</v>
      </c>
      <c r="L79" s="5">
        <v>-20666360</v>
      </c>
      <c r="M79" s="5">
        <v>81801836</v>
      </c>
    </row>
    <row r="80" spans="3:13" ht="15.5" x14ac:dyDescent="0.35">
      <c r="C80" t="s">
        <v>94</v>
      </c>
      <c r="D80" s="5">
        <v>-3604540487</v>
      </c>
      <c r="E80" s="5">
        <v>-3588870508</v>
      </c>
      <c r="F80" s="5">
        <v>153241178</v>
      </c>
      <c r="G80" s="5">
        <v>-735412015</v>
      </c>
      <c r="I80" s="5">
        <v>-3435629330</v>
      </c>
      <c r="J80" s="5">
        <v>-3666503034</v>
      </c>
      <c r="K80" s="5">
        <v>163006821</v>
      </c>
      <c r="L80" s="5">
        <v>-20666360</v>
      </c>
      <c r="M80" s="5">
        <v>81801836</v>
      </c>
    </row>
    <row r="82" spans="2:13" ht="15.5" x14ac:dyDescent="0.35">
      <c r="B82" t="s">
        <v>95</v>
      </c>
      <c r="C82" t="s">
        <v>96</v>
      </c>
    </row>
    <row r="83" spans="2:13" ht="15.5" x14ac:dyDescent="0.35">
      <c r="C83" t="s">
        <v>97</v>
      </c>
    </row>
    <row r="84" spans="2:13" ht="15.5" x14ac:dyDescent="0.35">
      <c r="C84" t="s">
        <v>20</v>
      </c>
      <c r="D84" s="5">
        <v>5793888244</v>
      </c>
      <c r="E84" s="5">
        <v>2700274197</v>
      </c>
      <c r="F84" s="5">
        <v>9732255584</v>
      </c>
      <c r="G84" s="5">
        <v>8214776884</v>
      </c>
      <c r="I84" s="5">
        <v>2700274197</v>
      </c>
      <c r="J84" s="5">
        <v>8214776884</v>
      </c>
      <c r="K84" s="5">
        <v>25941652172</v>
      </c>
      <c r="L84" s="5">
        <v>77280819</v>
      </c>
      <c r="M84" s="5">
        <v>181243083</v>
      </c>
    </row>
    <row r="85" spans="2:13" ht="15.5" x14ac:dyDescent="0.35">
      <c r="C85" t="s">
        <v>98</v>
      </c>
      <c r="E85" s="5">
        <v>1220452793</v>
      </c>
      <c r="F85" s="5">
        <v>923695580</v>
      </c>
      <c r="I85" s="5">
        <v>1220452793</v>
      </c>
      <c r="K85" s="5">
        <v>1171134037</v>
      </c>
    </row>
    <row r="86" spans="2:13" ht="15.5" x14ac:dyDescent="0.35">
      <c r="C86" t="s">
        <v>99</v>
      </c>
      <c r="M86" s="5">
        <v>27700000</v>
      </c>
    </row>
    <row r="87" spans="2:13" ht="15.5" x14ac:dyDescent="0.35">
      <c r="C87" t="s">
        <v>247</v>
      </c>
      <c r="M87" s="5">
        <v>134032500</v>
      </c>
    </row>
    <row r="88" spans="2:13" ht="15.5" x14ac:dyDescent="0.35">
      <c r="C88" t="s">
        <v>100</v>
      </c>
      <c r="E88" s="5">
        <v>1220452793</v>
      </c>
      <c r="F88" s="5">
        <v>923695580</v>
      </c>
      <c r="I88" s="5">
        <v>1220452793</v>
      </c>
      <c r="K88" s="5">
        <v>1171134037</v>
      </c>
    </row>
    <row r="89" spans="2:13" ht="15.5" x14ac:dyDescent="0.35">
      <c r="C89" t="s">
        <v>101</v>
      </c>
      <c r="E89" s="5">
        <v>1030000</v>
      </c>
      <c r="I89" s="5">
        <v>1030000</v>
      </c>
      <c r="L89" s="5">
        <v>2560400000</v>
      </c>
      <c r="M89" s="5">
        <v>492271838</v>
      </c>
    </row>
    <row r="90" spans="2:13" ht="15.5" x14ac:dyDescent="0.35">
      <c r="C90" t="s">
        <v>102</v>
      </c>
      <c r="E90" s="5">
        <v>1030000</v>
      </c>
      <c r="I90" s="5">
        <v>1030000</v>
      </c>
      <c r="L90" s="5">
        <v>2560400000</v>
      </c>
      <c r="M90" s="5">
        <v>492271838</v>
      </c>
    </row>
    <row r="91" spans="2:13" ht="15.5" x14ac:dyDescent="0.35">
      <c r="C91" t="s">
        <v>103</v>
      </c>
      <c r="D91" s="5">
        <v>558611900</v>
      </c>
      <c r="E91" s="5">
        <v>315531500</v>
      </c>
      <c r="F91" s="5">
        <v>587151040</v>
      </c>
      <c r="G91" s="5">
        <v>410047405</v>
      </c>
      <c r="I91" s="5">
        <v>315531500</v>
      </c>
      <c r="J91" s="5">
        <v>410047405</v>
      </c>
      <c r="K91" s="5">
        <v>1368839049</v>
      </c>
      <c r="L91" s="5">
        <v>675940503</v>
      </c>
      <c r="M91" s="5">
        <v>553270467</v>
      </c>
    </row>
    <row r="92" spans="2:13" ht="15.5" x14ac:dyDescent="0.35">
      <c r="C92" t="s">
        <v>81</v>
      </c>
      <c r="M92" s="5">
        <v>1526000000</v>
      </c>
    </row>
    <row r="93" spans="2:13" ht="15.5" x14ac:dyDescent="0.35">
      <c r="C93" t="s">
        <v>104</v>
      </c>
      <c r="D93" s="5">
        <v>9270764313</v>
      </c>
      <c r="E93" s="5">
        <v>8398972585</v>
      </c>
      <c r="F93" s="5">
        <v>12331163132</v>
      </c>
      <c r="G93" s="5">
        <v>11219429580</v>
      </c>
      <c r="I93" s="5">
        <v>8398972585</v>
      </c>
      <c r="J93" s="5">
        <v>11219429580</v>
      </c>
      <c r="K93" s="5">
        <v>28519958592</v>
      </c>
      <c r="L93" s="5">
        <v>3351954656</v>
      </c>
      <c r="M93" s="5">
        <v>2094033526</v>
      </c>
    </row>
    <row r="94" spans="2:13" ht="15.5" x14ac:dyDescent="0.35">
      <c r="C94" t="s">
        <v>105</v>
      </c>
    </row>
    <row r="95" spans="2:13" ht="15.5" x14ac:dyDescent="0.35">
      <c r="C95" t="s">
        <v>106</v>
      </c>
      <c r="D95" s="5">
        <v>32655410490</v>
      </c>
      <c r="E95" s="5">
        <v>34182923359</v>
      </c>
      <c r="F95" s="5">
        <v>34281434369</v>
      </c>
      <c r="G95" s="5">
        <v>33502711799</v>
      </c>
      <c r="I95" s="5">
        <v>34182923359</v>
      </c>
      <c r="J95" s="5">
        <v>33502711799</v>
      </c>
      <c r="K95" s="5">
        <v>26211224040</v>
      </c>
      <c r="L95" s="5">
        <v>3819414642</v>
      </c>
      <c r="M95" s="5">
        <v>1301577280</v>
      </c>
    </row>
    <row r="96" spans="2:13" ht="15.5" x14ac:dyDescent="0.35">
      <c r="C96" t="s">
        <v>108</v>
      </c>
      <c r="D96" s="5">
        <v>1712210352</v>
      </c>
      <c r="E96" s="5">
        <v>1712210352</v>
      </c>
      <c r="F96" s="5">
        <v>970552182</v>
      </c>
      <c r="G96" s="5">
        <v>970552182</v>
      </c>
      <c r="I96" s="5">
        <v>1712210352</v>
      </c>
      <c r="J96" s="5">
        <v>970552182</v>
      </c>
      <c r="K96" s="5">
        <v>36836949</v>
      </c>
      <c r="L96" s="5">
        <v>21499949</v>
      </c>
      <c r="M96" s="5">
        <v>13547866</v>
      </c>
    </row>
    <row r="97" spans="3:13" ht="15.5" x14ac:dyDescent="0.35">
      <c r="C97" t="s">
        <v>109</v>
      </c>
      <c r="D97" s="5">
        <v>45874147954</v>
      </c>
      <c r="E97" s="5">
        <v>47590883631</v>
      </c>
      <c r="F97" s="5">
        <v>47084133225</v>
      </c>
      <c r="G97" s="5">
        <v>46392509615</v>
      </c>
      <c r="I97" s="5">
        <v>47590883631</v>
      </c>
      <c r="J97" s="5">
        <v>46392509615</v>
      </c>
      <c r="K97" s="5">
        <v>31703883301</v>
      </c>
      <c r="L97" s="5">
        <v>3853514591</v>
      </c>
      <c r="M97" s="5">
        <v>1327725146</v>
      </c>
    </row>
    <row r="98" spans="3:13" ht="15.5" x14ac:dyDescent="0.35">
      <c r="C98" t="s">
        <v>110</v>
      </c>
      <c r="D98" s="5">
        <v>55144912267</v>
      </c>
      <c r="E98" s="5">
        <v>55989856216</v>
      </c>
      <c r="F98" s="5">
        <v>59415296357</v>
      </c>
      <c r="G98" s="5">
        <v>57611939195</v>
      </c>
      <c r="I98" s="5">
        <v>55989856216</v>
      </c>
      <c r="J98" s="5">
        <v>57611939195</v>
      </c>
      <c r="K98" s="5">
        <v>60223841893</v>
      </c>
      <c r="L98" s="5">
        <v>7205469247</v>
      </c>
      <c r="M98" s="5">
        <v>3421758672</v>
      </c>
    </row>
    <row r="99" spans="3:13" ht="15.5" x14ac:dyDescent="0.35">
      <c r="C99" t="s">
        <v>111</v>
      </c>
    </row>
    <row r="100" spans="3:13" ht="15.5" x14ac:dyDescent="0.35">
      <c r="C100" t="s">
        <v>112</v>
      </c>
    </row>
    <row r="101" spans="3:13" ht="15.5" x14ac:dyDescent="0.35">
      <c r="C101" t="s">
        <v>113</v>
      </c>
      <c r="D101" s="5">
        <v>5953825192</v>
      </c>
      <c r="E101" s="5">
        <v>3115780890</v>
      </c>
      <c r="F101" s="5">
        <v>3049849472</v>
      </c>
      <c r="G101" s="5">
        <v>990563000</v>
      </c>
      <c r="I101" s="5">
        <v>3115780890</v>
      </c>
      <c r="J101" s="5">
        <v>990563000</v>
      </c>
      <c r="K101" s="5">
        <v>1163189111</v>
      </c>
      <c r="L101" s="5">
        <v>697000633</v>
      </c>
      <c r="M101" s="5">
        <v>409547519</v>
      </c>
    </row>
    <row r="102" spans="3:13" ht="15.5" x14ac:dyDescent="0.35">
      <c r="C102" t="s">
        <v>114</v>
      </c>
      <c r="D102" s="5">
        <v>5882122650</v>
      </c>
      <c r="E102" s="5">
        <v>2842226890</v>
      </c>
      <c r="F102" s="5">
        <v>3049849472</v>
      </c>
      <c r="G102" s="5">
        <v>898388000</v>
      </c>
      <c r="I102" s="5">
        <v>2842226890</v>
      </c>
      <c r="J102" s="5">
        <v>898388000</v>
      </c>
      <c r="K102" s="5">
        <v>723759150</v>
      </c>
      <c r="L102" s="5">
        <v>528132663</v>
      </c>
    </row>
    <row r="103" spans="3:13" ht="15.5" x14ac:dyDescent="0.35">
      <c r="C103" t="s">
        <v>251</v>
      </c>
      <c r="D103" s="5">
        <v>5882122650</v>
      </c>
      <c r="E103" s="5">
        <v>2842226890</v>
      </c>
      <c r="F103" s="5">
        <v>3049849472</v>
      </c>
      <c r="G103" s="5">
        <v>898388000</v>
      </c>
      <c r="I103" s="5">
        <v>2842226890</v>
      </c>
      <c r="J103" s="5">
        <v>898388000</v>
      </c>
      <c r="K103" s="5">
        <v>723759150</v>
      </c>
      <c r="L103" s="5">
        <v>528132663</v>
      </c>
    </row>
    <row r="104" spans="3:13" ht="15.5" x14ac:dyDescent="0.35">
      <c r="C104" t="s">
        <v>115</v>
      </c>
    </row>
    <row r="105" spans="3:13" ht="15.5" x14ac:dyDescent="0.35">
      <c r="C105" t="s">
        <v>252</v>
      </c>
      <c r="M105" s="5">
        <v>161732500</v>
      </c>
    </row>
    <row r="106" spans="3:13" ht="15.5" x14ac:dyDescent="0.35">
      <c r="C106" t="s">
        <v>116</v>
      </c>
      <c r="D106" s="5">
        <v>12244209</v>
      </c>
      <c r="E106" s="5">
        <v>19095670</v>
      </c>
      <c r="G106" s="5">
        <v>2250000</v>
      </c>
      <c r="I106" s="5">
        <v>19095670</v>
      </c>
      <c r="J106" s="5">
        <v>2250000</v>
      </c>
      <c r="K106" s="5">
        <v>190422511</v>
      </c>
      <c r="L106" s="5">
        <v>145867970</v>
      </c>
      <c r="M106" s="5">
        <v>145394184</v>
      </c>
    </row>
    <row r="107" spans="3:13" ht="15.5" x14ac:dyDescent="0.35">
      <c r="C107" t="s">
        <v>117</v>
      </c>
      <c r="D107" s="5">
        <v>18425000</v>
      </c>
      <c r="E107" s="5">
        <v>213424997</v>
      </c>
      <c r="G107" s="5">
        <v>89925000</v>
      </c>
      <c r="I107" s="5">
        <v>213424997</v>
      </c>
      <c r="J107" s="5">
        <v>89925000</v>
      </c>
      <c r="K107" s="5">
        <v>150000000</v>
      </c>
      <c r="L107" s="5">
        <v>23000000</v>
      </c>
      <c r="M107" s="5">
        <v>102420835</v>
      </c>
    </row>
    <row r="108" spans="3:13" ht="15.5" x14ac:dyDescent="0.35">
      <c r="C108" t="s">
        <v>122</v>
      </c>
      <c r="D108" s="5">
        <v>1000340262</v>
      </c>
      <c r="E108" s="5">
        <v>1078788025</v>
      </c>
      <c r="F108" s="5">
        <v>981289076</v>
      </c>
      <c r="G108" s="5">
        <v>1390459564</v>
      </c>
      <c r="I108" s="5">
        <v>1078788025</v>
      </c>
      <c r="J108" s="5">
        <v>1390459564</v>
      </c>
      <c r="K108" s="5">
        <v>167440677</v>
      </c>
      <c r="L108" s="5">
        <v>112191890</v>
      </c>
      <c r="M108" s="5">
        <v>69268069</v>
      </c>
    </row>
    <row r="109" spans="3:13" ht="15.5" x14ac:dyDescent="0.35">
      <c r="C109" t="s">
        <v>123</v>
      </c>
      <c r="D109" s="5">
        <v>1000340262</v>
      </c>
      <c r="E109" s="5">
        <v>1078788025</v>
      </c>
      <c r="F109" s="5">
        <v>981289076</v>
      </c>
      <c r="G109" s="5">
        <v>1390459564</v>
      </c>
      <c r="I109" s="5">
        <v>1078788025</v>
      </c>
      <c r="J109" s="5">
        <v>1390459564</v>
      </c>
      <c r="K109" s="5">
        <v>167440677</v>
      </c>
      <c r="L109" s="5">
        <v>112191890</v>
      </c>
      <c r="M109" s="5">
        <v>69268069</v>
      </c>
    </row>
    <row r="110" spans="3:13" ht="15.5" x14ac:dyDescent="0.35">
      <c r="C110" t="s">
        <v>256</v>
      </c>
      <c r="D110" s="5">
        <v>136068151</v>
      </c>
      <c r="E110" s="5">
        <v>118927482</v>
      </c>
      <c r="I110" s="5">
        <v>118927482</v>
      </c>
    </row>
    <row r="111" spans="3:13" ht="15.5" x14ac:dyDescent="0.35">
      <c r="C111" t="s">
        <v>124</v>
      </c>
      <c r="D111" s="5">
        <v>6954165454</v>
      </c>
      <c r="E111" s="5">
        <v>4194568915</v>
      </c>
      <c r="F111" s="5">
        <v>4031138548</v>
      </c>
      <c r="G111" s="5">
        <v>2381022564</v>
      </c>
      <c r="I111" s="5">
        <v>4194568915</v>
      </c>
      <c r="J111" s="5">
        <v>2381022564</v>
      </c>
      <c r="K111" s="5">
        <v>1330629788</v>
      </c>
      <c r="L111" s="5">
        <v>809192523</v>
      </c>
      <c r="M111" s="5">
        <v>478815588</v>
      </c>
    </row>
    <row r="112" spans="3:13" ht="15.5" x14ac:dyDescent="0.35">
      <c r="C112" t="s">
        <v>125</v>
      </c>
    </row>
    <row r="113" spans="2:13" ht="15.5" x14ac:dyDescent="0.35">
      <c r="C113" t="s">
        <v>126</v>
      </c>
      <c r="D113" s="5">
        <v>17500400720</v>
      </c>
      <c r="E113" s="5">
        <v>17500400720</v>
      </c>
      <c r="F113" s="5">
        <v>17500400720</v>
      </c>
      <c r="G113" s="5">
        <v>17500400720</v>
      </c>
      <c r="I113" s="5">
        <v>17500400720</v>
      </c>
      <c r="J113" s="5">
        <v>17500400720</v>
      </c>
      <c r="K113" s="5">
        <v>17500000000</v>
      </c>
      <c r="L113" s="5">
        <v>6500000000</v>
      </c>
      <c r="M113" s="5">
        <v>1500000000</v>
      </c>
    </row>
    <row r="114" spans="2:13" ht="15.5" x14ac:dyDescent="0.35">
      <c r="C114" t="s">
        <v>127</v>
      </c>
      <c r="D114" s="5">
        <v>41337734400</v>
      </c>
      <c r="E114" s="5">
        <v>41337734400</v>
      </c>
      <c r="F114" s="5">
        <v>41337734400</v>
      </c>
      <c r="G114" s="5">
        <v>41337734400</v>
      </c>
      <c r="I114" s="5">
        <v>41337734400</v>
      </c>
      <c r="J114" s="5">
        <v>41337734400</v>
      </c>
      <c r="K114" s="5">
        <v>41333927560</v>
      </c>
    </row>
    <row r="115" spans="2:13" ht="15.5" x14ac:dyDescent="0.35">
      <c r="C115" t="s">
        <v>128</v>
      </c>
      <c r="D115" s="5">
        <v>-10647389306</v>
      </c>
      <c r="E115" s="5">
        <v>-7042848819</v>
      </c>
      <c r="F115" s="5">
        <v>-3453978311</v>
      </c>
      <c r="G115" s="5">
        <v>-3607219489</v>
      </c>
      <c r="I115" s="5">
        <v>-7042848819</v>
      </c>
      <c r="J115" s="5">
        <v>-3607219489</v>
      </c>
      <c r="K115" s="5">
        <v>59283545</v>
      </c>
      <c r="L115" s="5">
        <v>-103723276</v>
      </c>
      <c r="M115" s="5">
        <v>-83056916</v>
      </c>
    </row>
    <row r="116" spans="2:13" ht="15.5" x14ac:dyDescent="0.35">
      <c r="C116" t="s">
        <v>257</v>
      </c>
    </row>
    <row r="117" spans="2:13" ht="15.5" x14ac:dyDescent="0.35">
      <c r="C117" t="s">
        <v>258</v>
      </c>
    </row>
    <row r="118" spans="2:13" ht="15.5" x14ac:dyDescent="0.35">
      <c r="C118" t="s">
        <v>259</v>
      </c>
      <c r="D118" s="5">
        <v>-10647389306</v>
      </c>
      <c r="E118" s="5">
        <v>-7042848819</v>
      </c>
      <c r="F118" s="5">
        <v>-3453978311</v>
      </c>
      <c r="G118" s="5">
        <v>-3607219489</v>
      </c>
      <c r="I118" s="5">
        <v>-7042848819</v>
      </c>
      <c r="J118" s="5">
        <v>-3607219489</v>
      </c>
      <c r="K118" s="5">
        <v>59283545</v>
      </c>
      <c r="L118" s="5">
        <v>-103723276</v>
      </c>
      <c r="M118" s="5">
        <v>-83056916</v>
      </c>
    </row>
    <row r="119" spans="2:13" ht="15.5" x14ac:dyDescent="0.35">
      <c r="C119" t="s">
        <v>260</v>
      </c>
      <c r="D119" s="5">
        <v>1000</v>
      </c>
      <c r="E119" s="5">
        <v>1000</v>
      </c>
      <c r="F119" s="5">
        <v>1000</v>
      </c>
      <c r="G119" s="5">
        <v>1000</v>
      </c>
      <c r="I119" s="5">
        <v>1000</v>
      </c>
      <c r="J119" s="5">
        <v>1000</v>
      </c>
      <c r="K119" s="5">
        <v>1000</v>
      </c>
    </row>
    <row r="120" spans="2:13" ht="15.5" x14ac:dyDescent="0.35">
      <c r="C120" t="s">
        <v>10</v>
      </c>
      <c r="D120" s="5">
        <v>48190746814</v>
      </c>
      <c r="E120" s="5">
        <v>51795287301</v>
      </c>
      <c r="F120" s="5">
        <v>55384157809</v>
      </c>
      <c r="G120" s="5">
        <v>55230916631</v>
      </c>
      <c r="I120" s="5">
        <v>51795287301</v>
      </c>
      <c r="J120" s="5">
        <v>55230916631</v>
      </c>
      <c r="K120" s="5">
        <v>58893212105</v>
      </c>
      <c r="L120" s="5">
        <v>6396276724</v>
      </c>
      <c r="M120" s="5">
        <v>2942943084</v>
      </c>
    </row>
    <row r="121" spans="2:13" ht="15.5" x14ac:dyDescent="0.35">
      <c r="C121" t="s">
        <v>129</v>
      </c>
      <c r="D121" s="5">
        <v>55144912268</v>
      </c>
      <c r="E121" s="5">
        <v>55989856216</v>
      </c>
      <c r="F121" s="5">
        <v>59415296357</v>
      </c>
      <c r="G121" s="5">
        <v>57611939195</v>
      </c>
      <c r="I121" s="5">
        <v>55989856216</v>
      </c>
      <c r="J121" s="5">
        <v>57611939195</v>
      </c>
      <c r="K121" s="5">
        <v>60223841893</v>
      </c>
      <c r="L121" s="5">
        <v>7205469247</v>
      </c>
      <c r="M121" s="5">
        <v>3421758672</v>
      </c>
    </row>
    <row r="122" spans="2:13" ht="15.5" x14ac:dyDescent="0.35">
      <c r="C122" t="s">
        <v>130</v>
      </c>
      <c r="D122" s="5">
        <v>1750040072</v>
      </c>
      <c r="E122" s="5">
        <v>1750040072</v>
      </c>
      <c r="F122" s="5">
        <v>1750040072</v>
      </c>
      <c r="G122" s="5">
        <v>1750040072</v>
      </c>
      <c r="I122" s="5">
        <v>1750040072</v>
      </c>
      <c r="J122" s="5">
        <v>1750040072</v>
      </c>
      <c r="K122" s="5">
        <v>1750000000</v>
      </c>
      <c r="L122" s="5">
        <v>6500</v>
      </c>
      <c r="M122" s="5">
        <v>1500</v>
      </c>
    </row>
    <row r="124" spans="2:13" ht="15.5" x14ac:dyDescent="0.35">
      <c r="B124" t="s">
        <v>131</v>
      </c>
      <c r="C124" t="s">
        <v>132</v>
      </c>
      <c r="D124" s="5">
        <v>4194823316</v>
      </c>
      <c r="E124" s="5">
        <v>-3116728942</v>
      </c>
      <c r="F124" s="5">
        <v>3283224464</v>
      </c>
      <c r="G124" s="5">
        <v>-1316795847</v>
      </c>
      <c r="I124" s="5">
        <v>166495522</v>
      </c>
      <c r="J124" s="5">
        <v>-3683087733</v>
      </c>
      <c r="K124" s="5">
        <v>-1146274523</v>
      </c>
      <c r="L124" s="5">
        <v>1496314308</v>
      </c>
      <c r="M124" s="5">
        <v>-243152399</v>
      </c>
    </row>
    <row r="125" spans="2:13" ht="15.5" x14ac:dyDescent="0.35">
      <c r="C125" t="s">
        <v>133</v>
      </c>
      <c r="D125" s="5">
        <v>12882999635</v>
      </c>
      <c r="E125" s="5">
        <v>8610207695</v>
      </c>
      <c r="F125" s="5">
        <v>11793176321</v>
      </c>
      <c r="G125" s="5">
        <v>1928403115</v>
      </c>
      <c r="I125" s="5">
        <v>20403384016</v>
      </c>
      <c r="J125" s="5">
        <v>4303692335</v>
      </c>
      <c r="K125" s="5">
        <v>7177059821</v>
      </c>
      <c r="L125" s="5">
        <v>3989577000</v>
      </c>
      <c r="M125" s="5">
        <v>5952012053</v>
      </c>
    </row>
    <row r="126" spans="2:13" ht="15.5" x14ac:dyDescent="0.35">
      <c r="C126" t="s">
        <v>134</v>
      </c>
      <c r="D126" s="5">
        <v>-6086298499</v>
      </c>
      <c r="E126" s="5">
        <v>-10282246098</v>
      </c>
      <c r="F126" s="5">
        <v>-5931572906</v>
      </c>
      <c r="G126" s="5">
        <v>-1975210438</v>
      </c>
      <c r="I126" s="5">
        <v>-16213819004</v>
      </c>
      <c r="J126" s="5">
        <v>-4902580528</v>
      </c>
      <c r="K126" s="5">
        <v>-5154378059</v>
      </c>
      <c r="L126" s="5">
        <v>-1473550797</v>
      </c>
      <c r="M126" s="5">
        <v>-4391352750</v>
      </c>
    </row>
    <row r="127" spans="2:13" ht="15.5" x14ac:dyDescent="0.35">
      <c r="C127" t="s">
        <v>365</v>
      </c>
      <c r="D127" s="5">
        <v>-1842399542</v>
      </c>
      <c r="E127" s="5">
        <v>-1317895090</v>
      </c>
      <c r="F127" s="5">
        <v>-1506812497</v>
      </c>
      <c r="G127" s="5">
        <v>-689627267</v>
      </c>
      <c r="I127" s="5">
        <v>-2824707587</v>
      </c>
      <c r="J127" s="5">
        <v>-1656855192</v>
      </c>
      <c r="K127" s="5">
        <v>-1402238672</v>
      </c>
      <c r="L127" s="5">
        <v>-642289881</v>
      </c>
      <c r="M127" s="5">
        <v>-1031180000</v>
      </c>
    </row>
    <row r="128" spans="2:13" ht="15.5" x14ac:dyDescent="0.35">
      <c r="C128" t="s">
        <v>496</v>
      </c>
      <c r="D128" s="5">
        <v>-735951042</v>
      </c>
      <c r="E128" s="5">
        <v>-77711699</v>
      </c>
      <c r="F128" s="5">
        <v>-1071566454</v>
      </c>
      <c r="G128" s="5">
        <v>-580361257</v>
      </c>
      <c r="I128" s="5">
        <v>-1149278153</v>
      </c>
      <c r="J128" s="5">
        <v>-1318677063</v>
      </c>
      <c r="K128" s="5">
        <v>-1656922543</v>
      </c>
      <c r="L128" s="5">
        <v>-350622978</v>
      </c>
      <c r="M128" s="5">
        <v>-772631702</v>
      </c>
    </row>
    <row r="129" spans="3:13" ht="15.5" x14ac:dyDescent="0.35">
      <c r="C129" t="s">
        <v>901</v>
      </c>
      <c r="D129" s="5">
        <v>-23527236</v>
      </c>
      <c r="J129" s="5">
        <v>-108667285</v>
      </c>
      <c r="K129" s="5">
        <v>-109795070</v>
      </c>
      <c r="L129" s="5">
        <v>-26799036</v>
      </c>
    </row>
    <row r="130" spans="3:13" ht="15.5" x14ac:dyDescent="0.35">
      <c r="C130" t="s">
        <v>265</v>
      </c>
      <c r="E130" s="5">
        <v>-49083750</v>
      </c>
      <c r="I130" s="5">
        <v>-49083750</v>
      </c>
    </row>
    <row r="131" spans="3:13" ht="15.5" x14ac:dyDescent="0.35">
      <c r="C131" t="s">
        <v>245</v>
      </c>
    </row>
    <row r="132" spans="3:13" ht="15.5" x14ac:dyDescent="0.35">
      <c r="C132" t="s">
        <v>139</v>
      </c>
      <c r="E132" s="5">
        <v>-515916250</v>
      </c>
      <c r="G132" s="5">
        <v>-96902200</v>
      </c>
      <c r="I132" s="5">
        <v>-515916250</v>
      </c>
      <c r="J132" s="5">
        <v>-94799890</v>
      </c>
      <c r="K132" s="5">
        <v>52333927560</v>
      </c>
      <c r="L132" s="5">
        <v>3802039338</v>
      </c>
      <c r="M132" s="5">
        <v>307830500</v>
      </c>
    </row>
    <row r="133" spans="3:13" ht="15.5" x14ac:dyDescent="0.35">
      <c r="C133" t="s">
        <v>140</v>
      </c>
      <c r="D133" s="5">
        <v>-1101209269</v>
      </c>
      <c r="E133" s="5">
        <v>-3399336195</v>
      </c>
      <c r="F133" s="5">
        <v>-1765745764</v>
      </c>
      <c r="G133" s="5">
        <v>-4931680031</v>
      </c>
      <c r="I133" s="5">
        <v>-5165081959</v>
      </c>
      <c r="J133" s="5">
        <v>-13948987665</v>
      </c>
      <c r="K133" s="5">
        <v>-25323281684</v>
      </c>
      <c r="L133" s="5">
        <v>-5402315910</v>
      </c>
      <c r="M133" s="5">
        <v>-307115980</v>
      </c>
    </row>
    <row r="134" spans="3:13" ht="15.5" x14ac:dyDescent="0.35">
      <c r="C134" t="s">
        <v>333</v>
      </c>
      <c r="K134" s="5">
        <v>130000000</v>
      </c>
    </row>
    <row r="135" spans="3:13" ht="15.5" x14ac:dyDescent="0.35">
      <c r="C135" t="s">
        <v>397</v>
      </c>
      <c r="L135" s="5">
        <v>-2555000000</v>
      </c>
    </row>
    <row r="136" spans="3:13" ht="15.5" x14ac:dyDescent="0.35">
      <c r="C136" t="s">
        <v>1362</v>
      </c>
      <c r="D136" s="5">
        <v>-60000000</v>
      </c>
      <c r="G136" s="5">
        <v>-3669593000</v>
      </c>
      <c r="J136" s="5">
        <v>-5169593000</v>
      </c>
      <c r="K136" s="5">
        <v>-2150000000</v>
      </c>
    </row>
    <row r="137" spans="3:13" ht="15.5" x14ac:dyDescent="0.35">
      <c r="C137" t="s">
        <v>143</v>
      </c>
      <c r="D137" s="5">
        <v>-1041209269</v>
      </c>
      <c r="E137" s="5">
        <v>-3849336195</v>
      </c>
      <c r="F137" s="5">
        <v>-1315745764</v>
      </c>
      <c r="G137" s="5">
        <v>-1054087031</v>
      </c>
      <c r="I137" s="5">
        <v>-5165081959</v>
      </c>
      <c r="J137" s="5">
        <v>-8471394665</v>
      </c>
      <c r="K137" s="5">
        <v>-23178337183</v>
      </c>
      <c r="L137" s="5">
        <v>-2847315910</v>
      </c>
      <c r="M137" s="5">
        <v>-299515980</v>
      </c>
    </row>
    <row r="138" spans="3:13" ht="15.5" x14ac:dyDescent="0.35">
      <c r="C138" t="s">
        <v>1363</v>
      </c>
      <c r="G138" s="5">
        <v>-8000000</v>
      </c>
      <c r="J138" s="5">
        <v>-8000000</v>
      </c>
      <c r="K138" s="5">
        <v>-24944501</v>
      </c>
      <c r="M138" s="5">
        <v>-7600000</v>
      </c>
    </row>
    <row r="139" spans="3:13" ht="15.5" x14ac:dyDescent="0.35">
      <c r="C139" t="s">
        <v>381</v>
      </c>
      <c r="E139" s="5">
        <v>450000000</v>
      </c>
      <c r="F139" s="5">
        <v>-450000000</v>
      </c>
      <c r="G139" s="5">
        <v>-200000000</v>
      </c>
      <c r="J139" s="5">
        <v>-300000000</v>
      </c>
      <c r="K139" s="5">
        <v>-100000000</v>
      </c>
    </row>
    <row r="140" spans="3:13" ht="15.5" x14ac:dyDescent="0.35">
      <c r="C140" t="s">
        <v>148</v>
      </c>
      <c r="E140" s="5">
        <v>-515916250</v>
      </c>
      <c r="G140" s="5">
        <v>-96902200</v>
      </c>
      <c r="I140" s="5">
        <v>-515916250</v>
      </c>
      <c r="J140" s="5">
        <v>-94799890</v>
      </c>
      <c r="K140" s="5">
        <v>52333927560</v>
      </c>
      <c r="L140" s="5">
        <v>3802039338</v>
      </c>
      <c r="M140" s="5">
        <v>307830500</v>
      </c>
    </row>
    <row r="141" spans="3:13" ht="15.5" x14ac:dyDescent="0.35">
      <c r="C141" t="s">
        <v>1048</v>
      </c>
      <c r="G141" s="5">
        <v>400720</v>
      </c>
      <c r="J141" s="5">
        <v>400720</v>
      </c>
    </row>
    <row r="142" spans="3:13" ht="15.5" x14ac:dyDescent="0.35">
      <c r="C142" t="s">
        <v>1359</v>
      </c>
      <c r="K142" s="5">
        <v>6000000000</v>
      </c>
      <c r="L142" s="5">
        <v>3474000000</v>
      </c>
    </row>
    <row r="143" spans="3:13" ht="15.5" x14ac:dyDescent="0.35">
      <c r="C143" t="s">
        <v>914</v>
      </c>
      <c r="G143" s="5">
        <v>3806840</v>
      </c>
      <c r="J143" s="5">
        <v>3806840</v>
      </c>
    </row>
    <row r="144" spans="3:13" ht="15.5" x14ac:dyDescent="0.35">
      <c r="C144" t="s">
        <v>856</v>
      </c>
      <c r="L144" s="5">
        <v>328039338</v>
      </c>
      <c r="M144" s="5">
        <v>-552169500</v>
      </c>
    </row>
    <row r="145" spans="2:13" ht="15.5" x14ac:dyDescent="0.35">
      <c r="C145" t="s">
        <v>712</v>
      </c>
      <c r="M145" s="5">
        <v>860000000</v>
      </c>
    </row>
    <row r="146" spans="2:13" ht="15.5" x14ac:dyDescent="0.35">
      <c r="C146" t="s">
        <v>152</v>
      </c>
      <c r="K146" s="5">
        <v>-3666072440</v>
      </c>
    </row>
    <row r="147" spans="2:13" ht="15.5" x14ac:dyDescent="0.35">
      <c r="C147" t="s">
        <v>343</v>
      </c>
      <c r="E147" s="5">
        <v>-515916250</v>
      </c>
      <c r="G147" s="5">
        <v>-99007450</v>
      </c>
      <c r="I147" s="5">
        <v>-515916250</v>
      </c>
      <c r="J147" s="5">
        <v>-99007450</v>
      </c>
    </row>
    <row r="148" spans="2:13" ht="15.5" x14ac:dyDescent="0.35">
      <c r="C148" t="s">
        <v>336</v>
      </c>
    </row>
    <row r="149" spans="2:13" ht="15.5" x14ac:dyDescent="0.35">
      <c r="C149" t="s">
        <v>157</v>
      </c>
      <c r="D149" s="5">
        <v>3093614047</v>
      </c>
      <c r="E149" s="5">
        <v>-7031981387</v>
      </c>
      <c r="F149" s="5">
        <v>1517478700</v>
      </c>
      <c r="G149" s="5">
        <v>-6345378078</v>
      </c>
      <c r="I149" s="5">
        <v>-5514502687</v>
      </c>
      <c r="J149" s="5">
        <v>-17726875288</v>
      </c>
      <c r="K149" s="5">
        <v>25864371353</v>
      </c>
      <c r="L149" s="5">
        <v>-103962264</v>
      </c>
      <c r="M149" s="5">
        <v>-242437879</v>
      </c>
    </row>
    <row r="150" spans="2:13" ht="15.5" x14ac:dyDescent="0.35">
      <c r="C150" t="s">
        <v>158</v>
      </c>
      <c r="D150" s="5">
        <v>2700274197</v>
      </c>
      <c r="F150" s="5">
        <v>8214776884</v>
      </c>
      <c r="I150" s="5">
        <v>8214776884</v>
      </c>
      <c r="J150" s="5">
        <v>25941652172</v>
      </c>
      <c r="K150" s="5">
        <v>77280819</v>
      </c>
      <c r="L150" s="5">
        <v>181243083</v>
      </c>
      <c r="M150" s="5">
        <v>423680962</v>
      </c>
    </row>
    <row r="151" spans="2:13" ht="15.5" x14ac:dyDescent="0.35">
      <c r="C151" t="s">
        <v>159</v>
      </c>
      <c r="D151" s="5">
        <v>5793888244</v>
      </c>
      <c r="E151" s="5">
        <v>-7031981387</v>
      </c>
      <c r="F151" s="5">
        <v>9732255584</v>
      </c>
      <c r="G151" s="5">
        <v>-6345378078</v>
      </c>
      <c r="I151" s="5">
        <v>2700274197</v>
      </c>
      <c r="J151" s="5">
        <v>8214776884</v>
      </c>
      <c r="K151" s="5">
        <v>25941652172</v>
      </c>
      <c r="L151" s="5">
        <v>77280819</v>
      </c>
      <c r="M151" s="5">
        <v>181243083</v>
      </c>
    </row>
    <row r="153" spans="2:13" ht="15.5" x14ac:dyDescent="0.35">
      <c r="B153" t="s">
        <v>160</v>
      </c>
      <c r="C153" t="s">
        <v>12</v>
      </c>
      <c r="D153" s="5">
        <v>1750000000</v>
      </c>
      <c r="E153" s="5">
        <v>1750000000</v>
      </c>
      <c r="F153" s="5">
        <v>1750000000</v>
      </c>
      <c r="G153" s="5">
        <v>1750000000</v>
      </c>
      <c r="I153" s="5">
        <v>1750000000</v>
      </c>
      <c r="J153" s="5">
        <v>1750000000</v>
      </c>
      <c r="K153" s="5">
        <v>1750000000</v>
      </c>
      <c r="L153" s="5">
        <v>0</v>
      </c>
      <c r="M153" s="5">
        <v>0</v>
      </c>
    </row>
    <row r="154" spans="2:13" ht="15.5" x14ac:dyDescent="0.35">
      <c r="C154" t="s">
        <v>161</v>
      </c>
      <c r="D154" s="6">
        <v>-2.06</v>
      </c>
      <c r="E154" s="6">
        <v>-2.0499999999999998</v>
      </c>
      <c r="F154" s="6">
        <v>0.09</v>
      </c>
      <c r="G154" s="6">
        <v>-0.42</v>
      </c>
    </row>
    <row r="155" spans="2:13" ht="15.5" x14ac:dyDescent="0.35">
      <c r="C155" t="s">
        <v>162</v>
      </c>
      <c r="D155" s="6">
        <v>-587.38</v>
      </c>
      <c r="E155" s="6">
        <v>-2536.59</v>
      </c>
      <c r="F155" s="6">
        <v>11277.78</v>
      </c>
      <c r="G155" s="5">
        <v>-100</v>
      </c>
    </row>
    <row r="156" spans="2:13" ht="15.5" x14ac:dyDescent="0.35">
      <c r="C156" t="s">
        <v>61</v>
      </c>
      <c r="D156" s="6">
        <v>181.57</v>
      </c>
      <c r="E156" s="6">
        <v>1021.7</v>
      </c>
      <c r="F156" s="6">
        <v>139.68</v>
      </c>
      <c r="G156" s="6">
        <v>38.119999999999997</v>
      </c>
    </row>
    <row r="157" spans="2:13" ht="15.5" x14ac:dyDescent="0.35">
      <c r="C157" t="s">
        <v>163</v>
      </c>
    </row>
    <row r="158" spans="2:13" ht="15.5" x14ac:dyDescent="0.35">
      <c r="C158" t="s">
        <v>164</v>
      </c>
      <c r="D158" s="6">
        <v>-6.54E-2</v>
      </c>
      <c r="E158" s="6">
        <v>-6.4000000000000001E-2</v>
      </c>
      <c r="F158" s="6">
        <v>2.5999999999999999E-3</v>
      </c>
      <c r="G158" s="6">
        <v>-1.29E-2</v>
      </c>
    </row>
    <row r="159" spans="2:13" ht="15.5" x14ac:dyDescent="0.35">
      <c r="C159" t="s">
        <v>165</v>
      </c>
      <c r="D159" s="6">
        <v>-7.4800000000000005E-2</v>
      </c>
      <c r="E159" s="6">
        <v>-6.9199999999999998E-2</v>
      </c>
      <c r="F159" s="6">
        <v>2.8000000000000004E-3</v>
      </c>
      <c r="G159" s="6">
        <v>-1.34E-2</v>
      </c>
    </row>
    <row r="160" spans="2:13" ht="15.5" x14ac:dyDescent="0.35">
      <c r="C160" t="s">
        <v>166</v>
      </c>
      <c r="D160" s="6">
        <v>-0.14610000000000001</v>
      </c>
      <c r="E160" s="6">
        <v>-0.1598</v>
      </c>
      <c r="F160" s="6">
        <v>6.3E-3</v>
      </c>
      <c r="G160" s="6">
        <v>-5.8400000000000001E-2</v>
      </c>
    </row>
    <row r="161" spans="3:7" ht="15.5" x14ac:dyDescent="0.35">
      <c r="C161" t="s">
        <v>167</v>
      </c>
      <c r="D161" s="6">
        <v>-198.1</v>
      </c>
      <c r="E161" s="6">
        <v>-511.76</v>
      </c>
      <c r="F161" s="6">
        <v>4.33</v>
      </c>
      <c r="G161" s="6">
        <v>-92.56</v>
      </c>
    </row>
    <row r="162" spans="3:7" ht="15.5" x14ac:dyDescent="0.35">
      <c r="C162" t="s">
        <v>168</v>
      </c>
      <c r="D162" s="5">
        <v>48000000000</v>
      </c>
      <c r="E162" s="5">
        <v>52000000000</v>
      </c>
      <c r="F162" s="5">
        <v>55000000000</v>
      </c>
      <c r="G162" s="5">
        <v>55000000000</v>
      </c>
    </row>
    <row r="163" spans="3:7" ht="15.5" x14ac:dyDescent="0.35">
      <c r="C163" t="s">
        <v>169</v>
      </c>
      <c r="D163" s="6">
        <v>43.94</v>
      </c>
      <c r="E163" s="6">
        <v>175.68</v>
      </c>
      <c r="F163" s="6">
        <v>32.07</v>
      </c>
      <c r="G163" s="6">
        <v>1.33</v>
      </c>
    </row>
    <row r="164" spans="3:7" ht="15.5" x14ac:dyDescent="0.35">
      <c r="C164" t="s">
        <v>170</v>
      </c>
      <c r="D164" s="6">
        <v>27.54</v>
      </c>
      <c r="E164" s="6">
        <v>29.6</v>
      </c>
      <c r="F164" s="6">
        <v>31.65</v>
      </c>
      <c r="G164" s="6">
        <v>31.56</v>
      </c>
    </row>
    <row r="165" spans="3:7" ht="15.5" x14ac:dyDescent="0.35">
      <c r="C165" t="s">
        <v>171</v>
      </c>
      <c r="D165" s="6">
        <v>43.94</v>
      </c>
      <c r="E165" s="6">
        <v>175.68</v>
      </c>
      <c r="F165" s="6">
        <v>32.07</v>
      </c>
      <c r="G165" s="6">
        <v>1.33</v>
      </c>
    </row>
    <row r="166" spans="3:7" ht="15.5" x14ac:dyDescent="0.35">
      <c r="C166" t="s">
        <v>172</v>
      </c>
      <c r="D166" s="6">
        <v>27.54</v>
      </c>
      <c r="E166" s="6">
        <v>29.6</v>
      </c>
      <c r="F166" s="6">
        <v>31.65</v>
      </c>
      <c r="G166" s="6">
        <v>31.56</v>
      </c>
    </row>
    <row r="167" spans="3:7" ht="15.5" x14ac:dyDescent="0.35">
      <c r="C167" t="s">
        <v>173</v>
      </c>
    </row>
    <row r="168" spans="3:7" ht="15.5" x14ac:dyDescent="0.35">
      <c r="C168" t="s">
        <v>174</v>
      </c>
    </row>
    <row r="169" spans="3:7" ht="15.5" x14ac:dyDescent="0.35">
      <c r="C169" t="s">
        <v>175</v>
      </c>
      <c r="D169" s="5">
        <v>48000000000</v>
      </c>
      <c r="E169" s="5">
        <v>52000000000</v>
      </c>
      <c r="F169" s="5">
        <v>55000000000</v>
      </c>
      <c r="G169" s="5">
        <v>55000000000</v>
      </c>
    </row>
    <row r="170" spans="3:7" ht="15.5" x14ac:dyDescent="0.35">
      <c r="C170" t="s">
        <v>24</v>
      </c>
    </row>
    <row r="171" spans="3:7" ht="15.5" x14ac:dyDescent="0.35">
      <c r="C171" t="s">
        <v>21</v>
      </c>
      <c r="D171" s="5">
        <v>-6000000000</v>
      </c>
      <c r="E171" s="5">
        <v>-3000000000</v>
      </c>
      <c r="F171" s="5">
        <v>-10000000000</v>
      </c>
      <c r="G171" s="5">
        <v>-8000000000</v>
      </c>
    </row>
    <row r="172" spans="3:7" ht="15.5" x14ac:dyDescent="0.35">
      <c r="C172" t="s">
        <v>176</v>
      </c>
      <c r="D172" s="5">
        <v>3000000000</v>
      </c>
      <c r="E172" s="5">
        <v>5000000000</v>
      </c>
      <c r="F172" s="5">
        <v>9000000000</v>
      </c>
      <c r="G172" s="5">
        <v>10000000000</v>
      </c>
    </row>
    <row r="173" spans="3:7" ht="15.5" x14ac:dyDescent="0.35">
      <c r="C173" t="s">
        <v>177</v>
      </c>
      <c r="D173" s="5">
        <v>4000000000</v>
      </c>
      <c r="E173" s="5">
        <v>-3000000000</v>
      </c>
      <c r="F173" s="5">
        <v>3000000000</v>
      </c>
      <c r="G173" s="5">
        <v>-1000000000</v>
      </c>
    </row>
    <row r="174" spans="3:7" ht="15.5" x14ac:dyDescent="0.35">
      <c r="C174" t="s">
        <v>178</v>
      </c>
      <c r="D174" s="5">
        <v>-1000000000</v>
      </c>
      <c r="E174" s="5">
        <v>-4000000000</v>
      </c>
      <c r="F174" s="5">
        <v>-1000000000</v>
      </c>
      <c r="G174" s="5">
        <v>-1000000000</v>
      </c>
    </row>
    <row r="175" spans="3:7" ht="15.5" x14ac:dyDescent="0.35">
      <c r="C175" t="s">
        <v>13</v>
      </c>
      <c r="D175" s="5">
        <v>3000000000</v>
      </c>
      <c r="E175" s="5">
        <v>-7000000000</v>
      </c>
      <c r="F175" s="5">
        <v>2000000000</v>
      </c>
      <c r="G175" s="5">
        <v>-2000000000</v>
      </c>
    </row>
    <row r="176" spans="3:7" ht="15.5" x14ac:dyDescent="0.35">
      <c r="C176" t="s">
        <v>16</v>
      </c>
      <c r="D176" s="6">
        <v>1.8</v>
      </c>
      <c r="E176" s="6">
        <v>-3.98</v>
      </c>
      <c r="F176" s="6">
        <v>1.1200000000000001</v>
      </c>
      <c r="G176" s="6">
        <v>-1.35</v>
      </c>
    </row>
    <row r="177" spans="3:13" ht="15.5" x14ac:dyDescent="0.35">
      <c r="C177" t="s">
        <v>46</v>
      </c>
      <c r="I177" s="6">
        <v>-1.96</v>
      </c>
      <c r="J177" s="6">
        <v>-2.1</v>
      </c>
      <c r="K177" s="6">
        <v>0.1</v>
      </c>
      <c r="L177" s="6">
        <v>-2543.35</v>
      </c>
      <c r="M177" s="6">
        <v>57660.55</v>
      </c>
    </row>
    <row r="178" spans="3:13" ht="15.5" x14ac:dyDescent="0.35">
      <c r="C178" t="s">
        <v>60</v>
      </c>
      <c r="I178" s="6">
        <v>-2653.06</v>
      </c>
      <c r="J178" s="5">
        <v>-20</v>
      </c>
      <c r="K178" s="5">
        <v>590</v>
      </c>
      <c r="L178" s="5">
        <v>0</v>
      </c>
      <c r="M178" s="5">
        <v>0</v>
      </c>
    </row>
    <row r="179" spans="3:13" ht="15.5" x14ac:dyDescent="0.35">
      <c r="C179" t="s">
        <v>63</v>
      </c>
      <c r="I179" s="6">
        <v>420.84</v>
      </c>
      <c r="J179" s="6">
        <v>23.46</v>
      </c>
      <c r="K179" s="6">
        <v>12.37</v>
      </c>
      <c r="L179" s="5">
        <v>0</v>
      </c>
      <c r="M179" s="5">
        <v>0</v>
      </c>
    </row>
    <row r="180" spans="3:13" ht="15.5" x14ac:dyDescent="0.35">
      <c r="C180" t="s">
        <v>179</v>
      </c>
    </row>
    <row r="181" spans="3:13" ht="15.5" x14ac:dyDescent="0.35">
      <c r="C181" t="s">
        <v>180</v>
      </c>
      <c r="I181" s="6">
        <v>-6.13E-2</v>
      </c>
      <c r="J181" s="6">
        <v>-6.3700000000000007E-2</v>
      </c>
      <c r="K181" s="6">
        <v>2.8000000000000004E-3</v>
      </c>
      <c r="L181" s="6">
        <v>-2.3E-3</v>
      </c>
      <c r="M181" s="6">
        <v>2.53E-2</v>
      </c>
    </row>
    <row r="182" spans="3:13" ht="15.5" x14ac:dyDescent="0.35">
      <c r="C182" t="s">
        <v>181</v>
      </c>
      <c r="I182" s="6">
        <v>-6.6199999999999995E-2</v>
      </c>
      <c r="J182" s="6">
        <v>-6.6500000000000004E-2</v>
      </c>
      <c r="K182" s="6">
        <v>2.8000000000000004E-3</v>
      </c>
      <c r="L182" s="6">
        <v>-2.5999999999999999E-3</v>
      </c>
      <c r="M182" s="6">
        <v>2.9399999999999999E-2</v>
      </c>
    </row>
    <row r="183" spans="3:13" ht="15.5" x14ac:dyDescent="0.35">
      <c r="C183" t="s">
        <v>182</v>
      </c>
      <c r="I183" s="6">
        <v>-7.3899999999999993E-2</v>
      </c>
      <c r="J183" s="6">
        <v>-7.9199999999999993E-2</v>
      </c>
      <c r="K183" s="6">
        <v>6.9999999999999993E-3</v>
      </c>
      <c r="L183" s="6">
        <v>9.0000000000000011E-3</v>
      </c>
      <c r="M183" s="6">
        <v>8.3699999999999997E-2</v>
      </c>
    </row>
    <row r="184" spans="3:13" ht="15.5" x14ac:dyDescent="0.35">
      <c r="C184" t="s">
        <v>183</v>
      </c>
      <c r="I184" s="6">
        <v>-82.46</v>
      </c>
      <c r="J184" s="6">
        <v>-230.45</v>
      </c>
      <c r="K184" s="6">
        <v>47.97</v>
      </c>
    </row>
    <row r="185" spans="3:13" ht="15.5" x14ac:dyDescent="0.35">
      <c r="C185" t="s">
        <v>57</v>
      </c>
      <c r="I185" s="6">
        <v>175.68</v>
      </c>
      <c r="J185" s="6">
        <v>1.33</v>
      </c>
      <c r="K185" s="6">
        <v>1.75</v>
      </c>
      <c r="L185" s="5">
        <v>0</v>
      </c>
      <c r="M185" s="5">
        <v>0</v>
      </c>
    </row>
    <row r="186" spans="3:13" ht="15.5" x14ac:dyDescent="0.35">
      <c r="C186" t="s">
        <v>54</v>
      </c>
      <c r="I186" s="6">
        <v>29.6</v>
      </c>
      <c r="J186" s="6">
        <v>31.56</v>
      </c>
      <c r="K186" s="6">
        <v>33.65</v>
      </c>
      <c r="L186" s="6">
        <v>984042.57</v>
      </c>
      <c r="M186" s="6">
        <v>1961962.06</v>
      </c>
    </row>
    <row r="187" spans="3:13" ht="15.5" x14ac:dyDescent="0.35">
      <c r="C187" t="s">
        <v>184</v>
      </c>
      <c r="I187" s="6">
        <v>175.68</v>
      </c>
      <c r="J187" s="6">
        <v>1.33</v>
      </c>
      <c r="K187" s="6">
        <v>1.75</v>
      </c>
      <c r="L187" s="5">
        <v>0</v>
      </c>
      <c r="M187" s="5">
        <v>0</v>
      </c>
    </row>
    <row r="188" spans="3:13" ht="15.5" x14ac:dyDescent="0.35">
      <c r="C188" t="s">
        <v>185</v>
      </c>
      <c r="I188" s="6">
        <v>29.6</v>
      </c>
      <c r="J188" s="6">
        <v>31.56</v>
      </c>
      <c r="K188" s="6">
        <v>33.65</v>
      </c>
      <c r="L188" s="6">
        <v>984042.57</v>
      </c>
      <c r="M188" s="6">
        <v>1961962.06</v>
      </c>
    </row>
    <row r="189" spans="3:13" ht="15.5" x14ac:dyDescent="0.35">
      <c r="C189" t="s">
        <v>186</v>
      </c>
    </row>
    <row r="190" spans="3:13" ht="15.5" x14ac:dyDescent="0.35">
      <c r="C190" t="s">
        <v>187</v>
      </c>
    </row>
    <row r="191" spans="3:13" ht="15.5" x14ac:dyDescent="0.35">
      <c r="C191" t="s">
        <v>26</v>
      </c>
    </row>
    <row r="192" spans="3:13" ht="15.5" x14ac:dyDescent="0.35">
      <c r="C192" t="s">
        <v>23</v>
      </c>
      <c r="I192" s="5">
        <v>-3000000000</v>
      </c>
      <c r="J192" s="5">
        <v>-8000000000</v>
      </c>
      <c r="K192" s="5">
        <v>-26000000000</v>
      </c>
      <c r="L192" s="5">
        <v>0</v>
      </c>
      <c r="M192" s="5">
        <v>0</v>
      </c>
    </row>
    <row r="193" spans="2:13" ht="15.5" x14ac:dyDescent="0.35">
      <c r="C193" t="s">
        <v>188</v>
      </c>
      <c r="I193" s="5">
        <v>5000000000</v>
      </c>
      <c r="J193" s="5">
        <v>10000000000</v>
      </c>
      <c r="K193" s="5">
        <v>27000000000</v>
      </c>
      <c r="L193" s="5">
        <v>3000000000</v>
      </c>
      <c r="M193" s="5">
        <v>2000000000</v>
      </c>
    </row>
    <row r="194" spans="2:13" ht="15.5" x14ac:dyDescent="0.35">
      <c r="C194" t="s">
        <v>189</v>
      </c>
      <c r="I194" s="5">
        <v>0</v>
      </c>
      <c r="J194" s="5">
        <v>-4000000000</v>
      </c>
      <c r="K194" s="5">
        <v>-1000000000</v>
      </c>
      <c r="L194" s="5">
        <v>1000000000</v>
      </c>
      <c r="M194" s="5">
        <v>0</v>
      </c>
    </row>
    <row r="195" spans="2:13" ht="15.5" x14ac:dyDescent="0.35">
      <c r="C195" t="s">
        <v>190</v>
      </c>
      <c r="I195" s="5">
        <v>-5000000000</v>
      </c>
      <c r="J195" s="5">
        <v>-8000000000</v>
      </c>
      <c r="K195" s="5">
        <v>-23000000000</v>
      </c>
      <c r="L195" s="5">
        <v>-3000000000</v>
      </c>
      <c r="M195" s="5">
        <v>0</v>
      </c>
    </row>
    <row r="196" spans="2:13" ht="15.5" x14ac:dyDescent="0.35">
      <c r="C196" t="s">
        <v>15</v>
      </c>
      <c r="I196" s="5">
        <v>-5000000000</v>
      </c>
      <c r="J196" s="5">
        <v>-12000000000</v>
      </c>
      <c r="K196" s="5">
        <v>-24000000000</v>
      </c>
      <c r="L196" s="5">
        <v>-1000000000</v>
      </c>
      <c r="M196" s="5">
        <v>-1000000000</v>
      </c>
    </row>
    <row r="197" spans="2:13" ht="15.5" x14ac:dyDescent="0.35">
      <c r="C197" t="s">
        <v>17</v>
      </c>
      <c r="I197" s="6">
        <v>-2.86</v>
      </c>
      <c r="J197" s="6">
        <v>-6.95</v>
      </c>
      <c r="K197" s="6">
        <v>-13.9</v>
      </c>
      <c r="L197" s="6">
        <v>-207846.39999999999</v>
      </c>
      <c r="M197" s="6">
        <v>-361778.92</v>
      </c>
    </row>
    <row r="199" spans="2:13" ht="15.5" x14ac:dyDescent="0.35">
      <c r="B199" t="s">
        <v>191</v>
      </c>
      <c r="C199" t="s">
        <v>192</v>
      </c>
      <c r="D199" s="5">
        <v>-4000000000</v>
      </c>
      <c r="E199" s="5">
        <v>-4000000000</v>
      </c>
      <c r="F199" s="5">
        <v>153000000</v>
      </c>
      <c r="G199" s="5">
        <v>-742000000</v>
      </c>
      <c r="H199" s="5">
        <v>-7000000000</v>
      </c>
      <c r="I199" s="5">
        <v>-3000000000</v>
      </c>
      <c r="J199" s="5">
        <v>-4000000000</v>
      </c>
      <c r="K199" s="5">
        <v>167000000</v>
      </c>
      <c r="L199" s="5">
        <v>-17000000</v>
      </c>
      <c r="M199" s="5">
        <v>86000000</v>
      </c>
    </row>
    <row r="200" spans="2:13" ht="15.5" x14ac:dyDescent="0.35">
      <c r="C200" t="s">
        <v>45</v>
      </c>
      <c r="D200" s="6">
        <v>-2.06</v>
      </c>
      <c r="E200" s="6">
        <v>-2.0499999999999998</v>
      </c>
      <c r="F200" s="6">
        <v>0.09</v>
      </c>
      <c r="G200" s="6">
        <v>-0.42</v>
      </c>
      <c r="H200" s="6">
        <v>-4.12</v>
      </c>
      <c r="I200" s="6">
        <v>-1.96</v>
      </c>
      <c r="J200" s="6">
        <v>-2.1</v>
      </c>
      <c r="K200" s="6">
        <v>0.1</v>
      </c>
      <c r="L200" s="6">
        <v>-0.01</v>
      </c>
      <c r="M200" s="6">
        <v>0.05</v>
      </c>
    </row>
    <row r="201" spans="2:13" ht="15.5" x14ac:dyDescent="0.35">
      <c r="C201" t="s">
        <v>193</v>
      </c>
      <c r="D201" s="5">
        <v>12000000000</v>
      </c>
      <c r="E201" s="5">
        <v>9000000000</v>
      </c>
      <c r="F201" s="5">
        <v>13000000000</v>
      </c>
      <c r="G201" s="5">
        <v>2000000000</v>
      </c>
      <c r="H201" s="5">
        <v>23000000000</v>
      </c>
      <c r="I201" s="5">
        <v>22000000000</v>
      </c>
      <c r="J201" s="5">
        <v>3000000000</v>
      </c>
      <c r="K201" s="5">
        <v>8000000000</v>
      </c>
      <c r="L201" s="5">
        <v>4000000000</v>
      </c>
      <c r="M201" s="5">
        <v>6000000000</v>
      </c>
    </row>
    <row r="202" spans="2:13" ht="15.5" x14ac:dyDescent="0.35">
      <c r="C202" t="s">
        <v>194</v>
      </c>
      <c r="I202" s="6">
        <v>-92.73</v>
      </c>
    </row>
    <row r="203" spans="2:13" ht="15.5" x14ac:dyDescent="0.35">
      <c r="C203" t="s">
        <v>195</v>
      </c>
      <c r="I203" s="6">
        <v>6.95</v>
      </c>
    </row>
    <row r="204" spans="2:13" ht="15.5" x14ac:dyDescent="0.35">
      <c r="C204" t="s">
        <v>196</v>
      </c>
      <c r="I204" s="6">
        <v>13.87</v>
      </c>
    </row>
    <row r="205" spans="2:13" ht="15.5" x14ac:dyDescent="0.35">
      <c r="C205" t="s">
        <v>197</v>
      </c>
      <c r="I205" s="6">
        <v>-4.12</v>
      </c>
    </row>
    <row r="206" spans="2:13" ht="15.5" x14ac:dyDescent="0.35">
      <c r="C206" t="s">
        <v>198</v>
      </c>
      <c r="D206" s="6">
        <v>3.31</v>
      </c>
    </row>
    <row r="207" spans="2:13" ht="15.5" x14ac:dyDescent="0.35">
      <c r="C207" t="s">
        <v>199</v>
      </c>
      <c r="I207" s="6">
        <v>27.54</v>
      </c>
    </row>
    <row r="208" spans="2:13" ht="15.5" x14ac:dyDescent="0.35">
      <c r="C208" t="s">
        <v>200</v>
      </c>
      <c r="D208" s="6">
        <v>1.56</v>
      </c>
    </row>
    <row r="209" spans="3:9" ht="15.5" x14ac:dyDescent="0.35">
      <c r="C209" t="s">
        <v>201</v>
      </c>
      <c r="D209" s="6">
        <v>1.46</v>
      </c>
    </row>
    <row r="210" spans="3:9" ht="15.5" x14ac:dyDescent="0.35">
      <c r="C210" t="s">
        <v>203</v>
      </c>
      <c r="D210" s="6">
        <v>0.14000000000000001</v>
      </c>
    </row>
    <row r="211" spans="3:9" ht="15.5" x14ac:dyDescent="0.35">
      <c r="C211" t="s">
        <v>205</v>
      </c>
      <c r="D211" s="6">
        <v>1.1399999999999999</v>
      </c>
    </row>
    <row r="212" spans="3:9" ht="15.5" x14ac:dyDescent="0.35">
      <c r="C212" t="s">
        <v>13</v>
      </c>
      <c r="D212" s="5">
        <v>3000000000</v>
      </c>
    </row>
    <row r="213" spans="3:9" ht="15.5" x14ac:dyDescent="0.35">
      <c r="C213" t="s">
        <v>206</v>
      </c>
      <c r="I213" s="6">
        <v>7.04</v>
      </c>
    </row>
    <row r="214" spans="3:9" ht="15.5" x14ac:dyDescent="0.35">
      <c r="C214" t="s">
        <v>207</v>
      </c>
      <c r="I214" s="5">
        <v>0</v>
      </c>
    </row>
    <row r="215" spans="3:9" ht="15.5" x14ac:dyDescent="0.35">
      <c r="C215" t="s">
        <v>208</v>
      </c>
      <c r="I215" s="5">
        <v>0</v>
      </c>
    </row>
    <row r="216" spans="3:9" ht="15.5" x14ac:dyDescent="0.35">
      <c r="C216" t="s">
        <v>209</v>
      </c>
      <c r="I216" s="5">
        <v>0</v>
      </c>
    </row>
    <row r="217" spans="3:9" ht="15.5" x14ac:dyDescent="0.35">
      <c r="C217" t="s">
        <v>211</v>
      </c>
      <c r="D217" s="6">
        <v>1.86</v>
      </c>
    </row>
    <row r="218" spans="3:9" ht="15.5" x14ac:dyDescent="0.35">
      <c r="C218" t="s">
        <v>212</v>
      </c>
      <c r="D218" s="6">
        <v>19.54</v>
      </c>
    </row>
    <row r="219" spans="3:9" ht="15.5" x14ac:dyDescent="0.35">
      <c r="C219" t="s">
        <v>213</v>
      </c>
      <c r="D219" s="6">
        <v>-17.68</v>
      </c>
    </row>
    <row r="220" spans="3:9" ht="15.5" x14ac:dyDescent="0.35">
      <c r="C220" t="s">
        <v>41</v>
      </c>
      <c r="I220" s="5">
        <v>669000000000</v>
      </c>
    </row>
    <row r="221" spans="3:9" ht="15.5" x14ac:dyDescent="0.35">
      <c r="C221" t="s">
        <v>215</v>
      </c>
      <c r="I221" s="5">
        <v>663000000000</v>
      </c>
    </row>
    <row r="222" spans="3:9" ht="15.5" x14ac:dyDescent="0.35">
      <c r="C222" t="s">
        <v>216</v>
      </c>
      <c r="I222" s="5">
        <v>1750000000</v>
      </c>
    </row>
    <row r="223" spans="3:9" ht="15.5" x14ac:dyDescent="0.35">
      <c r="C223" t="s">
        <v>217</v>
      </c>
      <c r="I223" s="6">
        <v>0.49</v>
      </c>
    </row>
    <row r="224" spans="3:9" ht="15.5" x14ac:dyDescent="0.35">
      <c r="C224" t="s">
        <v>218</v>
      </c>
      <c r="D224" s="6">
        <v>-0.1744</v>
      </c>
    </row>
    <row r="225" spans="3:9" ht="15.5" x14ac:dyDescent="0.35">
      <c r="C225" t="s">
        <v>219</v>
      </c>
      <c r="D225" s="6">
        <v>-0.308</v>
      </c>
    </row>
    <row r="226" spans="3:9" ht="15.5" x14ac:dyDescent="0.35">
      <c r="C226" t="s">
        <v>220</v>
      </c>
      <c r="D226" s="6">
        <v>-0.30909999999999999</v>
      </c>
    </row>
    <row r="227" spans="3:9" ht="15.5" x14ac:dyDescent="0.35">
      <c r="C227" t="s">
        <v>221</v>
      </c>
      <c r="D227" s="6">
        <v>-8.2899999999999988E-2</v>
      </c>
    </row>
    <row r="228" spans="3:9" ht="15.5" x14ac:dyDescent="0.35">
      <c r="C228" t="s">
        <v>222</v>
      </c>
      <c r="D228" s="6">
        <v>-2.4912000000000001</v>
      </c>
    </row>
    <row r="229" spans="3:9" ht="15.5" x14ac:dyDescent="0.35">
      <c r="C229" t="s">
        <v>223</v>
      </c>
      <c r="D229" s="6">
        <v>-24.521999999999998</v>
      </c>
    </row>
    <row r="230" spans="3:9" ht="15.5" x14ac:dyDescent="0.35">
      <c r="C230" t="s">
        <v>224</v>
      </c>
      <c r="I230" s="5">
        <v>2</v>
      </c>
    </row>
    <row r="231" spans="3:9" ht="15.5" x14ac:dyDescent="0.35">
      <c r="C231" t="s">
        <v>225</v>
      </c>
      <c r="I231" s="6">
        <v>0.01</v>
      </c>
    </row>
    <row r="232" spans="3:9" ht="15.5" x14ac:dyDescent="0.35">
      <c r="C232" t="s">
        <v>226</v>
      </c>
      <c r="I232" s="6">
        <v>0.43</v>
      </c>
    </row>
    <row r="233" spans="3:9" ht="15.5" x14ac:dyDescent="0.35">
      <c r="C233" t="s">
        <v>228</v>
      </c>
      <c r="I233" s="6">
        <v>0.02</v>
      </c>
    </row>
    <row r="234" spans="3:9" ht="15.5" x14ac:dyDescent="0.35">
      <c r="C234" t="s">
        <v>229</v>
      </c>
      <c r="I234" s="6">
        <v>0.04</v>
      </c>
    </row>
    <row r="235" spans="3:9" ht="15.5" x14ac:dyDescent="0.35">
      <c r="C235" t="s">
        <v>230</v>
      </c>
      <c r="I235" s="6">
        <v>0.01</v>
      </c>
    </row>
    <row r="236" spans="3:9" ht="15.5" x14ac:dyDescent="0.35">
      <c r="C236" t="s">
        <v>231</v>
      </c>
      <c r="D236" s="5">
        <v>6000000000</v>
      </c>
    </row>
    <row r="237" spans="3:9" ht="15.5" x14ac:dyDescent="0.35">
      <c r="C237" t="s">
        <v>232</v>
      </c>
      <c r="D237" s="5">
        <v>55000000000</v>
      </c>
    </row>
    <row r="238" spans="3:9" ht="15.5" x14ac:dyDescent="0.35">
      <c r="C238" t="s">
        <v>233</v>
      </c>
      <c r="D238" s="5">
        <v>7000000000</v>
      </c>
    </row>
    <row r="239" spans="3:9" ht="15.5" x14ac:dyDescent="0.35">
      <c r="C239" t="s">
        <v>176</v>
      </c>
      <c r="D239" s="5">
        <v>3000000000</v>
      </c>
    </row>
    <row r="240" spans="3:9" ht="15.5" x14ac:dyDescent="0.35">
      <c r="C240" t="s">
        <v>175</v>
      </c>
      <c r="I240" s="5">
        <v>48000000000</v>
      </c>
    </row>
    <row r="241" spans="3:9" ht="15.5" x14ac:dyDescent="0.35">
      <c r="C241" t="s">
        <v>21</v>
      </c>
      <c r="D241" s="5">
        <v>-6000000000</v>
      </c>
    </row>
    <row r="242" spans="3:9" ht="15.5" x14ac:dyDescent="0.35">
      <c r="C242" t="s">
        <v>234</v>
      </c>
      <c r="I242" s="5">
        <v>48000000000</v>
      </c>
    </row>
  </sheetData>
  <pageMargins left="0.7" right="0.7" top="0.75" bottom="0.75" header="0.3" footer="0.3"/>
  <ignoredErrors>
    <ignoredError sqref="A1:M243" numberStoredAsText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N29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1364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1365</v>
      </c>
      <c r="D2" s="2" vm="188">
        <f ca="1">IFERROR(_xlfn.STOCKHISTORY("XIDX:" &amp; $C$1, D3, , 0, 0, 1), "Libur")</f>
        <v>110</v>
      </c>
      <c r="E2" s="2" vm="155">
        <f ca="1">IFERROR(_xlfn.STOCKHISTORY("XIDX:" &amp; $C$1, E3, , 0, 0, 1), "Libur")</f>
        <v>181</v>
      </c>
      <c r="H2" s="2" vm="155">
        <f ca="1">IFERROR(INDEX(D2:G2,COUNT(D2:G2)),"")</f>
        <v>181</v>
      </c>
      <c r="I2" s="2" vm="208">
        <f t="shared" ref="I2:N2" ca="1" si="0">IFERROR(_xlfn.STOCKHISTORY("XIDX:" &amp; $C$1, I1, , 0, 0, 1), "Libur")</f>
        <v>101</v>
      </c>
      <c r="J2" s="2" vm="143">
        <f t="shared" ca="1" si="0"/>
        <v>95</v>
      </c>
      <c r="K2" s="2" vm="224">
        <f t="shared" ca="1" si="0"/>
        <v>92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31375064079</v>
      </c>
      <c r="E4" s="2">
        <f>IFERROR(INDEX(E51:E500,MATCH($C$4,$C$51:$C$500,0)),"")</f>
        <v>21574888157</v>
      </c>
      <c r="H4" s="2">
        <f>IFERROR(SUM(D4:G4)*(4/MAX(1,COUNT(D4:G4))),"")</f>
        <v>105899904472</v>
      </c>
      <c r="I4" s="2">
        <f t="shared" ref="I4:N4" si="1">IFERROR(INDEX(I51:I500,MATCH($C$4,$C$51:$C$500,0)),"")</f>
        <v>272539442558</v>
      </c>
      <c r="J4" s="2">
        <f t="shared" si="1"/>
        <v>72525962894</v>
      </c>
      <c r="K4" s="2">
        <f t="shared" si="1"/>
        <v>64391660574</v>
      </c>
      <c r="L4" s="2">
        <f t="shared" si="1"/>
        <v>66008974393</v>
      </c>
      <c r="M4" s="2">
        <f t="shared" si="1"/>
        <v>41244048389</v>
      </c>
      <c r="N4" s="2">
        <f t="shared" si="1"/>
        <v>37435375532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135085986</v>
      </c>
      <c r="E5" s="2">
        <f>IFERROR(INDEX(E51:E500,MATCH($C$5,$C$51:$C$500,0)),"")</f>
        <v>2120866510</v>
      </c>
      <c r="H5" s="2">
        <f>IFERROR(SUM(D5:G5)*(4/MAX(1,COUNT(D5:G5))),"")</f>
        <v>4511904992</v>
      </c>
      <c r="I5" s="2">
        <f t="shared" ref="I5:N5" si="2">IFERROR(INDEX(I51:I500,MATCH($C$5,$C$51:$C$500,0)),"")</f>
        <v>15806192131</v>
      </c>
      <c r="J5" s="2">
        <f t="shared" si="2"/>
        <v>2590790242</v>
      </c>
      <c r="K5" s="2">
        <f t="shared" si="2"/>
        <v>6625468646</v>
      </c>
      <c r="L5" s="2">
        <f t="shared" si="2"/>
        <v>6271943949</v>
      </c>
      <c r="M5" s="2">
        <f t="shared" si="2"/>
        <v>1673213086</v>
      </c>
      <c r="N5" s="2">
        <f t="shared" si="2"/>
        <v>1646392894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106174122626</v>
      </c>
      <c r="E6" s="2">
        <f>IFERROR(INDEX(E51:E500,MATCH($C$6,$C$51:$C$500,0)),"")</f>
        <v>106035876485</v>
      </c>
      <c r="H6" s="2">
        <f>IFERROR(INDEX(D6:G6,COUNT(D6:G6)),"")</f>
        <v>106035876485</v>
      </c>
      <c r="I6" s="2">
        <f t="shared" ref="I6:N6" si="3">IFERROR(INDEX(I51:I500,MATCH($C$6,$C$51:$C$500,0)),"")</f>
        <v>103901773610</v>
      </c>
      <c r="J6" s="2">
        <f t="shared" si="3"/>
        <v>88073210321</v>
      </c>
      <c r="K6" s="2">
        <f t="shared" si="3"/>
        <v>85461619171</v>
      </c>
      <c r="L6" s="2">
        <f t="shared" si="3"/>
        <v>45292850053</v>
      </c>
      <c r="M6" s="2">
        <f t="shared" si="3"/>
        <v>5675997464</v>
      </c>
      <c r="N6" s="2">
        <f t="shared" si="3"/>
        <v>4002784378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1.46</v>
      </c>
      <c r="E7" s="3">
        <f>IFERROR(INDEX(E51:E500,MATCH($C$7,$C$51:$C$500,0))/1000000000,"")</f>
        <v>1.46</v>
      </c>
      <c r="H7" s="3">
        <f>IFERROR(INDEX(D7:G7,COUNT(D7:G7)),"")</f>
        <v>1.46</v>
      </c>
      <c r="I7" s="3">
        <f t="shared" ref="I7:N7" si="4">IFERROR(INDEX(I51:I500,MATCH($C$7,$C$51:$C$500,0))/1000000000,"")</f>
        <v>1.46</v>
      </c>
      <c r="J7" s="3">
        <f t="shared" si="4"/>
        <v>1.46</v>
      </c>
      <c r="K7" s="3">
        <f t="shared" si="4"/>
        <v>1.46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-20000000000</v>
      </c>
      <c r="E8" s="2">
        <f>IFERROR(INDEX(E51:E500,MATCH("Free cash flow (Quarter)",$C$51:$C$500,0)),"")</f>
        <v>-1000000000</v>
      </c>
      <c r="H8" s="2">
        <f>IFERROR(INDEX(D8:G8,COUNT(D8:G8)),"")</f>
        <v>-1000000000</v>
      </c>
      <c r="I8" s="2">
        <f t="shared" ref="I8:N8" si="5">IFERROR(INDEX(I51:I500,MATCH($C$8,$C$51:$C$500,0)),"")</f>
        <v>47000000000</v>
      </c>
      <c r="J8" s="2">
        <f t="shared" si="5"/>
        <v>-44000000000</v>
      </c>
      <c r="K8" s="2">
        <f t="shared" si="5"/>
        <v>-40000000000</v>
      </c>
      <c r="L8" s="2">
        <f t="shared" si="5"/>
        <v>10000000000</v>
      </c>
      <c r="M8" s="2">
        <f t="shared" si="5"/>
        <v>6000000000</v>
      </c>
      <c r="N8" s="2">
        <f t="shared" si="5"/>
        <v>-3000000000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-13.75</v>
      </c>
      <c r="E9" s="3">
        <f>IFERROR(INDEX(E51:E500,MATCH("Free cash flow per share (Quarter)",$C$51:$C$500,0)),"")</f>
        <v>-0.85</v>
      </c>
      <c r="H9" s="3">
        <f>IFERROR(INDEX(D9:G9,COUNT(D9:G9)),"")</f>
        <v>-0.85</v>
      </c>
      <c r="I9" s="3">
        <f t="shared" ref="I9:N9" si="6">IFERROR(INDEX(I51:I500,MATCH($C$9,$C$51:$C$500,0)),"")</f>
        <v>32.49</v>
      </c>
      <c r="J9" s="3">
        <f t="shared" si="6"/>
        <v>-30.45</v>
      </c>
      <c r="K9" s="3">
        <f t="shared" si="6"/>
        <v>-27.16</v>
      </c>
      <c r="L9" s="3">
        <f t="shared" si="6"/>
        <v>14837.99</v>
      </c>
      <c r="M9" s="3">
        <f t="shared" si="6"/>
        <v>2800215.71</v>
      </c>
      <c r="N9" s="3">
        <f t="shared" si="6"/>
        <v>-1525111.39</v>
      </c>
    </row>
    <row r="10" spans="1:14" ht="15.5" x14ac:dyDescent="0.35">
      <c r="C10" t="s">
        <v>18</v>
      </c>
      <c r="D10" s="3">
        <f ca="1">IFERROR(IF(D9=0,"",D2/D9),"")</f>
        <v>-8</v>
      </c>
      <c r="E10" s="3">
        <f ca="1">IFERROR(IF(E9=0,"",E2/E9),"")</f>
        <v>-212.94117647058823</v>
      </c>
      <c r="I10" s="3">
        <f t="shared" ref="I10:N10" ca="1" si="7">IFERROR(IF(I9=0,"",I2/I9),"")</f>
        <v>3.1086488150200058</v>
      </c>
      <c r="J10" s="3">
        <f t="shared" ca="1" si="7"/>
        <v>-3.1198686371100166</v>
      </c>
      <c r="K10" s="3">
        <f t="shared" ca="1" si="7"/>
        <v>-3.3873343151693667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39158026653</v>
      </c>
      <c r="E11" s="2">
        <f>IFERROR(INDEX(E51:E500,MATCH($C$11,$C$51:$C$500,0)),"")</f>
        <v>35689889542</v>
      </c>
      <c r="H11" s="2">
        <f>IFERROR(INDEX(D11:G11,COUNT(D11:G11)),"")</f>
        <v>35689889542</v>
      </c>
      <c r="I11" s="2">
        <f t="shared" ref="I11:N11" si="8">IFERROR(INDEX(I51:I500,MATCH($C$11,$C$51:$C$500,0)),"")</f>
        <v>44769811909</v>
      </c>
      <c r="J11" s="2">
        <f t="shared" si="8"/>
        <v>9554902582</v>
      </c>
      <c r="K11" s="2">
        <f t="shared" si="8"/>
        <v>23404810006</v>
      </c>
      <c r="L11" s="2">
        <f t="shared" si="8"/>
        <v>17803838628</v>
      </c>
      <c r="M11" s="2">
        <f t="shared" si="8"/>
        <v>2764996525</v>
      </c>
      <c r="N11" s="2">
        <f t="shared" si="8"/>
        <v>8263465104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-12000000000</v>
      </c>
      <c r="E12" s="2">
        <f>IFERROR(INDEX(E51:E500,MATCH("Net Debt (Quarter)",$C$51:$C$500,0)),"")</f>
        <v>-32000000000</v>
      </c>
      <c r="H12" s="2">
        <f>IFERROR(INDEX(D12:G12,COUNT(D12:G12)),"")</f>
        <v>-32000000000</v>
      </c>
      <c r="I12" s="2">
        <f t="shared" ref="I12:N12" si="9">IFERROR(INDEX(I51:I500,MATCH($C$12,$C$51:$C$500,0)),"")</f>
        <v>-26000000000</v>
      </c>
      <c r="J12" s="2">
        <f t="shared" si="9"/>
        <v>29000000000</v>
      </c>
      <c r="K12" s="2">
        <f t="shared" si="9"/>
        <v>-23000000000</v>
      </c>
      <c r="L12" s="2">
        <f t="shared" si="9"/>
        <v>-18000000000</v>
      </c>
      <c r="M12" s="2">
        <f t="shared" si="9"/>
        <v>-3000000000</v>
      </c>
      <c r="N12" s="2">
        <f t="shared" si="9"/>
        <v>-8000000000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27000000000</v>
      </c>
      <c r="E13" s="2">
        <f>IFERROR(INDEX(E51:E500,MATCH("Total Debt (Quarter)",$C$51:$C$500,0)),"")</f>
        <v>3000000000</v>
      </c>
      <c r="H13" s="2">
        <f>IFERROR(INDEX(D13:G13,COUNT(D13:G13)),"")</f>
        <v>3000000000</v>
      </c>
      <c r="I13" s="2">
        <f t="shared" ref="I13:N13" si="10">IFERROR(INDEX(I51:I500,MATCH($C$13,$C$51:$C$500,0)),"")</f>
        <v>19000000000</v>
      </c>
      <c r="J13" s="2">
        <f t="shared" si="10"/>
        <v>39000000000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</row>
    <row r="14" spans="1:14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N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</row>
    <row r="15" spans="1:14" ht="15.5" x14ac:dyDescent="0.35">
      <c r="C15" t="s">
        <v>28</v>
      </c>
      <c r="D15" s="2">
        <f>IFERROR(INDEX(D51:D500,MATCH($C$15,$C$51:$C$500,0)),"")</f>
        <v>-363531327</v>
      </c>
      <c r="E15" s="2">
        <f>IFERROR(INDEX(E51:E500,MATCH($C$15,$C$51:$C$500,0)),"")</f>
        <v>-870326951</v>
      </c>
      <c r="H15" s="2">
        <f>IFERROR(SUM(D15:G15)*(4/MAX(1,COUNT(D15:G15))),"")</f>
        <v>-2467716556</v>
      </c>
      <c r="I15" s="2">
        <f t="shared" ref="I15:N15" si="12">IFERROR(INDEX(I51:I500,MATCH($C$15,$C$51:$C$500,0)),"")</f>
        <v>-3691730547</v>
      </c>
      <c r="J15" s="2">
        <f t="shared" si="12"/>
        <v>-3020550146</v>
      </c>
      <c r="K15" s="2">
        <f t="shared" si="12"/>
        <v>-1894898412</v>
      </c>
      <c r="L15" s="2">
        <f t="shared" si="12"/>
        <v>-2215511523</v>
      </c>
      <c r="M15" s="2">
        <f t="shared" si="12"/>
        <v>-465155524</v>
      </c>
      <c r="N15" s="2">
        <f t="shared" si="12"/>
        <v>-726879547</v>
      </c>
    </row>
    <row r="16" spans="1:14" ht="15.5" x14ac:dyDescent="0.35">
      <c r="C16" t="s">
        <v>29</v>
      </c>
      <c r="D16" s="2">
        <f>IFERROR(INDEX(D51:D500,MATCH($C$16,$C$51:$C$500,0)),"")</f>
        <v>501777468</v>
      </c>
      <c r="E16" s="2">
        <f>IFERROR(INDEX(E51:E500,MATCH($C$16,$C$51:$C$500,0)),"")</f>
        <v>2992697683</v>
      </c>
      <c r="H16" s="2">
        <f>IFERROR(SUM(D16:G16)*(4/MAX(1,COUNT(D16:G16))),"")</f>
        <v>6988950302</v>
      </c>
      <c r="I16" s="2">
        <f t="shared" ref="I16:N16" si="13">IFERROR(INDEX(I51:I500,MATCH($C$16,$C$51:$C$500,0)),"")</f>
        <v>19642373814</v>
      </c>
      <c r="J16" s="2">
        <f t="shared" si="13"/>
        <v>5689824907</v>
      </c>
      <c r="K16" s="2">
        <f t="shared" si="13"/>
        <v>8383367034</v>
      </c>
      <c r="L16" s="2">
        <f t="shared" si="13"/>
        <v>8490444432</v>
      </c>
      <c r="M16" s="2">
        <f t="shared" si="13"/>
        <v>2138431790</v>
      </c>
      <c r="N16" s="2">
        <f t="shared" si="13"/>
        <v>2378559281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38</v>
      </c>
      <c r="C19" t="s">
        <v>39</v>
      </c>
    </row>
    <row r="20" spans="1:14" ht="15.5" x14ac:dyDescent="0.35">
      <c r="A20" t="s">
        <v>40</v>
      </c>
      <c r="C20" t="s">
        <v>41</v>
      </c>
      <c r="D20" s="2">
        <f ca="1">IFERROR(D21*D2,"")</f>
        <v>160600000000</v>
      </c>
      <c r="E20" s="2">
        <f ca="1">IFERROR(E21*E2,"")</f>
        <v>264260000000</v>
      </c>
      <c r="H20" s="2">
        <f t="shared" ref="H20:N20" ca="1" si="14">IFERROR(H21*H2,"")</f>
        <v>264260000000</v>
      </c>
      <c r="I20" s="2">
        <f t="shared" ca="1" si="14"/>
        <v>147460000000</v>
      </c>
      <c r="J20" s="2">
        <f t="shared" ca="1" si="14"/>
        <v>138700000000</v>
      </c>
      <c r="K20" s="2">
        <f t="shared" ca="1" si="14"/>
        <v>134320000000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1460000000</v>
      </c>
      <c r="E21" s="2">
        <f>IFERROR(INDEX(E51:E500,MATCH($C$7,$C$51:$C$500,0)),"")</f>
        <v>1460000000</v>
      </c>
      <c r="H21" s="2">
        <f>IFERROR(INDEX(D21:G21,COUNT(D21:G21)),"")</f>
        <v>1460000000</v>
      </c>
      <c r="I21" s="2">
        <f t="shared" ref="I21:N21" si="15">IFERROR(INDEX(I51:I500,MATCH($C$7,$C$51:$C$500,0)),"")</f>
        <v>1460000000</v>
      </c>
      <c r="J21" s="2">
        <f t="shared" si="15"/>
        <v>1460000000</v>
      </c>
      <c r="K21" s="2">
        <f t="shared" si="15"/>
        <v>1460000000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42</v>
      </c>
      <c r="C23" t="s">
        <v>43</v>
      </c>
      <c r="D23" s="3">
        <f>IFERROR(D5/D6*100,"")</f>
        <v>0.12723061199746616</v>
      </c>
      <c r="E23" s="3">
        <f>IFERROR(E5/E6*100,"")</f>
        <v>2.0001404998995986</v>
      </c>
      <c r="H23" s="3">
        <f t="shared" ref="H23:N23" si="16">IFERROR(H5/H6*100,"")</f>
        <v>4.2550739820953529</v>
      </c>
      <c r="I23" s="3">
        <f t="shared" si="16"/>
        <v>15.212629757726038</v>
      </c>
      <c r="J23" s="3">
        <f t="shared" si="16"/>
        <v>2.9416325719902332</v>
      </c>
      <c r="K23" s="3">
        <f t="shared" si="16"/>
        <v>7.7525662516914311</v>
      </c>
      <c r="L23" s="3">
        <f t="shared" si="16"/>
        <v>13.847536513292507</v>
      </c>
      <c r="M23" s="3">
        <f t="shared" si="16"/>
        <v>29.478749710731016</v>
      </c>
      <c r="N23" s="3">
        <f t="shared" si="16"/>
        <v>41.131191154059209</v>
      </c>
    </row>
    <row r="24" spans="1:14" ht="15.5" x14ac:dyDescent="0.35">
      <c r="C24" t="s">
        <v>44</v>
      </c>
      <c r="D24" s="4">
        <f>IFERROR(_xlfn.RRI(5,I23,D23),"")</f>
        <v>-0.61587067411127761</v>
      </c>
      <c r="E24" s="4">
        <f>IFERROR(_xlfn.RRI(5,J23,E23),"")</f>
        <v>-7.4248518769449823E-2</v>
      </c>
      <c r="H24" s="4">
        <f t="shared" ref="H24:N24" si="17">IFERROR(_xlfn.RRI(5,M23,H23),"")</f>
        <v>-0.3209846203255361</v>
      </c>
      <c r="I24" s="4">
        <f t="shared" si="17"/>
        <v>-0.18039122064237545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45</v>
      </c>
      <c r="C25" t="s">
        <v>46</v>
      </c>
      <c r="D25" s="3">
        <f>IFERROR(INDEX(D51:D500,MATCH($A$25,$C$51:$C$500,0)),"")</f>
        <v>0.09</v>
      </c>
      <c r="E25" s="3">
        <f>IFERROR(INDEX(E51:E500,MATCH($A$25,$C$51:$C$500,0)),"")</f>
        <v>1.45</v>
      </c>
      <c r="H25" s="3">
        <f>IFERROR(INDEX(D25:G25,COUNT(D25:G25)),"")</f>
        <v>1.45</v>
      </c>
      <c r="I25" s="3">
        <f t="shared" ref="I25:N25" si="18">IFERROR(INDEX(I51:I500,MATCH($C$25,$C$51:$C$500,0)),"")</f>
        <v>10.92</v>
      </c>
      <c r="J25" s="3">
        <f t="shared" si="18"/>
        <v>1.82</v>
      </c>
      <c r="K25" s="3">
        <f t="shared" si="18"/>
        <v>4.4400000000000004</v>
      </c>
      <c r="L25" s="3">
        <f t="shared" si="18"/>
        <v>9653.74</v>
      </c>
      <c r="M25" s="3">
        <f t="shared" si="18"/>
        <v>836638.13</v>
      </c>
      <c r="N25" s="3">
        <f t="shared" si="18"/>
        <v>825839.87</v>
      </c>
    </row>
    <row r="26" spans="1:14" ht="15.5" x14ac:dyDescent="0.35">
      <c r="C26" t="s">
        <v>47</v>
      </c>
      <c r="D26" s="4">
        <f>IFERROR(_xlfn.RRI(5,I25,D25),"")</f>
        <v>-0.61699541392756929</v>
      </c>
      <c r="E26" s="4">
        <f>IFERROR(_xlfn.RRI(5,J25,E25),"")</f>
        <v>-4.4437005276441122E-2</v>
      </c>
      <c r="H26" s="4">
        <f t="shared" ref="H26:N26" si="19">IFERROR(_xlfn.RRI(5,M25,H25),"")</f>
        <v>-0.92956864078270995</v>
      </c>
      <c r="I26" s="4">
        <f t="shared" si="19"/>
        <v>-0.89425365668989409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48</v>
      </c>
      <c r="D27" s="3">
        <f>IFERROR(D4/D21,"")</f>
        <v>21.489769917123287</v>
      </c>
      <c r="E27" s="3">
        <f>IFERROR(E4/E21,"")</f>
        <v>14.777320655479452</v>
      </c>
      <c r="H27" s="3">
        <f t="shared" ref="H27:N27" si="20">IFERROR(H4/H21,"")</f>
        <v>72.53418114520548</v>
      </c>
      <c r="I27" s="3">
        <f t="shared" si="20"/>
        <v>186.67085106712329</v>
      </c>
      <c r="J27" s="3">
        <f t="shared" si="20"/>
        <v>49.675317050684932</v>
      </c>
      <c r="K27" s="3">
        <f t="shared" si="20"/>
        <v>44.103877105479455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49</v>
      </c>
      <c r="D28" s="4">
        <f>IFERROR(_xlfn.RRI(5,I27,D27),"")</f>
        <v>-0.35102039070963365</v>
      </c>
      <c r="E28" s="4">
        <f>IFERROR(_xlfn.RRI(5,J27,E27),"")</f>
        <v>-0.21532284296793147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50</v>
      </c>
      <c r="H29" s="4">
        <f t="shared" ref="H29:N29" si="22">IFERROR(((H25-I25)/I25)*100%,"")</f>
        <v>-0.86721611721611724</v>
      </c>
      <c r="I29" s="4">
        <f t="shared" si="22"/>
        <v>5</v>
      </c>
      <c r="J29" s="4">
        <f t="shared" si="22"/>
        <v>-0.59009009009009006</v>
      </c>
      <c r="K29" s="4">
        <f t="shared" si="22"/>
        <v>-0.99954007462392813</v>
      </c>
      <c r="L29" s="4">
        <f t="shared" si="22"/>
        <v>-0.98846127178066823</v>
      </c>
      <c r="M29" s="4">
        <f t="shared" si="22"/>
        <v>1.3075488835384043E-2</v>
      </c>
      <c r="N29" s="4" t="str">
        <f t="shared" si="22"/>
        <v/>
      </c>
    </row>
    <row r="30" spans="1:14" ht="15.5" x14ac:dyDescent="0.35">
      <c r="C30" t="s">
        <v>51</v>
      </c>
      <c r="H30" s="4">
        <f t="shared" ref="H30:N30" si="23">IFERROR(((H27-I27)/I27)*100%,"")</f>
        <v>-0.61143273987043878</v>
      </c>
      <c r="I30" s="4">
        <f t="shared" si="23"/>
        <v>2.7578190165682988</v>
      </c>
      <c r="J30" s="4">
        <f t="shared" si="23"/>
        <v>0.126325400641779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72.69</v>
      </c>
      <c r="E32" s="3">
        <f>IFERROR(INDEX(E51:E500,MATCH($A$32,$C$51:$C$500,0)),"")</f>
        <v>72.58</v>
      </c>
      <c r="H32" s="3">
        <f>IFERROR(INDEX(D32:G32,COUNT(D32:G32)),"")</f>
        <v>72.58</v>
      </c>
      <c r="I32" s="3">
        <f t="shared" ref="I32:N32" si="24">IFERROR(INDEX(I51:I500,MATCH($C$32,$C$51:$C$500,0)),"")</f>
        <v>71.12</v>
      </c>
      <c r="J32" s="3">
        <f t="shared" si="24"/>
        <v>60.29</v>
      </c>
      <c r="K32" s="3">
        <f t="shared" si="24"/>
        <v>58.51</v>
      </c>
      <c r="L32" s="3">
        <f t="shared" si="24"/>
        <v>69681.31</v>
      </c>
      <c r="M32" s="3">
        <f t="shared" si="24"/>
        <v>2837998.73</v>
      </c>
      <c r="N32" s="3">
        <f t="shared" si="24"/>
        <v>2001392.19</v>
      </c>
    </row>
    <row r="33" spans="1:14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1.27</v>
      </c>
      <c r="E33" s="3">
        <f>IFERROR(INDEX(E51:E500,MATCH($A$33,$C$51:$C$500,0)),"")</f>
        <v>2.4900000000000002</v>
      </c>
      <c r="H33" s="3">
        <f>IFERROR(INDEX(D33:G33,COUNT(D33:G33)),"")</f>
        <v>2.4900000000000002</v>
      </c>
      <c r="I33" s="3">
        <f t="shared" ref="I33:N33" si="25">IFERROR(INDEX(I51:I500,MATCH($C$33,$C$51:$C$500,0)),"")</f>
        <v>1.42</v>
      </c>
      <c r="J33" s="3">
        <f t="shared" si="25"/>
        <v>1.58</v>
      </c>
      <c r="K33" s="3">
        <f t="shared" si="25"/>
        <v>1.57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1022.22</v>
      </c>
      <c r="E34" s="3">
        <f>IFERROR(INDEX(E51:E500,MATCH($A$34,$C$51:$C$500,0)),"")</f>
        <v>124.83</v>
      </c>
      <c r="H34" s="3">
        <f>IFERROR(INDEX(D34:G34,COUNT(D34:G34)),"")</f>
        <v>124.83</v>
      </c>
      <c r="I34" s="3">
        <f t="shared" ref="I34:N34" si="26">IFERROR(INDEX(I51:I500,MATCH($C$34,$C$51:$C$500,0)),"")</f>
        <v>9.25</v>
      </c>
      <c r="J34" s="3">
        <f t="shared" si="26"/>
        <v>52.2</v>
      </c>
      <c r="K34" s="3">
        <f t="shared" si="26"/>
        <v>20.72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4.28</v>
      </c>
      <c r="E35" s="3">
        <f>IFERROR(INDEX(E51:E500,MATCH($A$35,$C$51:$C$500,0)),"")</f>
        <v>12.24</v>
      </c>
      <c r="H35" s="3">
        <f>IFERROR(INDEX(D35:G35,COUNT(D35:G35)),"")</f>
        <v>12.24</v>
      </c>
      <c r="I35" s="3">
        <f t="shared" ref="I35:N35" si="27">IFERROR(INDEX(I51:I500,MATCH($C$35,$C$51:$C$500,0)),"")</f>
        <v>0.54</v>
      </c>
      <c r="J35" s="3">
        <f t="shared" si="27"/>
        <v>1.91</v>
      </c>
      <c r="K35" s="3">
        <f t="shared" si="27"/>
        <v>2.08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64</v>
      </c>
      <c r="C36" t="s">
        <v>65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N36" si="28">IFERROR(INDEX(H51:H500,MATCH($C$36,$C$51:$C$500,0)),"")</f>
        <v>0.31109999999999999</v>
      </c>
      <c r="I36" s="4">
        <f t="shared" si="28"/>
        <v>0.1008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66</v>
      </c>
      <c r="C37" t="s">
        <v>67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N37" si="29">IFERROR(INDEX(H51:H500,MATCH($C$37,$C$51:$C$500,0)),"")</f>
        <v>1.1000000000000001</v>
      </c>
      <c r="I37" s="3">
        <f t="shared" si="29"/>
        <v>1.1000000000000001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480</v>
      </c>
      <c r="E50" t="s">
        <v>68</v>
      </c>
      <c r="F50" t="s">
        <v>238</v>
      </c>
      <c r="G50" t="s">
        <v>69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73</v>
      </c>
      <c r="C51" t="s">
        <v>6</v>
      </c>
      <c r="D51" s="5">
        <v>31375064079</v>
      </c>
      <c r="E51" s="5">
        <v>21574888157</v>
      </c>
      <c r="F51" s="5">
        <v>30083652534</v>
      </c>
      <c r="G51" s="5">
        <v>97303510616</v>
      </c>
      <c r="I51" s="5">
        <v>272539442558</v>
      </c>
      <c r="J51" s="5">
        <v>72525962894</v>
      </c>
      <c r="K51" s="5">
        <v>64391660574</v>
      </c>
      <c r="L51" s="5">
        <v>66008974393</v>
      </c>
      <c r="M51" s="5">
        <v>41244048389</v>
      </c>
      <c r="N51" s="5">
        <v>37435375532</v>
      </c>
    </row>
    <row r="52" spans="2:14" ht="15.5" x14ac:dyDescent="0.35">
      <c r="C52" t="s">
        <v>74</v>
      </c>
      <c r="D52" s="5">
        <v>-24593653287</v>
      </c>
      <c r="E52" s="5">
        <v>-13956576685</v>
      </c>
      <c r="F52" s="5">
        <v>-21575956981</v>
      </c>
      <c r="G52" s="5">
        <v>-79026249259</v>
      </c>
      <c r="I52" s="5">
        <v>-229691071498</v>
      </c>
      <c r="J52" s="5">
        <v>-47101538181</v>
      </c>
      <c r="K52" s="5">
        <v>-39873188195</v>
      </c>
      <c r="L52" s="5">
        <v>-49656223149</v>
      </c>
      <c r="M52" s="5">
        <v>-35469868051</v>
      </c>
      <c r="N52" s="5">
        <v>-33467749557</v>
      </c>
    </row>
    <row r="53" spans="2:14" ht="15.5" x14ac:dyDescent="0.35">
      <c r="C53" t="s">
        <v>75</v>
      </c>
      <c r="D53" s="5">
        <v>6781410792</v>
      </c>
      <c r="E53" s="5">
        <v>7618311472</v>
      </c>
      <c r="F53" s="5">
        <v>8507695553</v>
      </c>
      <c r="G53" s="5">
        <v>18277261357</v>
      </c>
      <c r="I53" s="5">
        <v>42848371060</v>
      </c>
      <c r="J53" s="5">
        <v>25424424713</v>
      </c>
      <c r="K53" s="5">
        <v>24518472379</v>
      </c>
      <c r="L53" s="5">
        <v>16352751244</v>
      </c>
      <c r="M53" s="5">
        <v>5774180338</v>
      </c>
      <c r="N53" s="5">
        <v>3967625975</v>
      </c>
    </row>
    <row r="54" spans="2:14" ht="15.5" x14ac:dyDescent="0.35">
      <c r="C54" t="s">
        <v>76</v>
      </c>
      <c r="D54" s="5">
        <v>-5304166501</v>
      </c>
      <c r="E54" s="5">
        <v>-4805450640</v>
      </c>
      <c r="F54" s="5">
        <v>-5764257897</v>
      </c>
      <c r="G54" s="5">
        <v>-4335496842</v>
      </c>
      <c r="I54" s="5">
        <v>-19153056910</v>
      </c>
      <c r="J54" s="5">
        <v>-18330866510</v>
      </c>
      <c r="K54" s="5">
        <v>-15711779864</v>
      </c>
      <c r="L54" s="5">
        <v>-7486818918</v>
      </c>
    </row>
    <row r="55" spans="2:14" ht="15.5" x14ac:dyDescent="0.35">
      <c r="C55" t="s">
        <v>77</v>
      </c>
    </row>
    <row r="56" spans="2:14" ht="15.5" x14ac:dyDescent="0.35">
      <c r="C56" t="s">
        <v>78</v>
      </c>
      <c r="D56" s="5">
        <v>1477244291</v>
      </c>
      <c r="E56" s="5">
        <v>2812860832</v>
      </c>
      <c r="F56" s="5">
        <v>2743437656</v>
      </c>
      <c r="G56" s="5">
        <v>13941764515</v>
      </c>
      <c r="I56" s="5">
        <v>23695314150</v>
      </c>
      <c r="J56" s="5">
        <v>7093558203</v>
      </c>
      <c r="K56" s="5">
        <v>8806692515</v>
      </c>
      <c r="L56" s="5">
        <v>8865932326</v>
      </c>
      <c r="M56" s="5">
        <v>5774180338</v>
      </c>
      <c r="N56" s="5">
        <v>3967625975</v>
      </c>
    </row>
    <row r="57" spans="2:14" ht="15.5" x14ac:dyDescent="0.35">
      <c r="C57" t="s">
        <v>79</v>
      </c>
      <c r="D57" s="5">
        <v>-975466823</v>
      </c>
      <c r="E57" s="5">
        <v>179836851</v>
      </c>
      <c r="F57" s="5">
        <v>450254812</v>
      </c>
      <c r="G57" s="5">
        <v>-524521294</v>
      </c>
      <c r="I57" s="5">
        <v>-4052940336</v>
      </c>
      <c r="J57" s="5">
        <v>-1403733296</v>
      </c>
      <c r="K57" s="5">
        <v>-423325481</v>
      </c>
      <c r="L57" s="5">
        <v>-375487894</v>
      </c>
      <c r="M57" s="5">
        <v>-3635748548</v>
      </c>
      <c r="N57" s="5">
        <v>-1589066694</v>
      </c>
    </row>
    <row r="58" spans="2:14" ht="15.5" x14ac:dyDescent="0.35">
      <c r="C58" t="s">
        <v>81</v>
      </c>
      <c r="D58" s="5">
        <v>3160155</v>
      </c>
      <c r="E58" s="5">
        <v>1504222</v>
      </c>
      <c r="F58" s="5">
        <v>3211181</v>
      </c>
      <c r="G58" s="5">
        <v>30177219</v>
      </c>
      <c r="I58" s="5">
        <v>22371158</v>
      </c>
      <c r="J58" s="5">
        <v>13637807</v>
      </c>
      <c r="K58" s="5">
        <v>10306475</v>
      </c>
    </row>
    <row r="59" spans="2:14" ht="15.5" x14ac:dyDescent="0.35">
      <c r="C59" t="s">
        <v>82</v>
      </c>
      <c r="D59" s="5">
        <v>-975466823</v>
      </c>
      <c r="E59" s="5">
        <v>179836851</v>
      </c>
      <c r="F59" s="5">
        <v>450254812</v>
      </c>
      <c r="G59" s="5">
        <v>-524521294</v>
      </c>
      <c r="I59" s="5">
        <v>-4052940336</v>
      </c>
      <c r="J59" s="5">
        <v>-1403733296</v>
      </c>
      <c r="K59" s="5">
        <v>-423325481</v>
      </c>
      <c r="L59" s="5">
        <v>-375487894</v>
      </c>
      <c r="M59" s="5">
        <v>-3635748548</v>
      </c>
      <c r="N59" s="5">
        <v>-1589066694</v>
      </c>
    </row>
    <row r="60" spans="2:14" ht="15.5" x14ac:dyDescent="0.35">
      <c r="C60" t="s">
        <v>29</v>
      </c>
      <c r="D60" s="5">
        <v>501777468</v>
      </c>
      <c r="E60" s="5">
        <v>2992697683</v>
      </c>
      <c r="F60" s="5">
        <v>3193692468</v>
      </c>
      <c r="G60" s="5">
        <v>13417243221</v>
      </c>
      <c r="I60" s="5">
        <v>19642373814</v>
      </c>
      <c r="J60" s="5">
        <v>5689824907</v>
      </c>
      <c r="K60" s="5">
        <v>8383367034</v>
      </c>
      <c r="L60" s="5">
        <v>8490444432</v>
      </c>
      <c r="M60" s="5">
        <v>2138431790</v>
      </c>
      <c r="N60" s="5">
        <v>2378559281</v>
      </c>
    </row>
    <row r="61" spans="2:14" ht="15.5" x14ac:dyDescent="0.35">
      <c r="C61" t="s">
        <v>28</v>
      </c>
      <c r="D61" s="5">
        <v>-363531327</v>
      </c>
      <c r="E61" s="5">
        <v>-870326951</v>
      </c>
      <c r="F61" s="5">
        <v>-1576802804</v>
      </c>
      <c r="G61" s="5">
        <v>-1467647095</v>
      </c>
      <c r="I61" s="5">
        <v>-3691730547</v>
      </c>
      <c r="J61" s="5">
        <v>-3020550146</v>
      </c>
      <c r="K61" s="5">
        <v>-1894898412</v>
      </c>
      <c r="L61" s="5">
        <v>-2215511523</v>
      </c>
      <c r="M61" s="5">
        <v>-465155524</v>
      </c>
      <c r="N61" s="5">
        <v>-726879547</v>
      </c>
    </row>
    <row r="62" spans="2:14" ht="15.5" x14ac:dyDescent="0.35">
      <c r="C62" t="s">
        <v>87</v>
      </c>
      <c r="D62" s="5">
        <v>138246141</v>
      </c>
      <c r="E62" s="5">
        <v>2122370732</v>
      </c>
      <c r="F62" s="5">
        <v>1616889664</v>
      </c>
      <c r="G62" s="5">
        <v>11949596126</v>
      </c>
      <c r="I62" s="5">
        <v>15950643267</v>
      </c>
      <c r="J62" s="5">
        <v>2669274761</v>
      </c>
      <c r="K62" s="5">
        <v>6488468622</v>
      </c>
      <c r="L62" s="5">
        <v>6274932909</v>
      </c>
      <c r="M62" s="5">
        <v>1673276266</v>
      </c>
      <c r="N62" s="5">
        <v>1651679734</v>
      </c>
    </row>
    <row r="63" spans="2:14" ht="15.5" x14ac:dyDescent="0.35">
      <c r="C63" t="s">
        <v>88</v>
      </c>
      <c r="G63" s="5">
        <v>-122080008</v>
      </c>
      <c r="I63" s="5">
        <v>-122080008</v>
      </c>
      <c r="J63" s="5">
        <v>-64846712</v>
      </c>
      <c r="K63" s="5">
        <v>147306499</v>
      </c>
      <c r="L63" s="5">
        <v>-2988960</v>
      </c>
      <c r="M63" s="5">
        <v>-63180</v>
      </c>
      <c r="N63" s="5">
        <v>-5286840</v>
      </c>
    </row>
    <row r="64" spans="2:14" ht="15.5" x14ac:dyDescent="0.35">
      <c r="C64" t="s">
        <v>89</v>
      </c>
      <c r="D64" s="5">
        <v>138246141</v>
      </c>
      <c r="E64" s="5">
        <v>2122370732</v>
      </c>
      <c r="F64" s="5">
        <v>1616889664</v>
      </c>
      <c r="G64" s="5">
        <v>11827516118</v>
      </c>
      <c r="I64" s="5">
        <v>15828563259</v>
      </c>
      <c r="J64" s="5">
        <v>2604428049</v>
      </c>
      <c r="K64" s="5">
        <v>6635775121</v>
      </c>
      <c r="L64" s="5">
        <v>6271943949</v>
      </c>
      <c r="M64" s="5">
        <v>1673213086</v>
      </c>
      <c r="N64" s="5">
        <v>1646392894</v>
      </c>
    </row>
    <row r="65" spans="2:14" ht="15.5" x14ac:dyDescent="0.35">
      <c r="C65" t="s">
        <v>90</v>
      </c>
      <c r="D65" s="5">
        <v>138246141</v>
      </c>
      <c r="E65" s="5">
        <v>2122370732</v>
      </c>
      <c r="F65" s="5">
        <v>1616889664</v>
      </c>
      <c r="G65" s="5">
        <v>11949596156</v>
      </c>
      <c r="I65" s="5">
        <v>15950643297</v>
      </c>
      <c r="J65" s="5">
        <v>2669274761</v>
      </c>
      <c r="K65" s="5">
        <v>6488468622</v>
      </c>
      <c r="L65" s="5">
        <v>6274932909</v>
      </c>
      <c r="M65" s="5">
        <v>1673276266</v>
      </c>
      <c r="N65" s="5">
        <v>1651679734</v>
      </c>
    </row>
    <row r="66" spans="2:14" ht="15.5" x14ac:dyDescent="0.35">
      <c r="C66" t="s">
        <v>8</v>
      </c>
      <c r="D66" s="5">
        <v>135085986</v>
      </c>
      <c r="E66" s="5">
        <v>2120866510</v>
      </c>
      <c r="F66" s="5">
        <v>1613678483</v>
      </c>
      <c r="G66" s="5">
        <v>11797338929</v>
      </c>
      <c r="I66" s="5">
        <v>15806192131</v>
      </c>
      <c r="J66" s="5">
        <v>2590790242</v>
      </c>
      <c r="K66" s="5">
        <v>6625468646</v>
      </c>
      <c r="L66" s="5">
        <v>6271943949</v>
      </c>
      <c r="M66" s="5">
        <v>1673213086</v>
      </c>
      <c r="N66" s="5">
        <v>1646392894</v>
      </c>
    </row>
    <row r="67" spans="2:14" ht="15.5" x14ac:dyDescent="0.35">
      <c r="C67" t="s">
        <v>92</v>
      </c>
      <c r="D67" s="5">
        <v>138246141</v>
      </c>
      <c r="E67" s="5">
        <v>2122370732</v>
      </c>
      <c r="F67" s="5">
        <v>1616889664</v>
      </c>
      <c r="G67" s="5">
        <v>11949596156</v>
      </c>
      <c r="I67" s="5">
        <v>15950643297</v>
      </c>
      <c r="J67" s="5">
        <v>2669274761</v>
      </c>
      <c r="K67" s="5">
        <v>6488468622</v>
      </c>
      <c r="L67" s="5">
        <v>6274932909</v>
      </c>
      <c r="M67" s="5">
        <v>1673276266</v>
      </c>
      <c r="N67" s="5">
        <v>1651679734</v>
      </c>
    </row>
    <row r="68" spans="2:14" ht="15.5" x14ac:dyDescent="0.35">
      <c r="C68" t="s">
        <v>93</v>
      </c>
      <c r="D68" s="5">
        <v>138246141</v>
      </c>
      <c r="E68" s="5">
        <v>2122370732</v>
      </c>
      <c r="F68" s="5">
        <v>1616889664</v>
      </c>
      <c r="G68" s="5">
        <v>11827516148</v>
      </c>
      <c r="I68" s="5">
        <v>15828563289</v>
      </c>
      <c r="J68" s="5">
        <v>2604428049</v>
      </c>
      <c r="K68" s="5">
        <v>6635775121</v>
      </c>
      <c r="L68" s="5">
        <v>6271943949</v>
      </c>
      <c r="M68" s="5">
        <v>1673213086</v>
      </c>
      <c r="N68" s="5">
        <v>1646392894</v>
      </c>
    </row>
    <row r="69" spans="2:14" ht="15.5" x14ac:dyDescent="0.35">
      <c r="C69" t="s">
        <v>94</v>
      </c>
      <c r="D69" s="5">
        <v>138246141</v>
      </c>
      <c r="E69" s="5">
        <v>2122370732</v>
      </c>
      <c r="F69" s="5">
        <v>1616889664</v>
      </c>
      <c r="G69" s="5">
        <v>11827516148</v>
      </c>
      <c r="I69" s="5">
        <v>15828563289</v>
      </c>
      <c r="J69" s="5">
        <v>2604428049</v>
      </c>
      <c r="K69" s="5">
        <v>6635775121</v>
      </c>
      <c r="L69" s="5">
        <v>6271943949</v>
      </c>
      <c r="M69" s="5">
        <v>1673213086</v>
      </c>
      <c r="N69" s="5">
        <v>1646392894</v>
      </c>
    </row>
    <row r="71" spans="2:14" ht="15.5" x14ac:dyDescent="0.35">
      <c r="B71" t="s">
        <v>95</v>
      </c>
      <c r="C71" t="s">
        <v>96</v>
      </c>
    </row>
    <row r="72" spans="2:14" ht="15.5" x14ac:dyDescent="0.35">
      <c r="C72" t="s">
        <v>97</v>
      </c>
    </row>
    <row r="73" spans="2:14" ht="15.5" x14ac:dyDescent="0.35">
      <c r="C73" t="s">
        <v>20</v>
      </c>
      <c r="D73" s="5">
        <v>39158026653</v>
      </c>
      <c r="E73" s="5">
        <v>35689889542</v>
      </c>
      <c r="F73" s="5">
        <v>47118324977</v>
      </c>
      <c r="G73" s="5">
        <v>44769811909</v>
      </c>
      <c r="I73" s="5">
        <v>44769811909</v>
      </c>
      <c r="J73" s="5">
        <v>9554902582</v>
      </c>
      <c r="K73" s="5">
        <v>23404810006</v>
      </c>
      <c r="L73" s="5">
        <v>17803838628</v>
      </c>
      <c r="M73" s="5">
        <v>2764996525</v>
      </c>
      <c r="N73" s="5">
        <v>8263465104</v>
      </c>
    </row>
    <row r="74" spans="2:14" ht="15.5" x14ac:dyDescent="0.35">
      <c r="C74" t="s">
        <v>246</v>
      </c>
      <c r="K74" s="5">
        <v>16751343</v>
      </c>
      <c r="L74" s="5">
        <v>16793155</v>
      </c>
    </row>
    <row r="75" spans="2:14" ht="15.5" x14ac:dyDescent="0.35">
      <c r="C75" t="s">
        <v>98</v>
      </c>
      <c r="D75" s="5">
        <v>21049633892</v>
      </c>
      <c r="E75" s="5">
        <v>8310285294</v>
      </c>
      <c r="F75" s="5">
        <v>16868176883</v>
      </c>
      <c r="G75" s="5">
        <v>55014124974</v>
      </c>
      <c r="I75" s="5">
        <v>55014124974</v>
      </c>
      <c r="J75" s="5">
        <v>10915191244</v>
      </c>
      <c r="K75" s="5">
        <v>14232303447</v>
      </c>
      <c r="L75" s="5">
        <v>21138670335</v>
      </c>
      <c r="M75" s="5">
        <v>6960524514</v>
      </c>
      <c r="N75" s="5">
        <v>13091771184</v>
      </c>
    </row>
    <row r="76" spans="2:14" ht="15.5" x14ac:dyDescent="0.35">
      <c r="C76" t="s">
        <v>99</v>
      </c>
      <c r="E76" s="5">
        <v>116068884</v>
      </c>
      <c r="F76" s="5">
        <v>92972087</v>
      </c>
      <c r="G76" s="5">
        <v>90106155</v>
      </c>
      <c r="I76" s="5">
        <v>90106155</v>
      </c>
      <c r="J76" s="5">
        <v>5266572424</v>
      </c>
    </row>
    <row r="77" spans="2:14" ht="15.5" x14ac:dyDescent="0.35">
      <c r="C77" t="s">
        <v>247</v>
      </c>
      <c r="D77" s="5">
        <v>61860535</v>
      </c>
      <c r="E77" s="5">
        <v>63840</v>
      </c>
      <c r="F77" s="5">
        <v>2015404</v>
      </c>
      <c r="G77" s="5">
        <v>69130210</v>
      </c>
      <c r="I77" s="5">
        <v>69130210</v>
      </c>
      <c r="J77" s="5">
        <v>6309262500</v>
      </c>
      <c r="M77" s="5">
        <v>1150000000</v>
      </c>
      <c r="N77" s="5">
        <v>12248900003</v>
      </c>
    </row>
    <row r="78" spans="2:14" ht="15.5" x14ac:dyDescent="0.35">
      <c r="C78" t="s">
        <v>100</v>
      </c>
      <c r="D78" s="5">
        <v>21049633892</v>
      </c>
      <c r="E78" s="5">
        <v>8310285294</v>
      </c>
      <c r="F78" s="5">
        <v>16868176883</v>
      </c>
      <c r="G78" s="5">
        <v>55014124974</v>
      </c>
      <c r="I78" s="5">
        <v>55014124974</v>
      </c>
      <c r="J78" s="5">
        <v>10915191244</v>
      </c>
      <c r="K78" s="5">
        <v>14232303447</v>
      </c>
      <c r="L78" s="5">
        <v>21138670335</v>
      </c>
      <c r="M78" s="5">
        <v>6960524514</v>
      </c>
      <c r="N78" s="5">
        <v>13091771184</v>
      </c>
    </row>
    <row r="79" spans="2:14" ht="15.5" x14ac:dyDescent="0.35">
      <c r="C79" t="s">
        <v>101</v>
      </c>
      <c r="D79" s="5">
        <v>78527456</v>
      </c>
      <c r="E79" s="5">
        <v>9049238587</v>
      </c>
      <c r="F79" s="5">
        <v>10210686193</v>
      </c>
      <c r="G79" s="5">
        <v>2343625001</v>
      </c>
      <c r="I79" s="5">
        <v>2343625001</v>
      </c>
      <c r="J79" s="5">
        <v>27427335</v>
      </c>
      <c r="K79" s="5">
        <v>537256776</v>
      </c>
      <c r="L79" s="5">
        <v>247775010</v>
      </c>
      <c r="M79" s="5">
        <v>1252186779</v>
      </c>
      <c r="N79" s="5">
        <v>76519280</v>
      </c>
    </row>
    <row r="80" spans="2:14" ht="15.5" x14ac:dyDescent="0.35">
      <c r="C80" t="s">
        <v>102</v>
      </c>
      <c r="D80" s="5">
        <v>78527456</v>
      </c>
      <c r="E80" s="5">
        <v>9049238587</v>
      </c>
      <c r="F80" s="5">
        <v>10210686193</v>
      </c>
      <c r="G80" s="5">
        <v>2343625001</v>
      </c>
      <c r="I80" s="5">
        <v>2343625001</v>
      </c>
      <c r="J80" s="5">
        <v>27427335</v>
      </c>
      <c r="K80" s="5">
        <v>537256776</v>
      </c>
      <c r="L80" s="5">
        <v>247775010</v>
      </c>
      <c r="M80" s="5">
        <v>1252186779</v>
      </c>
      <c r="N80" s="5">
        <v>76519280</v>
      </c>
    </row>
    <row r="81" spans="3:14" ht="15.5" x14ac:dyDescent="0.35">
      <c r="C81" t="s">
        <v>321</v>
      </c>
      <c r="N81" s="5">
        <v>339288937</v>
      </c>
    </row>
    <row r="82" spans="3:14" ht="15.5" x14ac:dyDescent="0.35">
      <c r="C82" t="s">
        <v>103</v>
      </c>
      <c r="D82" s="5">
        <v>55384507553</v>
      </c>
      <c r="E82" s="5">
        <v>20719769936</v>
      </c>
      <c r="F82" s="5">
        <v>15272590875</v>
      </c>
      <c r="G82" s="5">
        <v>15864578222</v>
      </c>
      <c r="I82" s="5">
        <v>15864578222</v>
      </c>
      <c r="J82" s="5">
        <v>87865425912</v>
      </c>
      <c r="K82" s="5">
        <v>14022396426</v>
      </c>
      <c r="L82" s="5">
        <v>9272991264</v>
      </c>
      <c r="M82" s="5">
        <v>5073442618</v>
      </c>
      <c r="N82" s="5">
        <v>751755183</v>
      </c>
    </row>
    <row r="83" spans="3:14" ht="15.5" x14ac:dyDescent="0.35">
      <c r="C83" t="s">
        <v>81</v>
      </c>
      <c r="D83" s="5">
        <v>-49556052</v>
      </c>
      <c r="E83" s="5">
        <v>-49556052</v>
      </c>
      <c r="F83" s="5">
        <v>-49556052</v>
      </c>
      <c r="G83" s="5">
        <v>-49556052</v>
      </c>
      <c r="I83" s="5">
        <v>-49556052</v>
      </c>
      <c r="J83" s="5">
        <v>72367208</v>
      </c>
      <c r="K83" s="5">
        <v>138967519</v>
      </c>
      <c r="L83" s="5">
        <v>-8338980</v>
      </c>
      <c r="M83" s="5">
        <v>-5350020</v>
      </c>
      <c r="N83" s="5">
        <v>-5286840</v>
      </c>
    </row>
    <row r="84" spans="3:14" ht="15.5" x14ac:dyDescent="0.35">
      <c r="C84" t="s">
        <v>104</v>
      </c>
      <c r="D84" s="5">
        <v>135511237720</v>
      </c>
      <c r="E84" s="5">
        <v>88998993080</v>
      </c>
      <c r="F84" s="5">
        <v>97356860717</v>
      </c>
      <c r="G84" s="5">
        <v>127007950937</v>
      </c>
      <c r="I84" s="5">
        <v>127007950937</v>
      </c>
      <c r="J84" s="5">
        <v>144197478205</v>
      </c>
      <c r="K84" s="5">
        <v>66837445315</v>
      </c>
      <c r="L84" s="5">
        <v>49479336169</v>
      </c>
      <c r="M84" s="5">
        <v>16147209448</v>
      </c>
      <c r="N84" s="5">
        <v>22532243688</v>
      </c>
    </row>
    <row r="85" spans="3:14" ht="15.5" x14ac:dyDescent="0.35">
      <c r="C85" t="s">
        <v>105</v>
      </c>
    </row>
    <row r="86" spans="3:14" ht="15.5" x14ac:dyDescent="0.35">
      <c r="C86" t="s">
        <v>108</v>
      </c>
      <c r="D86" s="5">
        <v>416283630</v>
      </c>
      <c r="E86" s="5">
        <v>262225007</v>
      </c>
      <c r="F86" s="5">
        <v>239598006</v>
      </c>
      <c r="G86" s="5">
        <v>892702461</v>
      </c>
      <c r="I86" s="5">
        <v>892702461</v>
      </c>
      <c r="J86" s="5">
        <v>418703517</v>
      </c>
      <c r="K86" s="5">
        <v>296864969</v>
      </c>
      <c r="L86" s="5">
        <v>150229348</v>
      </c>
      <c r="M86" s="5">
        <v>10344802</v>
      </c>
      <c r="N86" s="5">
        <v>14754098</v>
      </c>
    </row>
    <row r="87" spans="3:14" ht="15.5" x14ac:dyDescent="0.35">
      <c r="C87" t="s">
        <v>248</v>
      </c>
      <c r="D87" s="5">
        <v>233182148</v>
      </c>
      <c r="E87" s="5">
        <v>234432872</v>
      </c>
      <c r="F87" s="5">
        <v>235174156</v>
      </c>
      <c r="G87" s="5">
        <v>235887426</v>
      </c>
      <c r="I87" s="5">
        <v>235887426</v>
      </c>
      <c r="J87" s="5">
        <v>238436319</v>
      </c>
      <c r="K87" s="5">
        <v>271905594</v>
      </c>
    </row>
    <row r="88" spans="3:14" ht="15.5" x14ac:dyDescent="0.35">
      <c r="C88" t="s">
        <v>106</v>
      </c>
      <c r="D88" s="5">
        <v>21819250346</v>
      </c>
      <c r="E88" s="5">
        <v>20521010442</v>
      </c>
      <c r="F88" s="5">
        <v>19362776374</v>
      </c>
      <c r="G88" s="5">
        <v>19607930108</v>
      </c>
      <c r="I88" s="5">
        <v>19607930108</v>
      </c>
      <c r="J88" s="5">
        <v>18982299116</v>
      </c>
      <c r="K88" s="5">
        <v>10764608456</v>
      </c>
      <c r="L88" s="5">
        <v>4279181473</v>
      </c>
      <c r="M88" s="5">
        <v>2780485053</v>
      </c>
      <c r="N88" s="5">
        <v>2938245578</v>
      </c>
    </row>
    <row r="89" spans="3:14" ht="15.5" x14ac:dyDescent="0.35">
      <c r="C89" t="s">
        <v>249</v>
      </c>
      <c r="D89" s="5">
        <v>2638310373</v>
      </c>
      <c r="E89" s="5">
        <v>2638310373</v>
      </c>
      <c r="F89" s="5">
        <v>2638310373</v>
      </c>
      <c r="G89" s="5">
        <v>2638310373</v>
      </c>
      <c r="I89" s="5">
        <v>2638310373</v>
      </c>
      <c r="J89" s="5">
        <v>2638310373</v>
      </c>
      <c r="K89" s="5">
        <v>2638310373</v>
      </c>
    </row>
    <row r="90" spans="3:14" ht="15.5" x14ac:dyDescent="0.35">
      <c r="C90" t="s">
        <v>107</v>
      </c>
      <c r="D90" s="5">
        <v>6333254124</v>
      </c>
      <c r="E90" s="5">
        <v>6474098105</v>
      </c>
      <c r="F90" s="5">
        <v>6778060636</v>
      </c>
      <c r="G90" s="5">
        <v>7082023167</v>
      </c>
      <c r="I90" s="5">
        <v>7082023167</v>
      </c>
      <c r="J90" s="5">
        <v>8236875376</v>
      </c>
      <c r="K90" s="5">
        <v>9429375000</v>
      </c>
    </row>
    <row r="91" spans="3:14" ht="15.5" x14ac:dyDescent="0.35">
      <c r="C91" t="s">
        <v>109</v>
      </c>
      <c r="D91" s="5">
        <v>31775236377</v>
      </c>
      <c r="E91" s="5">
        <v>30507626207</v>
      </c>
      <c r="F91" s="5">
        <v>29674062605</v>
      </c>
      <c r="G91" s="5">
        <v>30919590247</v>
      </c>
      <c r="I91" s="5">
        <v>30919590247</v>
      </c>
      <c r="J91" s="5">
        <v>30514624701</v>
      </c>
      <c r="K91" s="5">
        <v>23401064392</v>
      </c>
      <c r="L91" s="5">
        <v>4429410821</v>
      </c>
      <c r="M91" s="5">
        <v>2790829855</v>
      </c>
      <c r="N91" s="5">
        <v>2952999676</v>
      </c>
    </row>
    <row r="92" spans="3:14" ht="15.5" x14ac:dyDescent="0.35">
      <c r="C92" t="s">
        <v>110</v>
      </c>
      <c r="D92" s="5">
        <v>167286474097</v>
      </c>
      <c r="E92" s="5">
        <v>119506619287</v>
      </c>
      <c r="F92" s="5">
        <v>127030923322</v>
      </c>
      <c r="G92" s="5">
        <v>157927541184</v>
      </c>
      <c r="I92" s="5">
        <v>157927541184</v>
      </c>
      <c r="J92" s="5">
        <v>174712102906</v>
      </c>
      <c r="K92" s="5">
        <v>90238509707</v>
      </c>
      <c r="L92" s="5">
        <v>53908746990</v>
      </c>
      <c r="M92" s="5">
        <v>18938039303</v>
      </c>
      <c r="N92" s="5">
        <v>25485243364</v>
      </c>
    </row>
    <row r="93" spans="3:14" ht="15.5" x14ac:dyDescent="0.35">
      <c r="C93" t="s">
        <v>111</v>
      </c>
    </row>
    <row r="94" spans="3:14" ht="15.5" x14ac:dyDescent="0.35">
      <c r="C94" t="s">
        <v>112</v>
      </c>
    </row>
    <row r="95" spans="3:14" ht="15.5" x14ac:dyDescent="0.35">
      <c r="C95" t="s">
        <v>113</v>
      </c>
      <c r="D95" s="5">
        <v>59498940646</v>
      </c>
      <c r="E95" s="5">
        <v>11774255012</v>
      </c>
      <c r="F95" s="5">
        <v>19842812120</v>
      </c>
      <c r="G95" s="5">
        <v>52329279784</v>
      </c>
      <c r="I95" s="5">
        <v>52329279784</v>
      </c>
      <c r="J95" s="5">
        <v>66264710686</v>
      </c>
      <c r="K95" s="5">
        <v>4048065998</v>
      </c>
      <c r="L95" s="5">
        <v>8037530937</v>
      </c>
      <c r="M95" s="5">
        <v>13232864839</v>
      </c>
      <c r="N95" s="5">
        <v>21421650986</v>
      </c>
    </row>
    <row r="96" spans="3:14" ht="15.5" x14ac:dyDescent="0.35">
      <c r="C96" t="s">
        <v>250</v>
      </c>
      <c r="D96" s="5">
        <v>26808548377</v>
      </c>
      <c r="E96" s="5">
        <v>3149930296</v>
      </c>
      <c r="F96" s="5">
        <v>11748365965</v>
      </c>
      <c r="G96" s="5">
        <v>18721566117</v>
      </c>
      <c r="I96" s="5">
        <v>18721566117</v>
      </c>
    </row>
    <row r="97" spans="3:14" ht="15.5" x14ac:dyDescent="0.35">
      <c r="C97" t="s">
        <v>114</v>
      </c>
    </row>
    <row r="98" spans="3:14" ht="15.5" x14ac:dyDescent="0.35">
      <c r="C98" t="s">
        <v>251</v>
      </c>
      <c r="D98" s="5">
        <v>31314164604</v>
      </c>
      <c r="E98" s="5">
        <v>7368180149</v>
      </c>
      <c r="F98" s="5">
        <v>6122348731</v>
      </c>
      <c r="G98" s="5">
        <v>31492174812</v>
      </c>
      <c r="I98" s="5">
        <v>31492174812</v>
      </c>
      <c r="J98" s="5">
        <v>51475629280</v>
      </c>
      <c r="K98" s="5">
        <v>3434115481</v>
      </c>
      <c r="L98" s="5">
        <v>5370414891</v>
      </c>
      <c r="M98" s="5">
        <v>10995225061</v>
      </c>
      <c r="N98" s="5">
        <v>8788760202</v>
      </c>
    </row>
    <row r="99" spans="3:14" ht="15.5" x14ac:dyDescent="0.35">
      <c r="C99" t="s">
        <v>115</v>
      </c>
    </row>
    <row r="100" spans="3:14" ht="15.5" x14ac:dyDescent="0.35">
      <c r="C100" t="s">
        <v>252</v>
      </c>
      <c r="D100" s="5">
        <v>61860535</v>
      </c>
      <c r="E100" s="5">
        <v>116132724</v>
      </c>
      <c r="F100" s="5">
        <v>94987491</v>
      </c>
      <c r="G100" s="5">
        <v>159236365</v>
      </c>
      <c r="I100" s="5">
        <v>159236365</v>
      </c>
      <c r="J100" s="5">
        <v>11575834924</v>
      </c>
      <c r="M100" s="5">
        <v>1150000000</v>
      </c>
      <c r="N100" s="5">
        <v>12248900003</v>
      </c>
    </row>
    <row r="101" spans="3:14" ht="15.5" x14ac:dyDescent="0.35">
      <c r="C101" t="s">
        <v>322</v>
      </c>
    </row>
    <row r="102" spans="3:14" ht="15.5" x14ac:dyDescent="0.35">
      <c r="C102" t="s">
        <v>324</v>
      </c>
      <c r="E102" s="5">
        <v>83076965</v>
      </c>
      <c r="F102" s="5">
        <v>56037103</v>
      </c>
      <c r="G102" s="5">
        <v>83076965</v>
      </c>
      <c r="I102" s="5">
        <v>83076965</v>
      </c>
    </row>
    <row r="103" spans="3:14" ht="15.5" x14ac:dyDescent="0.35">
      <c r="C103" t="s">
        <v>325</v>
      </c>
      <c r="E103" s="5">
        <v>83076965</v>
      </c>
      <c r="F103" s="5">
        <v>56037103</v>
      </c>
      <c r="G103" s="5">
        <v>83076965</v>
      </c>
      <c r="I103" s="5">
        <v>83076965</v>
      </c>
      <c r="J103" s="5">
        <v>19255032402</v>
      </c>
    </row>
    <row r="104" spans="3:14" ht="15.5" x14ac:dyDescent="0.35">
      <c r="C104" t="s">
        <v>117</v>
      </c>
      <c r="D104" s="5">
        <v>790463759</v>
      </c>
      <c r="E104" s="5">
        <v>629127775</v>
      </c>
      <c r="F104" s="5">
        <v>1225166395</v>
      </c>
      <c r="G104" s="5">
        <v>1210932635</v>
      </c>
      <c r="I104" s="5">
        <v>1210932635</v>
      </c>
      <c r="J104" s="5">
        <v>2206212615</v>
      </c>
      <c r="K104" s="5">
        <v>500891050</v>
      </c>
      <c r="L104" s="5">
        <v>240833668</v>
      </c>
      <c r="M104" s="5">
        <v>279020942</v>
      </c>
      <c r="N104" s="5">
        <v>21087280</v>
      </c>
    </row>
    <row r="105" spans="3:14" ht="15.5" x14ac:dyDescent="0.35">
      <c r="C105" t="s">
        <v>116</v>
      </c>
      <c r="D105" s="5">
        <v>414418705</v>
      </c>
      <c r="E105" s="5">
        <v>458686048</v>
      </c>
      <c r="F105" s="5">
        <v>547518285</v>
      </c>
      <c r="G105" s="5">
        <v>643385945</v>
      </c>
      <c r="I105" s="5">
        <v>643385945</v>
      </c>
      <c r="J105" s="5">
        <v>1007033867</v>
      </c>
      <c r="K105" s="5">
        <v>113059467</v>
      </c>
      <c r="L105" s="5">
        <v>2426282378</v>
      </c>
      <c r="M105" s="5">
        <v>808618836</v>
      </c>
      <c r="N105" s="5">
        <v>362903501</v>
      </c>
    </row>
    <row r="106" spans="3:14" ht="15.5" x14ac:dyDescent="0.35">
      <c r="C106" t="s">
        <v>122</v>
      </c>
      <c r="D106" s="5">
        <v>1613410825</v>
      </c>
      <c r="E106" s="5">
        <v>1696487790</v>
      </c>
      <c r="F106" s="5">
        <v>1669447928</v>
      </c>
      <c r="G106" s="5">
        <v>1696487790</v>
      </c>
      <c r="I106" s="5">
        <v>1696487790</v>
      </c>
      <c r="J106" s="5">
        <v>20374181909</v>
      </c>
      <c r="K106" s="5">
        <v>728824537</v>
      </c>
      <c r="L106" s="5">
        <v>578366000</v>
      </c>
      <c r="M106" s="5">
        <v>29177000</v>
      </c>
      <c r="N106" s="5">
        <v>60808000</v>
      </c>
    </row>
    <row r="107" spans="3:14" ht="15.5" x14ac:dyDescent="0.35">
      <c r="C107" t="s">
        <v>123</v>
      </c>
      <c r="D107" s="5">
        <v>1613410825</v>
      </c>
      <c r="E107" s="5">
        <v>1696487790</v>
      </c>
      <c r="F107" s="5">
        <v>1669447928</v>
      </c>
      <c r="G107" s="5">
        <v>1696487790</v>
      </c>
      <c r="I107" s="5">
        <v>1696487790</v>
      </c>
      <c r="J107" s="5">
        <v>20374181909</v>
      </c>
      <c r="K107" s="5">
        <v>728824537</v>
      </c>
      <c r="L107" s="5">
        <v>578366000</v>
      </c>
      <c r="M107" s="5">
        <v>29177000</v>
      </c>
      <c r="N107" s="5">
        <v>60808000</v>
      </c>
    </row>
    <row r="108" spans="3:14" ht="15.5" x14ac:dyDescent="0.35">
      <c r="C108" t="s">
        <v>120</v>
      </c>
      <c r="J108" s="5">
        <v>19255032402</v>
      </c>
    </row>
    <row r="109" spans="3:14" ht="15.5" x14ac:dyDescent="0.35">
      <c r="C109" t="s">
        <v>124</v>
      </c>
      <c r="D109" s="5">
        <v>61112351471</v>
      </c>
      <c r="E109" s="5">
        <v>13470742802</v>
      </c>
      <c r="F109" s="5">
        <v>21512260048</v>
      </c>
      <c r="G109" s="5">
        <v>54025767574</v>
      </c>
      <c r="I109" s="5">
        <v>54025767574</v>
      </c>
      <c r="J109" s="5">
        <v>86638892595</v>
      </c>
      <c r="K109" s="5">
        <v>4776890535</v>
      </c>
      <c r="L109" s="5">
        <v>8615896937</v>
      </c>
      <c r="M109" s="5">
        <v>13262041839</v>
      </c>
      <c r="N109" s="5">
        <v>21482458986</v>
      </c>
    </row>
    <row r="110" spans="3:14" ht="15.5" x14ac:dyDescent="0.35">
      <c r="C110" t="s">
        <v>125</v>
      </c>
    </row>
    <row r="111" spans="3:14" ht="15.5" x14ac:dyDescent="0.35">
      <c r="C111" t="s">
        <v>126</v>
      </c>
      <c r="D111" s="5">
        <v>58369364400</v>
      </c>
      <c r="E111" s="5">
        <v>58369364400</v>
      </c>
      <c r="F111" s="5">
        <v>58369364400</v>
      </c>
      <c r="G111" s="5">
        <v>58369364400</v>
      </c>
      <c r="I111" s="5">
        <v>58369364400</v>
      </c>
      <c r="J111" s="5">
        <v>58369364400</v>
      </c>
      <c r="K111" s="5">
        <v>58368000000</v>
      </c>
      <c r="L111" s="5">
        <v>13000000000</v>
      </c>
      <c r="M111" s="5">
        <v>2000000000</v>
      </c>
      <c r="N111" s="5">
        <v>2000000000</v>
      </c>
    </row>
    <row r="112" spans="3:14" ht="15.5" x14ac:dyDescent="0.35">
      <c r="C112" t="s">
        <v>127</v>
      </c>
      <c r="D112" s="5">
        <v>15463645856</v>
      </c>
      <c r="E112" s="5">
        <v>15442634828</v>
      </c>
      <c r="F112" s="5">
        <v>15442634828</v>
      </c>
      <c r="G112" s="5">
        <v>15442634828</v>
      </c>
      <c r="I112" s="5">
        <v>15442634828</v>
      </c>
      <c r="J112" s="5">
        <v>15442634828</v>
      </c>
      <c r="K112" s="5">
        <v>15436836128</v>
      </c>
      <c r="L112" s="5">
        <v>22344908640</v>
      </c>
    </row>
    <row r="113" spans="2:14" ht="15.5" x14ac:dyDescent="0.35">
      <c r="C113" t="s">
        <v>128</v>
      </c>
      <c r="D113" s="5">
        <v>32284421942</v>
      </c>
      <c r="E113" s="5">
        <v>32149335956</v>
      </c>
      <c r="F113" s="5">
        <v>31633626967</v>
      </c>
      <c r="G113" s="5">
        <v>30019948484</v>
      </c>
      <c r="I113" s="5">
        <v>30019948484</v>
      </c>
      <c r="J113" s="5">
        <v>14091833093</v>
      </c>
      <c r="K113" s="5">
        <v>11434442540</v>
      </c>
      <c r="L113" s="5">
        <v>9956280393</v>
      </c>
      <c r="M113" s="5">
        <v>3681347484</v>
      </c>
      <c r="N113" s="5">
        <v>2008071218</v>
      </c>
    </row>
    <row r="114" spans="2:14" ht="15.5" x14ac:dyDescent="0.35">
      <c r="C114" t="s">
        <v>257</v>
      </c>
      <c r="D114" s="5">
        <v>1000000000</v>
      </c>
      <c r="E114" s="5">
        <v>1000000000</v>
      </c>
      <c r="F114" s="5">
        <v>1000000000</v>
      </c>
      <c r="G114" s="5">
        <v>1000000000</v>
      </c>
      <c r="I114" s="5">
        <v>1000000000</v>
      </c>
      <c r="J114" s="5">
        <v>1000000000</v>
      </c>
      <c r="K114" s="5">
        <v>1000000000</v>
      </c>
    </row>
    <row r="115" spans="2:14" ht="15.5" x14ac:dyDescent="0.35">
      <c r="C115" t="s">
        <v>258</v>
      </c>
      <c r="D115" s="5">
        <v>31284421942</v>
      </c>
      <c r="E115" s="5">
        <v>31149335956</v>
      </c>
      <c r="F115" s="5">
        <v>30633626967</v>
      </c>
      <c r="G115" s="5">
        <v>29019948484</v>
      </c>
      <c r="I115" s="5">
        <v>29019948484</v>
      </c>
      <c r="J115" s="5">
        <v>13091833093</v>
      </c>
      <c r="K115" s="5">
        <v>10434442540</v>
      </c>
      <c r="L115" s="5">
        <v>9956280393</v>
      </c>
      <c r="M115" s="5">
        <v>3681347484</v>
      </c>
      <c r="N115" s="5">
        <v>2008071218</v>
      </c>
    </row>
    <row r="116" spans="2:14" ht="15.5" x14ac:dyDescent="0.35">
      <c r="C116" t="s">
        <v>259</v>
      </c>
      <c r="D116" s="5">
        <v>32284421942</v>
      </c>
      <c r="E116" s="5">
        <v>32149335956</v>
      </c>
      <c r="F116" s="5">
        <v>31633626967</v>
      </c>
      <c r="G116" s="5">
        <v>30019948484</v>
      </c>
      <c r="I116" s="5">
        <v>30019948484</v>
      </c>
      <c r="J116" s="5">
        <v>14091833093</v>
      </c>
      <c r="K116" s="5">
        <v>11434442540</v>
      </c>
      <c r="L116" s="5">
        <v>9956280393</v>
      </c>
      <c r="M116" s="5">
        <v>3681347484</v>
      </c>
      <c r="N116" s="5">
        <v>2008071218</v>
      </c>
    </row>
    <row r="117" spans="2:14" ht="15.5" x14ac:dyDescent="0.35">
      <c r="C117" t="s">
        <v>260</v>
      </c>
      <c r="D117" s="5">
        <v>106246480</v>
      </c>
      <c r="E117" s="5">
        <v>124097353</v>
      </c>
      <c r="F117" s="5">
        <v>122593131</v>
      </c>
      <c r="G117" s="5">
        <v>119381950</v>
      </c>
      <c r="I117" s="5">
        <v>119381950</v>
      </c>
      <c r="J117" s="5">
        <v>97010792</v>
      </c>
      <c r="K117" s="5">
        <v>83372984</v>
      </c>
    </row>
    <row r="118" spans="2:14" ht="15.5" x14ac:dyDescent="0.35">
      <c r="C118" t="s">
        <v>10</v>
      </c>
      <c r="D118" s="5">
        <v>106174122626</v>
      </c>
      <c r="E118" s="5">
        <v>106035876485</v>
      </c>
      <c r="F118" s="5">
        <v>105518663274</v>
      </c>
      <c r="G118" s="5">
        <v>103901773610</v>
      </c>
      <c r="I118" s="5">
        <v>103901773610</v>
      </c>
      <c r="J118" s="5">
        <v>88073210321</v>
      </c>
      <c r="K118" s="5">
        <v>85461619171</v>
      </c>
      <c r="L118" s="5">
        <v>45292850053</v>
      </c>
      <c r="M118" s="5">
        <v>5675997464</v>
      </c>
      <c r="N118" s="5">
        <v>4002784378</v>
      </c>
    </row>
    <row r="119" spans="2:14" ht="15.5" x14ac:dyDescent="0.35">
      <c r="C119" t="s">
        <v>129</v>
      </c>
      <c r="D119" s="5">
        <v>167286474097</v>
      </c>
      <c r="E119" s="5">
        <v>119506619287</v>
      </c>
      <c r="F119" s="5">
        <v>127030923322</v>
      </c>
      <c r="G119" s="5">
        <v>157927541184</v>
      </c>
      <c r="I119" s="5">
        <v>157927541184</v>
      </c>
      <c r="J119" s="5">
        <v>174712102916</v>
      </c>
      <c r="K119" s="5">
        <v>90238509706</v>
      </c>
      <c r="L119" s="5">
        <v>53908746990</v>
      </c>
      <c r="M119" s="5">
        <v>18938039303</v>
      </c>
      <c r="N119" s="5">
        <v>25485243364</v>
      </c>
    </row>
    <row r="120" spans="2:14" ht="15.5" x14ac:dyDescent="0.35">
      <c r="C120" t="s">
        <v>130</v>
      </c>
      <c r="D120" s="5">
        <v>1459234110</v>
      </c>
      <c r="E120" s="5">
        <v>1459234110</v>
      </c>
      <c r="F120" s="5">
        <v>1459234110</v>
      </c>
      <c r="G120" s="5">
        <v>1459234110</v>
      </c>
      <c r="I120" s="5">
        <v>1459234110</v>
      </c>
      <c r="J120" s="5">
        <v>1459234110</v>
      </c>
      <c r="K120" s="5">
        <v>1459200000</v>
      </c>
      <c r="L120" s="5">
        <v>650000</v>
      </c>
      <c r="M120" s="5">
        <v>2000</v>
      </c>
      <c r="N120" s="5">
        <v>2000</v>
      </c>
    </row>
    <row r="122" spans="2:14" ht="15.5" x14ac:dyDescent="0.35">
      <c r="B122" t="s">
        <v>131</v>
      </c>
      <c r="C122" t="s">
        <v>132</v>
      </c>
      <c r="D122" s="5">
        <v>-18172292591</v>
      </c>
      <c r="E122" s="5">
        <v>419866716</v>
      </c>
      <c r="F122" s="5">
        <v>9613979618</v>
      </c>
      <c r="G122" s="5">
        <v>31922835051</v>
      </c>
      <c r="I122" s="5">
        <v>49874567486</v>
      </c>
      <c r="J122" s="5">
        <v>-42098493523</v>
      </c>
      <c r="K122" s="5">
        <v>-32120813071</v>
      </c>
      <c r="L122" s="5">
        <v>10875211134</v>
      </c>
      <c r="M122" s="5">
        <v>5680607924</v>
      </c>
      <c r="N122" s="5">
        <v>-1148433593</v>
      </c>
    </row>
    <row r="123" spans="2:14" ht="15.5" x14ac:dyDescent="0.35">
      <c r="C123" t="s">
        <v>363</v>
      </c>
      <c r="D123" s="5">
        <v>22086972530</v>
      </c>
      <c r="E123" s="5">
        <v>32506017443</v>
      </c>
      <c r="F123" s="5">
        <v>71538802404</v>
      </c>
      <c r="G123" s="5">
        <v>77717317138</v>
      </c>
      <c r="I123" s="5">
        <v>258419847543</v>
      </c>
      <c r="J123" s="5">
        <v>83534711924</v>
      </c>
      <c r="K123" s="5">
        <v>77926582573</v>
      </c>
      <c r="L123" s="5">
        <v>72198837009</v>
      </c>
      <c r="M123" s="5">
        <v>51499699898</v>
      </c>
      <c r="N123" s="5">
        <v>31061060395</v>
      </c>
    </row>
    <row r="124" spans="2:14" ht="15.5" x14ac:dyDescent="0.35">
      <c r="C124" t="s">
        <v>364</v>
      </c>
      <c r="D124" s="5">
        <v>-39733658641</v>
      </c>
      <c r="E124" s="5">
        <v>-31186102338</v>
      </c>
      <c r="F124" s="5">
        <v>-60941709770</v>
      </c>
      <c r="G124" s="5">
        <v>-43732230678</v>
      </c>
      <c r="I124" s="5">
        <v>-204179594655</v>
      </c>
      <c r="J124" s="5">
        <v>-123496458602</v>
      </c>
      <c r="K124" s="5">
        <v>-105755483373</v>
      </c>
      <c r="L124" s="5">
        <v>-60234613169</v>
      </c>
      <c r="M124" s="5">
        <v>-45845884960</v>
      </c>
      <c r="N124" s="5">
        <v>-31617371155</v>
      </c>
    </row>
    <row r="125" spans="2:14" ht="15.5" x14ac:dyDescent="0.35">
      <c r="C125" t="s">
        <v>261</v>
      </c>
      <c r="D125" s="5">
        <v>36250813</v>
      </c>
      <c r="E125" s="5">
        <v>81737800</v>
      </c>
      <c r="F125" s="5">
        <v>36452993</v>
      </c>
      <c r="G125" s="5">
        <v>27986904</v>
      </c>
      <c r="I125" s="5">
        <v>129259187</v>
      </c>
      <c r="J125" s="5">
        <v>93377350</v>
      </c>
      <c r="K125" s="5">
        <v>88641334</v>
      </c>
      <c r="L125" s="5">
        <v>31011654</v>
      </c>
      <c r="M125" s="5">
        <v>41806059</v>
      </c>
      <c r="N125" s="5">
        <v>43271942</v>
      </c>
    </row>
    <row r="126" spans="2:14" ht="15.5" x14ac:dyDescent="0.35">
      <c r="C126" t="s">
        <v>1366</v>
      </c>
    </row>
    <row r="127" spans="2:14" ht="15.5" x14ac:dyDescent="0.35">
      <c r="C127" t="s">
        <v>263</v>
      </c>
      <c r="D127" s="5">
        <v>-561857293</v>
      </c>
      <c r="E127" s="5">
        <v>-981786189</v>
      </c>
      <c r="F127" s="5">
        <v>-1019566009</v>
      </c>
      <c r="G127" s="5">
        <v>-2090238313</v>
      </c>
      <c r="I127" s="5">
        <v>-4494944589</v>
      </c>
      <c r="J127" s="5">
        <v>-2230124195</v>
      </c>
      <c r="K127" s="5">
        <v>-4380553605</v>
      </c>
      <c r="L127" s="5">
        <v>-1120024360</v>
      </c>
      <c r="M127" s="5">
        <v>-15013073</v>
      </c>
      <c r="N127" s="5">
        <v>-635394775</v>
      </c>
    </row>
    <row r="128" spans="2:14" ht="15.5" x14ac:dyDescent="0.35">
      <c r="C128" t="s">
        <v>328</v>
      </c>
    </row>
    <row r="129" spans="3:14" ht="15.5" x14ac:dyDescent="0.35">
      <c r="C129" t="s">
        <v>139</v>
      </c>
      <c r="D129" s="5">
        <v>23625356920</v>
      </c>
      <c r="E129" s="5">
        <v>-10182447957</v>
      </c>
      <c r="F129" s="5">
        <v>-7037449026</v>
      </c>
      <c r="G129" s="5">
        <v>-1012838929</v>
      </c>
      <c r="I129" s="5">
        <v>-11950064844</v>
      </c>
      <c r="J129" s="5">
        <v>30578958002</v>
      </c>
      <c r="K129" s="5">
        <v>62195376575</v>
      </c>
      <c r="L129" s="5">
        <v>3900000000</v>
      </c>
      <c r="M129" s="5">
        <v>-11098900003</v>
      </c>
      <c r="N129" s="5">
        <v>8684578547</v>
      </c>
    </row>
    <row r="130" spans="3:14" ht="15.5" x14ac:dyDescent="0.35">
      <c r="C130" t="s">
        <v>140</v>
      </c>
      <c r="D130" s="5">
        <v>-1777967493</v>
      </c>
      <c r="E130" s="5">
        <v>-1665854194</v>
      </c>
      <c r="F130" s="5">
        <v>-228017524</v>
      </c>
      <c r="G130" s="5">
        <v>-3828585285</v>
      </c>
      <c r="I130" s="5">
        <v>-2709593315</v>
      </c>
      <c r="J130" s="5">
        <v>-2330371903</v>
      </c>
      <c r="K130" s="5">
        <v>-24473592126</v>
      </c>
      <c r="L130" s="5">
        <v>-1247308396</v>
      </c>
      <c r="M130" s="5">
        <v>-80176500</v>
      </c>
      <c r="N130" s="5">
        <v>-1901789182</v>
      </c>
    </row>
    <row r="131" spans="3:14" ht="15.5" x14ac:dyDescent="0.35">
      <c r="C131" t="s">
        <v>143</v>
      </c>
      <c r="D131" s="5">
        <v>-1897485835</v>
      </c>
      <c r="E131" s="5">
        <v>-1665854194</v>
      </c>
      <c r="F131" s="5">
        <v>-228017524</v>
      </c>
      <c r="G131" s="5">
        <v>-1343785449</v>
      </c>
      <c r="I131" s="5">
        <v>-2462368869</v>
      </c>
      <c r="J131" s="5">
        <v>-2332122744</v>
      </c>
      <c r="K131" s="5">
        <v>-7508633938</v>
      </c>
      <c r="L131" s="5">
        <v>-1230515241</v>
      </c>
      <c r="M131" s="5">
        <v>-80176500</v>
      </c>
      <c r="N131" s="5">
        <v>-1901789182</v>
      </c>
    </row>
    <row r="132" spans="3:14" ht="15.5" x14ac:dyDescent="0.35">
      <c r="C132" t="s">
        <v>546</v>
      </c>
      <c r="D132" s="5">
        <v>33000000</v>
      </c>
      <c r="G132" s="5">
        <v>2702703</v>
      </c>
      <c r="I132" s="5">
        <v>137837838</v>
      </c>
    </row>
    <row r="133" spans="3:14" ht="15.5" x14ac:dyDescent="0.35">
      <c r="C133" t="s">
        <v>394</v>
      </c>
      <c r="G133" s="5">
        <v>412900000</v>
      </c>
      <c r="K133" s="5">
        <v>-7335000000</v>
      </c>
    </row>
    <row r="134" spans="3:14" ht="15.5" x14ac:dyDescent="0.35">
      <c r="C134" t="s">
        <v>1085</v>
      </c>
      <c r="D134" s="5">
        <v>-170482401</v>
      </c>
      <c r="I134" s="5">
        <v>-55900000</v>
      </c>
      <c r="J134" s="5">
        <v>-15000502</v>
      </c>
      <c r="K134" s="5">
        <v>-9630000000</v>
      </c>
    </row>
    <row r="135" spans="3:14" ht="15.5" x14ac:dyDescent="0.35">
      <c r="C135" t="s">
        <v>1367</v>
      </c>
      <c r="J135" s="5">
        <v>16751343</v>
      </c>
      <c r="K135" s="5">
        <v>41812</v>
      </c>
    </row>
    <row r="136" spans="3:14" ht="15.5" x14ac:dyDescent="0.35">
      <c r="C136" t="s">
        <v>686</v>
      </c>
      <c r="L136" s="5">
        <v>-16793155</v>
      </c>
    </row>
    <row r="137" spans="3:14" ht="15.5" x14ac:dyDescent="0.35">
      <c r="C137" t="s">
        <v>1044</v>
      </c>
      <c r="G137" s="5">
        <v>4171049</v>
      </c>
      <c r="I137" s="5">
        <v>-329162284</v>
      </c>
    </row>
    <row r="138" spans="3:14" ht="15.5" x14ac:dyDescent="0.35">
      <c r="C138" t="s">
        <v>1368</v>
      </c>
      <c r="D138" s="5">
        <v>257000743</v>
      </c>
      <c r="G138" s="5">
        <v>-2904573588</v>
      </c>
    </row>
    <row r="139" spans="3:14" ht="15.5" x14ac:dyDescent="0.35">
      <c r="C139" t="s">
        <v>1067</v>
      </c>
    </row>
    <row r="140" spans="3:14" ht="15.5" x14ac:dyDescent="0.35">
      <c r="C140" t="s">
        <v>148</v>
      </c>
      <c r="D140" s="5">
        <v>23625356920</v>
      </c>
      <c r="E140" s="5">
        <v>-10182447957</v>
      </c>
      <c r="F140" s="5">
        <v>-7037449026</v>
      </c>
      <c r="G140" s="5">
        <v>-1012838929</v>
      </c>
      <c r="I140" s="5">
        <v>-11950064844</v>
      </c>
      <c r="J140" s="5">
        <v>30578958002</v>
      </c>
      <c r="K140" s="5">
        <v>62195376575</v>
      </c>
      <c r="L140" s="5">
        <v>3900000000</v>
      </c>
      <c r="M140" s="5">
        <v>-11098900003</v>
      </c>
      <c r="N140" s="5">
        <v>8684578547</v>
      </c>
    </row>
    <row r="141" spans="3:14" ht="15.5" x14ac:dyDescent="0.35">
      <c r="C141" t="s">
        <v>1359</v>
      </c>
      <c r="K141" s="5">
        <v>27000000000</v>
      </c>
      <c r="L141" s="5">
        <v>11000000000</v>
      </c>
    </row>
    <row r="142" spans="3:14" ht="15.5" x14ac:dyDescent="0.35">
      <c r="C142" t="s">
        <v>1369</v>
      </c>
      <c r="K142" s="5">
        <v>-4908623425</v>
      </c>
    </row>
    <row r="143" spans="3:14" ht="15.5" x14ac:dyDescent="0.35">
      <c r="C143" t="s">
        <v>376</v>
      </c>
      <c r="K143" s="5">
        <v>40104000000</v>
      </c>
    </row>
    <row r="144" spans="3:14" ht="15.5" x14ac:dyDescent="0.35">
      <c r="C144" t="s">
        <v>404</v>
      </c>
      <c r="J144" s="5">
        <v>7163100</v>
      </c>
    </row>
    <row r="145" spans="2:14" ht="15.5" x14ac:dyDescent="0.35">
      <c r="C145" t="s">
        <v>969</v>
      </c>
      <c r="G145" s="5">
        <v>-30000000</v>
      </c>
    </row>
    <row r="146" spans="2:14" ht="15.5" x14ac:dyDescent="0.35">
      <c r="C146" t="s">
        <v>532</v>
      </c>
      <c r="J146" s="5">
        <v>19255032402</v>
      </c>
    </row>
    <row r="147" spans="2:14" ht="15.5" x14ac:dyDescent="0.35">
      <c r="C147" t="s">
        <v>384</v>
      </c>
      <c r="D147" s="5">
        <v>23658618081</v>
      </c>
      <c r="E147" s="5">
        <v>-8598435669</v>
      </c>
      <c r="F147" s="5">
        <v>-6973200152</v>
      </c>
      <c r="G147" s="5">
        <v>12933759630</v>
      </c>
      <c r="I147" s="5">
        <v>-533466285</v>
      </c>
    </row>
    <row r="148" spans="2:14" ht="15.5" x14ac:dyDescent="0.35">
      <c r="C148" t="s">
        <v>531</v>
      </c>
      <c r="E148" s="5">
        <v>-1605157521</v>
      </c>
    </row>
    <row r="149" spans="2:14" ht="15.5" x14ac:dyDescent="0.35">
      <c r="C149" t="s">
        <v>623</v>
      </c>
      <c r="D149" s="5">
        <v>-97375830</v>
      </c>
      <c r="E149" s="5">
        <v>64248874</v>
      </c>
      <c r="F149" s="5">
        <v>-64248874</v>
      </c>
      <c r="G149" s="5">
        <v>-2500000000</v>
      </c>
      <c r="J149" s="5">
        <v>11316762500</v>
      </c>
      <c r="N149" s="5">
        <v>8684578547</v>
      </c>
    </row>
    <row r="150" spans="2:14" ht="15.5" x14ac:dyDescent="0.35">
      <c r="C150" t="s">
        <v>1370</v>
      </c>
      <c r="D150" s="5">
        <v>21011028</v>
      </c>
    </row>
    <row r="151" spans="2:14" ht="15.5" x14ac:dyDescent="0.35">
      <c r="C151" t="s">
        <v>1371</v>
      </c>
      <c r="D151" s="5">
        <v>43103641</v>
      </c>
      <c r="E151" s="5">
        <v>-43103641</v>
      </c>
      <c r="G151" s="5">
        <v>-11416598559</v>
      </c>
      <c r="I151" s="5">
        <v>-11416598559</v>
      </c>
      <c r="L151" s="5">
        <v>-7100000000</v>
      </c>
      <c r="M151" s="5">
        <v>-11098900003</v>
      </c>
    </row>
    <row r="152" spans="2:14" ht="15.5" x14ac:dyDescent="0.35">
      <c r="C152" t="s">
        <v>157</v>
      </c>
      <c r="D152" s="5">
        <v>3675096836</v>
      </c>
      <c r="E152" s="5">
        <v>-11428435435</v>
      </c>
      <c r="F152" s="5">
        <v>2348513068</v>
      </c>
      <c r="G152" s="5">
        <v>27081410837</v>
      </c>
      <c r="I152" s="5">
        <v>35214909327</v>
      </c>
      <c r="J152" s="5">
        <v>-13849907424</v>
      </c>
      <c r="K152" s="5">
        <v>5600971378</v>
      </c>
      <c r="L152" s="5">
        <v>13527902738</v>
      </c>
      <c r="M152" s="5">
        <v>-5498468579</v>
      </c>
      <c r="N152" s="5">
        <v>5634355772</v>
      </c>
    </row>
    <row r="153" spans="2:14" ht="15.5" x14ac:dyDescent="0.35">
      <c r="C153" t="s">
        <v>290</v>
      </c>
    </row>
    <row r="154" spans="2:14" ht="15.5" x14ac:dyDescent="0.35">
      <c r="C154" t="s">
        <v>158</v>
      </c>
      <c r="F154" s="5">
        <v>44769811909</v>
      </c>
      <c r="I154" s="5">
        <v>9554902582</v>
      </c>
      <c r="J154" s="5">
        <v>23404810006</v>
      </c>
      <c r="K154" s="5">
        <v>17803838628</v>
      </c>
      <c r="L154" s="5">
        <v>4275935890</v>
      </c>
      <c r="M154" s="5">
        <v>8263465104</v>
      </c>
      <c r="N154" s="5">
        <v>2629109332</v>
      </c>
    </row>
    <row r="155" spans="2:14" ht="15.5" x14ac:dyDescent="0.35">
      <c r="C155" t="s">
        <v>159</v>
      </c>
      <c r="D155" s="5">
        <v>3675096836</v>
      </c>
      <c r="E155" s="5">
        <v>-11428435435</v>
      </c>
      <c r="F155" s="5">
        <v>47118324977</v>
      </c>
      <c r="G155" s="5">
        <v>27081410837</v>
      </c>
      <c r="I155" s="5">
        <v>44769811909</v>
      </c>
      <c r="J155" s="5">
        <v>9554902582</v>
      </c>
      <c r="K155" s="5">
        <v>23404810006</v>
      </c>
      <c r="L155" s="5">
        <v>17803838628</v>
      </c>
      <c r="M155" s="5">
        <v>2764996525</v>
      </c>
      <c r="N155" s="5">
        <v>8263465104</v>
      </c>
    </row>
    <row r="157" spans="2:14" ht="15.5" x14ac:dyDescent="0.35">
      <c r="B157" t="s">
        <v>160</v>
      </c>
      <c r="C157" t="s">
        <v>12</v>
      </c>
      <c r="D157" s="5">
        <v>1460000000</v>
      </c>
      <c r="E157" s="5">
        <v>1460000000</v>
      </c>
      <c r="F157" s="5">
        <v>1460000000</v>
      </c>
      <c r="G157" s="5">
        <v>1460000000</v>
      </c>
      <c r="I157" s="5">
        <v>1460000000</v>
      </c>
      <c r="J157" s="5">
        <v>1460000000</v>
      </c>
      <c r="K157" s="5">
        <v>1460000000</v>
      </c>
      <c r="L157" s="5">
        <v>0</v>
      </c>
      <c r="M157" s="5">
        <v>0</v>
      </c>
      <c r="N157" s="5">
        <v>0</v>
      </c>
    </row>
    <row r="158" spans="2:14" ht="15.5" x14ac:dyDescent="0.35">
      <c r="C158" t="s">
        <v>161</v>
      </c>
      <c r="D158" s="6">
        <v>0.09</v>
      </c>
      <c r="E158" s="6">
        <v>1.45</v>
      </c>
      <c r="F158" s="6">
        <v>1.1100000000000001</v>
      </c>
      <c r="G158" s="6">
        <v>8.17</v>
      </c>
    </row>
    <row r="159" spans="2:14" ht="15.5" x14ac:dyDescent="0.35">
      <c r="C159" t="s">
        <v>162</v>
      </c>
      <c r="D159" s="6">
        <v>1022.22</v>
      </c>
      <c r="E159" s="6">
        <v>124.83</v>
      </c>
      <c r="F159" s="6">
        <v>84.68</v>
      </c>
      <c r="G159" s="6">
        <v>12.36</v>
      </c>
    </row>
    <row r="160" spans="2:14" ht="15.5" x14ac:dyDescent="0.35">
      <c r="C160" t="s">
        <v>61</v>
      </c>
      <c r="D160" s="6">
        <v>4.28</v>
      </c>
      <c r="E160" s="6">
        <v>12.24</v>
      </c>
      <c r="F160" s="6">
        <v>4.5599999999999996</v>
      </c>
      <c r="G160" s="6">
        <v>1.51</v>
      </c>
    </row>
    <row r="161" spans="3:7" ht="15.5" x14ac:dyDescent="0.35">
      <c r="C161" t="s">
        <v>163</v>
      </c>
      <c r="E161" s="5">
        <v>3670000000</v>
      </c>
      <c r="F161" s="5">
        <v>3560000000</v>
      </c>
      <c r="G161" s="5">
        <v>14750000000</v>
      </c>
    </row>
    <row r="162" spans="3:7" ht="15.5" x14ac:dyDescent="0.35">
      <c r="C162" t="s">
        <v>164</v>
      </c>
      <c r="D162" s="6">
        <v>8.0000000000000004E-4</v>
      </c>
      <c r="E162" s="6">
        <v>1.77E-2</v>
      </c>
      <c r="F162" s="6">
        <v>1.2699999999999999E-2</v>
      </c>
      <c r="G162" s="6">
        <v>7.5499999999999998E-2</v>
      </c>
    </row>
    <row r="163" spans="3:7" ht="15.5" x14ac:dyDescent="0.35">
      <c r="C163" t="s">
        <v>165</v>
      </c>
      <c r="D163" s="6">
        <v>1.2999999999999999E-3</v>
      </c>
      <c r="E163" s="6">
        <v>0.02</v>
      </c>
      <c r="F163" s="6">
        <v>1.5300000000000001E-2</v>
      </c>
      <c r="G163" s="6">
        <v>0.1148</v>
      </c>
    </row>
    <row r="164" spans="3:7" ht="15.5" x14ac:dyDescent="0.35">
      <c r="C164" t="s">
        <v>166</v>
      </c>
      <c r="D164" s="6">
        <v>1.37E-2</v>
      </c>
      <c r="E164" s="6">
        <v>2.6200000000000001E-2</v>
      </c>
      <c r="F164" s="6">
        <v>2.58E-2</v>
      </c>
      <c r="G164" s="6">
        <v>0.1363</v>
      </c>
    </row>
    <row r="165" spans="3:7" ht="15.5" x14ac:dyDescent="0.35">
      <c r="C165" t="s">
        <v>167</v>
      </c>
    </row>
    <row r="166" spans="3:7" ht="15.5" x14ac:dyDescent="0.35">
      <c r="C166" t="s">
        <v>168</v>
      </c>
      <c r="D166" s="5">
        <v>106000000000</v>
      </c>
      <c r="E166" s="5">
        <v>106000000000</v>
      </c>
      <c r="F166" s="5">
        <v>106000000000</v>
      </c>
      <c r="G166" s="5">
        <v>104000000000</v>
      </c>
    </row>
    <row r="167" spans="3:7" ht="15.5" x14ac:dyDescent="0.35">
      <c r="C167" t="s">
        <v>169</v>
      </c>
      <c r="D167" s="6">
        <v>1.27</v>
      </c>
      <c r="E167" s="6">
        <v>2.4900000000000002</v>
      </c>
      <c r="F167" s="6">
        <v>1.3</v>
      </c>
      <c r="G167" s="6">
        <v>1.42</v>
      </c>
    </row>
    <row r="168" spans="3:7" ht="15.5" x14ac:dyDescent="0.35">
      <c r="C168" t="s">
        <v>170</v>
      </c>
      <c r="D168" s="6">
        <v>72.69</v>
      </c>
      <c r="E168" s="6">
        <v>72.58</v>
      </c>
      <c r="F168" s="6">
        <v>72.23</v>
      </c>
      <c r="G168" s="6">
        <v>71.12</v>
      </c>
    </row>
    <row r="169" spans="3:7" ht="15.5" x14ac:dyDescent="0.35">
      <c r="C169" t="s">
        <v>171</v>
      </c>
      <c r="D169" s="6">
        <v>1.38</v>
      </c>
      <c r="E169" s="6">
        <v>2.73</v>
      </c>
      <c r="F169" s="6">
        <v>1.43</v>
      </c>
      <c r="G169" s="6">
        <v>1.57</v>
      </c>
    </row>
    <row r="170" spans="3:7" ht="15.5" x14ac:dyDescent="0.35">
      <c r="C170" t="s">
        <v>172</v>
      </c>
      <c r="D170" s="6">
        <v>66.540000000000006</v>
      </c>
      <c r="E170" s="6">
        <v>66.34</v>
      </c>
      <c r="F170" s="6">
        <v>65.77</v>
      </c>
      <c r="G170" s="6">
        <v>64.459999999999994</v>
      </c>
    </row>
    <row r="171" spans="3:7" ht="15.5" x14ac:dyDescent="0.35">
      <c r="C171" t="s">
        <v>173</v>
      </c>
      <c r="D171" s="5">
        <v>27000000000</v>
      </c>
      <c r="E171" s="5">
        <v>3000000000</v>
      </c>
      <c r="F171" s="5">
        <v>12000000000</v>
      </c>
      <c r="G171" s="5">
        <v>19000000000</v>
      </c>
    </row>
    <row r="172" spans="3:7" ht="15.5" x14ac:dyDescent="0.35">
      <c r="C172" t="s">
        <v>174</v>
      </c>
      <c r="D172" s="5">
        <v>0</v>
      </c>
      <c r="E172" s="5">
        <v>0</v>
      </c>
      <c r="F172" s="5">
        <v>0</v>
      </c>
      <c r="G172" s="5">
        <v>0</v>
      </c>
    </row>
    <row r="173" spans="3:7" ht="15.5" x14ac:dyDescent="0.35">
      <c r="C173" t="s">
        <v>175</v>
      </c>
      <c r="D173" s="5">
        <v>106000000000</v>
      </c>
      <c r="E173" s="5">
        <v>106000000000</v>
      </c>
      <c r="F173" s="5">
        <v>105000000000</v>
      </c>
      <c r="G173" s="5">
        <v>104000000000</v>
      </c>
    </row>
    <row r="174" spans="3:7" ht="15.5" x14ac:dyDescent="0.35">
      <c r="C174" t="s">
        <v>24</v>
      </c>
      <c r="D174" s="5">
        <v>27000000000</v>
      </c>
      <c r="E174" s="5">
        <v>3000000000</v>
      </c>
      <c r="F174" s="5">
        <v>12000000000</v>
      </c>
      <c r="G174" s="5">
        <v>19000000000</v>
      </c>
    </row>
    <row r="175" spans="3:7" ht="15.5" x14ac:dyDescent="0.35">
      <c r="C175" t="s">
        <v>21</v>
      </c>
      <c r="D175" s="5">
        <v>-12000000000</v>
      </c>
      <c r="E175" s="5">
        <v>-32000000000</v>
      </c>
      <c r="F175" s="5">
        <v>-35000000000</v>
      </c>
      <c r="G175" s="5">
        <v>-26000000000</v>
      </c>
    </row>
    <row r="176" spans="3:7" ht="15.5" x14ac:dyDescent="0.35">
      <c r="C176" t="s">
        <v>176</v>
      </c>
      <c r="D176" s="5">
        <v>76000000000</v>
      </c>
      <c r="E176" s="5">
        <v>77000000000</v>
      </c>
      <c r="F176" s="5">
        <v>78000000000</v>
      </c>
      <c r="G176" s="5">
        <v>75000000000</v>
      </c>
    </row>
    <row r="177" spans="3:14" ht="15.5" x14ac:dyDescent="0.35">
      <c r="C177" t="s">
        <v>177</v>
      </c>
      <c r="D177" s="5">
        <v>-18000000000</v>
      </c>
      <c r="E177" s="5">
        <v>0</v>
      </c>
      <c r="F177" s="5">
        <v>10000000000</v>
      </c>
      <c r="G177" s="5">
        <v>32000000000</v>
      </c>
    </row>
    <row r="178" spans="3:14" ht="15.5" x14ac:dyDescent="0.35">
      <c r="C178" t="s">
        <v>178</v>
      </c>
      <c r="D178" s="5">
        <v>-2000000000</v>
      </c>
      <c r="E178" s="5">
        <v>-2000000000</v>
      </c>
      <c r="F178" s="5">
        <v>0</v>
      </c>
      <c r="G178" s="5">
        <v>-1000000000</v>
      </c>
    </row>
    <row r="179" spans="3:14" ht="15.5" x14ac:dyDescent="0.35">
      <c r="C179" t="s">
        <v>13</v>
      </c>
      <c r="D179" s="5">
        <v>-20000000000</v>
      </c>
      <c r="E179" s="5">
        <v>-1000000000</v>
      </c>
      <c r="F179" s="5">
        <v>9000000000</v>
      </c>
      <c r="G179" s="5">
        <v>31000000000</v>
      </c>
    </row>
    <row r="180" spans="3:14" ht="15.5" x14ac:dyDescent="0.35">
      <c r="C180" t="s">
        <v>16</v>
      </c>
      <c r="D180" s="6">
        <v>-13.75</v>
      </c>
      <c r="E180" s="6">
        <v>-0.85</v>
      </c>
      <c r="F180" s="6">
        <v>6.43</v>
      </c>
      <c r="G180" s="6">
        <v>20.96</v>
      </c>
    </row>
    <row r="181" spans="3:14" ht="15.5" x14ac:dyDescent="0.35">
      <c r="C181" t="s">
        <v>46</v>
      </c>
      <c r="I181" s="6">
        <v>10.92</v>
      </c>
      <c r="J181" s="6">
        <v>1.82</v>
      </c>
      <c r="K181" s="6">
        <v>4.4400000000000004</v>
      </c>
      <c r="L181" s="6">
        <v>9653.74</v>
      </c>
      <c r="M181" s="6">
        <v>836638.13</v>
      </c>
      <c r="N181" s="6">
        <v>825839.87</v>
      </c>
    </row>
    <row r="182" spans="3:14" ht="15.5" x14ac:dyDescent="0.35">
      <c r="C182" t="s">
        <v>60</v>
      </c>
      <c r="I182" s="6">
        <v>9.25</v>
      </c>
      <c r="J182" s="6">
        <v>52.2</v>
      </c>
      <c r="K182" s="6">
        <v>20.72</v>
      </c>
      <c r="L182" s="5">
        <v>0</v>
      </c>
      <c r="M182" s="5">
        <v>0</v>
      </c>
      <c r="N182" s="5">
        <v>0</v>
      </c>
    </row>
    <row r="183" spans="3:14" ht="15.5" x14ac:dyDescent="0.35">
      <c r="C183" t="s">
        <v>63</v>
      </c>
      <c r="I183" s="6">
        <v>0.54</v>
      </c>
      <c r="J183" s="6">
        <v>1.91</v>
      </c>
      <c r="K183" s="6">
        <v>2.08</v>
      </c>
      <c r="L183" s="5">
        <v>0</v>
      </c>
      <c r="M183" s="5">
        <v>0</v>
      </c>
      <c r="N183" s="5">
        <v>0</v>
      </c>
    </row>
    <row r="184" spans="3:14" ht="15.5" x14ac:dyDescent="0.35">
      <c r="C184" t="s">
        <v>179</v>
      </c>
      <c r="I184" s="5">
        <v>26600000000</v>
      </c>
      <c r="J184" s="5">
        <v>9750000000</v>
      </c>
      <c r="K184" s="5">
        <v>10070000000</v>
      </c>
      <c r="L184" s="5">
        <v>9520000000</v>
      </c>
      <c r="N184" s="6">
        <v>4110000000.0000005</v>
      </c>
    </row>
    <row r="185" spans="3:14" ht="15.5" x14ac:dyDescent="0.35">
      <c r="C185" t="s">
        <v>180</v>
      </c>
      <c r="I185" s="6">
        <v>0.1009</v>
      </c>
      <c r="J185" s="6">
        <v>1.52E-2</v>
      </c>
      <c r="K185" s="6">
        <v>7.1800000000000003E-2</v>
      </c>
      <c r="L185" s="6">
        <v>0.1164</v>
      </c>
      <c r="M185" s="6">
        <v>8.8399999999999992E-2</v>
      </c>
      <c r="N185" s="6">
        <v>6.480000000000001E-2</v>
      </c>
    </row>
    <row r="186" spans="3:14" ht="15.5" x14ac:dyDescent="0.35">
      <c r="C186" t="s">
        <v>181</v>
      </c>
      <c r="I186" s="6">
        <v>0.1535</v>
      </c>
      <c r="J186" s="6">
        <v>3.0200000000000001E-2</v>
      </c>
      <c r="K186" s="6">
        <v>7.5899999999999995E-2</v>
      </c>
      <c r="L186" s="6">
        <v>0.13849999999999998</v>
      </c>
      <c r="M186" s="6">
        <v>0.29480000000000001</v>
      </c>
      <c r="N186" s="6">
        <v>0.41259999999999997</v>
      </c>
    </row>
    <row r="187" spans="3:14" ht="15.5" x14ac:dyDescent="0.35">
      <c r="C187" t="s">
        <v>182</v>
      </c>
      <c r="I187" s="6">
        <v>0.22140000000000001</v>
      </c>
      <c r="J187" s="6">
        <v>7.2900000000000006E-2</v>
      </c>
      <c r="K187" s="6">
        <v>0.13339999999999999</v>
      </c>
      <c r="L187" s="6">
        <v>0.34380000000000005</v>
      </c>
      <c r="M187" s="6">
        <v>1.1821999999999999</v>
      </c>
      <c r="N187" s="6">
        <v>1.9528000000000001</v>
      </c>
    </row>
    <row r="188" spans="3:14" ht="15.5" x14ac:dyDescent="0.35">
      <c r="C188" t="s">
        <v>183</v>
      </c>
    </row>
    <row r="189" spans="3:14" ht="15.5" x14ac:dyDescent="0.35">
      <c r="C189" t="s">
        <v>57</v>
      </c>
      <c r="I189" s="6">
        <v>1.42</v>
      </c>
      <c r="J189" s="6">
        <v>1.58</v>
      </c>
      <c r="K189" s="6">
        <v>1.57</v>
      </c>
      <c r="L189" s="5">
        <v>0</v>
      </c>
      <c r="M189" s="5">
        <v>0</v>
      </c>
      <c r="N189" s="5">
        <v>0</v>
      </c>
    </row>
    <row r="190" spans="3:14" ht="15.5" x14ac:dyDescent="0.35">
      <c r="C190" t="s">
        <v>54</v>
      </c>
      <c r="I190" s="6">
        <v>71.12</v>
      </c>
      <c r="J190" s="6">
        <v>60.29</v>
      </c>
      <c r="K190" s="6">
        <v>58.51</v>
      </c>
      <c r="L190" s="6">
        <v>69681.31</v>
      </c>
      <c r="M190" s="6">
        <v>2837998.73</v>
      </c>
      <c r="N190" s="6">
        <v>2001392.19</v>
      </c>
    </row>
    <row r="191" spans="3:14" ht="15.5" x14ac:dyDescent="0.35">
      <c r="C191" t="s">
        <v>184</v>
      </c>
      <c r="I191" s="6">
        <v>1.57</v>
      </c>
      <c r="J191" s="6">
        <v>1.8</v>
      </c>
      <c r="K191" s="6">
        <v>1.83</v>
      </c>
      <c r="L191" s="5">
        <v>0</v>
      </c>
      <c r="M191" s="5">
        <v>0</v>
      </c>
      <c r="N191" s="5">
        <v>0</v>
      </c>
    </row>
    <row r="192" spans="3:14" ht="15.5" x14ac:dyDescent="0.35">
      <c r="C192" t="s">
        <v>185</v>
      </c>
      <c r="I192" s="6">
        <v>64.459999999999994</v>
      </c>
      <c r="J192" s="6">
        <v>52.84</v>
      </c>
      <c r="K192" s="6">
        <v>50.24</v>
      </c>
      <c r="L192" s="6">
        <v>69681.31</v>
      </c>
      <c r="M192" s="6">
        <v>2837998.73</v>
      </c>
      <c r="N192" s="6">
        <v>2001392.19</v>
      </c>
    </row>
    <row r="193" spans="2:14" ht="15.5" x14ac:dyDescent="0.35">
      <c r="C193" t="s">
        <v>186</v>
      </c>
      <c r="I193" s="5">
        <v>19000000000</v>
      </c>
      <c r="J193" s="5">
        <v>19000000000</v>
      </c>
    </row>
    <row r="194" spans="2:14" ht="15.5" x14ac:dyDescent="0.35">
      <c r="C194" t="s">
        <v>187</v>
      </c>
      <c r="I194" s="5">
        <v>0</v>
      </c>
      <c r="J194" s="5">
        <v>19000000000</v>
      </c>
    </row>
    <row r="195" spans="2:14" ht="15.5" x14ac:dyDescent="0.35">
      <c r="C195" t="s">
        <v>26</v>
      </c>
      <c r="I195" s="5">
        <v>19000000000</v>
      </c>
      <c r="J195" s="5">
        <v>39000000000</v>
      </c>
    </row>
    <row r="196" spans="2:14" ht="15.5" x14ac:dyDescent="0.35">
      <c r="C196" t="s">
        <v>23</v>
      </c>
      <c r="I196" s="5">
        <v>-26000000000</v>
      </c>
      <c r="J196" s="5">
        <v>29000000000</v>
      </c>
      <c r="K196" s="5">
        <v>-23000000000</v>
      </c>
      <c r="L196" s="5">
        <v>-18000000000</v>
      </c>
      <c r="M196" s="5">
        <v>-3000000000</v>
      </c>
      <c r="N196" s="5">
        <v>-8000000000</v>
      </c>
    </row>
    <row r="197" spans="2:14" ht="15.5" x14ac:dyDescent="0.35">
      <c r="C197" t="s">
        <v>188</v>
      </c>
      <c r="I197" s="5">
        <v>75000000000</v>
      </c>
      <c r="J197" s="5">
        <v>78000000000</v>
      </c>
      <c r="K197" s="5">
        <v>63000000000</v>
      </c>
      <c r="L197" s="5">
        <v>41000000000</v>
      </c>
      <c r="M197" s="5">
        <v>3000000000</v>
      </c>
      <c r="N197" s="5">
        <v>1000000000</v>
      </c>
    </row>
    <row r="198" spans="2:14" ht="15.5" x14ac:dyDescent="0.35">
      <c r="C198" t="s">
        <v>189</v>
      </c>
      <c r="I198" s="5">
        <v>50000000000</v>
      </c>
      <c r="J198" s="5">
        <v>-42000000000</v>
      </c>
      <c r="K198" s="5">
        <v>-32000000000</v>
      </c>
      <c r="L198" s="5">
        <v>11000000000</v>
      </c>
      <c r="M198" s="5">
        <v>6000000000</v>
      </c>
      <c r="N198" s="5">
        <v>-1000000000</v>
      </c>
    </row>
    <row r="199" spans="2:14" ht="15.5" x14ac:dyDescent="0.35">
      <c r="C199" t="s">
        <v>190</v>
      </c>
      <c r="I199" s="5">
        <v>-2000000000</v>
      </c>
      <c r="J199" s="5">
        <v>-2000000000</v>
      </c>
      <c r="K199" s="5">
        <v>-8000000000</v>
      </c>
      <c r="L199" s="5">
        <v>-1000000000</v>
      </c>
      <c r="M199" s="5">
        <v>0</v>
      </c>
      <c r="N199" s="5">
        <v>-2000000000</v>
      </c>
    </row>
    <row r="200" spans="2:14" ht="15.5" x14ac:dyDescent="0.35">
      <c r="C200" t="s">
        <v>15</v>
      </c>
      <c r="I200" s="5">
        <v>47000000000</v>
      </c>
      <c r="J200" s="5">
        <v>-44000000000</v>
      </c>
      <c r="K200" s="5">
        <v>-40000000000</v>
      </c>
      <c r="L200" s="5">
        <v>10000000000</v>
      </c>
      <c r="M200" s="5">
        <v>6000000000</v>
      </c>
      <c r="N200" s="5">
        <v>-3000000000</v>
      </c>
    </row>
    <row r="201" spans="2:14" ht="15.5" x14ac:dyDescent="0.35">
      <c r="C201" t="s">
        <v>17</v>
      </c>
      <c r="I201" s="6">
        <v>32.49</v>
      </c>
      <c r="J201" s="6">
        <v>-30.45</v>
      </c>
      <c r="K201" s="6">
        <v>-27.16</v>
      </c>
      <c r="L201" s="6">
        <v>14837.99</v>
      </c>
      <c r="M201" s="6">
        <v>2800215.71</v>
      </c>
      <c r="N201" s="6">
        <v>-1525111.39</v>
      </c>
    </row>
    <row r="203" spans="2:14" ht="15.5" x14ac:dyDescent="0.35">
      <c r="B203" t="s">
        <v>191</v>
      </c>
      <c r="C203" t="s">
        <v>192</v>
      </c>
      <c r="D203" s="5">
        <v>135000000</v>
      </c>
      <c r="E203" s="5">
        <v>2000000000</v>
      </c>
      <c r="F203" s="5">
        <v>2000000000</v>
      </c>
      <c r="G203" s="5">
        <v>12000000000</v>
      </c>
      <c r="H203" s="5">
        <v>5000000000</v>
      </c>
      <c r="I203" s="5">
        <v>16000000000</v>
      </c>
      <c r="J203" s="5">
        <v>3000000000</v>
      </c>
      <c r="K203" s="5">
        <v>6000000000</v>
      </c>
      <c r="L203" s="5">
        <v>6000000000</v>
      </c>
      <c r="M203" s="5">
        <v>2000000000</v>
      </c>
      <c r="N203" s="5">
        <v>2000000000</v>
      </c>
    </row>
    <row r="204" spans="2:14" ht="15.5" x14ac:dyDescent="0.35">
      <c r="C204" t="s">
        <v>345</v>
      </c>
      <c r="H204" s="6">
        <v>1.1000000000000001</v>
      </c>
      <c r="I204" s="6">
        <v>1.1000000000000001</v>
      </c>
    </row>
    <row r="205" spans="2:14" ht="15.5" x14ac:dyDescent="0.35">
      <c r="C205" t="s">
        <v>65</v>
      </c>
      <c r="H205" s="6">
        <v>0.31109999999999999</v>
      </c>
      <c r="I205" s="6">
        <v>0.1008</v>
      </c>
    </row>
    <row r="206" spans="2:14" ht="15.5" x14ac:dyDescent="0.35">
      <c r="C206" t="s">
        <v>346</v>
      </c>
      <c r="H206" s="6">
        <v>1.4499999999999999E-2</v>
      </c>
      <c r="I206" s="6">
        <v>1.0700000000000001E-2</v>
      </c>
    </row>
    <row r="207" spans="2:14" ht="15.5" x14ac:dyDescent="0.35">
      <c r="C207" t="s">
        <v>45</v>
      </c>
      <c r="D207" s="6">
        <v>0.09</v>
      </c>
      <c r="E207" s="6">
        <v>1.45</v>
      </c>
      <c r="F207" s="6">
        <v>1.1100000000000001</v>
      </c>
      <c r="G207" s="6">
        <v>8.17</v>
      </c>
      <c r="H207" s="6">
        <v>3.54</v>
      </c>
      <c r="I207" s="6">
        <v>10.92</v>
      </c>
      <c r="J207" s="6">
        <v>1.82</v>
      </c>
      <c r="K207" s="6">
        <v>4.4400000000000004</v>
      </c>
      <c r="L207" s="6">
        <v>4.3</v>
      </c>
      <c r="M207" s="6">
        <v>1.1499999999999999</v>
      </c>
      <c r="N207" s="6">
        <v>1.1299999999999999</v>
      </c>
    </row>
    <row r="208" spans="2:14" ht="15.5" x14ac:dyDescent="0.35">
      <c r="C208" t="s">
        <v>67</v>
      </c>
      <c r="H208" s="6">
        <v>1.1000000000000001</v>
      </c>
      <c r="I208" s="6">
        <v>1.1000000000000001</v>
      </c>
    </row>
    <row r="209" spans="3:14" ht="15.5" x14ac:dyDescent="0.35">
      <c r="C209" t="s">
        <v>347</v>
      </c>
      <c r="H209" s="6">
        <v>0.31109999999999999</v>
      </c>
      <c r="I209" s="6">
        <v>0.1008</v>
      </c>
    </row>
    <row r="210" spans="3:14" ht="15.5" x14ac:dyDescent="0.35">
      <c r="C210" t="s">
        <v>348</v>
      </c>
      <c r="H210" s="6">
        <v>1.4499999999999999E-2</v>
      </c>
      <c r="I210" s="6">
        <v>1.0700000000000001E-2</v>
      </c>
    </row>
    <row r="211" spans="3:14" ht="15.5" x14ac:dyDescent="0.35">
      <c r="C211" t="s">
        <v>193</v>
      </c>
      <c r="D211" s="5">
        <v>31000000000</v>
      </c>
      <c r="E211" s="5">
        <v>22000000000</v>
      </c>
      <c r="F211" s="5">
        <v>30000000000</v>
      </c>
      <c r="G211" s="5">
        <v>97000000000</v>
      </c>
      <c r="H211" s="5">
        <v>111000000000</v>
      </c>
      <c r="I211" s="5">
        <v>273000000000</v>
      </c>
      <c r="J211" s="5">
        <v>73000000000</v>
      </c>
      <c r="K211" s="5">
        <v>64000000000</v>
      </c>
      <c r="L211" s="5">
        <v>66000000000</v>
      </c>
      <c r="M211" s="5">
        <v>41000000000</v>
      </c>
      <c r="N211" s="5">
        <v>37000000000</v>
      </c>
    </row>
    <row r="212" spans="3:14" ht="15.5" x14ac:dyDescent="0.35">
      <c r="C212" t="s">
        <v>349</v>
      </c>
      <c r="H212" s="6">
        <v>1.1000000000000001</v>
      </c>
      <c r="I212" s="6">
        <v>1.1000000000000001</v>
      </c>
    </row>
    <row r="213" spans="3:14" ht="15.5" x14ac:dyDescent="0.35">
      <c r="C213" t="s">
        <v>350</v>
      </c>
      <c r="H213" s="6">
        <v>0.31109999999999999</v>
      </c>
      <c r="I213" s="6">
        <v>0.1008</v>
      </c>
    </row>
    <row r="214" spans="3:14" ht="15.5" x14ac:dyDescent="0.35">
      <c r="C214" t="s">
        <v>351</v>
      </c>
      <c r="H214" s="6">
        <v>1.4499999999999999E-2</v>
      </c>
      <c r="I214" s="6">
        <v>1.0700000000000001E-2</v>
      </c>
    </row>
    <row r="215" spans="3:14" ht="15.5" x14ac:dyDescent="0.35">
      <c r="C215" t="s">
        <v>194</v>
      </c>
      <c r="I215" s="6">
        <v>21.49</v>
      </c>
    </row>
    <row r="216" spans="3:14" ht="15.5" x14ac:dyDescent="0.35">
      <c r="C216" t="s">
        <v>292</v>
      </c>
      <c r="I216" s="6">
        <v>7.02</v>
      </c>
    </row>
    <row r="217" spans="3:14" ht="15.5" x14ac:dyDescent="0.35">
      <c r="C217" t="s">
        <v>195</v>
      </c>
      <c r="I217" s="6">
        <v>6.95</v>
      </c>
    </row>
    <row r="218" spans="3:14" ht="15.5" x14ac:dyDescent="0.35">
      <c r="C218" t="s">
        <v>293</v>
      </c>
      <c r="I218" s="6">
        <v>0.1424</v>
      </c>
    </row>
    <row r="219" spans="3:14" ht="15.5" x14ac:dyDescent="0.35">
      <c r="C219" t="s">
        <v>294</v>
      </c>
      <c r="I219" s="6">
        <v>0.61</v>
      </c>
    </row>
    <row r="220" spans="3:14" ht="15.5" x14ac:dyDescent="0.35">
      <c r="C220" t="s">
        <v>196</v>
      </c>
      <c r="I220" s="6">
        <v>1.05</v>
      </c>
    </row>
    <row r="221" spans="3:14" ht="15.5" x14ac:dyDescent="0.35">
      <c r="C221" t="s">
        <v>295</v>
      </c>
      <c r="I221" s="6">
        <v>4.66</v>
      </c>
    </row>
    <row r="222" spans="3:14" ht="15.5" x14ac:dyDescent="0.35">
      <c r="C222" t="s">
        <v>296</v>
      </c>
      <c r="I222" s="6">
        <v>5.95</v>
      </c>
    </row>
    <row r="223" spans="3:14" ht="15.5" x14ac:dyDescent="0.35">
      <c r="C223" t="s">
        <v>297</v>
      </c>
      <c r="I223" s="6">
        <v>4.71</v>
      </c>
    </row>
    <row r="224" spans="3:14" ht="15.5" x14ac:dyDescent="0.35">
      <c r="C224" t="s">
        <v>298</v>
      </c>
      <c r="I224" s="6">
        <v>3.87</v>
      </c>
    </row>
    <row r="225" spans="3:9" ht="15.5" x14ac:dyDescent="0.35">
      <c r="C225" t="s">
        <v>299</v>
      </c>
      <c r="I225" s="6">
        <v>0.01</v>
      </c>
    </row>
    <row r="226" spans="3:9" ht="15.5" x14ac:dyDescent="0.35">
      <c r="C226" t="s">
        <v>300</v>
      </c>
      <c r="I226" s="6">
        <v>-0.08</v>
      </c>
    </row>
    <row r="227" spans="3:9" ht="15.5" x14ac:dyDescent="0.35">
      <c r="C227" t="s">
        <v>301</v>
      </c>
      <c r="I227" s="6">
        <v>10.82</v>
      </c>
    </row>
    <row r="228" spans="3:9" ht="15.5" x14ac:dyDescent="0.35">
      <c r="C228" t="s">
        <v>197</v>
      </c>
      <c r="I228" s="6">
        <v>3.54</v>
      </c>
    </row>
    <row r="229" spans="3:9" ht="15.5" x14ac:dyDescent="0.35">
      <c r="C229" t="s">
        <v>302</v>
      </c>
      <c r="I229" s="6">
        <v>123.58</v>
      </c>
    </row>
    <row r="230" spans="3:9" ht="15.5" x14ac:dyDescent="0.35">
      <c r="C230" t="s">
        <v>198</v>
      </c>
      <c r="D230" s="6">
        <v>26.83</v>
      </c>
    </row>
    <row r="231" spans="3:9" ht="15.5" x14ac:dyDescent="0.35">
      <c r="C231" t="s">
        <v>199</v>
      </c>
      <c r="I231" s="6">
        <v>72.69</v>
      </c>
    </row>
    <row r="232" spans="3:9" ht="15.5" x14ac:dyDescent="0.35">
      <c r="C232" t="s">
        <v>303</v>
      </c>
      <c r="I232" s="6">
        <v>12.78</v>
      </c>
    </row>
    <row r="233" spans="3:9" ht="15.5" x14ac:dyDescent="0.35">
      <c r="C233" t="s">
        <v>200</v>
      </c>
      <c r="D233" s="6">
        <v>2.2799999999999998</v>
      </c>
    </row>
    <row r="234" spans="3:9" ht="15.5" x14ac:dyDescent="0.35">
      <c r="C234" t="s">
        <v>201</v>
      </c>
      <c r="D234" s="6">
        <v>1.35</v>
      </c>
    </row>
    <row r="235" spans="3:9" ht="15.5" x14ac:dyDescent="0.35">
      <c r="C235" t="s">
        <v>202</v>
      </c>
      <c r="D235" s="6">
        <v>0.25</v>
      </c>
    </row>
    <row r="236" spans="3:9" ht="15.5" x14ac:dyDescent="0.35">
      <c r="C236" t="s">
        <v>203</v>
      </c>
      <c r="D236" s="6">
        <v>0.57999999999999996</v>
      </c>
    </row>
    <row r="237" spans="3:9" ht="15.5" x14ac:dyDescent="0.35">
      <c r="C237" t="s">
        <v>204</v>
      </c>
      <c r="D237" s="6">
        <v>0.16</v>
      </c>
    </row>
    <row r="238" spans="3:9" ht="15.5" x14ac:dyDescent="0.35">
      <c r="C238" t="s">
        <v>205</v>
      </c>
      <c r="D238" s="6">
        <v>1.58</v>
      </c>
    </row>
    <row r="239" spans="3:9" ht="15.5" x14ac:dyDescent="0.35">
      <c r="C239" t="s">
        <v>13</v>
      </c>
      <c r="D239" s="5">
        <v>-20000000000</v>
      </c>
    </row>
    <row r="240" spans="3:9" ht="15.5" x14ac:dyDescent="0.35">
      <c r="C240" t="s">
        <v>206</v>
      </c>
      <c r="I240" s="6">
        <v>6.27</v>
      </c>
    </row>
    <row r="241" spans="3:9" ht="15.5" x14ac:dyDescent="0.35">
      <c r="C241" t="s">
        <v>207</v>
      </c>
      <c r="I241" s="6">
        <v>9.4399999999999998E-2</v>
      </c>
    </row>
    <row r="242" spans="3:9" ht="15.5" x14ac:dyDescent="0.35">
      <c r="C242" t="s">
        <v>208</v>
      </c>
      <c r="I242" s="6">
        <v>0.1489</v>
      </c>
    </row>
    <row r="243" spans="3:9" ht="15.5" x14ac:dyDescent="0.35">
      <c r="C243" t="s">
        <v>209</v>
      </c>
      <c r="I243" s="6">
        <v>0.1946</v>
      </c>
    </row>
    <row r="244" spans="3:9" ht="15.5" x14ac:dyDescent="0.35">
      <c r="C244" t="s">
        <v>305</v>
      </c>
      <c r="I244" s="6">
        <v>0.13619999999999999</v>
      </c>
    </row>
    <row r="245" spans="3:9" ht="15.5" x14ac:dyDescent="0.35">
      <c r="C245" t="s">
        <v>210</v>
      </c>
      <c r="D245" s="6">
        <v>42.58</v>
      </c>
    </row>
    <row r="246" spans="3:9" ht="15.5" x14ac:dyDescent="0.35">
      <c r="C246" t="s">
        <v>211</v>
      </c>
      <c r="D246" s="6">
        <v>140.80000000000001</v>
      </c>
    </row>
    <row r="247" spans="3:9" ht="15.5" x14ac:dyDescent="0.35">
      <c r="C247" t="s">
        <v>212</v>
      </c>
      <c r="D247" s="6">
        <v>71.569999999999993</v>
      </c>
    </row>
    <row r="248" spans="3:9" ht="15.5" x14ac:dyDescent="0.35">
      <c r="C248" t="s">
        <v>213</v>
      </c>
      <c r="D248" s="6">
        <v>111.81</v>
      </c>
    </row>
    <row r="249" spans="3:9" ht="15.5" x14ac:dyDescent="0.35">
      <c r="C249" t="s">
        <v>214</v>
      </c>
      <c r="D249" s="6">
        <v>2.14</v>
      </c>
    </row>
    <row r="250" spans="3:9" ht="15.5" x14ac:dyDescent="0.35">
      <c r="C250" t="s">
        <v>306</v>
      </c>
      <c r="I250" s="6">
        <v>1.26</v>
      </c>
    </row>
    <row r="251" spans="3:9" ht="15.5" x14ac:dyDescent="0.35">
      <c r="C251" t="s">
        <v>307</v>
      </c>
      <c r="I251" s="6">
        <v>3.66</v>
      </c>
    </row>
    <row r="252" spans="3:9" ht="15.5" x14ac:dyDescent="0.35">
      <c r="C252" t="s">
        <v>41</v>
      </c>
      <c r="I252" s="5">
        <v>111000000000</v>
      </c>
    </row>
    <row r="253" spans="3:9" ht="15.5" x14ac:dyDescent="0.35">
      <c r="C253" t="s">
        <v>215</v>
      </c>
      <c r="I253" s="5">
        <v>99000000000</v>
      </c>
    </row>
    <row r="254" spans="3:9" ht="15.5" x14ac:dyDescent="0.35">
      <c r="C254" t="s">
        <v>216</v>
      </c>
      <c r="I254" s="5">
        <v>1460000000</v>
      </c>
    </row>
    <row r="255" spans="3:9" ht="15.5" x14ac:dyDescent="0.35">
      <c r="C255" t="s">
        <v>217</v>
      </c>
      <c r="I255" s="6">
        <v>0.42180000000000001</v>
      </c>
    </row>
    <row r="256" spans="3:9" ht="15.5" x14ac:dyDescent="0.35">
      <c r="C256" t="s">
        <v>218</v>
      </c>
      <c r="D256" s="6">
        <v>0.21609999999999999</v>
      </c>
    </row>
    <row r="257" spans="3:9" ht="15.5" x14ac:dyDescent="0.35">
      <c r="C257" t="s">
        <v>219</v>
      </c>
      <c r="D257" s="6">
        <v>4.7100000000000003E-2</v>
      </c>
    </row>
    <row r="258" spans="3:9" ht="15.5" x14ac:dyDescent="0.35">
      <c r="C258" t="s">
        <v>220</v>
      </c>
      <c r="D258" s="6">
        <v>4.3E-3</v>
      </c>
    </row>
    <row r="259" spans="3:9" ht="15.5" x14ac:dyDescent="0.35">
      <c r="C259" t="s">
        <v>221</v>
      </c>
      <c r="D259" s="6">
        <v>0.1216</v>
      </c>
    </row>
    <row r="260" spans="3:9" ht="15.5" x14ac:dyDescent="0.35">
      <c r="C260" t="s">
        <v>222</v>
      </c>
      <c r="D260" s="6">
        <v>-4.0300000000000002E-2</v>
      </c>
    </row>
    <row r="261" spans="3:9" ht="15.5" x14ac:dyDescent="0.35">
      <c r="C261" t="s">
        <v>223</v>
      </c>
      <c r="D261" s="6">
        <v>-0.84689999999999999</v>
      </c>
    </row>
    <row r="262" spans="3:9" ht="15.5" x14ac:dyDescent="0.35">
      <c r="C262" t="s">
        <v>353</v>
      </c>
      <c r="I262" s="6">
        <v>1.1000000000000001</v>
      </c>
    </row>
    <row r="263" spans="3:9" ht="15.5" x14ac:dyDescent="0.35">
      <c r="C263" t="s">
        <v>354</v>
      </c>
      <c r="I263" s="6">
        <v>1.1000000000000001</v>
      </c>
    </row>
    <row r="264" spans="3:9" ht="15.5" x14ac:dyDescent="0.35">
      <c r="C264" t="s">
        <v>355</v>
      </c>
      <c r="I264" s="6">
        <v>0.31109999999999999</v>
      </c>
    </row>
    <row r="265" spans="3:9" ht="15.5" x14ac:dyDescent="0.35">
      <c r="C265" t="s">
        <v>356</v>
      </c>
      <c r="I265" s="6">
        <v>1.4499999999999999E-2</v>
      </c>
    </row>
    <row r="266" spans="3:9" ht="15.5" x14ac:dyDescent="0.35">
      <c r="C266" t="s">
        <v>357</v>
      </c>
      <c r="I266" t="s">
        <v>868</v>
      </c>
    </row>
    <row r="267" spans="3:9" ht="15.5" x14ac:dyDescent="0.35">
      <c r="C267" t="s">
        <v>224</v>
      </c>
      <c r="I267" s="5">
        <v>7</v>
      </c>
    </row>
    <row r="268" spans="3:9" ht="15.5" x14ac:dyDescent="0.35">
      <c r="C268" t="s">
        <v>225</v>
      </c>
      <c r="I268" s="6">
        <v>0.16</v>
      </c>
    </row>
    <row r="269" spans="3:9" ht="15.5" x14ac:dyDescent="0.35">
      <c r="C269" t="s">
        <v>226</v>
      </c>
      <c r="I269" s="6">
        <v>0.11</v>
      </c>
    </row>
    <row r="270" spans="3:9" ht="15.5" x14ac:dyDescent="0.35">
      <c r="C270" t="s">
        <v>308</v>
      </c>
      <c r="I270" s="6">
        <v>0.78</v>
      </c>
    </row>
    <row r="271" spans="3:9" ht="15.5" x14ac:dyDescent="0.35">
      <c r="C271" t="s">
        <v>228</v>
      </c>
      <c r="I271" s="6">
        <v>0.7</v>
      </c>
    </row>
    <row r="272" spans="3:9" ht="15.5" x14ac:dyDescent="0.35">
      <c r="C272" t="s">
        <v>229</v>
      </c>
      <c r="I272" s="6">
        <v>0.54</v>
      </c>
    </row>
    <row r="273" spans="3:9" ht="15.5" x14ac:dyDescent="0.35">
      <c r="C273" t="s">
        <v>230</v>
      </c>
      <c r="I273" s="6">
        <v>0.1</v>
      </c>
    </row>
    <row r="274" spans="3:9" ht="15.5" x14ac:dyDescent="0.35">
      <c r="C274" t="s">
        <v>309</v>
      </c>
      <c r="I274" s="5">
        <v>180000000000</v>
      </c>
    </row>
    <row r="275" spans="3:9" ht="15.5" x14ac:dyDescent="0.35">
      <c r="C275" t="s">
        <v>310</v>
      </c>
      <c r="I275" s="5">
        <v>41000000000</v>
      </c>
    </row>
    <row r="276" spans="3:9" ht="15.5" x14ac:dyDescent="0.35">
      <c r="C276" t="s">
        <v>311</v>
      </c>
      <c r="I276" s="5">
        <v>26000000000</v>
      </c>
    </row>
    <row r="277" spans="3:9" ht="15.5" x14ac:dyDescent="0.35">
      <c r="C277" t="s">
        <v>312</v>
      </c>
      <c r="I277" s="5">
        <v>16000000000</v>
      </c>
    </row>
    <row r="278" spans="3:9" ht="15.5" x14ac:dyDescent="0.35">
      <c r="C278" t="s">
        <v>231</v>
      </c>
      <c r="D278" s="5">
        <v>39000000000</v>
      </c>
    </row>
    <row r="279" spans="3:9" ht="15.5" x14ac:dyDescent="0.35">
      <c r="C279" t="s">
        <v>232</v>
      </c>
      <c r="D279" s="5">
        <v>167000000000</v>
      </c>
    </row>
    <row r="280" spans="3:9" ht="15.5" x14ac:dyDescent="0.35">
      <c r="C280" t="s">
        <v>233</v>
      </c>
      <c r="D280" s="5">
        <v>61000000000</v>
      </c>
    </row>
    <row r="281" spans="3:9" ht="15.5" x14ac:dyDescent="0.35">
      <c r="C281" t="s">
        <v>176</v>
      </c>
      <c r="D281" s="5">
        <v>76000000000</v>
      </c>
    </row>
    <row r="282" spans="3:9" ht="15.5" x14ac:dyDescent="0.35">
      <c r="C282" t="s">
        <v>175</v>
      </c>
      <c r="I282" s="5">
        <v>106000000000</v>
      </c>
    </row>
    <row r="283" spans="3:9" ht="15.5" x14ac:dyDescent="0.35">
      <c r="C283" t="s">
        <v>174</v>
      </c>
      <c r="D283" s="5">
        <v>0</v>
      </c>
    </row>
    <row r="284" spans="3:9" ht="15.5" x14ac:dyDescent="0.35">
      <c r="C284" t="s">
        <v>173</v>
      </c>
      <c r="D284" s="5">
        <v>27000000000</v>
      </c>
    </row>
    <row r="285" spans="3:9" ht="15.5" x14ac:dyDescent="0.35">
      <c r="C285" t="s">
        <v>24</v>
      </c>
      <c r="D285" s="5">
        <v>27000000000</v>
      </c>
    </row>
    <row r="286" spans="3:9" ht="15.5" x14ac:dyDescent="0.35">
      <c r="C286" t="s">
        <v>21</v>
      </c>
      <c r="D286" s="5">
        <v>-12000000000</v>
      </c>
    </row>
    <row r="287" spans="3:9" ht="15.5" x14ac:dyDescent="0.35">
      <c r="C287" t="s">
        <v>234</v>
      </c>
      <c r="I287" s="5">
        <v>106000000000</v>
      </c>
    </row>
    <row r="288" spans="3:9" ht="15.5" x14ac:dyDescent="0.35">
      <c r="C288" t="s">
        <v>313</v>
      </c>
      <c r="I288" s="5">
        <v>24000000000</v>
      </c>
    </row>
    <row r="289" spans="3:9" ht="15.5" x14ac:dyDescent="0.35">
      <c r="C289" t="s">
        <v>314</v>
      </c>
      <c r="I289" s="5">
        <v>-8000000000</v>
      </c>
    </row>
    <row r="290" spans="3:9" ht="15.5" x14ac:dyDescent="0.35">
      <c r="C290" t="s">
        <v>315</v>
      </c>
      <c r="I290" s="5">
        <v>5000000000</v>
      </c>
    </row>
    <row r="291" spans="3:9" ht="15.5" x14ac:dyDescent="0.35">
      <c r="C291" t="s">
        <v>316</v>
      </c>
      <c r="I291" s="5">
        <v>-5000000000</v>
      </c>
    </row>
    <row r="292" spans="3:9" ht="15.5" x14ac:dyDescent="0.35">
      <c r="C292" t="s">
        <v>317</v>
      </c>
      <c r="I292" s="5">
        <v>19000000000</v>
      </c>
    </row>
  </sheetData>
  <pageMargins left="0.7" right="0.7" top="0.75" bottom="0.75" header="0.3" footer="0.3"/>
  <ignoredErrors>
    <ignoredError sqref="A1:N293" numberStoredAsText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N28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1372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1373</v>
      </c>
      <c r="D2" s="2" vm="225">
        <f ca="1">IFERROR(_xlfn.STOCKHISTORY("XIDX:" &amp; $C$1, D3, , 0, 0, 1), "Libur")</f>
        <v>1370</v>
      </c>
      <c r="E2" s="2" vm="226">
        <f ca="1">IFERROR(_xlfn.STOCKHISTORY("XIDX:" &amp; $C$1, E3, , 0, 0, 1), "Libur")</f>
        <v>1180</v>
      </c>
      <c r="H2" s="2" vm="226">
        <f ca="1">IFERROR(INDEX(D2:G2,COUNT(D2:G2)),"")</f>
        <v>1180</v>
      </c>
      <c r="I2" s="2" vm="227">
        <f t="shared" ref="I2:N2" ca="1" si="0">IFERROR(_xlfn.STOCKHISTORY("XIDX:" &amp; $C$1, I1, , 0, 0, 1), "Libur")</f>
        <v>1550</v>
      </c>
      <c r="J2" s="2" vm="228">
        <f t="shared" ca="1" si="0"/>
        <v>1685</v>
      </c>
      <c r="K2" s="2" vm="229">
        <f t="shared" ca="1" si="0"/>
        <v>1400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1006087179026</v>
      </c>
      <c r="E4" s="2">
        <f>IFERROR(INDEX(E51:E500,MATCH($C$4,$C$51:$C$500,0)),"")</f>
        <v>1095972132331</v>
      </c>
      <c r="H4" s="2">
        <f>IFERROR(SUM(D4:G4)*(4/MAX(1,COUNT(D4:G4))),"")</f>
        <v>4204118622714</v>
      </c>
      <c r="I4" s="2">
        <f t="shared" ref="I4:N4" si="1">IFERROR(INDEX(I51:I500,MATCH($C$4,$C$51:$C$500,0)),"")</f>
        <v>5454701713395</v>
      </c>
      <c r="J4" s="2">
        <f t="shared" si="1"/>
        <v>5361539704335</v>
      </c>
      <c r="K4" s="2">
        <f t="shared" si="1"/>
        <v>4200927016758</v>
      </c>
      <c r="L4" s="2">
        <f t="shared" si="1"/>
        <v>3510262247585</v>
      </c>
      <c r="M4" s="2">
        <f t="shared" si="1"/>
        <v>3114124365614</v>
      </c>
      <c r="N4" s="2">
        <f t="shared" si="1"/>
        <v>2897470576811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100092632509</v>
      </c>
      <c r="E5" s="2">
        <f>IFERROR(INDEX(E51:E500,MATCH($C$5,$C$51:$C$500,0)),"")</f>
        <v>110600413317</v>
      </c>
      <c r="H5" s="2">
        <f>IFERROR(SUM(D5:G5)*(4/MAX(1,COUNT(D5:G5))),"")</f>
        <v>421386091652</v>
      </c>
      <c r="I5" s="2">
        <f t="shared" ref="I5:N5" si="2">IFERROR(INDEX(I51:I500,MATCH($C$5,$C$51:$C$500,0)),"")</f>
        <v>551130157678</v>
      </c>
      <c r="J5" s="2">
        <f t="shared" si="2"/>
        <v>528145040800</v>
      </c>
      <c r="K5" s="2">
        <f t="shared" si="2"/>
        <v>442758228455</v>
      </c>
      <c r="L5" s="2">
        <f t="shared" si="2"/>
        <v>394929925631</v>
      </c>
      <c r="M5" s="2">
        <f t="shared" si="2"/>
        <v>336836109285</v>
      </c>
      <c r="N5" s="2">
        <f t="shared" si="2"/>
        <v>308938808143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2169360617053</v>
      </c>
      <c r="E6" s="2">
        <f>IFERROR(INDEX(E51:E500,MATCH($C$6,$C$51:$C$500,0)),"")</f>
        <v>2402046101744</v>
      </c>
      <c r="H6" s="2">
        <f>IFERROR(INDEX(D6:G6,COUNT(D6:G6)),"")</f>
        <v>2402046101744</v>
      </c>
      <c r="I6" s="2">
        <f t="shared" ref="I6:N6" si="3">IFERROR(INDEX(I51:I500,MATCH($C$6,$C$51:$C$500,0)),"")</f>
        <v>2291445688427</v>
      </c>
      <c r="J6" s="2">
        <f t="shared" si="3"/>
        <v>2160997301549</v>
      </c>
      <c r="K6" s="2">
        <f t="shared" si="3"/>
        <v>1945354175773</v>
      </c>
      <c r="L6" s="2">
        <f t="shared" si="3"/>
        <v>1237392831467</v>
      </c>
      <c r="M6" s="2">
        <f t="shared" si="3"/>
        <v>1007462905836</v>
      </c>
      <c r="N6" s="2">
        <f t="shared" si="3"/>
        <v>1070626796551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3.14</v>
      </c>
      <c r="E7" s="3">
        <f>IFERROR(INDEX(E51:E500,MATCH($C$7,$C$51:$C$500,0))/1000000000,"")</f>
        <v>3.14</v>
      </c>
      <c r="H7" s="3">
        <f>IFERROR(INDEX(D7:G7,COUNT(D7:G7)),"")</f>
        <v>3.14</v>
      </c>
      <c r="I7" s="3">
        <f t="shared" ref="I7:N7" si="4">IFERROR(INDEX(I51:I500,MATCH($C$7,$C$51:$C$500,0))/1000000000,"")</f>
        <v>3.14</v>
      </c>
      <c r="J7" s="3">
        <f t="shared" si="4"/>
        <v>3.14</v>
      </c>
      <c r="K7" s="3">
        <f t="shared" si="4"/>
        <v>3.14</v>
      </c>
      <c r="L7" s="3">
        <f t="shared" si="4"/>
        <v>1.33</v>
      </c>
      <c r="M7" s="3">
        <f t="shared" si="4"/>
        <v>1.33</v>
      </c>
      <c r="N7" s="3">
        <f t="shared" si="4"/>
        <v>1.33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-246000000000</v>
      </c>
      <c r="E8" s="2">
        <f>IFERROR(INDEX(E51:E500,MATCH("Free cash flow (Quarter)",$C$51:$C$500,0)),"")</f>
        <v>-136000000000</v>
      </c>
      <c r="H8" s="2">
        <f>IFERROR(INDEX(D8:G8,COUNT(D8:G8)),"")</f>
        <v>-136000000000</v>
      </c>
      <c r="I8" s="2">
        <f t="shared" ref="I8:N8" si="5">IFERROR(INDEX(I51:I500,MATCH($C$8,$C$51:$C$500,0)),"")</f>
        <v>666000000000</v>
      </c>
      <c r="J8" s="2">
        <f t="shared" si="5"/>
        <v>875000000000</v>
      </c>
      <c r="K8" s="2">
        <f t="shared" si="5"/>
        <v>213000000000</v>
      </c>
      <c r="L8" s="2">
        <f t="shared" si="5"/>
        <v>92000000000</v>
      </c>
      <c r="M8" s="2">
        <f t="shared" si="5"/>
        <v>228000000000</v>
      </c>
      <c r="N8" s="2">
        <f t="shared" si="5"/>
        <v>331000000000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-78.459999999999994</v>
      </c>
      <c r="E9" s="3">
        <f>IFERROR(INDEX(E51:E500,MATCH("Free cash flow per share (Quarter)",$C$51:$C$500,0)),"")</f>
        <v>-43.36</v>
      </c>
      <c r="H9" s="3">
        <f>IFERROR(INDEX(D9:G9,COUNT(D9:G9)),"")</f>
        <v>-43.36</v>
      </c>
      <c r="I9" s="3">
        <f t="shared" ref="I9:N9" si="6">IFERROR(INDEX(I51:I500,MATCH($C$9,$C$51:$C$500,0)),"")</f>
        <v>212.07</v>
      </c>
      <c r="J9" s="3">
        <f t="shared" si="6"/>
        <v>278.57</v>
      </c>
      <c r="K9" s="3">
        <f t="shared" si="6"/>
        <v>67.930000000000007</v>
      </c>
      <c r="L9" s="3">
        <f t="shared" si="6"/>
        <v>69</v>
      </c>
      <c r="M9" s="3">
        <f t="shared" si="6"/>
        <v>171.04</v>
      </c>
      <c r="N9" s="3">
        <f t="shared" si="6"/>
        <v>248.48</v>
      </c>
    </row>
    <row r="10" spans="1:14" ht="15.5" x14ac:dyDescent="0.35">
      <c r="C10" t="s">
        <v>18</v>
      </c>
      <c r="D10" s="3">
        <f ca="1">IFERROR(IF(D9=0,"",D2/D9),"")</f>
        <v>-17.461126688758604</v>
      </c>
      <c r="E10" s="3">
        <f ca="1">IFERROR(IF(E9=0,"",E2/E9),"")</f>
        <v>-27.214022140221402</v>
      </c>
      <c r="I10" s="3">
        <f t="shared" ref="I10:N10" ca="1" si="7">IFERROR(IF(I9=0,"",I2/I9),"")</f>
        <v>7.3089074362238886</v>
      </c>
      <c r="J10" s="3">
        <f t="shared" ca="1" si="7"/>
        <v>6.0487489679434256</v>
      </c>
      <c r="K10" s="3">
        <f t="shared" ca="1" si="7"/>
        <v>20.609450905343735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932278996083</v>
      </c>
      <c r="E11" s="2">
        <f>IFERROR(INDEX(E51:E500,MATCH($C$11,$C$51:$C$500,0)),"")</f>
        <v>1499157049830</v>
      </c>
      <c r="H11" s="2">
        <f>IFERROR(INDEX(D11:G11,COUNT(D11:G11)),"")</f>
        <v>1499157049830</v>
      </c>
      <c r="I11" s="2">
        <f t="shared" ref="I11:N11" si="8">IFERROR(INDEX(I51:I500,MATCH($C$11,$C$51:$C$500,0)),"")</f>
        <v>1627326133404</v>
      </c>
      <c r="J11" s="2">
        <f t="shared" si="8"/>
        <v>1421264097521</v>
      </c>
      <c r="K11" s="2">
        <f t="shared" si="8"/>
        <v>1002076616127</v>
      </c>
      <c r="L11" s="2">
        <f t="shared" si="8"/>
        <v>430689535341</v>
      </c>
      <c r="M11" s="2">
        <f t="shared" si="8"/>
        <v>631820764741</v>
      </c>
      <c r="N11" s="2">
        <f t="shared" si="8"/>
        <v>785393399793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-903000000000</v>
      </c>
      <c r="E12" s="2">
        <f>IFERROR(INDEX(E51:E500,MATCH("Net Debt (Quarter)",$C$51:$C$500,0)),"")</f>
        <v>-1483000000000</v>
      </c>
      <c r="H12" s="2">
        <f>IFERROR(INDEX(D12:G12,COUNT(D12:G12)),"")</f>
        <v>-1483000000000</v>
      </c>
      <c r="I12" s="2">
        <f t="shared" ref="I12:N12" si="9">IFERROR(INDEX(I51:I500,MATCH($C$12,$C$51:$C$500,0)),"")</f>
        <v>-1610000000000</v>
      </c>
      <c r="J12" s="2">
        <f t="shared" si="9"/>
        <v>-1363000000000</v>
      </c>
      <c r="K12" s="2">
        <f t="shared" si="9"/>
        <v>-804000000000</v>
      </c>
      <c r="L12" s="2">
        <f t="shared" si="9"/>
        <v>-348000000000</v>
      </c>
      <c r="M12" s="2">
        <f t="shared" si="9"/>
        <v>-482000000000</v>
      </c>
      <c r="N12" s="2">
        <f t="shared" si="9"/>
        <v>-659000000000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29000000000</v>
      </c>
      <c r="E13" s="2">
        <f>IFERROR(INDEX(E51:E500,MATCH("Total Debt (Quarter)",$C$51:$C$500,0)),"")</f>
        <v>16000000000</v>
      </c>
      <c r="H13" s="2">
        <f>IFERROR(INDEX(D13:G13,COUNT(D13:G13)),"")</f>
        <v>16000000000</v>
      </c>
      <c r="I13" s="2">
        <f t="shared" ref="I13:N13" si="10">IFERROR(INDEX(I51:I500,MATCH($C$13,$C$51:$C$500,0)),"")</f>
        <v>18000000000</v>
      </c>
      <c r="J13" s="2">
        <f t="shared" si="10"/>
        <v>59000000000</v>
      </c>
      <c r="K13" s="2">
        <f t="shared" si="10"/>
        <v>198000000000</v>
      </c>
      <c r="L13" s="2">
        <f t="shared" si="10"/>
        <v>83000000000</v>
      </c>
      <c r="M13" s="2">
        <f t="shared" si="10"/>
        <v>150000000000</v>
      </c>
      <c r="N13" s="2">
        <f t="shared" si="10"/>
        <v>126000000000</v>
      </c>
    </row>
    <row r="14" spans="1:14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N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</row>
    <row r="15" spans="1:14" ht="15.5" x14ac:dyDescent="0.35">
      <c r="C15" t="s">
        <v>28</v>
      </c>
      <c r="D15" s="2">
        <f>IFERROR(INDEX(D51:D500,MATCH($C$15,$C$51:$C$500,0)),"")</f>
        <v>-17229418309</v>
      </c>
      <c r="E15" s="2">
        <f>IFERROR(INDEX(E51:E500,MATCH($C$15,$C$51:$C$500,0)),"")</f>
        <v>-32288652125</v>
      </c>
      <c r="H15" s="2">
        <f>IFERROR(SUM(D15:G15)*(4/MAX(1,COUNT(D15:G15))),"")</f>
        <v>-99036140868</v>
      </c>
      <c r="I15" s="2">
        <f t="shared" ref="I15:N15" si="12">IFERROR(INDEX(I51:I500,MATCH($C$15,$C$51:$C$500,0)),"")</f>
        <v>-153510590403</v>
      </c>
      <c r="J15" s="2">
        <f t="shared" si="12"/>
        <v>-154358332845</v>
      </c>
      <c r="K15" s="2">
        <f t="shared" si="12"/>
        <v>-129057533707</v>
      </c>
      <c r="L15" s="2">
        <f t="shared" si="12"/>
        <v>-117672812818</v>
      </c>
      <c r="M15" s="2">
        <f t="shared" si="12"/>
        <v>-93843195248</v>
      </c>
      <c r="N15" s="2">
        <f t="shared" si="12"/>
        <v>-89926979862</v>
      </c>
    </row>
    <row r="16" spans="1:14" ht="15.5" x14ac:dyDescent="0.35">
      <c r="C16" t="s">
        <v>29</v>
      </c>
      <c r="D16" s="2">
        <f>IFERROR(INDEX(D51:D500,MATCH($C$16,$C$51:$C$500,0)),"")</f>
        <v>116079442160</v>
      </c>
      <c r="E16" s="2">
        <f>IFERROR(INDEX(E51:E500,MATCH($C$16,$C$51:$C$500,0)),"")</f>
        <v>138902173241</v>
      </c>
      <c r="H16" s="2">
        <f>IFERROR(SUM(D16:G16)*(4/MAX(1,COUNT(D16:G16))),"")</f>
        <v>509963230802</v>
      </c>
      <c r="I16" s="2">
        <f t="shared" ref="I16:N16" si="13">IFERROR(INDEX(I51:I500,MATCH($C$16,$C$51:$C$500,0)),"")</f>
        <v>702591832538</v>
      </c>
      <c r="J16" s="2">
        <f t="shared" si="13"/>
        <v>684732534929</v>
      </c>
      <c r="K16" s="2">
        <f t="shared" si="13"/>
        <v>576783275594</v>
      </c>
      <c r="L16" s="2">
        <f t="shared" si="13"/>
        <v>516614844586</v>
      </c>
      <c r="M16" s="2">
        <f t="shared" si="13"/>
        <v>420771349865</v>
      </c>
      <c r="N16" s="2">
        <f t="shared" si="13"/>
        <v>402737296348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38</v>
      </c>
      <c r="C19" t="s">
        <v>39</v>
      </c>
    </row>
    <row r="20" spans="1:14" ht="15.5" x14ac:dyDescent="0.35">
      <c r="A20" t="s">
        <v>40</v>
      </c>
      <c r="C20" t="s">
        <v>41</v>
      </c>
      <c r="D20" s="2">
        <f ca="1">IFERROR(D21*D2,"")</f>
        <v>4301800000000</v>
      </c>
      <c r="E20" s="2">
        <f ca="1">IFERROR(E21*E2,"")</f>
        <v>3705200000000</v>
      </c>
      <c r="H20" s="2">
        <f t="shared" ref="H20:N20" ca="1" si="14">IFERROR(H21*H2,"")</f>
        <v>3705200000000</v>
      </c>
      <c r="I20" s="2">
        <f t="shared" ca="1" si="14"/>
        <v>4867000000000</v>
      </c>
      <c r="J20" s="2">
        <f t="shared" ca="1" si="14"/>
        <v>5290900000000</v>
      </c>
      <c r="K20" s="2">
        <f t="shared" ca="1" si="14"/>
        <v>4396000000000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3140000000</v>
      </c>
      <c r="E21" s="2">
        <f>IFERROR(INDEX(E51:E500,MATCH($C$7,$C$51:$C$500,0)),"")</f>
        <v>3140000000</v>
      </c>
      <c r="H21" s="2">
        <f>IFERROR(INDEX(D21:G21,COUNT(D21:G21)),"")</f>
        <v>3140000000</v>
      </c>
      <c r="I21" s="2">
        <f t="shared" ref="I21:N21" si="15">IFERROR(INDEX(I51:I500,MATCH($C$7,$C$51:$C$500,0)),"")</f>
        <v>3140000000</v>
      </c>
      <c r="J21" s="2">
        <f t="shared" si="15"/>
        <v>3140000000</v>
      </c>
      <c r="K21" s="2">
        <f t="shared" si="15"/>
        <v>3140000000</v>
      </c>
      <c r="L21" s="2">
        <f t="shared" si="15"/>
        <v>1330000000</v>
      </c>
      <c r="M21" s="2">
        <f t="shared" si="15"/>
        <v>1330000000</v>
      </c>
      <c r="N21" s="2">
        <f t="shared" si="15"/>
        <v>1330000000</v>
      </c>
    </row>
    <row r="23" spans="1:14" ht="15.5" x14ac:dyDescent="0.35">
      <c r="B23" t="s">
        <v>42</v>
      </c>
      <c r="C23" t="s">
        <v>43</v>
      </c>
      <c r="D23" s="3">
        <f>IFERROR(D5/D6*100,"")</f>
        <v>4.6139231864996386</v>
      </c>
      <c r="E23" s="3">
        <f>IFERROR(E5/E6*100,"")</f>
        <v>4.6044250872911565</v>
      </c>
      <c r="H23" s="3">
        <f t="shared" ref="H23:N23" si="16">IFERROR(H5/H6*100,"")</f>
        <v>17.542797839977077</v>
      </c>
      <c r="I23" s="3">
        <f t="shared" si="16"/>
        <v>24.051635195261042</v>
      </c>
      <c r="J23" s="3">
        <f t="shared" si="16"/>
        <v>24.439875071635971</v>
      </c>
      <c r="K23" s="3">
        <f t="shared" si="16"/>
        <v>22.759774747910207</v>
      </c>
      <c r="L23" s="3">
        <f t="shared" si="16"/>
        <v>31.916293321562883</v>
      </c>
      <c r="M23" s="3">
        <f t="shared" si="16"/>
        <v>33.434095422648937</v>
      </c>
      <c r="N23" s="3">
        <f t="shared" si="16"/>
        <v>28.855882286735152</v>
      </c>
    </row>
    <row r="24" spans="1:14" ht="15.5" x14ac:dyDescent="0.35">
      <c r="C24" t="s">
        <v>44</v>
      </c>
      <c r="D24" s="4">
        <f>IFERROR(_xlfn.RRI(5,I23,D23),"")</f>
        <v>-0.28123793060280688</v>
      </c>
      <c r="E24" s="4">
        <f>IFERROR(_xlfn.RRI(5,J23,E23),"")</f>
        <v>-0.2838313830495599</v>
      </c>
      <c r="H24" s="4">
        <f t="shared" ref="H24:N24" si="17">IFERROR(_xlfn.RRI(5,M23,H23),"")</f>
        <v>-0.12101420587132183</v>
      </c>
      <c r="I24" s="4">
        <f t="shared" si="17"/>
        <v>-3.5766868261141505E-2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45</v>
      </c>
      <c r="C25" t="s">
        <v>46</v>
      </c>
      <c r="D25" s="3">
        <f>IFERROR(INDEX(D51:D500,MATCH($A$25,$C$51:$C$500,0)),"")</f>
        <v>31.49</v>
      </c>
      <c r="E25" s="3">
        <f>IFERROR(INDEX(E51:E500,MATCH($A$25,$C$51:$C$500,0)),"")</f>
        <v>33.96</v>
      </c>
      <c r="H25" s="3">
        <f>IFERROR(INDEX(D25:G25,COUNT(D25:G25)),"")</f>
        <v>33.96</v>
      </c>
      <c r="I25" s="3">
        <f t="shared" ref="I25:N25" si="18">IFERROR(INDEX(I51:I500,MATCH($C$25,$C$51:$C$500,0)),"")</f>
        <v>174.9</v>
      </c>
      <c r="J25" s="3">
        <f t="shared" si="18"/>
        <v>168.94</v>
      </c>
      <c r="K25" s="3">
        <f t="shared" si="18"/>
        <v>142.63999999999999</v>
      </c>
      <c r="L25" s="3">
        <f t="shared" si="18"/>
        <v>299.06</v>
      </c>
      <c r="M25" s="3">
        <f t="shared" si="18"/>
        <v>245.07</v>
      </c>
      <c r="N25" s="3">
        <f t="shared" si="18"/>
        <v>234.49</v>
      </c>
    </row>
    <row r="26" spans="1:14" ht="15.5" x14ac:dyDescent="0.35">
      <c r="C26" t="s">
        <v>47</v>
      </c>
      <c r="D26" s="4">
        <f>IFERROR(_xlfn.RRI(5,I25,D25),"")</f>
        <v>-0.29029711572445838</v>
      </c>
      <c r="E26" s="4">
        <f>IFERROR(_xlfn.RRI(5,J25,E25),"")</f>
        <v>-0.27448392674188604</v>
      </c>
      <c r="H26" s="4">
        <f t="shared" ref="H26:N26" si="19">IFERROR(_xlfn.RRI(5,M25,H25),"")</f>
        <v>-0.32650324719431612</v>
      </c>
      <c r="I26" s="4">
        <f t="shared" si="19"/>
        <v>-5.6953523908055637E-2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48</v>
      </c>
      <c r="D27" s="3">
        <f>IFERROR(D4/D21,"")</f>
        <v>320.40992962611466</v>
      </c>
      <c r="E27" s="3">
        <f>IFERROR(E4/E21,"")</f>
        <v>349.03571093343947</v>
      </c>
      <c r="H27" s="3">
        <f t="shared" ref="H27:N27" si="20">IFERROR(H4/H21,"")</f>
        <v>1338.8912811191083</v>
      </c>
      <c r="I27" s="3">
        <f t="shared" si="20"/>
        <v>1737.1661507627389</v>
      </c>
      <c r="J27" s="3">
        <f t="shared" si="20"/>
        <v>1707.4967211257963</v>
      </c>
      <c r="K27" s="3">
        <f t="shared" si="20"/>
        <v>1337.874846101274</v>
      </c>
      <c r="L27" s="3">
        <f t="shared" si="20"/>
        <v>2639.2949229962405</v>
      </c>
      <c r="M27" s="3">
        <f t="shared" si="20"/>
        <v>2341.4468914390977</v>
      </c>
      <c r="N27" s="3">
        <f t="shared" si="20"/>
        <v>2178.5493058729321</v>
      </c>
    </row>
    <row r="28" spans="1:14" ht="15.5" x14ac:dyDescent="0.35">
      <c r="C28" t="s">
        <v>49</v>
      </c>
      <c r="D28" s="4">
        <f>IFERROR(_xlfn.RRI(5,I27,D27),"")</f>
        <v>-0.2868630789670833</v>
      </c>
      <c r="E28" s="4">
        <f>IFERROR(_xlfn.RRI(5,J27,E27),"")</f>
        <v>-0.27204925141836622</v>
      </c>
      <c r="H28" s="4">
        <f t="shared" ref="H28:N28" si="21">IFERROR(_xlfn.RRI(5,M27,H27),"")</f>
        <v>-0.10576389553825982</v>
      </c>
      <c r="I28" s="4">
        <f t="shared" si="21"/>
        <v>-4.4270936561730756E-2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50</v>
      </c>
      <c r="H29" s="4">
        <f t="shared" ref="H29:N29" si="22">IFERROR(((H25-I25)/I25)*100%,"")</f>
        <v>-0.80583190394511151</v>
      </c>
      <c r="I29" s="4">
        <f t="shared" si="22"/>
        <v>3.5278797206108728E-2</v>
      </c>
      <c r="J29" s="4">
        <f t="shared" si="22"/>
        <v>0.18438025799214816</v>
      </c>
      <c r="K29" s="4">
        <f t="shared" si="22"/>
        <v>-0.52303885507924841</v>
      </c>
      <c r="L29" s="4">
        <f t="shared" si="22"/>
        <v>0.22030440282368308</v>
      </c>
      <c r="M29" s="4">
        <f t="shared" si="22"/>
        <v>4.5119194848394321E-2</v>
      </c>
      <c r="N29" s="4" t="str">
        <f t="shared" si="22"/>
        <v/>
      </c>
    </row>
    <row r="30" spans="1:14" ht="15.5" x14ac:dyDescent="0.35">
      <c r="C30" t="s">
        <v>51</v>
      </c>
      <c r="H30" s="4">
        <f t="shared" ref="H30:N30" si="23">IFERROR(((H27-I27)/I27)*100%,"")</f>
        <v>-0.22926699870864958</v>
      </c>
      <c r="I30" s="4">
        <f t="shared" si="23"/>
        <v>1.7375980445444594E-2</v>
      </c>
      <c r="J30" s="4">
        <f t="shared" si="23"/>
        <v>0.27627537516057221</v>
      </c>
      <c r="K30" s="4">
        <f t="shared" si="23"/>
        <v>-0.49309384319109695</v>
      </c>
      <c r="L30" s="4">
        <f t="shared" si="23"/>
        <v>0.12720682781494982</v>
      </c>
      <c r="M30" s="4">
        <f t="shared" si="23"/>
        <v>7.4773421527356027E-2</v>
      </c>
      <c r="N30" s="4" t="str">
        <f t="shared" si="23"/>
        <v/>
      </c>
    </row>
    <row r="32" spans="1:14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691.01</v>
      </c>
      <c r="E32" s="3">
        <f>IFERROR(INDEX(E51:E500,MATCH($A$32,$C$51:$C$500,0)),"")</f>
        <v>765.13</v>
      </c>
      <c r="H32" s="3">
        <f>IFERROR(INDEX(D32:G32,COUNT(D32:G32)),"")</f>
        <v>765.13</v>
      </c>
      <c r="I32" s="3">
        <f t="shared" ref="I32:N32" si="24">IFERROR(INDEX(I51:I500,MATCH($C$32,$C$51:$C$500,0)),"")</f>
        <v>729.9</v>
      </c>
      <c r="J32" s="3">
        <f t="shared" si="24"/>
        <v>688.34</v>
      </c>
      <c r="K32" s="3">
        <f t="shared" si="24"/>
        <v>619.77</v>
      </c>
      <c r="L32" s="3">
        <f t="shared" si="24"/>
        <v>927.58</v>
      </c>
      <c r="M32" s="3">
        <f t="shared" si="24"/>
        <v>755.22</v>
      </c>
      <c r="N32" s="3">
        <f t="shared" si="24"/>
        <v>802.57</v>
      </c>
    </row>
    <row r="33" spans="1:14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1.71</v>
      </c>
      <c r="E33" s="3">
        <f>IFERROR(INDEX(E51:E500,MATCH($A$33,$C$51:$C$500,0)),"")</f>
        <v>1.8</v>
      </c>
      <c r="H33" s="3">
        <f>IFERROR(INDEX(D33:G33,COUNT(D33:G33)),"")</f>
        <v>1.8</v>
      </c>
      <c r="I33" s="3">
        <f t="shared" ref="I33:N33" si="25">IFERROR(INDEX(I51:I500,MATCH($C$33,$C$51:$C$500,0)),"")</f>
        <v>2.12</v>
      </c>
      <c r="J33" s="3">
        <f t="shared" si="25"/>
        <v>2.4500000000000002</v>
      </c>
      <c r="K33" s="3">
        <f t="shared" si="25"/>
        <v>2.2599999999999998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37.47</v>
      </c>
      <c r="E34" s="3">
        <f>IFERROR(INDEX(E51:E500,MATCH($A$34,$C$51:$C$500,0)),"")</f>
        <v>40.49</v>
      </c>
      <c r="H34" s="3">
        <f>IFERROR(INDEX(D34:G34,COUNT(D34:G34)),"")</f>
        <v>40.49</v>
      </c>
      <c r="I34" s="3">
        <f t="shared" ref="I34:N34" si="26">IFERROR(INDEX(I51:I500,MATCH($C$34,$C$51:$C$500,0)),"")</f>
        <v>8.86</v>
      </c>
      <c r="J34" s="3">
        <f t="shared" si="26"/>
        <v>9.9700000000000006</v>
      </c>
      <c r="K34" s="3">
        <f t="shared" si="26"/>
        <v>9.81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3.68</v>
      </c>
      <c r="E35" s="3">
        <f>IFERROR(INDEX(E51:E500,MATCH($A$35,$C$51:$C$500,0)),"")</f>
        <v>3.94</v>
      </c>
      <c r="H35" s="3">
        <f>IFERROR(INDEX(D35:G35,COUNT(D35:G35)),"")</f>
        <v>3.94</v>
      </c>
      <c r="I35" s="3">
        <f t="shared" ref="I35:N35" si="27">IFERROR(INDEX(I51:I500,MATCH($C$35,$C$51:$C$500,0)),"")</f>
        <v>0.89</v>
      </c>
      <c r="J35" s="3">
        <f t="shared" si="27"/>
        <v>0.99</v>
      </c>
      <c r="K35" s="3">
        <f t="shared" si="27"/>
        <v>1.05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64</v>
      </c>
      <c r="C36" t="s">
        <v>65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N36" si="28">IFERROR(INDEX(H51:H500,MATCH($C$36,$C$51:$C$500,0)),"")</f>
        <v>0.93209999999999993</v>
      </c>
      <c r="I36" s="4">
        <f t="shared" si="28"/>
        <v>0.69750000000000001</v>
      </c>
      <c r="J36" s="4">
        <f t="shared" si="28"/>
        <v>0.6984999999999999</v>
      </c>
      <c r="K36" s="4">
        <f t="shared" si="28"/>
        <v>0.70010000000000006</v>
      </c>
      <c r="L36" s="4">
        <f t="shared" si="28"/>
        <v>0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66</v>
      </c>
      <c r="C37" t="s">
        <v>67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N37" si="29">IFERROR(INDEX(H51:H500,MATCH($C$37,$C$51:$C$500,0)),"")</f>
        <v>122</v>
      </c>
      <c r="I37" s="3">
        <f t="shared" si="29"/>
        <v>122</v>
      </c>
      <c r="J37" s="3">
        <f t="shared" si="29"/>
        <v>118</v>
      </c>
      <c r="K37" s="3">
        <f t="shared" si="29"/>
        <v>99.84</v>
      </c>
      <c r="L37" s="3">
        <f t="shared" si="29"/>
        <v>0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73</v>
      </c>
      <c r="C51" t="s">
        <v>6</v>
      </c>
      <c r="D51" s="5">
        <v>1006087179026</v>
      </c>
      <c r="E51" s="5">
        <v>1095972132331</v>
      </c>
      <c r="F51" s="5">
        <v>2190931549697</v>
      </c>
      <c r="G51" s="5">
        <v>1192765207876</v>
      </c>
      <c r="I51" s="5">
        <v>5454701713395</v>
      </c>
      <c r="J51" s="5">
        <v>5361539704335</v>
      </c>
      <c r="K51" s="5">
        <v>4200927016758</v>
      </c>
      <c r="L51" s="5">
        <v>3510262247585</v>
      </c>
      <c r="M51" s="5">
        <v>3114124365614</v>
      </c>
      <c r="N51" s="5">
        <v>2897470576811</v>
      </c>
    </row>
    <row r="52" spans="2:14" ht="15.5" x14ac:dyDescent="0.35">
      <c r="C52" t="s">
        <v>74</v>
      </c>
      <c r="D52" s="5">
        <v>-824580310748</v>
      </c>
      <c r="E52" s="5">
        <v>-891892568647</v>
      </c>
      <c r="F52" s="5">
        <v>-1814444981080</v>
      </c>
      <c r="G52" s="5">
        <v>-969174941421</v>
      </c>
      <c r="I52" s="5">
        <v>-4470742992581</v>
      </c>
      <c r="J52" s="5">
        <v>-4397188946394</v>
      </c>
      <c r="K52" s="5">
        <v>-3328934898210</v>
      </c>
      <c r="L52" s="5">
        <v>-2738461369024</v>
      </c>
      <c r="M52" s="5">
        <v>-2507165194832</v>
      </c>
      <c r="N52" s="5">
        <v>-2327071717220</v>
      </c>
    </row>
    <row r="53" spans="2:14" ht="15.5" x14ac:dyDescent="0.35">
      <c r="C53" t="s">
        <v>75</v>
      </c>
      <c r="D53" s="5">
        <v>181506868278</v>
      </c>
      <c r="E53" s="5">
        <v>204079563684</v>
      </c>
      <c r="F53" s="5">
        <v>376486568617</v>
      </c>
      <c r="G53" s="5">
        <v>223590266455</v>
      </c>
      <c r="I53" s="5">
        <v>983958720814</v>
      </c>
      <c r="J53" s="5">
        <v>964350757941</v>
      </c>
      <c r="K53" s="5">
        <v>871992118548</v>
      </c>
      <c r="L53" s="5">
        <v>771800878561</v>
      </c>
      <c r="M53" s="5">
        <v>606959170782</v>
      </c>
      <c r="N53" s="5">
        <v>570398859591</v>
      </c>
    </row>
    <row r="54" spans="2:14" ht="15.5" x14ac:dyDescent="0.35">
      <c r="C54" t="s">
        <v>76</v>
      </c>
      <c r="D54" s="5">
        <v>-75211917625</v>
      </c>
      <c r="E54" s="5">
        <v>-87152391444</v>
      </c>
      <c r="F54" s="5">
        <v>-77444139129</v>
      </c>
      <c r="G54" s="5">
        <v>-77729947415</v>
      </c>
      <c r="I54" s="5">
        <v>-319889088065</v>
      </c>
      <c r="J54" s="5">
        <v>-318649573458</v>
      </c>
      <c r="K54" s="5">
        <v>-289937084567</v>
      </c>
      <c r="L54" s="5">
        <v>-232695568273</v>
      </c>
      <c r="M54" s="5">
        <v>-182526922705</v>
      </c>
      <c r="N54" s="5">
        <v>-188851552749</v>
      </c>
    </row>
    <row r="55" spans="2:14" ht="15.5" x14ac:dyDescent="0.35">
      <c r="C55" t="s">
        <v>240</v>
      </c>
      <c r="D55" s="5">
        <v>-3420559587</v>
      </c>
      <c r="E55" s="5">
        <v>-3648082699</v>
      </c>
      <c r="F55" s="5">
        <v>-5276125203</v>
      </c>
      <c r="G55" s="5">
        <v>-5230094622</v>
      </c>
      <c r="I55" s="5">
        <v>-19318822866</v>
      </c>
      <c r="J55" s="5">
        <v>-19311899189</v>
      </c>
      <c r="K55" s="5">
        <v>-17394721241</v>
      </c>
      <c r="L55" s="5">
        <v>-11050095570</v>
      </c>
      <c r="M55" s="5">
        <v>-5440376016</v>
      </c>
      <c r="N55" s="5">
        <v>-4124969818</v>
      </c>
    </row>
    <row r="56" spans="2:14" ht="15.5" x14ac:dyDescent="0.35">
      <c r="C56" t="s">
        <v>77</v>
      </c>
      <c r="D56" s="5">
        <v>-71791358038</v>
      </c>
      <c r="E56" s="5">
        <v>-83504308745</v>
      </c>
      <c r="F56" s="5">
        <v>-72168013926</v>
      </c>
      <c r="G56" s="5">
        <v>-72499852793</v>
      </c>
      <c r="I56" s="5">
        <v>-300570265199</v>
      </c>
      <c r="J56" s="5">
        <v>-299337674269</v>
      </c>
      <c r="K56" s="5">
        <v>-272542363326</v>
      </c>
      <c r="L56" s="5">
        <v>-221645472703</v>
      </c>
      <c r="M56" s="5">
        <v>-177086546689</v>
      </c>
      <c r="N56" s="5">
        <v>-184726582931</v>
      </c>
    </row>
    <row r="57" spans="2:14" ht="15.5" x14ac:dyDescent="0.35">
      <c r="C57" t="s">
        <v>78</v>
      </c>
      <c r="D57" s="5">
        <v>106294950653</v>
      </c>
      <c r="E57" s="5">
        <v>116927172240</v>
      </c>
      <c r="F57" s="5">
        <v>299042429488</v>
      </c>
      <c r="G57" s="5">
        <v>145860319040</v>
      </c>
      <c r="I57" s="5">
        <v>664069632749</v>
      </c>
      <c r="J57" s="5">
        <v>645701184483</v>
      </c>
      <c r="K57" s="5">
        <v>582055033981</v>
      </c>
      <c r="L57" s="5">
        <v>539105310288</v>
      </c>
      <c r="M57" s="5">
        <v>424432248077</v>
      </c>
      <c r="N57" s="5">
        <v>381547306842</v>
      </c>
    </row>
    <row r="58" spans="2:14" ht="15.5" x14ac:dyDescent="0.35">
      <c r="C58" t="s">
        <v>79</v>
      </c>
      <c r="D58" s="5">
        <v>9784491507</v>
      </c>
      <c r="E58" s="5">
        <v>21975001001</v>
      </c>
      <c r="F58" s="5">
        <v>12145425617</v>
      </c>
      <c r="G58" s="5">
        <v>2838466052</v>
      </c>
      <c r="I58" s="5">
        <v>38522199789</v>
      </c>
      <c r="J58" s="5">
        <v>39031350446</v>
      </c>
      <c r="K58" s="5">
        <v>-5271758387</v>
      </c>
      <c r="L58" s="5">
        <v>-22490465702</v>
      </c>
      <c r="M58" s="5">
        <v>-3660898212</v>
      </c>
      <c r="N58" s="5">
        <v>21189989506</v>
      </c>
    </row>
    <row r="59" spans="2:14" ht="15.5" x14ac:dyDescent="0.35">
      <c r="C59" t="s">
        <v>242</v>
      </c>
      <c r="D59" s="5">
        <v>5312923577</v>
      </c>
      <c r="E59" s="5">
        <v>949871689</v>
      </c>
      <c r="F59" s="5">
        <v>-68826555</v>
      </c>
      <c r="G59" s="5">
        <v>1195260228</v>
      </c>
      <c r="I59" s="5">
        <v>1062452376</v>
      </c>
      <c r="J59" s="5">
        <v>-2222715891</v>
      </c>
      <c r="K59" s="5">
        <v>1641972136</v>
      </c>
      <c r="L59" s="5">
        <v>-14892841861</v>
      </c>
      <c r="M59" s="5">
        <v>1857027132</v>
      </c>
      <c r="N59" s="5">
        <v>22251279404</v>
      </c>
    </row>
    <row r="60" spans="2:14" ht="15.5" x14ac:dyDescent="0.35">
      <c r="C60" t="s">
        <v>80</v>
      </c>
      <c r="D60" s="5">
        <v>7736555812</v>
      </c>
      <c r="E60" s="5">
        <v>11601658784</v>
      </c>
      <c r="F60" s="5">
        <v>6252455591</v>
      </c>
      <c r="G60" s="5">
        <v>4356569286</v>
      </c>
      <c r="I60" s="5">
        <v>29651212683</v>
      </c>
      <c r="J60" s="5">
        <v>19545266573</v>
      </c>
      <c r="K60" s="5">
        <v>6649997875</v>
      </c>
      <c r="L60" s="5">
        <v>3525661626</v>
      </c>
      <c r="M60" s="5">
        <v>5533546242</v>
      </c>
      <c r="N60" s="5">
        <v>6958559373</v>
      </c>
    </row>
    <row r="61" spans="2:14" ht="15.5" x14ac:dyDescent="0.35">
      <c r="C61" t="s">
        <v>81</v>
      </c>
    </row>
    <row r="62" spans="2:14" ht="15.5" x14ac:dyDescent="0.35">
      <c r="C62" t="s">
        <v>82</v>
      </c>
      <c r="D62" s="5">
        <v>9784491507</v>
      </c>
      <c r="E62" s="5">
        <v>21975001001</v>
      </c>
      <c r="F62" s="5">
        <v>12145425617</v>
      </c>
      <c r="G62" s="5">
        <v>2838466052</v>
      </c>
      <c r="I62" s="5">
        <v>38522199789</v>
      </c>
      <c r="J62" s="5">
        <v>39031350446</v>
      </c>
      <c r="K62" s="5">
        <v>-5271758387</v>
      </c>
      <c r="L62" s="5">
        <v>-22490465702</v>
      </c>
      <c r="M62" s="5">
        <v>-3660898212</v>
      </c>
      <c r="N62" s="5">
        <v>21189989506</v>
      </c>
    </row>
    <row r="63" spans="2:14" ht="15.5" x14ac:dyDescent="0.35">
      <c r="C63" t="s">
        <v>29</v>
      </c>
      <c r="D63" s="5">
        <v>116079442160</v>
      </c>
      <c r="E63" s="5">
        <v>138902173241</v>
      </c>
      <c r="F63" s="5">
        <v>311187855105</v>
      </c>
      <c r="G63" s="5">
        <v>148698785092</v>
      </c>
      <c r="I63" s="5">
        <v>702591832538</v>
      </c>
      <c r="J63" s="5">
        <v>684732534929</v>
      </c>
      <c r="K63" s="5">
        <v>576783275594</v>
      </c>
      <c r="L63" s="5">
        <v>516614844586</v>
      </c>
      <c r="M63" s="5">
        <v>420771349865</v>
      </c>
      <c r="N63" s="5">
        <v>402737296348</v>
      </c>
    </row>
    <row r="64" spans="2:14" ht="15.5" x14ac:dyDescent="0.35">
      <c r="C64" t="s">
        <v>28</v>
      </c>
      <c r="D64" s="5">
        <v>-17229418309</v>
      </c>
      <c r="E64" s="5">
        <v>-32288652125</v>
      </c>
      <c r="F64" s="5">
        <v>-72443810457</v>
      </c>
      <c r="G64" s="5">
        <v>-35159377220</v>
      </c>
      <c r="I64" s="5">
        <v>-153510590403</v>
      </c>
      <c r="J64" s="5">
        <v>-154358332845</v>
      </c>
      <c r="K64" s="5">
        <v>-129057533707</v>
      </c>
      <c r="L64" s="5">
        <v>-117672812818</v>
      </c>
      <c r="M64" s="5">
        <v>-93843195248</v>
      </c>
      <c r="N64" s="5">
        <v>-89926979862</v>
      </c>
    </row>
    <row r="65" spans="2:14" ht="15.5" x14ac:dyDescent="0.35">
      <c r="C65" t="s">
        <v>87</v>
      </c>
      <c r="D65" s="5">
        <v>98850023851</v>
      </c>
      <c r="E65" s="5">
        <v>106613521116</v>
      </c>
      <c r="F65" s="5">
        <v>238744044648</v>
      </c>
      <c r="G65" s="5">
        <v>113539407872</v>
      </c>
      <c r="I65" s="5">
        <v>549081242135</v>
      </c>
      <c r="J65" s="5">
        <v>530374202084</v>
      </c>
      <c r="K65" s="5">
        <v>447725741887</v>
      </c>
      <c r="L65" s="5">
        <v>398942031768</v>
      </c>
      <c r="M65" s="5">
        <v>326928154617</v>
      </c>
      <c r="N65" s="5">
        <v>312810316486</v>
      </c>
    </row>
    <row r="66" spans="2:14" ht="15.5" x14ac:dyDescent="0.35">
      <c r="C66" t="s">
        <v>88</v>
      </c>
      <c r="D66" s="5">
        <v>1242608658</v>
      </c>
      <c r="E66" s="5">
        <v>3986892201</v>
      </c>
      <c r="F66" s="5">
        <v>-3062246835</v>
      </c>
      <c r="G66" s="5">
        <v>686827249</v>
      </c>
      <c r="I66" s="5">
        <v>2048915543</v>
      </c>
      <c r="J66" s="5">
        <v>-2229161284</v>
      </c>
      <c r="K66" s="5">
        <v>-4967513432</v>
      </c>
      <c r="L66" s="5">
        <v>-4012106137</v>
      </c>
      <c r="M66" s="5">
        <v>9907954668</v>
      </c>
      <c r="N66" s="5">
        <v>-3871508343</v>
      </c>
    </row>
    <row r="67" spans="2:14" ht="15.5" x14ac:dyDescent="0.35">
      <c r="C67" t="s">
        <v>320</v>
      </c>
      <c r="D67" s="5">
        <v>1242608658</v>
      </c>
      <c r="E67" s="5">
        <v>3986892201</v>
      </c>
      <c r="F67" s="5">
        <v>-3062246835</v>
      </c>
      <c r="G67" s="5">
        <v>686827249</v>
      </c>
      <c r="I67" s="5">
        <v>2048915543</v>
      </c>
      <c r="J67" s="5">
        <v>-2229161284</v>
      </c>
      <c r="K67" s="5">
        <v>-4967513432</v>
      </c>
      <c r="L67" s="5">
        <v>-4012106137</v>
      </c>
      <c r="M67" s="5">
        <v>9907954668</v>
      </c>
      <c r="N67" s="5">
        <v>-3871508343</v>
      </c>
    </row>
    <row r="68" spans="2:14" ht="15.5" x14ac:dyDescent="0.35">
      <c r="C68" t="s">
        <v>89</v>
      </c>
      <c r="D68" s="5">
        <v>100092632509</v>
      </c>
      <c r="E68" s="5">
        <v>110600413317</v>
      </c>
      <c r="F68" s="5">
        <v>235681797813</v>
      </c>
      <c r="G68" s="5">
        <v>114226235121</v>
      </c>
      <c r="I68" s="5">
        <v>551130157678</v>
      </c>
      <c r="J68" s="5">
        <v>528145040800</v>
      </c>
      <c r="K68" s="5">
        <v>442758228455</v>
      </c>
      <c r="L68" s="5">
        <v>394929925631</v>
      </c>
      <c r="M68" s="5">
        <v>336836109285</v>
      </c>
      <c r="N68" s="5">
        <v>308938808143</v>
      </c>
    </row>
    <row r="69" spans="2:14" ht="15.5" x14ac:dyDescent="0.35">
      <c r="C69" t="s">
        <v>90</v>
      </c>
      <c r="D69" s="5">
        <v>98850023851</v>
      </c>
      <c r="E69" s="5">
        <v>106613521116</v>
      </c>
      <c r="F69" s="5">
        <v>238744044648</v>
      </c>
      <c r="G69" s="5">
        <v>113539407872</v>
      </c>
      <c r="I69" s="5">
        <v>549081242135</v>
      </c>
      <c r="J69" s="5">
        <v>530374202084</v>
      </c>
      <c r="K69" s="5">
        <v>447725741887</v>
      </c>
      <c r="L69" s="5">
        <v>398942031768</v>
      </c>
      <c r="M69" s="5">
        <v>326928154617</v>
      </c>
      <c r="N69" s="5">
        <v>312810316486</v>
      </c>
    </row>
    <row r="70" spans="2:14" ht="15.5" x14ac:dyDescent="0.35">
      <c r="C70" t="s">
        <v>8</v>
      </c>
      <c r="D70" s="5">
        <v>100092632509</v>
      </c>
      <c r="E70" s="5">
        <v>110600413317</v>
      </c>
      <c r="F70" s="5">
        <v>235681797813</v>
      </c>
      <c r="G70" s="5">
        <v>114226235121</v>
      </c>
      <c r="I70" s="5">
        <v>551130157678</v>
      </c>
      <c r="J70" s="5">
        <v>528145040800</v>
      </c>
      <c r="K70" s="5">
        <v>442758228455</v>
      </c>
      <c r="L70" s="5">
        <v>394929925631</v>
      </c>
      <c r="M70" s="5">
        <v>336836109285</v>
      </c>
      <c r="N70" s="5">
        <v>308938808143</v>
      </c>
    </row>
    <row r="71" spans="2:14" ht="15.5" x14ac:dyDescent="0.35">
      <c r="C71" t="s">
        <v>92</v>
      </c>
      <c r="D71" s="5">
        <v>98850023851</v>
      </c>
      <c r="E71" s="5">
        <v>106613521116</v>
      </c>
      <c r="F71" s="5">
        <v>238744044648</v>
      </c>
      <c r="G71" s="5">
        <v>113539407872</v>
      </c>
      <c r="I71" s="5">
        <v>549081242135</v>
      </c>
      <c r="J71" s="5">
        <v>530374202084</v>
      </c>
      <c r="K71" s="5">
        <v>447725741887</v>
      </c>
      <c r="L71" s="5">
        <v>398942031768</v>
      </c>
      <c r="M71" s="5">
        <v>326928154617</v>
      </c>
      <c r="N71" s="5">
        <v>312810316486</v>
      </c>
    </row>
    <row r="72" spans="2:14" ht="15.5" x14ac:dyDescent="0.35">
      <c r="C72" t="s">
        <v>93</v>
      </c>
      <c r="D72" s="5">
        <v>100092632509</v>
      </c>
      <c r="E72" s="5">
        <v>110600413317</v>
      </c>
      <c r="F72" s="5">
        <v>235681797813</v>
      </c>
      <c r="G72" s="5">
        <v>114226235121</v>
      </c>
      <c r="I72" s="5">
        <v>551130157678</v>
      </c>
      <c r="J72" s="5">
        <v>528145040800</v>
      </c>
      <c r="K72" s="5">
        <v>442758228455</v>
      </c>
      <c r="L72" s="5">
        <v>394929925631</v>
      </c>
      <c r="M72" s="5">
        <v>336836109285</v>
      </c>
      <c r="N72" s="5">
        <v>308938808143</v>
      </c>
    </row>
    <row r="73" spans="2:14" ht="15.5" x14ac:dyDescent="0.35">
      <c r="C73" t="s">
        <v>94</v>
      </c>
      <c r="D73" s="5">
        <v>100092632509</v>
      </c>
      <c r="E73" s="5">
        <v>110600413317</v>
      </c>
      <c r="F73" s="5">
        <v>235681797813</v>
      </c>
      <c r="G73" s="5">
        <v>114226235121</v>
      </c>
      <c r="I73" s="5">
        <v>551130157678</v>
      </c>
      <c r="J73" s="5">
        <v>528145040800</v>
      </c>
      <c r="K73" s="5">
        <v>442758228455</v>
      </c>
      <c r="L73" s="5">
        <v>394929925631</v>
      </c>
      <c r="M73" s="5">
        <v>336836109285</v>
      </c>
      <c r="N73" s="5">
        <v>308938808143</v>
      </c>
    </row>
    <row r="75" spans="2:14" ht="15.5" x14ac:dyDescent="0.35">
      <c r="B75" t="s">
        <v>95</v>
      </c>
      <c r="C75" t="s">
        <v>96</v>
      </c>
    </row>
    <row r="76" spans="2:14" ht="15.5" x14ac:dyDescent="0.35">
      <c r="C76" t="s">
        <v>97</v>
      </c>
    </row>
    <row r="77" spans="2:14" ht="15.5" x14ac:dyDescent="0.35">
      <c r="C77" t="s">
        <v>20</v>
      </c>
      <c r="D77" s="5">
        <v>932278996083</v>
      </c>
      <c r="E77" s="5">
        <v>1499157049830</v>
      </c>
      <c r="F77" s="5">
        <v>1627326133404</v>
      </c>
      <c r="G77" s="5">
        <v>621059625136</v>
      </c>
      <c r="I77" s="5">
        <v>1627326133404</v>
      </c>
      <c r="J77" s="5">
        <v>1421264097521</v>
      </c>
      <c r="K77" s="5">
        <v>1002076616127</v>
      </c>
      <c r="L77" s="5">
        <v>430689535341</v>
      </c>
      <c r="M77" s="5">
        <v>631820764741</v>
      </c>
      <c r="N77" s="5">
        <v>785393399793</v>
      </c>
    </row>
    <row r="78" spans="2:14" ht="15.5" x14ac:dyDescent="0.35">
      <c r="C78" t="s">
        <v>98</v>
      </c>
      <c r="D78" s="5">
        <v>877661197745</v>
      </c>
      <c r="E78" s="5">
        <v>893235403323</v>
      </c>
      <c r="F78" s="5">
        <v>788637128851</v>
      </c>
      <c r="G78" s="5">
        <v>760844357020</v>
      </c>
      <c r="I78" s="5">
        <v>788637128851</v>
      </c>
      <c r="J78" s="5">
        <v>574690567846</v>
      </c>
      <c r="K78" s="5">
        <v>777971447960</v>
      </c>
      <c r="L78" s="5">
        <v>907006426326</v>
      </c>
      <c r="M78" s="5">
        <v>623912899546</v>
      </c>
      <c r="N78" s="5">
        <v>496350411898</v>
      </c>
    </row>
    <row r="79" spans="2:14" ht="15.5" x14ac:dyDescent="0.35">
      <c r="C79" t="s">
        <v>247</v>
      </c>
      <c r="M79" s="5">
        <v>504694940</v>
      </c>
    </row>
    <row r="80" spans="2:14" ht="15.5" x14ac:dyDescent="0.35">
      <c r="C80" t="s">
        <v>99</v>
      </c>
      <c r="D80" s="5">
        <v>10278624214</v>
      </c>
      <c r="E80" s="5">
        <v>7914060863</v>
      </c>
      <c r="F80" s="5">
        <v>10428634937</v>
      </c>
      <c r="G80" s="5">
        <v>3174345953</v>
      </c>
      <c r="I80" s="5">
        <v>10428634937</v>
      </c>
      <c r="J80" s="5">
        <v>3944831214</v>
      </c>
      <c r="K80" s="5">
        <v>4994345258</v>
      </c>
      <c r="L80" s="5">
        <v>2259664288</v>
      </c>
      <c r="M80" s="5">
        <v>6006718395</v>
      </c>
      <c r="N80" s="5">
        <v>4749995635</v>
      </c>
    </row>
    <row r="81" spans="3:14" ht="15.5" x14ac:dyDescent="0.35">
      <c r="C81" t="s">
        <v>100</v>
      </c>
      <c r="D81" s="5">
        <v>877661197745</v>
      </c>
      <c r="E81" s="5">
        <v>893235403323</v>
      </c>
      <c r="F81" s="5">
        <v>788637128851</v>
      </c>
      <c r="G81" s="5">
        <v>760844357020</v>
      </c>
      <c r="I81" s="5">
        <v>788637128851</v>
      </c>
      <c r="J81" s="5">
        <v>574690567846</v>
      </c>
      <c r="K81" s="5">
        <v>777971447960</v>
      </c>
      <c r="L81" s="5">
        <v>907006426326</v>
      </c>
      <c r="M81" s="5">
        <v>623912899546</v>
      </c>
      <c r="N81" s="5">
        <v>496350411898</v>
      </c>
    </row>
    <row r="82" spans="3:14" ht="15.5" x14ac:dyDescent="0.35">
      <c r="C82" t="s">
        <v>101</v>
      </c>
      <c r="D82" s="5">
        <v>1569574945</v>
      </c>
      <c r="E82" s="5">
        <v>2749777984</v>
      </c>
      <c r="F82" s="5">
        <v>2535347526</v>
      </c>
      <c r="G82" s="5">
        <v>3698340373</v>
      </c>
      <c r="I82" s="5">
        <v>2535347526</v>
      </c>
      <c r="J82" s="5">
        <v>1883490638</v>
      </c>
      <c r="K82" s="5">
        <v>2375581845</v>
      </c>
      <c r="L82" s="5">
        <v>1783297862</v>
      </c>
      <c r="M82" s="5">
        <v>5785823295</v>
      </c>
      <c r="N82" s="5">
        <v>4367291807</v>
      </c>
    </row>
    <row r="83" spans="3:14" ht="15.5" x14ac:dyDescent="0.35">
      <c r="C83" t="s">
        <v>102</v>
      </c>
      <c r="D83" s="5">
        <v>1569574945</v>
      </c>
      <c r="E83" s="5">
        <v>2749777984</v>
      </c>
      <c r="F83" s="5">
        <v>2535347526</v>
      </c>
      <c r="G83" s="5">
        <v>3698340373</v>
      </c>
      <c r="I83" s="5">
        <v>2535347526</v>
      </c>
      <c r="J83" s="5">
        <v>1883490638</v>
      </c>
      <c r="K83" s="5">
        <v>2375581845</v>
      </c>
      <c r="L83" s="5">
        <v>1783297862</v>
      </c>
      <c r="M83" s="5">
        <v>5785823295</v>
      </c>
      <c r="N83" s="5">
        <v>4367291807</v>
      </c>
    </row>
    <row r="84" spans="3:14" ht="15.5" x14ac:dyDescent="0.35">
      <c r="C84" t="s">
        <v>103</v>
      </c>
      <c r="D84" s="5">
        <v>773302514492</v>
      </c>
      <c r="E84" s="5">
        <v>477238972731</v>
      </c>
      <c r="F84" s="5">
        <v>517752499115</v>
      </c>
      <c r="G84" s="5">
        <v>935381763826</v>
      </c>
      <c r="I84" s="5">
        <v>517752499115</v>
      </c>
      <c r="J84" s="5">
        <v>615707715535</v>
      </c>
      <c r="K84" s="5">
        <v>753719603528</v>
      </c>
      <c r="L84" s="5">
        <v>448747757638</v>
      </c>
      <c r="M84" s="5">
        <v>235599989707</v>
      </c>
      <c r="N84" s="5">
        <v>210719038488</v>
      </c>
    </row>
    <row r="85" spans="3:14" ht="15.5" x14ac:dyDescent="0.35">
      <c r="C85" t="s">
        <v>81</v>
      </c>
      <c r="D85" s="5">
        <v>15694118000</v>
      </c>
      <c r="E85" s="5">
        <v>15694118000</v>
      </c>
      <c r="F85" s="5">
        <v>15694118000</v>
      </c>
      <c r="G85" s="5">
        <v>15694118000</v>
      </c>
      <c r="I85" s="5">
        <v>15694118000</v>
      </c>
      <c r="J85" s="5">
        <v>15694118000</v>
      </c>
      <c r="K85" s="5">
        <v>13340000000</v>
      </c>
      <c r="L85" s="5">
        <v>13340000000</v>
      </c>
      <c r="M85" s="5">
        <v>13340000000</v>
      </c>
      <c r="N85" s="5">
        <v>13340000000</v>
      </c>
    </row>
    <row r="86" spans="3:14" ht="15.5" x14ac:dyDescent="0.35">
      <c r="C86" t="s">
        <v>104</v>
      </c>
      <c r="D86" s="5">
        <v>2897264337129</v>
      </c>
      <c r="E86" s="5">
        <v>3137505078161</v>
      </c>
      <c r="F86" s="5">
        <v>3185215264895</v>
      </c>
      <c r="G86" s="5">
        <v>2709556372754</v>
      </c>
      <c r="I86" s="5">
        <v>3185215264895</v>
      </c>
      <c r="J86" s="5">
        <v>2872820231720</v>
      </c>
      <c r="K86" s="5">
        <v>2858828818009</v>
      </c>
      <c r="L86" s="5">
        <v>2102593810572</v>
      </c>
      <c r="M86" s="5">
        <v>1715117492309</v>
      </c>
      <c r="N86" s="5">
        <v>1665252454550</v>
      </c>
    </row>
    <row r="87" spans="3:14" ht="15.5" x14ac:dyDescent="0.35">
      <c r="C87" t="s">
        <v>105</v>
      </c>
    </row>
    <row r="88" spans="3:14" ht="15.5" x14ac:dyDescent="0.35">
      <c r="C88" t="s">
        <v>108</v>
      </c>
      <c r="D88" s="5">
        <v>11801377105</v>
      </c>
      <c r="E88" s="5">
        <v>12064302139</v>
      </c>
      <c r="F88" s="5">
        <v>12178279701</v>
      </c>
      <c r="G88" s="5">
        <v>15067226653</v>
      </c>
      <c r="I88" s="5">
        <v>12178279701</v>
      </c>
      <c r="J88" s="5">
        <v>14249923940</v>
      </c>
      <c r="K88" s="5">
        <v>11587293328</v>
      </c>
      <c r="L88" s="5">
        <v>7947717444</v>
      </c>
      <c r="M88" s="5">
        <v>6375658402</v>
      </c>
      <c r="N88" s="5">
        <v>10791357026</v>
      </c>
    </row>
    <row r="89" spans="3:14" ht="15.5" x14ac:dyDescent="0.35">
      <c r="C89" t="s">
        <v>106</v>
      </c>
      <c r="D89" s="5">
        <v>210965824906</v>
      </c>
      <c r="E89" s="5">
        <v>220412331388</v>
      </c>
      <c r="F89" s="5">
        <v>219394830175</v>
      </c>
      <c r="G89" s="5">
        <v>215909919902</v>
      </c>
      <c r="I89" s="5">
        <v>219394830175</v>
      </c>
      <c r="J89" s="5">
        <v>195701735024</v>
      </c>
      <c r="K89" s="5">
        <v>181082322324</v>
      </c>
      <c r="L89" s="5">
        <v>197549778353</v>
      </c>
      <c r="M89" s="5">
        <v>174673785563</v>
      </c>
      <c r="N89" s="5">
        <v>176906757737</v>
      </c>
    </row>
    <row r="90" spans="3:14" ht="15.5" x14ac:dyDescent="0.35">
      <c r="C90" t="s">
        <v>109</v>
      </c>
      <c r="D90" s="5">
        <v>262897625535</v>
      </c>
      <c r="E90" s="5">
        <v>272984344135</v>
      </c>
      <c r="F90" s="5">
        <v>276428137987</v>
      </c>
      <c r="G90" s="5">
        <v>269857612467</v>
      </c>
      <c r="I90" s="5">
        <v>276428137987</v>
      </c>
      <c r="J90" s="5">
        <v>239159137456</v>
      </c>
      <c r="K90" s="5">
        <v>224298081489</v>
      </c>
      <c r="L90" s="5">
        <v>229736697060</v>
      </c>
      <c r="M90" s="5">
        <v>207021767773</v>
      </c>
      <c r="N90" s="5">
        <v>215112858464</v>
      </c>
    </row>
    <row r="91" spans="3:14" ht="15.5" x14ac:dyDescent="0.35">
      <c r="C91" t="s">
        <v>110</v>
      </c>
      <c r="D91" s="5">
        <v>3160161962664</v>
      </c>
      <c r="E91" s="5">
        <v>3410489422296</v>
      </c>
      <c r="F91" s="5">
        <v>3461643402882</v>
      </c>
      <c r="G91" s="5">
        <v>2979413985221</v>
      </c>
      <c r="I91" s="5">
        <v>3461643402882</v>
      </c>
      <c r="J91" s="5">
        <v>3111979369176</v>
      </c>
      <c r="K91" s="5">
        <v>3083126899498</v>
      </c>
      <c r="L91" s="5">
        <v>2332330507632</v>
      </c>
      <c r="M91" s="5">
        <v>1922139260082</v>
      </c>
      <c r="N91" s="5">
        <v>1880365313014</v>
      </c>
    </row>
    <row r="92" spans="3:14" ht="15.5" x14ac:dyDescent="0.35">
      <c r="C92" t="s">
        <v>111</v>
      </c>
    </row>
    <row r="93" spans="3:14" ht="15.5" x14ac:dyDescent="0.35">
      <c r="C93" t="s">
        <v>112</v>
      </c>
    </row>
    <row r="94" spans="3:14" ht="15.5" x14ac:dyDescent="0.35">
      <c r="C94" t="s">
        <v>113</v>
      </c>
      <c r="D94" s="5">
        <v>846420160114</v>
      </c>
      <c r="E94" s="5">
        <v>873565246413</v>
      </c>
      <c r="F94" s="5">
        <v>1027376519198</v>
      </c>
      <c r="G94" s="5">
        <v>713088566118</v>
      </c>
      <c r="I94" s="5">
        <v>1027376519198</v>
      </c>
      <c r="J94" s="5">
        <v>824501367290</v>
      </c>
      <c r="K94" s="5">
        <v>1038493886480</v>
      </c>
      <c r="L94" s="5">
        <v>1020353268994</v>
      </c>
      <c r="M94" s="5">
        <v>849719353514</v>
      </c>
      <c r="N94" s="5">
        <v>717563667628</v>
      </c>
    </row>
    <row r="95" spans="3:14" ht="15.5" x14ac:dyDescent="0.35">
      <c r="C95" t="s">
        <v>250</v>
      </c>
      <c r="E95" s="5">
        <v>7291266675</v>
      </c>
      <c r="F95" s="5">
        <v>7291266675</v>
      </c>
      <c r="I95" s="5">
        <v>7291266675</v>
      </c>
      <c r="J95" s="5">
        <v>39615197266</v>
      </c>
      <c r="K95" s="5">
        <v>171073906367</v>
      </c>
      <c r="L95" s="5">
        <v>82825481828</v>
      </c>
      <c r="M95" s="5">
        <v>147237049425</v>
      </c>
      <c r="N95" s="5">
        <v>119835578101</v>
      </c>
    </row>
    <row r="96" spans="3:14" ht="15.5" x14ac:dyDescent="0.35">
      <c r="C96" t="s">
        <v>114</v>
      </c>
    </row>
    <row r="97" spans="3:14" ht="15.5" x14ac:dyDescent="0.35">
      <c r="C97" t="s">
        <v>251</v>
      </c>
      <c r="D97" s="5">
        <v>668335371892</v>
      </c>
      <c r="E97" s="5">
        <v>607933050557</v>
      </c>
      <c r="F97" s="5">
        <v>733005383246</v>
      </c>
      <c r="G97" s="5">
        <v>542132061447</v>
      </c>
      <c r="I97" s="5">
        <v>733005383246</v>
      </c>
      <c r="J97" s="5">
        <v>519340106484</v>
      </c>
      <c r="K97" s="5">
        <v>677097671107</v>
      </c>
      <c r="L97" s="5">
        <v>689084904541</v>
      </c>
      <c r="M97" s="5">
        <v>476252291294</v>
      </c>
      <c r="N97" s="5">
        <v>378293335955</v>
      </c>
    </row>
    <row r="98" spans="3:14" ht="15.5" x14ac:dyDescent="0.35">
      <c r="C98" t="s">
        <v>115</v>
      </c>
    </row>
    <row r="99" spans="3:14" ht="15.5" x14ac:dyDescent="0.35">
      <c r="C99" t="s">
        <v>252</v>
      </c>
      <c r="D99" s="5">
        <v>10278624214</v>
      </c>
      <c r="E99" s="5">
        <v>7914060863</v>
      </c>
      <c r="F99" s="5">
        <v>10428634937</v>
      </c>
      <c r="G99" s="5">
        <v>3174345953</v>
      </c>
      <c r="I99" s="5">
        <v>10428634937</v>
      </c>
      <c r="J99" s="5">
        <v>3944831214</v>
      </c>
      <c r="K99" s="5">
        <v>4994345258</v>
      </c>
      <c r="L99" s="5">
        <v>2259664288</v>
      </c>
      <c r="M99" s="5">
        <v>6006718395</v>
      </c>
      <c r="N99" s="5">
        <v>4749995635</v>
      </c>
    </row>
    <row r="100" spans="3:14" ht="15.5" x14ac:dyDescent="0.35">
      <c r="C100" t="s">
        <v>116</v>
      </c>
      <c r="D100" s="5">
        <v>28564989688</v>
      </c>
      <c r="E100" s="5">
        <v>72258599758</v>
      </c>
      <c r="F100" s="5">
        <v>56219055976</v>
      </c>
      <c r="G100" s="5">
        <v>17188938660</v>
      </c>
      <c r="I100" s="5">
        <v>56219055976</v>
      </c>
      <c r="J100" s="5">
        <v>54591717104</v>
      </c>
      <c r="K100" s="5">
        <v>22953390642</v>
      </c>
      <c r="L100" s="5">
        <v>12134353559</v>
      </c>
      <c r="M100" s="5">
        <v>12404622063</v>
      </c>
      <c r="N100" s="5">
        <v>25695347388</v>
      </c>
    </row>
    <row r="101" spans="3:14" ht="15.5" x14ac:dyDescent="0.35">
      <c r="C101" t="s">
        <v>117</v>
      </c>
      <c r="D101" s="5">
        <v>46123092587</v>
      </c>
      <c r="E101" s="5">
        <v>78238884551</v>
      </c>
      <c r="F101" s="5">
        <v>66185488809</v>
      </c>
      <c r="G101" s="5">
        <v>43247708033</v>
      </c>
      <c r="I101" s="5">
        <v>66185488809</v>
      </c>
      <c r="J101" s="5">
        <v>61810774781</v>
      </c>
      <c r="K101" s="5">
        <v>47206054281</v>
      </c>
      <c r="L101" s="5">
        <v>45712531954</v>
      </c>
      <c r="M101" s="5">
        <v>35551030939</v>
      </c>
      <c r="N101" s="5">
        <v>25201482695</v>
      </c>
    </row>
    <row r="102" spans="3:14" ht="15.5" x14ac:dyDescent="0.35">
      <c r="C102" t="s">
        <v>322</v>
      </c>
    </row>
    <row r="103" spans="3:14" ht="15.5" x14ac:dyDescent="0.35">
      <c r="C103" t="s">
        <v>120</v>
      </c>
      <c r="D103" s="5">
        <v>21583495727</v>
      </c>
      <c r="E103" s="5">
        <v>5592960636</v>
      </c>
      <c r="F103" s="5">
        <v>6292080715</v>
      </c>
      <c r="G103" s="5">
        <v>6991200796</v>
      </c>
      <c r="I103" s="5">
        <v>6292080715</v>
      </c>
      <c r="J103" s="5">
        <v>10267295004</v>
      </c>
      <c r="K103" s="5">
        <v>18938783361</v>
      </c>
      <c r="N103" s="5">
        <v>2444444460</v>
      </c>
    </row>
    <row r="104" spans="3:14" ht="15.5" x14ac:dyDescent="0.35">
      <c r="C104" t="s">
        <v>325</v>
      </c>
      <c r="D104" s="5">
        <v>29357190659</v>
      </c>
      <c r="E104" s="5">
        <v>24354221729</v>
      </c>
      <c r="F104" s="5">
        <v>25716005137</v>
      </c>
      <c r="G104" s="5">
        <v>27616868824</v>
      </c>
      <c r="I104" s="5">
        <v>25716005137</v>
      </c>
      <c r="J104" s="5">
        <v>23373224544</v>
      </c>
      <c r="K104" s="5">
        <v>20369265463</v>
      </c>
      <c r="L104" s="5">
        <v>14164108221</v>
      </c>
      <c r="M104" s="5">
        <v>51002761357</v>
      </c>
      <c r="N104" s="5">
        <v>14200219213</v>
      </c>
    </row>
    <row r="105" spans="3:14" ht="15.5" x14ac:dyDescent="0.35">
      <c r="C105" t="s">
        <v>122</v>
      </c>
      <c r="D105" s="5">
        <v>144381185497</v>
      </c>
      <c r="E105" s="5">
        <v>134878074139</v>
      </c>
      <c r="F105" s="5">
        <v>142821195257</v>
      </c>
      <c r="G105" s="5">
        <v>160330869289</v>
      </c>
      <c r="I105" s="5">
        <v>142821195257</v>
      </c>
      <c r="J105" s="5">
        <v>126480700337</v>
      </c>
      <c r="K105" s="5">
        <v>99278837245</v>
      </c>
      <c r="L105" s="5">
        <v>74584407171</v>
      </c>
      <c r="M105" s="5">
        <v>64957000732</v>
      </c>
      <c r="N105" s="5">
        <v>92174848835</v>
      </c>
    </row>
    <row r="106" spans="3:14" ht="15.5" x14ac:dyDescent="0.35">
      <c r="C106" t="s">
        <v>123</v>
      </c>
      <c r="D106" s="5">
        <v>144381185497</v>
      </c>
      <c r="E106" s="5">
        <v>134878074139</v>
      </c>
      <c r="F106" s="5">
        <v>142821195257</v>
      </c>
      <c r="G106" s="5">
        <v>160330869289</v>
      </c>
      <c r="I106" s="5">
        <v>142821195257</v>
      </c>
      <c r="J106" s="5">
        <v>126480700337</v>
      </c>
      <c r="K106" s="5">
        <v>99278837245</v>
      </c>
      <c r="L106" s="5">
        <v>74584407171</v>
      </c>
      <c r="M106" s="5">
        <v>64957000732</v>
      </c>
      <c r="N106" s="5">
        <v>92174848835</v>
      </c>
    </row>
    <row r="107" spans="3:14" ht="15.5" x14ac:dyDescent="0.35">
      <c r="C107" t="s">
        <v>119</v>
      </c>
    </row>
    <row r="108" spans="3:14" ht="15.5" x14ac:dyDescent="0.35">
      <c r="C108" t="s">
        <v>121</v>
      </c>
      <c r="D108" s="5">
        <v>70566306451</v>
      </c>
      <c r="E108" s="5">
        <v>60239957870</v>
      </c>
      <c r="F108" s="5">
        <v>66507633734</v>
      </c>
      <c r="G108" s="5">
        <v>72501866775</v>
      </c>
      <c r="I108" s="5">
        <v>66507633734</v>
      </c>
      <c r="J108" s="5">
        <v>38890070699</v>
      </c>
      <c r="K108" s="5">
        <v>28864781310</v>
      </c>
      <c r="L108" s="5">
        <v>21961620372</v>
      </c>
      <c r="M108" s="5">
        <v>16787703104</v>
      </c>
      <c r="N108" s="5">
        <v>26103475910</v>
      </c>
    </row>
    <row r="109" spans="3:14" ht="15.5" x14ac:dyDescent="0.35">
      <c r="C109" t="s">
        <v>124</v>
      </c>
      <c r="D109" s="5">
        <v>990801345611</v>
      </c>
      <c r="E109" s="5">
        <v>1008443320552</v>
      </c>
      <c r="F109" s="5">
        <v>1170197714455</v>
      </c>
      <c r="G109" s="5">
        <v>873419435407</v>
      </c>
      <c r="I109" s="5">
        <v>1170197714455</v>
      </c>
      <c r="J109" s="5">
        <v>950982067627</v>
      </c>
      <c r="K109" s="5">
        <v>1137772723725</v>
      </c>
      <c r="L109" s="5">
        <v>1094937676165</v>
      </c>
      <c r="M109" s="5">
        <v>914676354246</v>
      </c>
      <c r="N109" s="5">
        <v>809738516463</v>
      </c>
    </row>
    <row r="110" spans="3:14" ht="15.5" x14ac:dyDescent="0.35">
      <c r="C110" t="s">
        <v>125</v>
      </c>
    </row>
    <row r="111" spans="3:14" ht="15.5" x14ac:dyDescent="0.35">
      <c r="C111" t="s">
        <v>126</v>
      </c>
      <c r="D111" s="5">
        <v>78485405000</v>
      </c>
      <c r="E111" s="5">
        <v>78485405000</v>
      </c>
      <c r="F111" s="5">
        <v>78485405000</v>
      </c>
      <c r="G111" s="5">
        <v>78485405000</v>
      </c>
      <c r="I111" s="5">
        <v>78485405000</v>
      </c>
      <c r="J111" s="5">
        <v>78485405000</v>
      </c>
      <c r="K111" s="5">
        <v>78470590000</v>
      </c>
      <c r="L111" s="5">
        <v>66700000000</v>
      </c>
      <c r="M111" s="5">
        <v>66700000000</v>
      </c>
      <c r="N111" s="5">
        <v>66700000000</v>
      </c>
    </row>
    <row r="112" spans="3:14" ht="15.5" x14ac:dyDescent="0.35">
      <c r="C112" t="s">
        <v>127</v>
      </c>
      <c r="D112" s="5">
        <v>605210944051</v>
      </c>
      <c r="E112" s="5">
        <v>605210944051</v>
      </c>
      <c r="F112" s="5">
        <v>605210944051</v>
      </c>
      <c r="G112" s="5">
        <v>605210944051</v>
      </c>
      <c r="I112" s="5">
        <v>605210944051</v>
      </c>
      <c r="J112" s="5">
        <v>605210944051</v>
      </c>
      <c r="K112" s="5">
        <v>604347525851</v>
      </c>
      <c r="L112" s="5">
        <v>915000000</v>
      </c>
      <c r="M112" s="5">
        <v>915000000</v>
      </c>
      <c r="N112" s="5">
        <v>915000000</v>
      </c>
    </row>
    <row r="113" spans="2:14" ht="15.5" x14ac:dyDescent="0.35">
      <c r="C113" t="s">
        <v>128</v>
      </c>
      <c r="D113" s="5">
        <v>1485664268002</v>
      </c>
      <c r="E113" s="5">
        <v>1718349752693</v>
      </c>
      <c r="F113" s="5">
        <v>1607749339376</v>
      </c>
      <c r="G113" s="5">
        <v>1422298200763</v>
      </c>
      <c r="I113" s="5">
        <v>1607749339376</v>
      </c>
      <c r="J113" s="5">
        <v>1477300952498</v>
      </c>
      <c r="K113" s="5">
        <v>1262536059922</v>
      </c>
      <c r="L113" s="5">
        <v>1169777831467</v>
      </c>
      <c r="M113" s="5">
        <v>939847905836</v>
      </c>
      <c r="N113" s="5">
        <v>1003011796551</v>
      </c>
    </row>
    <row r="114" spans="2:14" ht="15.5" x14ac:dyDescent="0.35">
      <c r="C114" t="s">
        <v>258</v>
      </c>
      <c r="D114" s="5">
        <v>1469970150002</v>
      </c>
      <c r="E114" s="5">
        <v>1702655634693</v>
      </c>
      <c r="F114" s="5">
        <v>1592055221376</v>
      </c>
      <c r="G114" s="5">
        <v>1406604082763</v>
      </c>
      <c r="I114" s="5">
        <v>1592055221376</v>
      </c>
      <c r="J114" s="5">
        <v>1461606834498</v>
      </c>
      <c r="K114" s="5">
        <v>1249196059922</v>
      </c>
      <c r="L114" s="5">
        <v>1156437831467</v>
      </c>
      <c r="M114" s="5">
        <v>926507905836</v>
      </c>
      <c r="N114" s="5">
        <v>989671796551</v>
      </c>
    </row>
    <row r="115" spans="2:14" ht="15.5" x14ac:dyDescent="0.35">
      <c r="C115" t="s">
        <v>259</v>
      </c>
      <c r="D115" s="5">
        <v>1485664268002</v>
      </c>
      <c r="E115" s="5">
        <v>1718349752693</v>
      </c>
      <c r="F115" s="5">
        <v>1607749339376</v>
      </c>
      <c r="G115" s="5">
        <v>1422298200763</v>
      </c>
      <c r="I115" s="5">
        <v>1607749339376</v>
      </c>
      <c r="J115" s="5">
        <v>1477300952498</v>
      </c>
      <c r="K115" s="5">
        <v>1262536059922</v>
      </c>
      <c r="L115" s="5">
        <v>1169777831467</v>
      </c>
      <c r="M115" s="5">
        <v>939847905836</v>
      </c>
      <c r="N115" s="5">
        <v>1003011796551</v>
      </c>
    </row>
    <row r="116" spans="2:14" ht="15.5" x14ac:dyDescent="0.35">
      <c r="C116" t="s">
        <v>260</v>
      </c>
    </row>
    <row r="117" spans="2:14" ht="15.5" x14ac:dyDescent="0.35">
      <c r="C117" t="s">
        <v>10</v>
      </c>
      <c r="D117" s="5">
        <v>2169360617053</v>
      </c>
      <c r="E117" s="5">
        <v>2402046101744</v>
      </c>
      <c r="F117" s="5">
        <v>2291445688427</v>
      </c>
      <c r="G117" s="5">
        <v>2105994549814</v>
      </c>
      <c r="I117" s="5">
        <v>2291445688427</v>
      </c>
      <c r="J117" s="5">
        <v>2160997301549</v>
      </c>
      <c r="K117" s="5">
        <v>1945354175773</v>
      </c>
      <c r="L117" s="5">
        <v>1237392831467</v>
      </c>
      <c r="M117" s="5">
        <v>1007462905836</v>
      </c>
      <c r="N117" s="5">
        <v>1070626796551</v>
      </c>
    </row>
    <row r="118" spans="2:14" ht="15.5" x14ac:dyDescent="0.35">
      <c r="C118" t="s">
        <v>129</v>
      </c>
      <c r="D118" s="5">
        <v>3160161962664</v>
      </c>
      <c r="E118" s="5">
        <v>3410489422296</v>
      </c>
      <c r="F118" s="5">
        <v>3461643402882</v>
      </c>
      <c r="G118" s="5">
        <v>2979413985221</v>
      </c>
      <c r="I118" s="5">
        <v>3461643402882</v>
      </c>
      <c r="J118" s="5">
        <v>3111979369176</v>
      </c>
      <c r="K118" s="5">
        <v>3083126899498</v>
      </c>
      <c r="L118" s="5">
        <v>2332330507632</v>
      </c>
      <c r="M118" s="5">
        <v>1922139260082</v>
      </c>
      <c r="N118" s="5">
        <v>1880365313014</v>
      </c>
    </row>
    <row r="119" spans="2:14" ht="15.5" x14ac:dyDescent="0.35">
      <c r="C119" t="s">
        <v>130</v>
      </c>
      <c r="D119" s="5">
        <v>3139416200</v>
      </c>
      <c r="E119" s="5">
        <v>3139416200</v>
      </c>
      <c r="F119" s="5">
        <v>3139416200</v>
      </c>
      <c r="G119" s="5">
        <v>3139416200</v>
      </c>
      <c r="I119" s="5">
        <v>3139416200</v>
      </c>
      <c r="J119" s="5">
        <v>3139416200</v>
      </c>
      <c r="K119" s="5">
        <v>3138823600</v>
      </c>
      <c r="L119" s="5">
        <v>1334000000</v>
      </c>
      <c r="M119" s="5">
        <v>1334000000</v>
      </c>
      <c r="N119" s="5">
        <v>1334000000</v>
      </c>
    </row>
    <row r="121" spans="2:14" ht="15.5" x14ac:dyDescent="0.35">
      <c r="B121" t="s">
        <v>131</v>
      </c>
      <c r="C121" t="s">
        <v>132</v>
      </c>
      <c r="D121" s="5">
        <v>-238894195612</v>
      </c>
      <c r="E121" s="5">
        <v>-126369381385</v>
      </c>
      <c r="F121" s="5">
        <v>1050416000677</v>
      </c>
      <c r="G121" s="5">
        <v>-56856335151</v>
      </c>
      <c r="I121" s="5">
        <v>696893658645</v>
      </c>
      <c r="J121" s="5">
        <v>905319959651</v>
      </c>
      <c r="K121" s="5">
        <v>243105742033</v>
      </c>
      <c r="L121" s="5">
        <v>129091255036</v>
      </c>
      <c r="M121" s="5">
        <v>230579546096</v>
      </c>
      <c r="N121" s="5">
        <v>350696108042</v>
      </c>
    </row>
    <row r="122" spans="2:14" ht="15.5" x14ac:dyDescent="0.35">
      <c r="C122" t="s">
        <v>363</v>
      </c>
      <c r="D122" s="5">
        <v>1010068552175</v>
      </c>
      <c r="E122" s="5">
        <v>937575743502</v>
      </c>
      <c r="F122" s="5">
        <v>2213400138049</v>
      </c>
      <c r="G122" s="5">
        <v>1000252874932</v>
      </c>
      <c r="I122" s="5">
        <v>5246282277656</v>
      </c>
      <c r="J122" s="5">
        <v>5590518950164</v>
      </c>
      <c r="K122" s="5">
        <v>4248727402185</v>
      </c>
      <c r="L122" s="5">
        <v>3280076065367</v>
      </c>
      <c r="M122" s="5">
        <v>2958239049366</v>
      </c>
      <c r="N122" s="5">
        <v>2892425029980</v>
      </c>
    </row>
    <row r="123" spans="2:14" ht="15.5" x14ac:dyDescent="0.35">
      <c r="C123" t="s">
        <v>465</v>
      </c>
      <c r="D123" s="5">
        <v>-996438841712</v>
      </c>
      <c r="E123" s="5">
        <v>-925136066853</v>
      </c>
      <c r="F123" s="5">
        <v>-1109054227162</v>
      </c>
      <c r="G123" s="5">
        <v>-922641688655</v>
      </c>
      <c r="I123" s="5">
        <v>-4021959377467</v>
      </c>
      <c r="J123" s="5">
        <v>-4299752233542</v>
      </c>
      <c r="K123" s="5">
        <v>-3491049970001</v>
      </c>
      <c r="L123" s="5">
        <v>-2669911937893</v>
      </c>
      <c r="M123" s="5">
        <v>-2387129579765</v>
      </c>
      <c r="N123" s="5">
        <v>-2225475110668</v>
      </c>
    </row>
    <row r="124" spans="2:14" ht="15.5" x14ac:dyDescent="0.35">
      <c r="C124" t="s">
        <v>724</v>
      </c>
      <c r="D124" s="5">
        <v>-12698848723</v>
      </c>
      <c r="E124" s="5">
        <v>-13919864457</v>
      </c>
      <c r="F124" s="5">
        <v>-6240904825</v>
      </c>
      <c r="G124" s="5">
        <v>-29283359271</v>
      </c>
      <c r="I124" s="5">
        <v>-63629463866</v>
      </c>
      <c r="J124" s="5">
        <v>-66918924882</v>
      </c>
      <c r="K124" s="5">
        <v>-76221883859</v>
      </c>
      <c r="L124" s="5">
        <v>-47992786206</v>
      </c>
      <c r="M124" s="5">
        <v>-65367328826</v>
      </c>
      <c r="N124" s="5">
        <v>-68693762264</v>
      </c>
    </row>
    <row r="125" spans="2:14" ht="15.5" x14ac:dyDescent="0.35">
      <c r="C125" t="s">
        <v>365</v>
      </c>
      <c r="D125" s="5">
        <v>-123409401286</v>
      </c>
      <c r="E125" s="5">
        <v>-86141399280</v>
      </c>
      <c r="F125" s="5">
        <v>-142445300618</v>
      </c>
      <c r="G125" s="5">
        <v>-40242009689</v>
      </c>
      <c r="I125" s="5">
        <v>-342456563334</v>
      </c>
      <c r="J125" s="5">
        <v>-312571985618</v>
      </c>
      <c r="K125" s="5">
        <v>-277586939218</v>
      </c>
      <c r="L125" s="5">
        <v>-210902676752</v>
      </c>
      <c r="M125" s="5">
        <v>-176150891783</v>
      </c>
      <c r="N125" s="5">
        <v>-160696856201</v>
      </c>
    </row>
    <row r="126" spans="2:14" ht="15.5" x14ac:dyDescent="0.35">
      <c r="C126" t="s">
        <v>328</v>
      </c>
      <c r="D126" s="5">
        <v>-44799927314</v>
      </c>
      <c r="E126" s="5">
        <v>-15608708113</v>
      </c>
      <c r="F126" s="5">
        <v>-5092147908</v>
      </c>
      <c r="G126" s="5">
        <v>-47087976990</v>
      </c>
      <c r="I126" s="5">
        <v>-97189917202</v>
      </c>
      <c r="J126" s="5">
        <v>-80535282056</v>
      </c>
      <c r="K126" s="5">
        <v>-111377904277</v>
      </c>
      <c r="L126" s="5">
        <v>-178620504236</v>
      </c>
      <c r="M126" s="5">
        <v>-36104850624</v>
      </c>
      <c r="N126" s="5">
        <v>-9210018523</v>
      </c>
    </row>
    <row r="127" spans="2:14" ht="15.5" x14ac:dyDescent="0.35">
      <c r="C127" t="s">
        <v>137</v>
      </c>
      <c r="D127" s="5">
        <v>-71615728752</v>
      </c>
      <c r="E127" s="5">
        <v>-23139086184</v>
      </c>
      <c r="F127" s="5">
        <v>-30797983005</v>
      </c>
      <c r="G127" s="5">
        <v>-17854175478</v>
      </c>
      <c r="I127" s="5">
        <v>-154799723288</v>
      </c>
      <c r="J127" s="5">
        <v>-121370129012</v>
      </c>
      <c r="K127" s="5">
        <v>-123923463685</v>
      </c>
      <c r="L127" s="5">
        <v>-93854152211</v>
      </c>
      <c r="M127" s="5">
        <v>-86663745013</v>
      </c>
      <c r="N127" s="5">
        <v>-77653174282</v>
      </c>
    </row>
    <row r="128" spans="2:14" ht="15.5" x14ac:dyDescent="0.35">
      <c r="C128" t="s">
        <v>679</v>
      </c>
      <c r="F128" s="5">
        <v>130646426146</v>
      </c>
      <c r="I128" s="5">
        <v>130646426146</v>
      </c>
      <c r="J128" s="5">
        <v>195949564597</v>
      </c>
      <c r="K128" s="5">
        <v>74538500888</v>
      </c>
      <c r="L128" s="5">
        <v>50297246967</v>
      </c>
      <c r="M128" s="5">
        <v>23756892741</v>
      </c>
    </row>
    <row r="129" spans="3:14" ht="15.5" x14ac:dyDescent="0.35">
      <c r="C129" t="s">
        <v>139</v>
      </c>
      <c r="D129" s="5">
        <v>-334249427162</v>
      </c>
      <c r="E129" s="5">
        <v>-9724751621</v>
      </c>
      <c r="F129" s="5">
        <v>-41704368427</v>
      </c>
      <c r="G129" s="5">
        <v>-10919141135</v>
      </c>
      <c r="I129" s="5">
        <v>-478660357782</v>
      </c>
      <c r="J129" s="5">
        <v>-471137802535</v>
      </c>
      <c r="K129" s="5">
        <v>349013659695</v>
      </c>
      <c r="L129" s="5">
        <v>-309949080879</v>
      </c>
      <c r="M129" s="5">
        <v>-393625410240</v>
      </c>
      <c r="N129" s="5">
        <v>-141996856707</v>
      </c>
    </row>
    <row r="130" spans="3:14" ht="15.5" x14ac:dyDescent="0.35">
      <c r="C130" t="s">
        <v>140</v>
      </c>
      <c r="D130" s="5">
        <v>342194126</v>
      </c>
      <c r="E130" s="5">
        <v>1859342167</v>
      </c>
      <c r="F130" s="5">
        <v>10689895487</v>
      </c>
      <c r="G130" s="5">
        <v>32349130046</v>
      </c>
      <c r="I130" s="5">
        <v>-936585988</v>
      </c>
      <c r="J130" s="5">
        <v>-9845346993</v>
      </c>
      <c r="K130" s="5">
        <v>-20593172704</v>
      </c>
      <c r="L130" s="5">
        <v>-31013710474</v>
      </c>
      <c r="M130" s="5">
        <v>3158567186</v>
      </c>
      <c r="N130" s="5">
        <v>-12268117919</v>
      </c>
    </row>
    <row r="131" spans="3:14" ht="15.5" x14ac:dyDescent="0.35">
      <c r="C131" t="s">
        <v>1374</v>
      </c>
      <c r="J131" s="5">
        <v>1225000000</v>
      </c>
      <c r="K131" s="5">
        <v>2450000000</v>
      </c>
      <c r="L131" s="5">
        <v>1960000000</v>
      </c>
    </row>
    <row r="132" spans="3:14" ht="15.5" x14ac:dyDescent="0.35">
      <c r="C132" t="s">
        <v>333</v>
      </c>
      <c r="D132" s="5">
        <v>14864865</v>
      </c>
      <c r="E132" s="5">
        <v>25225225</v>
      </c>
      <c r="F132" s="5">
        <v>400180181</v>
      </c>
      <c r="G132" s="5">
        <v>132882882</v>
      </c>
      <c r="I132" s="5">
        <v>533063063</v>
      </c>
      <c r="J132" s="5">
        <v>152702702</v>
      </c>
      <c r="K132" s="5">
        <v>190990991</v>
      </c>
      <c r="L132" s="5">
        <v>545045046</v>
      </c>
      <c r="M132" s="5">
        <v>40909091</v>
      </c>
      <c r="N132" s="5">
        <v>821023</v>
      </c>
    </row>
    <row r="133" spans="3:14" ht="15.5" x14ac:dyDescent="0.35">
      <c r="C133" t="s">
        <v>143</v>
      </c>
      <c r="D133" s="5">
        <v>-7409226551</v>
      </c>
      <c r="E133" s="5">
        <v>-9767541842</v>
      </c>
      <c r="F133" s="5">
        <v>4037259715</v>
      </c>
      <c r="G133" s="5">
        <v>27859677878</v>
      </c>
      <c r="I133" s="5">
        <v>-31120861734</v>
      </c>
      <c r="J133" s="5">
        <v>-30768316268</v>
      </c>
      <c r="K133" s="5">
        <v>-29884161570</v>
      </c>
      <c r="L133" s="5">
        <v>-37044417146</v>
      </c>
      <c r="M133" s="5">
        <v>-2415888147</v>
      </c>
      <c r="N133" s="5">
        <v>-19227498315</v>
      </c>
    </row>
    <row r="134" spans="3:14" ht="15.5" x14ac:dyDescent="0.35">
      <c r="C134" t="s">
        <v>261</v>
      </c>
      <c r="D134" s="5">
        <v>7736555812</v>
      </c>
      <c r="E134" s="5">
        <v>11601658784</v>
      </c>
      <c r="F134" s="5">
        <v>6252455591</v>
      </c>
      <c r="G134" s="5">
        <v>4356569286</v>
      </c>
      <c r="I134" s="5">
        <v>29651212683</v>
      </c>
      <c r="J134" s="5">
        <v>19545266573</v>
      </c>
      <c r="K134" s="5">
        <v>6649997875</v>
      </c>
      <c r="L134" s="5">
        <v>3525661626</v>
      </c>
      <c r="M134" s="5">
        <v>5533546242</v>
      </c>
      <c r="N134" s="5">
        <v>6958559373</v>
      </c>
    </row>
    <row r="135" spans="3:14" ht="15.5" x14ac:dyDescent="0.35">
      <c r="C135" t="s">
        <v>148</v>
      </c>
      <c r="D135" s="5">
        <v>-334249427162</v>
      </c>
      <c r="E135" s="5">
        <v>-9724751621</v>
      </c>
      <c r="F135" s="5">
        <v>-41704368427</v>
      </c>
      <c r="G135" s="5">
        <v>-10919141135</v>
      </c>
      <c r="I135" s="5">
        <v>-478660357782</v>
      </c>
      <c r="J135" s="5">
        <v>-471137802535</v>
      </c>
      <c r="K135" s="5">
        <v>349013659695</v>
      </c>
      <c r="L135" s="5">
        <v>-309949080879</v>
      </c>
      <c r="M135" s="5">
        <v>-393625410240</v>
      </c>
      <c r="N135" s="5">
        <v>-141996856707</v>
      </c>
    </row>
    <row r="136" spans="3:14" ht="15.5" x14ac:dyDescent="0.35">
      <c r="C136" t="s">
        <v>942</v>
      </c>
      <c r="J136" s="5">
        <v>878233200</v>
      </c>
    </row>
    <row r="137" spans="3:14" ht="15.5" x14ac:dyDescent="0.35">
      <c r="C137" t="s">
        <v>407</v>
      </c>
      <c r="K137" s="5">
        <v>-20392275452</v>
      </c>
    </row>
    <row r="138" spans="3:14" ht="15.5" x14ac:dyDescent="0.35">
      <c r="C138" t="s">
        <v>955</v>
      </c>
      <c r="D138" s="5">
        <v>22000000000</v>
      </c>
      <c r="K138" s="5">
        <v>31466087591</v>
      </c>
    </row>
    <row r="139" spans="3:14" ht="15.5" x14ac:dyDescent="0.35">
      <c r="C139" t="s">
        <v>1375</v>
      </c>
      <c r="D139" s="5">
        <v>-8749007445</v>
      </c>
      <c r="E139" s="5">
        <v>-1877854050</v>
      </c>
      <c r="F139" s="5">
        <v>-1877854050</v>
      </c>
      <c r="G139" s="5">
        <v>-2264544770</v>
      </c>
      <c r="I139" s="5">
        <v>-8671488357</v>
      </c>
      <c r="J139" s="5">
        <v>-8359058997</v>
      </c>
      <c r="K139" s="5">
        <v>-4168245233</v>
      </c>
      <c r="L139" s="5">
        <v>-2444444460</v>
      </c>
      <c r="M139" s="5">
        <v>-3666666660</v>
      </c>
      <c r="N139" s="5">
        <v>-3666666660</v>
      </c>
    </row>
    <row r="140" spans="3:14" ht="15.5" x14ac:dyDescent="0.35">
      <c r="C140" t="s">
        <v>1376</v>
      </c>
      <c r="N140" s="5">
        <v>-12571211852</v>
      </c>
    </row>
    <row r="141" spans="3:14" ht="15.5" x14ac:dyDescent="0.35">
      <c r="C141" t="s">
        <v>1377</v>
      </c>
      <c r="D141" s="5">
        <v>-5212941722</v>
      </c>
      <c r="E141" s="5">
        <v>-5751605222</v>
      </c>
      <c r="F141" s="5">
        <v>5227681930</v>
      </c>
      <c r="G141" s="5">
        <v>-6226922404</v>
      </c>
      <c r="I141" s="5">
        <v>-9354513412</v>
      </c>
      <c r="J141" s="5">
        <v>-9157904502</v>
      </c>
      <c r="K141" s="5">
        <v>-14189524178</v>
      </c>
      <c r="L141" s="5">
        <v>-65871976460</v>
      </c>
      <c r="M141" s="5">
        <v>-4807244123</v>
      </c>
      <c r="N141" s="5">
        <v>-7934475530</v>
      </c>
    </row>
    <row r="142" spans="3:14" ht="15.5" x14ac:dyDescent="0.35">
      <c r="C142" t="s">
        <v>338</v>
      </c>
      <c r="D142" s="5">
        <v>-332778117200</v>
      </c>
      <c r="F142" s="5">
        <v>-50230659200</v>
      </c>
      <c r="I142" s="5">
        <v>-420681770800</v>
      </c>
      <c r="J142" s="5">
        <v>-313380148224</v>
      </c>
      <c r="K142" s="5">
        <v>-350000000000</v>
      </c>
      <c r="L142" s="5">
        <v>-165000000000</v>
      </c>
      <c r="M142" s="5">
        <v>-400000000000</v>
      </c>
      <c r="N142" s="5">
        <v>-86500000000</v>
      </c>
    </row>
    <row r="143" spans="3:14" ht="15.5" x14ac:dyDescent="0.35">
      <c r="C143" t="s">
        <v>265</v>
      </c>
      <c r="D143" s="5">
        <v>-2218094120</v>
      </c>
      <c r="E143" s="5">
        <v>-2095292349</v>
      </c>
      <c r="F143" s="5">
        <v>-2114803782</v>
      </c>
      <c r="G143" s="5">
        <v>-2427673961</v>
      </c>
      <c r="I143" s="5">
        <v>-7628654622</v>
      </c>
      <c r="J143" s="5">
        <v>-9660214911</v>
      </c>
      <c r="K143" s="5">
        <v>-19916785572</v>
      </c>
      <c r="L143" s="5">
        <v>-12221092362</v>
      </c>
      <c r="M143" s="5">
        <v>-12552970781</v>
      </c>
      <c r="N143" s="5">
        <v>-6282291249</v>
      </c>
    </row>
    <row r="144" spans="3:14" ht="15.5" x14ac:dyDescent="0.35">
      <c r="C144" t="s">
        <v>157</v>
      </c>
      <c r="D144" s="5">
        <v>-572801428648</v>
      </c>
      <c r="E144" s="5">
        <v>-134234790839</v>
      </c>
      <c r="F144" s="5">
        <v>1019401527737</v>
      </c>
      <c r="G144" s="5">
        <v>-35426346240</v>
      </c>
      <c r="I144" s="5">
        <v>217296714875</v>
      </c>
      <c r="J144" s="5">
        <v>424336810123</v>
      </c>
      <c r="K144" s="5">
        <v>571526229024</v>
      </c>
      <c r="L144" s="5">
        <v>-211871536317</v>
      </c>
      <c r="M144" s="5">
        <v>-159887296958</v>
      </c>
      <c r="N144" s="5">
        <v>196431133416</v>
      </c>
    </row>
    <row r="145" spans="2:14" ht="15.5" x14ac:dyDescent="0.35">
      <c r="C145" t="s">
        <v>158</v>
      </c>
      <c r="E145" s="5">
        <v>1627326133404</v>
      </c>
      <c r="I145" s="5">
        <v>1421264097521</v>
      </c>
      <c r="J145" s="5">
        <v>1002076616127</v>
      </c>
      <c r="K145" s="5">
        <v>430689535341</v>
      </c>
      <c r="L145" s="5">
        <v>631820764741</v>
      </c>
      <c r="M145" s="5">
        <v>785393399793</v>
      </c>
      <c r="N145" s="5">
        <v>590923909145</v>
      </c>
    </row>
    <row r="146" spans="2:14" ht="15.5" x14ac:dyDescent="0.35">
      <c r="C146" t="s">
        <v>1378</v>
      </c>
      <c r="D146" s="5">
        <v>372287084</v>
      </c>
      <c r="E146" s="5">
        <v>4341317503</v>
      </c>
      <c r="F146" s="5">
        <v>-16414041110</v>
      </c>
      <c r="G146" s="5">
        <v>-1326598541</v>
      </c>
      <c r="I146" s="5">
        <v>-15644979564</v>
      </c>
      <c r="J146" s="5">
        <v>-9924079170</v>
      </c>
      <c r="K146" s="5">
        <v>1266510506</v>
      </c>
      <c r="L146" s="5">
        <v>927409643</v>
      </c>
      <c r="M146" s="5">
        <v>4955805125</v>
      </c>
      <c r="N146" s="5">
        <v>-3197951218</v>
      </c>
    </row>
    <row r="147" spans="2:14" ht="15.5" x14ac:dyDescent="0.35">
      <c r="C147" t="s">
        <v>1379</v>
      </c>
      <c r="D147" s="5">
        <v>5551087817</v>
      </c>
      <c r="E147" s="5">
        <v>1724389762</v>
      </c>
      <c r="F147" s="5">
        <v>3279021641</v>
      </c>
      <c r="G147" s="5">
        <v>1195260228</v>
      </c>
      <c r="I147" s="5">
        <v>4410300572</v>
      </c>
      <c r="J147" s="5">
        <v>4774750441</v>
      </c>
      <c r="K147" s="5">
        <v>-1405658744</v>
      </c>
      <c r="L147" s="5">
        <v>9812897274</v>
      </c>
      <c r="M147" s="5">
        <v>1358856781</v>
      </c>
      <c r="N147" s="5">
        <v>1236308450</v>
      </c>
    </row>
    <row r="148" spans="2:14" ht="15.5" x14ac:dyDescent="0.35">
      <c r="C148" t="s">
        <v>159</v>
      </c>
      <c r="D148" s="5">
        <v>-566878053747</v>
      </c>
      <c r="E148" s="5">
        <v>1499157049830</v>
      </c>
      <c r="F148" s="5">
        <v>1006266508268</v>
      </c>
      <c r="G148" s="5">
        <v>-35557684553</v>
      </c>
      <c r="I148" s="5">
        <v>1627326133404</v>
      </c>
      <c r="J148" s="5">
        <v>1421264097521</v>
      </c>
      <c r="K148" s="5">
        <v>1002076616127</v>
      </c>
      <c r="L148" s="5">
        <v>430689535341</v>
      </c>
      <c r="M148" s="5">
        <v>631820764741</v>
      </c>
      <c r="N148" s="5">
        <v>785393399793</v>
      </c>
    </row>
    <row r="150" spans="2:14" ht="15.5" x14ac:dyDescent="0.35">
      <c r="B150" t="s">
        <v>160</v>
      </c>
      <c r="C150" t="s">
        <v>12</v>
      </c>
      <c r="D150" s="5">
        <v>3140000000</v>
      </c>
      <c r="E150" s="5">
        <v>3140000000</v>
      </c>
      <c r="F150" s="5">
        <v>3140000000</v>
      </c>
      <c r="G150" s="5">
        <v>3140000000</v>
      </c>
      <c r="I150" s="5">
        <v>3140000000</v>
      </c>
      <c r="J150" s="5">
        <v>3140000000</v>
      </c>
      <c r="K150" s="5">
        <v>3140000000</v>
      </c>
      <c r="L150" s="5">
        <v>1330000000</v>
      </c>
      <c r="M150" s="5">
        <v>1330000000</v>
      </c>
      <c r="N150" s="5">
        <v>1330000000</v>
      </c>
    </row>
    <row r="151" spans="2:14" ht="15.5" x14ac:dyDescent="0.35">
      <c r="C151" t="s">
        <v>161</v>
      </c>
      <c r="D151" s="6">
        <v>31.49</v>
      </c>
      <c r="E151" s="6">
        <v>33.96</v>
      </c>
      <c r="F151" s="6">
        <v>76.05</v>
      </c>
      <c r="G151" s="6">
        <v>36.17</v>
      </c>
    </row>
    <row r="152" spans="2:14" ht="15.5" x14ac:dyDescent="0.35">
      <c r="C152" t="s">
        <v>162</v>
      </c>
      <c r="D152" s="6">
        <v>37.47</v>
      </c>
      <c r="E152" s="6">
        <v>40.49</v>
      </c>
      <c r="F152" s="6">
        <v>20.38</v>
      </c>
      <c r="G152" s="6">
        <v>43.27</v>
      </c>
    </row>
    <row r="153" spans="2:14" ht="15.5" x14ac:dyDescent="0.35">
      <c r="C153" t="s">
        <v>61</v>
      </c>
      <c r="D153" s="6">
        <v>3.68</v>
      </c>
      <c r="E153" s="6">
        <v>3.94</v>
      </c>
      <c r="F153" s="6">
        <v>2.2200000000000002</v>
      </c>
      <c r="G153" s="6">
        <v>4.12</v>
      </c>
    </row>
    <row r="154" spans="2:14" ht="15.5" x14ac:dyDescent="0.35">
      <c r="C154" t="s">
        <v>163</v>
      </c>
      <c r="D154" s="5">
        <v>123100000000</v>
      </c>
      <c r="E154" s="6">
        <v>134169999999.99998</v>
      </c>
      <c r="F154" s="5">
        <v>318850000000</v>
      </c>
      <c r="G154" s="5">
        <v>161110000000</v>
      </c>
    </row>
    <row r="155" spans="2:14" ht="15.5" x14ac:dyDescent="0.35">
      <c r="C155" t="s">
        <v>164</v>
      </c>
      <c r="D155" s="6">
        <v>3.1300000000000001E-2</v>
      </c>
      <c r="E155" s="6">
        <v>3.1300000000000001E-2</v>
      </c>
      <c r="F155" s="6">
        <v>6.9000000000000006E-2</v>
      </c>
      <c r="G155" s="6">
        <v>3.8100000000000002E-2</v>
      </c>
    </row>
    <row r="156" spans="2:14" ht="15.5" x14ac:dyDescent="0.35">
      <c r="C156" t="s">
        <v>165</v>
      </c>
      <c r="D156" s="6">
        <v>4.5599999999999995E-2</v>
      </c>
      <c r="E156" s="6">
        <v>4.4400000000000002E-2</v>
      </c>
      <c r="F156" s="6">
        <v>0.1042</v>
      </c>
      <c r="G156" s="6">
        <v>5.3899999999999997E-2</v>
      </c>
    </row>
    <row r="157" spans="2:14" ht="15.5" x14ac:dyDescent="0.35">
      <c r="C157" t="s">
        <v>166</v>
      </c>
      <c r="D157" s="6">
        <v>4.3799999999999999E-2</v>
      </c>
      <c r="E157" s="6">
        <v>4.7E-2</v>
      </c>
      <c r="F157" s="6">
        <v>0.12720000000000001</v>
      </c>
      <c r="G157" s="6">
        <v>6.6500000000000004E-2</v>
      </c>
    </row>
    <row r="158" spans="2:14" ht="15.5" x14ac:dyDescent="0.35">
      <c r="C158" t="s">
        <v>167</v>
      </c>
    </row>
    <row r="159" spans="2:14" ht="15.5" x14ac:dyDescent="0.35">
      <c r="C159" t="s">
        <v>168</v>
      </c>
      <c r="D159" s="5">
        <v>2169000000000</v>
      </c>
      <c r="E159" s="5">
        <v>2402000000000</v>
      </c>
      <c r="F159" s="5">
        <v>2291000000000</v>
      </c>
      <c r="G159" s="5">
        <v>2106000000000</v>
      </c>
    </row>
    <row r="160" spans="2:14" ht="15.5" x14ac:dyDescent="0.35">
      <c r="C160" t="s">
        <v>169</v>
      </c>
      <c r="D160" s="6">
        <v>1.71</v>
      </c>
      <c r="E160" s="6">
        <v>1.8</v>
      </c>
      <c r="F160" s="6">
        <v>2.12</v>
      </c>
      <c r="G160" s="6">
        <v>2.33</v>
      </c>
    </row>
    <row r="161" spans="3:14" ht="15.5" x14ac:dyDescent="0.35">
      <c r="C161" t="s">
        <v>170</v>
      </c>
      <c r="D161" s="6">
        <v>691.01</v>
      </c>
      <c r="E161" s="6">
        <v>765.13</v>
      </c>
      <c r="F161" s="6">
        <v>729.9</v>
      </c>
      <c r="G161" s="6">
        <v>670.82</v>
      </c>
    </row>
    <row r="162" spans="3:14" ht="15.5" x14ac:dyDescent="0.35">
      <c r="C162" t="s">
        <v>171</v>
      </c>
      <c r="D162" s="6">
        <v>1.71</v>
      </c>
      <c r="E162" s="6">
        <v>1.8</v>
      </c>
      <c r="F162" s="6">
        <v>2.12</v>
      </c>
      <c r="G162" s="6">
        <v>2.33</v>
      </c>
    </row>
    <row r="163" spans="3:14" ht="15.5" x14ac:dyDescent="0.35">
      <c r="C163" t="s">
        <v>172</v>
      </c>
      <c r="D163" s="6">
        <v>691.01</v>
      </c>
      <c r="E163" s="6">
        <v>765.13</v>
      </c>
      <c r="F163" s="6">
        <v>729.9</v>
      </c>
      <c r="G163" s="6">
        <v>670.82</v>
      </c>
    </row>
    <row r="164" spans="3:14" ht="15.5" x14ac:dyDescent="0.35">
      <c r="C164" t="s">
        <v>173</v>
      </c>
      <c r="D164" s="5">
        <v>7000000000</v>
      </c>
      <c r="E164" s="5">
        <v>10000000000</v>
      </c>
      <c r="F164" s="5">
        <v>11000000000</v>
      </c>
      <c r="G164" s="5">
        <v>5000000000</v>
      </c>
    </row>
    <row r="165" spans="3:14" ht="15.5" x14ac:dyDescent="0.35">
      <c r="C165" t="s">
        <v>174</v>
      </c>
      <c r="D165" s="5">
        <v>22000000000</v>
      </c>
      <c r="E165" s="5">
        <v>6000000000</v>
      </c>
      <c r="F165" s="5">
        <v>6000000000</v>
      </c>
      <c r="G165" s="5">
        <v>7000000000</v>
      </c>
    </row>
    <row r="166" spans="3:14" ht="15.5" x14ac:dyDescent="0.35">
      <c r="C166" t="s">
        <v>175</v>
      </c>
      <c r="D166" s="5">
        <v>2169000000000</v>
      </c>
      <c r="E166" s="5">
        <v>2402000000000</v>
      </c>
      <c r="F166" s="5">
        <v>2291000000000</v>
      </c>
      <c r="G166" s="5">
        <v>2106000000000</v>
      </c>
    </row>
    <row r="167" spans="3:14" ht="15.5" x14ac:dyDescent="0.35">
      <c r="C167" t="s">
        <v>24</v>
      </c>
      <c r="D167" s="5">
        <v>29000000000</v>
      </c>
      <c r="E167" s="5">
        <v>16000000000</v>
      </c>
      <c r="F167" s="5">
        <v>18000000000</v>
      </c>
      <c r="G167" s="5">
        <v>12000000000</v>
      </c>
    </row>
    <row r="168" spans="3:14" ht="15.5" x14ac:dyDescent="0.35">
      <c r="C168" t="s">
        <v>21</v>
      </c>
      <c r="D168" s="5">
        <v>-903000000000</v>
      </c>
      <c r="E168" s="5">
        <v>-1483000000000</v>
      </c>
      <c r="F168" s="5">
        <v>-1610000000000</v>
      </c>
      <c r="G168" s="5">
        <v>-609000000000</v>
      </c>
    </row>
    <row r="169" spans="3:14" ht="15.5" x14ac:dyDescent="0.35">
      <c r="C169" t="s">
        <v>176</v>
      </c>
      <c r="D169" s="5">
        <v>2051000000000</v>
      </c>
      <c r="E169" s="5">
        <v>2264000000000</v>
      </c>
      <c r="F169" s="5">
        <v>2158000000000</v>
      </c>
      <c r="G169" s="5">
        <v>1996000000000</v>
      </c>
    </row>
    <row r="170" spans="3:14" ht="15.5" x14ac:dyDescent="0.35">
      <c r="C170" t="s">
        <v>177</v>
      </c>
      <c r="D170" s="5">
        <v>-239000000000</v>
      </c>
      <c r="E170" s="5">
        <v>-126000000000</v>
      </c>
      <c r="F170" s="5">
        <v>1050000000000</v>
      </c>
      <c r="G170" s="5">
        <v>-57000000000</v>
      </c>
    </row>
    <row r="171" spans="3:14" ht="15.5" x14ac:dyDescent="0.35">
      <c r="C171" t="s">
        <v>178</v>
      </c>
      <c r="D171" s="5">
        <v>-7000000000</v>
      </c>
      <c r="E171" s="5">
        <v>-10000000000</v>
      </c>
      <c r="F171" s="5">
        <v>4000000000</v>
      </c>
      <c r="G171" s="5">
        <v>28000000000</v>
      </c>
    </row>
    <row r="172" spans="3:14" ht="15.5" x14ac:dyDescent="0.35">
      <c r="C172" t="s">
        <v>13</v>
      </c>
      <c r="D172" s="5">
        <v>-246000000000</v>
      </c>
      <c r="E172" s="5">
        <v>-136000000000</v>
      </c>
      <c r="F172" s="5">
        <v>1054000000000</v>
      </c>
      <c r="G172" s="5">
        <v>-29000000000</v>
      </c>
    </row>
    <row r="173" spans="3:14" ht="15.5" x14ac:dyDescent="0.35">
      <c r="C173" t="s">
        <v>16</v>
      </c>
      <c r="D173" s="6">
        <v>-78.459999999999994</v>
      </c>
      <c r="E173" s="6">
        <v>-43.36</v>
      </c>
      <c r="F173" s="6">
        <v>335.88</v>
      </c>
      <c r="G173" s="6">
        <v>-9.24</v>
      </c>
    </row>
    <row r="174" spans="3:14" ht="15.5" x14ac:dyDescent="0.35">
      <c r="C174" t="s">
        <v>46</v>
      </c>
      <c r="I174" s="6">
        <v>174.9</v>
      </c>
      <c r="J174" s="6">
        <v>168.94</v>
      </c>
      <c r="K174" s="6">
        <v>142.63999999999999</v>
      </c>
      <c r="L174" s="6">
        <v>299.06</v>
      </c>
      <c r="M174" s="6">
        <v>245.07</v>
      </c>
      <c r="N174" s="6">
        <v>234.49</v>
      </c>
    </row>
    <row r="175" spans="3:14" ht="15.5" x14ac:dyDescent="0.35">
      <c r="C175" t="s">
        <v>60</v>
      </c>
      <c r="I175" s="6">
        <v>8.86</v>
      </c>
      <c r="J175" s="6">
        <v>9.9700000000000006</v>
      </c>
      <c r="K175" s="6">
        <v>9.81</v>
      </c>
      <c r="L175" s="5">
        <v>0</v>
      </c>
      <c r="M175" s="5">
        <v>0</v>
      </c>
      <c r="N175" s="5">
        <v>0</v>
      </c>
    </row>
    <row r="176" spans="3:14" ht="15.5" x14ac:dyDescent="0.35">
      <c r="C176" t="s">
        <v>63</v>
      </c>
      <c r="I176" s="6">
        <v>0.89</v>
      </c>
      <c r="J176" s="6">
        <v>0.99</v>
      </c>
      <c r="K176" s="6">
        <v>1.05</v>
      </c>
      <c r="L176" s="5">
        <v>0</v>
      </c>
      <c r="M176" s="5">
        <v>0</v>
      </c>
      <c r="N176" s="5">
        <v>0</v>
      </c>
    </row>
    <row r="177" spans="3:14" ht="15.5" x14ac:dyDescent="0.35">
      <c r="C177" t="s">
        <v>179</v>
      </c>
      <c r="I177" s="5">
        <v>739140000000</v>
      </c>
      <c r="J177" s="5">
        <v>701480000000</v>
      </c>
      <c r="K177" s="5">
        <v>641490000000</v>
      </c>
      <c r="L177" s="5">
        <v>576570000000</v>
      </c>
      <c r="M177" s="5">
        <v>464080000000</v>
      </c>
      <c r="N177" s="5">
        <v>431670000000</v>
      </c>
    </row>
    <row r="178" spans="3:14" ht="15.5" x14ac:dyDescent="0.35">
      <c r="C178" t="s">
        <v>180</v>
      </c>
      <c r="I178" s="6">
        <v>0.15859999999999999</v>
      </c>
      <c r="J178" s="6">
        <v>0.1704</v>
      </c>
      <c r="K178" s="6">
        <v>0.1452</v>
      </c>
      <c r="L178" s="6">
        <v>0.17100000000000001</v>
      </c>
      <c r="M178" s="6">
        <v>0.17010000000000003</v>
      </c>
      <c r="N178" s="6">
        <v>0.16639999999999999</v>
      </c>
    </row>
    <row r="179" spans="3:14" ht="15.5" x14ac:dyDescent="0.35">
      <c r="C179" t="s">
        <v>181</v>
      </c>
      <c r="I179" s="6">
        <v>0.23960000000000001</v>
      </c>
      <c r="J179" s="6">
        <v>0.24539999999999998</v>
      </c>
      <c r="K179" s="6">
        <v>0.23019999999999999</v>
      </c>
      <c r="L179" s="6">
        <v>0.32240000000000002</v>
      </c>
      <c r="M179" s="6">
        <v>0.32450000000000001</v>
      </c>
      <c r="N179" s="6">
        <v>0.29220000000000002</v>
      </c>
    </row>
    <row r="180" spans="3:14" ht="15.5" x14ac:dyDescent="0.35">
      <c r="C180" t="s">
        <v>182</v>
      </c>
      <c r="I180" s="6">
        <v>0.28129999999999999</v>
      </c>
      <c r="J180" s="6">
        <v>0.29809999999999998</v>
      </c>
      <c r="K180" s="6">
        <v>0.3468</v>
      </c>
      <c r="L180" s="6">
        <v>0.45219999999999999</v>
      </c>
      <c r="M180" s="6">
        <v>0.37979999999999997</v>
      </c>
      <c r="N180" s="6">
        <v>0.65629999999999999</v>
      </c>
    </row>
    <row r="181" spans="3:14" ht="15.5" x14ac:dyDescent="0.35">
      <c r="C181" t="s">
        <v>183</v>
      </c>
    </row>
    <row r="182" spans="3:14" ht="15.5" x14ac:dyDescent="0.35">
      <c r="C182" t="s">
        <v>57</v>
      </c>
      <c r="I182" s="6">
        <v>2.12</v>
      </c>
      <c r="J182" s="6">
        <v>2.4500000000000002</v>
      </c>
      <c r="K182" s="6">
        <v>2.2599999999999998</v>
      </c>
      <c r="L182" s="5">
        <v>0</v>
      </c>
      <c r="M182" s="5">
        <v>0</v>
      </c>
      <c r="N182" s="5">
        <v>0</v>
      </c>
    </row>
    <row r="183" spans="3:14" ht="15.5" x14ac:dyDescent="0.35">
      <c r="C183" t="s">
        <v>54</v>
      </c>
      <c r="I183" s="6">
        <v>729.9</v>
      </c>
      <c r="J183" s="6">
        <v>688.34</v>
      </c>
      <c r="K183" s="6">
        <v>619.77</v>
      </c>
      <c r="L183" s="6">
        <v>927.58</v>
      </c>
      <c r="M183" s="6">
        <v>755.22</v>
      </c>
      <c r="N183" s="6">
        <v>802.57</v>
      </c>
    </row>
    <row r="184" spans="3:14" ht="15.5" x14ac:dyDescent="0.35">
      <c r="C184" t="s">
        <v>184</v>
      </c>
      <c r="I184" s="6">
        <v>2.12</v>
      </c>
      <c r="J184" s="6">
        <v>2.4500000000000002</v>
      </c>
      <c r="K184" s="6">
        <v>2.2599999999999998</v>
      </c>
      <c r="L184" s="5">
        <v>0</v>
      </c>
      <c r="M184" s="5">
        <v>0</v>
      </c>
      <c r="N184" s="5">
        <v>0</v>
      </c>
    </row>
    <row r="185" spans="3:14" ht="15.5" x14ac:dyDescent="0.35">
      <c r="C185" t="s">
        <v>185</v>
      </c>
      <c r="I185" s="6">
        <v>729.9</v>
      </c>
      <c r="J185" s="6">
        <v>688.34</v>
      </c>
      <c r="K185" s="6">
        <v>619.77</v>
      </c>
      <c r="L185" s="6">
        <v>927.58</v>
      </c>
      <c r="M185" s="6">
        <v>755.22</v>
      </c>
      <c r="N185" s="6">
        <v>802.57</v>
      </c>
    </row>
    <row r="186" spans="3:14" ht="15.5" x14ac:dyDescent="0.35">
      <c r="C186" t="s">
        <v>186</v>
      </c>
      <c r="I186" s="5">
        <v>11000000000</v>
      </c>
      <c r="J186" s="5">
        <v>48000000000</v>
      </c>
      <c r="K186" s="5">
        <v>179000000000</v>
      </c>
      <c r="L186" s="5">
        <v>83000000000</v>
      </c>
      <c r="M186" s="5">
        <v>150000000000</v>
      </c>
      <c r="N186" s="5">
        <v>124000000000</v>
      </c>
    </row>
    <row r="187" spans="3:14" ht="15.5" x14ac:dyDescent="0.35">
      <c r="C187" t="s">
        <v>187</v>
      </c>
      <c r="I187" s="5">
        <v>6000000000</v>
      </c>
      <c r="J187" s="5">
        <v>10000000000</v>
      </c>
      <c r="K187" s="5">
        <v>19000000000</v>
      </c>
      <c r="N187" s="5">
        <v>2000000000</v>
      </c>
    </row>
    <row r="188" spans="3:14" ht="15.5" x14ac:dyDescent="0.35">
      <c r="C188" t="s">
        <v>26</v>
      </c>
      <c r="I188" s="5">
        <v>18000000000</v>
      </c>
      <c r="J188" s="5">
        <v>59000000000</v>
      </c>
      <c r="K188" s="5">
        <v>198000000000</v>
      </c>
      <c r="L188" s="5">
        <v>83000000000</v>
      </c>
      <c r="M188" s="5">
        <v>150000000000</v>
      </c>
      <c r="N188" s="5">
        <v>126000000000</v>
      </c>
    </row>
    <row r="189" spans="3:14" ht="15.5" x14ac:dyDescent="0.35">
      <c r="C189" t="s">
        <v>23</v>
      </c>
      <c r="I189" s="5">
        <v>-1610000000000</v>
      </c>
      <c r="J189" s="5">
        <v>-1363000000000</v>
      </c>
      <c r="K189" s="5">
        <v>-804000000000</v>
      </c>
      <c r="L189" s="5">
        <v>-348000000000</v>
      </c>
      <c r="M189" s="5">
        <v>-482000000000</v>
      </c>
      <c r="N189" s="5">
        <v>-659000000000</v>
      </c>
    </row>
    <row r="190" spans="3:14" ht="15.5" x14ac:dyDescent="0.35">
      <c r="C190" t="s">
        <v>188</v>
      </c>
      <c r="I190" s="5">
        <v>2158000000000</v>
      </c>
      <c r="J190" s="5">
        <v>2048000000000</v>
      </c>
      <c r="K190" s="5">
        <v>1820000000000</v>
      </c>
      <c r="L190" s="5">
        <v>1082000000000</v>
      </c>
      <c r="M190" s="5">
        <v>865000000000</v>
      </c>
      <c r="N190" s="5">
        <v>948000000000</v>
      </c>
    </row>
    <row r="191" spans="3:14" ht="15.5" x14ac:dyDescent="0.35">
      <c r="C191" t="s">
        <v>189</v>
      </c>
      <c r="I191" s="5">
        <v>697000000000</v>
      </c>
      <c r="J191" s="5">
        <v>905000000000</v>
      </c>
      <c r="K191" s="5">
        <v>243000000000</v>
      </c>
      <c r="L191" s="5">
        <v>129000000000</v>
      </c>
      <c r="M191" s="5">
        <v>231000000000</v>
      </c>
      <c r="N191" s="5">
        <v>351000000000</v>
      </c>
    </row>
    <row r="192" spans="3:14" ht="15.5" x14ac:dyDescent="0.35">
      <c r="C192" t="s">
        <v>190</v>
      </c>
      <c r="I192" s="5">
        <v>-31000000000</v>
      </c>
      <c r="J192" s="5">
        <v>-31000000000</v>
      </c>
      <c r="K192" s="5">
        <v>-30000000000</v>
      </c>
      <c r="L192" s="5">
        <v>-37000000000</v>
      </c>
      <c r="M192" s="5">
        <v>-2000000000</v>
      </c>
      <c r="N192" s="5">
        <v>-19000000000</v>
      </c>
    </row>
    <row r="193" spans="2:14" ht="15.5" x14ac:dyDescent="0.35">
      <c r="C193" t="s">
        <v>15</v>
      </c>
      <c r="I193" s="5">
        <v>666000000000</v>
      </c>
      <c r="J193" s="5">
        <v>875000000000</v>
      </c>
      <c r="K193" s="5">
        <v>213000000000</v>
      </c>
      <c r="L193" s="5">
        <v>92000000000</v>
      </c>
      <c r="M193" s="5">
        <v>228000000000</v>
      </c>
      <c r="N193" s="5">
        <v>331000000000</v>
      </c>
    </row>
    <row r="194" spans="2:14" ht="15.5" x14ac:dyDescent="0.35">
      <c r="C194" t="s">
        <v>17</v>
      </c>
      <c r="I194" s="6">
        <v>212.07</v>
      </c>
      <c r="J194" s="6">
        <v>278.57</v>
      </c>
      <c r="K194" s="6">
        <v>67.930000000000007</v>
      </c>
      <c r="L194" s="5">
        <v>69</v>
      </c>
      <c r="M194" s="6">
        <v>171.04</v>
      </c>
      <c r="N194" s="6">
        <v>248.48</v>
      </c>
    </row>
    <row r="196" spans="2:14" ht="15.5" x14ac:dyDescent="0.35">
      <c r="B196" t="s">
        <v>191</v>
      </c>
      <c r="C196" t="s">
        <v>192</v>
      </c>
      <c r="D196" s="5">
        <v>99000000000</v>
      </c>
      <c r="E196" s="5">
        <v>107000000000</v>
      </c>
      <c r="F196" s="5">
        <v>239000000000</v>
      </c>
      <c r="G196" s="5">
        <v>114000000000</v>
      </c>
      <c r="H196" s="5">
        <v>411000000000</v>
      </c>
      <c r="I196" s="5">
        <v>549000000000</v>
      </c>
      <c r="J196" s="5">
        <v>530000000000</v>
      </c>
      <c r="K196" s="5">
        <v>448000000000</v>
      </c>
      <c r="L196" s="5">
        <v>399000000000</v>
      </c>
      <c r="M196" s="5">
        <v>327000000000</v>
      </c>
      <c r="N196" s="5">
        <v>313000000000</v>
      </c>
    </row>
    <row r="197" spans="2:14" ht="15.5" x14ac:dyDescent="0.35">
      <c r="C197" t="s">
        <v>345</v>
      </c>
      <c r="H197" s="5">
        <v>122</v>
      </c>
      <c r="I197" s="5">
        <v>122</v>
      </c>
      <c r="J197" s="5">
        <v>118</v>
      </c>
      <c r="K197" s="6">
        <v>99.84</v>
      </c>
    </row>
    <row r="198" spans="2:14" ht="15.5" x14ac:dyDescent="0.35">
      <c r="C198" t="s">
        <v>65</v>
      </c>
      <c r="H198" s="6">
        <v>0.93209999999999993</v>
      </c>
      <c r="I198" s="6">
        <v>0.69750000000000001</v>
      </c>
      <c r="J198" s="6">
        <v>0.6984999999999999</v>
      </c>
      <c r="K198" s="6">
        <v>0.70010000000000006</v>
      </c>
    </row>
    <row r="199" spans="2:14" ht="15.5" x14ac:dyDescent="0.35">
      <c r="C199" t="s">
        <v>346</v>
      </c>
      <c r="H199" s="6">
        <v>9.8800000000000013E-2</v>
      </c>
      <c r="I199" s="6">
        <v>9.0999999999999998E-2</v>
      </c>
      <c r="J199" s="6">
        <v>8.0299999999999996E-2</v>
      </c>
      <c r="K199" s="6">
        <v>6.5000000000000002E-2</v>
      </c>
    </row>
    <row r="200" spans="2:14" ht="15.5" x14ac:dyDescent="0.35">
      <c r="C200" t="s">
        <v>45</v>
      </c>
      <c r="D200" s="6">
        <v>31.49</v>
      </c>
      <c r="E200" s="6">
        <v>33.96</v>
      </c>
      <c r="F200" s="6">
        <v>76.05</v>
      </c>
      <c r="G200" s="6">
        <v>36.17</v>
      </c>
      <c r="H200" s="6">
        <v>130.88999999999999</v>
      </c>
      <c r="I200" s="6">
        <v>174.9</v>
      </c>
      <c r="J200" s="6">
        <v>168.94</v>
      </c>
      <c r="K200" s="6">
        <v>142.61000000000001</v>
      </c>
      <c r="L200" s="6">
        <v>127.08</v>
      </c>
      <c r="M200" s="6">
        <v>104.14</v>
      </c>
      <c r="N200" s="6">
        <v>99.64</v>
      </c>
    </row>
    <row r="201" spans="2:14" ht="15.5" x14ac:dyDescent="0.35">
      <c r="C201" t="s">
        <v>67</v>
      </c>
      <c r="H201" s="5">
        <v>122</v>
      </c>
      <c r="I201" s="5">
        <v>122</v>
      </c>
      <c r="J201" s="5">
        <v>118</v>
      </c>
      <c r="K201" s="6">
        <v>99.84</v>
      </c>
    </row>
    <row r="202" spans="2:14" ht="15.5" x14ac:dyDescent="0.35">
      <c r="C202" t="s">
        <v>347</v>
      </c>
      <c r="H202" s="6">
        <v>0.93209999999999993</v>
      </c>
      <c r="I202" s="6">
        <v>0.69750000000000001</v>
      </c>
      <c r="J202" s="6">
        <v>0.6984999999999999</v>
      </c>
      <c r="K202" s="6">
        <v>0.70010000000000006</v>
      </c>
    </row>
    <row r="203" spans="2:14" ht="15.5" x14ac:dyDescent="0.35">
      <c r="C203" t="s">
        <v>348</v>
      </c>
      <c r="H203" s="6">
        <v>9.8800000000000013E-2</v>
      </c>
      <c r="I203" s="6">
        <v>9.0999999999999998E-2</v>
      </c>
      <c r="J203" s="6">
        <v>8.0299999999999996E-2</v>
      </c>
      <c r="K203" s="6">
        <v>6.5000000000000002E-2</v>
      </c>
    </row>
    <row r="204" spans="2:14" ht="15.5" x14ac:dyDescent="0.35">
      <c r="C204" t="s">
        <v>193</v>
      </c>
      <c r="D204" s="5">
        <v>1006000000000</v>
      </c>
      <c r="E204" s="5">
        <v>1096000000000</v>
      </c>
      <c r="F204" s="5">
        <v>2191000000000</v>
      </c>
      <c r="G204" s="5">
        <v>1193000000000</v>
      </c>
      <c r="H204" s="5">
        <v>4204000000000</v>
      </c>
      <c r="I204" s="5">
        <v>5455000000000</v>
      </c>
      <c r="J204" s="5">
        <v>5362000000000</v>
      </c>
      <c r="K204" s="5">
        <v>4201000000000</v>
      </c>
      <c r="L204" s="5">
        <v>3510000000000</v>
      </c>
      <c r="M204" s="5">
        <v>3114000000000</v>
      </c>
      <c r="N204" s="5">
        <v>2897000000000</v>
      </c>
    </row>
    <row r="205" spans="2:14" ht="15.5" x14ac:dyDescent="0.35">
      <c r="C205" t="s">
        <v>349</v>
      </c>
      <c r="H205" s="5">
        <v>122</v>
      </c>
      <c r="I205" s="5">
        <v>122</v>
      </c>
      <c r="J205" s="5">
        <v>118</v>
      </c>
      <c r="K205" s="6">
        <v>99.84</v>
      </c>
    </row>
    <row r="206" spans="2:14" ht="15.5" x14ac:dyDescent="0.35">
      <c r="C206" t="s">
        <v>350</v>
      </c>
      <c r="H206" s="6">
        <v>0.93209999999999993</v>
      </c>
      <c r="I206" s="6">
        <v>0.69750000000000001</v>
      </c>
      <c r="J206" s="6">
        <v>0.6984999999999999</v>
      </c>
      <c r="K206" s="6">
        <v>0.70010000000000006</v>
      </c>
    </row>
    <row r="207" spans="2:14" ht="15.5" x14ac:dyDescent="0.35">
      <c r="C207" t="s">
        <v>351</v>
      </c>
      <c r="H207" s="6">
        <v>9.8800000000000013E-2</v>
      </c>
      <c r="I207" s="6">
        <v>9.0999999999999998E-2</v>
      </c>
      <c r="J207" s="6">
        <v>8.0299999999999996E-2</v>
      </c>
      <c r="K207" s="6">
        <v>6.5000000000000002E-2</v>
      </c>
    </row>
    <row r="208" spans="2:14" ht="15.5" x14ac:dyDescent="0.35">
      <c r="C208" t="s">
        <v>194</v>
      </c>
      <c r="I208" s="6">
        <v>9.44</v>
      </c>
    </row>
    <row r="209" spans="3:9" ht="15.5" x14ac:dyDescent="0.35">
      <c r="C209" t="s">
        <v>292</v>
      </c>
      <c r="I209" s="6">
        <v>6.95</v>
      </c>
    </row>
    <row r="210" spans="3:9" ht="15.5" x14ac:dyDescent="0.35">
      <c r="C210" t="s">
        <v>536</v>
      </c>
      <c r="I210" s="6">
        <v>6.07</v>
      </c>
    </row>
    <row r="211" spans="3:9" ht="15.5" x14ac:dyDescent="0.35">
      <c r="C211" t="s">
        <v>195</v>
      </c>
      <c r="I211" s="6">
        <v>6.95</v>
      </c>
    </row>
    <row r="212" spans="3:9" ht="15.5" x14ac:dyDescent="0.35">
      <c r="C212" t="s">
        <v>293</v>
      </c>
      <c r="I212" s="6">
        <v>0.1439</v>
      </c>
    </row>
    <row r="213" spans="3:9" ht="15.5" x14ac:dyDescent="0.35">
      <c r="C213" t="s">
        <v>294</v>
      </c>
      <c r="I213" s="6">
        <v>0.71</v>
      </c>
    </row>
    <row r="214" spans="3:9" ht="15.5" x14ac:dyDescent="0.35">
      <c r="C214" t="s">
        <v>196</v>
      </c>
      <c r="I214" s="6">
        <v>1.79</v>
      </c>
    </row>
    <row r="215" spans="3:9" ht="15.5" x14ac:dyDescent="0.35">
      <c r="C215" t="s">
        <v>295</v>
      </c>
      <c r="I215" s="6">
        <v>6.17</v>
      </c>
    </row>
    <row r="216" spans="3:9" ht="15.5" x14ac:dyDescent="0.35">
      <c r="C216" t="s">
        <v>296</v>
      </c>
      <c r="I216" s="6">
        <v>6.03</v>
      </c>
    </row>
    <row r="217" spans="3:9" ht="15.5" x14ac:dyDescent="0.35">
      <c r="C217" t="s">
        <v>297</v>
      </c>
      <c r="I217" s="6">
        <v>4.45</v>
      </c>
    </row>
    <row r="218" spans="3:9" ht="15.5" x14ac:dyDescent="0.35">
      <c r="C218" t="s">
        <v>298</v>
      </c>
      <c r="I218" s="6">
        <v>4.03</v>
      </c>
    </row>
    <row r="219" spans="3:9" ht="15.5" x14ac:dyDescent="0.35">
      <c r="C219" t="s">
        <v>299</v>
      </c>
      <c r="I219" s="6">
        <v>1.97</v>
      </c>
    </row>
    <row r="220" spans="3:9" ht="15.5" x14ac:dyDescent="0.35">
      <c r="C220" t="s">
        <v>300</v>
      </c>
      <c r="I220" s="6">
        <v>-0.42</v>
      </c>
    </row>
    <row r="221" spans="3:9" ht="15.5" x14ac:dyDescent="0.35">
      <c r="C221" t="s">
        <v>537</v>
      </c>
      <c r="I221" s="6">
        <v>1.35</v>
      </c>
    </row>
    <row r="222" spans="3:9" ht="15.5" x14ac:dyDescent="0.35">
      <c r="C222" t="s">
        <v>301</v>
      </c>
      <c r="I222" s="6">
        <v>177.66</v>
      </c>
    </row>
    <row r="223" spans="3:9" ht="15.5" x14ac:dyDescent="0.35">
      <c r="C223" t="s">
        <v>197</v>
      </c>
      <c r="I223" s="6">
        <v>130.88999999999999</v>
      </c>
    </row>
    <row r="224" spans="3:9" ht="15.5" x14ac:dyDescent="0.35">
      <c r="C224" t="s">
        <v>302</v>
      </c>
      <c r="I224" s="6">
        <v>1747.38</v>
      </c>
    </row>
    <row r="225" spans="3:9" ht="15.5" x14ac:dyDescent="0.35">
      <c r="C225" t="s">
        <v>198</v>
      </c>
      <c r="D225" s="6">
        <v>296.95999999999998</v>
      </c>
    </row>
    <row r="226" spans="3:9" ht="15.5" x14ac:dyDescent="0.35">
      <c r="C226" t="s">
        <v>199</v>
      </c>
      <c r="I226" s="6">
        <v>691.01</v>
      </c>
    </row>
    <row r="227" spans="3:9" ht="15.5" x14ac:dyDescent="0.35">
      <c r="C227" t="s">
        <v>303</v>
      </c>
      <c r="I227" s="6">
        <v>204.82</v>
      </c>
    </row>
    <row r="228" spans="3:9" ht="15.5" x14ac:dyDescent="0.35">
      <c r="C228" t="s">
        <v>200</v>
      </c>
      <c r="D228" s="6">
        <v>3.42</v>
      </c>
    </row>
    <row r="229" spans="3:9" ht="15.5" x14ac:dyDescent="0.35">
      <c r="C229" t="s">
        <v>201</v>
      </c>
      <c r="D229" s="6">
        <v>2.5099999999999998</v>
      </c>
    </row>
    <row r="230" spans="3:9" ht="15.5" x14ac:dyDescent="0.35">
      <c r="C230" t="s">
        <v>202</v>
      </c>
      <c r="D230" s="6">
        <v>0.01</v>
      </c>
    </row>
    <row r="231" spans="3:9" ht="15.5" x14ac:dyDescent="0.35">
      <c r="C231" t="s">
        <v>352</v>
      </c>
      <c r="D231" s="6">
        <v>0.01</v>
      </c>
    </row>
    <row r="232" spans="3:9" ht="15.5" x14ac:dyDescent="0.35">
      <c r="C232" t="s">
        <v>203</v>
      </c>
      <c r="D232" s="6">
        <v>0.46</v>
      </c>
    </row>
    <row r="233" spans="3:9" ht="15.5" x14ac:dyDescent="0.35">
      <c r="C233" t="s">
        <v>204</v>
      </c>
      <c r="D233" s="6">
        <v>0.01</v>
      </c>
    </row>
    <row r="234" spans="3:9" ht="15.5" x14ac:dyDescent="0.35">
      <c r="C234" t="s">
        <v>205</v>
      </c>
      <c r="D234" s="6">
        <v>1.46</v>
      </c>
    </row>
    <row r="235" spans="3:9" ht="15.5" x14ac:dyDescent="0.35">
      <c r="C235" t="s">
        <v>13</v>
      </c>
      <c r="D235" s="5">
        <v>-246000000000</v>
      </c>
    </row>
    <row r="236" spans="3:9" ht="15.5" x14ac:dyDescent="0.35">
      <c r="C236" t="s">
        <v>206</v>
      </c>
      <c r="I236" s="6">
        <v>9.51</v>
      </c>
    </row>
    <row r="237" spans="3:9" ht="15.5" x14ac:dyDescent="0.35">
      <c r="C237" t="s">
        <v>207</v>
      </c>
      <c r="I237" s="6">
        <v>0.17649999999999999</v>
      </c>
    </row>
    <row r="238" spans="3:9" ht="15.5" x14ac:dyDescent="0.35">
      <c r="C238" t="s">
        <v>208</v>
      </c>
      <c r="I238" s="6">
        <v>0.2571</v>
      </c>
    </row>
    <row r="239" spans="3:9" ht="15.5" x14ac:dyDescent="0.35">
      <c r="C239" t="s">
        <v>209</v>
      </c>
      <c r="I239" s="6">
        <v>0.27550000000000002</v>
      </c>
    </row>
    <row r="240" spans="3:9" ht="15.5" x14ac:dyDescent="0.35">
      <c r="C240" t="s">
        <v>305</v>
      </c>
      <c r="I240" s="6">
        <v>0.22589999999999999</v>
      </c>
    </row>
    <row r="241" spans="3:9" ht="15.5" x14ac:dyDescent="0.35">
      <c r="C241" t="s">
        <v>210</v>
      </c>
      <c r="D241" s="6">
        <v>80.09</v>
      </c>
    </row>
    <row r="242" spans="3:9" ht="15.5" x14ac:dyDescent="0.35">
      <c r="C242" t="s">
        <v>211</v>
      </c>
      <c r="D242" s="5">
        <v>69</v>
      </c>
    </row>
    <row r="243" spans="3:9" ht="15.5" x14ac:dyDescent="0.35">
      <c r="C243" t="s">
        <v>212</v>
      </c>
      <c r="D243" s="6">
        <v>70.42</v>
      </c>
    </row>
    <row r="244" spans="3:9" ht="15.5" x14ac:dyDescent="0.35">
      <c r="C244" t="s">
        <v>213</v>
      </c>
      <c r="D244" s="6">
        <v>78.67</v>
      </c>
    </row>
    <row r="245" spans="3:9" ht="15.5" x14ac:dyDescent="0.35">
      <c r="C245" t="s">
        <v>214</v>
      </c>
      <c r="D245" s="6">
        <v>1.1399999999999999</v>
      </c>
    </row>
    <row r="246" spans="3:9" ht="15.5" x14ac:dyDescent="0.35">
      <c r="C246" t="s">
        <v>306</v>
      </c>
      <c r="I246" s="6">
        <v>1.67</v>
      </c>
    </row>
    <row r="247" spans="3:9" ht="15.5" x14ac:dyDescent="0.35">
      <c r="C247" t="s">
        <v>307</v>
      </c>
      <c r="I247" s="6">
        <v>7.2</v>
      </c>
    </row>
    <row r="248" spans="3:9" ht="15.5" x14ac:dyDescent="0.35">
      <c r="C248" t="s">
        <v>41</v>
      </c>
      <c r="I248" s="5">
        <v>3877000000000</v>
      </c>
    </row>
    <row r="249" spans="3:9" ht="15.5" x14ac:dyDescent="0.35">
      <c r="C249" t="s">
        <v>215</v>
      </c>
      <c r="I249" s="5">
        <v>2974000000000</v>
      </c>
    </row>
    <row r="250" spans="3:9" ht="15.5" x14ac:dyDescent="0.35">
      <c r="C250" t="s">
        <v>216</v>
      </c>
      <c r="I250" s="5">
        <v>3140000000</v>
      </c>
    </row>
    <row r="251" spans="3:9" ht="15.5" x14ac:dyDescent="0.35">
      <c r="C251" t="s">
        <v>217</v>
      </c>
      <c r="I251" s="6">
        <v>0.14169999999999999</v>
      </c>
    </row>
    <row r="252" spans="3:9" ht="15.5" x14ac:dyDescent="0.35">
      <c r="C252" t="s">
        <v>218</v>
      </c>
      <c r="D252" s="6">
        <v>0.1804</v>
      </c>
    </row>
    <row r="253" spans="3:9" ht="15.5" x14ac:dyDescent="0.35">
      <c r="C253" t="s">
        <v>219</v>
      </c>
      <c r="D253" s="6">
        <v>0.1057</v>
      </c>
    </row>
    <row r="254" spans="3:9" ht="15.5" x14ac:dyDescent="0.35">
      <c r="C254" t="s">
        <v>220</v>
      </c>
      <c r="D254" s="6">
        <v>9.8299999999999998E-2</v>
      </c>
    </row>
    <row r="255" spans="3:9" ht="15.5" x14ac:dyDescent="0.35">
      <c r="C255" t="s">
        <v>221</v>
      </c>
      <c r="D255" s="6">
        <v>0.14410000000000001</v>
      </c>
    </row>
    <row r="256" spans="3:9" ht="15.5" x14ac:dyDescent="0.35">
      <c r="C256" t="s">
        <v>222</v>
      </c>
      <c r="D256" s="6">
        <v>0.15679999999999999</v>
      </c>
    </row>
    <row r="257" spans="3:9" ht="15.5" x14ac:dyDescent="0.35">
      <c r="C257" t="s">
        <v>223</v>
      </c>
      <c r="D257" s="6">
        <v>0.21299999999999999</v>
      </c>
    </row>
    <row r="258" spans="3:9" ht="15.5" x14ac:dyDescent="0.35">
      <c r="C258" t="s">
        <v>353</v>
      </c>
      <c r="I258" s="5">
        <v>106</v>
      </c>
    </row>
    <row r="259" spans="3:9" ht="15.5" x14ac:dyDescent="0.35">
      <c r="C259" t="s">
        <v>354</v>
      </c>
      <c r="I259" s="5">
        <v>122</v>
      </c>
    </row>
    <row r="260" spans="3:9" ht="15.5" x14ac:dyDescent="0.35">
      <c r="C260" t="s">
        <v>355</v>
      </c>
      <c r="I260" s="6">
        <v>0.93209999999999993</v>
      </c>
    </row>
    <row r="261" spans="3:9" ht="15.5" x14ac:dyDescent="0.35">
      <c r="C261" t="s">
        <v>356</v>
      </c>
      <c r="I261" s="6">
        <v>9.8800000000000013E-2</v>
      </c>
    </row>
    <row r="262" spans="3:9" ht="15.5" x14ac:dyDescent="0.35">
      <c r="C262" t="s">
        <v>357</v>
      </c>
      <c r="I262" t="s">
        <v>1380</v>
      </c>
    </row>
    <row r="263" spans="3:9" ht="15.5" x14ac:dyDescent="0.35">
      <c r="C263" t="s">
        <v>224</v>
      </c>
      <c r="I263" s="5">
        <v>5</v>
      </c>
    </row>
    <row r="264" spans="3:9" ht="15.5" x14ac:dyDescent="0.35">
      <c r="C264" t="s">
        <v>225</v>
      </c>
      <c r="I264" s="6">
        <v>0.52</v>
      </c>
    </row>
    <row r="265" spans="3:9" ht="15.5" x14ac:dyDescent="0.35">
      <c r="C265" t="s">
        <v>226</v>
      </c>
      <c r="I265" s="6">
        <v>0.74</v>
      </c>
    </row>
    <row r="266" spans="3:9" ht="15.5" x14ac:dyDescent="0.35">
      <c r="C266" t="s">
        <v>308</v>
      </c>
      <c r="I266" s="6">
        <v>0.78</v>
      </c>
    </row>
    <row r="267" spans="3:9" ht="15.5" x14ac:dyDescent="0.35">
      <c r="C267" t="s">
        <v>228</v>
      </c>
      <c r="I267" s="6">
        <v>0.66</v>
      </c>
    </row>
    <row r="268" spans="3:9" ht="15.5" x14ac:dyDescent="0.35">
      <c r="C268" t="s">
        <v>229</v>
      </c>
      <c r="I268" s="6">
        <v>0.35</v>
      </c>
    </row>
    <row r="269" spans="3:9" ht="15.5" x14ac:dyDescent="0.35">
      <c r="C269" t="s">
        <v>230</v>
      </c>
      <c r="I269" s="6">
        <v>0.78</v>
      </c>
    </row>
    <row r="270" spans="3:9" ht="15.5" x14ac:dyDescent="0.35">
      <c r="C270" t="s">
        <v>309</v>
      </c>
      <c r="I270" s="5">
        <v>5486000000000</v>
      </c>
    </row>
    <row r="271" spans="3:9" ht="15.5" x14ac:dyDescent="0.35">
      <c r="C271" t="s">
        <v>310</v>
      </c>
      <c r="I271" s="5">
        <v>986000000000</v>
      </c>
    </row>
    <row r="272" spans="3:9" ht="15.5" x14ac:dyDescent="0.35">
      <c r="C272" t="s">
        <v>311</v>
      </c>
      <c r="I272" s="5">
        <v>737000000000</v>
      </c>
    </row>
    <row r="273" spans="3:9" ht="15.5" x14ac:dyDescent="0.35">
      <c r="C273" t="s">
        <v>312</v>
      </c>
      <c r="I273" s="5">
        <v>558000000000</v>
      </c>
    </row>
    <row r="274" spans="3:9" ht="15.5" x14ac:dyDescent="0.35">
      <c r="C274" t="s">
        <v>231</v>
      </c>
      <c r="D274" s="5">
        <v>932000000000</v>
      </c>
    </row>
    <row r="275" spans="3:9" ht="15.5" x14ac:dyDescent="0.35">
      <c r="C275" t="s">
        <v>232</v>
      </c>
      <c r="D275" s="5">
        <v>3160000000000</v>
      </c>
    </row>
    <row r="276" spans="3:9" ht="15.5" x14ac:dyDescent="0.35">
      <c r="C276" t="s">
        <v>233</v>
      </c>
      <c r="D276" s="5">
        <v>991000000000</v>
      </c>
    </row>
    <row r="277" spans="3:9" ht="15.5" x14ac:dyDescent="0.35">
      <c r="C277" t="s">
        <v>176</v>
      </c>
      <c r="D277" s="5">
        <v>2051000000000</v>
      </c>
    </row>
    <row r="278" spans="3:9" ht="15.5" x14ac:dyDescent="0.35">
      <c r="C278" t="s">
        <v>175</v>
      </c>
      <c r="I278" s="5">
        <v>2169000000000</v>
      </c>
    </row>
    <row r="279" spans="3:9" ht="15.5" x14ac:dyDescent="0.35">
      <c r="C279" t="s">
        <v>174</v>
      </c>
      <c r="D279" s="5">
        <v>22000000000</v>
      </c>
    </row>
    <row r="280" spans="3:9" ht="15.5" x14ac:dyDescent="0.35">
      <c r="C280" t="s">
        <v>173</v>
      </c>
      <c r="D280" s="5">
        <v>7000000000</v>
      </c>
    </row>
    <row r="281" spans="3:9" ht="15.5" x14ac:dyDescent="0.35">
      <c r="C281" t="s">
        <v>24</v>
      </c>
      <c r="D281" s="5">
        <v>29000000000</v>
      </c>
    </row>
    <row r="282" spans="3:9" ht="15.5" x14ac:dyDescent="0.35">
      <c r="C282" t="s">
        <v>21</v>
      </c>
      <c r="D282" s="5">
        <v>-903000000000</v>
      </c>
    </row>
    <row r="283" spans="3:9" ht="15.5" x14ac:dyDescent="0.35">
      <c r="C283" t="s">
        <v>234</v>
      </c>
      <c r="I283" s="5">
        <v>2169000000000</v>
      </c>
    </row>
    <row r="284" spans="3:9" ht="15.5" x14ac:dyDescent="0.35">
      <c r="C284" t="s">
        <v>313</v>
      </c>
      <c r="I284" s="5">
        <v>628000000000</v>
      </c>
    </row>
    <row r="285" spans="3:9" ht="15.5" x14ac:dyDescent="0.35">
      <c r="C285" t="s">
        <v>314</v>
      </c>
      <c r="I285" s="5">
        <v>45000000000</v>
      </c>
    </row>
    <row r="286" spans="3:9" ht="15.5" x14ac:dyDescent="0.35">
      <c r="C286" t="s">
        <v>315</v>
      </c>
      <c r="I286" s="5">
        <v>-397000000000</v>
      </c>
    </row>
    <row r="287" spans="3:9" ht="15.5" x14ac:dyDescent="0.35">
      <c r="C287" t="s">
        <v>316</v>
      </c>
      <c r="I287" s="5">
        <v>15000000000</v>
      </c>
    </row>
    <row r="288" spans="3:9" ht="15.5" x14ac:dyDescent="0.35">
      <c r="C288" t="s">
        <v>317</v>
      </c>
      <c r="I288" s="5">
        <v>643000000000</v>
      </c>
    </row>
  </sheetData>
  <pageMargins left="0.7" right="0.7" top="0.75" bottom="0.75" header="0.3" footer="0.3"/>
  <ignoredErrors>
    <ignoredError sqref="A1:N289" numberStoredAsText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N29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1381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1382</v>
      </c>
      <c r="D2" s="2" vm="230">
        <f ca="1">IFERROR(_xlfn.STOCKHISTORY("XIDX:" &amp; $C$1, D3, , 0, 0, 1), "Libur")</f>
        <v>214</v>
      </c>
      <c r="E2" s="2" vm="176">
        <f ca="1">IFERROR(_xlfn.STOCKHISTORY("XIDX:" &amp; $C$1, E3, , 0, 0, 1), "Libur")</f>
        <v>178</v>
      </c>
      <c r="H2" s="2" vm="176">
        <f ca="1">IFERROR(INDEX(D2:G2,COUNT(D2:G2)),"")</f>
        <v>178</v>
      </c>
      <c r="I2" s="2" vm="231">
        <f t="shared" ref="I2:N2" ca="1" si="0">IFERROR(_xlfn.STOCKHISTORY("XIDX:" &amp; $C$1, I1, , 0, 0, 1), "Libur")</f>
        <v>224</v>
      </c>
      <c r="J2" s="2" vm="232">
        <f t="shared" ca="1" si="0"/>
        <v>244</v>
      </c>
      <c r="K2" s="2" vm="69">
        <f t="shared" ca="1" si="0"/>
        <v>202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108287384380</v>
      </c>
      <c r="E4" s="2">
        <f>IFERROR(INDEX(E51:E500,MATCH($C$4,$C$51:$C$500,0)),"")</f>
        <v>103843218838</v>
      </c>
      <c r="H4" s="2">
        <f>IFERROR(SUM(D4:G4)*(4/MAX(1,COUNT(D4:G4))),"")</f>
        <v>424261206436</v>
      </c>
      <c r="I4" s="2">
        <f t="shared" ref="I4:N4" si="1">IFERROR(INDEX(I51:I500,MATCH($C$4,$C$51:$C$500,0)),"")</f>
        <v>363565142222</v>
      </c>
      <c r="J4" s="2">
        <f t="shared" si="1"/>
        <v>412069281686</v>
      </c>
      <c r="K4" s="2">
        <f t="shared" si="1"/>
        <v>441136955186</v>
      </c>
      <c r="L4" s="2">
        <f t="shared" si="1"/>
        <v>398734563525</v>
      </c>
      <c r="M4" s="2">
        <f t="shared" si="1"/>
        <v>380917396523</v>
      </c>
      <c r="N4" s="2">
        <f t="shared" si="1"/>
        <v>715801139611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2012483864</v>
      </c>
      <c r="E5" s="2">
        <f>IFERROR(INDEX(E51:E500,MATCH($C$5,$C$51:$C$500,0)),"")</f>
        <v>877412299</v>
      </c>
      <c r="H5" s="2">
        <f>IFERROR(SUM(D5:G5)*(4/MAX(1,COUNT(D5:G5))),"")</f>
        <v>5779792326</v>
      </c>
      <c r="I5" s="2">
        <f t="shared" ref="I5:N5" si="2">IFERROR(INDEX(I51:I500,MATCH($C$5,$C$51:$C$500,0)),"")</f>
        <v>-27388699024</v>
      </c>
      <c r="J5" s="2">
        <f t="shared" si="2"/>
        <v>5203702502</v>
      </c>
      <c r="K5" s="2">
        <f t="shared" si="2"/>
        <v>15580985276</v>
      </c>
      <c r="L5" s="2">
        <f t="shared" si="2"/>
        <v>16593644314</v>
      </c>
      <c r="M5" s="2">
        <f t="shared" si="2"/>
        <v>11054343888</v>
      </c>
      <c r="N5" s="2">
        <f t="shared" si="2"/>
        <v>5093226164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221626083323</v>
      </c>
      <c r="E6" s="2">
        <f>IFERROR(INDEX(E51:E500,MATCH($C$6,$C$51:$C$500,0)),"")</f>
        <v>219613599459</v>
      </c>
      <c r="H6" s="2">
        <f>IFERROR(INDEX(D6:G6,COUNT(D6:G6)),"")</f>
        <v>219613599459</v>
      </c>
      <c r="I6" s="2">
        <f t="shared" ref="I6:N6" si="3">IFERROR(INDEX(I51:I500,MATCH($C$6,$C$51:$C$500,0)),"")</f>
        <v>218736187160</v>
      </c>
      <c r="J6" s="2">
        <f t="shared" si="3"/>
        <v>246124886184</v>
      </c>
      <c r="K6" s="2">
        <f t="shared" si="3"/>
        <v>244711674307</v>
      </c>
      <c r="L6" s="2">
        <f t="shared" si="3"/>
        <v>176698385854</v>
      </c>
      <c r="M6" s="2">
        <f t="shared" si="3"/>
        <v>195715741540</v>
      </c>
      <c r="N6" s="2">
        <f t="shared" si="3"/>
        <v>259746263467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1.68</v>
      </c>
      <c r="E7" s="3">
        <f>IFERROR(INDEX(E51:E500,MATCH($C$7,$C$51:$C$500,0))/1000000000,"")</f>
        <v>1.68</v>
      </c>
      <c r="H7" s="3">
        <f>IFERROR(INDEX(D7:G7,COUNT(D7:G7)),"")</f>
        <v>1.68</v>
      </c>
      <c r="I7" s="3">
        <f t="shared" ref="I7:N7" si="4">IFERROR(INDEX(I51:I500,MATCH($C$7,$C$51:$C$500,0))/1000000000,"")</f>
        <v>1.68</v>
      </c>
      <c r="J7" s="3">
        <f t="shared" si="4"/>
        <v>1.68</v>
      </c>
      <c r="K7" s="3">
        <f t="shared" si="4"/>
        <v>1.68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-1000000000</v>
      </c>
      <c r="E8" s="2">
        <f>IFERROR(INDEX(E51:E500,MATCH("Free cash flow (Quarter)",$C$51:$C$500,0)),"")</f>
        <v>-2000000000</v>
      </c>
      <c r="H8" s="2">
        <f>IFERROR(INDEX(D8:G8,COUNT(D8:G8)),"")</f>
        <v>-2000000000</v>
      </c>
      <c r="I8" s="2">
        <f t="shared" ref="I8:N8" si="5">IFERROR(INDEX(I51:I500,MATCH($C$8,$C$51:$C$500,0)),"")</f>
        <v>24000000000</v>
      </c>
      <c r="J8" s="2">
        <f t="shared" si="5"/>
        <v>-38000000000</v>
      </c>
      <c r="K8" s="2">
        <f t="shared" si="5"/>
        <v>-24000000000</v>
      </c>
      <c r="L8" s="2">
        <f t="shared" si="5"/>
        <v>-7000000000</v>
      </c>
      <c r="M8" s="2">
        <f t="shared" si="5"/>
        <v>76000000000</v>
      </c>
      <c r="N8" s="2">
        <f t="shared" si="5"/>
        <v>7000000000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-0.7</v>
      </c>
      <c r="E9" s="3">
        <f>IFERROR(INDEX(E51:E500,MATCH("Free cash flow per share (Quarter)",$C$51:$C$500,0)),"")</f>
        <v>-1.1100000000000001</v>
      </c>
      <c r="H9" s="3">
        <f>IFERROR(INDEX(D9:G9,COUNT(D9:G9)),"")</f>
        <v>-1.1100000000000001</v>
      </c>
      <c r="I9" s="3">
        <f t="shared" ref="I9:N9" si="6">IFERROR(INDEX(I51:I500,MATCH($C$9,$C$51:$C$500,0)),"")</f>
        <v>14.07</v>
      </c>
      <c r="J9" s="3">
        <f t="shared" si="6"/>
        <v>-22.3</v>
      </c>
      <c r="K9" s="3">
        <f t="shared" si="6"/>
        <v>-14.09</v>
      </c>
      <c r="L9" s="3">
        <f t="shared" si="6"/>
        <v>-70466.86</v>
      </c>
      <c r="M9" s="3">
        <f t="shared" si="6"/>
        <v>763959.96</v>
      </c>
      <c r="N9" s="3">
        <f t="shared" si="6"/>
        <v>71593.7</v>
      </c>
    </row>
    <row r="10" spans="1:14" ht="15.5" x14ac:dyDescent="0.35">
      <c r="C10" t="s">
        <v>18</v>
      </c>
      <c r="D10" s="3">
        <f ca="1">IFERROR(IF(D9=0,"",D2/D9),"")</f>
        <v>-305.71428571428572</v>
      </c>
      <c r="E10" s="3">
        <f ca="1">IFERROR(IF(E9=0,"",E2/E9),"")</f>
        <v>-160.36036036036035</v>
      </c>
      <c r="I10" s="3">
        <f t="shared" ref="I10:N10" ca="1" si="7">IFERROR(IF(I9=0,"",I2/I9),"")</f>
        <v>15.920398009950249</v>
      </c>
      <c r="J10" s="3">
        <f t="shared" ca="1" si="7"/>
        <v>-10.941704035874439</v>
      </c>
      <c r="K10" s="3">
        <f t="shared" ca="1" si="7"/>
        <v>-14.336408800567778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41889326342</v>
      </c>
      <c r="E11" s="2">
        <f>IFERROR(INDEX(E51:E500,MATCH($C$11,$C$51:$C$500,0)),"")</f>
        <v>43484142341</v>
      </c>
      <c r="H11" s="2">
        <f>IFERROR(INDEX(D11:G11,COUNT(D11:G11)),"")</f>
        <v>43484142341</v>
      </c>
      <c r="I11" s="2">
        <f t="shared" ref="I11:N11" si="8">IFERROR(INDEX(I51:I500,MATCH($C$11,$C$51:$C$500,0)),"")</f>
        <v>47018022061</v>
      </c>
      <c r="J11" s="2">
        <f t="shared" si="8"/>
        <v>23829969714</v>
      </c>
      <c r="K11" s="2">
        <f t="shared" si="8"/>
        <v>44293553960</v>
      </c>
      <c r="L11" s="2">
        <f t="shared" si="8"/>
        <v>10883116905</v>
      </c>
      <c r="M11" s="2">
        <f t="shared" si="8"/>
        <v>14308735007</v>
      </c>
      <c r="N11" s="2">
        <f t="shared" si="8"/>
        <v>20822856211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129000000000</v>
      </c>
      <c r="E12" s="2">
        <f>IFERROR(INDEX(E51:E500,MATCH("Net Debt (Quarter)",$C$51:$C$500,0)),"")</f>
        <v>127000000000</v>
      </c>
      <c r="H12" s="2">
        <f>IFERROR(INDEX(D12:G12,COUNT(D12:G12)),"")</f>
        <v>127000000000</v>
      </c>
      <c r="I12" s="2">
        <f t="shared" ref="I12:N12" si="9">IFERROR(INDEX(I51:I500,MATCH($C$12,$C$51:$C$500,0)),"")</f>
        <v>124000000000</v>
      </c>
      <c r="J12" s="2">
        <f t="shared" si="9"/>
        <v>147000000000</v>
      </c>
      <c r="K12" s="2">
        <f t="shared" si="9"/>
        <v>105000000000</v>
      </c>
      <c r="L12" s="2">
        <f t="shared" si="9"/>
        <v>133000000000</v>
      </c>
      <c r="M12" s="2">
        <f t="shared" si="9"/>
        <v>124000000000</v>
      </c>
      <c r="N12" s="2">
        <f t="shared" si="9"/>
        <v>225000000000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171000000000</v>
      </c>
      <c r="E13" s="2">
        <f>IFERROR(INDEX(E51:E500,MATCH("Total Debt (Quarter)",$C$51:$C$500,0)),"")</f>
        <v>171000000000</v>
      </c>
      <c r="H13" s="2">
        <f>IFERROR(INDEX(D13:G13,COUNT(D13:G13)),"")</f>
        <v>171000000000</v>
      </c>
      <c r="I13" s="2">
        <f t="shared" ref="I13:N13" si="10">IFERROR(INDEX(I51:I500,MATCH($C$13,$C$51:$C$500,0)),"")</f>
        <v>171000000000</v>
      </c>
      <c r="J13" s="2">
        <f t="shared" si="10"/>
        <v>171000000000</v>
      </c>
      <c r="K13" s="2">
        <f t="shared" si="10"/>
        <v>149000000000</v>
      </c>
      <c r="L13" s="2">
        <f t="shared" si="10"/>
        <v>144000000000</v>
      </c>
      <c r="M13" s="2">
        <f t="shared" si="10"/>
        <v>139000000000</v>
      </c>
      <c r="N13" s="2">
        <f t="shared" si="10"/>
        <v>245000000000</v>
      </c>
    </row>
    <row r="14" spans="1:14" ht="15.5" x14ac:dyDescent="0.35">
      <c r="C14" t="s">
        <v>27</v>
      </c>
      <c r="D14" s="2">
        <f>IFERROR(INDEX(D51:D500,MATCH($C$14,$C$51:$C$500,0)),"")</f>
        <v>-3182287125</v>
      </c>
      <c r="E14" s="2">
        <f>IFERROR(INDEX(E51:E500,MATCH($C$14,$C$51:$C$500,0)),"")</f>
        <v>-3032894913</v>
      </c>
      <c r="H14" s="2">
        <f>IFERROR(SUM(D14:G14)*(4/MAX(1,COUNT(D14:G14))),"")</f>
        <v>-12430364076</v>
      </c>
      <c r="I14" s="2">
        <f t="shared" ref="I14:N14" si="11">IFERROR(INDEX(I51:I500,MATCH($C$14,$C$51:$C$500,0)),"")</f>
        <v>-12340233487</v>
      </c>
      <c r="J14" s="2">
        <f t="shared" si="11"/>
        <v>-10777756885</v>
      </c>
      <c r="K14" s="2">
        <f t="shared" si="11"/>
        <v>-11285828317</v>
      </c>
      <c r="L14" s="2">
        <f t="shared" si="11"/>
        <v>-11610601261</v>
      </c>
      <c r="M14" s="2">
        <f t="shared" si="11"/>
        <v>-12349175240</v>
      </c>
      <c r="N14" s="2">
        <f t="shared" si="11"/>
        <v>-22852651205</v>
      </c>
    </row>
    <row r="15" spans="1:14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N15" si="12">IFERROR(INDEX(I51:I500,MATCH($C$15,$C$51:$C$500,0)),"")</f>
        <v>6711331877</v>
      </c>
      <c r="J15" s="2">
        <f t="shared" si="12"/>
        <v>-3019688367</v>
      </c>
      <c r="K15" s="2">
        <f t="shared" si="12"/>
        <v>-5447009608</v>
      </c>
      <c r="L15" s="2">
        <f t="shared" si="12"/>
        <v>-6143210480</v>
      </c>
      <c r="M15" s="2">
        <f t="shared" si="12"/>
        <v>-3985849340</v>
      </c>
      <c r="N15" s="2">
        <f t="shared" si="12"/>
        <v>-6144563886</v>
      </c>
    </row>
    <row r="16" spans="1:14" ht="15.5" x14ac:dyDescent="0.35">
      <c r="C16" t="s">
        <v>29</v>
      </c>
      <c r="D16" s="2">
        <f>IFERROR(INDEX(D51:D500,MATCH($C$16,$C$51:$C$500,0)),"")</f>
        <v>2012483864</v>
      </c>
      <c r="E16" s="2">
        <f>IFERROR(INDEX(E51:E500,MATCH($C$16,$C$51:$C$500,0)),"")</f>
        <v>877412299</v>
      </c>
      <c r="H16" s="2">
        <f>IFERROR(SUM(D16:G16)*(4/MAX(1,COUNT(D16:G16))),"")</f>
        <v>5779792326</v>
      </c>
      <c r="I16" s="2">
        <f t="shared" ref="I16:N16" si="13">IFERROR(INDEX(I51:I500,MATCH($C$16,$C$51:$C$500,0)),"")</f>
        <v>-35495993001</v>
      </c>
      <c r="J16" s="2">
        <f t="shared" si="13"/>
        <v>8034637889</v>
      </c>
      <c r="K16" s="2">
        <f t="shared" si="13"/>
        <v>20784566244</v>
      </c>
      <c r="L16" s="2">
        <f t="shared" si="13"/>
        <v>22720711134</v>
      </c>
      <c r="M16" s="2">
        <f t="shared" si="13"/>
        <v>12111148148</v>
      </c>
      <c r="N16" s="2">
        <f t="shared" si="13"/>
        <v>10772756390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38</v>
      </c>
      <c r="C19" t="s">
        <v>39</v>
      </c>
    </row>
    <row r="20" spans="1:14" ht="15.5" x14ac:dyDescent="0.35">
      <c r="A20" t="s">
        <v>40</v>
      </c>
      <c r="C20" t="s">
        <v>41</v>
      </c>
      <c r="D20" s="2">
        <f ca="1">IFERROR(D21*D2,"")</f>
        <v>359520000000</v>
      </c>
      <c r="E20" s="2">
        <f ca="1">IFERROR(E21*E2,"")</f>
        <v>299040000000</v>
      </c>
      <c r="H20" s="2">
        <f t="shared" ref="H20:N20" ca="1" si="14">IFERROR(H21*H2,"")</f>
        <v>299040000000</v>
      </c>
      <c r="I20" s="2">
        <f t="shared" ca="1" si="14"/>
        <v>376320000000</v>
      </c>
      <c r="J20" s="2">
        <f t="shared" ca="1" si="14"/>
        <v>409920000000</v>
      </c>
      <c r="K20" s="2">
        <f t="shared" ca="1" si="14"/>
        <v>339360000000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1680000000</v>
      </c>
      <c r="E21" s="2">
        <f>IFERROR(INDEX(E51:E500,MATCH($C$7,$C$51:$C$500,0)),"")</f>
        <v>1680000000</v>
      </c>
      <c r="H21" s="2">
        <f>IFERROR(INDEX(D21:G21,COUNT(D21:G21)),"")</f>
        <v>1680000000</v>
      </c>
      <c r="I21" s="2">
        <f t="shared" ref="I21:N21" si="15">IFERROR(INDEX(I51:I500,MATCH($C$7,$C$51:$C$500,0)),"")</f>
        <v>1680000000</v>
      </c>
      <c r="J21" s="2">
        <f t="shared" si="15"/>
        <v>1680000000</v>
      </c>
      <c r="K21" s="2">
        <f t="shared" si="15"/>
        <v>1680000000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42</v>
      </c>
      <c r="C23" t="s">
        <v>43</v>
      </c>
      <c r="D23" s="3">
        <f>IFERROR(D5/D6*100,"")</f>
        <v>0.90805370641639982</v>
      </c>
      <c r="E23" s="3">
        <f>IFERROR(E5/E6*100,"")</f>
        <v>0.39952548528935955</v>
      </c>
      <c r="H23" s="3">
        <f t="shared" ref="H23:N23" si="16">IFERROR(H5/H6*100,"")</f>
        <v>2.6318007355819684</v>
      </c>
      <c r="I23" s="3">
        <f t="shared" si="16"/>
        <v>-12.521338777824568</v>
      </c>
      <c r="J23" s="3">
        <f t="shared" si="16"/>
        <v>2.1142528830301925</v>
      </c>
      <c r="K23" s="3">
        <f t="shared" si="16"/>
        <v>6.367078857240406</v>
      </c>
      <c r="L23" s="3">
        <f t="shared" si="16"/>
        <v>9.3909427829809253</v>
      </c>
      <c r="M23" s="3">
        <f t="shared" si="16"/>
        <v>5.648162892273402</v>
      </c>
      <c r="N23" s="3">
        <f t="shared" si="16"/>
        <v>1.9608467494459567</v>
      </c>
    </row>
    <row r="24" spans="1:14" ht="15.5" x14ac:dyDescent="0.35">
      <c r="C24" t="s">
        <v>44</v>
      </c>
      <c r="D24" s="4" t="str">
        <f>IFERROR(_xlfn.RRI(5,I23,D23),"")</f>
        <v/>
      </c>
      <c r="E24" s="4">
        <f>IFERROR(_xlfn.RRI(5,J23,E23),"")</f>
        <v>-0.28339883274179678</v>
      </c>
      <c r="H24" s="4">
        <f t="shared" ref="H24:N24" si="17">IFERROR(_xlfn.RRI(5,M23,H23),"")</f>
        <v>-0.14164061851240806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45</v>
      </c>
      <c r="C25" t="s">
        <v>46</v>
      </c>
      <c r="D25" s="3">
        <f>IFERROR(INDEX(D51:D500,MATCH($A$25,$C$51:$C$500,0)),"")</f>
        <v>1.19</v>
      </c>
      <c r="E25" s="3">
        <f>IFERROR(INDEX(E51:E500,MATCH($A$25,$C$51:$C$500,0)),"")</f>
        <v>0.52</v>
      </c>
      <c r="H25" s="3">
        <f>IFERROR(INDEX(D25:G25,COUNT(D25:G25)),"")</f>
        <v>0.52</v>
      </c>
      <c r="I25" s="3">
        <f t="shared" ref="I25:N25" si="18">IFERROR(INDEX(I51:I500,MATCH($C$25,$C$51:$C$500,0)),"")</f>
        <v>-17.09</v>
      </c>
      <c r="J25" s="3">
        <f t="shared" si="18"/>
        <v>2.98</v>
      </c>
      <c r="K25" s="3">
        <f t="shared" si="18"/>
        <v>9.1</v>
      </c>
      <c r="L25" s="3">
        <f t="shared" si="18"/>
        <v>165775.01</v>
      </c>
      <c r="M25" s="3">
        <f t="shared" si="18"/>
        <v>81252.990000000005</v>
      </c>
      <c r="N25" s="3">
        <f t="shared" si="18"/>
        <v>46281.93</v>
      </c>
    </row>
    <row r="26" spans="1:14" ht="15.5" x14ac:dyDescent="0.35">
      <c r="C26" t="s">
        <v>47</v>
      </c>
      <c r="D26" s="4" t="str">
        <f>IFERROR(_xlfn.RRI(5,I25,D25),"")</f>
        <v/>
      </c>
      <c r="E26" s="4">
        <f>IFERROR(_xlfn.RRI(5,J25,E25),"")</f>
        <v>-0.29472674363443663</v>
      </c>
      <c r="H26" s="4">
        <f t="shared" ref="H26:N26" si="19">IFERROR(_xlfn.RRI(5,M25,H25),"")</f>
        <v>-0.90853966275270837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48</v>
      </c>
      <c r="D27" s="3">
        <f>IFERROR(D4/D21,"")</f>
        <v>64.456776416666671</v>
      </c>
      <c r="E27" s="3">
        <f>IFERROR(E4/E21,"")</f>
        <v>61.811439784523813</v>
      </c>
      <c r="H27" s="3">
        <f t="shared" ref="H27:N27" si="20">IFERROR(H4/H21,"")</f>
        <v>252.53643240238094</v>
      </c>
      <c r="I27" s="3">
        <f t="shared" si="20"/>
        <v>216.40782275119048</v>
      </c>
      <c r="J27" s="3">
        <f t="shared" si="20"/>
        <v>245.27933433690475</v>
      </c>
      <c r="K27" s="3">
        <f t="shared" si="20"/>
        <v>262.58152094404761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49</v>
      </c>
      <c r="D28" s="4">
        <f>IFERROR(_xlfn.RRI(5,I27,D27),"")</f>
        <v>-0.21512747737390092</v>
      </c>
      <c r="E28" s="4">
        <f>IFERROR(_xlfn.RRI(5,J27,E27),"")</f>
        <v>-0.24093043236440792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50</v>
      </c>
      <c r="H29" s="4">
        <f t="shared" ref="H29:N29" si="22">IFERROR(((H25-I25)/I25)*100%,"")</f>
        <v>-1.0304271503803393</v>
      </c>
      <c r="I29" s="4">
        <f t="shared" si="22"/>
        <v>-6.7348993288590604</v>
      </c>
      <c r="J29" s="4">
        <f t="shared" si="22"/>
        <v>-0.67252747252747247</v>
      </c>
      <c r="K29" s="4">
        <f t="shared" si="22"/>
        <v>-0.99994510632211686</v>
      </c>
      <c r="L29" s="4">
        <f t="shared" si="22"/>
        <v>1.040232734819974</v>
      </c>
      <c r="M29" s="4">
        <f t="shared" si="22"/>
        <v>0.75560937065502676</v>
      </c>
      <c r="N29" s="4" t="str">
        <f t="shared" si="22"/>
        <v/>
      </c>
    </row>
    <row r="30" spans="1:14" ht="15.5" x14ac:dyDescent="0.35">
      <c r="C30" t="s">
        <v>51</v>
      </c>
      <c r="H30" s="4">
        <f t="shared" ref="H30:N30" si="23">IFERROR(((H27-I27)/I27)*100%,"")</f>
        <v>0.16694687461796809</v>
      </c>
      <c r="I30" s="4">
        <f t="shared" si="23"/>
        <v>-0.11770870001651934</v>
      </c>
      <c r="J30" s="4">
        <f t="shared" si="23"/>
        <v>-6.5892628487096427E-2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131.56</v>
      </c>
      <c r="E32" s="3">
        <f>IFERROR(INDEX(E51:E500,MATCH($A$32,$C$51:$C$500,0)),"")</f>
        <v>130.36000000000001</v>
      </c>
      <c r="H32" s="3">
        <f>IFERROR(INDEX(D32:G32,COUNT(D32:G32)),"")</f>
        <v>130.36000000000001</v>
      </c>
      <c r="I32" s="3">
        <f t="shared" ref="I32:N32" si="24">IFERROR(INDEX(I51:I500,MATCH($C$32,$C$51:$C$500,0)),"")</f>
        <v>129.84</v>
      </c>
      <c r="J32" s="3">
        <f t="shared" si="24"/>
        <v>146.1</v>
      </c>
      <c r="K32" s="3">
        <f t="shared" si="24"/>
        <v>145.26</v>
      </c>
      <c r="L32" s="3">
        <f t="shared" si="24"/>
        <v>1766983.86</v>
      </c>
      <c r="M32" s="3">
        <f t="shared" si="24"/>
        <v>1957157.42</v>
      </c>
      <c r="N32" s="3">
        <f t="shared" si="24"/>
        <v>2579776.5499999998</v>
      </c>
    </row>
    <row r="33" spans="1:14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1.35</v>
      </c>
      <c r="E33" s="3">
        <f>IFERROR(INDEX(E51:E500,MATCH($A$33,$C$51:$C$500,0)),"")</f>
        <v>1.61</v>
      </c>
      <c r="H33" s="3">
        <f>IFERROR(INDEX(D33:G33,COUNT(D33:G33)),"")</f>
        <v>1.61</v>
      </c>
      <c r="I33" s="3">
        <f t="shared" ref="I33:N33" si="25">IFERROR(INDEX(I51:I500,MATCH($C$33,$C$51:$C$500,0)),"")</f>
        <v>1.73</v>
      </c>
      <c r="J33" s="3">
        <f t="shared" si="25"/>
        <v>1.67</v>
      </c>
      <c r="K33" s="3">
        <f t="shared" si="25"/>
        <v>1.39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149.58000000000001</v>
      </c>
      <c r="E34" s="3">
        <f>IFERROR(INDEX(E51:E500,MATCH($A$34,$C$51:$C$500,0)),"")</f>
        <v>403.85</v>
      </c>
      <c r="H34" s="3">
        <f>IFERROR(INDEX(D34:G34,COUNT(D34:G34)),"")</f>
        <v>403.85</v>
      </c>
      <c r="I34" s="3">
        <f t="shared" ref="I34:N34" si="26">IFERROR(INDEX(I51:I500,MATCH($C$34,$C$51:$C$500,0)),"")</f>
        <v>-13.11</v>
      </c>
      <c r="J34" s="3">
        <f t="shared" si="26"/>
        <v>81.88</v>
      </c>
      <c r="K34" s="3">
        <f t="shared" si="26"/>
        <v>22.2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2.77</v>
      </c>
      <c r="E35" s="3">
        <f>IFERROR(INDEX(E51:E500,MATCH($A$35,$C$51:$C$500,0)),"")</f>
        <v>3.41</v>
      </c>
      <c r="H35" s="3">
        <f>IFERROR(INDEX(D35:G35,COUNT(D35:G35)),"")</f>
        <v>3.41</v>
      </c>
      <c r="I35" s="3">
        <f t="shared" ref="I35:N35" si="27">IFERROR(INDEX(I51:I500,MATCH($C$35,$C$51:$C$500,0)),"")</f>
        <v>1.04</v>
      </c>
      <c r="J35" s="3">
        <f t="shared" si="27"/>
        <v>1</v>
      </c>
      <c r="K35" s="3">
        <f t="shared" si="27"/>
        <v>0.77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64</v>
      </c>
      <c r="C36" t="s">
        <v>65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N36" si="28">IFERROR(INDEX(H51:H500,MATCH($C$36,$C$51:$C$500,0)),"")</f>
        <v>0</v>
      </c>
      <c r="I36" s="4">
        <f t="shared" si="28"/>
        <v>0.75580000000000003</v>
      </c>
      <c r="J36" s="4">
        <f t="shared" si="28"/>
        <v>0</v>
      </c>
      <c r="K36" s="4">
        <f t="shared" si="28"/>
        <v>0.24710000000000001</v>
      </c>
      <c r="L36" s="4">
        <f t="shared" si="28"/>
        <v>0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66</v>
      </c>
      <c r="C37" t="s">
        <v>67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N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2.25</v>
      </c>
      <c r="L37" s="3">
        <f t="shared" si="29"/>
        <v>0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73</v>
      </c>
      <c r="C51" t="s">
        <v>6</v>
      </c>
      <c r="D51" s="5">
        <v>108287384380</v>
      </c>
      <c r="E51" s="5">
        <v>103843218838</v>
      </c>
      <c r="F51" s="5">
        <v>106466147297</v>
      </c>
      <c r="G51" s="5">
        <v>81652342783</v>
      </c>
      <c r="I51" s="5">
        <v>363565142222</v>
      </c>
      <c r="J51" s="5">
        <v>412069281686</v>
      </c>
      <c r="K51" s="5">
        <v>441136955186</v>
      </c>
      <c r="L51" s="5">
        <v>398734563525</v>
      </c>
      <c r="M51" s="5">
        <v>380917396523</v>
      </c>
      <c r="N51" s="5">
        <v>715801139611</v>
      </c>
    </row>
    <row r="52" spans="2:14" ht="15.5" x14ac:dyDescent="0.35">
      <c r="C52" t="s">
        <v>74</v>
      </c>
      <c r="D52" s="5">
        <v>-59252274702</v>
      </c>
      <c r="E52" s="5">
        <v>-55870196712</v>
      </c>
      <c r="F52" s="5">
        <v>-62950881233</v>
      </c>
      <c r="G52" s="5">
        <v>-50264951279</v>
      </c>
      <c r="I52" s="5">
        <v>-213861363137</v>
      </c>
      <c r="J52" s="5">
        <v>-225112392333</v>
      </c>
      <c r="K52" s="5">
        <v>-251135849466</v>
      </c>
      <c r="L52" s="5">
        <v>-216979619172</v>
      </c>
      <c r="M52" s="5">
        <v>-202764214283</v>
      </c>
      <c r="N52" s="5">
        <v>-451259714014</v>
      </c>
    </row>
    <row r="53" spans="2:14" ht="15.5" x14ac:dyDescent="0.35">
      <c r="C53" t="s">
        <v>75</v>
      </c>
      <c r="D53" s="5">
        <v>49035109678</v>
      </c>
      <c r="E53" s="5">
        <v>47973022126</v>
      </c>
      <c r="F53" s="5">
        <v>43515266064</v>
      </c>
      <c r="G53" s="5">
        <v>31387391504</v>
      </c>
      <c r="I53" s="5">
        <v>149703779085</v>
      </c>
      <c r="J53" s="5">
        <v>186956889353</v>
      </c>
      <c r="K53" s="5">
        <v>190001105720</v>
      </c>
      <c r="L53" s="5">
        <v>181754944353</v>
      </c>
      <c r="M53" s="5">
        <v>178153182240</v>
      </c>
      <c r="N53" s="5">
        <v>264541425597</v>
      </c>
    </row>
    <row r="54" spans="2:14" ht="15.5" x14ac:dyDescent="0.35">
      <c r="C54" t="s">
        <v>76</v>
      </c>
      <c r="D54" s="5">
        <v>-47134748720</v>
      </c>
      <c r="E54" s="5">
        <v>-44815196904</v>
      </c>
      <c r="F54" s="5">
        <v>-45286834240</v>
      </c>
      <c r="G54" s="5">
        <v>-51446185145</v>
      </c>
      <c r="I54" s="5">
        <v>-174901771923</v>
      </c>
      <c r="J54" s="5">
        <v>-169341984038</v>
      </c>
      <c r="K54" s="5">
        <v>-158290648530</v>
      </c>
      <c r="L54" s="5">
        <v>-148529537112</v>
      </c>
      <c r="M54" s="5">
        <v>-155579510196</v>
      </c>
      <c r="N54" s="5">
        <v>-233326658576</v>
      </c>
    </row>
    <row r="55" spans="2:14" ht="15.5" x14ac:dyDescent="0.35">
      <c r="C55" t="s">
        <v>77</v>
      </c>
      <c r="D55" s="5">
        <v>-13951578470</v>
      </c>
      <c r="E55" s="5">
        <v>-10692083168</v>
      </c>
      <c r="F55" s="5">
        <v>-11465645581</v>
      </c>
      <c r="G55" s="5">
        <v>-13486053507</v>
      </c>
      <c r="I55" s="5">
        <v>-50300837976</v>
      </c>
      <c r="J55" s="5">
        <v>-50288223568</v>
      </c>
      <c r="K55" s="5">
        <v>-49405860078</v>
      </c>
      <c r="L55" s="5">
        <v>-46449274541</v>
      </c>
      <c r="M55" s="5">
        <v>-47896559087</v>
      </c>
      <c r="N55" s="5">
        <v>-81633528726</v>
      </c>
    </row>
    <row r="56" spans="2:14" ht="15.5" x14ac:dyDescent="0.35">
      <c r="C56" t="s">
        <v>240</v>
      </c>
      <c r="D56" s="5">
        <v>-33183170250</v>
      </c>
      <c r="E56" s="5">
        <v>-34123113736</v>
      </c>
      <c r="F56" s="5">
        <v>-33821188659</v>
      </c>
      <c r="G56" s="5">
        <v>-37960131638</v>
      </c>
      <c r="I56" s="5">
        <v>-124600933947</v>
      </c>
      <c r="J56" s="5">
        <v>-119053760470</v>
      </c>
      <c r="K56" s="5">
        <v>-108884788452</v>
      </c>
      <c r="L56" s="5">
        <v>-102393695290</v>
      </c>
      <c r="M56" s="5">
        <v>-105251716971</v>
      </c>
      <c r="N56" s="5">
        <v>-151693129850</v>
      </c>
    </row>
    <row r="57" spans="2:14" ht="15.5" x14ac:dyDescent="0.35">
      <c r="C57" t="s">
        <v>81</v>
      </c>
      <c r="D57" s="5">
        <v>3214186262</v>
      </c>
      <c r="E57" s="5">
        <v>663554285</v>
      </c>
      <c r="F57" s="5">
        <v>1142396177</v>
      </c>
      <c r="G57" s="5">
        <v>412915442</v>
      </c>
      <c r="I57" s="5">
        <v>1970001162</v>
      </c>
      <c r="J57" s="5">
        <v>1168624267</v>
      </c>
      <c r="K57" s="5">
        <v>331516337</v>
      </c>
      <c r="L57" s="5">
        <v>1089085219</v>
      </c>
      <c r="M57" s="5">
        <v>1855194609</v>
      </c>
      <c r="N57" s="5">
        <v>2384124405</v>
      </c>
    </row>
    <row r="58" spans="2:14" ht="15.5" x14ac:dyDescent="0.35">
      <c r="C58" t="s">
        <v>78</v>
      </c>
      <c r="D58" s="5">
        <v>1900360958</v>
      </c>
      <c r="E58" s="5">
        <v>3157825222</v>
      </c>
      <c r="F58" s="5">
        <v>-1771568176</v>
      </c>
      <c r="G58" s="5">
        <v>-20058793641</v>
      </c>
      <c r="I58" s="5">
        <v>-25197992838</v>
      </c>
      <c r="J58" s="5">
        <v>17614905315</v>
      </c>
      <c r="K58" s="5">
        <v>31710457190</v>
      </c>
      <c r="L58" s="5">
        <v>33225407241</v>
      </c>
      <c r="M58" s="5">
        <v>22573672044</v>
      </c>
      <c r="N58" s="5">
        <v>31214767021</v>
      </c>
    </row>
    <row r="59" spans="2:14" ht="15.5" x14ac:dyDescent="0.35">
      <c r="C59" t="s">
        <v>79</v>
      </c>
      <c r="D59" s="5">
        <v>112122906</v>
      </c>
      <c r="E59" s="5">
        <v>-2280412923</v>
      </c>
      <c r="F59" s="5">
        <v>-1770283933</v>
      </c>
      <c r="G59" s="5">
        <v>-2755473628</v>
      </c>
      <c r="I59" s="5">
        <v>-10298000163</v>
      </c>
      <c r="J59" s="5">
        <v>-9580267426</v>
      </c>
      <c r="K59" s="5">
        <v>-10925890946</v>
      </c>
      <c r="L59" s="5">
        <v>-10504696107</v>
      </c>
      <c r="M59" s="5">
        <v>-10462523896</v>
      </c>
      <c r="N59" s="5">
        <v>-20442010631</v>
      </c>
    </row>
    <row r="60" spans="2:14" ht="15.5" x14ac:dyDescent="0.35">
      <c r="C60" t="s">
        <v>80</v>
      </c>
      <c r="D60" s="5">
        <v>80223769</v>
      </c>
      <c r="E60" s="5">
        <v>88927705</v>
      </c>
      <c r="F60" s="5">
        <v>72232162</v>
      </c>
      <c r="G60" s="5">
        <v>-10566842</v>
      </c>
      <c r="I60" s="5">
        <v>72232162</v>
      </c>
      <c r="J60" s="5">
        <v>28865192</v>
      </c>
      <c r="K60" s="5">
        <v>28421034</v>
      </c>
      <c r="L60" s="5">
        <v>16819935</v>
      </c>
      <c r="M60" s="5">
        <v>31456735</v>
      </c>
      <c r="N60" s="5">
        <v>26516169</v>
      </c>
    </row>
    <row r="61" spans="2:14" ht="15.5" x14ac:dyDescent="0.35">
      <c r="C61" t="s">
        <v>27</v>
      </c>
      <c r="D61" s="5">
        <v>-3182287125</v>
      </c>
      <c r="E61" s="5">
        <v>-3032894913</v>
      </c>
      <c r="F61" s="5">
        <v>-2984912272</v>
      </c>
      <c r="G61" s="5">
        <v>-3157822228</v>
      </c>
      <c r="I61" s="5">
        <v>-12340233487</v>
      </c>
      <c r="J61" s="5">
        <v>-10777756885</v>
      </c>
      <c r="K61" s="5">
        <v>-11285828317</v>
      </c>
      <c r="L61" s="5">
        <v>-11610601261</v>
      </c>
      <c r="M61" s="5">
        <v>-12349175240</v>
      </c>
      <c r="N61" s="5">
        <v>-22852651205</v>
      </c>
    </row>
    <row r="62" spans="2:14" ht="15.5" x14ac:dyDescent="0.35">
      <c r="C62" t="s">
        <v>82</v>
      </c>
      <c r="D62" s="5">
        <v>112122906</v>
      </c>
      <c r="E62" s="5">
        <v>-2280412923</v>
      </c>
      <c r="F62" s="5">
        <v>-1770283933</v>
      </c>
      <c r="G62" s="5">
        <v>-2755473628</v>
      </c>
      <c r="I62" s="5">
        <v>-10298000163</v>
      </c>
      <c r="J62" s="5">
        <v>-9580267426</v>
      </c>
      <c r="K62" s="5">
        <v>-10925890946</v>
      </c>
      <c r="L62" s="5">
        <v>-10504696107</v>
      </c>
      <c r="M62" s="5">
        <v>-10462523896</v>
      </c>
      <c r="N62" s="5">
        <v>-20442010631</v>
      </c>
    </row>
    <row r="63" spans="2:14" ht="15.5" x14ac:dyDescent="0.35">
      <c r="C63" t="s">
        <v>29</v>
      </c>
      <c r="D63" s="5">
        <v>2012483864</v>
      </c>
      <c r="E63" s="5">
        <v>877412299</v>
      </c>
      <c r="F63" s="5">
        <v>-3541852109</v>
      </c>
      <c r="G63" s="5">
        <v>-22814267269</v>
      </c>
      <c r="I63" s="5">
        <v>-35495993001</v>
      </c>
      <c r="J63" s="5">
        <v>8034637889</v>
      </c>
      <c r="K63" s="5">
        <v>20784566244</v>
      </c>
      <c r="L63" s="5">
        <v>22720711134</v>
      </c>
      <c r="M63" s="5">
        <v>12111148148</v>
      </c>
      <c r="N63" s="5">
        <v>10772756390</v>
      </c>
    </row>
    <row r="64" spans="2:14" ht="15.5" x14ac:dyDescent="0.35">
      <c r="C64" t="s">
        <v>28</v>
      </c>
      <c r="F64" s="5">
        <v>6711331877</v>
      </c>
      <c r="I64" s="5">
        <v>6711331877</v>
      </c>
      <c r="J64" s="5">
        <v>-3019688367</v>
      </c>
      <c r="K64" s="5">
        <v>-5447009608</v>
      </c>
      <c r="L64" s="5">
        <v>-6143210480</v>
      </c>
      <c r="M64" s="5">
        <v>-3985849340</v>
      </c>
      <c r="N64" s="5">
        <v>-6144563886</v>
      </c>
    </row>
    <row r="65" spans="2:14" ht="15.5" x14ac:dyDescent="0.35">
      <c r="C65" t="s">
        <v>83</v>
      </c>
      <c r="F65" s="5">
        <v>6711331877</v>
      </c>
      <c r="I65" s="5">
        <v>6711331877</v>
      </c>
      <c r="J65" s="5">
        <v>-3019688367</v>
      </c>
      <c r="K65" s="5">
        <v>-5447009608</v>
      </c>
      <c r="L65" s="5">
        <v>-6143210480</v>
      </c>
      <c r="M65" s="5">
        <v>-3985849340</v>
      </c>
      <c r="N65" s="5">
        <v>-6144563886</v>
      </c>
    </row>
    <row r="66" spans="2:14" ht="15.5" x14ac:dyDescent="0.35">
      <c r="C66" t="s">
        <v>84</v>
      </c>
    </row>
    <row r="67" spans="2:14" ht="15.5" x14ac:dyDescent="0.35">
      <c r="C67" t="s">
        <v>85</v>
      </c>
      <c r="F67" s="5">
        <v>6711331877</v>
      </c>
      <c r="I67" s="5">
        <v>6711331877</v>
      </c>
      <c r="J67" s="5">
        <v>-3019688367</v>
      </c>
      <c r="K67" s="5">
        <v>-5447009608</v>
      </c>
      <c r="L67" s="5">
        <v>-6143210480</v>
      </c>
      <c r="M67" s="5">
        <v>-3985849340</v>
      </c>
      <c r="N67" s="5">
        <v>-6144563886</v>
      </c>
    </row>
    <row r="68" spans="2:14" ht="15.5" x14ac:dyDescent="0.35">
      <c r="C68" t="s">
        <v>87</v>
      </c>
      <c r="D68" s="5">
        <v>2012483864</v>
      </c>
      <c r="E68" s="5">
        <v>877412299</v>
      </c>
      <c r="F68" s="5">
        <v>3169479768</v>
      </c>
      <c r="G68" s="5">
        <v>-22814267269</v>
      </c>
      <c r="I68" s="5">
        <v>-28784661124</v>
      </c>
      <c r="J68" s="5">
        <v>5014949522</v>
      </c>
      <c r="K68" s="5">
        <v>15337556636</v>
      </c>
      <c r="L68" s="5">
        <v>16577500654</v>
      </c>
      <c r="M68" s="5">
        <v>8125298808</v>
      </c>
      <c r="N68" s="5">
        <v>4628192504</v>
      </c>
    </row>
    <row r="69" spans="2:14" ht="15.5" x14ac:dyDescent="0.35">
      <c r="C69" t="s">
        <v>88</v>
      </c>
      <c r="F69" s="5">
        <v>1395962100</v>
      </c>
      <c r="I69" s="5">
        <v>1395962100</v>
      </c>
      <c r="J69" s="5">
        <v>188752980</v>
      </c>
      <c r="K69" s="5">
        <v>243428640</v>
      </c>
      <c r="L69" s="5">
        <v>16143660</v>
      </c>
      <c r="M69" s="5">
        <v>2929045080</v>
      </c>
      <c r="N69" s="5">
        <v>465033660</v>
      </c>
    </row>
    <row r="70" spans="2:14" ht="15.5" x14ac:dyDescent="0.35">
      <c r="C70" t="s">
        <v>89</v>
      </c>
      <c r="D70" s="5">
        <v>2012483864</v>
      </c>
      <c r="E70" s="5">
        <v>877412299</v>
      </c>
      <c r="F70" s="5">
        <v>4565441868</v>
      </c>
      <c r="G70" s="5">
        <v>-22814267269</v>
      </c>
      <c r="I70" s="5">
        <v>-27388699024</v>
      </c>
      <c r="J70" s="5">
        <v>5203702502</v>
      </c>
      <c r="K70" s="5">
        <v>15580985276</v>
      </c>
      <c r="L70" s="5">
        <v>16593644314</v>
      </c>
      <c r="M70" s="5">
        <v>11054343888</v>
      </c>
      <c r="N70" s="5">
        <v>5093226164</v>
      </c>
    </row>
    <row r="71" spans="2:14" ht="15.5" x14ac:dyDescent="0.35">
      <c r="C71" t="s">
        <v>90</v>
      </c>
      <c r="D71" s="5">
        <v>2012483864</v>
      </c>
      <c r="E71" s="5">
        <v>877412299</v>
      </c>
      <c r="F71" s="5">
        <v>3169479768</v>
      </c>
      <c r="G71" s="5">
        <v>-22814267269</v>
      </c>
      <c r="I71" s="5">
        <v>-28784661124</v>
      </c>
      <c r="J71" s="5">
        <v>5014949522</v>
      </c>
      <c r="K71" s="5">
        <v>15337556636</v>
      </c>
      <c r="L71" s="5">
        <v>16577500654</v>
      </c>
      <c r="M71" s="5">
        <v>8125298808</v>
      </c>
      <c r="N71" s="5">
        <v>4628192504</v>
      </c>
    </row>
    <row r="72" spans="2:14" ht="15.5" x14ac:dyDescent="0.35">
      <c r="C72" t="s">
        <v>8</v>
      </c>
      <c r="D72" s="5">
        <v>2012483864</v>
      </c>
      <c r="E72" s="5">
        <v>877412299</v>
      </c>
      <c r="F72" s="5">
        <v>4565441868</v>
      </c>
      <c r="G72" s="5">
        <v>-22814267269</v>
      </c>
      <c r="I72" s="5">
        <v>-27388699024</v>
      </c>
      <c r="J72" s="5">
        <v>5203702502</v>
      </c>
      <c r="K72" s="5">
        <v>15580985276</v>
      </c>
      <c r="L72" s="5">
        <v>16593644314</v>
      </c>
      <c r="M72" s="5">
        <v>11054343888</v>
      </c>
      <c r="N72" s="5">
        <v>5093226164</v>
      </c>
    </row>
    <row r="73" spans="2:14" ht="15.5" x14ac:dyDescent="0.35">
      <c r="C73" t="s">
        <v>91</v>
      </c>
    </row>
    <row r="74" spans="2:14" ht="15.5" x14ac:dyDescent="0.35">
      <c r="C74" t="s">
        <v>92</v>
      </c>
      <c r="D74" s="5">
        <v>2012483864</v>
      </c>
      <c r="E74" s="5">
        <v>877412299</v>
      </c>
      <c r="F74" s="5">
        <v>3169479768</v>
      </c>
      <c r="G74" s="5">
        <v>-22814267269</v>
      </c>
      <c r="I74" s="5">
        <v>-28784661124</v>
      </c>
      <c r="J74" s="5">
        <v>5014949522</v>
      </c>
      <c r="K74" s="5">
        <v>15337556636</v>
      </c>
      <c r="L74" s="5">
        <v>16577500654</v>
      </c>
      <c r="M74" s="5">
        <v>8125298808</v>
      </c>
      <c r="N74" s="5">
        <v>4628192504</v>
      </c>
    </row>
    <row r="75" spans="2:14" ht="15.5" x14ac:dyDescent="0.35">
      <c r="C75" t="s">
        <v>93</v>
      </c>
      <c r="D75" s="5">
        <v>2012483864</v>
      </c>
      <c r="E75" s="5">
        <v>877412299</v>
      </c>
      <c r="F75" s="5">
        <v>4565441868</v>
      </c>
      <c r="G75" s="5">
        <v>-22814267269</v>
      </c>
      <c r="I75" s="5">
        <v>-27388699024</v>
      </c>
      <c r="J75" s="5">
        <v>5203702502</v>
      </c>
      <c r="K75" s="5">
        <v>15580985276</v>
      </c>
      <c r="L75" s="5">
        <v>16593644314</v>
      </c>
      <c r="M75" s="5">
        <v>11054343888</v>
      </c>
      <c r="N75" s="5">
        <v>5093226164</v>
      </c>
    </row>
    <row r="76" spans="2:14" ht="15.5" x14ac:dyDescent="0.35">
      <c r="C76" t="s">
        <v>94</v>
      </c>
      <c r="D76" s="5">
        <v>2012483864</v>
      </c>
      <c r="E76" s="5">
        <v>877412299</v>
      </c>
      <c r="F76" s="5">
        <v>4565441868</v>
      </c>
      <c r="G76" s="5">
        <v>-22814267269</v>
      </c>
      <c r="I76" s="5">
        <v>-27388699024</v>
      </c>
      <c r="J76" s="5">
        <v>5203702502</v>
      </c>
      <c r="K76" s="5">
        <v>15580985276</v>
      </c>
      <c r="L76" s="5">
        <v>16593644314</v>
      </c>
      <c r="M76" s="5">
        <v>11054343888</v>
      </c>
      <c r="N76" s="5">
        <v>5093226164</v>
      </c>
    </row>
    <row r="78" spans="2:14" ht="15.5" x14ac:dyDescent="0.35">
      <c r="B78" t="s">
        <v>95</v>
      </c>
      <c r="C78" t="s">
        <v>96</v>
      </c>
    </row>
    <row r="79" spans="2:14" ht="15.5" x14ac:dyDescent="0.35">
      <c r="C79" t="s">
        <v>97</v>
      </c>
    </row>
    <row r="80" spans="2:14" ht="15.5" x14ac:dyDescent="0.35">
      <c r="C80" t="s">
        <v>20</v>
      </c>
      <c r="D80" s="5">
        <v>41889326342</v>
      </c>
      <c r="E80" s="5">
        <v>43484142341</v>
      </c>
      <c r="F80" s="5">
        <v>47018022061</v>
      </c>
      <c r="G80" s="5">
        <v>30295559372</v>
      </c>
      <c r="I80" s="5">
        <v>47018022061</v>
      </c>
      <c r="J80" s="5">
        <v>23829969714</v>
      </c>
      <c r="K80" s="5">
        <v>44293553960</v>
      </c>
      <c r="L80" s="5">
        <v>10883116905</v>
      </c>
      <c r="M80" s="5">
        <v>14308735007</v>
      </c>
      <c r="N80" s="5">
        <v>20822856211</v>
      </c>
    </row>
    <row r="81" spans="3:14" ht="15.5" x14ac:dyDescent="0.35">
      <c r="C81" t="s">
        <v>246</v>
      </c>
    </row>
    <row r="82" spans="3:14" ht="15.5" x14ac:dyDescent="0.35">
      <c r="C82" t="s">
        <v>98</v>
      </c>
      <c r="D82" s="5">
        <v>204068359080</v>
      </c>
      <c r="E82" s="5">
        <v>199448432859</v>
      </c>
      <c r="F82" s="5">
        <v>192745972655</v>
      </c>
      <c r="G82" s="5">
        <v>199246977579</v>
      </c>
      <c r="I82" s="5">
        <v>192745972655</v>
      </c>
      <c r="J82" s="5">
        <v>256357708974</v>
      </c>
      <c r="K82" s="5">
        <v>200363701988</v>
      </c>
      <c r="L82" s="5">
        <v>170734674761</v>
      </c>
      <c r="M82" s="5">
        <v>150394479443</v>
      </c>
      <c r="N82" s="5">
        <v>179047904648</v>
      </c>
    </row>
    <row r="83" spans="3:14" ht="15.5" x14ac:dyDescent="0.35">
      <c r="C83" t="s">
        <v>247</v>
      </c>
    </row>
    <row r="84" spans="3:14" ht="15.5" x14ac:dyDescent="0.35">
      <c r="C84" t="s">
        <v>99</v>
      </c>
      <c r="D84" s="5">
        <v>423189600</v>
      </c>
    </row>
    <row r="85" spans="3:14" ht="15.5" x14ac:dyDescent="0.35">
      <c r="C85" t="s">
        <v>100</v>
      </c>
      <c r="D85" s="5">
        <v>204068359080</v>
      </c>
      <c r="E85" s="5">
        <v>199448432859</v>
      </c>
      <c r="F85" s="5">
        <v>192745972655</v>
      </c>
      <c r="G85" s="5">
        <v>199246977579</v>
      </c>
      <c r="I85" s="5">
        <v>192745972655</v>
      </c>
      <c r="J85" s="5">
        <v>256357708974</v>
      </c>
      <c r="K85" s="5">
        <v>200363701988</v>
      </c>
      <c r="L85" s="5">
        <v>170734674761</v>
      </c>
      <c r="M85" s="5">
        <v>150394479443</v>
      </c>
      <c r="N85" s="5">
        <v>179047904648</v>
      </c>
    </row>
    <row r="86" spans="3:14" ht="15.5" x14ac:dyDescent="0.35">
      <c r="C86" t="s">
        <v>101</v>
      </c>
    </row>
    <row r="87" spans="3:14" ht="15.5" x14ac:dyDescent="0.35">
      <c r="C87" t="s">
        <v>102</v>
      </c>
    </row>
    <row r="88" spans="3:14" ht="15.5" x14ac:dyDescent="0.35">
      <c r="C88" t="s">
        <v>103</v>
      </c>
      <c r="D88" s="5">
        <v>54846614040</v>
      </c>
      <c r="E88" s="5">
        <v>57398068896</v>
      </c>
      <c r="F88" s="5">
        <v>56302987930</v>
      </c>
      <c r="G88" s="5">
        <v>57514956372</v>
      </c>
      <c r="I88" s="5">
        <v>56302987930</v>
      </c>
      <c r="J88" s="5">
        <v>51762919535</v>
      </c>
      <c r="K88" s="5">
        <v>56009407139</v>
      </c>
      <c r="L88" s="5">
        <v>79284048514</v>
      </c>
      <c r="M88" s="5">
        <v>53758613267</v>
      </c>
      <c r="N88" s="5">
        <v>174959506700</v>
      </c>
    </row>
    <row r="89" spans="3:14" ht="15.5" x14ac:dyDescent="0.35">
      <c r="C89" t="s">
        <v>81</v>
      </c>
      <c r="D89" s="5">
        <v>14378384003</v>
      </c>
      <c r="E89" s="5">
        <v>14378384003</v>
      </c>
      <c r="F89" s="5">
        <v>14378384003</v>
      </c>
      <c r="G89" s="5">
        <v>12982421903</v>
      </c>
      <c r="I89" s="5">
        <v>14378384003</v>
      </c>
      <c r="J89" s="5">
        <v>12982421903</v>
      </c>
      <c r="K89" s="5">
        <v>12793668923</v>
      </c>
      <c r="L89" s="5">
        <v>12550240283</v>
      </c>
      <c r="M89" s="5">
        <v>12534096623</v>
      </c>
      <c r="N89" s="5">
        <v>10052418335</v>
      </c>
    </row>
    <row r="90" spans="3:14" ht="15.5" x14ac:dyDescent="0.35">
      <c r="C90" t="s">
        <v>104</v>
      </c>
      <c r="D90" s="5">
        <v>309782576912</v>
      </c>
      <c r="E90" s="5">
        <v>310219651842</v>
      </c>
      <c r="F90" s="5">
        <v>301612244294</v>
      </c>
      <c r="G90" s="5">
        <v>293807922284</v>
      </c>
      <c r="I90" s="5">
        <v>301612244294</v>
      </c>
      <c r="J90" s="5">
        <v>337203713030</v>
      </c>
      <c r="K90" s="5">
        <v>308206573425</v>
      </c>
      <c r="L90" s="5">
        <v>268799494234</v>
      </c>
      <c r="M90" s="5">
        <v>227507847193</v>
      </c>
      <c r="N90" s="5">
        <v>409313946819</v>
      </c>
    </row>
    <row r="91" spans="3:14" ht="15.5" x14ac:dyDescent="0.35">
      <c r="C91" t="s">
        <v>105</v>
      </c>
    </row>
    <row r="92" spans="3:14" ht="15.5" x14ac:dyDescent="0.35">
      <c r="C92" t="s">
        <v>106</v>
      </c>
      <c r="D92" s="5">
        <v>105187244711</v>
      </c>
      <c r="E92" s="5">
        <v>105788307379</v>
      </c>
      <c r="F92" s="5">
        <v>107575241657</v>
      </c>
      <c r="G92" s="5">
        <v>108918301261</v>
      </c>
      <c r="I92" s="5">
        <v>107575241657</v>
      </c>
      <c r="J92" s="5">
        <v>108923362860</v>
      </c>
      <c r="K92" s="5">
        <v>113502223075</v>
      </c>
      <c r="L92" s="5">
        <v>78214493777</v>
      </c>
      <c r="M92" s="5">
        <v>82296215152</v>
      </c>
      <c r="N92" s="5">
        <v>139775788064</v>
      </c>
    </row>
    <row r="93" spans="3:14" ht="15.5" x14ac:dyDescent="0.35">
      <c r="C93" t="s">
        <v>961</v>
      </c>
      <c r="D93" s="5">
        <v>22156000000</v>
      </c>
      <c r="E93" s="5">
        <v>22156000000</v>
      </c>
      <c r="F93" s="5">
        <v>22156000000</v>
      </c>
      <c r="G93" s="5">
        <v>22156000000</v>
      </c>
      <c r="I93" s="5">
        <v>22156000000</v>
      </c>
      <c r="J93" s="5">
        <v>22156000000</v>
      </c>
      <c r="K93" s="5">
        <v>22156000000</v>
      </c>
      <c r="L93" s="5">
        <v>22156000000</v>
      </c>
      <c r="M93" s="5">
        <v>57568765862</v>
      </c>
    </row>
    <row r="94" spans="3:14" ht="15.5" x14ac:dyDescent="0.35">
      <c r="C94" t="s">
        <v>108</v>
      </c>
      <c r="D94" s="5">
        <v>11745108365</v>
      </c>
      <c r="E94" s="5">
        <v>11745108365</v>
      </c>
      <c r="F94" s="5">
        <v>11745108365</v>
      </c>
      <c r="G94" s="5">
        <v>5427509389</v>
      </c>
      <c r="I94" s="5">
        <v>11745108365</v>
      </c>
      <c r="J94" s="5">
        <v>5427509388</v>
      </c>
      <c r="K94" s="5">
        <v>4962608955</v>
      </c>
      <c r="L94" s="5">
        <v>3827769443</v>
      </c>
      <c r="M94" s="5">
        <v>3443391823</v>
      </c>
      <c r="N94" s="5">
        <v>6162675370</v>
      </c>
    </row>
    <row r="95" spans="3:14" ht="15.5" x14ac:dyDescent="0.35">
      <c r="C95" t="s">
        <v>109</v>
      </c>
      <c r="D95" s="5">
        <v>161658517084</v>
      </c>
      <c r="E95" s="5">
        <v>162675879766</v>
      </c>
      <c r="F95" s="5">
        <v>162383900967</v>
      </c>
      <c r="G95" s="5">
        <v>156093966258</v>
      </c>
      <c r="I95" s="5">
        <v>162383900967</v>
      </c>
      <c r="J95" s="5">
        <v>154174310371</v>
      </c>
      <c r="K95" s="5">
        <v>155170401743</v>
      </c>
      <c r="L95" s="5">
        <v>118753522103</v>
      </c>
      <c r="M95" s="5">
        <v>157545515487</v>
      </c>
      <c r="N95" s="5">
        <v>167730289438</v>
      </c>
    </row>
    <row r="96" spans="3:14" ht="15.5" x14ac:dyDescent="0.35">
      <c r="C96" t="s">
        <v>110</v>
      </c>
      <c r="D96" s="5">
        <v>471441093996</v>
      </c>
      <c r="E96" s="5">
        <v>472895531608</v>
      </c>
      <c r="F96" s="5">
        <v>463996145261</v>
      </c>
      <c r="G96" s="5">
        <v>449901888542</v>
      </c>
      <c r="I96" s="5">
        <v>463996145261</v>
      </c>
      <c r="J96" s="5">
        <v>491378023401</v>
      </c>
      <c r="K96" s="5">
        <v>463376975168</v>
      </c>
      <c r="L96" s="5">
        <v>387553016337</v>
      </c>
      <c r="M96" s="5">
        <v>385053362680</v>
      </c>
      <c r="N96" s="5">
        <v>577044236257</v>
      </c>
    </row>
    <row r="97" spans="3:14" ht="15.5" x14ac:dyDescent="0.35">
      <c r="C97" t="s">
        <v>111</v>
      </c>
    </row>
    <row r="98" spans="3:14" ht="15.5" x14ac:dyDescent="0.35">
      <c r="C98" t="s">
        <v>112</v>
      </c>
    </row>
    <row r="99" spans="3:14" ht="15.5" x14ac:dyDescent="0.35">
      <c r="C99" t="s">
        <v>113</v>
      </c>
      <c r="D99" s="5">
        <v>221148817073</v>
      </c>
      <c r="E99" s="5">
        <v>226288928149</v>
      </c>
      <c r="F99" s="5">
        <v>219516954101</v>
      </c>
      <c r="G99" s="5">
        <v>207507207182</v>
      </c>
      <c r="I99" s="5">
        <v>219516954101</v>
      </c>
      <c r="J99" s="5">
        <v>220756404217</v>
      </c>
      <c r="K99" s="5">
        <v>196174262861</v>
      </c>
      <c r="L99" s="5">
        <v>193455678483</v>
      </c>
      <c r="M99" s="5">
        <v>173260840045</v>
      </c>
      <c r="N99" s="5">
        <v>287935643925</v>
      </c>
    </row>
    <row r="100" spans="3:14" ht="15.5" x14ac:dyDescent="0.35">
      <c r="C100" t="s">
        <v>114</v>
      </c>
    </row>
    <row r="101" spans="3:14" ht="15.5" x14ac:dyDescent="0.35">
      <c r="C101" t="s">
        <v>251</v>
      </c>
      <c r="D101" s="5">
        <v>42965730090</v>
      </c>
      <c r="E101" s="5">
        <v>49129999454</v>
      </c>
      <c r="F101" s="5">
        <v>40656692595</v>
      </c>
      <c r="G101" s="5">
        <v>30452883222</v>
      </c>
      <c r="I101" s="5">
        <v>40656692595</v>
      </c>
      <c r="J101" s="5">
        <v>41527924046</v>
      </c>
      <c r="K101" s="5">
        <v>36853330142</v>
      </c>
      <c r="L101" s="5">
        <v>42495111479</v>
      </c>
      <c r="M101" s="5">
        <v>27825898177</v>
      </c>
      <c r="N101" s="5">
        <v>33677003894</v>
      </c>
    </row>
    <row r="102" spans="3:14" ht="15.5" x14ac:dyDescent="0.35">
      <c r="C102" t="s">
        <v>115</v>
      </c>
    </row>
    <row r="103" spans="3:14" ht="15.5" x14ac:dyDescent="0.35">
      <c r="C103" t="s">
        <v>252</v>
      </c>
      <c r="D103" s="5">
        <v>423189600</v>
      </c>
    </row>
    <row r="104" spans="3:14" ht="15.5" x14ac:dyDescent="0.35">
      <c r="C104" t="s">
        <v>116</v>
      </c>
      <c r="D104" s="5">
        <v>4109211768</v>
      </c>
      <c r="E104" s="5">
        <v>4742777346</v>
      </c>
      <c r="F104" s="5">
        <v>4348810476</v>
      </c>
      <c r="G104" s="5">
        <v>2593127136</v>
      </c>
      <c r="I104" s="5">
        <v>4348810476</v>
      </c>
      <c r="J104" s="5">
        <v>5184409539</v>
      </c>
      <c r="K104" s="5">
        <v>5346369473</v>
      </c>
      <c r="L104" s="5">
        <v>2214992536</v>
      </c>
      <c r="M104" s="5">
        <v>3432424553</v>
      </c>
      <c r="N104" s="5">
        <v>4891681940</v>
      </c>
    </row>
    <row r="105" spans="3:14" ht="15.5" x14ac:dyDescent="0.35">
      <c r="C105" t="s">
        <v>117</v>
      </c>
      <c r="D105" s="5">
        <v>3277574287</v>
      </c>
      <c r="E105" s="5">
        <v>773601297</v>
      </c>
      <c r="F105" s="5">
        <v>2785334103</v>
      </c>
      <c r="G105" s="5">
        <v>1850874996</v>
      </c>
      <c r="I105" s="5">
        <v>2785334103</v>
      </c>
      <c r="J105" s="5">
        <v>1865272353</v>
      </c>
      <c r="K105" s="5">
        <v>3722976149</v>
      </c>
      <c r="L105" s="5">
        <v>3624644879</v>
      </c>
      <c r="M105" s="5">
        <v>2725724241</v>
      </c>
      <c r="N105" s="5">
        <v>6218652118</v>
      </c>
    </row>
    <row r="106" spans="3:14" ht="15.5" x14ac:dyDescent="0.35">
      <c r="C106" t="s">
        <v>250</v>
      </c>
      <c r="D106" s="5">
        <v>170622534002</v>
      </c>
      <c r="E106" s="5">
        <v>170962314726</v>
      </c>
      <c r="F106" s="5">
        <v>170922514127</v>
      </c>
      <c r="G106" s="5">
        <v>170990835881</v>
      </c>
      <c r="I106" s="5">
        <v>170922514127</v>
      </c>
      <c r="J106" s="5">
        <v>170988866131</v>
      </c>
      <c r="K106" s="5">
        <v>149400299965</v>
      </c>
      <c r="L106" s="5">
        <v>143808719943</v>
      </c>
      <c r="M106" s="5">
        <v>136000000000</v>
      </c>
      <c r="N106" s="5">
        <v>238090919841</v>
      </c>
    </row>
    <row r="107" spans="3:14" ht="15.5" x14ac:dyDescent="0.35">
      <c r="C107" t="s">
        <v>322</v>
      </c>
    </row>
    <row r="108" spans="3:14" ht="15.5" x14ac:dyDescent="0.35">
      <c r="C108" t="s">
        <v>464</v>
      </c>
    </row>
    <row r="109" spans="3:14" ht="15.5" x14ac:dyDescent="0.35">
      <c r="C109" t="s">
        <v>255</v>
      </c>
      <c r="M109" s="5">
        <v>425000095</v>
      </c>
      <c r="N109" s="5">
        <v>2773259408</v>
      </c>
    </row>
    <row r="110" spans="3:14" ht="15.5" x14ac:dyDescent="0.35">
      <c r="C110" t="s">
        <v>325</v>
      </c>
      <c r="L110" s="5">
        <v>425000095</v>
      </c>
      <c r="M110" s="5">
        <v>2348259314</v>
      </c>
      <c r="N110" s="5">
        <v>4748575048</v>
      </c>
    </row>
    <row r="111" spans="3:14" ht="15.5" x14ac:dyDescent="0.35">
      <c r="C111" t="s">
        <v>122</v>
      </c>
      <c r="D111" s="5">
        <v>28666193600</v>
      </c>
      <c r="E111" s="5">
        <v>26993004000</v>
      </c>
      <c r="F111" s="5">
        <v>25743004000</v>
      </c>
      <c r="G111" s="5">
        <v>28246733000</v>
      </c>
      <c r="I111" s="5">
        <v>25743004000</v>
      </c>
      <c r="J111" s="5">
        <v>24496733000</v>
      </c>
      <c r="K111" s="5">
        <v>22491038000</v>
      </c>
      <c r="L111" s="5">
        <v>17398952000</v>
      </c>
      <c r="M111" s="5">
        <v>16076781095</v>
      </c>
      <c r="N111" s="5">
        <v>29362328865</v>
      </c>
    </row>
    <row r="112" spans="3:14" ht="15.5" x14ac:dyDescent="0.35">
      <c r="C112" t="s">
        <v>123</v>
      </c>
      <c r="D112" s="5">
        <v>28666193600</v>
      </c>
      <c r="E112" s="5">
        <v>26993004000</v>
      </c>
      <c r="F112" s="5">
        <v>25743004000</v>
      </c>
      <c r="G112" s="5">
        <v>28246733000</v>
      </c>
      <c r="I112" s="5">
        <v>25743004000</v>
      </c>
      <c r="J112" s="5">
        <v>24496733000</v>
      </c>
      <c r="K112" s="5">
        <v>22491038000</v>
      </c>
      <c r="L112" s="5">
        <v>17398952000</v>
      </c>
      <c r="M112" s="5">
        <v>16076781095</v>
      </c>
      <c r="N112" s="5">
        <v>29362328865</v>
      </c>
    </row>
    <row r="113" spans="3:14" ht="15.5" x14ac:dyDescent="0.35">
      <c r="C113" t="s">
        <v>119</v>
      </c>
    </row>
    <row r="114" spans="3:14" ht="15.5" x14ac:dyDescent="0.35">
      <c r="C114" t="s">
        <v>121</v>
      </c>
      <c r="M114" s="5">
        <v>425000095</v>
      </c>
      <c r="N114" s="5">
        <v>3238718865</v>
      </c>
    </row>
    <row r="115" spans="3:14" ht="15.5" x14ac:dyDescent="0.35">
      <c r="C115" t="s">
        <v>256</v>
      </c>
    </row>
    <row r="116" spans="3:14" ht="15.5" x14ac:dyDescent="0.35">
      <c r="C116" t="s">
        <v>124</v>
      </c>
      <c r="D116" s="5">
        <v>249815010673</v>
      </c>
      <c r="E116" s="5">
        <v>253281932149</v>
      </c>
      <c r="F116" s="5">
        <v>245259958101</v>
      </c>
      <c r="G116" s="5">
        <v>235753940182</v>
      </c>
      <c r="I116" s="5">
        <v>245259958101</v>
      </c>
      <c r="J116" s="5">
        <v>245253137217</v>
      </c>
      <c r="K116" s="5">
        <v>218665300861</v>
      </c>
      <c r="L116" s="5">
        <v>210854630483</v>
      </c>
      <c r="M116" s="5">
        <v>189337621140</v>
      </c>
      <c r="N116" s="5">
        <v>317297972790</v>
      </c>
    </row>
    <row r="117" spans="3:14" ht="15.5" x14ac:dyDescent="0.35">
      <c r="C117" t="s">
        <v>125</v>
      </c>
    </row>
    <row r="118" spans="3:14" ht="15.5" x14ac:dyDescent="0.35">
      <c r="C118" t="s">
        <v>126</v>
      </c>
      <c r="D118" s="5">
        <v>168466250000</v>
      </c>
      <c r="E118" s="5">
        <v>168466250000</v>
      </c>
      <c r="F118" s="5">
        <v>168466250000</v>
      </c>
      <c r="G118" s="5">
        <v>168466250000</v>
      </c>
      <c r="I118" s="5">
        <v>168466250000</v>
      </c>
      <c r="J118" s="5">
        <v>168466250000</v>
      </c>
      <c r="K118" s="5">
        <v>168466250000</v>
      </c>
      <c r="L118" s="5">
        <v>100000000000</v>
      </c>
      <c r="M118" s="5">
        <v>100000000000</v>
      </c>
      <c r="N118" s="5">
        <v>100000000000</v>
      </c>
    </row>
    <row r="119" spans="3:14" ht="15.5" x14ac:dyDescent="0.35">
      <c r="C119" t="s">
        <v>127</v>
      </c>
      <c r="D119" s="5">
        <v>19089053177</v>
      </c>
      <c r="E119" s="5">
        <v>19089053177</v>
      </c>
      <c r="F119" s="5">
        <v>19089053177</v>
      </c>
      <c r="G119" s="5">
        <v>19066256245</v>
      </c>
      <c r="I119" s="5">
        <v>19089053177</v>
      </c>
      <c r="J119" s="5">
        <v>19089053177</v>
      </c>
      <c r="K119" s="5">
        <v>19089053177</v>
      </c>
      <c r="L119" s="5">
        <v>350000000</v>
      </c>
      <c r="M119" s="5">
        <v>350000000</v>
      </c>
      <c r="N119" s="5">
        <v>3538215722</v>
      </c>
    </row>
    <row r="120" spans="3:14" ht="15.5" x14ac:dyDescent="0.35">
      <c r="C120" t="s">
        <v>128</v>
      </c>
      <c r="D120" s="5">
        <v>19692396143</v>
      </c>
      <c r="E120" s="5">
        <v>17679912279</v>
      </c>
      <c r="F120" s="5">
        <v>16802499980</v>
      </c>
      <c r="G120" s="5">
        <v>13633020212</v>
      </c>
      <c r="I120" s="5">
        <v>16802499980</v>
      </c>
      <c r="J120" s="5">
        <v>45587161104</v>
      </c>
      <c r="K120" s="5">
        <v>44362702207</v>
      </c>
      <c r="L120" s="5">
        <v>63798145571</v>
      </c>
      <c r="M120" s="5">
        <v>82831644917</v>
      </c>
      <c r="N120" s="5">
        <v>144387020933</v>
      </c>
    </row>
    <row r="121" spans="3:14" ht="15.5" x14ac:dyDescent="0.35">
      <c r="C121" t="s">
        <v>257</v>
      </c>
      <c r="D121" s="5">
        <v>9000000000</v>
      </c>
      <c r="E121" s="5">
        <v>9000000000</v>
      </c>
      <c r="F121" s="5">
        <v>9000000000</v>
      </c>
      <c r="G121" s="5">
        <v>9000000000</v>
      </c>
      <c r="I121" s="5">
        <v>9000000000</v>
      </c>
      <c r="J121" s="5">
        <v>7000000000</v>
      </c>
      <c r="K121" s="5">
        <v>5000000000</v>
      </c>
    </row>
    <row r="122" spans="3:14" ht="15.5" x14ac:dyDescent="0.35">
      <c r="C122" t="s">
        <v>258</v>
      </c>
      <c r="D122" s="5">
        <v>10692396143</v>
      </c>
      <c r="E122" s="5">
        <v>8679912279</v>
      </c>
      <c r="F122" s="5">
        <v>7802499980</v>
      </c>
      <c r="G122" s="5">
        <v>4633020212</v>
      </c>
      <c r="I122" s="5">
        <v>7802499980</v>
      </c>
      <c r="J122" s="5">
        <v>38587161104</v>
      </c>
      <c r="K122" s="5">
        <v>39362702207</v>
      </c>
      <c r="L122" s="5">
        <v>63798145571</v>
      </c>
      <c r="M122" s="5">
        <v>82831644917</v>
      </c>
      <c r="N122" s="5">
        <v>144387020933</v>
      </c>
    </row>
    <row r="123" spans="3:14" ht="15.5" x14ac:dyDescent="0.35">
      <c r="C123" t="s">
        <v>259</v>
      </c>
      <c r="D123" s="5">
        <v>19692396143</v>
      </c>
      <c r="E123" s="5">
        <v>17679912279</v>
      </c>
      <c r="F123" s="5">
        <v>16802499980</v>
      </c>
      <c r="G123" s="5">
        <v>13633020212</v>
      </c>
      <c r="I123" s="5">
        <v>16802499980</v>
      </c>
      <c r="J123" s="5">
        <v>45587161104</v>
      </c>
      <c r="K123" s="5">
        <v>44362702207</v>
      </c>
      <c r="L123" s="5">
        <v>63798145571</v>
      </c>
      <c r="M123" s="5">
        <v>82831644917</v>
      </c>
      <c r="N123" s="5">
        <v>144387020933</v>
      </c>
    </row>
    <row r="124" spans="3:14" ht="15.5" x14ac:dyDescent="0.35">
      <c r="C124" t="s">
        <v>260</v>
      </c>
      <c r="N124" s="5">
        <v>1768608477</v>
      </c>
    </row>
    <row r="125" spans="3:14" ht="15.5" x14ac:dyDescent="0.35">
      <c r="C125" t="s">
        <v>10</v>
      </c>
      <c r="D125" s="5">
        <v>221626083323</v>
      </c>
      <c r="E125" s="5">
        <v>219613599459</v>
      </c>
      <c r="F125" s="5">
        <v>218736187160</v>
      </c>
      <c r="G125" s="5">
        <v>214147948360</v>
      </c>
      <c r="I125" s="5">
        <v>218736187160</v>
      </c>
      <c r="J125" s="5">
        <v>246124886184</v>
      </c>
      <c r="K125" s="5">
        <v>244711674307</v>
      </c>
      <c r="L125" s="5">
        <v>176698385854</v>
      </c>
      <c r="M125" s="5">
        <v>195715741540</v>
      </c>
      <c r="N125" s="5">
        <v>259746263467</v>
      </c>
    </row>
    <row r="126" spans="3:14" ht="15.5" x14ac:dyDescent="0.35">
      <c r="C126" t="s">
        <v>129</v>
      </c>
      <c r="D126" s="5">
        <v>471441093996</v>
      </c>
      <c r="E126" s="5">
        <v>472895531608</v>
      </c>
      <c r="F126" s="5">
        <v>463996145261</v>
      </c>
      <c r="G126" s="5">
        <v>449901888542</v>
      </c>
      <c r="I126" s="5">
        <v>463996145261</v>
      </c>
      <c r="J126" s="5">
        <v>491378023401</v>
      </c>
      <c r="K126" s="5">
        <v>463376975168</v>
      </c>
      <c r="L126" s="5">
        <v>387553016337</v>
      </c>
      <c r="M126" s="5">
        <v>385053362680</v>
      </c>
      <c r="N126" s="5">
        <v>577044236257</v>
      </c>
    </row>
    <row r="127" spans="3:14" ht="15.5" x14ac:dyDescent="0.35">
      <c r="C127" t="s">
        <v>130</v>
      </c>
      <c r="D127" s="5">
        <v>1684662500</v>
      </c>
      <c r="E127" s="5">
        <v>1684662500</v>
      </c>
      <c r="F127" s="5">
        <v>1684662500</v>
      </c>
      <c r="G127" s="5">
        <v>1684662500</v>
      </c>
      <c r="I127" s="5">
        <v>1684662500</v>
      </c>
      <c r="J127" s="5">
        <v>1684662500</v>
      </c>
      <c r="K127" s="5">
        <v>1684662500</v>
      </c>
      <c r="L127" s="5">
        <v>100000</v>
      </c>
      <c r="M127" s="5">
        <v>100000</v>
      </c>
      <c r="N127" s="5">
        <v>100000</v>
      </c>
    </row>
    <row r="129" spans="2:14" ht="15.5" x14ac:dyDescent="0.35">
      <c r="B129" t="s">
        <v>131</v>
      </c>
      <c r="C129" t="s">
        <v>132</v>
      </c>
      <c r="D129" s="5">
        <v>-28179336</v>
      </c>
      <c r="E129" s="5">
        <v>-1864918975</v>
      </c>
      <c r="F129" s="5">
        <v>15996193793</v>
      </c>
      <c r="G129" s="5">
        <v>13713107550</v>
      </c>
      <c r="I129" s="5">
        <v>28568510099</v>
      </c>
      <c r="J129" s="5">
        <v>-35270442493</v>
      </c>
      <c r="K129" s="5">
        <v>20349593715</v>
      </c>
      <c r="L129" s="5">
        <v>-4056572172</v>
      </c>
      <c r="M129" s="5">
        <v>78463071318</v>
      </c>
      <c r="N129" s="5">
        <v>14574771812</v>
      </c>
    </row>
    <row r="130" spans="2:14" ht="15.5" x14ac:dyDescent="0.35">
      <c r="C130" t="s">
        <v>363</v>
      </c>
      <c r="D130" s="5">
        <v>103712716590</v>
      </c>
      <c r="E130" s="5">
        <v>97140758678</v>
      </c>
      <c r="F130" s="5">
        <v>112967152014</v>
      </c>
      <c r="G130" s="5">
        <v>120027062125</v>
      </c>
      <c r="I130" s="5">
        <v>427176878541</v>
      </c>
      <c r="J130" s="5">
        <v>356075274700</v>
      </c>
      <c r="K130" s="5">
        <v>411314436659</v>
      </c>
      <c r="L130" s="5">
        <v>378394368207</v>
      </c>
      <c r="M130" s="5">
        <v>435900170819</v>
      </c>
      <c r="N130" s="5">
        <v>1061844001385</v>
      </c>
    </row>
    <row r="131" spans="2:14" ht="15.5" x14ac:dyDescent="0.35">
      <c r="C131" t="s">
        <v>465</v>
      </c>
      <c r="D131" s="5">
        <v>-65416544066</v>
      </c>
      <c r="E131" s="5">
        <v>-47396889853</v>
      </c>
      <c r="F131" s="5">
        <v>-57708098050</v>
      </c>
      <c r="G131" s="5">
        <v>-54578526888</v>
      </c>
      <c r="I131" s="5">
        <v>-219693620777</v>
      </c>
      <c r="J131" s="5">
        <v>-177052444427</v>
      </c>
      <c r="K131" s="5">
        <v>-234086952796</v>
      </c>
      <c r="L131" s="5">
        <v>-202310405870</v>
      </c>
      <c r="M131" s="5">
        <v>-197504312386</v>
      </c>
      <c r="N131" s="5">
        <v>-812453658670</v>
      </c>
    </row>
    <row r="132" spans="2:14" ht="15.5" x14ac:dyDescent="0.35">
      <c r="C132" t="s">
        <v>365</v>
      </c>
      <c r="D132" s="5">
        <v>-26579792255</v>
      </c>
      <c r="E132" s="5">
        <v>-26290636224</v>
      </c>
      <c r="F132" s="5">
        <v>-31680264571</v>
      </c>
      <c r="G132" s="5">
        <v>-25403032897</v>
      </c>
      <c r="I132" s="5">
        <v>-109337425238</v>
      </c>
      <c r="J132" s="5">
        <v>-108818158837</v>
      </c>
      <c r="K132" s="5">
        <v>-104487738665</v>
      </c>
      <c r="L132" s="5">
        <v>-26148554217</v>
      </c>
      <c r="M132" s="5">
        <v>-32551754954</v>
      </c>
      <c r="N132" s="5">
        <v>-50509776345</v>
      </c>
    </row>
    <row r="133" spans="2:14" ht="15.5" x14ac:dyDescent="0.35">
      <c r="C133" t="s">
        <v>1053</v>
      </c>
      <c r="D133" s="5">
        <v>-5669591730</v>
      </c>
      <c r="E133" s="5">
        <v>-20100642727</v>
      </c>
      <c r="F133" s="5">
        <v>-6865730465</v>
      </c>
      <c r="G133" s="5">
        <v>-21216608062</v>
      </c>
      <c r="I133" s="5">
        <v>-53033963761</v>
      </c>
      <c r="J133" s="5">
        <v>-89929982024</v>
      </c>
      <c r="K133" s="5">
        <v>-34699353742</v>
      </c>
      <c r="L133" s="5">
        <v>-134537601725</v>
      </c>
      <c r="M133" s="5">
        <v>-110241129575</v>
      </c>
      <c r="N133" s="5">
        <v>-158115445024</v>
      </c>
    </row>
    <row r="134" spans="2:14" ht="15.5" x14ac:dyDescent="0.35">
      <c r="C134" t="s">
        <v>1205</v>
      </c>
    </row>
    <row r="135" spans="2:14" ht="15.5" x14ac:dyDescent="0.35">
      <c r="C135" t="s">
        <v>863</v>
      </c>
      <c r="D135" s="5">
        <v>-3182287124</v>
      </c>
      <c r="E135" s="5">
        <v>-3032894914</v>
      </c>
      <c r="F135" s="5">
        <v>-2984912276</v>
      </c>
      <c r="G135" s="5">
        <v>-3157822224</v>
      </c>
      <c r="I135" s="5">
        <v>-12340233487</v>
      </c>
      <c r="J135" s="5">
        <v>-10777756885</v>
      </c>
      <c r="K135" s="5">
        <v>-11285828317</v>
      </c>
      <c r="L135" s="5">
        <v>-11610601261</v>
      </c>
      <c r="M135" s="5">
        <v>-12349175240</v>
      </c>
      <c r="N135" s="5">
        <v>-22852651205</v>
      </c>
    </row>
    <row r="136" spans="2:14" ht="15.5" x14ac:dyDescent="0.35">
      <c r="C136" t="s">
        <v>861</v>
      </c>
      <c r="F136" s="5">
        <v>72232162</v>
      </c>
      <c r="I136" s="5">
        <v>72232162</v>
      </c>
      <c r="J136" s="5">
        <v>28865192</v>
      </c>
      <c r="K136" s="5">
        <v>28421034</v>
      </c>
      <c r="L136" s="5">
        <v>16819935</v>
      </c>
      <c r="M136" s="5">
        <v>31456735</v>
      </c>
      <c r="N136" s="5">
        <v>26516169</v>
      </c>
    </row>
    <row r="137" spans="2:14" ht="15.5" x14ac:dyDescent="0.35">
      <c r="C137" t="s">
        <v>338</v>
      </c>
    </row>
    <row r="138" spans="2:14" ht="15.5" x14ac:dyDescent="0.35">
      <c r="C138" t="s">
        <v>1383</v>
      </c>
      <c r="J138" s="5">
        <v>1361377993</v>
      </c>
      <c r="N138" s="5">
        <v>757420568</v>
      </c>
    </row>
    <row r="139" spans="2:14" ht="15.5" x14ac:dyDescent="0.35">
      <c r="C139" t="s">
        <v>137</v>
      </c>
      <c r="D139" s="5">
        <v>-2892680751</v>
      </c>
      <c r="E139" s="5">
        <v>-2184613935</v>
      </c>
      <c r="F139" s="5">
        <v>2195814979</v>
      </c>
      <c r="G139" s="5">
        <v>-1957964504</v>
      </c>
      <c r="I139" s="5">
        <v>-4275357341</v>
      </c>
      <c r="J139" s="5">
        <v>-6157618205</v>
      </c>
      <c r="K139" s="5">
        <v>-6433390458</v>
      </c>
      <c r="L139" s="5">
        <v>-7860597241</v>
      </c>
      <c r="M139" s="5">
        <v>-4822184081</v>
      </c>
      <c r="N139" s="5">
        <v>-4121635066</v>
      </c>
    </row>
    <row r="140" spans="2:14" ht="15.5" x14ac:dyDescent="0.35">
      <c r="C140" t="s">
        <v>139</v>
      </c>
      <c r="D140" s="5">
        <v>-423059524</v>
      </c>
      <c r="E140" s="5">
        <v>-83566876</v>
      </c>
      <c r="F140" s="5">
        <v>-499841488</v>
      </c>
      <c r="G140" s="5">
        <v>649617675</v>
      </c>
      <c r="J140" s="5">
        <v>16209509375</v>
      </c>
      <c r="K140" s="5">
        <v>52007303082</v>
      </c>
      <c r="L140" s="5">
        <v>-2348259314</v>
      </c>
      <c r="M140" s="5">
        <v>-70046881140</v>
      </c>
      <c r="N140" s="5">
        <v>4591953430</v>
      </c>
    </row>
    <row r="141" spans="2:14" ht="15.5" x14ac:dyDescent="0.35">
      <c r="C141" t="s">
        <v>140</v>
      </c>
      <c r="D141" s="5">
        <v>-1143577139</v>
      </c>
      <c r="E141" s="5">
        <v>-1585393869</v>
      </c>
      <c r="F141" s="5">
        <v>1292462388</v>
      </c>
      <c r="G141" s="5">
        <v>-3152635947</v>
      </c>
      <c r="I141" s="5">
        <v>-5314105748</v>
      </c>
      <c r="J141" s="5">
        <v>-2991217294</v>
      </c>
      <c r="K141" s="5">
        <v>-44538039764</v>
      </c>
      <c r="L141" s="5">
        <v>-4829506559</v>
      </c>
      <c r="M141" s="5">
        <v>-1419721357</v>
      </c>
      <c r="N141" s="5">
        <v>-14454316808</v>
      </c>
    </row>
    <row r="142" spans="2:14" ht="15.5" x14ac:dyDescent="0.35">
      <c r="C142" t="s">
        <v>143</v>
      </c>
      <c r="D142" s="5">
        <v>-1143577139</v>
      </c>
      <c r="E142" s="5">
        <v>-7025768</v>
      </c>
      <c r="F142" s="5">
        <v>1412519395</v>
      </c>
      <c r="G142" s="5">
        <v>-3294866846</v>
      </c>
      <c r="I142" s="5">
        <v>-4863437158</v>
      </c>
      <c r="J142" s="5">
        <v>-2291954832</v>
      </c>
      <c r="K142" s="5">
        <v>-44093012316</v>
      </c>
      <c r="L142" s="5">
        <v>-2990114198</v>
      </c>
      <c r="M142" s="5">
        <v>-2067075108</v>
      </c>
      <c r="N142" s="5">
        <v>-7415402002</v>
      </c>
    </row>
    <row r="143" spans="2:14" ht="15.5" x14ac:dyDescent="0.35">
      <c r="C143" t="s">
        <v>483</v>
      </c>
      <c r="E143" s="5">
        <v>-1716500149</v>
      </c>
      <c r="F143" s="5">
        <v>-415029616</v>
      </c>
      <c r="I143" s="5">
        <v>-1152019942</v>
      </c>
      <c r="J143" s="5">
        <v>-1359532731</v>
      </c>
      <c r="K143" s="5">
        <v>-1088495917</v>
      </c>
      <c r="L143" s="5">
        <v>-1869392361</v>
      </c>
      <c r="M143" s="5">
        <v>-765977157</v>
      </c>
      <c r="N143" s="5">
        <v>-10088514802</v>
      </c>
    </row>
    <row r="144" spans="2:14" ht="15.5" x14ac:dyDescent="0.35">
      <c r="C144" t="s">
        <v>1337</v>
      </c>
    </row>
    <row r="145" spans="3:14" ht="15.5" x14ac:dyDescent="0.35">
      <c r="C145" t="s">
        <v>546</v>
      </c>
      <c r="E145" s="5">
        <v>138132048</v>
      </c>
      <c r="F145" s="5">
        <v>294972609</v>
      </c>
      <c r="G145" s="5">
        <v>142230899</v>
      </c>
      <c r="I145" s="5">
        <v>701351352</v>
      </c>
      <c r="J145" s="5">
        <v>660270269</v>
      </c>
      <c r="K145" s="5">
        <v>643468469</v>
      </c>
      <c r="L145" s="5">
        <v>30000000</v>
      </c>
      <c r="M145" s="5">
        <v>1413330908</v>
      </c>
      <c r="N145" s="5">
        <v>3049599996</v>
      </c>
    </row>
    <row r="146" spans="3:14" ht="15.5" x14ac:dyDescent="0.35">
      <c r="C146" t="s">
        <v>274</v>
      </c>
    </row>
    <row r="147" spans="3:14" ht="15.5" x14ac:dyDescent="0.35">
      <c r="C147" t="s">
        <v>1384</v>
      </c>
    </row>
    <row r="148" spans="3:14" ht="15.5" x14ac:dyDescent="0.35">
      <c r="C148" t="s">
        <v>1385</v>
      </c>
    </row>
    <row r="149" spans="3:14" ht="15.5" x14ac:dyDescent="0.35">
      <c r="C149" t="s">
        <v>148</v>
      </c>
      <c r="D149" s="5">
        <v>-423059524</v>
      </c>
      <c r="E149" s="5">
        <v>-83566876</v>
      </c>
      <c r="F149" s="5">
        <v>-499841488</v>
      </c>
      <c r="G149" s="5">
        <v>649617675</v>
      </c>
      <c r="J149" s="5">
        <v>16209509375</v>
      </c>
      <c r="K149" s="5">
        <v>52007303082</v>
      </c>
      <c r="L149" s="5">
        <v>-2348259314</v>
      </c>
      <c r="M149" s="5">
        <v>-70046881140</v>
      </c>
      <c r="N149" s="5">
        <v>4591953430</v>
      </c>
    </row>
    <row r="150" spans="3:14" ht="15.5" x14ac:dyDescent="0.35">
      <c r="C150" t="s">
        <v>459</v>
      </c>
    </row>
    <row r="151" spans="3:14" ht="15.5" x14ac:dyDescent="0.35">
      <c r="C151" t="s">
        <v>456</v>
      </c>
      <c r="D151" s="5">
        <v>-299980125</v>
      </c>
      <c r="G151" s="5">
        <v>126979255</v>
      </c>
    </row>
    <row r="152" spans="3:14" ht="15.5" x14ac:dyDescent="0.35">
      <c r="C152" t="s">
        <v>372</v>
      </c>
      <c r="D152" s="5">
        <v>-39800599</v>
      </c>
      <c r="E152" s="5">
        <v>39800599</v>
      </c>
      <c r="K152" s="5">
        <v>-425000095</v>
      </c>
      <c r="L152" s="5">
        <v>-2348259314</v>
      </c>
      <c r="M152" s="5">
        <v>-4583281161</v>
      </c>
      <c r="N152" s="5">
        <v>-4690502424</v>
      </c>
    </row>
    <row r="153" spans="3:14" ht="15.5" x14ac:dyDescent="0.35">
      <c r="C153" t="s">
        <v>460</v>
      </c>
    </row>
    <row r="154" spans="3:14" ht="15.5" x14ac:dyDescent="0.35">
      <c r="C154" t="s">
        <v>1386</v>
      </c>
    </row>
    <row r="155" spans="3:14" ht="15.5" x14ac:dyDescent="0.35">
      <c r="C155" t="s">
        <v>468</v>
      </c>
    </row>
    <row r="156" spans="3:14" ht="15.5" x14ac:dyDescent="0.35">
      <c r="C156" t="s">
        <v>1336</v>
      </c>
      <c r="F156" s="5">
        <v>-106930000</v>
      </c>
      <c r="G156" s="5">
        <v>106930000</v>
      </c>
    </row>
    <row r="157" spans="3:14" ht="15.5" x14ac:dyDescent="0.35">
      <c r="C157" t="s">
        <v>531</v>
      </c>
      <c r="J157" s="5">
        <v>-3790490625</v>
      </c>
      <c r="M157" s="5">
        <v>-62000000000</v>
      </c>
    </row>
    <row r="158" spans="3:14" ht="15.5" x14ac:dyDescent="0.35">
      <c r="C158" t="s">
        <v>343</v>
      </c>
      <c r="D158" s="5">
        <v>-206646275</v>
      </c>
      <c r="N158" s="5">
        <v>-28586515</v>
      </c>
    </row>
    <row r="159" spans="3:14" ht="15.5" x14ac:dyDescent="0.35">
      <c r="C159" t="s">
        <v>589</v>
      </c>
      <c r="F159" s="5">
        <v>22796932</v>
      </c>
      <c r="G159" s="5">
        <v>-22796932</v>
      </c>
      <c r="K159" s="5">
        <v>-3161559323</v>
      </c>
    </row>
    <row r="160" spans="3:14" ht="15.5" x14ac:dyDescent="0.35">
      <c r="C160" t="s">
        <v>1013</v>
      </c>
    </row>
    <row r="161" spans="2:14" ht="15.5" x14ac:dyDescent="0.35">
      <c r="C161" t="s">
        <v>429</v>
      </c>
      <c r="G161" s="5">
        <v>22796932</v>
      </c>
      <c r="K161" s="5">
        <v>55593862500</v>
      </c>
    </row>
    <row r="162" spans="2:14" ht="15.5" x14ac:dyDescent="0.35">
      <c r="C162" t="s">
        <v>245</v>
      </c>
      <c r="D162" s="5">
        <v>123367475</v>
      </c>
      <c r="E162" s="5">
        <v>-123367475</v>
      </c>
    </row>
    <row r="163" spans="2:14" ht="15.5" x14ac:dyDescent="0.35">
      <c r="C163" t="s">
        <v>157</v>
      </c>
      <c r="D163" s="5">
        <v>-1594815999</v>
      </c>
      <c r="E163" s="5">
        <v>-3533879720</v>
      </c>
      <c r="F163" s="5">
        <v>16788814693</v>
      </c>
      <c r="G163" s="5">
        <v>11210089278</v>
      </c>
      <c r="I163" s="5">
        <v>23254404351</v>
      </c>
      <c r="J163" s="5">
        <v>-22052150412</v>
      </c>
      <c r="K163" s="5">
        <v>27818857033</v>
      </c>
      <c r="L163" s="5">
        <v>-11234338045</v>
      </c>
      <c r="M163" s="5">
        <v>6996468821</v>
      </c>
      <c r="N163" s="5">
        <v>4712408434</v>
      </c>
    </row>
    <row r="164" spans="2:14" ht="15.5" x14ac:dyDescent="0.35">
      <c r="C164" t="s">
        <v>1387</v>
      </c>
      <c r="F164" s="5">
        <v>-66352004</v>
      </c>
      <c r="I164" s="5">
        <v>-66352004</v>
      </c>
      <c r="J164" s="5">
        <v>1588566166</v>
      </c>
      <c r="K164" s="5">
        <v>5591580022</v>
      </c>
      <c r="L164" s="5">
        <v>7808719943</v>
      </c>
      <c r="M164" s="5">
        <v>-11067317809</v>
      </c>
      <c r="N164" s="5">
        <v>11067317809</v>
      </c>
    </row>
    <row r="165" spans="2:14" ht="15.5" x14ac:dyDescent="0.35">
      <c r="C165" t="s">
        <v>1388</v>
      </c>
      <c r="M165" s="5">
        <v>-2443272216</v>
      </c>
    </row>
    <row r="166" spans="2:14" ht="15.5" x14ac:dyDescent="0.35">
      <c r="C166" t="s">
        <v>158</v>
      </c>
      <c r="D166" s="5">
        <v>1</v>
      </c>
      <c r="E166" s="5">
        <v>47018022060</v>
      </c>
      <c r="G166" s="5">
        <v>2</v>
      </c>
      <c r="I166" s="5">
        <v>23829969714</v>
      </c>
      <c r="J166" s="5">
        <v>44293553960</v>
      </c>
      <c r="K166" s="5">
        <v>10883116905</v>
      </c>
      <c r="L166" s="5">
        <v>14308735007</v>
      </c>
      <c r="M166" s="5">
        <v>20822856211</v>
      </c>
      <c r="N166" s="5">
        <v>5043129968</v>
      </c>
    </row>
    <row r="167" spans="2:14" ht="15.5" x14ac:dyDescent="0.35">
      <c r="C167" t="s">
        <v>159</v>
      </c>
      <c r="D167" s="5">
        <v>-1594815998</v>
      </c>
      <c r="E167" s="5">
        <v>43484142340</v>
      </c>
      <c r="F167" s="5">
        <v>16722462689</v>
      </c>
      <c r="G167" s="5">
        <v>11210089280</v>
      </c>
      <c r="I167" s="5">
        <v>47018022061</v>
      </c>
      <c r="J167" s="5">
        <v>23829969714</v>
      </c>
      <c r="K167" s="5">
        <v>44293553960</v>
      </c>
      <c r="L167" s="5">
        <v>10883116905</v>
      </c>
      <c r="M167" s="5">
        <v>14308735007</v>
      </c>
      <c r="N167" s="5">
        <v>20822856211</v>
      </c>
    </row>
    <row r="169" spans="2:14" ht="15.5" x14ac:dyDescent="0.35">
      <c r="B169" t="s">
        <v>160</v>
      </c>
      <c r="C169" t="s">
        <v>12</v>
      </c>
      <c r="D169" s="5">
        <v>1680000000</v>
      </c>
      <c r="E169" s="5">
        <v>1680000000</v>
      </c>
      <c r="F169" s="5">
        <v>1680000000</v>
      </c>
      <c r="G169" s="5">
        <v>1680000000</v>
      </c>
      <c r="I169" s="5">
        <v>1680000000</v>
      </c>
      <c r="J169" s="5">
        <v>1680000000</v>
      </c>
      <c r="K169" s="5">
        <v>1680000000</v>
      </c>
      <c r="L169" s="5">
        <v>0</v>
      </c>
      <c r="M169" s="5">
        <v>0</v>
      </c>
      <c r="N169" s="5">
        <v>0</v>
      </c>
    </row>
    <row r="170" spans="2:14" ht="15.5" x14ac:dyDescent="0.35">
      <c r="C170" t="s">
        <v>161</v>
      </c>
      <c r="D170" s="6">
        <v>1.19</v>
      </c>
      <c r="E170" s="6">
        <v>0.52</v>
      </c>
      <c r="F170" s="6">
        <v>1.88</v>
      </c>
      <c r="G170" s="6">
        <v>-13.54</v>
      </c>
    </row>
    <row r="171" spans="2:14" ht="15.5" x14ac:dyDescent="0.35">
      <c r="C171" t="s">
        <v>162</v>
      </c>
      <c r="D171" s="6">
        <v>149.58000000000001</v>
      </c>
      <c r="E171" s="6">
        <v>403.85</v>
      </c>
      <c r="F171" s="6">
        <v>119.15</v>
      </c>
      <c r="G171" s="6">
        <v>-16.690000000000001</v>
      </c>
    </row>
    <row r="172" spans="2:14" ht="15.5" x14ac:dyDescent="0.35">
      <c r="C172" t="s">
        <v>61</v>
      </c>
      <c r="D172" s="6">
        <v>2.77</v>
      </c>
      <c r="E172" s="6">
        <v>3.41</v>
      </c>
      <c r="F172" s="6">
        <v>3.54</v>
      </c>
      <c r="G172" s="6">
        <v>4.66</v>
      </c>
    </row>
    <row r="173" spans="2:14" ht="15.5" x14ac:dyDescent="0.35">
      <c r="C173" t="s">
        <v>163</v>
      </c>
      <c r="D173" s="5">
        <v>3670000000</v>
      </c>
      <c r="E173" s="5">
        <v>5720000000</v>
      </c>
      <c r="F173" s="5">
        <v>340000000</v>
      </c>
      <c r="G173" s="5">
        <v>-17880000000</v>
      </c>
    </row>
    <row r="174" spans="2:14" ht="15.5" x14ac:dyDescent="0.35">
      <c r="C174" t="s">
        <v>164</v>
      </c>
      <c r="D174" s="6">
        <v>4.3E-3</v>
      </c>
      <c r="E174" s="6">
        <v>1.9E-3</v>
      </c>
      <c r="F174" s="6">
        <v>6.8000000000000005E-3</v>
      </c>
      <c r="G174" s="6">
        <v>-5.0700000000000002E-2</v>
      </c>
    </row>
    <row r="175" spans="2:14" ht="15.5" x14ac:dyDescent="0.35">
      <c r="C175" t="s">
        <v>165</v>
      </c>
      <c r="D175" s="6">
        <v>9.1000000000000004E-3</v>
      </c>
      <c r="E175" s="6">
        <v>4.0000000000000001E-3</v>
      </c>
      <c r="F175" s="6">
        <v>1.4499999999999999E-2</v>
      </c>
      <c r="G175" s="6">
        <v>-0.1065</v>
      </c>
    </row>
    <row r="176" spans="2:14" ht="15.5" x14ac:dyDescent="0.35">
      <c r="C176" t="s">
        <v>166</v>
      </c>
      <c r="D176" s="6">
        <v>7.6E-3</v>
      </c>
      <c r="E176" s="6">
        <v>1.29E-2</v>
      </c>
      <c r="F176" s="6">
        <v>-7.3000000000000001E-3</v>
      </c>
      <c r="G176" s="6">
        <v>-7.9199999999999993E-2</v>
      </c>
    </row>
    <row r="177" spans="3:7" ht="15.5" x14ac:dyDescent="0.35">
      <c r="C177" t="s">
        <v>167</v>
      </c>
      <c r="D177" s="6">
        <v>0.6</v>
      </c>
      <c r="E177" s="6">
        <v>1.04</v>
      </c>
      <c r="F177" s="6">
        <v>-0.59</v>
      </c>
      <c r="G177" s="6">
        <v>-6.35</v>
      </c>
    </row>
    <row r="178" spans="3:7" ht="15.5" x14ac:dyDescent="0.35">
      <c r="C178" t="s">
        <v>168</v>
      </c>
      <c r="D178" s="5">
        <v>222000000000</v>
      </c>
      <c r="E178" s="5">
        <v>220000000000</v>
      </c>
      <c r="F178" s="5">
        <v>219000000000</v>
      </c>
      <c r="G178" s="5">
        <v>214000000000</v>
      </c>
    </row>
    <row r="179" spans="3:7" ht="15.5" x14ac:dyDescent="0.35">
      <c r="C179" t="s">
        <v>169</v>
      </c>
      <c r="D179" s="6">
        <v>1.35</v>
      </c>
      <c r="E179" s="6">
        <v>1.61</v>
      </c>
      <c r="F179" s="6">
        <v>1.73</v>
      </c>
      <c r="G179" s="6">
        <v>1.78</v>
      </c>
    </row>
    <row r="180" spans="3:7" ht="15.5" x14ac:dyDescent="0.35">
      <c r="C180" t="s">
        <v>170</v>
      </c>
      <c r="D180" s="6">
        <v>131.56</v>
      </c>
      <c r="E180" s="6">
        <v>130.36000000000001</v>
      </c>
      <c r="F180" s="6">
        <v>129.84</v>
      </c>
      <c r="G180" s="6">
        <v>127.12</v>
      </c>
    </row>
    <row r="181" spans="3:7" ht="15.5" x14ac:dyDescent="0.35">
      <c r="C181" t="s">
        <v>171</v>
      </c>
      <c r="D181" s="6">
        <v>1.35</v>
      </c>
      <c r="E181" s="6">
        <v>1.61</v>
      </c>
      <c r="F181" s="6">
        <v>1.73</v>
      </c>
      <c r="G181" s="6">
        <v>1.78</v>
      </c>
    </row>
    <row r="182" spans="3:7" ht="15.5" x14ac:dyDescent="0.35">
      <c r="C182" t="s">
        <v>172</v>
      </c>
      <c r="D182" s="6">
        <v>131.56</v>
      </c>
      <c r="E182" s="6">
        <v>130.36000000000001</v>
      </c>
      <c r="F182" s="6">
        <v>129.84</v>
      </c>
      <c r="G182" s="6">
        <v>127.12</v>
      </c>
    </row>
    <row r="183" spans="3:7" ht="15.5" x14ac:dyDescent="0.35">
      <c r="C183" t="s">
        <v>173</v>
      </c>
      <c r="D183" s="5">
        <v>171000000000</v>
      </c>
      <c r="E183" s="5">
        <v>171000000000</v>
      </c>
      <c r="F183" s="5">
        <v>171000000000</v>
      </c>
      <c r="G183" s="5">
        <v>171000000000</v>
      </c>
    </row>
    <row r="184" spans="3:7" ht="15.5" x14ac:dyDescent="0.35">
      <c r="C184" t="s">
        <v>174</v>
      </c>
    </row>
    <row r="185" spans="3:7" ht="15.5" x14ac:dyDescent="0.35">
      <c r="C185" t="s">
        <v>175</v>
      </c>
      <c r="D185" s="5">
        <v>222000000000</v>
      </c>
      <c r="E185" s="5">
        <v>220000000000</v>
      </c>
      <c r="F185" s="5">
        <v>219000000000</v>
      </c>
      <c r="G185" s="5">
        <v>214000000000</v>
      </c>
    </row>
    <row r="186" spans="3:7" ht="15.5" x14ac:dyDescent="0.35">
      <c r="C186" t="s">
        <v>24</v>
      </c>
      <c r="D186" s="5">
        <v>171000000000</v>
      </c>
      <c r="E186" s="5">
        <v>171000000000</v>
      </c>
      <c r="F186" s="5">
        <v>171000000000</v>
      </c>
      <c r="G186" s="5">
        <v>171000000000</v>
      </c>
    </row>
    <row r="187" spans="3:7" ht="15.5" x14ac:dyDescent="0.35">
      <c r="C187" t="s">
        <v>21</v>
      </c>
      <c r="D187" s="5">
        <v>129000000000</v>
      </c>
      <c r="E187" s="5">
        <v>127000000000</v>
      </c>
      <c r="F187" s="5">
        <v>124000000000</v>
      </c>
      <c r="G187" s="5">
        <v>141000000000</v>
      </c>
    </row>
    <row r="188" spans="3:7" ht="15.5" x14ac:dyDescent="0.35">
      <c r="C188" t="s">
        <v>176</v>
      </c>
      <c r="D188" s="5">
        <v>89000000000</v>
      </c>
      <c r="E188" s="5">
        <v>84000000000</v>
      </c>
      <c r="F188" s="5">
        <v>82000000000</v>
      </c>
      <c r="G188" s="5">
        <v>86000000000</v>
      </c>
    </row>
    <row r="189" spans="3:7" ht="15.5" x14ac:dyDescent="0.35">
      <c r="C189" t="s">
        <v>177</v>
      </c>
      <c r="D189" s="5">
        <v>0</v>
      </c>
      <c r="E189" s="5">
        <v>-2000000000</v>
      </c>
      <c r="F189" s="5">
        <v>16000000000</v>
      </c>
      <c r="G189" s="5">
        <v>14000000000</v>
      </c>
    </row>
    <row r="190" spans="3:7" ht="15.5" x14ac:dyDescent="0.35">
      <c r="C190" t="s">
        <v>178</v>
      </c>
      <c r="D190" s="5">
        <v>-1000000000</v>
      </c>
      <c r="E190" s="5">
        <v>0</v>
      </c>
      <c r="F190" s="5">
        <v>1000000000</v>
      </c>
      <c r="G190" s="5">
        <v>-3000000000</v>
      </c>
    </row>
    <row r="191" spans="3:7" ht="15.5" x14ac:dyDescent="0.35">
      <c r="C191" t="s">
        <v>13</v>
      </c>
      <c r="D191" s="5">
        <v>-1000000000</v>
      </c>
      <c r="E191" s="5">
        <v>-2000000000</v>
      </c>
      <c r="F191" s="5">
        <v>17000000000</v>
      </c>
      <c r="G191" s="5">
        <v>10000000000</v>
      </c>
    </row>
    <row r="192" spans="3:7" ht="15.5" x14ac:dyDescent="0.35">
      <c r="C192" t="s">
        <v>16</v>
      </c>
      <c r="D192" s="6">
        <v>-0.7</v>
      </c>
      <c r="E192" s="6">
        <v>-1.1100000000000001</v>
      </c>
      <c r="F192" s="6">
        <v>10.33</v>
      </c>
      <c r="G192" s="6">
        <v>6.18</v>
      </c>
    </row>
    <row r="193" spans="3:14" ht="15.5" x14ac:dyDescent="0.35">
      <c r="C193" t="s">
        <v>46</v>
      </c>
      <c r="I193" s="6">
        <v>-17.09</v>
      </c>
      <c r="J193" s="6">
        <v>2.98</v>
      </c>
      <c r="K193" s="6">
        <v>9.1</v>
      </c>
      <c r="L193" s="6">
        <v>165775.01</v>
      </c>
      <c r="M193" s="6">
        <v>81252.990000000005</v>
      </c>
      <c r="N193" s="6">
        <v>46281.93</v>
      </c>
    </row>
    <row r="194" spans="3:14" ht="15.5" x14ac:dyDescent="0.35">
      <c r="C194" t="s">
        <v>60</v>
      </c>
      <c r="I194" s="6">
        <v>-13.11</v>
      </c>
      <c r="J194" s="6">
        <v>81.88</v>
      </c>
      <c r="K194" s="6">
        <v>22.2</v>
      </c>
      <c r="L194" s="5">
        <v>0</v>
      </c>
      <c r="M194" s="5">
        <v>0</v>
      </c>
      <c r="N194" s="5">
        <v>0</v>
      </c>
    </row>
    <row r="195" spans="3:14" ht="15.5" x14ac:dyDescent="0.35">
      <c r="C195" t="s">
        <v>63</v>
      </c>
      <c r="I195" s="6">
        <v>1.04</v>
      </c>
      <c r="J195" s="5">
        <v>1</v>
      </c>
      <c r="K195" s="6">
        <v>0.77</v>
      </c>
      <c r="L195" s="5">
        <v>0</v>
      </c>
      <c r="M195" s="5">
        <v>0</v>
      </c>
      <c r="N195" s="5">
        <v>0</v>
      </c>
    </row>
    <row r="196" spans="3:14" ht="15.5" x14ac:dyDescent="0.35">
      <c r="C196" t="s">
        <v>179</v>
      </c>
      <c r="I196" s="5">
        <v>-16610000000</v>
      </c>
      <c r="J196" s="5">
        <v>26070000000</v>
      </c>
      <c r="K196" s="5">
        <v>42270000000</v>
      </c>
      <c r="L196" s="5">
        <v>43250000000</v>
      </c>
      <c r="M196" s="5">
        <v>34380000000</v>
      </c>
      <c r="N196" s="5">
        <v>44590000000</v>
      </c>
    </row>
    <row r="197" spans="3:14" ht="15.5" x14ac:dyDescent="0.35">
      <c r="C197" t="s">
        <v>180</v>
      </c>
      <c r="I197" s="6">
        <v>-6.2E-2</v>
      </c>
      <c r="J197" s="6">
        <v>1.0200000000000001E-2</v>
      </c>
      <c r="K197" s="6">
        <v>3.3099999999999997E-2</v>
      </c>
      <c r="L197" s="6">
        <v>4.2800000000000005E-2</v>
      </c>
      <c r="M197" s="6">
        <v>2.1099999999999997E-2</v>
      </c>
      <c r="N197" s="6">
        <v>8.0000000000000002E-3</v>
      </c>
    </row>
    <row r="198" spans="3:14" ht="15.5" x14ac:dyDescent="0.35">
      <c r="C198" t="s">
        <v>181</v>
      </c>
      <c r="I198" s="6">
        <v>-0.13159999999999999</v>
      </c>
      <c r="J198" s="6">
        <v>2.0400000000000001E-2</v>
      </c>
      <c r="K198" s="6">
        <v>6.2699999999999992E-2</v>
      </c>
      <c r="L198" s="6">
        <v>9.3800000000000008E-2</v>
      </c>
      <c r="M198" s="6">
        <v>4.1500000000000002E-2</v>
      </c>
      <c r="N198" s="6">
        <v>1.7899999999999999E-2</v>
      </c>
    </row>
    <row r="199" spans="3:14" ht="15.5" x14ac:dyDescent="0.35">
      <c r="C199" t="s">
        <v>182</v>
      </c>
      <c r="I199" s="6">
        <v>-9.7799999999999998E-2</v>
      </c>
      <c r="J199" s="6">
        <v>6.5500000000000003E-2</v>
      </c>
      <c r="K199" s="6">
        <v>0.13750000000000001</v>
      </c>
      <c r="L199" s="6">
        <v>0.16370000000000001</v>
      </c>
      <c r="M199" s="6">
        <v>9.01E-2</v>
      </c>
      <c r="N199" s="6">
        <v>0.21590000000000001</v>
      </c>
    </row>
    <row r="200" spans="3:14" ht="15.5" x14ac:dyDescent="0.35">
      <c r="C200" t="s">
        <v>183</v>
      </c>
      <c r="I200" s="6">
        <v>-2.04</v>
      </c>
      <c r="J200" s="6">
        <v>1.63</v>
      </c>
      <c r="K200" s="6">
        <v>2.81</v>
      </c>
      <c r="L200" s="6">
        <v>2.86</v>
      </c>
      <c r="M200" s="6">
        <v>1.83</v>
      </c>
      <c r="N200" s="6">
        <v>1.37</v>
      </c>
    </row>
    <row r="201" spans="3:14" ht="15.5" x14ac:dyDescent="0.35">
      <c r="C201" t="s">
        <v>57</v>
      </c>
      <c r="I201" s="6">
        <v>1.73</v>
      </c>
      <c r="J201" s="6">
        <v>1.67</v>
      </c>
      <c r="K201" s="6">
        <v>1.39</v>
      </c>
      <c r="L201" s="5">
        <v>0</v>
      </c>
      <c r="M201" s="5">
        <v>0</v>
      </c>
      <c r="N201" s="5">
        <v>0</v>
      </c>
    </row>
    <row r="202" spans="3:14" ht="15.5" x14ac:dyDescent="0.35">
      <c r="C202" t="s">
        <v>54</v>
      </c>
      <c r="I202" s="6">
        <v>129.84</v>
      </c>
      <c r="J202" s="6">
        <v>146.1</v>
      </c>
      <c r="K202" s="6">
        <v>145.26</v>
      </c>
      <c r="L202" s="6">
        <v>1766983.86</v>
      </c>
      <c r="M202" s="6">
        <v>1957157.42</v>
      </c>
      <c r="N202" s="6">
        <v>2579776.5499999998</v>
      </c>
    </row>
    <row r="203" spans="3:14" ht="15.5" x14ac:dyDescent="0.35">
      <c r="C203" t="s">
        <v>184</v>
      </c>
      <c r="I203" s="6">
        <v>1.73</v>
      </c>
      <c r="J203" s="6">
        <v>1.67</v>
      </c>
      <c r="K203" s="6">
        <v>1.39</v>
      </c>
      <c r="L203" s="5">
        <v>0</v>
      </c>
      <c r="M203" s="5">
        <v>0</v>
      </c>
      <c r="N203" s="5">
        <v>0</v>
      </c>
    </row>
    <row r="204" spans="3:14" ht="15.5" x14ac:dyDescent="0.35">
      <c r="C204" t="s">
        <v>185</v>
      </c>
      <c r="I204" s="6">
        <v>129.84</v>
      </c>
      <c r="J204" s="6">
        <v>146.1</v>
      </c>
      <c r="K204" s="6">
        <v>145.26</v>
      </c>
      <c r="L204" s="6">
        <v>1766983.86</v>
      </c>
      <c r="M204" s="6">
        <v>1957157.42</v>
      </c>
      <c r="N204" s="6">
        <v>2579776.5499999998</v>
      </c>
    </row>
    <row r="205" spans="3:14" ht="15.5" x14ac:dyDescent="0.35">
      <c r="C205" t="s">
        <v>186</v>
      </c>
      <c r="I205" s="5">
        <v>171000000000</v>
      </c>
      <c r="J205" s="5">
        <v>171000000000</v>
      </c>
      <c r="K205" s="5">
        <v>149000000000</v>
      </c>
      <c r="L205" s="5">
        <v>144000000000</v>
      </c>
      <c r="M205" s="5">
        <v>138000000000</v>
      </c>
      <c r="N205" s="5">
        <v>243000000000</v>
      </c>
    </row>
    <row r="206" spans="3:14" ht="15.5" x14ac:dyDescent="0.35">
      <c r="C206" t="s">
        <v>187</v>
      </c>
      <c r="M206" s="5">
        <v>0</v>
      </c>
      <c r="N206" s="5">
        <v>3000000000</v>
      </c>
    </row>
    <row r="207" spans="3:14" ht="15.5" x14ac:dyDescent="0.35">
      <c r="C207" t="s">
        <v>26</v>
      </c>
      <c r="I207" s="5">
        <v>171000000000</v>
      </c>
      <c r="J207" s="5">
        <v>171000000000</v>
      </c>
      <c r="K207" s="5">
        <v>149000000000</v>
      </c>
      <c r="L207" s="5">
        <v>144000000000</v>
      </c>
      <c r="M207" s="5">
        <v>139000000000</v>
      </c>
      <c r="N207" s="5">
        <v>245000000000</v>
      </c>
    </row>
    <row r="208" spans="3:14" ht="15.5" x14ac:dyDescent="0.35">
      <c r="C208" t="s">
        <v>23</v>
      </c>
      <c r="I208" s="5">
        <v>124000000000</v>
      </c>
      <c r="J208" s="5">
        <v>147000000000</v>
      </c>
      <c r="K208" s="5">
        <v>105000000000</v>
      </c>
      <c r="L208" s="5">
        <v>133000000000</v>
      </c>
      <c r="M208" s="5">
        <v>124000000000</v>
      </c>
      <c r="N208" s="5">
        <v>225000000000</v>
      </c>
    </row>
    <row r="209" spans="2:14" ht="15.5" x14ac:dyDescent="0.35">
      <c r="C209" t="s">
        <v>188</v>
      </c>
      <c r="I209" s="5">
        <v>82000000000</v>
      </c>
      <c r="J209" s="5">
        <v>116000000000</v>
      </c>
      <c r="K209" s="5">
        <v>112000000000</v>
      </c>
      <c r="L209" s="5">
        <v>75000000000</v>
      </c>
      <c r="M209" s="5">
        <v>54000000000</v>
      </c>
      <c r="N209" s="5">
        <v>121000000000</v>
      </c>
    </row>
    <row r="210" spans="2:14" ht="15.5" x14ac:dyDescent="0.35">
      <c r="C210" t="s">
        <v>189</v>
      </c>
      <c r="I210" s="5">
        <v>29000000000</v>
      </c>
      <c r="J210" s="5">
        <v>-35000000000</v>
      </c>
      <c r="K210" s="5">
        <v>20000000000</v>
      </c>
      <c r="L210" s="5">
        <v>-4000000000</v>
      </c>
      <c r="M210" s="5">
        <v>78000000000</v>
      </c>
      <c r="N210" s="5">
        <v>15000000000</v>
      </c>
    </row>
    <row r="211" spans="2:14" ht="15.5" x14ac:dyDescent="0.35">
      <c r="C211" t="s">
        <v>190</v>
      </c>
      <c r="I211" s="5">
        <v>-5000000000</v>
      </c>
      <c r="J211" s="5">
        <v>-2000000000</v>
      </c>
      <c r="K211" s="5">
        <v>-44000000000</v>
      </c>
      <c r="L211" s="5">
        <v>-3000000000</v>
      </c>
      <c r="M211" s="5">
        <v>-2000000000</v>
      </c>
      <c r="N211" s="5">
        <v>-7000000000</v>
      </c>
    </row>
    <row r="212" spans="2:14" ht="15.5" x14ac:dyDescent="0.35">
      <c r="C212" t="s">
        <v>15</v>
      </c>
      <c r="I212" s="5">
        <v>24000000000</v>
      </c>
      <c r="J212" s="5">
        <v>-38000000000</v>
      </c>
      <c r="K212" s="5">
        <v>-24000000000</v>
      </c>
      <c r="L212" s="5">
        <v>-7000000000</v>
      </c>
      <c r="M212" s="5">
        <v>76000000000</v>
      </c>
      <c r="N212" s="5">
        <v>7000000000</v>
      </c>
    </row>
    <row r="213" spans="2:14" ht="15.5" x14ac:dyDescent="0.35">
      <c r="C213" t="s">
        <v>17</v>
      </c>
      <c r="I213" s="6">
        <v>14.07</v>
      </c>
      <c r="J213" s="6">
        <v>-22.3</v>
      </c>
      <c r="K213" s="6">
        <v>-14.09</v>
      </c>
      <c r="L213" s="6">
        <v>-70466.86</v>
      </c>
      <c r="M213" s="6">
        <v>763959.96</v>
      </c>
      <c r="N213" s="6">
        <v>71593.7</v>
      </c>
    </row>
    <row r="215" spans="2:14" ht="15.5" x14ac:dyDescent="0.35">
      <c r="B215" t="s">
        <v>191</v>
      </c>
      <c r="C215" t="s">
        <v>192</v>
      </c>
      <c r="D215" s="5">
        <v>2000000000</v>
      </c>
      <c r="E215" s="5">
        <v>877000000</v>
      </c>
      <c r="F215" s="5">
        <v>3000000000</v>
      </c>
      <c r="G215" s="5">
        <v>-23000000000</v>
      </c>
      <c r="H215" s="5">
        <v>6000000000</v>
      </c>
      <c r="I215" s="5">
        <v>-29000000000</v>
      </c>
      <c r="J215" s="5">
        <v>5000000000</v>
      </c>
      <c r="K215" s="5">
        <v>15000000000</v>
      </c>
      <c r="L215" s="5">
        <v>17000000000</v>
      </c>
      <c r="M215" s="5">
        <v>8000000000</v>
      </c>
      <c r="N215" s="5">
        <v>5000000000</v>
      </c>
    </row>
    <row r="216" spans="2:14" ht="15.5" x14ac:dyDescent="0.35">
      <c r="C216" t="s">
        <v>345</v>
      </c>
      <c r="K216" s="6">
        <v>2.25</v>
      </c>
    </row>
    <row r="217" spans="2:14" ht="15.5" x14ac:dyDescent="0.35">
      <c r="C217" t="s">
        <v>65</v>
      </c>
      <c r="I217" s="6">
        <v>0.75580000000000003</v>
      </c>
      <c r="K217" s="6">
        <v>0.24710000000000001</v>
      </c>
    </row>
    <row r="218" spans="2:14" ht="15.5" x14ac:dyDescent="0.35">
      <c r="C218" t="s">
        <v>346</v>
      </c>
      <c r="I218" s="6">
        <v>9.8999999999999991E-3</v>
      </c>
      <c r="K218" s="6">
        <v>9.8999999999999991E-3</v>
      </c>
    </row>
    <row r="219" spans="2:14" ht="15.5" x14ac:dyDescent="0.35">
      <c r="C219" t="s">
        <v>45</v>
      </c>
      <c r="D219" s="6">
        <v>1.19</v>
      </c>
      <c r="E219" s="6">
        <v>0.52</v>
      </c>
      <c r="F219" s="6">
        <v>1.88</v>
      </c>
      <c r="G219" s="6">
        <v>-13.54</v>
      </c>
      <c r="H219" s="6">
        <v>3.43</v>
      </c>
      <c r="I219" s="6">
        <v>-17.09</v>
      </c>
      <c r="J219" s="6">
        <v>2.98</v>
      </c>
      <c r="K219" s="6">
        <v>9.1</v>
      </c>
      <c r="L219" s="6">
        <v>9.84</v>
      </c>
      <c r="M219" s="6">
        <v>4.82</v>
      </c>
      <c r="N219" s="6">
        <v>2.75</v>
      </c>
    </row>
    <row r="220" spans="2:14" ht="15.5" x14ac:dyDescent="0.35">
      <c r="C220" t="s">
        <v>67</v>
      </c>
      <c r="K220" s="6">
        <v>2.25</v>
      </c>
    </row>
    <row r="221" spans="2:14" ht="15.5" x14ac:dyDescent="0.35">
      <c r="C221" t="s">
        <v>347</v>
      </c>
      <c r="I221" s="6">
        <v>0.75580000000000003</v>
      </c>
      <c r="K221" s="6">
        <v>0.24710000000000001</v>
      </c>
    </row>
    <row r="222" spans="2:14" ht="15.5" x14ac:dyDescent="0.35">
      <c r="C222" t="s">
        <v>348</v>
      </c>
      <c r="I222" s="6">
        <v>9.8999999999999991E-3</v>
      </c>
      <c r="K222" s="6">
        <v>9.8999999999999991E-3</v>
      </c>
    </row>
    <row r="223" spans="2:14" ht="15.5" x14ac:dyDescent="0.35">
      <c r="C223" t="s">
        <v>193</v>
      </c>
      <c r="D223" s="5">
        <v>108000000000</v>
      </c>
      <c r="E223" s="5">
        <v>104000000000</v>
      </c>
      <c r="F223" s="5">
        <v>106000000000</v>
      </c>
      <c r="G223" s="5">
        <v>82000000000</v>
      </c>
      <c r="H223" s="5">
        <v>424000000000</v>
      </c>
      <c r="I223" s="5">
        <v>364000000000</v>
      </c>
      <c r="J223" s="5">
        <v>412000000000</v>
      </c>
      <c r="K223" s="5">
        <v>441000000000</v>
      </c>
      <c r="L223" s="5">
        <v>399000000000</v>
      </c>
      <c r="M223" s="5">
        <v>381000000000</v>
      </c>
      <c r="N223" s="5">
        <v>716000000000</v>
      </c>
    </row>
    <row r="224" spans="2:14" ht="15.5" x14ac:dyDescent="0.35">
      <c r="C224" t="s">
        <v>349</v>
      </c>
      <c r="K224" s="6">
        <v>2.25</v>
      </c>
    </row>
    <row r="225" spans="3:11" ht="15.5" x14ac:dyDescent="0.35">
      <c r="C225" t="s">
        <v>350</v>
      </c>
      <c r="I225" s="6">
        <v>0.75580000000000003</v>
      </c>
      <c r="K225" s="6">
        <v>0.24710000000000001</v>
      </c>
    </row>
    <row r="226" spans="3:11" ht="15.5" x14ac:dyDescent="0.35">
      <c r="C226" t="s">
        <v>351</v>
      </c>
      <c r="I226" s="6">
        <v>9.8999999999999991E-3</v>
      </c>
      <c r="K226" s="6">
        <v>9.8999999999999991E-3</v>
      </c>
    </row>
    <row r="227" spans="3:11" ht="15.5" x14ac:dyDescent="0.35">
      <c r="C227" t="s">
        <v>194</v>
      </c>
      <c r="I227" s="6">
        <v>44.89</v>
      </c>
    </row>
    <row r="228" spans="3:11" ht="15.5" x14ac:dyDescent="0.35">
      <c r="C228" t="s">
        <v>292</v>
      </c>
      <c r="I228" s="6">
        <v>-15.48</v>
      </c>
    </row>
    <row r="229" spans="3:11" ht="15.5" x14ac:dyDescent="0.35">
      <c r="C229" t="s">
        <v>195</v>
      </c>
      <c r="I229" s="6">
        <v>6.95</v>
      </c>
    </row>
    <row r="230" spans="3:11" ht="15.5" x14ac:dyDescent="0.35">
      <c r="C230" t="s">
        <v>293</v>
      </c>
      <c r="I230" s="6">
        <v>-6.4600000000000005E-2</v>
      </c>
    </row>
    <row r="231" spans="3:11" ht="15.5" x14ac:dyDescent="0.35">
      <c r="C231" t="s">
        <v>294</v>
      </c>
      <c r="I231" s="6">
        <v>0.65</v>
      </c>
    </row>
    <row r="232" spans="3:11" ht="15.5" x14ac:dyDescent="0.35">
      <c r="C232" t="s">
        <v>196</v>
      </c>
      <c r="I232" s="6">
        <v>1.17</v>
      </c>
    </row>
    <row r="233" spans="3:11" ht="15.5" x14ac:dyDescent="0.35">
      <c r="C233" t="s">
        <v>295</v>
      </c>
      <c r="I233" s="6">
        <v>9.33</v>
      </c>
    </row>
    <row r="234" spans="3:11" ht="15.5" x14ac:dyDescent="0.35">
      <c r="C234" t="s">
        <v>296</v>
      </c>
      <c r="I234" s="6">
        <v>10.47</v>
      </c>
    </row>
    <row r="235" spans="3:11" ht="15.5" x14ac:dyDescent="0.35">
      <c r="C235" t="s">
        <v>297</v>
      </c>
      <c r="I235" s="6">
        <v>-23.14</v>
      </c>
    </row>
    <row r="236" spans="3:11" ht="15.5" x14ac:dyDescent="0.35">
      <c r="C236" t="s">
        <v>298</v>
      </c>
      <c r="I236" s="6">
        <v>-47.6</v>
      </c>
    </row>
    <row r="237" spans="3:11" ht="15.5" x14ac:dyDescent="0.35">
      <c r="C237" t="s">
        <v>301</v>
      </c>
      <c r="I237" s="6">
        <v>-9.9499999999999993</v>
      </c>
    </row>
    <row r="238" spans="3:11" ht="15.5" x14ac:dyDescent="0.35">
      <c r="C238" t="s">
        <v>197</v>
      </c>
      <c r="I238" s="6">
        <v>3.43</v>
      </c>
    </row>
    <row r="239" spans="3:11" ht="15.5" x14ac:dyDescent="0.35">
      <c r="C239" t="s">
        <v>302</v>
      </c>
      <c r="I239" s="6">
        <v>237.58</v>
      </c>
    </row>
    <row r="240" spans="3:11" ht="15.5" x14ac:dyDescent="0.35">
      <c r="C240" t="s">
        <v>198</v>
      </c>
      <c r="D240" s="6">
        <v>24.87</v>
      </c>
    </row>
    <row r="241" spans="3:9" ht="15.5" x14ac:dyDescent="0.35">
      <c r="C241" t="s">
        <v>199</v>
      </c>
      <c r="I241" s="6">
        <v>131.56</v>
      </c>
    </row>
    <row r="242" spans="3:9" ht="15.5" x14ac:dyDescent="0.35">
      <c r="C242" t="s">
        <v>303</v>
      </c>
      <c r="I242" s="6">
        <v>14.71</v>
      </c>
    </row>
    <row r="243" spans="3:9" ht="15.5" x14ac:dyDescent="0.35">
      <c r="C243" t="s">
        <v>200</v>
      </c>
      <c r="D243" s="6">
        <v>1.4</v>
      </c>
    </row>
    <row r="244" spans="3:9" ht="15.5" x14ac:dyDescent="0.35">
      <c r="C244" t="s">
        <v>201</v>
      </c>
      <c r="D244" s="6">
        <v>1.1499999999999999</v>
      </c>
    </row>
    <row r="245" spans="3:9" ht="15.5" x14ac:dyDescent="0.35">
      <c r="C245" t="s">
        <v>202</v>
      </c>
      <c r="D245" s="6">
        <v>0.77</v>
      </c>
    </row>
    <row r="246" spans="3:9" ht="15.5" x14ac:dyDescent="0.35">
      <c r="C246" t="s">
        <v>203</v>
      </c>
      <c r="D246" s="6">
        <v>1.1299999999999999</v>
      </c>
    </row>
    <row r="247" spans="3:9" ht="15.5" x14ac:dyDescent="0.35">
      <c r="C247" t="s">
        <v>204</v>
      </c>
      <c r="D247" s="6">
        <v>0.36</v>
      </c>
    </row>
    <row r="248" spans="3:9" ht="15.5" x14ac:dyDescent="0.35">
      <c r="C248" t="s">
        <v>205</v>
      </c>
      <c r="D248" s="6">
        <v>2.13</v>
      </c>
    </row>
    <row r="249" spans="3:9" ht="15.5" x14ac:dyDescent="0.35">
      <c r="C249" t="s">
        <v>304</v>
      </c>
      <c r="I249" s="6">
        <v>-1.36</v>
      </c>
    </row>
    <row r="250" spans="3:9" ht="15.5" x14ac:dyDescent="0.35">
      <c r="C250" t="s">
        <v>13</v>
      </c>
      <c r="D250" s="5">
        <v>-1000000000</v>
      </c>
    </row>
    <row r="251" spans="3:9" ht="15.5" x14ac:dyDescent="0.35">
      <c r="C251" t="s">
        <v>206</v>
      </c>
      <c r="I251" s="6">
        <v>2.06</v>
      </c>
    </row>
    <row r="252" spans="3:9" ht="15.5" x14ac:dyDescent="0.35">
      <c r="C252" t="s">
        <v>207</v>
      </c>
      <c r="I252" s="6">
        <v>-3.5499999999999997E-2</v>
      </c>
    </row>
    <row r="253" spans="3:9" ht="15.5" x14ac:dyDescent="0.35">
      <c r="C253" t="s">
        <v>208</v>
      </c>
      <c r="I253" s="6">
        <v>-7.5600000000000001E-2</v>
      </c>
    </row>
    <row r="254" spans="3:9" ht="15.5" x14ac:dyDescent="0.35">
      <c r="C254" t="s">
        <v>209</v>
      </c>
      <c r="I254" s="6">
        <v>-6.7500000000000004E-2</v>
      </c>
    </row>
    <row r="255" spans="3:9" ht="15.5" x14ac:dyDescent="0.35">
      <c r="C255" t="s">
        <v>305</v>
      </c>
      <c r="I255" s="6">
        <v>-5.5099999999999996E-2</v>
      </c>
    </row>
    <row r="256" spans="3:9" ht="15.5" x14ac:dyDescent="0.35">
      <c r="C256" t="s">
        <v>210</v>
      </c>
      <c r="D256" s="6">
        <v>169.55</v>
      </c>
    </row>
    <row r="257" spans="3:9" ht="15.5" x14ac:dyDescent="0.35">
      <c r="C257" t="s">
        <v>211</v>
      </c>
      <c r="D257" s="6">
        <v>86.19</v>
      </c>
    </row>
    <row r="258" spans="3:9" ht="15.5" x14ac:dyDescent="0.35">
      <c r="C258" t="s">
        <v>212</v>
      </c>
      <c r="D258" s="6">
        <v>70.72</v>
      </c>
    </row>
    <row r="259" spans="3:9" ht="15.5" x14ac:dyDescent="0.35">
      <c r="C259" t="s">
        <v>213</v>
      </c>
      <c r="D259" s="6">
        <v>185.02</v>
      </c>
    </row>
    <row r="260" spans="3:9" ht="15.5" x14ac:dyDescent="0.35">
      <c r="C260" t="s">
        <v>214</v>
      </c>
      <c r="D260" s="6">
        <v>0.54</v>
      </c>
    </row>
    <row r="261" spans="3:9" ht="15.5" x14ac:dyDescent="0.35">
      <c r="C261" t="s">
        <v>306</v>
      </c>
      <c r="I261" s="6">
        <v>0.85</v>
      </c>
    </row>
    <row r="262" spans="3:9" ht="15.5" x14ac:dyDescent="0.35">
      <c r="C262" t="s">
        <v>307</v>
      </c>
      <c r="I262" s="6">
        <v>4.07</v>
      </c>
    </row>
    <row r="263" spans="3:9" ht="15.5" x14ac:dyDescent="0.35">
      <c r="C263" t="s">
        <v>41</v>
      </c>
      <c r="I263" s="5">
        <v>259000000000</v>
      </c>
    </row>
    <row r="264" spans="3:9" ht="15.5" x14ac:dyDescent="0.35">
      <c r="C264" t="s">
        <v>215</v>
      </c>
      <c r="I264" s="5">
        <v>388000000000</v>
      </c>
    </row>
    <row r="265" spans="3:9" ht="15.5" x14ac:dyDescent="0.35">
      <c r="C265" t="s">
        <v>216</v>
      </c>
      <c r="I265" s="5">
        <v>1680000000</v>
      </c>
    </row>
    <row r="266" spans="3:9" ht="15.5" x14ac:dyDescent="0.35">
      <c r="C266" t="s">
        <v>217</v>
      </c>
      <c r="I266" s="6">
        <v>0.1822</v>
      </c>
    </row>
    <row r="267" spans="3:9" ht="15.5" x14ac:dyDescent="0.35">
      <c r="C267" t="s">
        <v>218</v>
      </c>
      <c r="D267" s="6">
        <v>0.45280000000000004</v>
      </c>
    </row>
    <row r="268" spans="3:9" ht="15.5" x14ac:dyDescent="0.35">
      <c r="C268" t="s">
        <v>219</v>
      </c>
      <c r="D268" s="6">
        <v>1.7500000000000002E-2</v>
      </c>
    </row>
    <row r="269" spans="3:9" ht="15.5" x14ac:dyDescent="0.35">
      <c r="C269" t="s">
        <v>220</v>
      </c>
      <c r="D269" s="6">
        <v>1.8600000000000002E-2</v>
      </c>
    </row>
    <row r="270" spans="3:9" ht="15.5" x14ac:dyDescent="0.35">
      <c r="C270" t="s">
        <v>221</v>
      </c>
      <c r="D270" s="6">
        <v>0.27190000000000003</v>
      </c>
    </row>
    <row r="271" spans="3:9" ht="15.5" x14ac:dyDescent="0.35">
      <c r="C271" t="s">
        <v>222</v>
      </c>
      <c r="D271" s="6">
        <v>0.34119999999999995</v>
      </c>
    </row>
    <row r="272" spans="3:9" ht="15.5" x14ac:dyDescent="0.35">
      <c r="C272" t="s">
        <v>223</v>
      </c>
      <c r="D272" s="6">
        <v>1.2606999999999999</v>
      </c>
    </row>
    <row r="273" spans="3:9" ht="15.5" x14ac:dyDescent="0.35">
      <c r="C273" t="s">
        <v>353</v>
      </c>
      <c r="I273" s="6">
        <v>2.25</v>
      </c>
    </row>
    <row r="274" spans="3:9" ht="15.5" x14ac:dyDescent="0.35">
      <c r="C274" t="s">
        <v>357</v>
      </c>
      <c r="I274" t="s">
        <v>1389</v>
      </c>
    </row>
    <row r="275" spans="3:9" ht="15.5" x14ac:dyDescent="0.35">
      <c r="C275" t="s">
        <v>224</v>
      </c>
      <c r="I275" s="5">
        <v>5</v>
      </c>
    </row>
    <row r="276" spans="3:9" ht="15.5" x14ac:dyDescent="0.35">
      <c r="C276" t="s">
        <v>225</v>
      </c>
      <c r="I276" s="6">
        <v>0.24</v>
      </c>
    </row>
    <row r="277" spans="3:9" ht="15.5" x14ac:dyDescent="0.35">
      <c r="C277" t="s">
        <v>226</v>
      </c>
      <c r="I277" s="6">
        <v>0.25</v>
      </c>
    </row>
    <row r="278" spans="3:9" ht="15.5" x14ac:dyDescent="0.35">
      <c r="C278" t="s">
        <v>308</v>
      </c>
      <c r="I278" s="6">
        <v>0.03</v>
      </c>
    </row>
    <row r="279" spans="3:9" ht="15.5" x14ac:dyDescent="0.35">
      <c r="C279" t="s">
        <v>228</v>
      </c>
      <c r="I279" s="6">
        <v>0.68</v>
      </c>
    </row>
    <row r="280" spans="3:9" ht="15.5" x14ac:dyDescent="0.35">
      <c r="C280" t="s">
        <v>229</v>
      </c>
      <c r="I280" s="6">
        <v>0.51</v>
      </c>
    </row>
    <row r="281" spans="3:9" ht="15.5" x14ac:dyDescent="0.35">
      <c r="C281" t="s">
        <v>230</v>
      </c>
      <c r="I281" s="6">
        <v>0.34</v>
      </c>
    </row>
    <row r="282" spans="3:9" ht="15.5" x14ac:dyDescent="0.35">
      <c r="C282" t="s">
        <v>309</v>
      </c>
      <c r="I282" s="5">
        <v>400000000000</v>
      </c>
    </row>
    <row r="283" spans="3:9" ht="15.5" x14ac:dyDescent="0.35">
      <c r="C283" t="s">
        <v>310</v>
      </c>
      <c r="I283" s="5">
        <v>172000000000</v>
      </c>
    </row>
    <row r="284" spans="3:9" ht="15.5" x14ac:dyDescent="0.35">
      <c r="C284" t="s">
        <v>311</v>
      </c>
      <c r="I284" s="5">
        <v>-8000000000</v>
      </c>
    </row>
    <row r="285" spans="3:9" ht="15.5" x14ac:dyDescent="0.35">
      <c r="C285" t="s">
        <v>312</v>
      </c>
      <c r="I285" s="5">
        <v>-17000000000</v>
      </c>
    </row>
    <row r="286" spans="3:9" ht="15.5" x14ac:dyDescent="0.35">
      <c r="C286" t="s">
        <v>231</v>
      </c>
      <c r="D286" s="5">
        <v>42000000000</v>
      </c>
    </row>
    <row r="287" spans="3:9" ht="15.5" x14ac:dyDescent="0.35">
      <c r="C287" t="s">
        <v>232</v>
      </c>
      <c r="D287" s="5">
        <v>471000000000</v>
      </c>
    </row>
    <row r="288" spans="3:9" ht="15.5" x14ac:dyDescent="0.35">
      <c r="C288" t="s">
        <v>233</v>
      </c>
      <c r="D288" s="5">
        <v>250000000000</v>
      </c>
    </row>
    <row r="289" spans="3:9" ht="15.5" x14ac:dyDescent="0.35">
      <c r="C289" t="s">
        <v>176</v>
      </c>
      <c r="D289" s="5">
        <v>89000000000</v>
      </c>
    </row>
    <row r="290" spans="3:9" ht="15.5" x14ac:dyDescent="0.35">
      <c r="C290" t="s">
        <v>175</v>
      </c>
      <c r="I290" s="5">
        <v>222000000000</v>
      </c>
    </row>
    <row r="291" spans="3:9" ht="15.5" x14ac:dyDescent="0.35">
      <c r="C291" t="s">
        <v>173</v>
      </c>
      <c r="D291" s="5">
        <v>171000000000</v>
      </c>
    </row>
    <row r="292" spans="3:9" ht="15.5" x14ac:dyDescent="0.35">
      <c r="C292" t="s">
        <v>24</v>
      </c>
      <c r="D292" s="5">
        <v>171000000000</v>
      </c>
    </row>
    <row r="293" spans="3:9" ht="15.5" x14ac:dyDescent="0.35">
      <c r="C293" t="s">
        <v>21</v>
      </c>
      <c r="D293" s="5">
        <v>129000000000</v>
      </c>
    </row>
    <row r="294" spans="3:9" ht="15.5" x14ac:dyDescent="0.35">
      <c r="C294" t="s">
        <v>234</v>
      </c>
      <c r="I294" s="5">
        <v>222000000000</v>
      </c>
    </row>
    <row r="295" spans="3:9" ht="15.5" x14ac:dyDescent="0.35">
      <c r="C295" t="s">
        <v>313</v>
      </c>
      <c r="I295" s="5">
        <v>28000000000</v>
      </c>
    </row>
    <row r="296" spans="3:9" ht="15.5" x14ac:dyDescent="0.35">
      <c r="C296" t="s">
        <v>314</v>
      </c>
      <c r="I296" s="5">
        <v>-5000000000</v>
      </c>
    </row>
    <row r="297" spans="3:9" ht="15.5" x14ac:dyDescent="0.35">
      <c r="C297" t="s">
        <v>315</v>
      </c>
      <c r="I297" s="5">
        <v>0</v>
      </c>
    </row>
    <row r="298" spans="3:9" ht="15.5" x14ac:dyDescent="0.35">
      <c r="C298" t="s">
        <v>316</v>
      </c>
      <c r="I298" s="5">
        <v>-3000000000</v>
      </c>
    </row>
    <row r="299" spans="3:9" ht="15.5" x14ac:dyDescent="0.35">
      <c r="C299" t="s">
        <v>317</v>
      </c>
      <c r="I299" s="5">
        <v>25000000000</v>
      </c>
    </row>
  </sheetData>
  <pageMargins left="0.7" right="0.7" top="0.75" bottom="0.75" header="0.3" footer="0.3"/>
  <ignoredErrors>
    <ignoredError sqref="A1:N300" numberStoredAsText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N28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1390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1391</v>
      </c>
      <c r="D2" s="2" vm="177">
        <f ca="1">IFERROR(_xlfn.STOCKHISTORY("XIDX:" &amp; $C$1, D3, , 0, 0, 1), "Libur")</f>
        <v>300</v>
      </c>
      <c r="E2" s="2" vm="233">
        <f ca="1">IFERROR(_xlfn.STOCKHISTORY("XIDX:" &amp; $C$1, E3, , 0, 0, 1), "Libur")</f>
        <v>342</v>
      </c>
      <c r="H2" s="2" vm="233">
        <f ca="1">IFERROR(INDEX(D2:G2,COUNT(D2:G2)),"")</f>
        <v>342</v>
      </c>
      <c r="I2" s="2" vm="234">
        <f t="shared" ref="I2:N2" ca="1" si="0">IFERROR(_xlfn.STOCKHISTORY("XIDX:" &amp; $C$1, I1, , 0, 0, 1), "Libur")</f>
        <v>432</v>
      </c>
      <c r="J2" s="2" vm="194">
        <f t="shared" ca="1" si="0"/>
        <v>133</v>
      </c>
      <c r="K2" s="2" vm="188">
        <f t="shared" ca="1" si="0"/>
        <v>110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73521029382</v>
      </c>
      <c r="E4" s="2">
        <f>IFERROR(INDEX(E51:E500,MATCH($C$4,$C$51:$C$500,0)),"")</f>
        <v>56393715459</v>
      </c>
      <c r="H4" s="2">
        <f>IFERROR(SUM(D4:G4)*(4/MAX(1,COUNT(D4:G4))),"")</f>
        <v>259829489682</v>
      </c>
      <c r="I4" s="2">
        <f t="shared" ref="I4:N4" si="1">IFERROR(INDEX(I51:I500,MATCH($C$4,$C$51:$C$500,0)),"")</f>
        <v>267063247239</v>
      </c>
      <c r="J4" s="2">
        <f t="shared" si="1"/>
        <v>361344059586</v>
      </c>
      <c r="K4" s="2">
        <f t="shared" si="1"/>
        <v>352261975649</v>
      </c>
      <c r="L4" s="2">
        <f t="shared" si="1"/>
        <v>395627919197</v>
      </c>
      <c r="M4" s="2">
        <f t="shared" si="1"/>
        <v>428547098628</v>
      </c>
      <c r="N4" s="2">
        <f t="shared" si="1"/>
        <v>478274933849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-2631309143</v>
      </c>
      <c r="E5" s="2">
        <f>IFERROR(INDEX(E51:E500,MATCH($C$5,$C$51:$C$500,0)),"")</f>
        <v>5307487265</v>
      </c>
      <c r="H5" s="2">
        <f>IFERROR(SUM(D5:G5)*(4/MAX(1,COUNT(D5:G5))),"")</f>
        <v>5352356244</v>
      </c>
      <c r="I5" s="2">
        <f t="shared" ref="I5:N5" si="2">IFERROR(INDEX(I51:I500,MATCH($C$5,$C$51:$C$500,0)),"")</f>
        <v>1045268751</v>
      </c>
      <c r="J5" s="2">
        <f t="shared" si="2"/>
        <v>7001882908</v>
      </c>
      <c r="K5" s="2">
        <f t="shared" si="2"/>
        <v>10054561753</v>
      </c>
      <c r="L5" s="2">
        <f t="shared" si="2"/>
        <v>12145245491</v>
      </c>
      <c r="M5" s="2">
        <f t="shared" si="2"/>
        <v>61053045033</v>
      </c>
      <c r="N5" s="2">
        <f t="shared" si="2"/>
        <v>1466876078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211471705405</v>
      </c>
      <c r="E6" s="2">
        <f>IFERROR(INDEX(E51:E500,MATCH($C$6,$C$51:$C$500,0)),"")</f>
        <v>214103014548</v>
      </c>
      <c r="H6" s="2">
        <f>IFERROR(INDEX(D6:G6,COUNT(D6:G6)),"")</f>
        <v>214103014548</v>
      </c>
      <c r="I6" s="2">
        <f t="shared" ref="I6:N6" si="3">IFERROR(INDEX(I51:I500,MATCH($C$6,$C$51:$C$500,0)),"")</f>
        <v>208795527283</v>
      </c>
      <c r="J6" s="2">
        <f t="shared" si="3"/>
        <v>207750258532</v>
      </c>
      <c r="K6" s="2">
        <f t="shared" si="3"/>
        <v>200748375624</v>
      </c>
      <c r="L6" s="2">
        <f t="shared" si="3"/>
        <v>114974818768</v>
      </c>
      <c r="M6" s="2">
        <f t="shared" si="3"/>
        <v>78829573277</v>
      </c>
      <c r="N6" s="2">
        <f t="shared" si="3"/>
        <v>17776528244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4</v>
      </c>
      <c r="E7" s="3">
        <f>IFERROR(INDEX(E51:E500,MATCH($C$7,$C$51:$C$500,0))/1000000000,"")</f>
        <v>4</v>
      </c>
      <c r="H7" s="3">
        <f>IFERROR(INDEX(D7:G7,COUNT(D7:G7)),"")</f>
        <v>4</v>
      </c>
      <c r="I7" s="3">
        <f t="shared" ref="I7:N7" si="4">IFERROR(INDEX(I51:I500,MATCH($C$7,$C$51:$C$500,0))/1000000000,"")</f>
        <v>4</v>
      </c>
      <c r="J7" s="3">
        <f t="shared" si="4"/>
        <v>4</v>
      </c>
      <c r="K7" s="3">
        <f t="shared" si="4"/>
        <v>4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-14000000000</v>
      </c>
      <c r="E8" s="2">
        <f>IFERROR(INDEX(E51:E500,MATCH("Free cash flow (Quarter)",$C$51:$C$500,0)),"")</f>
        <v>3000000000</v>
      </c>
      <c r="H8" s="2">
        <f>IFERROR(INDEX(D8:G8,COUNT(D8:G8)),"")</f>
        <v>3000000000</v>
      </c>
      <c r="I8" s="2">
        <f t="shared" ref="I8:N8" si="5">IFERROR(INDEX(I51:I500,MATCH($C$8,$C$51:$C$500,0)),"")</f>
        <v>3000000000</v>
      </c>
      <c r="J8" s="2">
        <f t="shared" si="5"/>
        <v>-29000000000</v>
      </c>
      <c r="K8" s="2">
        <f t="shared" si="5"/>
        <v>-205000000000</v>
      </c>
      <c r="L8" s="2">
        <f t="shared" si="5"/>
        <v>2000000000</v>
      </c>
      <c r="M8" s="2">
        <f t="shared" si="5"/>
        <v>12000000000</v>
      </c>
      <c r="N8" s="2">
        <f t="shared" si="5"/>
        <v>32000000000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-3.4</v>
      </c>
      <c r="E9" s="3">
        <f>IFERROR(INDEX(E51:E500,MATCH("Free cash flow per share (Quarter)",$C$51:$C$500,0)),"")</f>
        <v>0.84</v>
      </c>
      <c r="H9" s="3">
        <f>IFERROR(INDEX(D9:G9,COUNT(D9:G9)),"")</f>
        <v>0.84</v>
      </c>
      <c r="I9" s="3">
        <f t="shared" ref="I9:N9" si="6">IFERROR(INDEX(I51:I500,MATCH($C$9,$C$51:$C$500,0)),"")</f>
        <v>0.75</v>
      </c>
      <c r="J9" s="3">
        <f t="shared" si="6"/>
        <v>-7.36</v>
      </c>
      <c r="K9" s="3">
        <f t="shared" si="6"/>
        <v>-51.21</v>
      </c>
      <c r="L9" s="3">
        <f t="shared" si="6"/>
        <v>12001.24</v>
      </c>
      <c r="M9" s="3">
        <f t="shared" si="6"/>
        <v>6100076.0300000003</v>
      </c>
      <c r="N9" s="3">
        <f t="shared" si="6"/>
        <v>15947660.18</v>
      </c>
    </row>
    <row r="10" spans="1:14" ht="15.5" x14ac:dyDescent="0.35">
      <c r="C10" t="s">
        <v>18</v>
      </c>
      <c r="D10" s="3">
        <f ca="1">IFERROR(IF(D9=0,"",D2/D9),"")</f>
        <v>-88.235294117647058</v>
      </c>
      <c r="E10" s="3">
        <f ca="1">IFERROR(IF(E9=0,"",E2/E9),"")</f>
        <v>407.14285714285717</v>
      </c>
      <c r="I10" s="3">
        <f t="shared" ref="I10:N10" ca="1" si="7">IFERROR(IF(I9=0,"",I2/I9),"")</f>
        <v>576</v>
      </c>
      <c r="J10" s="3">
        <f t="shared" ca="1" si="7"/>
        <v>-18.070652173913043</v>
      </c>
      <c r="K10" s="3">
        <f t="shared" ca="1" si="7"/>
        <v>-2.1480179652411637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2083665081</v>
      </c>
      <c r="E11" s="2">
        <f>IFERROR(INDEX(E51:E500,MATCH($C$11,$C$51:$C$500,0)),"")</f>
        <v>2762341762</v>
      </c>
      <c r="H11" s="2">
        <f>IFERROR(INDEX(D11:G11,COUNT(D11:G11)),"")</f>
        <v>2762341762</v>
      </c>
      <c r="I11" s="2">
        <f t="shared" ref="I11:N11" si="8">IFERROR(INDEX(I51:I500,MATCH($C$11,$C$51:$C$500,0)),"")</f>
        <v>2128767432</v>
      </c>
      <c r="J11" s="2">
        <f t="shared" si="8"/>
        <v>3308328305</v>
      </c>
      <c r="K11" s="2">
        <f t="shared" si="8"/>
        <v>10914502128</v>
      </c>
      <c r="L11" s="2">
        <f t="shared" si="8"/>
        <v>10233835622</v>
      </c>
      <c r="M11" s="2">
        <f t="shared" si="8"/>
        <v>15041903299</v>
      </c>
      <c r="N11" s="2">
        <f t="shared" si="8"/>
        <v>12508939666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14000000000</v>
      </c>
      <c r="E12" s="2">
        <f>IFERROR(INDEX(E51:E500,MATCH("Net Debt (Quarter)",$C$51:$C$500,0)),"")</f>
        <v>37000000000</v>
      </c>
      <c r="H12" s="2">
        <f>IFERROR(INDEX(D12:G12,COUNT(D12:G12)),"")</f>
        <v>37000000000</v>
      </c>
      <c r="I12" s="2">
        <f t="shared" ref="I12:N12" si="9">IFERROR(INDEX(I51:I500,MATCH($C$12,$C$51:$C$500,0)),"")</f>
        <v>40000000000</v>
      </c>
      <c r="J12" s="2">
        <f t="shared" si="9"/>
        <v>44000000000</v>
      </c>
      <c r="K12" s="2">
        <f t="shared" si="9"/>
        <v>14000000000</v>
      </c>
      <c r="L12" s="2">
        <f t="shared" si="9"/>
        <v>6000000000</v>
      </c>
      <c r="M12" s="2">
        <f t="shared" si="9"/>
        <v>0</v>
      </c>
      <c r="N12" s="2">
        <f t="shared" si="9"/>
        <v>57000000000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16000000000</v>
      </c>
      <c r="E13" s="2">
        <f>IFERROR(INDEX(E51:E500,MATCH("Total Debt (Quarter)",$C$51:$C$500,0)),"")</f>
        <v>40000000000</v>
      </c>
      <c r="H13" s="2">
        <f>IFERROR(INDEX(D13:G13,COUNT(D13:G13)),"")</f>
        <v>40000000000</v>
      </c>
      <c r="I13" s="2">
        <f t="shared" ref="I13:N13" si="10">IFERROR(INDEX(I51:I500,MATCH($C$13,$C$51:$C$500,0)),"")</f>
        <v>42000000000</v>
      </c>
      <c r="J13" s="2">
        <f t="shared" si="10"/>
        <v>47000000000</v>
      </c>
      <c r="K13" s="2">
        <f t="shared" si="10"/>
        <v>25000000000</v>
      </c>
      <c r="L13" s="2">
        <f t="shared" si="10"/>
        <v>17000000000</v>
      </c>
      <c r="M13" s="2">
        <f t="shared" si="10"/>
        <v>15000000000</v>
      </c>
      <c r="N13" s="2">
        <f t="shared" si="10"/>
        <v>69000000000</v>
      </c>
    </row>
    <row r="14" spans="1:14" ht="15.5" x14ac:dyDescent="0.35">
      <c r="C14" t="s">
        <v>27</v>
      </c>
      <c r="D14" s="2">
        <f>IFERROR(INDEX(D51:D500,MATCH($C$14,$C$51:$C$500,0)),"")</f>
        <v>-1846423321</v>
      </c>
      <c r="E14" s="2">
        <f>IFERROR(INDEX(E51:E500,MATCH($C$14,$C$51:$C$500,0)),"")</f>
        <v>-990463480</v>
      </c>
      <c r="H14" s="2">
        <f>IFERROR(SUM(D14:G14)*(4/MAX(1,COUNT(D14:G14))),"")</f>
        <v>-5673773602</v>
      </c>
      <c r="I14" s="2">
        <f t="shared" ref="I14:N14" si="11">IFERROR(INDEX(I51:I500,MATCH($C$14,$C$51:$C$500,0)),"")</f>
        <v>-4442196062</v>
      </c>
      <c r="J14" s="2">
        <f t="shared" si="11"/>
        <v>-3478449100</v>
      </c>
      <c r="K14" s="2">
        <f t="shared" si="11"/>
        <v>-1976266008</v>
      </c>
      <c r="L14" s="2">
        <f t="shared" si="11"/>
        <v>-1606602198</v>
      </c>
      <c r="M14" s="2">
        <f t="shared" si="11"/>
        <v>-5139538017</v>
      </c>
      <c r="N14" s="2">
        <f t="shared" si="11"/>
        <v>-7554546931</v>
      </c>
    </row>
    <row r="15" spans="1:14" ht="15.5" x14ac:dyDescent="0.35">
      <c r="C15" t="s">
        <v>28</v>
      </c>
      <c r="D15" s="2">
        <f>IFERROR(INDEX(D51:D500,MATCH($C$15,$C$51:$C$500,0)),"")</f>
        <v>493878394</v>
      </c>
      <c r="E15" s="2">
        <f>IFERROR(INDEX(E51:E500,MATCH($C$15,$C$51:$C$500,0)),"")</f>
        <v>-1496587253</v>
      </c>
      <c r="H15" s="2">
        <f>IFERROR(SUM(D15:G15)*(4/MAX(1,COUNT(D15:G15))),"")</f>
        <v>-2005417718</v>
      </c>
      <c r="I15" s="2">
        <f t="shared" ref="I15:N15" si="12">IFERROR(INDEX(I51:I500,MATCH($C$15,$C$51:$C$500,0)),"")</f>
        <v>54513582</v>
      </c>
      <c r="J15" s="2">
        <f t="shared" si="12"/>
        <v>-2829221114</v>
      </c>
      <c r="K15" s="2">
        <f t="shared" si="12"/>
        <v>-2742621830</v>
      </c>
      <c r="L15" s="2">
        <f t="shared" si="12"/>
        <v>-3164565342</v>
      </c>
      <c r="M15" s="2">
        <f t="shared" si="12"/>
        <v>-2256667939</v>
      </c>
      <c r="N15" s="2">
        <f t="shared" si="12"/>
        <v>-879122597</v>
      </c>
    </row>
    <row r="16" spans="1:14" ht="15.5" x14ac:dyDescent="0.35">
      <c r="C16" t="s">
        <v>29</v>
      </c>
      <c r="D16" s="2">
        <f>IFERROR(INDEX(D51:D500,MATCH($C$16,$C$51:$C$500,0)),"")</f>
        <v>-3125187537</v>
      </c>
      <c r="E16" s="2">
        <f>IFERROR(INDEX(E51:E500,MATCH($C$16,$C$51:$C$500,0)),"")</f>
        <v>6804074518</v>
      </c>
      <c r="H16" s="2">
        <f>IFERROR(SUM(D16:G16)*(4/MAX(1,COUNT(D16:G16))),"")</f>
        <v>7357773962</v>
      </c>
      <c r="I16" s="2">
        <f t="shared" ref="I16:N16" si="13">IFERROR(INDEX(I51:I500,MATCH($C$16,$C$51:$C$500,0)),"")</f>
        <v>20904281</v>
      </c>
      <c r="J16" s="2">
        <f t="shared" si="13"/>
        <v>10558041439</v>
      </c>
      <c r="K16" s="2">
        <f t="shared" si="13"/>
        <v>12376692038</v>
      </c>
      <c r="L16" s="2">
        <f t="shared" si="13"/>
        <v>15623687630</v>
      </c>
      <c r="M16" s="2">
        <f t="shared" si="13"/>
        <v>62837082910</v>
      </c>
      <c r="N16" s="2">
        <f t="shared" si="13"/>
        <v>2809951185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38</v>
      </c>
      <c r="C19" t="s">
        <v>39</v>
      </c>
    </row>
    <row r="20" spans="1:14" ht="15.5" x14ac:dyDescent="0.35">
      <c r="A20" t="s">
        <v>40</v>
      </c>
      <c r="C20" t="s">
        <v>41</v>
      </c>
      <c r="D20" s="2">
        <f ca="1">IFERROR(D21*D2,"")</f>
        <v>1200000000000</v>
      </c>
      <c r="E20" s="2">
        <f ca="1">IFERROR(E21*E2,"")</f>
        <v>1368000000000</v>
      </c>
      <c r="H20" s="2">
        <f t="shared" ref="H20:N20" ca="1" si="14">IFERROR(H21*H2,"")</f>
        <v>1368000000000</v>
      </c>
      <c r="I20" s="2">
        <f t="shared" ca="1" si="14"/>
        <v>1728000000000</v>
      </c>
      <c r="J20" s="2">
        <f t="shared" ca="1" si="14"/>
        <v>532000000000</v>
      </c>
      <c r="K20" s="2">
        <f t="shared" ca="1" si="14"/>
        <v>440000000000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4000000000</v>
      </c>
      <c r="E21" s="2">
        <f>IFERROR(INDEX(E51:E500,MATCH($C$7,$C$51:$C$500,0)),"")</f>
        <v>4000000000</v>
      </c>
      <c r="H21" s="2">
        <f>IFERROR(INDEX(D21:G21,COUNT(D21:G21)),"")</f>
        <v>4000000000</v>
      </c>
      <c r="I21" s="2">
        <f t="shared" ref="I21:N21" si="15">IFERROR(INDEX(I51:I500,MATCH($C$7,$C$51:$C$500,0)),"")</f>
        <v>4000000000</v>
      </c>
      <c r="J21" s="2">
        <f t="shared" si="15"/>
        <v>4000000000</v>
      </c>
      <c r="K21" s="2">
        <f t="shared" si="15"/>
        <v>4000000000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42</v>
      </c>
      <c r="C23" t="s">
        <v>43</v>
      </c>
      <c r="D23" s="3">
        <f>IFERROR(D5/D6*100,"")</f>
        <v>-1.2442842591923344</v>
      </c>
      <c r="E23" s="3">
        <f>IFERROR(E5/E6*100,"")</f>
        <v>2.4789409323380212</v>
      </c>
      <c r="H23" s="3">
        <f t="shared" ref="H23:N23" si="16">IFERROR(H5/H6*100,"")</f>
        <v>2.499897656882383</v>
      </c>
      <c r="I23" s="3">
        <f t="shared" si="16"/>
        <v>0.50061836314302366</v>
      </c>
      <c r="J23" s="3">
        <f t="shared" si="16"/>
        <v>3.3703365557648595</v>
      </c>
      <c r="K23" s="3">
        <f t="shared" si="16"/>
        <v>5.0085395320120094</v>
      </c>
      <c r="L23" s="3">
        <f t="shared" si="16"/>
        <v>10.563396073280254</v>
      </c>
      <c r="M23" s="3">
        <f t="shared" si="16"/>
        <v>77.449417134943914</v>
      </c>
      <c r="N23" s="3">
        <f t="shared" si="16"/>
        <v>8.251757924076685</v>
      </c>
    </row>
    <row r="24" spans="1:14" ht="15.5" x14ac:dyDescent="0.35">
      <c r="C24" t="s">
        <v>44</v>
      </c>
      <c r="D24" s="4" t="str">
        <f>IFERROR(_xlfn.RRI(5,I23,D23),"")</f>
        <v/>
      </c>
      <c r="E24" s="4">
        <f>IFERROR(_xlfn.RRI(5,J23,E23),"")</f>
        <v>-5.9587092060072844E-2</v>
      </c>
      <c r="H24" s="4">
        <f t="shared" ref="H24:N24" si="17">IFERROR(_xlfn.RRI(5,M23,H23),"")</f>
        <v>-0.49675343970597063</v>
      </c>
      <c r="I24" s="4">
        <f t="shared" si="17"/>
        <v>-0.4290579114362375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45</v>
      </c>
      <c r="C25" t="s">
        <v>46</v>
      </c>
      <c r="D25" s="3">
        <f>IFERROR(INDEX(D51:D500,MATCH($A$25,$C$51:$C$500,0)),"")</f>
        <v>-0.66</v>
      </c>
      <c r="E25" s="3">
        <f>IFERROR(INDEX(E51:E500,MATCH($A$25,$C$51:$C$500,0)),"")</f>
        <v>1.33</v>
      </c>
      <c r="H25" s="3">
        <f>IFERROR(INDEX(D25:G25,COUNT(D25:G25)),"")</f>
        <v>1.33</v>
      </c>
      <c r="I25" s="3">
        <f t="shared" ref="I25:N25" si="18">IFERROR(INDEX(I51:I500,MATCH($C$25,$C$51:$C$500,0)),"")</f>
        <v>0.02</v>
      </c>
      <c r="J25" s="3">
        <f t="shared" si="18"/>
        <v>1.93</v>
      </c>
      <c r="K25" s="3">
        <f t="shared" si="18"/>
        <v>2.41</v>
      </c>
      <c r="L25" s="3">
        <f t="shared" si="18"/>
        <v>77869.509999999995</v>
      </c>
      <c r="M25" s="3">
        <f t="shared" si="18"/>
        <v>30290207.489999998</v>
      </c>
      <c r="N25" s="3">
        <f t="shared" si="18"/>
        <v>965414.29</v>
      </c>
    </row>
    <row r="26" spans="1:14" ht="15.5" x14ac:dyDescent="0.35">
      <c r="C26" t="s">
        <v>47</v>
      </c>
      <c r="D26" s="4" t="str">
        <f>IFERROR(_xlfn.RRI(5,I25,D25),"")</f>
        <v/>
      </c>
      <c r="E26" s="4">
        <f>IFERROR(_xlfn.RRI(5,J25,E25),"")</f>
        <v>-7.1763019739681799E-2</v>
      </c>
      <c r="H26" s="4">
        <f t="shared" ref="H26:N26" si="19">IFERROR(_xlfn.RRI(5,M25,H25),"")</f>
        <v>-0.96623164704389053</v>
      </c>
      <c r="I26" s="4">
        <f t="shared" si="19"/>
        <v>-0.97094216492121399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48</v>
      </c>
      <c r="D27" s="3">
        <f>IFERROR(D4/D21,"")</f>
        <v>18.380257345499999</v>
      </c>
      <c r="E27" s="3">
        <f>IFERROR(E4/E21,"")</f>
        <v>14.09842886475</v>
      </c>
      <c r="H27" s="3">
        <f t="shared" ref="H27:N27" si="20">IFERROR(H4/H21,"")</f>
        <v>64.957372420499993</v>
      </c>
      <c r="I27" s="3">
        <f t="shared" si="20"/>
        <v>66.765811809750005</v>
      </c>
      <c r="J27" s="3">
        <f t="shared" si="20"/>
        <v>90.336014896500004</v>
      </c>
      <c r="K27" s="3">
        <f t="shared" si="20"/>
        <v>88.065493912250005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49</v>
      </c>
      <c r="D28" s="4">
        <f>IFERROR(_xlfn.RRI(5,I27,D27),"")</f>
        <v>-0.22739148409422461</v>
      </c>
      <c r="E28" s="4">
        <f>IFERROR(_xlfn.RRI(5,J27,E27),"")</f>
        <v>-0.31029724962320193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50</v>
      </c>
      <c r="H29" s="4">
        <f t="shared" ref="H29:N29" si="22">IFERROR(((H25-I25)/I25)*100%,"")</f>
        <v>65.5</v>
      </c>
      <c r="I29" s="4">
        <f t="shared" si="22"/>
        <v>-0.98963730569948183</v>
      </c>
      <c r="J29" s="4">
        <f t="shared" si="22"/>
        <v>-0.19917012448132787</v>
      </c>
      <c r="K29" s="4">
        <f t="shared" si="22"/>
        <v>-0.99996905078765741</v>
      </c>
      <c r="L29" s="4">
        <f t="shared" si="22"/>
        <v>-0.9974292183364637</v>
      </c>
      <c r="M29" s="4">
        <f t="shared" si="22"/>
        <v>30.37534611177135</v>
      </c>
      <c r="N29" s="4" t="str">
        <f t="shared" si="22"/>
        <v/>
      </c>
    </row>
    <row r="30" spans="1:14" ht="15.5" x14ac:dyDescent="0.35">
      <c r="C30" t="s">
        <v>51</v>
      </c>
      <c r="H30" s="4">
        <f t="shared" ref="H30:N30" si="23">IFERROR(((H27-I27)/I27)*100%,"")</f>
        <v>-2.708630869947604E-2</v>
      </c>
      <c r="I30" s="4">
        <f t="shared" si="23"/>
        <v>-0.26091701204392187</v>
      </c>
      <c r="J30" s="4">
        <f t="shared" si="23"/>
        <v>2.5782186454462914E-2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52.87</v>
      </c>
      <c r="E32" s="3">
        <f>IFERROR(INDEX(E51:E500,MATCH($A$32,$C$51:$C$500,0)),"")</f>
        <v>53.53</v>
      </c>
      <c r="H32" s="3">
        <f>IFERROR(INDEX(D32:G32,COUNT(D32:G32)),"")</f>
        <v>53.53</v>
      </c>
      <c r="I32" s="3">
        <f t="shared" ref="I32:N32" si="24">IFERROR(INDEX(I51:I500,MATCH($C$32,$C$51:$C$500,0)),"")</f>
        <v>52.2</v>
      </c>
      <c r="J32" s="3">
        <f t="shared" si="24"/>
        <v>51.94</v>
      </c>
      <c r="K32" s="3">
        <f t="shared" si="24"/>
        <v>50.19</v>
      </c>
      <c r="L32" s="3">
        <f t="shared" si="24"/>
        <v>718592.62</v>
      </c>
      <c r="M32" s="3">
        <f t="shared" si="24"/>
        <v>39414786.640000001</v>
      </c>
      <c r="N32" s="3">
        <f t="shared" si="24"/>
        <v>8888264.1199999992</v>
      </c>
    </row>
    <row r="33" spans="1:14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6.47</v>
      </c>
      <c r="E33" s="3">
        <f>IFERROR(INDEX(E51:E500,MATCH($A$33,$C$51:$C$500,0)),"")</f>
        <v>5.49</v>
      </c>
      <c r="H33" s="3">
        <f>IFERROR(INDEX(D33:G33,COUNT(D33:G33)),"")</f>
        <v>5.49</v>
      </c>
      <c r="I33" s="3">
        <f t="shared" ref="I33:N33" si="25">IFERROR(INDEX(I51:I500,MATCH($C$33,$C$51:$C$500,0)),"")</f>
        <v>8.2799999999999994</v>
      </c>
      <c r="J33" s="3">
        <f t="shared" si="25"/>
        <v>2.56</v>
      </c>
      <c r="K33" s="3">
        <f t="shared" si="25"/>
        <v>2.19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-518.17999999999995</v>
      </c>
      <c r="E34" s="3">
        <f>IFERROR(INDEX(E51:E500,MATCH($A$34,$C$51:$C$500,0)),"")</f>
        <v>221.05</v>
      </c>
      <c r="H34" s="3">
        <f>IFERROR(INDEX(D34:G34,COUNT(D34:G34)),"")</f>
        <v>221.05</v>
      </c>
      <c r="I34" s="3">
        <f t="shared" ref="I34:N34" si="26">IFERROR(INDEX(I51:I500,MATCH($C$34,$C$51:$C$500,0)),"")</f>
        <v>21600</v>
      </c>
      <c r="J34" s="3">
        <f t="shared" si="26"/>
        <v>68.91</v>
      </c>
      <c r="K34" s="3">
        <f t="shared" si="26"/>
        <v>45.64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18.61</v>
      </c>
      <c r="E35" s="3">
        <f>IFERROR(INDEX(E51:E500,MATCH($A$35,$C$51:$C$500,0)),"")</f>
        <v>20.85</v>
      </c>
      <c r="H35" s="3">
        <f>IFERROR(INDEX(D35:G35,COUNT(D35:G35)),"")</f>
        <v>20.85</v>
      </c>
      <c r="I35" s="3">
        <f t="shared" ref="I35:N35" si="27">IFERROR(INDEX(I51:I500,MATCH($C$35,$C$51:$C$500,0)),"")</f>
        <v>6.47</v>
      </c>
      <c r="J35" s="3">
        <f t="shared" si="27"/>
        <v>1.47</v>
      </c>
      <c r="K35" s="3">
        <f t="shared" si="27"/>
        <v>1.25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64</v>
      </c>
      <c r="C36" t="s">
        <v>65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66</v>
      </c>
      <c r="C37" t="s">
        <v>67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73</v>
      </c>
      <c r="C51" t="s">
        <v>6</v>
      </c>
      <c r="D51" s="5">
        <v>73521029382</v>
      </c>
      <c r="E51" s="5">
        <v>56393715459</v>
      </c>
      <c r="F51" s="5">
        <v>41643732656</v>
      </c>
      <c r="G51" s="5">
        <v>41119305073</v>
      </c>
      <c r="I51" s="5">
        <v>267063247239</v>
      </c>
      <c r="J51" s="5">
        <v>361344059586</v>
      </c>
      <c r="K51" s="5">
        <v>352261975649</v>
      </c>
      <c r="L51" s="5">
        <v>395627919197</v>
      </c>
      <c r="M51" s="5">
        <v>428547098628</v>
      </c>
      <c r="N51" s="5">
        <v>478274933849</v>
      </c>
    </row>
    <row r="52" spans="2:14" ht="15.5" x14ac:dyDescent="0.35">
      <c r="C52" t="s">
        <v>74</v>
      </c>
      <c r="D52" s="5">
        <v>-72790976003</v>
      </c>
      <c r="E52" s="5">
        <v>-47008307215</v>
      </c>
      <c r="F52" s="5">
        <v>-24254516085</v>
      </c>
      <c r="G52" s="5">
        <v>-56592196904</v>
      </c>
      <c r="I52" s="5">
        <v>-258198819085</v>
      </c>
      <c r="J52" s="5">
        <v>-340844774382</v>
      </c>
      <c r="K52" s="5">
        <v>-328156747417</v>
      </c>
      <c r="L52" s="5">
        <v>-366069512511</v>
      </c>
      <c r="M52" s="5">
        <v>-399697495988</v>
      </c>
      <c r="N52" s="5">
        <v>-451498906148</v>
      </c>
    </row>
    <row r="53" spans="2:14" ht="15.5" x14ac:dyDescent="0.35">
      <c r="C53" t="s">
        <v>75</v>
      </c>
      <c r="D53" s="5">
        <v>730053379</v>
      </c>
      <c r="E53" s="5">
        <v>9385408244</v>
      </c>
      <c r="F53" s="5">
        <v>17389216571</v>
      </c>
      <c r="G53" s="5">
        <v>-15472891831</v>
      </c>
      <c r="I53" s="5">
        <v>8864428154</v>
      </c>
      <c r="J53" s="5">
        <v>20499285204</v>
      </c>
      <c r="K53" s="5">
        <v>24105228232</v>
      </c>
      <c r="L53" s="5">
        <v>29558406686</v>
      </c>
      <c r="M53" s="5">
        <v>28849602640</v>
      </c>
      <c r="N53" s="5">
        <v>26776027701</v>
      </c>
    </row>
    <row r="54" spans="2:14" ht="15.5" x14ac:dyDescent="0.35">
      <c r="C54" t="s">
        <v>76</v>
      </c>
      <c r="D54" s="5">
        <v>-3236263138</v>
      </c>
      <c r="E54" s="5">
        <v>-3727948914</v>
      </c>
      <c r="F54" s="5">
        <v>-2733718901</v>
      </c>
      <c r="G54" s="5">
        <v>-1739165524</v>
      </c>
      <c r="I54" s="5">
        <v>-12912736372</v>
      </c>
      <c r="J54" s="5">
        <v>-13454453419</v>
      </c>
      <c r="K54" s="5">
        <v>-17958566975</v>
      </c>
      <c r="L54" s="5">
        <v>-19787364456</v>
      </c>
      <c r="M54" s="5">
        <v>-19156779243</v>
      </c>
      <c r="N54" s="5">
        <v>-18141368612</v>
      </c>
    </row>
    <row r="55" spans="2:14" ht="15.5" x14ac:dyDescent="0.35">
      <c r="C55" t="s">
        <v>361</v>
      </c>
    </row>
    <row r="56" spans="2:14" ht="15.5" x14ac:dyDescent="0.35">
      <c r="C56" t="s">
        <v>240</v>
      </c>
      <c r="D56" s="5">
        <v>-1138705364</v>
      </c>
      <c r="E56" s="5">
        <v>-988526091</v>
      </c>
      <c r="F56" s="5">
        <v>-583993600</v>
      </c>
      <c r="G56" s="5">
        <v>-385717718</v>
      </c>
      <c r="I56" s="5">
        <v>-2554965528</v>
      </c>
      <c r="J56" s="5">
        <v>-2670492305</v>
      </c>
      <c r="K56" s="5">
        <v>-3407146021</v>
      </c>
      <c r="L56" s="5">
        <v>-3621471422</v>
      </c>
      <c r="M56" s="5">
        <v>-3552875510</v>
      </c>
      <c r="N56" s="5">
        <v>-4078236052</v>
      </c>
    </row>
    <row r="57" spans="2:14" ht="15.5" x14ac:dyDescent="0.35">
      <c r="C57" t="s">
        <v>77</v>
      </c>
      <c r="D57" s="5">
        <v>-2097557774</v>
      </c>
      <c r="E57" s="5">
        <v>-2739422823</v>
      </c>
      <c r="F57" s="5">
        <v>-2149725301</v>
      </c>
      <c r="G57" s="5">
        <v>-1353447806</v>
      </c>
      <c r="I57" s="5">
        <v>-10357770844</v>
      </c>
      <c r="J57" s="5">
        <v>-10783961114</v>
      </c>
      <c r="K57" s="5">
        <v>-14551420954</v>
      </c>
      <c r="L57" s="5">
        <v>-16165893034</v>
      </c>
      <c r="M57" s="5">
        <v>-15603903733</v>
      </c>
      <c r="N57" s="5">
        <v>-14063132560</v>
      </c>
    </row>
    <row r="58" spans="2:14" ht="15.5" x14ac:dyDescent="0.35">
      <c r="C58" t="s">
        <v>1288</v>
      </c>
    </row>
    <row r="59" spans="2:14" ht="15.5" x14ac:dyDescent="0.35">
      <c r="C59" t="s">
        <v>78</v>
      </c>
      <c r="D59" s="5">
        <v>-2506209759</v>
      </c>
      <c r="E59" s="5">
        <v>5657459330</v>
      </c>
      <c r="F59" s="5">
        <v>14655497670</v>
      </c>
      <c r="G59" s="5">
        <v>-17212057355</v>
      </c>
      <c r="I59" s="5">
        <v>-4048308218</v>
      </c>
      <c r="J59" s="5">
        <v>7044831785</v>
      </c>
      <c r="K59" s="5">
        <v>6146661257</v>
      </c>
      <c r="L59" s="5">
        <v>9771042230</v>
      </c>
      <c r="M59" s="5">
        <v>9692823397</v>
      </c>
      <c r="N59" s="5">
        <v>8634659089</v>
      </c>
    </row>
    <row r="60" spans="2:14" ht="15.5" x14ac:dyDescent="0.35">
      <c r="C60" t="s">
        <v>79</v>
      </c>
      <c r="D60" s="5">
        <v>-618977778</v>
      </c>
      <c r="E60" s="5">
        <v>1146615188</v>
      </c>
      <c r="F60" s="5">
        <v>2149105072</v>
      </c>
      <c r="G60" s="5">
        <v>-900895395</v>
      </c>
      <c r="I60" s="5">
        <v>4069212499</v>
      </c>
      <c r="J60" s="5">
        <v>3513209654</v>
      </c>
      <c r="K60" s="5">
        <v>6230030781</v>
      </c>
      <c r="L60" s="5">
        <v>5852645400</v>
      </c>
      <c r="M60" s="5">
        <v>53144259513</v>
      </c>
      <c r="N60" s="5">
        <v>-5824707904</v>
      </c>
    </row>
    <row r="61" spans="2:14" ht="15.5" x14ac:dyDescent="0.35">
      <c r="C61" t="s">
        <v>27</v>
      </c>
      <c r="D61" s="5">
        <v>-1846423321</v>
      </c>
      <c r="E61" s="5">
        <v>-990463480</v>
      </c>
      <c r="F61" s="5">
        <v>-592638486</v>
      </c>
      <c r="G61" s="5">
        <v>-1605560387</v>
      </c>
      <c r="I61" s="5">
        <v>-4442196062</v>
      </c>
      <c r="J61" s="5">
        <v>-3478449100</v>
      </c>
      <c r="K61" s="5">
        <v>-1976266008</v>
      </c>
      <c r="L61" s="5">
        <v>-1606602198</v>
      </c>
      <c r="M61" s="5">
        <v>-5139538017</v>
      </c>
      <c r="N61" s="5">
        <v>-7554546931</v>
      </c>
    </row>
    <row r="62" spans="2:14" ht="15.5" x14ac:dyDescent="0.35">
      <c r="C62" t="s">
        <v>243</v>
      </c>
      <c r="D62" s="5">
        <v>-1241144727</v>
      </c>
      <c r="E62" s="5">
        <v>314131683</v>
      </c>
      <c r="F62" s="5">
        <v>742105915</v>
      </c>
      <c r="G62" s="5">
        <v>-439391255</v>
      </c>
      <c r="I62" s="5">
        <v>1473987509</v>
      </c>
      <c r="J62" s="5">
        <v>-1338226502</v>
      </c>
      <c r="K62" s="5">
        <v>475728200</v>
      </c>
      <c r="L62" s="5">
        <v>2073483683</v>
      </c>
      <c r="M62" s="5">
        <v>1339414168</v>
      </c>
      <c r="N62" s="5">
        <v>-88757799</v>
      </c>
    </row>
    <row r="63" spans="2:14" ht="15.5" x14ac:dyDescent="0.35">
      <c r="C63" t="s">
        <v>81</v>
      </c>
    </row>
    <row r="64" spans="2:14" ht="15.5" x14ac:dyDescent="0.35">
      <c r="C64" t="s">
        <v>82</v>
      </c>
      <c r="D64" s="5">
        <v>-618977778</v>
      </c>
      <c r="E64" s="5">
        <v>1146615188</v>
      </c>
      <c r="F64" s="5">
        <v>2149105072</v>
      </c>
      <c r="G64" s="5">
        <v>-900895395</v>
      </c>
      <c r="I64" s="5">
        <v>4069212499</v>
      </c>
      <c r="J64" s="5">
        <v>3513209654</v>
      </c>
      <c r="K64" s="5">
        <v>6230030781</v>
      </c>
      <c r="L64" s="5">
        <v>5852645400</v>
      </c>
      <c r="M64" s="5">
        <v>53144259513</v>
      </c>
      <c r="N64" s="5">
        <v>-5824707904</v>
      </c>
    </row>
    <row r="65" spans="2:14" ht="15.5" x14ac:dyDescent="0.35">
      <c r="C65" t="s">
        <v>29</v>
      </c>
      <c r="D65" s="5">
        <v>-3125187537</v>
      </c>
      <c r="E65" s="5">
        <v>6804074518</v>
      </c>
      <c r="F65" s="5">
        <v>16804602742</v>
      </c>
      <c r="G65" s="5">
        <v>-18112952750</v>
      </c>
      <c r="I65" s="5">
        <v>20904281</v>
      </c>
      <c r="J65" s="5">
        <v>10558041439</v>
      </c>
      <c r="K65" s="5">
        <v>12376692038</v>
      </c>
      <c r="L65" s="5">
        <v>15623687630</v>
      </c>
      <c r="M65" s="5">
        <v>62837082910</v>
      </c>
      <c r="N65" s="5">
        <v>2809951185</v>
      </c>
    </row>
    <row r="66" spans="2:14" ht="15.5" x14ac:dyDescent="0.35">
      <c r="C66" t="s">
        <v>28</v>
      </c>
      <c r="D66" s="5">
        <v>493878394</v>
      </c>
      <c r="E66" s="5">
        <v>-1496587253</v>
      </c>
      <c r="F66" s="5">
        <v>14793704</v>
      </c>
      <c r="G66" s="5">
        <v>207877149</v>
      </c>
      <c r="I66" s="5">
        <v>54513582</v>
      </c>
      <c r="J66" s="5">
        <v>-2829221114</v>
      </c>
      <c r="K66" s="5">
        <v>-2742621830</v>
      </c>
      <c r="L66" s="5">
        <v>-3164565342</v>
      </c>
      <c r="M66" s="5">
        <v>-2256667939</v>
      </c>
      <c r="N66" s="5">
        <v>-879122597</v>
      </c>
    </row>
    <row r="67" spans="2:14" ht="15.5" x14ac:dyDescent="0.35">
      <c r="C67" t="s">
        <v>83</v>
      </c>
      <c r="E67" s="5">
        <v>-1530268601</v>
      </c>
      <c r="F67" s="5">
        <v>-161274224</v>
      </c>
      <c r="G67" s="5">
        <v>296231795</v>
      </c>
      <c r="I67" s="5">
        <v>-161274224</v>
      </c>
      <c r="J67" s="5">
        <v>-3144188315</v>
      </c>
      <c r="K67" s="5">
        <v>-2922845685</v>
      </c>
      <c r="L67" s="5">
        <v>-3221764260</v>
      </c>
      <c r="M67" s="5">
        <v>-2368912448</v>
      </c>
      <c r="N67" s="5">
        <v>-979463389</v>
      </c>
    </row>
    <row r="68" spans="2:14" ht="15.5" x14ac:dyDescent="0.35">
      <c r="C68" t="s">
        <v>84</v>
      </c>
      <c r="E68" s="5">
        <v>33681348</v>
      </c>
      <c r="F68" s="5">
        <v>176067928</v>
      </c>
      <c r="G68" s="5">
        <v>-88354646</v>
      </c>
      <c r="I68" s="5">
        <v>215787806</v>
      </c>
      <c r="J68" s="5">
        <v>314967201</v>
      </c>
      <c r="K68" s="5">
        <v>180223855</v>
      </c>
      <c r="L68" s="5">
        <v>57198918</v>
      </c>
      <c r="M68" s="5">
        <v>112244509</v>
      </c>
      <c r="N68" s="5">
        <v>100340792</v>
      </c>
    </row>
    <row r="69" spans="2:14" ht="15.5" x14ac:dyDescent="0.35">
      <c r="C69" t="s">
        <v>85</v>
      </c>
      <c r="D69" s="5">
        <v>493878394</v>
      </c>
      <c r="E69" s="5">
        <v>-1496587253</v>
      </c>
      <c r="F69" s="5">
        <v>14793704</v>
      </c>
      <c r="G69" s="5">
        <v>207877149</v>
      </c>
      <c r="I69" s="5">
        <v>54513582</v>
      </c>
      <c r="J69" s="5">
        <v>-2829221114</v>
      </c>
      <c r="K69" s="5">
        <v>-2742621830</v>
      </c>
      <c r="L69" s="5">
        <v>-3164565342</v>
      </c>
      <c r="M69" s="5">
        <v>-2256667939</v>
      </c>
      <c r="N69" s="5">
        <v>-879122597</v>
      </c>
    </row>
    <row r="70" spans="2:14" ht="15.5" x14ac:dyDescent="0.35">
      <c r="C70" t="s">
        <v>87</v>
      </c>
      <c r="D70" s="5">
        <v>-2631309143</v>
      </c>
      <c r="E70" s="5">
        <v>5307487265</v>
      </c>
      <c r="F70" s="5">
        <v>16819396446</v>
      </c>
      <c r="G70" s="5">
        <v>-17905075601</v>
      </c>
      <c r="I70" s="5">
        <v>75417863</v>
      </c>
      <c r="J70" s="5">
        <v>7728820325</v>
      </c>
      <c r="K70" s="5">
        <v>9634070208</v>
      </c>
      <c r="L70" s="5">
        <v>12459122288</v>
      </c>
      <c r="M70" s="5">
        <v>60580414971</v>
      </c>
      <c r="N70" s="5">
        <v>1930828588</v>
      </c>
    </row>
    <row r="71" spans="2:14" ht="15.5" x14ac:dyDescent="0.35">
      <c r="C71" t="s">
        <v>88</v>
      </c>
      <c r="F71" s="5">
        <v>969850888</v>
      </c>
      <c r="I71" s="5">
        <v>969850888</v>
      </c>
      <c r="J71" s="5">
        <v>-726937417</v>
      </c>
      <c r="K71" s="5">
        <v>420491545</v>
      </c>
      <c r="L71" s="5">
        <v>-313876797</v>
      </c>
      <c r="M71" s="5">
        <v>472630062</v>
      </c>
      <c r="N71" s="5">
        <v>-463952510</v>
      </c>
    </row>
    <row r="72" spans="2:14" ht="15.5" x14ac:dyDescent="0.35">
      <c r="C72" t="s">
        <v>320</v>
      </c>
      <c r="F72" s="5">
        <v>969850888</v>
      </c>
      <c r="I72" s="5">
        <v>969850888</v>
      </c>
      <c r="J72" s="5">
        <v>-726937417</v>
      </c>
      <c r="K72" s="5">
        <v>420491545</v>
      </c>
      <c r="L72" s="5">
        <v>-313876797</v>
      </c>
      <c r="M72" s="5">
        <v>472630062</v>
      </c>
      <c r="N72" s="5">
        <v>-463952510</v>
      </c>
    </row>
    <row r="73" spans="2:14" ht="15.5" x14ac:dyDescent="0.35">
      <c r="C73" t="s">
        <v>89</v>
      </c>
      <c r="D73" s="5">
        <v>-2631309143</v>
      </c>
      <c r="E73" s="5">
        <v>5307487265</v>
      </c>
      <c r="F73" s="5">
        <v>17789247334</v>
      </c>
      <c r="G73" s="5">
        <v>-17905075601</v>
      </c>
      <c r="I73" s="5">
        <v>1045268751</v>
      </c>
      <c r="J73" s="5">
        <v>7001882908</v>
      </c>
      <c r="K73" s="5">
        <v>10054561753</v>
      </c>
      <c r="L73" s="5">
        <v>12145245491</v>
      </c>
      <c r="M73" s="5">
        <v>61053045033</v>
      </c>
      <c r="N73" s="5">
        <v>1466876078</v>
      </c>
    </row>
    <row r="74" spans="2:14" ht="15.5" x14ac:dyDescent="0.35">
      <c r="C74" t="s">
        <v>90</v>
      </c>
      <c r="D74" s="5">
        <v>-2631309143</v>
      </c>
      <c r="E74" s="5">
        <v>5307487265</v>
      </c>
      <c r="F74" s="5">
        <v>16819396446</v>
      </c>
      <c r="G74" s="5">
        <v>-17905075601</v>
      </c>
      <c r="I74" s="5">
        <v>75417863</v>
      </c>
      <c r="J74" s="5">
        <v>7728820325</v>
      </c>
      <c r="K74" s="5">
        <v>9634070208</v>
      </c>
      <c r="L74" s="5">
        <v>12459122288</v>
      </c>
      <c r="M74" s="5">
        <v>60580414971</v>
      </c>
      <c r="N74" s="5">
        <v>1930828588</v>
      </c>
    </row>
    <row r="75" spans="2:14" ht="15.5" x14ac:dyDescent="0.35">
      <c r="C75" t="s">
        <v>8</v>
      </c>
      <c r="D75" s="5">
        <v>-2631309143</v>
      </c>
      <c r="E75" s="5">
        <v>5307487265</v>
      </c>
      <c r="F75" s="5">
        <v>17789247334</v>
      </c>
      <c r="G75" s="5">
        <v>-17905075601</v>
      </c>
      <c r="I75" s="5">
        <v>1045268751</v>
      </c>
      <c r="J75" s="5">
        <v>7001882908</v>
      </c>
      <c r="K75" s="5">
        <v>10054561753</v>
      </c>
      <c r="L75" s="5">
        <v>12145245491</v>
      </c>
      <c r="M75" s="5">
        <v>61053045033</v>
      </c>
      <c r="N75" s="5">
        <v>1466876078</v>
      </c>
    </row>
    <row r="76" spans="2:14" ht="15.5" x14ac:dyDescent="0.35">
      <c r="C76" t="s">
        <v>92</v>
      </c>
      <c r="D76" s="5">
        <v>-2631309143</v>
      </c>
      <c r="E76" s="5">
        <v>5307487265</v>
      </c>
      <c r="F76" s="5">
        <v>16819396446</v>
      </c>
      <c r="G76" s="5">
        <v>-17905075601</v>
      </c>
      <c r="I76" s="5">
        <v>75417863</v>
      </c>
      <c r="J76" s="5">
        <v>7728820325</v>
      </c>
      <c r="K76" s="5">
        <v>9634070208</v>
      </c>
      <c r="L76" s="5">
        <v>12459122288</v>
      </c>
      <c r="M76" s="5">
        <v>60580414971</v>
      </c>
      <c r="N76" s="5">
        <v>1930828588</v>
      </c>
    </row>
    <row r="77" spans="2:14" ht="15.5" x14ac:dyDescent="0.35">
      <c r="C77" t="s">
        <v>93</v>
      </c>
      <c r="D77" s="5">
        <v>-2631309143</v>
      </c>
      <c r="E77" s="5">
        <v>5307487265</v>
      </c>
      <c r="F77" s="5">
        <v>17789247334</v>
      </c>
      <c r="G77" s="5">
        <v>-17905075601</v>
      </c>
      <c r="I77" s="5">
        <v>1045268751</v>
      </c>
      <c r="J77" s="5">
        <v>7001882908</v>
      </c>
      <c r="K77" s="5">
        <v>10054561753</v>
      </c>
      <c r="L77" s="5">
        <v>12145245491</v>
      </c>
      <c r="M77" s="5">
        <v>61053045033</v>
      </c>
      <c r="N77" s="5">
        <v>1466876078</v>
      </c>
    </row>
    <row r="78" spans="2:14" ht="15.5" x14ac:dyDescent="0.35">
      <c r="C78" t="s">
        <v>94</v>
      </c>
      <c r="D78" s="5">
        <v>-2631309143</v>
      </c>
      <c r="E78" s="5">
        <v>5307487265</v>
      </c>
      <c r="F78" s="5">
        <v>17789247334</v>
      </c>
      <c r="G78" s="5">
        <v>-17905075601</v>
      </c>
      <c r="I78" s="5">
        <v>1045268751</v>
      </c>
      <c r="J78" s="5">
        <v>7001882908</v>
      </c>
      <c r="K78" s="5">
        <v>10054561753</v>
      </c>
      <c r="L78" s="5">
        <v>12145245491</v>
      </c>
      <c r="M78" s="5">
        <v>61053045033</v>
      </c>
      <c r="N78" s="5">
        <v>1466876078</v>
      </c>
    </row>
    <row r="80" spans="2:14" ht="15.5" x14ac:dyDescent="0.35">
      <c r="B80" t="s">
        <v>95</v>
      </c>
      <c r="C80" t="s">
        <v>96</v>
      </c>
    </row>
    <row r="81" spans="3:14" ht="15.5" x14ac:dyDescent="0.35">
      <c r="C81" t="s">
        <v>97</v>
      </c>
    </row>
    <row r="82" spans="3:14" ht="15.5" x14ac:dyDescent="0.35">
      <c r="C82" t="s">
        <v>20</v>
      </c>
      <c r="D82" s="5">
        <v>2083665081</v>
      </c>
      <c r="E82" s="5">
        <v>2762341762</v>
      </c>
      <c r="F82" s="5">
        <v>2128767432</v>
      </c>
      <c r="G82" s="5">
        <v>2495207466</v>
      </c>
      <c r="I82" s="5">
        <v>2128767432</v>
      </c>
      <c r="J82" s="5">
        <v>3308328305</v>
      </c>
      <c r="K82" s="5">
        <v>10914502128</v>
      </c>
      <c r="L82" s="5">
        <v>10233835622</v>
      </c>
      <c r="M82" s="5">
        <v>15041903299</v>
      </c>
      <c r="N82" s="5">
        <v>12508939666</v>
      </c>
    </row>
    <row r="83" spans="3:14" ht="15.5" x14ac:dyDescent="0.35">
      <c r="C83" t="s">
        <v>98</v>
      </c>
      <c r="D83" s="5">
        <v>3720614943</v>
      </c>
      <c r="E83" s="5">
        <v>2907401975</v>
      </c>
      <c r="F83" s="5">
        <v>2546536328</v>
      </c>
      <c r="G83" s="5">
        <v>2735826917</v>
      </c>
      <c r="I83" s="5">
        <v>2546536328</v>
      </c>
      <c r="J83" s="5">
        <v>2564430143</v>
      </c>
      <c r="K83" s="5">
        <v>6275199936</v>
      </c>
      <c r="L83" s="5">
        <v>3762288369</v>
      </c>
      <c r="M83" s="5">
        <v>4174899607</v>
      </c>
      <c r="N83" s="5">
        <v>11987672353</v>
      </c>
    </row>
    <row r="84" spans="3:14" ht="15.5" x14ac:dyDescent="0.35">
      <c r="C84" t="s">
        <v>99</v>
      </c>
      <c r="D84" s="5">
        <v>36815069129</v>
      </c>
    </row>
    <row r="85" spans="3:14" ht="15.5" x14ac:dyDescent="0.35">
      <c r="C85" t="s">
        <v>247</v>
      </c>
      <c r="M85" s="5">
        <v>1400000000</v>
      </c>
    </row>
    <row r="86" spans="3:14" ht="15.5" x14ac:dyDescent="0.35">
      <c r="C86" t="s">
        <v>100</v>
      </c>
      <c r="D86" s="5">
        <v>3720614943</v>
      </c>
      <c r="E86" s="5">
        <v>2907401975</v>
      </c>
      <c r="F86" s="5">
        <v>2546536328</v>
      </c>
      <c r="G86" s="5">
        <v>2735826917</v>
      </c>
      <c r="I86" s="5">
        <v>2546536328</v>
      </c>
      <c r="J86" s="5">
        <v>2564430143</v>
      </c>
      <c r="K86" s="5">
        <v>6275199936</v>
      </c>
      <c r="L86" s="5">
        <v>3762288369</v>
      </c>
      <c r="M86" s="5">
        <v>4174899607</v>
      </c>
      <c r="N86" s="5">
        <v>11987672353</v>
      </c>
    </row>
    <row r="87" spans="3:14" ht="15.5" x14ac:dyDescent="0.35">
      <c r="C87" t="s">
        <v>103</v>
      </c>
      <c r="D87" s="5">
        <v>6062999057</v>
      </c>
      <c r="E87" s="5">
        <v>5122084112</v>
      </c>
      <c r="F87" s="5">
        <v>2699398782</v>
      </c>
      <c r="G87" s="5">
        <v>2816572906</v>
      </c>
      <c r="I87" s="5">
        <v>2699398782</v>
      </c>
      <c r="J87" s="5">
        <v>49366483455</v>
      </c>
      <c r="K87" s="5">
        <v>25939027283</v>
      </c>
      <c r="L87" s="5">
        <v>8393702000</v>
      </c>
      <c r="M87" s="5">
        <v>18595148398</v>
      </c>
      <c r="N87" s="5">
        <v>17378202243</v>
      </c>
    </row>
    <row r="88" spans="3:14" ht="15.5" x14ac:dyDescent="0.35">
      <c r="C88" t="s">
        <v>81</v>
      </c>
      <c r="D88" s="5">
        <v>358205771</v>
      </c>
      <c r="E88" s="5">
        <v>358205771</v>
      </c>
      <c r="F88" s="5">
        <v>358205771</v>
      </c>
      <c r="G88" s="5">
        <v>-611645117</v>
      </c>
      <c r="I88" s="5">
        <v>358205771</v>
      </c>
      <c r="J88" s="5">
        <v>-611645117</v>
      </c>
      <c r="K88" s="5">
        <v>115292300</v>
      </c>
      <c r="L88" s="5">
        <v>-305199245</v>
      </c>
      <c r="M88" s="5">
        <v>8677552</v>
      </c>
      <c r="N88" s="5">
        <v>-463952510</v>
      </c>
    </row>
    <row r="89" spans="3:14" ht="15.5" x14ac:dyDescent="0.35">
      <c r="C89" t="s">
        <v>104</v>
      </c>
      <c r="D89" s="5">
        <v>283776964538</v>
      </c>
      <c r="E89" s="5">
        <v>285373391787</v>
      </c>
      <c r="F89" s="5">
        <v>275411996343</v>
      </c>
      <c r="G89" s="5">
        <v>242382191743</v>
      </c>
      <c r="I89" s="5">
        <v>275411996343</v>
      </c>
      <c r="J89" s="5">
        <v>229565296215</v>
      </c>
      <c r="K89" s="5">
        <v>112172204006</v>
      </c>
      <c r="L89" s="5">
        <v>54948492204</v>
      </c>
      <c r="M89" s="5">
        <v>62056550004</v>
      </c>
      <c r="N89" s="5">
        <v>56135337492</v>
      </c>
    </row>
    <row r="90" spans="3:14" ht="15.5" x14ac:dyDescent="0.35">
      <c r="C90" t="s">
        <v>105</v>
      </c>
    </row>
    <row r="91" spans="3:14" ht="15.5" x14ac:dyDescent="0.35">
      <c r="C91" t="s">
        <v>101</v>
      </c>
      <c r="L91" s="5">
        <v>121155237390</v>
      </c>
      <c r="M91" s="5">
        <v>90258784578</v>
      </c>
      <c r="N91" s="5">
        <v>71938665455</v>
      </c>
    </row>
    <row r="92" spans="3:14" ht="15.5" x14ac:dyDescent="0.35">
      <c r="C92" t="s">
        <v>102</v>
      </c>
      <c r="L92" s="5">
        <v>121155237390</v>
      </c>
      <c r="M92" s="5">
        <v>90258784578</v>
      </c>
      <c r="N92" s="5">
        <v>71938665455</v>
      </c>
    </row>
    <row r="93" spans="3:14" ht="15.5" x14ac:dyDescent="0.35">
      <c r="C93" t="s">
        <v>248</v>
      </c>
      <c r="D93" s="5">
        <v>11998616215</v>
      </c>
      <c r="E93" s="5">
        <v>13239760942</v>
      </c>
      <c r="F93" s="5">
        <v>12925629259</v>
      </c>
      <c r="G93" s="5">
        <v>12183523344</v>
      </c>
      <c r="I93" s="5">
        <v>12925629259</v>
      </c>
      <c r="J93" s="5">
        <v>11451641750</v>
      </c>
      <c r="K93" s="5">
        <v>12789868252</v>
      </c>
      <c r="L93" s="5">
        <v>12314140052</v>
      </c>
      <c r="M93" s="5">
        <v>10240656369</v>
      </c>
      <c r="N93" s="5">
        <v>8901242201</v>
      </c>
    </row>
    <row r="94" spans="3:14" ht="15.5" x14ac:dyDescent="0.35">
      <c r="C94" t="s">
        <v>108</v>
      </c>
      <c r="D94" s="5">
        <v>1915353911</v>
      </c>
      <c r="E94" s="5">
        <v>1846704449</v>
      </c>
      <c r="F94" s="5">
        <v>1813023101</v>
      </c>
      <c r="G94" s="5">
        <v>1910502859</v>
      </c>
      <c r="I94" s="5">
        <v>1813023101</v>
      </c>
      <c r="J94" s="5">
        <v>1870782981</v>
      </c>
      <c r="K94" s="5">
        <v>1350782149</v>
      </c>
      <c r="L94" s="5">
        <v>1289158473</v>
      </c>
      <c r="M94" s="5">
        <v>1143430202</v>
      </c>
      <c r="N94" s="5">
        <v>1164491608</v>
      </c>
    </row>
    <row r="95" spans="3:14" ht="15.5" x14ac:dyDescent="0.35">
      <c r="C95" t="s">
        <v>106</v>
      </c>
      <c r="D95" s="5">
        <v>87473829323</v>
      </c>
      <c r="E95" s="5">
        <v>45382733754</v>
      </c>
      <c r="F95" s="5">
        <v>45754017154</v>
      </c>
      <c r="G95" s="5">
        <v>47138236257</v>
      </c>
      <c r="I95" s="5">
        <v>45754017154</v>
      </c>
      <c r="J95" s="5">
        <v>50335173699</v>
      </c>
      <c r="K95" s="5">
        <v>54848633414</v>
      </c>
      <c r="L95" s="5">
        <v>62393194708</v>
      </c>
      <c r="M95" s="5">
        <v>62076074316</v>
      </c>
      <c r="N95" s="5">
        <v>79250777060</v>
      </c>
    </row>
    <row r="96" spans="3:14" ht="15.5" x14ac:dyDescent="0.35">
      <c r="C96" t="s">
        <v>109</v>
      </c>
      <c r="D96" s="5">
        <v>233095549449</v>
      </c>
      <c r="E96" s="5">
        <v>235066749145</v>
      </c>
      <c r="F96" s="5">
        <v>235090219514</v>
      </c>
      <c r="G96" s="5">
        <v>235829812460</v>
      </c>
      <c r="I96" s="5">
        <v>235090219514</v>
      </c>
      <c r="J96" s="5">
        <v>238255148430</v>
      </c>
      <c r="K96" s="5">
        <v>243586833815</v>
      </c>
      <c r="L96" s="5">
        <v>206891630623</v>
      </c>
      <c r="M96" s="5">
        <v>163718945465</v>
      </c>
      <c r="N96" s="5">
        <v>161255176324</v>
      </c>
    </row>
    <row r="97" spans="3:14" ht="15.5" x14ac:dyDescent="0.35">
      <c r="C97" t="s">
        <v>110</v>
      </c>
      <c r="D97" s="5">
        <v>516872513987</v>
      </c>
      <c r="E97" s="5">
        <v>520440140932</v>
      </c>
      <c r="F97" s="5">
        <v>510502215857</v>
      </c>
      <c r="G97" s="5">
        <v>478212004203</v>
      </c>
      <c r="I97" s="5">
        <v>510502215857</v>
      </c>
      <c r="J97" s="5">
        <v>467820444645</v>
      </c>
      <c r="K97" s="5">
        <v>355759037821</v>
      </c>
      <c r="L97" s="5">
        <v>261840122827</v>
      </c>
      <c r="M97" s="5">
        <v>225775495469</v>
      </c>
      <c r="N97" s="5">
        <v>217390513816</v>
      </c>
    </row>
    <row r="98" spans="3:14" ht="15.5" x14ac:dyDescent="0.35">
      <c r="C98" t="s">
        <v>111</v>
      </c>
    </row>
    <row r="99" spans="3:14" ht="15.5" x14ac:dyDescent="0.35">
      <c r="C99" t="s">
        <v>112</v>
      </c>
    </row>
    <row r="100" spans="3:14" ht="15.5" x14ac:dyDescent="0.35">
      <c r="C100" t="s">
        <v>113</v>
      </c>
      <c r="D100" s="5">
        <v>288957189715</v>
      </c>
      <c r="E100" s="5">
        <v>286723050527</v>
      </c>
      <c r="F100" s="5">
        <v>281015959754</v>
      </c>
      <c r="G100" s="5">
        <v>264288924839</v>
      </c>
      <c r="I100" s="5">
        <v>281015959754</v>
      </c>
      <c r="J100" s="5">
        <v>233644681605</v>
      </c>
      <c r="K100" s="5">
        <v>144009919896</v>
      </c>
      <c r="L100" s="5">
        <v>130711352348</v>
      </c>
      <c r="M100" s="5">
        <v>131703242098</v>
      </c>
      <c r="N100" s="5">
        <v>166086052537</v>
      </c>
    </row>
    <row r="101" spans="3:14" ht="15.5" x14ac:dyDescent="0.35">
      <c r="C101" t="s">
        <v>250</v>
      </c>
      <c r="D101" s="5">
        <v>3000000000</v>
      </c>
      <c r="E101" s="5">
        <v>22430000000</v>
      </c>
      <c r="F101" s="5">
        <v>23922000000</v>
      </c>
      <c r="G101" s="5">
        <v>24403000000</v>
      </c>
      <c r="I101" s="5">
        <v>23922000000</v>
      </c>
      <c r="J101" s="5">
        <v>23605000000</v>
      </c>
      <c r="K101" s="5">
        <v>14821000000</v>
      </c>
      <c r="N101" s="5">
        <v>35186764578</v>
      </c>
    </row>
    <row r="102" spans="3:14" ht="15.5" x14ac:dyDescent="0.35">
      <c r="C102" t="s">
        <v>114</v>
      </c>
    </row>
    <row r="103" spans="3:14" ht="15.5" x14ac:dyDescent="0.35">
      <c r="C103" t="s">
        <v>251</v>
      </c>
      <c r="D103" s="5">
        <v>234319198590</v>
      </c>
      <c r="E103" s="5">
        <v>247696812997</v>
      </c>
      <c r="F103" s="5">
        <v>242013171998</v>
      </c>
      <c r="G103" s="5">
        <v>224749565364</v>
      </c>
      <c r="I103" s="5">
        <v>242013171998</v>
      </c>
      <c r="J103" s="5">
        <v>194191926612</v>
      </c>
      <c r="K103" s="5">
        <v>111935832330</v>
      </c>
      <c r="L103" s="5">
        <v>112345339634</v>
      </c>
      <c r="M103" s="5">
        <v>116377194825</v>
      </c>
      <c r="N103" s="5">
        <v>123800857181</v>
      </c>
    </row>
    <row r="104" spans="3:14" ht="15.5" x14ac:dyDescent="0.35">
      <c r="C104" t="s">
        <v>115</v>
      </c>
    </row>
    <row r="105" spans="3:14" ht="15.5" x14ac:dyDescent="0.35">
      <c r="C105" t="s">
        <v>252</v>
      </c>
      <c r="D105" s="5">
        <v>36815069129</v>
      </c>
      <c r="M105" s="5">
        <v>1400000000</v>
      </c>
    </row>
    <row r="106" spans="3:14" ht="15.5" x14ac:dyDescent="0.35">
      <c r="C106" t="s">
        <v>116</v>
      </c>
      <c r="D106" s="5">
        <v>10902922004</v>
      </c>
      <c r="E106" s="5">
        <v>11677237538</v>
      </c>
      <c r="F106" s="5">
        <v>10161787764</v>
      </c>
      <c r="G106" s="5">
        <v>10217359483</v>
      </c>
      <c r="I106" s="5">
        <v>10161787764</v>
      </c>
      <c r="J106" s="5">
        <v>10827424757</v>
      </c>
      <c r="K106" s="5">
        <v>11866540088</v>
      </c>
      <c r="L106" s="5">
        <v>12194260017</v>
      </c>
      <c r="M106" s="5">
        <v>9268952879</v>
      </c>
      <c r="N106" s="5">
        <v>1142402841</v>
      </c>
    </row>
    <row r="107" spans="3:14" ht="15.5" x14ac:dyDescent="0.35">
      <c r="C107" t="s">
        <v>322</v>
      </c>
    </row>
    <row r="108" spans="3:14" ht="15.5" x14ac:dyDescent="0.35">
      <c r="C108" t="s">
        <v>120</v>
      </c>
      <c r="D108" s="5">
        <v>8820000022</v>
      </c>
      <c r="E108" s="5">
        <v>12302500020</v>
      </c>
      <c r="F108" s="5">
        <v>13532250018</v>
      </c>
      <c r="G108" s="5">
        <v>14762000016</v>
      </c>
      <c r="I108" s="5">
        <v>13532250018</v>
      </c>
      <c r="J108" s="5">
        <v>18451250010</v>
      </c>
      <c r="K108" s="5">
        <v>4949343676</v>
      </c>
      <c r="L108" s="5">
        <v>9990764437</v>
      </c>
      <c r="M108" s="5">
        <v>9655180832</v>
      </c>
      <c r="N108" s="5">
        <v>27933093869</v>
      </c>
    </row>
    <row r="109" spans="3:14" ht="15.5" x14ac:dyDescent="0.35">
      <c r="C109" t="s">
        <v>324</v>
      </c>
      <c r="K109" s="5">
        <v>101330244</v>
      </c>
      <c r="L109" s="5">
        <v>446456959</v>
      </c>
      <c r="M109" s="5">
        <v>481088612</v>
      </c>
      <c r="N109" s="5">
        <v>351012874</v>
      </c>
    </row>
    <row r="110" spans="3:14" ht="15.5" x14ac:dyDescent="0.35">
      <c r="C110" t="s">
        <v>325</v>
      </c>
      <c r="D110" s="5">
        <v>3919999992</v>
      </c>
      <c r="E110" s="5">
        <v>4918999992</v>
      </c>
      <c r="F110" s="5">
        <v>4918999992</v>
      </c>
      <c r="G110" s="5">
        <v>4918999992</v>
      </c>
      <c r="I110" s="5">
        <v>4918999992</v>
      </c>
      <c r="J110" s="5">
        <v>5020330236</v>
      </c>
      <c r="K110" s="5">
        <v>5386547478</v>
      </c>
      <c r="L110" s="5">
        <v>6171752697</v>
      </c>
      <c r="M110" s="5">
        <v>4657094394</v>
      </c>
      <c r="N110" s="5">
        <v>5956027937</v>
      </c>
    </row>
    <row r="111" spans="3:14" ht="15.5" x14ac:dyDescent="0.35">
      <c r="C111" t="s">
        <v>122</v>
      </c>
      <c r="D111" s="5">
        <v>16443618867</v>
      </c>
      <c r="E111" s="5">
        <v>19614075857</v>
      </c>
      <c r="F111" s="5">
        <v>20690728820</v>
      </c>
      <c r="G111" s="5">
        <v>22916799415</v>
      </c>
      <c r="I111" s="5">
        <v>20690728820</v>
      </c>
      <c r="J111" s="5">
        <v>26425504508</v>
      </c>
      <c r="K111" s="5">
        <v>11000742301</v>
      </c>
      <c r="L111" s="5">
        <v>16153951711</v>
      </c>
      <c r="M111" s="5">
        <v>15242680094</v>
      </c>
      <c r="N111" s="5">
        <v>33527933035</v>
      </c>
    </row>
    <row r="112" spans="3:14" ht="15.5" x14ac:dyDescent="0.35">
      <c r="C112" t="s">
        <v>123</v>
      </c>
      <c r="D112" s="5">
        <v>16443618867</v>
      </c>
      <c r="E112" s="5">
        <v>19614075857</v>
      </c>
      <c r="F112" s="5">
        <v>20690728820</v>
      </c>
      <c r="G112" s="5">
        <v>22916799415</v>
      </c>
      <c r="I112" s="5">
        <v>20690728820</v>
      </c>
      <c r="J112" s="5">
        <v>26425504508</v>
      </c>
      <c r="K112" s="5">
        <v>11000742301</v>
      </c>
      <c r="L112" s="5">
        <v>16153951711</v>
      </c>
      <c r="M112" s="5">
        <v>15242680094</v>
      </c>
      <c r="N112" s="5">
        <v>33527933035</v>
      </c>
    </row>
    <row r="113" spans="2:14" ht="15.5" x14ac:dyDescent="0.35">
      <c r="C113" t="s">
        <v>119</v>
      </c>
    </row>
    <row r="114" spans="2:14" ht="15.5" x14ac:dyDescent="0.35">
      <c r="C114" t="s">
        <v>121</v>
      </c>
      <c r="D114" s="5">
        <v>8820000022</v>
      </c>
      <c r="E114" s="5">
        <v>12302500020</v>
      </c>
      <c r="F114" s="5">
        <v>13532250018</v>
      </c>
      <c r="G114" s="5">
        <v>14762000016</v>
      </c>
      <c r="I114" s="5">
        <v>13532250018</v>
      </c>
      <c r="J114" s="5">
        <v>18451250010</v>
      </c>
      <c r="K114" s="5">
        <v>5050673920</v>
      </c>
      <c r="L114" s="5">
        <v>10437221396</v>
      </c>
      <c r="M114" s="5">
        <v>10136269444</v>
      </c>
      <c r="N114" s="5">
        <v>28284106743</v>
      </c>
    </row>
    <row r="115" spans="2:14" ht="15.5" x14ac:dyDescent="0.35">
      <c r="C115" t="s">
        <v>124</v>
      </c>
      <c r="D115" s="5">
        <v>305400808582</v>
      </c>
      <c r="E115" s="5">
        <v>306337126384</v>
      </c>
      <c r="F115" s="5">
        <v>301706688574</v>
      </c>
      <c r="G115" s="5">
        <v>287205724254</v>
      </c>
      <c r="I115" s="5">
        <v>301706688574</v>
      </c>
      <c r="J115" s="5">
        <v>260070186113</v>
      </c>
      <c r="K115" s="5">
        <v>155010662197</v>
      </c>
      <c r="L115" s="5">
        <v>146865304059</v>
      </c>
      <c r="M115" s="5">
        <v>146945922192</v>
      </c>
      <c r="N115" s="5">
        <v>199613985572</v>
      </c>
    </row>
    <row r="116" spans="2:14" ht="15.5" x14ac:dyDescent="0.35">
      <c r="C116" t="s">
        <v>125</v>
      </c>
    </row>
    <row r="117" spans="2:14" ht="15.5" x14ac:dyDescent="0.35">
      <c r="C117" t="s">
        <v>126</v>
      </c>
      <c r="D117" s="5">
        <v>100000000000</v>
      </c>
      <c r="E117" s="5">
        <v>100000000000</v>
      </c>
      <c r="F117" s="5">
        <v>100000000000</v>
      </c>
      <c r="G117" s="5">
        <v>100000000000</v>
      </c>
      <c r="I117" s="5">
        <v>100000000000</v>
      </c>
      <c r="J117" s="5">
        <v>100000000000</v>
      </c>
      <c r="K117" s="5">
        <v>100000000000</v>
      </c>
      <c r="L117" s="5">
        <v>80000000000</v>
      </c>
      <c r="M117" s="5">
        <v>1000000000</v>
      </c>
      <c r="N117" s="5">
        <v>1000000000</v>
      </c>
    </row>
    <row r="118" spans="2:14" ht="15.5" x14ac:dyDescent="0.35">
      <c r="C118" t="s">
        <v>127</v>
      </c>
      <c r="D118" s="5">
        <v>55718995103</v>
      </c>
      <c r="E118" s="5">
        <v>55718995103</v>
      </c>
      <c r="F118" s="5">
        <v>55718995103</v>
      </c>
      <c r="G118" s="5">
        <v>55718995103</v>
      </c>
      <c r="I118" s="5">
        <v>55718995103</v>
      </c>
      <c r="J118" s="5">
        <v>55718995103</v>
      </c>
      <c r="K118" s="5">
        <v>55718995103</v>
      </c>
    </row>
    <row r="119" spans="2:14" ht="15.5" x14ac:dyDescent="0.35">
      <c r="C119" t="s">
        <v>128</v>
      </c>
      <c r="D119" s="5">
        <v>55394504531</v>
      </c>
      <c r="E119" s="5">
        <v>58025813674</v>
      </c>
      <c r="F119" s="5">
        <v>52718326409</v>
      </c>
      <c r="G119" s="5">
        <v>35898929963</v>
      </c>
      <c r="I119" s="5">
        <v>52718326409</v>
      </c>
      <c r="J119" s="5">
        <v>52642908546</v>
      </c>
      <c r="K119" s="5">
        <v>44914088221</v>
      </c>
      <c r="L119" s="5">
        <v>35280018013</v>
      </c>
      <c r="M119" s="5">
        <v>77820895725</v>
      </c>
      <c r="N119" s="5">
        <v>17240480754</v>
      </c>
    </row>
    <row r="120" spans="2:14" ht="15.5" x14ac:dyDescent="0.35">
      <c r="C120" t="s">
        <v>257</v>
      </c>
      <c r="D120" s="5">
        <v>2000000000</v>
      </c>
      <c r="E120" s="5">
        <v>2000000000</v>
      </c>
      <c r="F120" s="5">
        <v>2000000000</v>
      </c>
      <c r="G120" s="5">
        <v>2000000000</v>
      </c>
      <c r="I120" s="5">
        <v>2000000000</v>
      </c>
      <c r="J120" s="5">
        <v>2000000000</v>
      </c>
      <c r="K120" s="5">
        <v>2000000000</v>
      </c>
      <c r="L120" s="5">
        <v>2000000000</v>
      </c>
    </row>
    <row r="121" spans="2:14" ht="15.5" x14ac:dyDescent="0.35">
      <c r="C121" t="s">
        <v>258</v>
      </c>
      <c r="D121" s="5">
        <v>53394504531</v>
      </c>
      <c r="E121" s="5">
        <v>56025813674</v>
      </c>
      <c r="F121" s="5">
        <v>50718326409</v>
      </c>
      <c r="G121" s="5">
        <v>33898929963</v>
      </c>
      <c r="I121" s="5">
        <v>50718326409</v>
      </c>
      <c r="J121" s="5">
        <v>50642908546</v>
      </c>
      <c r="K121" s="5">
        <v>42914088221</v>
      </c>
      <c r="L121" s="5">
        <v>33280018013</v>
      </c>
      <c r="M121" s="5">
        <v>77820895725</v>
      </c>
      <c r="N121" s="5">
        <v>17240480754</v>
      </c>
    </row>
    <row r="122" spans="2:14" ht="15.5" x14ac:dyDescent="0.35">
      <c r="C122" t="s">
        <v>259</v>
      </c>
      <c r="D122" s="5">
        <v>55394504531</v>
      </c>
      <c r="E122" s="5">
        <v>58025813674</v>
      </c>
      <c r="F122" s="5">
        <v>52718326409</v>
      </c>
      <c r="G122" s="5">
        <v>35898929963</v>
      </c>
      <c r="I122" s="5">
        <v>52718326409</v>
      </c>
      <c r="J122" s="5">
        <v>52642908546</v>
      </c>
      <c r="K122" s="5">
        <v>44914088221</v>
      </c>
      <c r="L122" s="5">
        <v>35280018013</v>
      </c>
      <c r="M122" s="5">
        <v>77820895725</v>
      </c>
      <c r="N122" s="5">
        <v>17240480754</v>
      </c>
    </row>
    <row r="123" spans="2:14" ht="15.5" x14ac:dyDescent="0.35">
      <c r="C123" t="s">
        <v>260</v>
      </c>
    </row>
    <row r="124" spans="2:14" ht="15.5" x14ac:dyDescent="0.35">
      <c r="C124" t="s">
        <v>10</v>
      </c>
      <c r="D124" s="5">
        <v>211471705405</v>
      </c>
      <c r="E124" s="5">
        <v>214103014548</v>
      </c>
      <c r="F124" s="5">
        <v>208795527283</v>
      </c>
      <c r="G124" s="5">
        <v>191006279949</v>
      </c>
      <c r="I124" s="5">
        <v>208795527283</v>
      </c>
      <c r="J124" s="5">
        <v>207750258532</v>
      </c>
      <c r="K124" s="5">
        <v>200748375624</v>
      </c>
      <c r="L124" s="5">
        <v>114974818768</v>
      </c>
      <c r="M124" s="5">
        <v>78829573277</v>
      </c>
      <c r="N124" s="5">
        <v>17776528244</v>
      </c>
    </row>
    <row r="125" spans="2:14" ht="15.5" x14ac:dyDescent="0.35">
      <c r="C125" t="s">
        <v>129</v>
      </c>
      <c r="D125" s="5">
        <v>516872513987</v>
      </c>
      <c r="E125" s="5">
        <v>520440140932</v>
      </c>
      <c r="F125" s="5">
        <v>510502215857</v>
      </c>
      <c r="G125" s="5">
        <v>478212004203</v>
      </c>
      <c r="I125" s="5">
        <v>510502215857</v>
      </c>
      <c r="J125" s="5">
        <v>467820444645</v>
      </c>
      <c r="K125" s="5">
        <v>355759037821</v>
      </c>
      <c r="L125" s="5">
        <v>261840122827</v>
      </c>
      <c r="M125" s="5">
        <v>225775495469</v>
      </c>
      <c r="N125" s="5">
        <v>217390513816</v>
      </c>
    </row>
    <row r="126" spans="2:14" ht="15.5" x14ac:dyDescent="0.35">
      <c r="C126" t="s">
        <v>130</v>
      </c>
      <c r="D126" s="5">
        <v>4000000000</v>
      </c>
      <c r="E126" s="5">
        <v>4000000000</v>
      </c>
      <c r="F126" s="5">
        <v>4000000000</v>
      </c>
      <c r="G126" s="5">
        <v>4000000000</v>
      </c>
      <c r="I126" s="5">
        <v>4000000000</v>
      </c>
      <c r="J126" s="5">
        <v>4000000000</v>
      </c>
      <c r="K126" s="5">
        <v>4000000000</v>
      </c>
      <c r="L126" s="5">
        <v>160000</v>
      </c>
      <c r="M126" s="5">
        <v>2000</v>
      </c>
      <c r="N126" s="5">
        <v>2000</v>
      </c>
    </row>
    <row r="128" spans="2:14" ht="15.5" x14ac:dyDescent="0.35">
      <c r="B128" t="s">
        <v>131</v>
      </c>
      <c r="C128" t="s">
        <v>132</v>
      </c>
      <c r="D128" s="5">
        <v>-12962815974</v>
      </c>
      <c r="E128" s="5">
        <v>4460253328</v>
      </c>
      <c r="F128" s="5">
        <v>1447158344</v>
      </c>
      <c r="G128" s="5">
        <v>863677156</v>
      </c>
      <c r="I128" s="5">
        <v>4672405304</v>
      </c>
      <c r="J128" s="5">
        <v>-26434860640</v>
      </c>
      <c r="K128" s="5">
        <v>-29223759542</v>
      </c>
      <c r="L128" s="5">
        <v>19743414194</v>
      </c>
      <c r="M128" s="5">
        <v>13702834463</v>
      </c>
      <c r="N128" s="5">
        <v>46693304746</v>
      </c>
    </row>
    <row r="129" spans="3:14" ht="15.5" x14ac:dyDescent="0.35">
      <c r="C129" t="s">
        <v>133</v>
      </c>
      <c r="D129" s="5">
        <v>75176406684</v>
      </c>
      <c r="E129" s="5">
        <v>57855796797</v>
      </c>
      <c r="F129" s="5">
        <v>43815959846</v>
      </c>
      <c r="G129" s="5">
        <v>43153874335</v>
      </c>
      <c r="I129" s="5">
        <v>273874217314</v>
      </c>
      <c r="J129" s="5">
        <v>373384714635</v>
      </c>
      <c r="K129" s="5">
        <v>357464262082</v>
      </c>
      <c r="L129" s="5">
        <v>401397468961</v>
      </c>
      <c r="M129" s="5">
        <v>441158622795</v>
      </c>
      <c r="N129" s="5">
        <v>473520269784</v>
      </c>
    </row>
    <row r="130" spans="3:14" ht="15.5" x14ac:dyDescent="0.35">
      <c r="C130" t="s">
        <v>134</v>
      </c>
      <c r="D130" s="5">
        <v>-81482837073</v>
      </c>
      <c r="E130" s="5">
        <v>-46108611869</v>
      </c>
      <c r="F130" s="5">
        <v>-36888267365</v>
      </c>
      <c r="G130" s="5">
        <v>-35697633662</v>
      </c>
      <c r="I130" s="5">
        <v>-240961550198</v>
      </c>
      <c r="J130" s="5">
        <v>-368952621696</v>
      </c>
      <c r="K130" s="5">
        <v>-351439517697</v>
      </c>
      <c r="L130" s="5">
        <v>-353152635122</v>
      </c>
      <c r="M130" s="5">
        <v>-403153052172</v>
      </c>
      <c r="N130" s="5">
        <v>-397366027158</v>
      </c>
    </row>
    <row r="131" spans="3:14" ht="15.5" x14ac:dyDescent="0.35">
      <c r="C131" t="s">
        <v>365</v>
      </c>
      <c r="D131" s="5">
        <v>-2489138571</v>
      </c>
      <c r="E131" s="5">
        <v>-4126568298</v>
      </c>
      <c r="F131" s="5">
        <v>-3189451377</v>
      </c>
      <c r="G131" s="5">
        <v>-4473638316</v>
      </c>
      <c r="I131" s="5">
        <v>-16984346051</v>
      </c>
      <c r="J131" s="5">
        <v>-16636135732</v>
      </c>
      <c r="K131" s="5">
        <v>-17098955130</v>
      </c>
      <c r="L131" s="5">
        <v>-18314408952</v>
      </c>
      <c r="M131" s="5">
        <v>-16624679618</v>
      </c>
      <c r="N131" s="5">
        <v>-13819510789</v>
      </c>
    </row>
    <row r="132" spans="3:14" ht="15.5" x14ac:dyDescent="0.35">
      <c r="C132" t="s">
        <v>266</v>
      </c>
      <c r="D132" s="5">
        <v>-1969549513</v>
      </c>
      <c r="E132" s="5">
        <v>-2169899822</v>
      </c>
      <c r="F132" s="5">
        <v>-1157250410</v>
      </c>
      <c r="G132" s="5">
        <v>-879414028</v>
      </c>
      <c r="I132" s="5">
        <v>-5971944925</v>
      </c>
      <c r="J132" s="5">
        <v>-6569653701</v>
      </c>
      <c r="K132" s="5">
        <v>-12922717175</v>
      </c>
      <c r="L132" s="5">
        <v>-8120132916</v>
      </c>
      <c r="M132" s="5">
        <v>-2075122466</v>
      </c>
      <c r="N132" s="5">
        <v>-7674240240</v>
      </c>
    </row>
    <row r="133" spans="3:14" ht="15.5" x14ac:dyDescent="0.35">
      <c r="C133" t="s">
        <v>265</v>
      </c>
      <c r="D133" s="5">
        <v>-1846423321</v>
      </c>
      <c r="E133" s="5">
        <v>-990463480</v>
      </c>
      <c r="F133" s="5">
        <v>-592638486</v>
      </c>
      <c r="G133" s="5">
        <v>-1605560387</v>
      </c>
      <c r="I133" s="5">
        <v>-4442196062</v>
      </c>
      <c r="J133" s="5">
        <v>-3478449100</v>
      </c>
      <c r="K133" s="5">
        <v>-1976266008</v>
      </c>
      <c r="L133" s="5">
        <v>-1606602198</v>
      </c>
      <c r="M133" s="5">
        <v>-5139538017</v>
      </c>
      <c r="N133" s="5">
        <v>-7554546931</v>
      </c>
    </row>
    <row r="134" spans="3:14" ht="15.5" x14ac:dyDescent="0.35">
      <c r="C134" t="s">
        <v>261</v>
      </c>
    </row>
    <row r="135" spans="3:14" ht="15.5" x14ac:dyDescent="0.35">
      <c r="C135" t="s">
        <v>901</v>
      </c>
      <c r="D135" s="5">
        <v>-351274180</v>
      </c>
      <c r="F135" s="5">
        <v>-541193864</v>
      </c>
      <c r="G135" s="5">
        <v>366049214</v>
      </c>
      <c r="I135" s="5">
        <v>-841774774</v>
      </c>
      <c r="J135" s="5">
        <v>-4182715046</v>
      </c>
      <c r="K135" s="5">
        <v>-3250565614</v>
      </c>
      <c r="L135" s="5">
        <v>-460275579</v>
      </c>
      <c r="M135" s="5">
        <v>-463396059</v>
      </c>
      <c r="N135" s="5">
        <v>-412639920</v>
      </c>
    </row>
    <row r="136" spans="3:14" ht="15.5" x14ac:dyDescent="0.35">
      <c r="C136" t="s">
        <v>139</v>
      </c>
      <c r="D136" s="5">
        <v>-23911499998</v>
      </c>
      <c r="E136" s="5">
        <v>-2721749998</v>
      </c>
      <c r="F136" s="5">
        <v>-1710749998</v>
      </c>
      <c r="G136" s="5">
        <v>-1030577100</v>
      </c>
      <c r="I136" s="5">
        <v>-4703330236</v>
      </c>
      <c r="J136" s="5">
        <v>21818358848</v>
      </c>
      <c r="K136" s="5">
        <v>84368242408</v>
      </c>
      <c r="L136" s="5">
        <v>24036187319</v>
      </c>
      <c r="M136" s="5">
        <v>-18589441085</v>
      </c>
      <c r="N136" s="5">
        <v>-4576336834</v>
      </c>
    </row>
    <row r="137" spans="3:14" ht="15.5" x14ac:dyDescent="0.35">
      <c r="C137" t="s">
        <v>140</v>
      </c>
      <c r="D137" s="5">
        <v>36195639291</v>
      </c>
      <c r="E137" s="5">
        <v>-1104929000</v>
      </c>
      <c r="F137" s="5">
        <v>-102848380</v>
      </c>
      <c r="G137" s="5">
        <v>173000000</v>
      </c>
      <c r="I137" s="5">
        <v>-1148635941</v>
      </c>
      <c r="J137" s="5">
        <v>-2989672031</v>
      </c>
      <c r="K137" s="5">
        <v>-54463816360</v>
      </c>
      <c r="L137" s="5">
        <v>-48587669190</v>
      </c>
      <c r="M137" s="5">
        <v>42606334833</v>
      </c>
      <c r="N137" s="5">
        <v>-31944613505</v>
      </c>
    </row>
    <row r="138" spans="3:14" ht="15.5" x14ac:dyDescent="0.35">
      <c r="C138" t="s">
        <v>694</v>
      </c>
    </row>
    <row r="139" spans="3:14" ht="15.5" x14ac:dyDescent="0.35">
      <c r="C139" t="s">
        <v>247</v>
      </c>
      <c r="L139" s="5">
        <v>-30896452812</v>
      </c>
      <c r="M139" s="5">
        <v>-18320119123</v>
      </c>
      <c r="N139" s="5">
        <v>-17181629111</v>
      </c>
    </row>
    <row r="140" spans="3:14" ht="15.5" x14ac:dyDescent="0.35">
      <c r="C140" t="s">
        <v>657</v>
      </c>
      <c r="K140" s="5">
        <v>121155237390</v>
      </c>
    </row>
    <row r="141" spans="3:14" ht="15.5" x14ac:dyDescent="0.35">
      <c r="C141" t="s">
        <v>383</v>
      </c>
    </row>
    <row r="142" spans="3:14" ht="15.5" x14ac:dyDescent="0.35">
      <c r="C142" t="s">
        <v>443</v>
      </c>
      <c r="L142" s="5">
        <v>-30896452812</v>
      </c>
      <c r="M142" s="5">
        <v>-18320119123</v>
      </c>
      <c r="N142" s="5">
        <v>-17181629111</v>
      </c>
    </row>
    <row r="143" spans="3:14" ht="15.5" x14ac:dyDescent="0.35">
      <c r="C143" t="s">
        <v>368</v>
      </c>
      <c r="K143" s="5">
        <v>-175619053750</v>
      </c>
      <c r="L143" s="5">
        <v>-9739900000</v>
      </c>
    </row>
    <row r="144" spans="3:14" ht="15.5" x14ac:dyDescent="0.35">
      <c r="C144" t="s">
        <v>143</v>
      </c>
      <c r="D144" s="5">
        <v>-619429838</v>
      </c>
      <c r="E144" s="5">
        <v>-1104929000</v>
      </c>
      <c r="F144" s="5">
        <v>-117748380</v>
      </c>
      <c r="I144" s="5">
        <v>-1676535941</v>
      </c>
      <c r="J144" s="5">
        <v>-2989672031</v>
      </c>
      <c r="L144" s="5">
        <v>-8083316378</v>
      </c>
      <c r="M144" s="5">
        <v>-1502682407</v>
      </c>
      <c r="N144" s="5">
        <v>-14797984394</v>
      </c>
    </row>
    <row r="145" spans="2:14" ht="15.5" x14ac:dyDescent="0.35">
      <c r="C145" t="s">
        <v>333</v>
      </c>
      <c r="D145" s="5">
        <v>36815069129</v>
      </c>
      <c r="F145" s="5">
        <v>14900000</v>
      </c>
      <c r="G145" s="5">
        <v>173000000</v>
      </c>
      <c r="I145" s="5">
        <v>527900000</v>
      </c>
      <c r="L145" s="5">
        <v>132000000</v>
      </c>
      <c r="M145" s="5">
        <v>62429136363</v>
      </c>
      <c r="N145" s="5">
        <v>35000000</v>
      </c>
    </row>
    <row r="146" spans="2:14" ht="15.5" x14ac:dyDescent="0.35">
      <c r="C146" t="s">
        <v>148</v>
      </c>
      <c r="D146" s="5">
        <v>-23911499998</v>
      </c>
      <c r="E146" s="5">
        <v>-2721749998</v>
      </c>
      <c r="F146" s="5">
        <v>-1710749998</v>
      </c>
      <c r="G146" s="5">
        <v>-1030577100</v>
      </c>
      <c r="I146" s="5">
        <v>-4703330236</v>
      </c>
      <c r="J146" s="5">
        <v>21818358848</v>
      </c>
      <c r="K146" s="5">
        <v>84368242408</v>
      </c>
      <c r="L146" s="5">
        <v>24036187319</v>
      </c>
      <c r="M146" s="5">
        <v>-18589441085</v>
      </c>
      <c r="N146" s="5">
        <v>-4576336834</v>
      </c>
    </row>
    <row r="147" spans="2:14" ht="15.5" x14ac:dyDescent="0.35">
      <c r="C147" t="s">
        <v>696</v>
      </c>
    </row>
    <row r="148" spans="2:14" ht="15.5" x14ac:dyDescent="0.35">
      <c r="C148" t="s">
        <v>587</v>
      </c>
      <c r="K148" s="5">
        <v>20000000000</v>
      </c>
      <c r="L148" s="5">
        <v>24000000000</v>
      </c>
    </row>
    <row r="149" spans="2:14" ht="15.5" x14ac:dyDescent="0.35">
      <c r="C149" t="s">
        <v>777</v>
      </c>
      <c r="K149" s="5">
        <v>55718995103</v>
      </c>
    </row>
    <row r="150" spans="2:14" ht="15.5" x14ac:dyDescent="0.35">
      <c r="C150" t="s">
        <v>255</v>
      </c>
      <c r="D150" s="5">
        <v>-23911499998</v>
      </c>
      <c r="E150" s="5">
        <v>-3980749998</v>
      </c>
      <c r="F150" s="5">
        <v>-8434749998</v>
      </c>
      <c r="G150" s="5">
        <v>-13759749998</v>
      </c>
      <c r="I150" s="5">
        <v>-42473999992</v>
      </c>
      <c r="J150" s="5">
        <v>-33125114434</v>
      </c>
      <c r="K150" s="5">
        <v>-10839416493</v>
      </c>
      <c r="L150" s="5">
        <v>-4614623276</v>
      </c>
      <c r="M150" s="5">
        <v>-19281202508</v>
      </c>
      <c r="N150" s="5">
        <v>-18079672297</v>
      </c>
    </row>
    <row r="151" spans="2:14" ht="15.5" x14ac:dyDescent="0.35">
      <c r="C151" t="s">
        <v>699</v>
      </c>
      <c r="L151" s="5">
        <v>-1400000000</v>
      </c>
    </row>
    <row r="152" spans="2:14" ht="15.5" x14ac:dyDescent="0.35">
      <c r="C152" t="s">
        <v>701</v>
      </c>
      <c r="E152" s="5">
        <v>1259000000</v>
      </c>
      <c r="F152" s="5">
        <v>6724000000</v>
      </c>
      <c r="G152" s="5">
        <v>12734000000</v>
      </c>
      <c r="I152" s="5">
        <v>37872000000</v>
      </c>
      <c r="J152" s="5">
        <v>55288600000</v>
      </c>
      <c r="K152" s="5">
        <v>95539995103</v>
      </c>
      <c r="L152" s="5">
        <v>30500000000</v>
      </c>
      <c r="M152" s="5">
        <v>1400000000</v>
      </c>
      <c r="N152" s="5">
        <v>14071323395</v>
      </c>
    </row>
    <row r="153" spans="2:14" ht="15.5" x14ac:dyDescent="0.35">
      <c r="C153" t="s">
        <v>702</v>
      </c>
    </row>
    <row r="154" spans="2:14" ht="15.5" x14ac:dyDescent="0.35">
      <c r="C154" t="s">
        <v>703</v>
      </c>
      <c r="G154" s="5">
        <v>-4827102</v>
      </c>
      <c r="I154" s="5">
        <v>-101330244</v>
      </c>
      <c r="J154" s="5">
        <v>-345126718</v>
      </c>
      <c r="K154" s="5">
        <v>-332336202</v>
      </c>
      <c r="L154" s="5">
        <v>-449189405</v>
      </c>
      <c r="M154" s="5">
        <v>-708238577</v>
      </c>
      <c r="N154" s="5">
        <v>-567987932</v>
      </c>
    </row>
    <row r="155" spans="2:14" ht="15.5" x14ac:dyDescent="0.35">
      <c r="C155" t="s">
        <v>704</v>
      </c>
      <c r="D155" s="5">
        <v>-23911499998</v>
      </c>
      <c r="E155" s="5">
        <v>-3980749998</v>
      </c>
      <c r="F155" s="5">
        <v>-8434749998</v>
      </c>
      <c r="G155" s="5">
        <v>-13764577100</v>
      </c>
      <c r="I155" s="5">
        <v>-42575330236</v>
      </c>
      <c r="J155" s="5">
        <v>-33470241152</v>
      </c>
      <c r="K155" s="5">
        <v>-11171752695</v>
      </c>
      <c r="L155" s="5">
        <v>-6463812681</v>
      </c>
      <c r="M155" s="5">
        <v>-19989441085</v>
      </c>
      <c r="N155" s="5">
        <v>-18647660229</v>
      </c>
    </row>
    <row r="156" spans="2:14" ht="15.5" x14ac:dyDescent="0.35">
      <c r="C156" t="s">
        <v>157</v>
      </c>
      <c r="D156" s="5">
        <v>-678676681</v>
      </c>
      <c r="E156" s="5">
        <v>633574330</v>
      </c>
      <c r="F156" s="5">
        <v>-366440034</v>
      </c>
      <c r="G156" s="5">
        <v>6100056</v>
      </c>
      <c r="I156" s="5">
        <v>-1179560873</v>
      </c>
      <c r="J156" s="5">
        <v>-7606173823</v>
      </c>
      <c r="K156" s="5">
        <v>680666506</v>
      </c>
      <c r="L156" s="5">
        <v>-4808067677</v>
      </c>
      <c r="M156" s="5">
        <v>37719728211</v>
      </c>
      <c r="N156" s="5">
        <v>10172354407</v>
      </c>
    </row>
    <row r="157" spans="2:14" ht="15.5" x14ac:dyDescent="0.35">
      <c r="C157" t="s">
        <v>158</v>
      </c>
      <c r="E157" s="5">
        <v>2128767432</v>
      </c>
      <c r="I157" s="5">
        <v>3308328305</v>
      </c>
      <c r="J157" s="5">
        <v>10914502128</v>
      </c>
      <c r="K157" s="5">
        <v>10233835622</v>
      </c>
      <c r="L157" s="5">
        <v>15041903299</v>
      </c>
      <c r="M157" s="5">
        <v>-22677824912</v>
      </c>
      <c r="N157" s="5">
        <v>-32850179319</v>
      </c>
    </row>
    <row r="158" spans="2:14" ht="15.5" x14ac:dyDescent="0.35">
      <c r="C158" t="s">
        <v>159</v>
      </c>
      <c r="D158" s="5">
        <v>-678676681</v>
      </c>
      <c r="E158" s="5">
        <v>2762341762</v>
      </c>
      <c r="F158" s="5">
        <v>-366440034</v>
      </c>
      <c r="G158" s="5">
        <v>6100056</v>
      </c>
      <c r="I158" s="5">
        <v>2128767432</v>
      </c>
      <c r="J158" s="5">
        <v>3308328305</v>
      </c>
      <c r="K158" s="5">
        <v>10914502128</v>
      </c>
      <c r="L158" s="5">
        <v>10233835622</v>
      </c>
      <c r="M158" s="5">
        <v>15041903299</v>
      </c>
      <c r="N158" s="5">
        <v>-22677824912</v>
      </c>
    </row>
    <row r="160" spans="2:14" ht="15.5" x14ac:dyDescent="0.35">
      <c r="B160" t="s">
        <v>160</v>
      </c>
      <c r="C160" t="s">
        <v>12</v>
      </c>
      <c r="D160" s="5">
        <v>4000000000</v>
      </c>
      <c r="E160" s="5">
        <v>4000000000</v>
      </c>
      <c r="F160" s="5">
        <v>4000000000</v>
      </c>
      <c r="G160" s="5">
        <v>4000000000</v>
      </c>
      <c r="I160" s="5">
        <v>4000000000</v>
      </c>
      <c r="J160" s="5">
        <v>4000000000</v>
      </c>
      <c r="K160" s="5">
        <v>4000000000</v>
      </c>
      <c r="L160" s="5">
        <v>0</v>
      </c>
      <c r="M160" s="5">
        <v>0</v>
      </c>
      <c r="N160" s="5">
        <v>0</v>
      </c>
    </row>
    <row r="161" spans="3:7" ht="15.5" x14ac:dyDescent="0.35">
      <c r="C161" t="s">
        <v>161</v>
      </c>
      <c r="D161" s="6">
        <v>-0.66</v>
      </c>
      <c r="E161" s="6">
        <v>1.33</v>
      </c>
      <c r="F161" s="6">
        <v>4.2</v>
      </c>
      <c r="G161" s="6">
        <v>-4.4800000000000004</v>
      </c>
    </row>
    <row r="162" spans="3:7" ht="15.5" x14ac:dyDescent="0.35">
      <c r="C162" t="s">
        <v>162</v>
      </c>
      <c r="D162" s="6">
        <v>-518.17999999999995</v>
      </c>
      <c r="E162" s="6">
        <v>221.05</v>
      </c>
      <c r="F162" s="6">
        <v>102.86</v>
      </c>
      <c r="G162" s="6">
        <v>-39.29</v>
      </c>
    </row>
    <row r="163" spans="3:7" ht="15.5" x14ac:dyDescent="0.35">
      <c r="C163" t="s">
        <v>61</v>
      </c>
      <c r="D163" s="6">
        <v>18.61</v>
      </c>
      <c r="E163" s="6">
        <v>20.85</v>
      </c>
      <c r="F163" s="6">
        <v>41.49</v>
      </c>
      <c r="G163" s="6">
        <v>17.12</v>
      </c>
    </row>
    <row r="164" spans="3:7" ht="15.5" x14ac:dyDescent="0.35">
      <c r="C164" t="s">
        <v>163</v>
      </c>
      <c r="D164" s="5">
        <v>-1090000000</v>
      </c>
      <c r="E164" s="5">
        <v>7130000000</v>
      </c>
      <c r="F164" s="5">
        <v>16160000000</v>
      </c>
      <c r="G164" s="5">
        <v>-15740000000</v>
      </c>
    </row>
    <row r="165" spans="3:7" ht="15.5" x14ac:dyDescent="0.35">
      <c r="C165" t="s">
        <v>164</v>
      </c>
      <c r="D165" s="6">
        <v>-5.1000000000000004E-3</v>
      </c>
      <c r="E165" s="6">
        <v>1.0200000000000001E-2</v>
      </c>
      <c r="F165" s="6">
        <v>3.2899999999999999E-2</v>
      </c>
      <c r="G165" s="6">
        <v>-3.7400000000000003E-2</v>
      </c>
    </row>
    <row r="166" spans="3:7" ht="15.5" x14ac:dyDescent="0.35">
      <c r="C166" t="s">
        <v>165</v>
      </c>
      <c r="D166" s="6">
        <v>-1.24E-2</v>
      </c>
      <c r="E166" s="6">
        <v>2.4799999999999999E-2</v>
      </c>
      <c r="F166" s="6">
        <v>8.0600000000000005E-2</v>
      </c>
      <c r="G166" s="6">
        <v>-9.3699999999999992E-2</v>
      </c>
    </row>
    <row r="167" spans="3:7" ht="15.5" x14ac:dyDescent="0.35">
      <c r="C167" t="s">
        <v>166</v>
      </c>
      <c r="D167" s="6">
        <v>-1.09E-2</v>
      </c>
      <c r="E167" s="6">
        <v>2.4399999999999998E-2</v>
      </c>
      <c r="F167" s="6">
        <v>6.6100000000000006E-2</v>
      </c>
      <c r="G167" s="6">
        <v>-7.690000000000001E-2</v>
      </c>
    </row>
    <row r="168" spans="3:7" ht="15.5" x14ac:dyDescent="0.35">
      <c r="C168" t="s">
        <v>167</v>
      </c>
      <c r="D168" s="6">
        <v>-1.36</v>
      </c>
      <c r="E168" s="6">
        <v>5.71</v>
      </c>
      <c r="F168" s="6">
        <v>24.73</v>
      </c>
      <c r="G168" s="6">
        <v>-10.72</v>
      </c>
    </row>
    <row r="169" spans="3:7" ht="15.5" x14ac:dyDescent="0.35">
      <c r="C169" t="s">
        <v>168</v>
      </c>
      <c r="D169" s="5">
        <v>211000000000</v>
      </c>
      <c r="E169" s="5">
        <v>214000000000</v>
      </c>
      <c r="F169" s="5">
        <v>209000000000</v>
      </c>
      <c r="G169" s="5">
        <v>191000000000</v>
      </c>
    </row>
    <row r="170" spans="3:7" ht="15.5" x14ac:dyDescent="0.35">
      <c r="C170" t="s">
        <v>169</v>
      </c>
      <c r="D170" s="6">
        <v>6.47</v>
      </c>
      <c r="E170" s="6">
        <v>5.49</v>
      </c>
      <c r="F170" s="6">
        <v>8.2799999999999994</v>
      </c>
      <c r="G170" s="6">
        <v>3.69</v>
      </c>
    </row>
    <row r="171" spans="3:7" ht="15.5" x14ac:dyDescent="0.35">
      <c r="C171" t="s">
        <v>170</v>
      </c>
      <c r="D171" s="6">
        <v>52.87</v>
      </c>
      <c r="E171" s="6">
        <v>53.53</v>
      </c>
      <c r="F171" s="6">
        <v>52.2</v>
      </c>
      <c r="G171" s="6">
        <v>47.75</v>
      </c>
    </row>
    <row r="172" spans="3:7" ht="15.5" x14ac:dyDescent="0.35">
      <c r="C172" t="s">
        <v>171</v>
      </c>
      <c r="D172" s="6">
        <v>6.47</v>
      </c>
      <c r="E172" s="6">
        <v>5.49</v>
      </c>
      <c r="F172" s="6">
        <v>8.2799999999999994</v>
      </c>
      <c r="G172" s="6">
        <v>3.69</v>
      </c>
    </row>
    <row r="173" spans="3:7" ht="15.5" x14ac:dyDescent="0.35">
      <c r="C173" t="s">
        <v>172</v>
      </c>
      <c r="D173" s="6">
        <v>52.87</v>
      </c>
      <c r="E173" s="6">
        <v>53.53</v>
      </c>
      <c r="F173" s="6">
        <v>52.2</v>
      </c>
      <c r="G173" s="6">
        <v>47.75</v>
      </c>
    </row>
    <row r="174" spans="3:7" ht="15.5" x14ac:dyDescent="0.35">
      <c r="C174" t="s">
        <v>173</v>
      </c>
      <c r="D174" s="5">
        <v>7000000000</v>
      </c>
      <c r="E174" s="5">
        <v>27000000000</v>
      </c>
      <c r="F174" s="5">
        <v>29000000000</v>
      </c>
      <c r="G174" s="5">
        <v>29000000000</v>
      </c>
    </row>
    <row r="175" spans="3:7" ht="15.5" x14ac:dyDescent="0.35">
      <c r="C175" t="s">
        <v>174</v>
      </c>
      <c r="D175" s="5">
        <v>9000000000</v>
      </c>
      <c r="E175" s="5">
        <v>12000000000</v>
      </c>
      <c r="F175" s="5">
        <v>14000000000</v>
      </c>
      <c r="G175" s="5">
        <v>15000000000</v>
      </c>
    </row>
    <row r="176" spans="3:7" ht="15.5" x14ac:dyDescent="0.35">
      <c r="C176" t="s">
        <v>175</v>
      </c>
      <c r="D176" s="5">
        <v>211000000000</v>
      </c>
      <c r="E176" s="5">
        <v>214000000000</v>
      </c>
      <c r="F176" s="5">
        <v>209000000000</v>
      </c>
      <c r="G176" s="5">
        <v>191000000000</v>
      </c>
    </row>
    <row r="177" spans="3:14" ht="15.5" x14ac:dyDescent="0.35">
      <c r="C177" t="s">
        <v>24</v>
      </c>
      <c r="D177" s="5">
        <v>16000000000</v>
      </c>
      <c r="E177" s="5">
        <v>40000000000</v>
      </c>
      <c r="F177" s="5">
        <v>42000000000</v>
      </c>
      <c r="G177" s="5">
        <v>44000000000</v>
      </c>
    </row>
    <row r="178" spans="3:14" ht="15.5" x14ac:dyDescent="0.35">
      <c r="C178" t="s">
        <v>21</v>
      </c>
      <c r="D178" s="5">
        <v>14000000000</v>
      </c>
      <c r="E178" s="5">
        <v>37000000000</v>
      </c>
      <c r="F178" s="5">
        <v>40000000000</v>
      </c>
      <c r="G178" s="5">
        <v>42000000000</v>
      </c>
    </row>
    <row r="179" spans="3:14" ht="15.5" x14ac:dyDescent="0.35">
      <c r="C179" t="s">
        <v>176</v>
      </c>
      <c r="D179" s="5">
        <v>-5000000000</v>
      </c>
      <c r="E179" s="5">
        <v>-1000000000</v>
      </c>
      <c r="F179" s="5">
        <v>-6000000000</v>
      </c>
      <c r="G179" s="5">
        <v>-22000000000</v>
      </c>
    </row>
    <row r="180" spans="3:14" ht="15.5" x14ac:dyDescent="0.35">
      <c r="C180" t="s">
        <v>177</v>
      </c>
      <c r="D180" s="5">
        <v>-13000000000</v>
      </c>
      <c r="E180" s="5">
        <v>4000000000</v>
      </c>
      <c r="F180" s="5">
        <v>1000000000</v>
      </c>
      <c r="G180" s="5">
        <v>1000000000</v>
      </c>
    </row>
    <row r="181" spans="3:14" ht="15.5" x14ac:dyDescent="0.35">
      <c r="C181" t="s">
        <v>178</v>
      </c>
      <c r="D181" s="5">
        <v>-1000000000</v>
      </c>
      <c r="E181" s="5">
        <v>-1000000000</v>
      </c>
      <c r="F181" s="5">
        <v>0</v>
      </c>
    </row>
    <row r="182" spans="3:14" ht="15.5" x14ac:dyDescent="0.35">
      <c r="C182" t="s">
        <v>13</v>
      </c>
      <c r="D182" s="5">
        <v>-14000000000</v>
      </c>
      <c r="E182" s="5">
        <v>3000000000</v>
      </c>
      <c r="F182" s="5">
        <v>1000000000</v>
      </c>
      <c r="G182" s="5">
        <v>1000000000</v>
      </c>
    </row>
    <row r="183" spans="3:14" ht="15.5" x14ac:dyDescent="0.35">
      <c r="C183" t="s">
        <v>16</v>
      </c>
      <c r="D183" s="6">
        <v>-3.4</v>
      </c>
      <c r="E183" s="6">
        <v>0.84</v>
      </c>
      <c r="F183" s="6">
        <v>0.33</v>
      </c>
      <c r="G183" s="6">
        <v>0.22</v>
      </c>
    </row>
    <row r="184" spans="3:14" ht="15.5" x14ac:dyDescent="0.35">
      <c r="C184" t="s">
        <v>46</v>
      </c>
      <c r="I184" s="6">
        <v>0.02</v>
      </c>
      <c r="J184" s="6">
        <v>1.93</v>
      </c>
      <c r="K184" s="6">
        <v>2.41</v>
      </c>
      <c r="L184" s="6">
        <v>77869.509999999995</v>
      </c>
      <c r="M184" s="6">
        <v>30290207.489999998</v>
      </c>
      <c r="N184" s="6">
        <v>965414.29</v>
      </c>
    </row>
    <row r="185" spans="3:14" ht="15.5" x14ac:dyDescent="0.35">
      <c r="C185" t="s">
        <v>60</v>
      </c>
      <c r="I185" s="5">
        <v>21600</v>
      </c>
      <c r="J185" s="6">
        <v>68.91</v>
      </c>
      <c r="K185" s="6">
        <v>45.64</v>
      </c>
      <c r="L185" s="5">
        <v>0</v>
      </c>
      <c r="M185" s="5">
        <v>0</v>
      </c>
      <c r="N185" s="5">
        <v>0</v>
      </c>
    </row>
    <row r="186" spans="3:14" ht="15.5" x14ac:dyDescent="0.35">
      <c r="C186" t="s">
        <v>63</v>
      </c>
      <c r="I186" s="6">
        <v>6.47</v>
      </c>
      <c r="J186" s="6">
        <v>1.47</v>
      </c>
      <c r="K186" s="6">
        <v>1.25</v>
      </c>
      <c r="L186" s="5">
        <v>0</v>
      </c>
      <c r="M186" s="5">
        <v>0</v>
      </c>
      <c r="N186" s="5">
        <v>0</v>
      </c>
    </row>
    <row r="187" spans="3:14" ht="15.5" x14ac:dyDescent="0.35">
      <c r="C187" t="s">
        <v>179</v>
      </c>
      <c r="I187" s="5">
        <v>1930000000</v>
      </c>
      <c r="J187" s="5">
        <v>14550000000</v>
      </c>
      <c r="K187" s="5">
        <v>17540000000</v>
      </c>
      <c r="L187" s="5">
        <v>17840000000</v>
      </c>
      <c r="M187" s="5">
        <v>18630000000</v>
      </c>
      <c r="N187" s="5">
        <v>19380000000</v>
      </c>
    </row>
    <row r="188" spans="3:14" ht="15.5" x14ac:dyDescent="0.35">
      <c r="C188" t="s">
        <v>180</v>
      </c>
      <c r="I188" s="6">
        <v>1E-4</v>
      </c>
      <c r="J188" s="6">
        <v>1.6500000000000001E-2</v>
      </c>
      <c r="K188" s="6">
        <v>2.7099999999999999E-2</v>
      </c>
      <c r="L188" s="6">
        <v>4.7599999999999996E-2</v>
      </c>
      <c r="M188" s="6">
        <v>0.26829999999999998</v>
      </c>
      <c r="N188" s="6">
        <v>8.8999999999999999E-3</v>
      </c>
    </row>
    <row r="189" spans="3:14" ht="15.5" x14ac:dyDescent="0.35">
      <c r="C189" t="s">
        <v>181</v>
      </c>
      <c r="I189" s="6">
        <v>4.0000000000000002E-4</v>
      </c>
      <c r="J189" s="6">
        <v>3.7200000000000004E-2</v>
      </c>
      <c r="K189" s="6">
        <v>4.8000000000000001E-2</v>
      </c>
      <c r="L189" s="6">
        <v>0.1084</v>
      </c>
      <c r="M189" s="6">
        <v>0.76849999999999996</v>
      </c>
      <c r="N189" s="6">
        <v>0.10859999999999999</v>
      </c>
    </row>
    <row r="190" spans="3:14" ht="15.5" x14ac:dyDescent="0.35">
      <c r="C190" t="s">
        <v>182</v>
      </c>
      <c r="I190" s="6">
        <v>-1.7500000000000002E-2</v>
      </c>
      <c r="J190" s="6">
        <v>3.1600000000000003E-2</v>
      </c>
      <c r="K190" s="6">
        <v>3.5900000000000001E-2</v>
      </c>
      <c r="L190" s="6">
        <v>8.6800000000000002E-2</v>
      </c>
      <c r="M190" s="6">
        <v>0.1333</v>
      </c>
      <c r="N190" s="6">
        <v>0.33659999999999995</v>
      </c>
    </row>
    <row r="191" spans="3:14" ht="15.5" x14ac:dyDescent="0.35">
      <c r="C191" t="s">
        <v>183</v>
      </c>
      <c r="I191" s="6">
        <v>-0.91</v>
      </c>
      <c r="J191" s="6">
        <v>2.0299999999999998</v>
      </c>
      <c r="K191" s="6">
        <v>3.11</v>
      </c>
      <c r="L191" s="6">
        <v>6.08</v>
      </c>
      <c r="M191" s="6">
        <v>1.89</v>
      </c>
      <c r="N191" s="6">
        <v>1.1399999999999999</v>
      </c>
    </row>
    <row r="192" spans="3:14" ht="15.5" x14ac:dyDescent="0.35">
      <c r="C192" t="s">
        <v>57</v>
      </c>
      <c r="I192" s="6">
        <v>8.2799999999999994</v>
      </c>
      <c r="J192" s="6">
        <v>2.56</v>
      </c>
      <c r="K192" s="6">
        <v>2.19</v>
      </c>
      <c r="L192" s="5">
        <v>0</v>
      </c>
      <c r="M192" s="5">
        <v>0</v>
      </c>
      <c r="N192" s="5">
        <v>0</v>
      </c>
    </row>
    <row r="193" spans="2:14" ht="15.5" x14ac:dyDescent="0.35">
      <c r="C193" t="s">
        <v>54</v>
      </c>
      <c r="I193" s="6">
        <v>52.2</v>
      </c>
      <c r="J193" s="6">
        <v>51.94</v>
      </c>
      <c r="K193" s="6">
        <v>50.19</v>
      </c>
      <c r="L193" s="6">
        <v>718592.62</v>
      </c>
      <c r="M193" s="6">
        <v>39414786.640000001</v>
      </c>
      <c r="N193" s="6">
        <v>8888264.1199999992</v>
      </c>
    </row>
    <row r="194" spans="2:14" ht="15.5" x14ac:dyDescent="0.35">
      <c r="C194" t="s">
        <v>184</v>
      </c>
      <c r="I194" s="6">
        <v>8.2799999999999994</v>
      </c>
      <c r="J194" s="6">
        <v>2.56</v>
      </c>
      <c r="K194" s="6">
        <v>2.19</v>
      </c>
      <c r="L194" s="5">
        <v>0</v>
      </c>
      <c r="M194" s="5">
        <v>0</v>
      </c>
      <c r="N194" s="5">
        <v>0</v>
      </c>
    </row>
    <row r="195" spans="2:14" ht="15.5" x14ac:dyDescent="0.35">
      <c r="C195" t="s">
        <v>185</v>
      </c>
      <c r="I195" s="6">
        <v>52.2</v>
      </c>
      <c r="J195" s="6">
        <v>51.94</v>
      </c>
      <c r="K195" s="6">
        <v>50.19</v>
      </c>
      <c r="L195" s="6">
        <v>718592.62</v>
      </c>
      <c r="M195" s="6">
        <v>39414786.640000001</v>
      </c>
      <c r="N195" s="6">
        <v>8888264.1199999992</v>
      </c>
    </row>
    <row r="196" spans="2:14" ht="15.5" x14ac:dyDescent="0.35">
      <c r="C196" t="s">
        <v>186</v>
      </c>
      <c r="I196" s="5">
        <v>29000000000</v>
      </c>
      <c r="J196" s="5">
        <v>29000000000</v>
      </c>
      <c r="K196" s="5">
        <v>20000000000</v>
      </c>
      <c r="L196" s="5">
        <v>6000000000</v>
      </c>
      <c r="M196" s="5">
        <v>5000000000</v>
      </c>
      <c r="N196" s="5">
        <v>41000000000</v>
      </c>
    </row>
    <row r="197" spans="2:14" ht="15.5" x14ac:dyDescent="0.35">
      <c r="C197" t="s">
        <v>187</v>
      </c>
      <c r="I197" s="5">
        <v>14000000000</v>
      </c>
      <c r="J197" s="5">
        <v>18000000000</v>
      </c>
      <c r="K197" s="5">
        <v>5000000000</v>
      </c>
      <c r="L197" s="5">
        <v>10000000000</v>
      </c>
      <c r="M197" s="5">
        <v>10000000000</v>
      </c>
      <c r="N197" s="5">
        <v>28000000000</v>
      </c>
    </row>
    <row r="198" spans="2:14" ht="15.5" x14ac:dyDescent="0.35">
      <c r="C198" t="s">
        <v>26</v>
      </c>
      <c r="I198" s="5">
        <v>42000000000</v>
      </c>
      <c r="J198" s="5">
        <v>47000000000</v>
      </c>
      <c r="K198" s="5">
        <v>25000000000</v>
      </c>
      <c r="L198" s="5">
        <v>17000000000</v>
      </c>
      <c r="M198" s="5">
        <v>15000000000</v>
      </c>
      <c r="N198" s="5">
        <v>69000000000</v>
      </c>
    </row>
    <row r="199" spans="2:14" ht="15.5" x14ac:dyDescent="0.35">
      <c r="C199" t="s">
        <v>23</v>
      </c>
      <c r="I199" s="5">
        <v>40000000000</v>
      </c>
      <c r="J199" s="5">
        <v>44000000000</v>
      </c>
      <c r="K199" s="5">
        <v>14000000000</v>
      </c>
      <c r="L199" s="5">
        <v>6000000000</v>
      </c>
      <c r="M199" s="5">
        <v>0</v>
      </c>
      <c r="N199" s="5">
        <v>57000000000</v>
      </c>
    </row>
    <row r="200" spans="2:14" ht="15.5" x14ac:dyDescent="0.35">
      <c r="C200" t="s">
        <v>188</v>
      </c>
      <c r="I200" s="5">
        <v>-6000000000</v>
      </c>
      <c r="J200" s="5">
        <v>-4000000000</v>
      </c>
      <c r="K200" s="5">
        <v>-32000000000</v>
      </c>
      <c r="L200" s="5">
        <v>-76000000000</v>
      </c>
      <c r="M200" s="5">
        <v>-70000000000</v>
      </c>
      <c r="N200" s="5">
        <v>-110000000000</v>
      </c>
    </row>
    <row r="201" spans="2:14" ht="15.5" x14ac:dyDescent="0.35">
      <c r="C201" t="s">
        <v>189</v>
      </c>
      <c r="I201" s="5">
        <v>5000000000</v>
      </c>
      <c r="J201" s="5">
        <v>-26000000000</v>
      </c>
      <c r="K201" s="5">
        <v>-29000000000</v>
      </c>
      <c r="L201" s="5">
        <v>20000000000</v>
      </c>
      <c r="M201" s="5">
        <v>14000000000</v>
      </c>
      <c r="N201" s="5">
        <v>47000000000</v>
      </c>
    </row>
    <row r="202" spans="2:14" ht="15.5" x14ac:dyDescent="0.35">
      <c r="C202" t="s">
        <v>190</v>
      </c>
      <c r="I202" s="5">
        <v>-2000000000</v>
      </c>
      <c r="J202" s="5">
        <v>-3000000000</v>
      </c>
      <c r="K202" s="5">
        <v>-176000000000</v>
      </c>
      <c r="L202" s="5">
        <v>-18000000000</v>
      </c>
      <c r="M202" s="5">
        <v>-2000000000</v>
      </c>
      <c r="N202" s="5">
        <v>-15000000000</v>
      </c>
    </row>
    <row r="203" spans="2:14" ht="15.5" x14ac:dyDescent="0.35">
      <c r="C203" t="s">
        <v>15</v>
      </c>
      <c r="I203" s="5">
        <v>3000000000</v>
      </c>
      <c r="J203" s="5">
        <v>-29000000000</v>
      </c>
      <c r="K203" s="5">
        <v>-205000000000</v>
      </c>
      <c r="L203" s="5">
        <v>2000000000</v>
      </c>
      <c r="M203" s="5">
        <v>12000000000</v>
      </c>
      <c r="N203" s="5">
        <v>32000000000</v>
      </c>
    </row>
    <row r="204" spans="2:14" ht="15.5" x14ac:dyDescent="0.35">
      <c r="C204" t="s">
        <v>17</v>
      </c>
      <c r="I204" s="6">
        <v>0.75</v>
      </c>
      <c r="J204" s="6">
        <v>-7.36</v>
      </c>
      <c r="K204" s="6">
        <v>-51.21</v>
      </c>
      <c r="L204" s="6">
        <v>12001.24</v>
      </c>
      <c r="M204" s="6">
        <v>6100076.0300000003</v>
      </c>
      <c r="N204" s="6">
        <v>15947660.18</v>
      </c>
    </row>
    <row r="206" spans="2:14" ht="15.5" x14ac:dyDescent="0.35">
      <c r="B206" t="s">
        <v>191</v>
      </c>
      <c r="C206" t="s">
        <v>192</v>
      </c>
      <c r="D206" s="5">
        <v>-3000000000</v>
      </c>
      <c r="E206" s="5">
        <v>5000000000</v>
      </c>
      <c r="F206" s="5">
        <v>17000000000</v>
      </c>
      <c r="G206" s="5">
        <v>-18000000000</v>
      </c>
      <c r="H206" s="5">
        <v>5000000000</v>
      </c>
      <c r="I206" s="5">
        <v>75000000</v>
      </c>
      <c r="J206" s="5">
        <v>8000000000</v>
      </c>
      <c r="K206" s="5">
        <v>10000000000</v>
      </c>
      <c r="L206" s="5">
        <v>12000000000</v>
      </c>
      <c r="M206" s="5">
        <v>61000000000</v>
      </c>
      <c r="N206" s="5">
        <v>2000000000</v>
      </c>
    </row>
    <row r="207" spans="2:14" ht="15.5" x14ac:dyDescent="0.35">
      <c r="C207" t="s">
        <v>45</v>
      </c>
      <c r="D207" s="6">
        <v>-0.66</v>
      </c>
      <c r="E207" s="6">
        <v>1.33</v>
      </c>
      <c r="F207" s="6">
        <v>4.2</v>
      </c>
      <c r="G207" s="6">
        <v>-4.4800000000000004</v>
      </c>
      <c r="H207" s="6">
        <v>1.34</v>
      </c>
      <c r="I207" s="6">
        <v>0.02</v>
      </c>
      <c r="J207" s="6">
        <v>1.93</v>
      </c>
      <c r="K207" s="6">
        <v>2.41</v>
      </c>
      <c r="L207" s="6">
        <v>3.11</v>
      </c>
      <c r="M207" s="6">
        <v>15.15</v>
      </c>
      <c r="N207" s="6">
        <v>0.48</v>
      </c>
    </row>
    <row r="208" spans="2:14" ht="15.5" x14ac:dyDescent="0.35">
      <c r="C208" t="s">
        <v>193</v>
      </c>
      <c r="D208" s="5">
        <v>74000000000</v>
      </c>
      <c r="E208" s="5">
        <v>56000000000</v>
      </c>
      <c r="F208" s="5">
        <v>42000000000</v>
      </c>
      <c r="G208" s="5">
        <v>41000000000</v>
      </c>
      <c r="H208" s="5">
        <v>260000000000</v>
      </c>
      <c r="I208" s="5">
        <v>267000000000</v>
      </c>
      <c r="J208" s="5">
        <v>361000000000</v>
      </c>
      <c r="K208" s="5">
        <v>352000000000</v>
      </c>
      <c r="L208" s="5">
        <v>396000000000</v>
      </c>
      <c r="M208" s="5">
        <v>429000000000</v>
      </c>
      <c r="N208" s="5">
        <v>478000000000</v>
      </c>
    </row>
    <row r="209" spans="3:9" ht="15.5" x14ac:dyDescent="0.35">
      <c r="C209" t="s">
        <v>194</v>
      </c>
      <c r="I209" s="6">
        <v>366.19</v>
      </c>
    </row>
    <row r="210" spans="3:9" ht="15.5" x14ac:dyDescent="0.35">
      <c r="C210" t="s">
        <v>292</v>
      </c>
      <c r="I210" s="6">
        <v>1232.32</v>
      </c>
    </row>
    <row r="211" spans="3:9" ht="15.5" x14ac:dyDescent="0.35">
      <c r="C211" t="s">
        <v>195</v>
      </c>
      <c r="I211" s="6">
        <v>6.95</v>
      </c>
    </row>
    <row r="212" spans="3:9" ht="15.5" x14ac:dyDescent="0.35">
      <c r="C212" t="s">
        <v>293</v>
      </c>
      <c r="I212" s="6">
        <v>8.0000000000000004E-4</v>
      </c>
    </row>
    <row r="213" spans="3:9" ht="15.5" x14ac:dyDescent="0.35">
      <c r="C213" t="s">
        <v>294</v>
      </c>
      <c r="I213" s="6">
        <v>9.2200000000000006</v>
      </c>
    </row>
    <row r="214" spans="3:9" ht="15.5" x14ac:dyDescent="0.35">
      <c r="C214" t="s">
        <v>196</v>
      </c>
      <c r="I214" s="6">
        <v>9.27</v>
      </c>
    </row>
    <row r="215" spans="3:9" ht="15.5" x14ac:dyDescent="0.35">
      <c r="C215" t="s">
        <v>295</v>
      </c>
      <c r="I215" s="6">
        <v>-316.55</v>
      </c>
    </row>
    <row r="216" spans="3:9" ht="15.5" x14ac:dyDescent="0.35">
      <c r="C216" t="s">
        <v>296</v>
      </c>
      <c r="I216" s="6">
        <v>-243.97</v>
      </c>
    </row>
    <row r="217" spans="3:9" ht="15.5" x14ac:dyDescent="0.35">
      <c r="C217" t="s">
        <v>297</v>
      </c>
      <c r="I217" s="6">
        <v>3318.8</v>
      </c>
    </row>
    <row r="218" spans="3:9" ht="15.5" x14ac:dyDescent="0.35">
      <c r="C218" t="s">
        <v>298</v>
      </c>
      <c r="I218" s="6">
        <v>305.49</v>
      </c>
    </row>
    <row r="219" spans="3:9" ht="15.5" x14ac:dyDescent="0.35">
      <c r="C219" t="s">
        <v>299</v>
      </c>
      <c r="I219" s="6">
        <v>-12.45</v>
      </c>
    </row>
    <row r="220" spans="3:9" ht="15.5" x14ac:dyDescent="0.35">
      <c r="C220" t="s">
        <v>300</v>
      </c>
      <c r="I220" s="6">
        <v>-12.32</v>
      </c>
    </row>
    <row r="221" spans="3:9" ht="15.5" x14ac:dyDescent="0.35">
      <c r="C221" t="s">
        <v>301</v>
      </c>
      <c r="I221" s="6">
        <v>0.4</v>
      </c>
    </row>
    <row r="222" spans="3:9" ht="15.5" x14ac:dyDescent="0.35">
      <c r="C222" t="s">
        <v>197</v>
      </c>
      <c r="I222" s="6">
        <v>1.34</v>
      </c>
    </row>
    <row r="223" spans="3:9" ht="15.5" x14ac:dyDescent="0.35">
      <c r="C223" t="s">
        <v>302</v>
      </c>
      <c r="I223" s="6">
        <v>53.17</v>
      </c>
    </row>
    <row r="224" spans="3:9" ht="15.5" x14ac:dyDescent="0.35">
      <c r="C224" t="s">
        <v>198</v>
      </c>
      <c r="D224" s="6">
        <v>0.52</v>
      </c>
    </row>
    <row r="225" spans="3:9" ht="15.5" x14ac:dyDescent="0.35">
      <c r="C225" t="s">
        <v>199</v>
      </c>
      <c r="I225" s="6">
        <v>52.87</v>
      </c>
    </row>
    <row r="226" spans="3:9" ht="15.5" x14ac:dyDescent="0.35">
      <c r="C226" t="s">
        <v>303</v>
      </c>
      <c r="I226" s="6">
        <v>-2.0099999999999998</v>
      </c>
    </row>
    <row r="227" spans="3:9" ht="15.5" x14ac:dyDescent="0.35">
      <c r="C227" t="s">
        <v>200</v>
      </c>
      <c r="D227" s="6">
        <v>0.98</v>
      </c>
    </row>
    <row r="228" spans="3:9" ht="15.5" x14ac:dyDescent="0.35">
      <c r="C228" t="s">
        <v>201</v>
      </c>
      <c r="D228" s="6">
        <v>0.96</v>
      </c>
    </row>
    <row r="229" spans="3:9" ht="15.5" x14ac:dyDescent="0.35">
      <c r="C229" t="s">
        <v>202</v>
      </c>
      <c r="D229" s="6">
        <v>7.0000000000000007E-2</v>
      </c>
    </row>
    <row r="230" spans="3:9" ht="15.5" x14ac:dyDescent="0.35">
      <c r="C230" t="s">
        <v>352</v>
      </c>
      <c r="D230" s="6">
        <v>0.04</v>
      </c>
    </row>
    <row r="231" spans="3:9" ht="15.5" x14ac:dyDescent="0.35">
      <c r="C231" t="s">
        <v>203</v>
      </c>
      <c r="D231" s="6">
        <v>1.44</v>
      </c>
    </row>
    <row r="232" spans="3:9" ht="15.5" x14ac:dyDescent="0.35">
      <c r="C232" t="s">
        <v>204</v>
      </c>
      <c r="D232" s="6">
        <v>0.03</v>
      </c>
    </row>
    <row r="233" spans="3:9" ht="15.5" x14ac:dyDescent="0.35">
      <c r="C233" t="s">
        <v>205</v>
      </c>
      <c r="D233" s="6">
        <v>2.44</v>
      </c>
    </row>
    <row r="234" spans="3:9" ht="15.5" x14ac:dyDescent="0.35">
      <c r="C234" t="s">
        <v>304</v>
      </c>
      <c r="I234" s="6">
        <v>0.12</v>
      </c>
    </row>
    <row r="235" spans="3:9" ht="15.5" x14ac:dyDescent="0.35">
      <c r="C235" t="s">
        <v>13</v>
      </c>
      <c r="D235" s="5">
        <v>-14000000000</v>
      </c>
    </row>
    <row r="236" spans="3:9" ht="15.5" x14ac:dyDescent="0.35">
      <c r="C236" t="s">
        <v>206</v>
      </c>
      <c r="I236" s="6">
        <v>1.02</v>
      </c>
    </row>
    <row r="237" spans="3:9" ht="15.5" x14ac:dyDescent="0.35">
      <c r="C237" t="s">
        <v>207</v>
      </c>
      <c r="I237" s="6">
        <v>3.0999999999999999E-3</v>
      </c>
    </row>
    <row r="238" spans="3:9" ht="15.5" x14ac:dyDescent="0.35">
      <c r="C238" t="s">
        <v>208</v>
      </c>
      <c r="I238" s="6">
        <v>7.4999999999999997E-3</v>
      </c>
    </row>
    <row r="239" spans="3:9" ht="15.5" x14ac:dyDescent="0.35">
      <c r="C239" t="s">
        <v>209</v>
      </c>
      <c r="I239" s="6">
        <v>2.5999999999999999E-3</v>
      </c>
    </row>
    <row r="240" spans="3:9" ht="15.5" x14ac:dyDescent="0.35">
      <c r="C240" t="s">
        <v>305</v>
      </c>
      <c r="I240" s="6">
        <v>1.7000000000000001E-3</v>
      </c>
    </row>
    <row r="241" spans="3:9" ht="15.5" x14ac:dyDescent="0.35">
      <c r="C241" t="s">
        <v>210</v>
      </c>
      <c r="D241" s="6">
        <v>4.0999999999999996</v>
      </c>
    </row>
    <row r="242" spans="3:9" ht="15.5" x14ac:dyDescent="0.35">
      <c r="C242" t="s">
        <v>211</v>
      </c>
      <c r="D242" s="6">
        <v>6.99</v>
      </c>
    </row>
    <row r="243" spans="3:9" ht="15.5" x14ac:dyDescent="0.35">
      <c r="C243" t="s">
        <v>212</v>
      </c>
      <c r="D243" s="6">
        <v>301.3</v>
      </c>
    </row>
    <row r="244" spans="3:9" ht="15.5" x14ac:dyDescent="0.35">
      <c r="C244" t="s">
        <v>213</v>
      </c>
      <c r="D244" s="6">
        <v>-290.20999999999998</v>
      </c>
    </row>
    <row r="245" spans="3:9" ht="15.5" x14ac:dyDescent="0.35">
      <c r="C245" t="s">
        <v>214</v>
      </c>
      <c r="D245" s="6">
        <v>22.18</v>
      </c>
    </row>
    <row r="246" spans="3:9" ht="15.5" x14ac:dyDescent="0.35">
      <c r="C246" t="s">
        <v>306</v>
      </c>
      <c r="I246" s="6">
        <v>0.41</v>
      </c>
    </row>
    <row r="247" spans="3:9" ht="15.5" x14ac:dyDescent="0.35">
      <c r="C247" t="s">
        <v>307</v>
      </c>
      <c r="I247" s="6">
        <v>35.880000000000003</v>
      </c>
    </row>
    <row r="248" spans="3:9" ht="15.5" x14ac:dyDescent="0.35">
      <c r="C248" t="s">
        <v>41</v>
      </c>
      <c r="I248" s="5">
        <v>1960000000000</v>
      </c>
    </row>
    <row r="249" spans="3:9" ht="15.5" x14ac:dyDescent="0.35">
      <c r="C249" t="s">
        <v>215</v>
      </c>
      <c r="I249" s="5">
        <v>1974000000000</v>
      </c>
    </row>
    <row r="250" spans="3:9" ht="15.5" x14ac:dyDescent="0.35">
      <c r="C250" t="s">
        <v>216</v>
      </c>
      <c r="I250" s="5">
        <v>4000000000</v>
      </c>
    </row>
    <row r="251" spans="3:9" ht="15.5" x14ac:dyDescent="0.35">
      <c r="C251" t="s">
        <v>217</v>
      </c>
      <c r="I251" s="6">
        <v>0.23469999999999999</v>
      </c>
    </row>
    <row r="252" spans="3:9" ht="15.5" x14ac:dyDescent="0.35">
      <c r="C252" t="s">
        <v>218</v>
      </c>
      <c r="D252" s="6">
        <v>9.8999999999999991E-3</v>
      </c>
    </row>
    <row r="253" spans="3:9" ht="15.5" x14ac:dyDescent="0.35">
      <c r="C253" t="s">
        <v>219</v>
      </c>
      <c r="D253" s="6">
        <v>-3.4099999999999998E-2</v>
      </c>
    </row>
    <row r="254" spans="3:9" ht="15.5" x14ac:dyDescent="0.35">
      <c r="C254" t="s">
        <v>220</v>
      </c>
      <c r="D254" s="6">
        <v>-3.5799999999999998E-2</v>
      </c>
    </row>
    <row r="255" spans="3:9" ht="15.5" x14ac:dyDescent="0.35">
      <c r="C255" t="s">
        <v>221</v>
      </c>
      <c r="D255" s="6">
        <v>-7.51E-2</v>
      </c>
    </row>
    <row r="256" spans="3:9" ht="15.5" x14ac:dyDescent="0.35">
      <c r="C256" t="s">
        <v>222</v>
      </c>
      <c r="D256" s="6">
        <v>14.1173</v>
      </c>
    </row>
    <row r="257" spans="3:9" ht="15.5" x14ac:dyDescent="0.35">
      <c r="C257" t="s">
        <v>223</v>
      </c>
      <c r="D257" s="6">
        <v>-0.1449</v>
      </c>
    </row>
    <row r="258" spans="3:9" ht="15.5" x14ac:dyDescent="0.35">
      <c r="C258" t="s">
        <v>224</v>
      </c>
      <c r="I258" s="5">
        <v>4</v>
      </c>
    </row>
    <row r="259" spans="3:9" ht="15.5" x14ac:dyDescent="0.35">
      <c r="C259" t="s">
        <v>225</v>
      </c>
      <c r="I259" s="6">
        <v>0.94</v>
      </c>
    </row>
    <row r="260" spans="3:9" ht="15.5" x14ac:dyDescent="0.35">
      <c r="C260" t="s">
        <v>226</v>
      </c>
      <c r="I260" s="6">
        <v>0.63</v>
      </c>
    </row>
    <row r="261" spans="3:9" ht="15.5" x14ac:dyDescent="0.35">
      <c r="C261" t="s">
        <v>308</v>
      </c>
      <c r="I261" s="6">
        <v>0.01</v>
      </c>
    </row>
    <row r="262" spans="3:9" ht="15.5" x14ac:dyDescent="0.35">
      <c r="C262" t="s">
        <v>228</v>
      </c>
      <c r="I262" s="6">
        <v>0.15</v>
      </c>
    </row>
    <row r="263" spans="3:9" ht="15.5" x14ac:dyDescent="0.35">
      <c r="C263" t="s">
        <v>229</v>
      </c>
      <c r="I263" s="6">
        <v>7.0000000000000007E-2</v>
      </c>
    </row>
    <row r="264" spans="3:9" ht="15.5" x14ac:dyDescent="0.35">
      <c r="C264" t="s">
        <v>230</v>
      </c>
      <c r="I264" s="6">
        <v>0.85</v>
      </c>
    </row>
    <row r="265" spans="3:9" ht="15.5" x14ac:dyDescent="0.35">
      <c r="C265" t="s">
        <v>309</v>
      </c>
      <c r="I265" s="5">
        <v>213000000000</v>
      </c>
    </row>
    <row r="266" spans="3:9" ht="15.5" x14ac:dyDescent="0.35">
      <c r="C266" t="s">
        <v>310</v>
      </c>
      <c r="I266" s="5">
        <v>12000000000</v>
      </c>
    </row>
    <row r="267" spans="3:9" ht="15.5" x14ac:dyDescent="0.35">
      <c r="C267" t="s">
        <v>311</v>
      </c>
      <c r="I267" s="5">
        <v>6000000000</v>
      </c>
    </row>
    <row r="268" spans="3:9" ht="15.5" x14ac:dyDescent="0.35">
      <c r="C268" t="s">
        <v>312</v>
      </c>
      <c r="I268" s="5">
        <v>2000000000</v>
      </c>
    </row>
    <row r="269" spans="3:9" ht="15.5" x14ac:dyDescent="0.35">
      <c r="C269" t="s">
        <v>231</v>
      </c>
      <c r="D269" s="5">
        <v>2000000000</v>
      </c>
    </row>
    <row r="270" spans="3:9" ht="15.5" x14ac:dyDescent="0.35">
      <c r="C270" t="s">
        <v>232</v>
      </c>
      <c r="D270" s="5">
        <v>517000000000</v>
      </c>
    </row>
    <row r="271" spans="3:9" ht="15.5" x14ac:dyDescent="0.35">
      <c r="C271" t="s">
        <v>233</v>
      </c>
      <c r="D271" s="5">
        <v>305000000000</v>
      </c>
    </row>
    <row r="272" spans="3:9" ht="15.5" x14ac:dyDescent="0.35">
      <c r="C272" t="s">
        <v>176</v>
      </c>
      <c r="D272" s="5">
        <v>-5000000000</v>
      </c>
    </row>
    <row r="273" spans="3:9" ht="15.5" x14ac:dyDescent="0.35">
      <c r="C273" t="s">
        <v>175</v>
      </c>
      <c r="I273" s="5">
        <v>211000000000</v>
      </c>
    </row>
    <row r="274" spans="3:9" ht="15.5" x14ac:dyDescent="0.35">
      <c r="C274" t="s">
        <v>174</v>
      </c>
      <c r="D274" s="5">
        <v>9000000000</v>
      </c>
    </row>
    <row r="275" spans="3:9" ht="15.5" x14ac:dyDescent="0.35">
      <c r="C275" t="s">
        <v>173</v>
      </c>
      <c r="D275" s="5">
        <v>7000000000</v>
      </c>
    </row>
    <row r="276" spans="3:9" ht="15.5" x14ac:dyDescent="0.35">
      <c r="C276" t="s">
        <v>24</v>
      </c>
      <c r="D276" s="5">
        <v>16000000000</v>
      </c>
    </row>
    <row r="277" spans="3:9" ht="15.5" x14ac:dyDescent="0.35">
      <c r="C277" t="s">
        <v>21</v>
      </c>
      <c r="D277" s="5">
        <v>14000000000</v>
      </c>
    </row>
    <row r="278" spans="3:9" ht="15.5" x14ac:dyDescent="0.35">
      <c r="C278" t="s">
        <v>234</v>
      </c>
      <c r="I278" s="5">
        <v>211000000000</v>
      </c>
    </row>
    <row r="279" spans="3:9" ht="15.5" x14ac:dyDescent="0.35">
      <c r="C279" t="s">
        <v>313</v>
      </c>
      <c r="I279" s="5">
        <v>-6000000000</v>
      </c>
    </row>
    <row r="280" spans="3:9" ht="15.5" x14ac:dyDescent="0.35">
      <c r="C280" t="s">
        <v>314</v>
      </c>
      <c r="I280" s="5">
        <v>35000000000</v>
      </c>
    </row>
    <row r="281" spans="3:9" ht="15.5" x14ac:dyDescent="0.35">
      <c r="C281" t="s">
        <v>315</v>
      </c>
      <c r="I281" s="5">
        <v>-29000000000</v>
      </c>
    </row>
    <row r="282" spans="3:9" ht="15.5" x14ac:dyDescent="0.35">
      <c r="C282" t="s">
        <v>316</v>
      </c>
      <c r="I282" s="5">
        <v>-2000000000</v>
      </c>
    </row>
    <row r="283" spans="3:9" ht="15.5" x14ac:dyDescent="0.35">
      <c r="C283" t="s">
        <v>317</v>
      </c>
      <c r="I283" s="5">
        <v>-8000000000</v>
      </c>
    </row>
  </sheetData>
  <pageMargins left="0.7" right="0.7" top="0.75" bottom="0.75" header="0.3" footer="0.3"/>
  <ignoredErrors>
    <ignoredError sqref="A1:N284" numberStoredAsText="1"/>
  </ignoredError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N31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1392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1393</v>
      </c>
      <c r="D2" s="2" vm="205">
        <f ca="1">IFERROR(_xlfn.STOCKHISTORY("XIDX:" &amp; $C$1, D3, , 0, 0, 1), "Libur")</f>
        <v>59</v>
      </c>
      <c r="E2" s="2" vm="42">
        <f ca="1">IFERROR(_xlfn.STOCKHISTORY("XIDX:" &amp; $C$1, E3, , 0, 0, 1), "Libur")</f>
        <v>58</v>
      </c>
      <c r="H2" s="2" vm="42">
        <f ca="1">IFERROR(INDEX(D2:G2,COUNT(D2:G2)),"")</f>
        <v>58</v>
      </c>
      <c r="I2" s="2" vm="153">
        <f t="shared" ref="I2:N2" ca="1" si="0">IFERROR(_xlfn.STOCKHISTORY("XIDX:" &amp; $C$1, I1, , 0, 0, 1), "Libur")</f>
        <v>91</v>
      </c>
      <c r="J2" s="2" vm="128">
        <f t="shared" ca="1" si="0"/>
        <v>53</v>
      </c>
      <c r="K2" s="2" vm="235">
        <f t="shared" ca="1" si="0"/>
        <v>164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41562538439</v>
      </c>
      <c r="E4" s="2">
        <f>IFERROR(INDEX(E51:E500,MATCH($C$4,$C$51:$C$500,0)),"")</f>
        <v>36000067512</v>
      </c>
      <c r="H4" s="2">
        <f>IFERROR(SUM(D4:G4)*(4/MAX(1,COUNT(D4:G4))),"")</f>
        <v>155125211902</v>
      </c>
      <c r="I4" s="2">
        <f t="shared" ref="I4:N4" si="1">IFERROR(INDEX(I51:I500,MATCH($C$4,$C$51:$C$500,0)),"")</f>
        <v>150238100225</v>
      </c>
      <c r="J4" s="2">
        <f t="shared" si="1"/>
        <v>116670413489</v>
      </c>
      <c r="K4" s="2">
        <f t="shared" si="1"/>
        <v>81718159248</v>
      </c>
      <c r="L4" s="2">
        <f t="shared" si="1"/>
        <v>93326935271</v>
      </c>
      <c r="M4" s="2">
        <f t="shared" si="1"/>
        <v>338126621753</v>
      </c>
      <c r="N4" s="2">
        <f t="shared" si="1"/>
        <v>313373089475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2077301755</v>
      </c>
      <c r="E5" s="2">
        <f>IFERROR(INDEX(E51:E500,MATCH($C$5,$C$51:$C$500,0)),"")</f>
        <v>3619169027</v>
      </c>
      <c r="H5" s="2">
        <f>IFERROR(SUM(D5:G5)*(4/MAX(1,COUNT(D5:G5))),"")</f>
        <v>11392941564</v>
      </c>
      <c r="I5" s="2">
        <f t="shared" ref="I5:N5" si="2">IFERROR(INDEX(I51:I500,MATCH($C$5,$C$51:$C$500,0)),"")</f>
        <v>-2711503910</v>
      </c>
      <c r="J5" s="2">
        <f t="shared" si="2"/>
        <v>-3404121749</v>
      </c>
      <c r="K5" s="2">
        <f t="shared" si="2"/>
        <v>5690522879</v>
      </c>
      <c r="L5" s="2">
        <f t="shared" si="2"/>
        <v>10186116172</v>
      </c>
      <c r="M5" s="2">
        <f t="shared" si="2"/>
        <v>26449978884</v>
      </c>
      <c r="N5" s="2">
        <f t="shared" si="2"/>
        <v>28379731614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346153645622</v>
      </c>
      <c r="E6" s="2">
        <f>IFERROR(INDEX(E51:E500,MATCH($C$6,$C$51:$C$500,0)),"")</f>
        <v>344076343867</v>
      </c>
      <c r="H6" s="2">
        <f>IFERROR(INDEX(D6:G6,COUNT(D6:G6)),"")</f>
        <v>344076343867</v>
      </c>
      <c r="I6" s="2">
        <f t="shared" ref="I6:N6" si="3">IFERROR(INDEX(I51:I500,MATCH($C$6,$C$51:$C$500,0)),"")</f>
        <v>340457174840</v>
      </c>
      <c r="J6" s="2">
        <f t="shared" si="3"/>
        <v>343168678750</v>
      </c>
      <c r="K6" s="2">
        <f t="shared" si="3"/>
        <v>346572800499</v>
      </c>
      <c r="L6" s="2">
        <f t="shared" si="3"/>
        <v>103442973857</v>
      </c>
      <c r="M6" s="2">
        <f t="shared" si="3"/>
        <v>93256857685</v>
      </c>
      <c r="N6" s="2">
        <f t="shared" si="3"/>
        <v>66806878801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6.33</v>
      </c>
      <c r="E7" s="3">
        <f>IFERROR(INDEX(E51:E500,MATCH($C$7,$C$51:$C$500,0))/1000000000,"")</f>
        <v>6.33</v>
      </c>
      <c r="H7" s="3">
        <f>IFERROR(INDEX(D7:G7,COUNT(D7:G7)),"")</f>
        <v>6.33</v>
      </c>
      <c r="I7" s="3">
        <f t="shared" ref="I7:N7" si="4">IFERROR(INDEX(I51:I500,MATCH($C$7,$C$51:$C$500,0))/1000000000,"")</f>
        <v>6.33</v>
      </c>
      <c r="J7" s="3">
        <f t="shared" si="4"/>
        <v>6.33</v>
      </c>
      <c r="K7" s="3">
        <f t="shared" si="4"/>
        <v>6.33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46000000000</v>
      </c>
      <c r="E8" s="2">
        <f>IFERROR(INDEX(E51:E500,MATCH("Free cash flow (Quarter)",$C$51:$C$500,0)),"")</f>
        <v>4000000000</v>
      </c>
      <c r="H8" s="2">
        <f>IFERROR(INDEX(D8:G8,COUNT(D8:G8)),"")</f>
        <v>4000000000</v>
      </c>
      <c r="I8" s="2">
        <f t="shared" ref="I8:N8" si="5">IFERROR(INDEX(I51:I500,MATCH($C$8,$C$51:$C$500,0)),"")</f>
        <v>0</v>
      </c>
      <c r="J8" s="2">
        <f t="shared" si="5"/>
        <v>-69000000000</v>
      </c>
      <c r="K8" s="2">
        <f t="shared" si="5"/>
        <v>-139000000000</v>
      </c>
      <c r="L8" s="2">
        <f t="shared" si="5"/>
        <v>7000000000</v>
      </c>
      <c r="M8" s="2">
        <f t="shared" si="5"/>
        <v>-9000000000</v>
      </c>
      <c r="N8" s="2">
        <f t="shared" si="5"/>
        <v>9000000000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7.22</v>
      </c>
      <c r="E9" s="3">
        <f>IFERROR(INDEX(E51:E500,MATCH("Free cash flow per share (Quarter)",$C$51:$C$500,0)),"")</f>
        <v>0.68</v>
      </c>
      <c r="H9" s="3">
        <f>IFERROR(INDEX(D9:G9,COUNT(D9:G9)),"")</f>
        <v>0.68</v>
      </c>
      <c r="I9" s="3">
        <f t="shared" ref="I9:N9" si="6">IFERROR(INDEX(I51:I500,MATCH($C$9,$C$51:$C$500,0)),"")</f>
        <v>0.02</v>
      </c>
      <c r="J9" s="3">
        <f t="shared" si="6"/>
        <v>-10.85</v>
      </c>
      <c r="K9" s="3">
        <f t="shared" si="6"/>
        <v>-22.02</v>
      </c>
      <c r="L9" s="3">
        <f t="shared" si="6"/>
        <v>200978.23</v>
      </c>
      <c r="M9" s="3">
        <f t="shared" si="6"/>
        <v>-246289.89</v>
      </c>
      <c r="N9" s="3">
        <f t="shared" si="6"/>
        <v>259273.11</v>
      </c>
    </row>
    <row r="10" spans="1:14" ht="15.5" x14ac:dyDescent="0.35">
      <c r="C10" t="s">
        <v>18</v>
      </c>
      <c r="D10" s="3">
        <f ca="1">IFERROR(IF(D9=0,"",D2/D9),"")</f>
        <v>8.1717451523545712</v>
      </c>
      <c r="E10" s="3">
        <f ca="1">IFERROR(IF(E9=0,"",E2/E9),"")</f>
        <v>85.294117647058812</v>
      </c>
      <c r="I10" s="3">
        <f t="shared" ref="I10:N10" ca="1" si="7">IFERROR(IF(I9=0,"",I2/I9),"")</f>
        <v>4550</v>
      </c>
      <c r="J10" s="3">
        <f t="shared" ca="1" si="7"/>
        <v>-4.8847926267281103</v>
      </c>
      <c r="K10" s="3">
        <f t="shared" ca="1" si="7"/>
        <v>-7.4477747502270661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50444034281</v>
      </c>
      <c r="E11" s="2">
        <f>IFERROR(INDEX(E51:E500,MATCH($C$11,$C$51:$C$500,0)),"")</f>
        <v>4813743709</v>
      </c>
      <c r="H11" s="2">
        <f>IFERROR(INDEX(D11:G11,COUNT(D11:G11)),"")</f>
        <v>4813743709</v>
      </c>
      <c r="I11" s="2">
        <f t="shared" ref="I11:N11" si="8">IFERROR(INDEX(I51:I500,MATCH($C$11,$C$51:$C$500,0)),"")</f>
        <v>672686332</v>
      </c>
      <c r="J11" s="2">
        <f t="shared" si="8"/>
        <v>1264483202</v>
      </c>
      <c r="K11" s="2">
        <f t="shared" si="8"/>
        <v>69917711394</v>
      </c>
      <c r="L11" s="2">
        <f t="shared" si="8"/>
        <v>292151566</v>
      </c>
      <c r="M11" s="2">
        <f t="shared" si="8"/>
        <v>237211589</v>
      </c>
      <c r="N11" s="2">
        <f t="shared" si="8"/>
        <v>54255893211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-50000000000</v>
      </c>
      <c r="E12" s="2">
        <f>IFERROR(INDEX(E51:E500,MATCH("Net Debt (Quarter)",$C$51:$C$500,0)),"")</f>
        <v>-4000000000</v>
      </c>
      <c r="H12" s="2">
        <f>IFERROR(INDEX(D12:G12,COUNT(D12:G12)),"")</f>
        <v>-4000000000</v>
      </c>
      <c r="I12" s="2">
        <f t="shared" ref="I12:N12" si="9">IFERROR(INDEX(I51:I500,MATCH($C$12,$C$51:$C$500,0)),"")</f>
        <v>0</v>
      </c>
      <c r="J12" s="2">
        <f t="shared" si="9"/>
        <v>-1000000000</v>
      </c>
      <c r="K12" s="2">
        <f t="shared" si="9"/>
        <v>-70000000000</v>
      </c>
      <c r="L12" s="2">
        <f t="shared" si="9"/>
        <v>0</v>
      </c>
      <c r="M12" s="2">
        <f t="shared" si="9"/>
        <v>7000000000</v>
      </c>
      <c r="N12" s="2">
        <f t="shared" si="9"/>
        <v>-33000000000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1000000000</v>
      </c>
      <c r="E13" s="2">
        <f>IFERROR(INDEX(E51:E500,MATCH("Total Debt (Quarter)",$C$51:$C$500,0)),"")</f>
        <v>1000000000</v>
      </c>
      <c r="H13" s="2">
        <f>IFERROR(INDEX(D13:G13,COUNT(D13:G13)),"")</f>
        <v>1000000000</v>
      </c>
      <c r="I13" s="2">
        <f t="shared" ref="I13:N13" si="10">IFERROR(INDEX(I51:I500,MATCH($C$13,$C$51:$C$500,0)),"")</f>
        <v>1000000000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7000000000</v>
      </c>
      <c r="N13" s="2">
        <f t="shared" si="10"/>
        <v>21000000000</v>
      </c>
    </row>
    <row r="14" spans="1:14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N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0</v>
      </c>
    </row>
    <row r="15" spans="1:14" ht="15.5" x14ac:dyDescent="0.35">
      <c r="C15" t="s">
        <v>28</v>
      </c>
      <c r="D15" s="2">
        <f>IFERROR(INDEX(D51:D500,MATCH($C$15,$C$51:$C$500,0)),"")</f>
        <v>-592335480</v>
      </c>
      <c r="E15" s="2">
        <f>IFERROR(INDEX(E51:E500,MATCH($C$15,$C$51:$C$500,0)),"")</f>
        <v>-1031509600</v>
      </c>
      <c r="H15" s="2">
        <f>IFERROR(SUM(D15:G15)*(4/MAX(1,COUNT(D15:G15))),"")</f>
        <v>-3247690160</v>
      </c>
      <c r="I15" s="2">
        <f t="shared" ref="I15:N15" si="12">IFERROR(INDEX(I51:I500,MATCH($C$15,$C$51:$C$500,0)),"")</f>
        <v>864789547</v>
      </c>
      <c r="J15" s="2">
        <f t="shared" si="12"/>
        <v>100415948</v>
      </c>
      <c r="K15" s="2">
        <f t="shared" si="12"/>
        <v>-1917641004</v>
      </c>
      <c r="L15" s="2">
        <f t="shared" si="12"/>
        <v>-2985389581</v>
      </c>
      <c r="M15" s="2">
        <f t="shared" si="12"/>
        <v>-7599272286</v>
      </c>
      <c r="N15" s="2">
        <f t="shared" si="12"/>
        <v>-8152720077</v>
      </c>
    </row>
    <row r="16" spans="1:14" ht="15.5" x14ac:dyDescent="0.35">
      <c r="C16" t="s">
        <v>29</v>
      </c>
      <c r="D16" s="2">
        <f>IFERROR(INDEX(D51:D500,MATCH($C$16,$C$51:$C$500,0)),"")</f>
        <v>2669637235</v>
      </c>
      <c r="E16" s="2">
        <f>IFERROR(INDEX(E51:E500,MATCH($C$16,$C$51:$C$500,0)),"")</f>
        <v>4650678627</v>
      </c>
      <c r="H16" s="2">
        <f>IFERROR(SUM(D16:G16)*(4/MAX(1,COUNT(D16:G16))),"")</f>
        <v>14640631724</v>
      </c>
      <c r="I16" s="2">
        <f t="shared" ref="I16:N16" si="13">IFERROR(INDEX(I51:I500,MATCH($C$16,$C$51:$C$500,0)),"")</f>
        <v>-4243856325</v>
      </c>
      <c r="J16" s="2">
        <f t="shared" si="13"/>
        <v>-3973930587</v>
      </c>
      <c r="K16" s="2">
        <f t="shared" si="13"/>
        <v>7386004219</v>
      </c>
      <c r="L16" s="2">
        <f t="shared" si="13"/>
        <v>13211608605</v>
      </c>
      <c r="M16" s="2">
        <f t="shared" si="13"/>
        <v>34025960549</v>
      </c>
      <c r="N16" s="2">
        <f t="shared" si="13"/>
        <v>36976300073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38</v>
      </c>
      <c r="C19" t="s">
        <v>39</v>
      </c>
    </row>
    <row r="20" spans="1:14" ht="15.5" x14ac:dyDescent="0.35">
      <c r="A20" t="s">
        <v>40</v>
      </c>
      <c r="C20" t="s">
        <v>41</v>
      </c>
      <c r="D20" s="2">
        <f ca="1">IFERROR(D21*D2,"")</f>
        <v>373470000000</v>
      </c>
      <c r="E20" s="2">
        <f ca="1">IFERROR(E21*E2,"")</f>
        <v>367140000000</v>
      </c>
      <c r="H20" s="2">
        <f t="shared" ref="H20:N20" ca="1" si="14">IFERROR(H21*H2,"")</f>
        <v>367140000000</v>
      </c>
      <c r="I20" s="2">
        <f t="shared" ca="1" si="14"/>
        <v>576030000000</v>
      </c>
      <c r="J20" s="2">
        <f t="shared" ca="1" si="14"/>
        <v>335490000000</v>
      </c>
      <c r="K20" s="2">
        <f t="shared" ca="1" si="14"/>
        <v>1038120000000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6330000000</v>
      </c>
      <c r="E21" s="2">
        <f>IFERROR(INDEX(E51:E500,MATCH($C$7,$C$51:$C$500,0)),"")</f>
        <v>6330000000</v>
      </c>
      <c r="H21" s="2">
        <f>IFERROR(INDEX(D21:G21,COUNT(D21:G21)),"")</f>
        <v>6330000000</v>
      </c>
      <c r="I21" s="2">
        <f t="shared" ref="I21:N21" si="15">IFERROR(INDEX(I51:I500,MATCH($C$7,$C$51:$C$500,0)),"")</f>
        <v>6330000000</v>
      </c>
      <c r="J21" s="2">
        <f t="shared" si="15"/>
        <v>6330000000</v>
      </c>
      <c r="K21" s="2">
        <f t="shared" si="15"/>
        <v>6330000000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42</v>
      </c>
      <c r="C23" t="s">
        <v>43</v>
      </c>
      <c r="D23" s="3">
        <f>IFERROR(D5/D6*100,"")</f>
        <v>0.60010974354099822</v>
      </c>
      <c r="E23" s="3">
        <f>IFERROR(E5/E6*100,"")</f>
        <v>1.0518505824390418</v>
      </c>
      <c r="H23" s="3">
        <f t="shared" ref="H23:N23" si="16">IFERROR(H5/H6*100,"")</f>
        <v>3.311166770710587</v>
      </c>
      <c r="I23" s="3">
        <f t="shared" si="16"/>
        <v>-0.7964302445011735</v>
      </c>
      <c r="J23" s="3">
        <f t="shared" si="16"/>
        <v>-0.99196749580981392</v>
      </c>
      <c r="K23" s="3">
        <f t="shared" si="16"/>
        <v>1.6419415692191401</v>
      </c>
      <c r="L23" s="3">
        <f t="shared" si="16"/>
        <v>9.8470836560454362</v>
      </c>
      <c r="M23" s="3">
        <f t="shared" si="16"/>
        <v>28.362502812760304</v>
      </c>
      <c r="N23" s="3">
        <f t="shared" si="16"/>
        <v>42.480253715393147</v>
      </c>
    </row>
    <row r="24" spans="1:14" ht="15.5" x14ac:dyDescent="0.35">
      <c r="C24" t="s">
        <v>44</v>
      </c>
      <c r="D24" s="4" t="str">
        <f>IFERROR(_xlfn.RRI(5,I23,D23),"")</f>
        <v/>
      </c>
      <c r="E24" s="4" t="str">
        <f>IFERROR(_xlfn.RRI(5,J23,E23),"")</f>
        <v/>
      </c>
      <c r="H24" s="4">
        <f t="shared" ref="H24:N24" si="17">IFERROR(_xlfn.RRI(5,M23,H23),"")</f>
        <v>-0.3492003651132084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45</v>
      </c>
      <c r="C25" t="s">
        <v>46</v>
      </c>
      <c r="D25" s="3">
        <f>IFERROR(INDEX(D51:D500,MATCH($A$25,$C$51:$C$500,0)),"")</f>
        <v>0.33</v>
      </c>
      <c r="E25" s="3">
        <f>IFERROR(INDEX(E51:E500,MATCH($A$25,$C$51:$C$500,0)),"")</f>
        <v>0.56999999999999995</v>
      </c>
      <c r="H25" s="3">
        <f>IFERROR(INDEX(D25:G25,COUNT(D25:G25)),"")</f>
        <v>0.56999999999999995</v>
      </c>
      <c r="I25" s="3">
        <f t="shared" ref="I25:N25" si="18">IFERROR(INDEX(I51:I500,MATCH($C$25,$C$51:$C$500,0)),"")</f>
        <v>-0.53</v>
      </c>
      <c r="J25" s="3">
        <f t="shared" si="18"/>
        <v>-0.61</v>
      </c>
      <c r="K25" s="3">
        <f t="shared" si="18"/>
        <v>0.86</v>
      </c>
      <c r="L25" s="3">
        <f t="shared" si="18"/>
        <v>294110.40999999997</v>
      </c>
      <c r="M25" s="3">
        <f t="shared" si="18"/>
        <v>760042.8</v>
      </c>
      <c r="N25" s="3">
        <f t="shared" si="18"/>
        <v>828978.43</v>
      </c>
    </row>
    <row r="26" spans="1:14" ht="15.5" x14ac:dyDescent="0.35">
      <c r="C26" t="s">
        <v>47</v>
      </c>
      <c r="D26" s="4" t="str">
        <f>IFERROR(_xlfn.RRI(5,I25,D25),"")</f>
        <v/>
      </c>
      <c r="E26" s="4" t="str">
        <f>IFERROR(_xlfn.RRI(5,J25,E25),"")</f>
        <v/>
      </c>
      <c r="H26" s="4">
        <f t="shared" ref="H26:N26" si="19">IFERROR(_xlfn.RRI(5,M25,H25),"")</f>
        <v>-0.94043277599158204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48</v>
      </c>
      <c r="D27" s="3">
        <f>IFERROR(D4/D21,"")</f>
        <v>6.5659618387045811</v>
      </c>
      <c r="E27" s="3">
        <f>IFERROR(E4/E21,"")</f>
        <v>5.687214456872038</v>
      </c>
      <c r="H27" s="3">
        <f t="shared" ref="H27:N27" si="20">IFERROR(H4/H21,"")</f>
        <v>24.506352591153238</v>
      </c>
      <c r="I27" s="3">
        <f t="shared" si="20"/>
        <v>23.734297033965245</v>
      </c>
      <c r="J27" s="3">
        <f t="shared" si="20"/>
        <v>18.431344942969986</v>
      </c>
      <c r="K27" s="3">
        <f t="shared" si="20"/>
        <v>12.909661808530805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49</v>
      </c>
      <c r="D28" s="4">
        <f>IFERROR(_xlfn.RRI(5,I27,D27),"")</f>
        <v>-0.22663520871873954</v>
      </c>
      <c r="E28" s="4">
        <f>IFERROR(_xlfn.RRI(5,J27,E27),"")</f>
        <v>-0.20956071683774269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50</v>
      </c>
      <c r="H29" s="4">
        <f t="shared" ref="H29:N29" si="22">IFERROR(((H25-I25)/I25)*100%,"")</f>
        <v>-2.0754716981132075</v>
      </c>
      <c r="I29" s="4">
        <f t="shared" si="22"/>
        <v>-0.13114754098360648</v>
      </c>
      <c r="J29" s="4">
        <f t="shared" si="22"/>
        <v>-1.7093023255813953</v>
      </c>
      <c r="K29" s="4">
        <f t="shared" si="22"/>
        <v>-0.99999707592805032</v>
      </c>
      <c r="L29" s="4">
        <f t="shared" si="22"/>
        <v>-0.61303441069371367</v>
      </c>
      <c r="M29" s="4">
        <f t="shared" si="22"/>
        <v>-8.3157326542259977E-2</v>
      </c>
      <c r="N29" s="4" t="str">
        <f t="shared" si="22"/>
        <v/>
      </c>
    </row>
    <row r="30" spans="1:14" ht="15.5" x14ac:dyDescent="0.35">
      <c r="C30" t="s">
        <v>51</v>
      </c>
      <c r="H30" s="4">
        <f t="shared" ref="H30:N30" si="23">IFERROR(((H27-I27)/I27)*100%,"")</f>
        <v>3.2529109924053543E-2</v>
      </c>
      <c r="I30" s="4">
        <f t="shared" si="23"/>
        <v>0.28771378905899597</v>
      </c>
      <c r="J30" s="4">
        <f t="shared" si="23"/>
        <v>0.4277171018368901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54.65</v>
      </c>
      <c r="E32" s="3">
        <f>IFERROR(INDEX(E51:E500,MATCH($A$32,$C$51:$C$500,0)),"")</f>
        <v>54.32</v>
      </c>
      <c r="H32" s="3">
        <f>IFERROR(INDEX(D32:G32,COUNT(D32:G32)),"")</f>
        <v>54.32</v>
      </c>
      <c r="I32" s="3">
        <f t="shared" ref="I32:N32" si="24">IFERROR(INDEX(I51:I500,MATCH($C$32,$C$51:$C$500,0)),"")</f>
        <v>53.75</v>
      </c>
      <c r="J32" s="3">
        <f t="shared" si="24"/>
        <v>54.18</v>
      </c>
      <c r="K32" s="3">
        <f t="shared" si="24"/>
        <v>54.71</v>
      </c>
      <c r="L32" s="3">
        <f t="shared" si="24"/>
        <v>2975063.96</v>
      </c>
      <c r="M32" s="3">
        <f t="shared" si="24"/>
        <v>2682106.92</v>
      </c>
      <c r="N32" s="3">
        <f t="shared" si="24"/>
        <v>1921394.27</v>
      </c>
    </row>
    <row r="33" spans="1:14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1.06</v>
      </c>
      <c r="E33" s="3">
        <f>IFERROR(INDEX(E51:E500,MATCH($A$33,$C$51:$C$500,0)),"")</f>
        <v>1.23</v>
      </c>
      <c r="H33" s="3">
        <f>IFERROR(INDEX(D33:G33,COUNT(D33:G33)),"")</f>
        <v>1.23</v>
      </c>
      <c r="I33" s="3">
        <f t="shared" ref="I33:N33" si="25">IFERROR(INDEX(I51:I500,MATCH($C$33,$C$51:$C$500,0)),"")</f>
        <v>1.69</v>
      </c>
      <c r="J33" s="3">
        <f t="shared" si="25"/>
        <v>0.98</v>
      </c>
      <c r="K33" s="3">
        <f t="shared" si="25"/>
        <v>3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175.76</v>
      </c>
      <c r="E34" s="3">
        <f>IFERROR(INDEX(E51:E500,MATCH($A$34,$C$51:$C$500,0)),"")</f>
        <v>117.54</v>
      </c>
      <c r="H34" s="3">
        <f>IFERROR(INDEX(D34:G34,COUNT(D34:G34)),"")</f>
        <v>117.54</v>
      </c>
      <c r="I34" s="3">
        <f t="shared" ref="I34:N34" si="26">IFERROR(INDEX(I51:I500,MATCH($C$34,$C$51:$C$500,0)),"")</f>
        <v>-171.7</v>
      </c>
      <c r="J34" s="3">
        <f t="shared" si="26"/>
        <v>-86.89</v>
      </c>
      <c r="K34" s="3">
        <f t="shared" si="26"/>
        <v>190.7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8.84</v>
      </c>
      <c r="E35" s="3">
        <f>IFERROR(INDEX(E51:E500,MATCH($A$35,$C$51:$C$500,0)),"")</f>
        <v>11.79</v>
      </c>
      <c r="H35" s="3">
        <f>IFERROR(INDEX(D35:G35,COUNT(D35:G35)),"")</f>
        <v>11.79</v>
      </c>
      <c r="I35" s="3">
        <f t="shared" ref="I35:N35" si="27">IFERROR(INDEX(I51:I500,MATCH($C$35,$C$51:$C$500,0)),"")</f>
        <v>3.84</v>
      </c>
      <c r="J35" s="3">
        <f t="shared" si="27"/>
        <v>2.88</v>
      </c>
      <c r="K35" s="3">
        <f t="shared" si="27"/>
        <v>12.71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64</v>
      </c>
      <c r="C36" t="s">
        <v>65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66</v>
      </c>
      <c r="C37" t="s">
        <v>67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73</v>
      </c>
      <c r="C51" t="s">
        <v>6</v>
      </c>
      <c r="D51" s="5">
        <v>41562538439</v>
      </c>
      <c r="E51" s="5">
        <v>36000067512</v>
      </c>
      <c r="F51" s="5">
        <v>37189243190</v>
      </c>
      <c r="G51" s="5">
        <v>42769473808</v>
      </c>
      <c r="I51" s="5">
        <v>150238100225</v>
      </c>
      <c r="J51" s="5">
        <v>116670413489</v>
      </c>
      <c r="K51" s="5">
        <v>81718159248</v>
      </c>
      <c r="L51" s="5">
        <v>93326935271</v>
      </c>
      <c r="M51" s="5">
        <v>338126621753</v>
      </c>
      <c r="N51" s="5">
        <v>313373089475</v>
      </c>
    </row>
    <row r="52" spans="2:14" ht="15.5" x14ac:dyDescent="0.35">
      <c r="C52" t="s">
        <v>74</v>
      </c>
      <c r="D52" s="5">
        <v>-36551514885</v>
      </c>
      <c r="E52" s="5">
        <v>-27922577477</v>
      </c>
      <c r="F52" s="5">
        <v>-33339742617</v>
      </c>
      <c r="G52" s="5">
        <v>-46382348244</v>
      </c>
      <c r="I52" s="5">
        <v>-142186306701</v>
      </c>
      <c r="J52" s="5">
        <v>-106201767164</v>
      </c>
      <c r="K52" s="5">
        <v>-66783701107</v>
      </c>
      <c r="L52" s="5">
        <v>-77965819594</v>
      </c>
      <c r="M52" s="5">
        <v>-282495461168</v>
      </c>
      <c r="N52" s="5">
        <v>-261096770622</v>
      </c>
    </row>
    <row r="53" spans="2:14" ht="15.5" x14ac:dyDescent="0.35">
      <c r="C53" t="s">
        <v>75</v>
      </c>
      <c r="D53" s="5">
        <v>5011023554</v>
      </c>
      <c r="E53" s="5">
        <v>8077490035</v>
      </c>
      <c r="F53" s="5">
        <v>3849500573</v>
      </c>
      <c r="G53" s="5">
        <v>-3612874436</v>
      </c>
      <c r="I53" s="5">
        <v>8051793524</v>
      </c>
      <c r="J53" s="5">
        <v>10468646325</v>
      </c>
      <c r="K53" s="5">
        <v>14934458141</v>
      </c>
      <c r="L53" s="5">
        <v>15361115677</v>
      </c>
      <c r="M53" s="5">
        <v>55631160585</v>
      </c>
      <c r="N53" s="5">
        <v>52276318853</v>
      </c>
    </row>
    <row r="54" spans="2:14" ht="15.5" x14ac:dyDescent="0.35">
      <c r="C54" t="s">
        <v>76</v>
      </c>
      <c r="D54" s="5">
        <v>-2306676886</v>
      </c>
      <c r="E54" s="5">
        <v>-3404971487</v>
      </c>
      <c r="F54" s="5">
        <v>-2817622937</v>
      </c>
      <c r="G54" s="5">
        <v>-3843272426</v>
      </c>
      <c r="I54" s="5">
        <v>-12807321557</v>
      </c>
      <c r="J54" s="5">
        <v>-14330350668</v>
      </c>
      <c r="K54" s="5">
        <v>-14189819558</v>
      </c>
      <c r="L54" s="5">
        <v>-14162630415</v>
      </c>
      <c r="M54" s="5">
        <v>-23391733612</v>
      </c>
      <c r="N54" s="5">
        <v>-18562544460</v>
      </c>
    </row>
    <row r="55" spans="2:14" ht="15.5" x14ac:dyDescent="0.35">
      <c r="C55" t="s">
        <v>361</v>
      </c>
    </row>
    <row r="56" spans="2:14" ht="15.5" x14ac:dyDescent="0.35">
      <c r="C56" t="s">
        <v>240</v>
      </c>
      <c r="D56" s="5">
        <v>-532408927</v>
      </c>
      <c r="E56" s="5">
        <v>-787183044</v>
      </c>
      <c r="F56" s="5">
        <v>-444779219</v>
      </c>
      <c r="G56" s="5">
        <v>-900375133</v>
      </c>
      <c r="I56" s="5">
        <v>-2379323483</v>
      </c>
      <c r="J56" s="5">
        <v>-2395542687</v>
      </c>
      <c r="K56" s="5">
        <v>-1320911432</v>
      </c>
      <c r="L56" s="5">
        <v>-1929230390</v>
      </c>
      <c r="M56" s="5">
        <v>-11164011579</v>
      </c>
      <c r="N56" s="5">
        <v>-8902164982</v>
      </c>
    </row>
    <row r="57" spans="2:14" ht="15.5" x14ac:dyDescent="0.35">
      <c r="C57" t="s">
        <v>77</v>
      </c>
      <c r="D57" s="5">
        <v>-1774267959</v>
      </c>
      <c r="E57" s="5">
        <v>-2617788443</v>
      </c>
      <c r="F57" s="5">
        <v>-2372843718</v>
      </c>
      <c r="G57" s="5">
        <v>-2942897293</v>
      </c>
      <c r="I57" s="5">
        <v>-10427998074</v>
      </c>
      <c r="J57" s="5">
        <v>-11934807981</v>
      </c>
      <c r="K57" s="5">
        <v>-12868908126</v>
      </c>
      <c r="L57" s="5">
        <v>-12233400025</v>
      </c>
      <c r="M57" s="5">
        <v>-12227722033</v>
      </c>
      <c r="N57" s="5">
        <v>-9660379478</v>
      </c>
    </row>
    <row r="58" spans="2:14" ht="15.5" x14ac:dyDescent="0.35">
      <c r="C58" t="s">
        <v>78</v>
      </c>
      <c r="D58" s="5">
        <v>2704346668</v>
      </c>
      <c r="E58" s="5">
        <v>4672518548</v>
      </c>
      <c r="F58" s="5">
        <v>1031877636</v>
      </c>
      <c r="G58" s="5">
        <v>-7456146862</v>
      </c>
      <c r="I58" s="5">
        <v>-4755528033</v>
      </c>
      <c r="J58" s="5">
        <v>-3861704343</v>
      </c>
      <c r="K58" s="5">
        <v>744638583</v>
      </c>
      <c r="L58" s="5">
        <v>1198485262</v>
      </c>
      <c r="M58" s="5">
        <v>32239426973</v>
      </c>
      <c r="N58" s="5">
        <v>33713774393</v>
      </c>
    </row>
    <row r="59" spans="2:14" ht="15.5" x14ac:dyDescent="0.35">
      <c r="C59" t="s">
        <v>79</v>
      </c>
      <c r="D59" s="5">
        <v>-34709433</v>
      </c>
      <c r="E59" s="5">
        <v>-21839921</v>
      </c>
      <c r="F59" s="5">
        <v>474100763</v>
      </c>
      <c r="G59" s="5">
        <v>-87127987</v>
      </c>
      <c r="I59" s="5">
        <v>511671708</v>
      </c>
      <c r="J59" s="5">
        <v>-112226244</v>
      </c>
      <c r="K59" s="5">
        <v>6641365636</v>
      </c>
      <c r="L59" s="5">
        <v>12013123343</v>
      </c>
      <c r="M59" s="5">
        <v>1786533576</v>
      </c>
      <c r="N59" s="5">
        <v>3262525680</v>
      </c>
    </row>
    <row r="60" spans="2:14" ht="15.5" x14ac:dyDescent="0.35">
      <c r="C60" t="s">
        <v>242</v>
      </c>
    </row>
    <row r="61" spans="2:14" ht="15.5" x14ac:dyDescent="0.35">
      <c r="C61" t="s">
        <v>27</v>
      </c>
    </row>
    <row r="62" spans="2:14" ht="15.5" x14ac:dyDescent="0.35">
      <c r="C62" t="s">
        <v>80</v>
      </c>
      <c r="D62" s="5">
        <v>857623</v>
      </c>
      <c r="E62" s="5">
        <v>988776</v>
      </c>
      <c r="F62" s="5">
        <v>1275323</v>
      </c>
      <c r="G62" s="5">
        <v>1820923</v>
      </c>
      <c r="I62" s="5">
        <v>6571112</v>
      </c>
      <c r="J62" s="5">
        <v>6830077</v>
      </c>
      <c r="K62" s="5">
        <v>13633271</v>
      </c>
      <c r="L62" s="5">
        <v>1288487</v>
      </c>
      <c r="M62" s="5">
        <v>207195479</v>
      </c>
      <c r="N62" s="5">
        <v>162644336</v>
      </c>
    </row>
    <row r="63" spans="2:14" ht="15.5" x14ac:dyDescent="0.35">
      <c r="C63" t="s">
        <v>241</v>
      </c>
    </row>
    <row r="64" spans="2:14" ht="15.5" x14ac:dyDescent="0.35">
      <c r="C64" t="s">
        <v>245</v>
      </c>
    </row>
    <row r="65" spans="3:14" ht="15.5" x14ac:dyDescent="0.35">
      <c r="C65" t="s">
        <v>81</v>
      </c>
      <c r="F65" s="5">
        <v>315518201</v>
      </c>
      <c r="G65" s="5">
        <v>352044667</v>
      </c>
      <c r="I65" s="5">
        <v>667562868</v>
      </c>
      <c r="J65" s="5">
        <v>469392890</v>
      </c>
      <c r="K65" s="5">
        <v>222159664</v>
      </c>
      <c r="L65" s="5">
        <v>-40102852</v>
      </c>
      <c r="M65" s="5">
        <v>23290621</v>
      </c>
      <c r="N65" s="5">
        <v>-443848382</v>
      </c>
    </row>
    <row r="66" spans="3:14" ht="15.5" x14ac:dyDescent="0.35">
      <c r="C66" t="s">
        <v>82</v>
      </c>
      <c r="D66" s="5">
        <v>-34709433</v>
      </c>
      <c r="E66" s="5">
        <v>-21839921</v>
      </c>
      <c r="F66" s="5">
        <v>474100763</v>
      </c>
      <c r="G66" s="5">
        <v>-87127987</v>
      </c>
      <c r="I66" s="5">
        <v>511671708</v>
      </c>
      <c r="J66" s="5">
        <v>-112226244</v>
      </c>
      <c r="K66" s="5">
        <v>6641365636</v>
      </c>
      <c r="L66" s="5">
        <v>12013123343</v>
      </c>
      <c r="M66" s="5">
        <v>1786533576</v>
      </c>
      <c r="N66" s="5">
        <v>3262525680</v>
      </c>
    </row>
    <row r="67" spans="3:14" ht="15.5" x14ac:dyDescent="0.35">
      <c r="C67" t="s">
        <v>29</v>
      </c>
      <c r="D67" s="5">
        <v>2669637235</v>
      </c>
      <c r="E67" s="5">
        <v>4650678627</v>
      </c>
      <c r="F67" s="5">
        <v>1505978399</v>
      </c>
      <c r="G67" s="5">
        <v>-7543274849</v>
      </c>
      <c r="I67" s="5">
        <v>-4243856325</v>
      </c>
      <c r="J67" s="5">
        <v>-3973930587</v>
      </c>
      <c r="K67" s="5">
        <v>7386004219</v>
      </c>
      <c r="L67" s="5">
        <v>13211608605</v>
      </c>
      <c r="M67" s="5">
        <v>34025960549</v>
      </c>
      <c r="N67" s="5">
        <v>36976300073</v>
      </c>
    </row>
    <row r="68" spans="3:14" ht="15.5" x14ac:dyDescent="0.35">
      <c r="C68" t="s">
        <v>28</v>
      </c>
      <c r="D68" s="5">
        <v>-592335480</v>
      </c>
      <c r="E68" s="5">
        <v>-1031509600</v>
      </c>
      <c r="F68" s="5">
        <v>553313407</v>
      </c>
      <c r="G68" s="5">
        <v>725298560</v>
      </c>
      <c r="I68" s="5">
        <v>864789547</v>
      </c>
      <c r="J68" s="5">
        <v>100415948</v>
      </c>
      <c r="K68" s="5">
        <v>-1917641004</v>
      </c>
      <c r="L68" s="5">
        <v>-2985389581</v>
      </c>
      <c r="M68" s="5">
        <v>-7599272286</v>
      </c>
      <c r="N68" s="5">
        <v>-8152720077</v>
      </c>
    </row>
    <row r="69" spans="3:14" ht="15.5" x14ac:dyDescent="0.35">
      <c r="C69" t="s">
        <v>84</v>
      </c>
      <c r="F69" s="5">
        <v>553313407</v>
      </c>
      <c r="G69" s="5">
        <v>311476140</v>
      </c>
      <c r="I69" s="5">
        <v>864789547</v>
      </c>
      <c r="J69" s="5">
        <v>691944248</v>
      </c>
      <c r="K69" s="5">
        <v>-1486619204</v>
      </c>
      <c r="L69" s="5">
        <v>1566274019</v>
      </c>
      <c r="M69" s="5">
        <v>-543834446</v>
      </c>
      <c r="N69" s="5">
        <v>226200143</v>
      </c>
    </row>
    <row r="70" spans="3:14" ht="15.5" x14ac:dyDescent="0.35">
      <c r="C70" t="s">
        <v>83</v>
      </c>
      <c r="D70" s="5">
        <v>-592335480</v>
      </c>
      <c r="E70" s="5">
        <v>-1031509600</v>
      </c>
      <c r="G70" s="5">
        <v>413822420</v>
      </c>
      <c r="J70" s="5">
        <v>-591528300</v>
      </c>
      <c r="K70" s="5">
        <v>-431021800</v>
      </c>
      <c r="L70" s="5">
        <v>-4551663600</v>
      </c>
      <c r="M70" s="5">
        <v>-7055437840</v>
      </c>
      <c r="N70" s="5">
        <v>-8378920220</v>
      </c>
    </row>
    <row r="71" spans="3:14" ht="15.5" x14ac:dyDescent="0.35">
      <c r="C71" t="s">
        <v>85</v>
      </c>
      <c r="D71" s="5">
        <v>-592335480</v>
      </c>
      <c r="E71" s="5">
        <v>-1031509600</v>
      </c>
      <c r="F71" s="5">
        <v>553313407</v>
      </c>
      <c r="G71" s="5">
        <v>725298560</v>
      </c>
      <c r="I71" s="5">
        <v>864789547</v>
      </c>
      <c r="J71" s="5">
        <v>100415948</v>
      </c>
      <c r="K71" s="5">
        <v>-1917641004</v>
      </c>
      <c r="L71" s="5">
        <v>-2985389581</v>
      </c>
      <c r="M71" s="5">
        <v>-7599272286</v>
      </c>
      <c r="N71" s="5">
        <v>-8152720077</v>
      </c>
    </row>
    <row r="72" spans="3:14" ht="15.5" x14ac:dyDescent="0.35">
      <c r="C72" t="s">
        <v>87</v>
      </c>
      <c r="D72" s="5">
        <v>2077301755</v>
      </c>
      <c r="E72" s="5">
        <v>3619169027</v>
      </c>
      <c r="F72" s="5">
        <v>2059291806</v>
      </c>
      <c r="G72" s="5">
        <v>-6817976289</v>
      </c>
      <c r="I72" s="5">
        <v>-3379066778</v>
      </c>
      <c r="J72" s="5">
        <v>-3873514639</v>
      </c>
      <c r="K72" s="5">
        <v>5468363215</v>
      </c>
      <c r="L72" s="5">
        <v>10226219024</v>
      </c>
      <c r="M72" s="5">
        <v>26426688263</v>
      </c>
      <c r="N72" s="5">
        <v>28823579996</v>
      </c>
    </row>
    <row r="73" spans="3:14" ht="15.5" x14ac:dyDescent="0.35">
      <c r="C73" t="s">
        <v>88</v>
      </c>
      <c r="F73" s="5">
        <v>315518201</v>
      </c>
      <c r="G73" s="5">
        <v>352044667</v>
      </c>
      <c r="I73" s="5">
        <v>667562868</v>
      </c>
      <c r="J73" s="5">
        <v>469392890</v>
      </c>
      <c r="K73" s="5">
        <v>222159664</v>
      </c>
      <c r="L73" s="5">
        <v>-40102852</v>
      </c>
      <c r="M73" s="5">
        <v>23290621</v>
      </c>
      <c r="N73" s="5">
        <v>-443848382</v>
      </c>
    </row>
    <row r="74" spans="3:14" ht="15.5" x14ac:dyDescent="0.35">
      <c r="C74" t="s">
        <v>320</v>
      </c>
      <c r="F74" s="5">
        <v>315518201</v>
      </c>
      <c r="G74" s="5">
        <v>352044667</v>
      </c>
      <c r="I74" s="5">
        <v>667562868</v>
      </c>
      <c r="J74" s="5">
        <v>469392890</v>
      </c>
      <c r="K74" s="5">
        <v>222159664</v>
      </c>
      <c r="L74" s="5">
        <v>-40102852</v>
      </c>
      <c r="M74" s="5">
        <v>23290621</v>
      </c>
      <c r="N74" s="5">
        <v>-443848382</v>
      </c>
    </row>
    <row r="75" spans="3:14" ht="15.5" x14ac:dyDescent="0.35">
      <c r="C75" t="s">
        <v>89</v>
      </c>
      <c r="D75" s="5">
        <v>2077301755</v>
      </c>
      <c r="E75" s="5">
        <v>3619169027</v>
      </c>
      <c r="F75" s="5">
        <v>2374810007</v>
      </c>
      <c r="G75" s="5">
        <v>-6465931622</v>
      </c>
      <c r="I75" s="5">
        <v>-2711503910</v>
      </c>
      <c r="J75" s="5">
        <v>-3404121749</v>
      </c>
      <c r="K75" s="5">
        <v>5690522879</v>
      </c>
      <c r="L75" s="5">
        <v>10186116172</v>
      </c>
      <c r="M75" s="5">
        <v>26449978884</v>
      </c>
      <c r="N75" s="5">
        <v>28379731614</v>
      </c>
    </row>
    <row r="76" spans="3:14" ht="15.5" x14ac:dyDescent="0.35">
      <c r="C76" t="s">
        <v>90</v>
      </c>
      <c r="D76" s="5">
        <v>2077301755</v>
      </c>
      <c r="E76" s="5">
        <v>3619169027</v>
      </c>
      <c r="F76" s="5">
        <v>2059291806</v>
      </c>
      <c r="G76" s="5">
        <v>-6817976289</v>
      </c>
      <c r="I76" s="5">
        <v>-3379066778</v>
      </c>
      <c r="J76" s="5">
        <v>-3873514639</v>
      </c>
      <c r="K76" s="5">
        <v>5468363215</v>
      </c>
      <c r="L76" s="5">
        <v>10226219024</v>
      </c>
      <c r="M76" s="5">
        <v>26426688263</v>
      </c>
      <c r="N76" s="5">
        <v>28823579996</v>
      </c>
    </row>
    <row r="77" spans="3:14" ht="15.5" x14ac:dyDescent="0.35">
      <c r="C77" t="s">
        <v>8</v>
      </c>
      <c r="D77" s="5">
        <v>2077301755</v>
      </c>
      <c r="E77" s="5">
        <v>3619169027</v>
      </c>
      <c r="F77" s="5">
        <v>2374810007</v>
      </c>
      <c r="G77" s="5">
        <v>-6465931622</v>
      </c>
      <c r="I77" s="5">
        <v>-2711503910</v>
      </c>
      <c r="J77" s="5">
        <v>-3404121749</v>
      </c>
      <c r="K77" s="5">
        <v>5690522879</v>
      </c>
      <c r="L77" s="5">
        <v>10186116172</v>
      </c>
      <c r="M77" s="5">
        <v>26449978884</v>
      </c>
      <c r="N77" s="5">
        <v>28379731614</v>
      </c>
    </row>
    <row r="78" spans="3:14" ht="15.5" x14ac:dyDescent="0.35">
      <c r="C78" t="s">
        <v>91</v>
      </c>
    </row>
    <row r="79" spans="3:14" ht="15.5" x14ac:dyDescent="0.35">
      <c r="C79" t="s">
        <v>92</v>
      </c>
      <c r="D79" s="5">
        <v>2077301755</v>
      </c>
      <c r="E79" s="5">
        <v>3619169027</v>
      </c>
      <c r="F79" s="5">
        <v>2059291806</v>
      </c>
      <c r="G79" s="5">
        <v>-6817976289</v>
      </c>
      <c r="I79" s="5">
        <v>-3379066778</v>
      </c>
      <c r="J79" s="5">
        <v>-3873514639</v>
      </c>
      <c r="K79" s="5">
        <v>5468363215</v>
      </c>
      <c r="L79" s="5">
        <v>10226219024</v>
      </c>
      <c r="M79" s="5">
        <v>26426688263</v>
      </c>
      <c r="N79" s="5">
        <v>28823579996</v>
      </c>
    </row>
    <row r="80" spans="3:14" ht="15.5" x14ac:dyDescent="0.35">
      <c r="C80" t="s">
        <v>93</v>
      </c>
      <c r="D80" s="5">
        <v>2077301755</v>
      </c>
      <c r="E80" s="5">
        <v>3619169027</v>
      </c>
      <c r="F80" s="5">
        <v>2374810007</v>
      </c>
      <c r="G80" s="5">
        <v>-6465931622</v>
      </c>
      <c r="I80" s="5">
        <v>-2711503910</v>
      </c>
      <c r="J80" s="5">
        <v>-3404121749</v>
      </c>
      <c r="K80" s="5">
        <v>5690522879</v>
      </c>
      <c r="L80" s="5">
        <v>10186116172</v>
      </c>
      <c r="M80" s="5">
        <v>26449978884</v>
      </c>
      <c r="N80" s="5">
        <v>28379731614</v>
      </c>
    </row>
    <row r="81" spans="2:14" ht="15.5" x14ac:dyDescent="0.35">
      <c r="C81" t="s">
        <v>94</v>
      </c>
      <c r="D81" s="5">
        <v>2077301755</v>
      </c>
      <c r="E81" s="5">
        <v>3619169027</v>
      </c>
      <c r="F81" s="5">
        <v>2374810007</v>
      </c>
      <c r="G81" s="5">
        <v>-6465931622</v>
      </c>
      <c r="I81" s="5">
        <v>-2711503910</v>
      </c>
      <c r="J81" s="5">
        <v>-3404121749</v>
      </c>
      <c r="K81" s="5">
        <v>5690522879</v>
      </c>
      <c r="L81" s="5">
        <v>10186116172</v>
      </c>
      <c r="M81" s="5">
        <v>26449978884</v>
      </c>
      <c r="N81" s="5">
        <v>28379731614</v>
      </c>
    </row>
    <row r="83" spans="2:14" ht="15.5" x14ac:dyDescent="0.35">
      <c r="B83" t="s">
        <v>95</v>
      </c>
      <c r="C83" t="s">
        <v>96</v>
      </c>
    </row>
    <row r="84" spans="2:14" ht="15.5" x14ac:dyDescent="0.35">
      <c r="C84" t="s">
        <v>97</v>
      </c>
    </row>
    <row r="85" spans="2:14" ht="15.5" x14ac:dyDescent="0.35">
      <c r="C85" t="s">
        <v>20</v>
      </c>
      <c r="D85" s="5">
        <v>50444034281</v>
      </c>
      <c r="E85" s="5">
        <v>4813743709</v>
      </c>
      <c r="F85" s="5">
        <v>672686332</v>
      </c>
      <c r="G85" s="5">
        <v>2926101754</v>
      </c>
      <c r="I85" s="5">
        <v>672686332</v>
      </c>
      <c r="J85" s="5">
        <v>1264483202</v>
      </c>
      <c r="K85" s="5">
        <v>69917711394</v>
      </c>
      <c r="L85" s="5">
        <v>292151566</v>
      </c>
      <c r="M85" s="5">
        <v>237211589</v>
      </c>
      <c r="N85" s="5">
        <v>54255893211</v>
      </c>
    </row>
    <row r="86" spans="2:14" ht="15.5" x14ac:dyDescent="0.35">
      <c r="C86" t="s">
        <v>98</v>
      </c>
      <c r="D86" s="5">
        <v>58239895576</v>
      </c>
      <c r="E86" s="5">
        <v>47716001870</v>
      </c>
      <c r="F86" s="5">
        <v>44741169072</v>
      </c>
      <c r="G86" s="5">
        <v>33646254822</v>
      </c>
      <c r="I86" s="5">
        <v>44741169072</v>
      </c>
      <c r="J86" s="5">
        <v>37081017496</v>
      </c>
      <c r="K86" s="5">
        <v>44687386606</v>
      </c>
      <c r="L86" s="5">
        <v>24889333951</v>
      </c>
      <c r="M86" s="5">
        <v>69955948570</v>
      </c>
      <c r="N86" s="5">
        <v>61450115360</v>
      </c>
    </row>
    <row r="87" spans="2:14" ht="15.5" x14ac:dyDescent="0.35">
      <c r="C87" t="s">
        <v>99</v>
      </c>
    </row>
    <row r="88" spans="2:14" ht="15.5" x14ac:dyDescent="0.35">
      <c r="C88" t="s">
        <v>247</v>
      </c>
      <c r="J88" s="5">
        <v>400000000</v>
      </c>
      <c r="K88" s="5">
        <v>416000000</v>
      </c>
      <c r="L88" s="5">
        <v>24631383302</v>
      </c>
      <c r="M88" s="5">
        <v>24482332808</v>
      </c>
      <c r="N88" s="5">
        <v>56000000000</v>
      </c>
    </row>
    <row r="89" spans="2:14" ht="15.5" x14ac:dyDescent="0.35">
      <c r="C89" t="s">
        <v>81</v>
      </c>
      <c r="D89" s="5">
        <v>898454809</v>
      </c>
      <c r="E89" s="5">
        <v>898454809</v>
      </c>
      <c r="F89" s="5">
        <v>898454809</v>
      </c>
      <c r="G89" s="5">
        <v>582936608</v>
      </c>
      <c r="I89" s="5">
        <v>898454809</v>
      </c>
      <c r="J89" s="5">
        <v>230891941</v>
      </c>
      <c r="K89" s="5">
        <v>-238500949</v>
      </c>
      <c r="L89" s="5">
        <v>-460660613</v>
      </c>
      <c r="M89" s="5">
        <v>-420557761</v>
      </c>
      <c r="N89" s="5">
        <v>-443848382</v>
      </c>
    </row>
    <row r="90" spans="2:14" ht="15.5" x14ac:dyDescent="0.35">
      <c r="C90" t="s">
        <v>100</v>
      </c>
      <c r="D90" s="5">
        <v>58239895576</v>
      </c>
      <c r="E90" s="5">
        <v>47716001870</v>
      </c>
      <c r="F90" s="5">
        <v>44741169072</v>
      </c>
      <c r="G90" s="5">
        <v>33646254822</v>
      </c>
      <c r="I90" s="5">
        <v>44741169072</v>
      </c>
      <c r="J90" s="5">
        <v>37081017496</v>
      </c>
      <c r="K90" s="5">
        <v>44687386606</v>
      </c>
      <c r="L90" s="5">
        <v>24889333951</v>
      </c>
      <c r="M90" s="5">
        <v>69955948570</v>
      </c>
      <c r="N90" s="5">
        <v>61450115360</v>
      </c>
    </row>
    <row r="91" spans="2:14" ht="15.5" x14ac:dyDescent="0.35">
      <c r="C91" t="s">
        <v>101</v>
      </c>
      <c r="D91" s="5">
        <v>526937562</v>
      </c>
      <c r="E91" s="5">
        <v>533187562</v>
      </c>
      <c r="F91" s="5">
        <v>536562562</v>
      </c>
      <c r="G91" s="5">
        <v>543937562</v>
      </c>
      <c r="I91" s="5">
        <v>536562562</v>
      </c>
      <c r="J91" s="5">
        <v>493187562</v>
      </c>
      <c r="K91" s="5">
        <v>999960000</v>
      </c>
      <c r="L91" s="5">
        <v>5043889342</v>
      </c>
      <c r="M91" s="5">
        <v>4833670000</v>
      </c>
    </row>
    <row r="92" spans="2:14" ht="15.5" x14ac:dyDescent="0.35">
      <c r="C92" t="s">
        <v>102</v>
      </c>
      <c r="D92" s="5">
        <v>526937562</v>
      </c>
      <c r="E92" s="5">
        <v>533187562</v>
      </c>
      <c r="F92" s="5">
        <v>536562562</v>
      </c>
      <c r="G92" s="5">
        <v>543937562</v>
      </c>
      <c r="I92" s="5">
        <v>536562562</v>
      </c>
      <c r="J92" s="5">
        <v>493187562</v>
      </c>
      <c r="K92" s="5">
        <v>999960000</v>
      </c>
      <c r="L92" s="5">
        <v>5043889342</v>
      </c>
      <c r="M92" s="5">
        <v>4833670000</v>
      </c>
    </row>
    <row r="93" spans="2:14" ht="15.5" x14ac:dyDescent="0.35">
      <c r="C93" t="s">
        <v>103</v>
      </c>
      <c r="D93" s="5">
        <v>51443574304</v>
      </c>
      <c r="E93" s="5">
        <v>56206993200</v>
      </c>
      <c r="F93" s="5">
        <v>54945030194</v>
      </c>
      <c r="G93" s="5">
        <v>57694264228</v>
      </c>
      <c r="I93" s="5">
        <v>54945030194</v>
      </c>
      <c r="J93" s="5">
        <v>63161844869</v>
      </c>
      <c r="K93" s="5">
        <v>66799486150</v>
      </c>
      <c r="L93" s="5">
        <v>70612327847</v>
      </c>
      <c r="M93" s="5">
        <v>51192587841</v>
      </c>
      <c r="N93" s="5">
        <v>24912195860</v>
      </c>
    </row>
    <row r="94" spans="2:14" ht="15.5" x14ac:dyDescent="0.35">
      <c r="C94" t="s">
        <v>104</v>
      </c>
      <c r="D94" s="5">
        <v>203166561954</v>
      </c>
      <c r="E94" s="5">
        <v>202644385711</v>
      </c>
      <c r="F94" s="5">
        <v>198368263349</v>
      </c>
      <c r="G94" s="5">
        <v>201503518296</v>
      </c>
      <c r="I94" s="5">
        <v>198368263349</v>
      </c>
      <c r="J94" s="5">
        <v>210300903901</v>
      </c>
      <c r="K94" s="5">
        <v>293484518204</v>
      </c>
      <c r="L94" s="5">
        <v>119461251659</v>
      </c>
      <c r="M94" s="5">
        <v>146649768991</v>
      </c>
      <c r="N94" s="5">
        <v>166067398958</v>
      </c>
    </row>
    <row r="95" spans="2:14" ht="15.5" x14ac:dyDescent="0.35">
      <c r="C95" t="s">
        <v>105</v>
      </c>
    </row>
    <row r="96" spans="2:14" ht="15.5" x14ac:dyDescent="0.35">
      <c r="C96" t="s">
        <v>106</v>
      </c>
      <c r="D96" s="5">
        <v>178641253825</v>
      </c>
      <c r="E96" s="5">
        <v>179450730167</v>
      </c>
      <c r="F96" s="5">
        <v>180192094319</v>
      </c>
      <c r="G96" s="5">
        <v>180582623853</v>
      </c>
      <c r="I96" s="5">
        <v>180192094319</v>
      </c>
      <c r="J96" s="5">
        <v>180874017422</v>
      </c>
      <c r="K96" s="5">
        <v>108496833363</v>
      </c>
      <c r="L96" s="5">
        <v>63832357906</v>
      </c>
      <c r="M96" s="5">
        <v>65428735808</v>
      </c>
      <c r="N96" s="5">
        <v>49239084621</v>
      </c>
    </row>
    <row r="97" spans="3:14" ht="15.5" x14ac:dyDescent="0.35">
      <c r="C97" t="s">
        <v>108</v>
      </c>
      <c r="D97" s="5">
        <v>2308176398</v>
      </c>
      <c r="E97" s="5">
        <v>2308176398</v>
      </c>
      <c r="F97" s="5">
        <v>2308176398</v>
      </c>
      <c r="G97" s="5">
        <v>1843855304</v>
      </c>
      <c r="I97" s="5">
        <v>2308176398</v>
      </c>
      <c r="J97" s="5">
        <v>1631673814</v>
      </c>
      <c r="K97" s="5">
        <v>1072122432</v>
      </c>
      <c r="L97" s="5">
        <v>2621402054</v>
      </c>
      <c r="M97" s="5">
        <v>1043816974</v>
      </c>
      <c r="N97" s="5">
        <v>1594220569</v>
      </c>
    </row>
    <row r="98" spans="3:14" ht="15.5" x14ac:dyDescent="0.35">
      <c r="C98" t="s">
        <v>107</v>
      </c>
      <c r="D98" s="5">
        <v>4100000000</v>
      </c>
      <c r="E98" s="5">
        <v>4100000000</v>
      </c>
      <c r="F98" s="5">
        <v>4100000000</v>
      </c>
      <c r="G98" s="5">
        <v>4100000000</v>
      </c>
      <c r="I98" s="5">
        <v>4100000000</v>
      </c>
      <c r="J98" s="5">
        <v>4100000000</v>
      </c>
      <c r="K98" s="5">
        <v>4100000000</v>
      </c>
    </row>
    <row r="99" spans="3:14" ht="15.5" x14ac:dyDescent="0.35">
      <c r="C99" t="s">
        <v>249</v>
      </c>
    </row>
    <row r="100" spans="3:14" ht="15.5" x14ac:dyDescent="0.35">
      <c r="C100" t="s">
        <v>248</v>
      </c>
    </row>
    <row r="101" spans="3:14" ht="15.5" x14ac:dyDescent="0.35">
      <c r="C101" t="s">
        <v>109</v>
      </c>
      <c r="D101" s="5">
        <v>185919453179</v>
      </c>
      <c r="E101" s="5">
        <v>186868720917</v>
      </c>
      <c r="F101" s="5">
        <v>188131932186</v>
      </c>
      <c r="G101" s="5">
        <v>187815876303</v>
      </c>
      <c r="I101" s="5">
        <v>188131932186</v>
      </c>
      <c r="J101" s="5">
        <v>188314462572</v>
      </c>
      <c r="K101" s="5">
        <v>114475205795</v>
      </c>
      <c r="L101" s="5">
        <v>68335009960</v>
      </c>
      <c r="M101" s="5">
        <v>69428802782</v>
      </c>
      <c r="N101" s="5">
        <v>54864555190</v>
      </c>
    </row>
    <row r="102" spans="3:14" ht="15.5" x14ac:dyDescent="0.35">
      <c r="C102" t="s">
        <v>110</v>
      </c>
      <c r="D102" s="5">
        <v>389086015133</v>
      </c>
      <c r="E102" s="5">
        <v>389513106628</v>
      </c>
      <c r="F102" s="5">
        <v>386500195535</v>
      </c>
      <c r="G102" s="5">
        <v>389319394599</v>
      </c>
      <c r="I102" s="5">
        <v>386500195535</v>
      </c>
      <c r="J102" s="5">
        <v>398615366473</v>
      </c>
      <c r="K102" s="5">
        <v>407959723999</v>
      </c>
      <c r="L102" s="5">
        <v>187796261619</v>
      </c>
      <c r="M102" s="5">
        <v>216078571773</v>
      </c>
      <c r="N102" s="5">
        <v>220931954148</v>
      </c>
    </row>
    <row r="103" spans="3:14" ht="15.5" x14ac:dyDescent="0.35">
      <c r="C103" t="s">
        <v>111</v>
      </c>
    </row>
    <row r="104" spans="3:14" ht="15.5" x14ac:dyDescent="0.35">
      <c r="C104" t="s">
        <v>112</v>
      </c>
    </row>
    <row r="105" spans="3:14" ht="15.5" x14ac:dyDescent="0.35">
      <c r="C105" t="s">
        <v>113</v>
      </c>
      <c r="D105" s="5">
        <v>38198930633</v>
      </c>
      <c r="E105" s="5">
        <v>40555684236</v>
      </c>
      <c r="F105" s="5">
        <v>41043973504</v>
      </c>
      <c r="G105" s="5">
        <v>45639060710</v>
      </c>
      <c r="I105" s="5">
        <v>41043973504</v>
      </c>
      <c r="J105" s="5">
        <v>50490996182</v>
      </c>
      <c r="K105" s="5">
        <v>56513639722</v>
      </c>
      <c r="L105" s="5">
        <v>78793664015</v>
      </c>
      <c r="M105" s="5">
        <v>118077091479</v>
      </c>
      <c r="N105" s="5">
        <v>139877891181</v>
      </c>
    </row>
    <row r="106" spans="3:14" ht="15.5" x14ac:dyDescent="0.35">
      <c r="C106" t="s">
        <v>114</v>
      </c>
    </row>
    <row r="107" spans="3:14" ht="15.5" x14ac:dyDescent="0.35">
      <c r="C107" t="s">
        <v>251</v>
      </c>
      <c r="D107" s="5">
        <v>21643457384</v>
      </c>
      <c r="E107" s="5">
        <v>24514254286</v>
      </c>
      <c r="F107" s="5">
        <v>26035488676</v>
      </c>
      <c r="G107" s="5">
        <v>33079726848</v>
      </c>
      <c r="I107" s="5">
        <v>26035488676</v>
      </c>
      <c r="J107" s="5">
        <v>33877919033</v>
      </c>
      <c r="K107" s="5">
        <v>25733372136</v>
      </c>
      <c r="L107" s="5">
        <v>35761686159</v>
      </c>
      <c r="M107" s="5">
        <v>41896008159</v>
      </c>
      <c r="N107" s="5">
        <v>36599986031</v>
      </c>
    </row>
    <row r="108" spans="3:14" ht="15.5" x14ac:dyDescent="0.35">
      <c r="C108" t="s">
        <v>115</v>
      </c>
    </row>
    <row r="109" spans="3:14" ht="15.5" x14ac:dyDescent="0.35">
      <c r="C109" t="s">
        <v>252</v>
      </c>
    </row>
    <row r="110" spans="3:14" ht="15.5" x14ac:dyDescent="0.35">
      <c r="C110" t="s">
        <v>250</v>
      </c>
    </row>
    <row r="111" spans="3:14" ht="15.5" x14ac:dyDescent="0.35">
      <c r="C111" t="s">
        <v>116</v>
      </c>
      <c r="D111" s="5">
        <v>3946793860</v>
      </c>
      <c r="E111" s="5">
        <v>3574670889</v>
      </c>
      <c r="F111" s="5">
        <v>3107594233</v>
      </c>
      <c r="G111" s="5">
        <v>3091660064</v>
      </c>
      <c r="I111" s="5">
        <v>3107594233</v>
      </c>
      <c r="J111" s="5">
        <v>3443712994</v>
      </c>
      <c r="K111" s="5">
        <v>1032815933</v>
      </c>
      <c r="L111" s="5">
        <v>15877466504</v>
      </c>
      <c r="M111" s="5">
        <v>15325433781</v>
      </c>
      <c r="N111" s="5">
        <v>8423552994</v>
      </c>
    </row>
    <row r="112" spans="3:14" ht="15.5" x14ac:dyDescent="0.35">
      <c r="C112" t="s">
        <v>117</v>
      </c>
      <c r="D112" s="5">
        <v>2204685729</v>
      </c>
      <c r="E112" s="5">
        <v>2070242967</v>
      </c>
      <c r="F112" s="5">
        <v>2083990310</v>
      </c>
      <c r="G112" s="5">
        <v>1948265884</v>
      </c>
      <c r="I112" s="5">
        <v>2083990310</v>
      </c>
      <c r="J112" s="5">
        <v>1740025970</v>
      </c>
      <c r="K112" s="5">
        <v>4666562735</v>
      </c>
      <c r="L112" s="5">
        <v>2523128050</v>
      </c>
      <c r="M112" s="5">
        <v>29291193267</v>
      </c>
      <c r="N112" s="5">
        <v>24835440662</v>
      </c>
    </row>
    <row r="113" spans="3:14" ht="15.5" x14ac:dyDescent="0.35">
      <c r="C113" t="s">
        <v>322</v>
      </c>
    </row>
    <row r="114" spans="3:14" ht="15.5" x14ac:dyDescent="0.35">
      <c r="C114" t="s">
        <v>120</v>
      </c>
      <c r="N114" s="5">
        <v>7000727033</v>
      </c>
    </row>
    <row r="115" spans="3:14" ht="15.5" x14ac:dyDescent="0.35">
      <c r="C115" t="s">
        <v>802</v>
      </c>
    </row>
    <row r="116" spans="3:14" ht="15.5" x14ac:dyDescent="0.35">
      <c r="C116" t="s">
        <v>323</v>
      </c>
      <c r="D116" s="5">
        <v>127248764</v>
      </c>
      <c r="E116" s="5">
        <v>274888411</v>
      </c>
      <c r="F116" s="5">
        <v>392857077</v>
      </c>
      <c r="G116" s="5">
        <v>536709170</v>
      </c>
      <c r="I116" s="5">
        <v>392857077</v>
      </c>
    </row>
    <row r="117" spans="3:14" ht="15.5" x14ac:dyDescent="0.35">
      <c r="C117" t="s">
        <v>325</v>
      </c>
      <c r="D117" s="5">
        <v>1179220311</v>
      </c>
      <c r="E117" s="5">
        <v>1171742745</v>
      </c>
      <c r="F117" s="5">
        <v>1192126936</v>
      </c>
      <c r="G117" s="5">
        <v>1152856966</v>
      </c>
      <c r="I117" s="5">
        <v>1192126936</v>
      </c>
      <c r="J117" s="5">
        <v>1134230310</v>
      </c>
      <c r="M117" s="5">
        <v>7082123464</v>
      </c>
      <c r="N117" s="5">
        <v>14018911494</v>
      </c>
    </row>
    <row r="118" spans="3:14" ht="15.5" x14ac:dyDescent="0.35">
      <c r="C118" t="s">
        <v>245</v>
      </c>
    </row>
    <row r="119" spans="3:14" ht="15.5" x14ac:dyDescent="0.35">
      <c r="C119" t="s">
        <v>122</v>
      </c>
      <c r="D119" s="5">
        <v>4733438878</v>
      </c>
      <c r="E119" s="5">
        <v>4881078525</v>
      </c>
      <c r="F119" s="5">
        <v>4999047191</v>
      </c>
      <c r="G119" s="5">
        <v>5597969056</v>
      </c>
      <c r="I119" s="5">
        <v>4999047191</v>
      </c>
      <c r="J119" s="5">
        <v>4955691541</v>
      </c>
      <c r="K119" s="5">
        <v>4873283778</v>
      </c>
      <c r="L119" s="5">
        <v>5559623747</v>
      </c>
      <c r="M119" s="5">
        <v>4744622609</v>
      </c>
      <c r="N119" s="5">
        <v>14247184166</v>
      </c>
    </row>
    <row r="120" spans="3:14" ht="15.5" x14ac:dyDescent="0.35">
      <c r="C120" t="s">
        <v>123</v>
      </c>
      <c r="D120" s="5">
        <v>4733438878</v>
      </c>
      <c r="E120" s="5">
        <v>4881078525</v>
      </c>
      <c r="F120" s="5">
        <v>4999047191</v>
      </c>
      <c r="G120" s="5">
        <v>5597969056</v>
      </c>
      <c r="I120" s="5">
        <v>4999047191</v>
      </c>
      <c r="J120" s="5">
        <v>4955691541</v>
      </c>
      <c r="K120" s="5">
        <v>4873283778</v>
      </c>
      <c r="L120" s="5">
        <v>5559623747</v>
      </c>
      <c r="M120" s="5">
        <v>4744622609</v>
      </c>
      <c r="N120" s="5">
        <v>14247184166</v>
      </c>
    </row>
    <row r="121" spans="3:14" ht="15.5" x14ac:dyDescent="0.35">
      <c r="C121" t="s">
        <v>256</v>
      </c>
    </row>
    <row r="122" spans="3:14" ht="15.5" x14ac:dyDescent="0.35">
      <c r="C122" t="s">
        <v>119</v>
      </c>
    </row>
    <row r="123" spans="3:14" ht="15.5" x14ac:dyDescent="0.35">
      <c r="C123" t="s">
        <v>121</v>
      </c>
      <c r="D123" s="5">
        <v>127248764</v>
      </c>
      <c r="E123" s="5">
        <v>274888411</v>
      </c>
      <c r="F123" s="5">
        <v>392857077</v>
      </c>
      <c r="G123" s="5">
        <v>536709170</v>
      </c>
      <c r="I123" s="5">
        <v>392857077</v>
      </c>
      <c r="N123" s="5">
        <v>7000727033</v>
      </c>
    </row>
    <row r="124" spans="3:14" ht="15.5" x14ac:dyDescent="0.35">
      <c r="C124" t="s">
        <v>124</v>
      </c>
      <c r="D124" s="5">
        <v>42932369511</v>
      </c>
      <c r="E124" s="5">
        <v>45436762761</v>
      </c>
      <c r="F124" s="5">
        <v>46043020695</v>
      </c>
      <c r="G124" s="5">
        <v>51237029766</v>
      </c>
      <c r="I124" s="5">
        <v>46043020695</v>
      </c>
      <c r="J124" s="5">
        <v>55446687723</v>
      </c>
      <c r="K124" s="5">
        <v>61386923500</v>
      </c>
      <c r="L124" s="5">
        <v>84353287762</v>
      </c>
      <c r="M124" s="5">
        <v>122821714088</v>
      </c>
      <c r="N124" s="5">
        <v>154125075347</v>
      </c>
    </row>
    <row r="125" spans="3:14" ht="15.5" x14ac:dyDescent="0.35">
      <c r="C125" t="s">
        <v>125</v>
      </c>
    </row>
    <row r="126" spans="3:14" ht="15.5" x14ac:dyDescent="0.35">
      <c r="C126" t="s">
        <v>126</v>
      </c>
      <c r="D126" s="5">
        <v>126687500000</v>
      </c>
      <c r="E126" s="5">
        <v>126687500000</v>
      </c>
      <c r="F126" s="5">
        <v>126687500000</v>
      </c>
      <c r="G126" s="5">
        <v>126687500000</v>
      </c>
      <c r="I126" s="5">
        <v>126687500000</v>
      </c>
      <c r="J126" s="5">
        <v>126687500000</v>
      </c>
      <c r="K126" s="5">
        <v>126687500000</v>
      </c>
      <c r="L126" s="5">
        <v>34770000000</v>
      </c>
      <c r="M126" s="5">
        <v>34770000000</v>
      </c>
      <c r="N126" s="5">
        <v>34770000000</v>
      </c>
    </row>
    <row r="127" spans="3:14" ht="15.5" x14ac:dyDescent="0.35">
      <c r="C127" t="s">
        <v>127</v>
      </c>
      <c r="D127" s="5">
        <v>187521803763</v>
      </c>
      <c r="E127" s="5">
        <v>187521803763</v>
      </c>
      <c r="F127" s="5">
        <v>187521803763</v>
      </c>
      <c r="G127" s="5">
        <v>187521803763</v>
      </c>
      <c r="I127" s="5">
        <v>187521803763</v>
      </c>
      <c r="J127" s="5">
        <v>187521803763</v>
      </c>
      <c r="K127" s="5">
        <v>187521803763</v>
      </c>
    </row>
    <row r="128" spans="3:14" ht="15.5" x14ac:dyDescent="0.35">
      <c r="C128" t="s">
        <v>128</v>
      </c>
      <c r="D128" s="5">
        <v>31045887050</v>
      </c>
      <c r="E128" s="5">
        <v>28968585295</v>
      </c>
      <c r="F128" s="5">
        <v>25349416268</v>
      </c>
      <c r="G128" s="5">
        <v>23290124462</v>
      </c>
      <c r="I128" s="5">
        <v>25349416268</v>
      </c>
      <c r="J128" s="5">
        <v>28728483046</v>
      </c>
      <c r="K128" s="5">
        <v>32601997685</v>
      </c>
      <c r="L128" s="5">
        <v>69133634470</v>
      </c>
      <c r="M128" s="5">
        <v>58907415446</v>
      </c>
      <c r="N128" s="5">
        <v>32480727183</v>
      </c>
    </row>
    <row r="129" spans="2:14" ht="15.5" x14ac:dyDescent="0.35">
      <c r="C129" t="s">
        <v>257</v>
      </c>
      <c r="D129" s="5">
        <v>21270000000</v>
      </c>
      <c r="E129" s="5">
        <v>21270000000</v>
      </c>
      <c r="F129" s="5">
        <v>21270000000</v>
      </c>
      <c r="G129" s="5">
        <v>21270000000</v>
      </c>
      <c r="I129" s="5">
        <v>21270000000</v>
      </c>
      <c r="J129" s="5">
        <v>21270000000</v>
      </c>
      <c r="K129" s="5">
        <v>20270000000</v>
      </c>
    </row>
    <row r="130" spans="2:14" ht="15.5" x14ac:dyDescent="0.35">
      <c r="C130" t="s">
        <v>258</v>
      </c>
      <c r="D130" s="5">
        <v>9775887050</v>
      </c>
      <c r="E130" s="5">
        <v>7698585295</v>
      </c>
      <c r="F130" s="5">
        <v>4079416268</v>
      </c>
      <c r="G130" s="5">
        <v>2020124462</v>
      </c>
      <c r="I130" s="5">
        <v>4079416268</v>
      </c>
      <c r="J130" s="5">
        <v>7458483046</v>
      </c>
      <c r="K130" s="5">
        <v>12331997685</v>
      </c>
      <c r="L130" s="5">
        <v>69133634470</v>
      </c>
      <c r="M130" s="5">
        <v>58907415446</v>
      </c>
      <c r="N130" s="5">
        <v>32480727183</v>
      </c>
    </row>
    <row r="131" spans="2:14" ht="15.5" x14ac:dyDescent="0.35">
      <c r="C131" t="s">
        <v>259</v>
      </c>
      <c r="D131" s="5">
        <v>31045887050</v>
      </c>
      <c r="E131" s="5">
        <v>28968585295</v>
      </c>
      <c r="F131" s="5">
        <v>25349416268</v>
      </c>
      <c r="G131" s="5">
        <v>23290124462</v>
      </c>
      <c r="I131" s="5">
        <v>25349416268</v>
      </c>
      <c r="J131" s="5">
        <v>28728483046</v>
      </c>
      <c r="K131" s="5">
        <v>32601997685</v>
      </c>
      <c r="L131" s="5">
        <v>69133634470</v>
      </c>
      <c r="M131" s="5">
        <v>58907415446</v>
      </c>
      <c r="N131" s="5">
        <v>32480727183</v>
      </c>
    </row>
    <row r="132" spans="2:14" ht="15.5" x14ac:dyDescent="0.35">
      <c r="C132" t="s">
        <v>260</v>
      </c>
    </row>
    <row r="133" spans="2:14" ht="15.5" x14ac:dyDescent="0.35">
      <c r="C133" t="s">
        <v>10</v>
      </c>
      <c r="D133" s="5">
        <v>346153645622</v>
      </c>
      <c r="E133" s="5">
        <v>344076343867</v>
      </c>
      <c r="F133" s="5">
        <v>340457174840</v>
      </c>
      <c r="G133" s="5">
        <v>338082364833</v>
      </c>
      <c r="I133" s="5">
        <v>340457174840</v>
      </c>
      <c r="J133" s="5">
        <v>343168678750</v>
      </c>
      <c r="K133" s="5">
        <v>346572800499</v>
      </c>
      <c r="L133" s="5">
        <v>103442973857</v>
      </c>
      <c r="M133" s="5">
        <v>93256857685</v>
      </c>
      <c r="N133" s="5">
        <v>66806878801</v>
      </c>
    </row>
    <row r="134" spans="2:14" ht="15.5" x14ac:dyDescent="0.35">
      <c r="C134" t="s">
        <v>129</v>
      </c>
      <c r="D134" s="5">
        <v>389086015133</v>
      </c>
      <c r="E134" s="5">
        <v>389513106628</v>
      </c>
      <c r="F134" s="5">
        <v>386500195535</v>
      </c>
      <c r="G134" s="5">
        <v>389319394599</v>
      </c>
      <c r="I134" s="5">
        <v>386500195535</v>
      </c>
      <c r="J134" s="5">
        <v>398615366473</v>
      </c>
      <c r="K134" s="5">
        <v>407959723999</v>
      </c>
      <c r="L134" s="5">
        <v>187796261619</v>
      </c>
      <c r="M134" s="5">
        <v>216078571773</v>
      </c>
      <c r="N134" s="5">
        <v>220931954148</v>
      </c>
    </row>
    <row r="135" spans="2:14" ht="15.5" x14ac:dyDescent="0.35">
      <c r="C135" t="s">
        <v>130</v>
      </c>
      <c r="D135" s="5">
        <v>6334375000</v>
      </c>
      <c r="E135" s="5">
        <v>6334375000</v>
      </c>
      <c r="F135" s="5">
        <v>6334375000</v>
      </c>
      <c r="G135" s="5">
        <v>6334375000</v>
      </c>
      <c r="I135" s="5">
        <v>6334375000</v>
      </c>
      <c r="J135" s="5">
        <v>6334375000</v>
      </c>
      <c r="K135" s="5">
        <v>6334375000</v>
      </c>
      <c r="L135" s="5">
        <v>34770</v>
      </c>
      <c r="M135" s="5">
        <v>34770</v>
      </c>
      <c r="N135" s="5">
        <v>34770</v>
      </c>
    </row>
    <row r="137" spans="2:14" ht="15.5" x14ac:dyDescent="0.35">
      <c r="B137" t="s">
        <v>131</v>
      </c>
      <c r="C137" t="s">
        <v>132</v>
      </c>
      <c r="D137" s="5">
        <v>45979586510</v>
      </c>
      <c r="E137" s="5">
        <v>4580713567</v>
      </c>
      <c r="F137" s="5">
        <v>-1564503007</v>
      </c>
      <c r="G137" s="5">
        <v>2296301891</v>
      </c>
      <c r="I137" s="5">
        <v>1054734660</v>
      </c>
      <c r="J137" s="5">
        <v>4644925942</v>
      </c>
      <c r="K137" s="5">
        <v>-93459020133</v>
      </c>
      <c r="L137" s="5">
        <v>7016327947</v>
      </c>
      <c r="M137" s="5">
        <v>9700759213</v>
      </c>
      <c r="N137" s="5">
        <v>11960588106</v>
      </c>
    </row>
    <row r="138" spans="2:14" ht="15.5" x14ac:dyDescent="0.35">
      <c r="C138" t="s">
        <v>133</v>
      </c>
      <c r="D138" s="5">
        <v>31038644729</v>
      </c>
      <c r="E138" s="5">
        <v>33625234752</v>
      </c>
      <c r="F138" s="5">
        <v>29062507135</v>
      </c>
      <c r="G138" s="5">
        <v>37069394457</v>
      </c>
      <c r="I138" s="5">
        <v>140639600716</v>
      </c>
      <c r="J138" s="5">
        <v>107201684479</v>
      </c>
      <c r="K138" s="5">
        <v>92940835645</v>
      </c>
      <c r="L138" s="5">
        <v>132037709756</v>
      </c>
      <c r="M138" s="5">
        <v>329620788543</v>
      </c>
      <c r="N138" s="5">
        <v>315843517529</v>
      </c>
    </row>
    <row r="139" spans="2:14" ht="15.5" x14ac:dyDescent="0.35">
      <c r="C139" t="s">
        <v>1232</v>
      </c>
    </row>
    <row r="140" spans="2:14" ht="15.5" x14ac:dyDescent="0.35">
      <c r="C140" t="s">
        <v>817</v>
      </c>
    </row>
    <row r="141" spans="2:14" ht="15.5" x14ac:dyDescent="0.35">
      <c r="C141" t="s">
        <v>261</v>
      </c>
      <c r="D141" s="5">
        <v>857623</v>
      </c>
      <c r="E141" s="5">
        <v>988776</v>
      </c>
      <c r="F141" s="5">
        <v>1275323</v>
      </c>
      <c r="G141" s="5">
        <v>1820924</v>
      </c>
      <c r="I141" s="5">
        <v>6571112</v>
      </c>
      <c r="J141" s="5">
        <v>6830077</v>
      </c>
      <c r="K141" s="5">
        <v>13633271</v>
      </c>
      <c r="L141" s="5">
        <v>1288487</v>
      </c>
      <c r="M141" s="5">
        <v>207195479</v>
      </c>
      <c r="N141" s="5">
        <v>162644336</v>
      </c>
    </row>
    <row r="142" spans="2:14" ht="15.5" x14ac:dyDescent="0.35">
      <c r="C142" t="s">
        <v>1233</v>
      </c>
      <c r="L142" s="5">
        <v>-4192536911</v>
      </c>
    </row>
    <row r="143" spans="2:14" ht="15.5" x14ac:dyDescent="0.35">
      <c r="C143" t="s">
        <v>466</v>
      </c>
      <c r="D143" s="5">
        <v>-1236849798</v>
      </c>
      <c r="E143" s="5">
        <v>-1901403273</v>
      </c>
      <c r="F143" s="5">
        <v>-1274037064</v>
      </c>
      <c r="G143" s="5">
        <v>-940918231</v>
      </c>
      <c r="I143" s="5">
        <v>-6078994748</v>
      </c>
      <c r="J143" s="5">
        <v>-3173688056</v>
      </c>
      <c r="K143" s="5">
        <v>-2770074678</v>
      </c>
      <c r="L143" s="5">
        <v>-8920436472</v>
      </c>
      <c r="M143" s="5">
        <v>-15685454507</v>
      </c>
      <c r="N143" s="5">
        <v>-3565783492</v>
      </c>
    </row>
    <row r="144" spans="2:14" ht="15.5" x14ac:dyDescent="0.35">
      <c r="C144" t="s">
        <v>263</v>
      </c>
      <c r="F144" s="5">
        <v>-29068493</v>
      </c>
      <c r="G144" s="5">
        <v>170931507</v>
      </c>
      <c r="I144" s="5">
        <v>-460757130</v>
      </c>
      <c r="J144" s="5">
        <v>-539030970</v>
      </c>
      <c r="K144" s="5">
        <v>-13792309815</v>
      </c>
      <c r="L144" s="5">
        <v>-5315218125</v>
      </c>
      <c r="M144" s="5">
        <v>-425253540</v>
      </c>
      <c r="N144" s="5">
        <v>-494858422</v>
      </c>
    </row>
    <row r="145" spans="3:14" ht="15.5" x14ac:dyDescent="0.35">
      <c r="C145" t="s">
        <v>135</v>
      </c>
      <c r="D145" s="5">
        <v>-5117944632</v>
      </c>
      <c r="E145" s="5">
        <v>-5956464697</v>
      </c>
      <c r="F145" s="5">
        <v>-5352685812</v>
      </c>
      <c r="G145" s="5">
        <v>-5803133118</v>
      </c>
      <c r="I145" s="5">
        <v>-20648305844</v>
      </c>
      <c r="J145" s="5">
        <v>-19892210724</v>
      </c>
      <c r="K145" s="5">
        <v>-16750630416</v>
      </c>
      <c r="L145" s="5">
        <v>-28834737751</v>
      </c>
      <c r="M145" s="5">
        <v>-40111412148</v>
      </c>
      <c r="N145" s="5">
        <v>-36503765222</v>
      </c>
    </row>
    <row r="146" spans="3:14" ht="15.5" x14ac:dyDescent="0.35">
      <c r="C146" t="s">
        <v>134</v>
      </c>
      <c r="D146" s="5">
        <v>21294878588</v>
      </c>
      <c r="E146" s="5">
        <v>-21187641991</v>
      </c>
      <c r="F146" s="5">
        <v>-23972494096</v>
      </c>
      <c r="G146" s="5">
        <v>-28201793648</v>
      </c>
      <c r="I146" s="5">
        <v>-112403379446</v>
      </c>
      <c r="J146" s="5">
        <v>-78958658864</v>
      </c>
      <c r="K146" s="5">
        <v>-153100474140</v>
      </c>
      <c r="L146" s="5">
        <v>-77759741037</v>
      </c>
      <c r="M146" s="5">
        <v>-263905104614</v>
      </c>
      <c r="N146" s="5">
        <v>-263481166623</v>
      </c>
    </row>
    <row r="147" spans="3:14" ht="15.5" x14ac:dyDescent="0.35">
      <c r="C147" t="s">
        <v>245</v>
      </c>
    </row>
    <row r="148" spans="3:14" ht="15.5" x14ac:dyDescent="0.35">
      <c r="C148" t="s">
        <v>139</v>
      </c>
      <c r="D148" s="5">
        <v>-128295938</v>
      </c>
      <c r="E148" s="5">
        <v>-150219000</v>
      </c>
      <c r="F148" s="5">
        <v>-54180310</v>
      </c>
      <c r="G148" s="5">
        <v>-650073000</v>
      </c>
      <c r="I148" s="5">
        <v>-704253310</v>
      </c>
      <c r="J148" s="5">
        <v>-16000000</v>
      </c>
      <c r="K148" s="5">
        <v>213223920461</v>
      </c>
      <c r="L148" s="5">
        <v>-6933072970</v>
      </c>
      <c r="M148" s="5">
        <v>-45455182255</v>
      </c>
      <c r="N148" s="5">
        <v>45094581634</v>
      </c>
    </row>
    <row r="149" spans="3:14" ht="15.5" x14ac:dyDescent="0.35">
      <c r="C149" t="s">
        <v>140</v>
      </c>
      <c r="D149" s="5">
        <v>-221000000</v>
      </c>
      <c r="E149" s="5">
        <v>-289437190</v>
      </c>
      <c r="F149" s="5">
        <v>-634732105</v>
      </c>
      <c r="G149" s="5">
        <v>-307546115</v>
      </c>
      <c r="I149" s="5">
        <v>-942278220</v>
      </c>
      <c r="J149" s="5">
        <v>-73282154134</v>
      </c>
      <c r="K149" s="5">
        <v>-50139340500</v>
      </c>
      <c r="L149" s="5">
        <v>-28315000</v>
      </c>
      <c r="M149" s="5">
        <v>-18264258580</v>
      </c>
      <c r="N149" s="5">
        <v>-2945662120</v>
      </c>
    </row>
    <row r="150" spans="3:14" ht="15.5" x14ac:dyDescent="0.35">
      <c r="C150" t="s">
        <v>143</v>
      </c>
      <c r="D150" s="5">
        <v>-221000000</v>
      </c>
      <c r="E150" s="5">
        <v>-289437190</v>
      </c>
      <c r="F150" s="5">
        <v>-634732105</v>
      </c>
      <c r="G150" s="5">
        <v>-307546115</v>
      </c>
      <c r="I150" s="5">
        <v>-942278220</v>
      </c>
      <c r="J150" s="5">
        <v>-73371654134</v>
      </c>
      <c r="K150" s="5">
        <v>-46039340500</v>
      </c>
      <c r="L150" s="5">
        <v>-28315000</v>
      </c>
      <c r="M150" s="5">
        <v>-18264258580</v>
      </c>
      <c r="N150" s="5">
        <v>-2945662120</v>
      </c>
    </row>
    <row r="151" spans="3:14" ht="15.5" x14ac:dyDescent="0.35">
      <c r="C151" t="s">
        <v>417</v>
      </c>
    </row>
    <row r="152" spans="3:14" ht="15.5" x14ac:dyDescent="0.35">
      <c r="C152" t="s">
        <v>1234</v>
      </c>
    </row>
    <row r="153" spans="3:14" ht="15.5" x14ac:dyDescent="0.35">
      <c r="C153" t="s">
        <v>498</v>
      </c>
      <c r="J153" s="5">
        <v>89500000</v>
      </c>
    </row>
    <row r="154" spans="3:14" ht="15.5" x14ac:dyDescent="0.35">
      <c r="C154" t="s">
        <v>1236</v>
      </c>
    </row>
    <row r="155" spans="3:14" ht="15.5" x14ac:dyDescent="0.35">
      <c r="C155" t="s">
        <v>483</v>
      </c>
      <c r="K155" s="5">
        <v>-4100000000</v>
      </c>
    </row>
    <row r="156" spans="3:14" ht="15.5" x14ac:dyDescent="0.35">
      <c r="C156" t="s">
        <v>1237</v>
      </c>
    </row>
    <row r="157" spans="3:14" ht="15.5" x14ac:dyDescent="0.35">
      <c r="C157" t="s">
        <v>278</v>
      </c>
    </row>
    <row r="158" spans="3:14" ht="15.5" x14ac:dyDescent="0.35">
      <c r="C158" t="s">
        <v>1238</v>
      </c>
    </row>
    <row r="159" spans="3:14" ht="15.5" x14ac:dyDescent="0.35">
      <c r="C159" t="s">
        <v>1067</v>
      </c>
    </row>
    <row r="160" spans="3:14" ht="15.5" x14ac:dyDescent="0.35">
      <c r="C160" t="s">
        <v>331</v>
      </c>
    </row>
    <row r="161" spans="3:14" ht="15.5" x14ac:dyDescent="0.35">
      <c r="C161" t="s">
        <v>368</v>
      </c>
    </row>
    <row r="162" spans="3:14" ht="15.5" x14ac:dyDescent="0.35">
      <c r="C162" t="s">
        <v>148</v>
      </c>
      <c r="D162" s="5">
        <v>-128295938</v>
      </c>
      <c r="E162" s="5">
        <v>-150219000</v>
      </c>
      <c r="F162" s="5">
        <v>-54180310</v>
      </c>
      <c r="G162" s="5">
        <v>-650073000</v>
      </c>
      <c r="I162" s="5">
        <v>-704253310</v>
      </c>
      <c r="J162" s="5">
        <v>-16000000</v>
      </c>
      <c r="K162" s="5">
        <v>213223920461</v>
      </c>
      <c r="L162" s="5">
        <v>-6933072970</v>
      </c>
      <c r="M162" s="5">
        <v>-45455182255</v>
      </c>
      <c r="N162" s="5">
        <v>45094581634</v>
      </c>
    </row>
    <row r="163" spans="3:14" ht="15.5" x14ac:dyDescent="0.35">
      <c r="C163" t="s">
        <v>334</v>
      </c>
    </row>
    <row r="164" spans="3:14" ht="15.5" x14ac:dyDescent="0.35">
      <c r="C164" t="s">
        <v>384</v>
      </c>
    </row>
    <row r="165" spans="3:14" ht="15.5" x14ac:dyDescent="0.35">
      <c r="C165" t="s">
        <v>718</v>
      </c>
    </row>
    <row r="166" spans="3:14" ht="15.5" x14ac:dyDescent="0.35">
      <c r="C166" t="s">
        <v>372</v>
      </c>
      <c r="L166" s="5">
        <v>-7082123464</v>
      </c>
      <c r="M166" s="5">
        <v>-13937515063</v>
      </c>
      <c r="N166" s="5">
        <v>-10905418366</v>
      </c>
    </row>
    <row r="167" spans="3:14" ht="15.5" x14ac:dyDescent="0.35">
      <c r="C167" t="s">
        <v>692</v>
      </c>
    </row>
    <row r="168" spans="3:14" ht="15.5" x14ac:dyDescent="0.35">
      <c r="C168" t="s">
        <v>285</v>
      </c>
    </row>
    <row r="169" spans="3:14" ht="15.5" x14ac:dyDescent="0.35">
      <c r="C169" t="s">
        <v>428</v>
      </c>
    </row>
    <row r="170" spans="3:14" ht="15.5" x14ac:dyDescent="0.35">
      <c r="C170" t="s">
        <v>281</v>
      </c>
    </row>
    <row r="171" spans="3:14" ht="15.5" x14ac:dyDescent="0.35">
      <c r="C171" t="s">
        <v>565</v>
      </c>
    </row>
    <row r="172" spans="3:14" ht="15.5" x14ac:dyDescent="0.35">
      <c r="C172" t="s">
        <v>487</v>
      </c>
    </row>
    <row r="173" spans="3:14" ht="15.5" x14ac:dyDescent="0.35">
      <c r="C173" t="s">
        <v>373</v>
      </c>
      <c r="K173" s="5">
        <v>416000000</v>
      </c>
      <c r="L173" s="5">
        <v>149050494</v>
      </c>
      <c r="M173" s="5">
        <v>45551360172</v>
      </c>
      <c r="N173" s="5">
        <v>56000000000</v>
      </c>
    </row>
    <row r="174" spans="3:14" ht="15.5" x14ac:dyDescent="0.35">
      <c r="C174" t="s">
        <v>374</v>
      </c>
      <c r="J174" s="5">
        <v>-16000000</v>
      </c>
      <c r="K174" s="5">
        <v>-76383302</v>
      </c>
      <c r="M174" s="5">
        <v>-77069027364</v>
      </c>
    </row>
    <row r="175" spans="3:14" ht="15.5" x14ac:dyDescent="0.35">
      <c r="C175" t="s">
        <v>289</v>
      </c>
      <c r="D175" s="5">
        <v>-128295938</v>
      </c>
      <c r="E175" s="5">
        <v>-150219000</v>
      </c>
      <c r="F175" s="5">
        <v>-119950000</v>
      </c>
      <c r="G175" s="5">
        <v>-50073000</v>
      </c>
      <c r="I175" s="5">
        <v>-170023000</v>
      </c>
    </row>
    <row r="176" spans="3:14" ht="15.5" x14ac:dyDescent="0.35">
      <c r="C176" t="s">
        <v>1240</v>
      </c>
    </row>
    <row r="177" spans="3:14" ht="15.5" x14ac:dyDescent="0.35">
      <c r="C177" t="s">
        <v>336</v>
      </c>
    </row>
    <row r="178" spans="3:14" ht="15.5" x14ac:dyDescent="0.35">
      <c r="C178" t="s">
        <v>1144</v>
      </c>
      <c r="F178" s="5">
        <v>65769690</v>
      </c>
      <c r="G178" s="5">
        <v>-600000000</v>
      </c>
      <c r="I178" s="5">
        <v>-534230310</v>
      </c>
    </row>
    <row r="179" spans="3:14" ht="15.5" x14ac:dyDescent="0.35">
      <c r="C179" t="s">
        <v>1241</v>
      </c>
      <c r="K179" s="5">
        <v>25362500000</v>
      </c>
    </row>
    <row r="180" spans="3:14" ht="15.5" x14ac:dyDescent="0.35">
      <c r="C180" t="s">
        <v>1242</v>
      </c>
    </row>
    <row r="181" spans="3:14" ht="15.5" x14ac:dyDescent="0.35">
      <c r="C181" t="s">
        <v>127</v>
      </c>
      <c r="K181" s="5">
        <v>190031250000</v>
      </c>
    </row>
    <row r="182" spans="3:14" ht="15.5" x14ac:dyDescent="0.35">
      <c r="C182" t="s">
        <v>338</v>
      </c>
    </row>
    <row r="183" spans="3:14" ht="15.5" x14ac:dyDescent="0.35">
      <c r="C183" t="s">
        <v>987</v>
      </c>
      <c r="K183" s="5">
        <v>-2509446237</v>
      </c>
    </row>
    <row r="184" spans="3:14" ht="15.5" x14ac:dyDescent="0.35">
      <c r="C184" t="s">
        <v>1243</v>
      </c>
    </row>
    <row r="185" spans="3:14" ht="15.5" x14ac:dyDescent="0.35">
      <c r="C185" t="s">
        <v>1244</v>
      </c>
    </row>
    <row r="186" spans="3:14" ht="15.5" x14ac:dyDescent="0.35">
      <c r="C186" t="s">
        <v>1245</v>
      </c>
    </row>
    <row r="187" spans="3:14" ht="15.5" x14ac:dyDescent="0.35">
      <c r="C187" t="s">
        <v>1246</v>
      </c>
    </row>
    <row r="188" spans="3:14" ht="15.5" x14ac:dyDescent="0.35">
      <c r="C188" t="s">
        <v>157</v>
      </c>
      <c r="D188" s="5">
        <v>45630290572</v>
      </c>
      <c r="E188" s="5">
        <v>4141057377</v>
      </c>
      <c r="F188" s="5">
        <v>-2253415422</v>
      </c>
      <c r="G188" s="5">
        <v>1338682776</v>
      </c>
      <c r="I188" s="5">
        <v>-591796870</v>
      </c>
      <c r="J188" s="5">
        <v>-68653228192</v>
      </c>
      <c r="K188" s="5">
        <v>69625559828</v>
      </c>
      <c r="L188" s="5">
        <v>54939977</v>
      </c>
      <c r="M188" s="5">
        <v>-54018681622</v>
      </c>
      <c r="N188" s="5">
        <v>54109507620</v>
      </c>
    </row>
    <row r="189" spans="3:14" ht="15.5" x14ac:dyDescent="0.35">
      <c r="C189" t="s">
        <v>158</v>
      </c>
      <c r="E189" s="5">
        <v>672686332</v>
      </c>
      <c r="I189" s="5">
        <v>1264483202</v>
      </c>
      <c r="J189" s="5">
        <v>69917711394</v>
      </c>
      <c r="K189" s="5">
        <v>292151566</v>
      </c>
      <c r="L189" s="5">
        <v>237211589</v>
      </c>
      <c r="M189" s="5">
        <v>54255893211</v>
      </c>
      <c r="N189" s="5">
        <v>146385591</v>
      </c>
    </row>
    <row r="190" spans="3:14" ht="15.5" x14ac:dyDescent="0.35">
      <c r="C190" t="s">
        <v>290</v>
      </c>
    </row>
    <row r="191" spans="3:14" ht="15.5" x14ac:dyDescent="0.35">
      <c r="C191" t="s">
        <v>159</v>
      </c>
      <c r="D191" s="5">
        <v>45630290572</v>
      </c>
      <c r="E191" s="5">
        <v>4813743709</v>
      </c>
      <c r="F191" s="5">
        <v>-2253415422</v>
      </c>
      <c r="G191" s="5">
        <v>1338682776</v>
      </c>
      <c r="I191" s="5">
        <v>672686332</v>
      </c>
      <c r="J191" s="5">
        <v>1264483202</v>
      </c>
      <c r="K191" s="5">
        <v>69917711394</v>
      </c>
      <c r="L191" s="5">
        <v>292151566</v>
      </c>
      <c r="M191" s="5">
        <v>237211589</v>
      </c>
      <c r="N191" s="5">
        <v>54255893211</v>
      </c>
    </row>
    <row r="193" spans="2:14" ht="15.5" x14ac:dyDescent="0.35">
      <c r="B193" t="s">
        <v>160</v>
      </c>
      <c r="C193" t="s">
        <v>12</v>
      </c>
      <c r="D193" s="5">
        <v>6330000000</v>
      </c>
      <c r="E193" s="5">
        <v>6330000000</v>
      </c>
      <c r="F193" s="5">
        <v>6330000000</v>
      </c>
      <c r="G193" s="5">
        <v>6330000000</v>
      </c>
      <c r="I193" s="5">
        <v>6330000000</v>
      </c>
      <c r="J193" s="5">
        <v>6330000000</v>
      </c>
      <c r="K193" s="5">
        <v>6330000000</v>
      </c>
      <c r="L193" s="5">
        <v>0</v>
      </c>
      <c r="M193" s="5">
        <v>0</v>
      </c>
      <c r="N193" s="5">
        <v>0</v>
      </c>
    </row>
    <row r="194" spans="2:14" ht="15.5" x14ac:dyDescent="0.35">
      <c r="C194" t="s">
        <v>161</v>
      </c>
      <c r="D194" s="6">
        <v>0.33</v>
      </c>
      <c r="E194" s="6">
        <v>0.56999999999999995</v>
      </c>
      <c r="F194" s="6">
        <v>0.33</v>
      </c>
      <c r="G194" s="6">
        <v>-1.08</v>
      </c>
    </row>
    <row r="195" spans="2:14" ht="15.5" x14ac:dyDescent="0.35">
      <c r="C195" t="s">
        <v>162</v>
      </c>
      <c r="D195" s="6">
        <v>175.76</v>
      </c>
      <c r="E195" s="6">
        <v>117.54</v>
      </c>
      <c r="F195" s="6">
        <v>275.76</v>
      </c>
      <c r="G195" s="6">
        <v>-110.19</v>
      </c>
    </row>
    <row r="196" spans="2:14" ht="15.5" x14ac:dyDescent="0.35">
      <c r="C196" t="s">
        <v>61</v>
      </c>
      <c r="D196" s="6">
        <v>8.84</v>
      </c>
      <c r="E196" s="6">
        <v>11.79</v>
      </c>
      <c r="F196" s="6">
        <v>15.5</v>
      </c>
      <c r="G196" s="6">
        <v>17.62</v>
      </c>
    </row>
    <row r="197" spans="2:14" ht="15.5" x14ac:dyDescent="0.35">
      <c r="C197" t="s">
        <v>163</v>
      </c>
      <c r="D197" s="5">
        <v>3870000000</v>
      </c>
      <c r="E197" s="5">
        <v>5840000000</v>
      </c>
      <c r="F197" s="5">
        <v>2200000000</v>
      </c>
      <c r="G197" s="5">
        <v>-6590000000</v>
      </c>
    </row>
    <row r="198" spans="2:14" ht="15.5" x14ac:dyDescent="0.35">
      <c r="C198" t="s">
        <v>164</v>
      </c>
      <c r="D198" s="6">
        <v>5.3E-3</v>
      </c>
      <c r="E198" s="6">
        <v>9.300000000000001E-3</v>
      </c>
      <c r="F198" s="6">
        <v>5.3E-3</v>
      </c>
      <c r="G198" s="6">
        <v>-1.7500000000000002E-2</v>
      </c>
    </row>
    <row r="199" spans="2:14" ht="15.5" x14ac:dyDescent="0.35">
      <c r="C199" t="s">
        <v>165</v>
      </c>
      <c r="D199" s="6">
        <v>6.0000000000000001E-3</v>
      </c>
      <c r="E199" s="6">
        <v>1.0500000000000001E-2</v>
      </c>
      <c r="F199" s="6">
        <v>6.0000000000000001E-3</v>
      </c>
      <c r="G199" s="6">
        <v>-2.0199999999999999E-2</v>
      </c>
    </row>
    <row r="200" spans="2:14" ht="15.5" x14ac:dyDescent="0.35">
      <c r="C200" t="s">
        <v>166</v>
      </c>
      <c r="D200" s="6">
        <v>7.7000000000000002E-3</v>
      </c>
      <c r="E200" s="6">
        <v>1.3500000000000002E-2</v>
      </c>
      <c r="F200" s="6">
        <v>3.0000000000000001E-3</v>
      </c>
      <c r="G200" s="6">
        <v>-2.1499999999999998E-2</v>
      </c>
    </row>
    <row r="201" spans="2:14" ht="15.5" x14ac:dyDescent="0.35">
      <c r="C201" t="s">
        <v>167</v>
      </c>
    </row>
    <row r="202" spans="2:14" ht="15.5" x14ac:dyDescent="0.35">
      <c r="C202" t="s">
        <v>168</v>
      </c>
      <c r="D202" s="5">
        <v>346000000000</v>
      </c>
      <c r="E202" s="5">
        <v>344000000000</v>
      </c>
      <c r="F202" s="5">
        <v>340000000000</v>
      </c>
      <c r="G202" s="5">
        <v>338000000000</v>
      </c>
    </row>
    <row r="203" spans="2:14" ht="15.5" x14ac:dyDescent="0.35">
      <c r="C203" t="s">
        <v>169</v>
      </c>
      <c r="D203" s="6">
        <v>1.06</v>
      </c>
      <c r="E203" s="6">
        <v>1.23</v>
      </c>
      <c r="F203" s="6">
        <v>1.69</v>
      </c>
      <c r="G203" s="6">
        <v>2.23</v>
      </c>
    </row>
    <row r="204" spans="2:14" ht="15.5" x14ac:dyDescent="0.35">
      <c r="C204" t="s">
        <v>170</v>
      </c>
      <c r="D204" s="6">
        <v>54.65</v>
      </c>
      <c r="E204" s="6">
        <v>54.32</v>
      </c>
      <c r="F204" s="6">
        <v>53.75</v>
      </c>
      <c r="G204" s="6">
        <v>53.37</v>
      </c>
    </row>
    <row r="205" spans="2:14" ht="15.5" x14ac:dyDescent="0.35">
      <c r="C205" t="s">
        <v>171</v>
      </c>
      <c r="D205" s="6">
        <v>1.07</v>
      </c>
      <c r="E205" s="6">
        <v>1.25</v>
      </c>
      <c r="F205" s="6">
        <v>1.71</v>
      </c>
      <c r="G205" s="6">
        <v>2.2599999999999998</v>
      </c>
    </row>
    <row r="206" spans="2:14" ht="15.5" x14ac:dyDescent="0.35">
      <c r="C206" t="s">
        <v>172</v>
      </c>
      <c r="D206" s="5">
        <v>54</v>
      </c>
      <c r="E206" s="6">
        <v>53.67</v>
      </c>
      <c r="F206" s="6">
        <v>53.1</v>
      </c>
      <c r="G206" s="6">
        <v>52.73</v>
      </c>
    </row>
    <row r="207" spans="2:14" ht="15.5" x14ac:dyDescent="0.35">
      <c r="C207" t="s">
        <v>173</v>
      </c>
      <c r="D207" s="5">
        <v>1000000000</v>
      </c>
      <c r="E207" s="5">
        <v>1000000000</v>
      </c>
      <c r="F207" s="5">
        <v>1000000000</v>
      </c>
      <c r="G207" s="5">
        <v>1000000000</v>
      </c>
    </row>
    <row r="208" spans="2:14" ht="15.5" x14ac:dyDescent="0.35">
      <c r="C208" t="s">
        <v>174</v>
      </c>
      <c r="D208" s="5">
        <v>0</v>
      </c>
      <c r="E208" s="5">
        <v>0</v>
      </c>
      <c r="F208" s="5">
        <v>0</v>
      </c>
      <c r="G208" s="5">
        <v>1000000000</v>
      </c>
    </row>
    <row r="209" spans="3:14" ht="15.5" x14ac:dyDescent="0.35">
      <c r="C209" t="s">
        <v>175</v>
      </c>
      <c r="D209" s="5">
        <v>346000000000</v>
      </c>
      <c r="E209" s="5">
        <v>344000000000</v>
      </c>
      <c r="F209" s="5">
        <v>340000000000</v>
      </c>
      <c r="G209" s="5">
        <v>338000000000</v>
      </c>
    </row>
    <row r="210" spans="3:14" ht="15.5" x14ac:dyDescent="0.35">
      <c r="C210" t="s">
        <v>24</v>
      </c>
      <c r="D210" s="5">
        <v>1000000000</v>
      </c>
      <c r="E210" s="5">
        <v>1000000000</v>
      </c>
      <c r="F210" s="5">
        <v>1000000000</v>
      </c>
      <c r="G210" s="5">
        <v>1000000000</v>
      </c>
    </row>
    <row r="211" spans="3:14" ht="15.5" x14ac:dyDescent="0.35">
      <c r="C211" t="s">
        <v>21</v>
      </c>
      <c r="D211" s="5">
        <v>-50000000000</v>
      </c>
      <c r="E211" s="5">
        <v>-4000000000</v>
      </c>
      <c r="F211" s="5">
        <v>0</v>
      </c>
      <c r="G211" s="5">
        <v>-2000000000</v>
      </c>
    </row>
    <row r="212" spans="3:14" ht="15.5" x14ac:dyDescent="0.35">
      <c r="C212" t="s">
        <v>176</v>
      </c>
      <c r="D212" s="5">
        <v>165000000000</v>
      </c>
      <c r="E212" s="5">
        <v>162000000000</v>
      </c>
      <c r="F212" s="5">
        <v>157000000000</v>
      </c>
      <c r="G212" s="5">
        <v>156000000000</v>
      </c>
    </row>
    <row r="213" spans="3:14" ht="15.5" x14ac:dyDescent="0.35">
      <c r="C213" t="s">
        <v>177</v>
      </c>
      <c r="D213" s="5">
        <v>46000000000</v>
      </c>
      <c r="E213" s="5">
        <v>5000000000</v>
      </c>
      <c r="F213" s="5">
        <v>-2000000000</v>
      </c>
      <c r="G213" s="5">
        <v>2000000000</v>
      </c>
    </row>
    <row r="214" spans="3:14" ht="15.5" x14ac:dyDescent="0.35">
      <c r="C214" t="s">
        <v>178</v>
      </c>
      <c r="D214" s="5">
        <v>0</v>
      </c>
      <c r="E214" s="5">
        <v>0</v>
      </c>
      <c r="F214" s="5">
        <v>-1000000000</v>
      </c>
      <c r="G214" s="5">
        <v>0</v>
      </c>
    </row>
    <row r="215" spans="3:14" ht="15.5" x14ac:dyDescent="0.35">
      <c r="C215" t="s">
        <v>13</v>
      </c>
      <c r="D215" s="5">
        <v>46000000000</v>
      </c>
      <c r="E215" s="5">
        <v>4000000000</v>
      </c>
      <c r="F215" s="5">
        <v>-2000000000</v>
      </c>
      <c r="G215" s="5">
        <v>2000000000</v>
      </c>
    </row>
    <row r="216" spans="3:14" ht="15.5" x14ac:dyDescent="0.35">
      <c r="C216" t="s">
        <v>16</v>
      </c>
      <c r="D216" s="6">
        <v>7.22</v>
      </c>
      <c r="E216" s="6">
        <v>0.68</v>
      </c>
      <c r="F216" s="6">
        <v>-0.35</v>
      </c>
      <c r="G216" s="6">
        <v>0.31</v>
      </c>
    </row>
    <row r="217" spans="3:14" ht="15.5" x14ac:dyDescent="0.35">
      <c r="C217" t="s">
        <v>46</v>
      </c>
      <c r="I217" s="6">
        <v>-0.53</v>
      </c>
      <c r="J217" s="6">
        <v>-0.61</v>
      </c>
      <c r="K217" s="6">
        <v>0.86</v>
      </c>
      <c r="L217" s="6">
        <v>294110.40999999997</v>
      </c>
      <c r="M217" s="6">
        <v>760042.8</v>
      </c>
      <c r="N217" s="6">
        <v>828978.43</v>
      </c>
    </row>
    <row r="218" spans="3:14" ht="15.5" x14ac:dyDescent="0.35">
      <c r="C218" t="s">
        <v>60</v>
      </c>
      <c r="I218" s="6">
        <v>-171.7</v>
      </c>
      <c r="J218" s="6">
        <v>-86.89</v>
      </c>
      <c r="K218" s="6">
        <v>190.7</v>
      </c>
      <c r="L218" s="5">
        <v>0</v>
      </c>
      <c r="M218" s="5">
        <v>0</v>
      </c>
      <c r="N218" s="5">
        <v>0</v>
      </c>
    </row>
    <row r="219" spans="3:14" ht="15.5" x14ac:dyDescent="0.35">
      <c r="C219" t="s">
        <v>63</v>
      </c>
      <c r="I219" s="6">
        <v>3.84</v>
      </c>
      <c r="J219" s="6">
        <v>2.88</v>
      </c>
      <c r="K219" s="6">
        <v>12.71</v>
      </c>
      <c r="L219" s="5">
        <v>0</v>
      </c>
      <c r="M219" s="5">
        <v>0</v>
      </c>
      <c r="N219" s="5">
        <v>0</v>
      </c>
    </row>
    <row r="220" spans="3:14" ht="15.5" x14ac:dyDescent="0.35">
      <c r="C220" t="s">
        <v>179</v>
      </c>
      <c r="I220" s="5">
        <v>-1430000000</v>
      </c>
      <c r="J220" s="5">
        <v>-1490000000</v>
      </c>
      <c r="K220" s="5">
        <v>3190000000</v>
      </c>
      <c r="L220" s="5">
        <v>3900000000</v>
      </c>
      <c r="M220" s="5">
        <v>35390000000</v>
      </c>
      <c r="N220" s="5">
        <v>35570000000</v>
      </c>
    </row>
    <row r="221" spans="3:14" ht="15.5" x14ac:dyDescent="0.35">
      <c r="C221" t="s">
        <v>180</v>
      </c>
      <c r="I221" s="6">
        <v>-8.6999999999999994E-3</v>
      </c>
      <c r="J221" s="6">
        <v>-9.7000000000000003E-3</v>
      </c>
      <c r="K221" s="6">
        <v>1.34E-2</v>
      </c>
      <c r="L221" s="6">
        <v>5.45E-2</v>
      </c>
      <c r="M221" s="6">
        <v>0.12230000000000001</v>
      </c>
      <c r="N221" s="6">
        <v>0.1305</v>
      </c>
    </row>
    <row r="222" spans="3:14" ht="15.5" x14ac:dyDescent="0.35">
      <c r="C222" t="s">
        <v>181</v>
      </c>
      <c r="I222" s="6">
        <v>-9.8999999999999991E-3</v>
      </c>
      <c r="J222" s="6">
        <v>-1.1299999999999999E-2</v>
      </c>
      <c r="K222" s="6">
        <v>1.5800000000000002E-2</v>
      </c>
      <c r="L222" s="6">
        <v>9.8900000000000002E-2</v>
      </c>
      <c r="M222" s="6">
        <v>0.28339999999999999</v>
      </c>
      <c r="N222" s="6">
        <v>0.43140000000000001</v>
      </c>
    </row>
    <row r="223" spans="3:14" ht="15.5" x14ac:dyDescent="0.35">
      <c r="C223" t="s">
        <v>182</v>
      </c>
      <c r="I223" s="6">
        <v>-1.37E-2</v>
      </c>
      <c r="J223" s="6">
        <v>-1.1000000000000001E-2</v>
      </c>
      <c r="K223" s="6">
        <v>3.2000000000000002E-3</v>
      </c>
      <c r="L223" s="6">
        <v>1.1599999999999999E-2</v>
      </c>
      <c r="M223" s="6">
        <v>0.36009999999999998</v>
      </c>
      <c r="N223" s="6">
        <v>0.83189999999999997</v>
      </c>
    </row>
    <row r="224" spans="3:14" ht="15.5" x14ac:dyDescent="0.35">
      <c r="C224" t="s">
        <v>183</v>
      </c>
    </row>
    <row r="225" spans="2:14" ht="15.5" x14ac:dyDescent="0.35">
      <c r="C225" t="s">
        <v>57</v>
      </c>
      <c r="I225" s="6">
        <v>1.69</v>
      </c>
      <c r="J225" s="6">
        <v>0.98</v>
      </c>
      <c r="K225" s="5">
        <v>3</v>
      </c>
      <c r="L225" s="5">
        <v>0</v>
      </c>
      <c r="M225" s="5">
        <v>0</v>
      </c>
      <c r="N225" s="5">
        <v>0</v>
      </c>
    </row>
    <row r="226" spans="2:14" ht="15.5" x14ac:dyDescent="0.35">
      <c r="C226" t="s">
        <v>54</v>
      </c>
      <c r="I226" s="6">
        <v>53.75</v>
      </c>
      <c r="J226" s="6">
        <v>54.18</v>
      </c>
      <c r="K226" s="6">
        <v>54.71</v>
      </c>
      <c r="L226" s="6">
        <v>2975063.96</v>
      </c>
      <c r="M226" s="6">
        <v>2682106.92</v>
      </c>
      <c r="N226" s="6">
        <v>1921394.27</v>
      </c>
    </row>
    <row r="227" spans="2:14" ht="15.5" x14ac:dyDescent="0.35">
      <c r="C227" t="s">
        <v>184</v>
      </c>
      <c r="I227" s="6">
        <v>1.71</v>
      </c>
      <c r="J227" s="6">
        <v>0.99</v>
      </c>
      <c r="K227" s="6">
        <v>3.03</v>
      </c>
      <c r="L227" s="5">
        <v>0</v>
      </c>
      <c r="M227" s="5">
        <v>0</v>
      </c>
      <c r="N227" s="5">
        <v>0</v>
      </c>
    </row>
    <row r="228" spans="2:14" ht="15.5" x14ac:dyDescent="0.35">
      <c r="C228" t="s">
        <v>185</v>
      </c>
      <c r="I228" s="6">
        <v>53.1</v>
      </c>
      <c r="J228" s="6">
        <v>53.53</v>
      </c>
      <c r="K228" s="6">
        <v>54.07</v>
      </c>
      <c r="L228" s="6">
        <v>2975063.96</v>
      </c>
      <c r="M228" s="6">
        <v>2682106.92</v>
      </c>
      <c r="N228" s="6">
        <v>1921394.27</v>
      </c>
    </row>
    <row r="229" spans="2:14" ht="15.5" x14ac:dyDescent="0.35">
      <c r="C229" t="s">
        <v>186</v>
      </c>
      <c r="I229" s="5">
        <v>1000000000</v>
      </c>
      <c r="M229" s="5">
        <v>7000000000</v>
      </c>
      <c r="N229" s="5">
        <v>14000000000</v>
      </c>
    </row>
    <row r="230" spans="2:14" ht="15.5" x14ac:dyDescent="0.35">
      <c r="C230" t="s">
        <v>187</v>
      </c>
      <c r="I230" s="5">
        <v>0</v>
      </c>
      <c r="N230" s="5">
        <v>7000000000</v>
      </c>
    </row>
    <row r="231" spans="2:14" ht="15.5" x14ac:dyDescent="0.35">
      <c r="C231" t="s">
        <v>26</v>
      </c>
      <c r="I231" s="5">
        <v>1000000000</v>
      </c>
      <c r="M231" s="5">
        <v>7000000000</v>
      </c>
      <c r="N231" s="5">
        <v>21000000000</v>
      </c>
    </row>
    <row r="232" spans="2:14" ht="15.5" x14ac:dyDescent="0.35">
      <c r="C232" t="s">
        <v>23</v>
      </c>
      <c r="I232" s="5">
        <v>0</v>
      </c>
      <c r="J232" s="5">
        <v>-1000000000</v>
      </c>
      <c r="K232" s="5">
        <v>-70000000000</v>
      </c>
      <c r="L232" s="5">
        <v>0</v>
      </c>
      <c r="M232" s="5">
        <v>7000000000</v>
      </c>
      <c r="N232" s="5">
        <v>-33000000000</v>
      </c>
    </row>
    <row r="233" spans="2:14" ht="15.5" x14ac:dyDescent="0.35">
      <c r="C233" t="s">
        <v>188</v>
      </c>
      <c r="I233" s="5">
        <v>157000000000</v>
      </c>
      <c r="J233" s="5">
        <v>160000000000</v>
      </c>
      <c r="K233" s="5">
        <v>237000000000</v>
      </c>
      <c r="L233" s="5">
        <v>41000000000</v>
      </c>
      <c r="M233" s="5">
        <v>29000000000</v>
      </c>
      <c r="N233" s="5">
        <v>26000000000</v>
      </c>
    </row>
    <row r="234" spans="2:14" ht="15.5" x14ac:dyDescent="0.35">
      <c r="C234" t="s">
        <v>189</v>
      </c>
      <c r="I234" s="5">
        <v>1000000000</v>
      </c>
      <c r="J234" s="5">
        <v>5000000000</v>
      </c>
      <c r="K234" s="5">
        <v>-93000000000</v>
      </c>
      <c r="L234" s="5">
        <v>7000000000</v>
      </c>
      <c r="M234" s="5">
        <v>10000000000</v>
      </c>
      <c r="N234" s="5">
        <v>12000000000</v>
      </c>
    </row>
    <row r="235" spans="2:14" ht="15.5" x14ac:dyDescent="0.35">
      <c r="C235" t="s">
        <v>190</v>
      </c>
      <c r="I235" s="5">
        <v>-1000000000</v>
      </c>
      <c r="J235" s="5">
        <v>-73000000000</v>
      </c>
      <c r="K235" s="5">
        <v>-46000000000</v>
      </c>
      <c r="L235" s="5">
        <v>0</v>
      </c>
      <c r="M235" s="5">
        <v>-18000000000</v>
      </c>
      <c r="N235" s="5">
        <v>-3000000000</v>
      </c>
    </row>
    <row r="236" spans="2:14" ht="15.5" x14ac:dyDescent="0.35">
      <c r="C236" t="s">
        <v>15</v>
      </c>
      <c r="I236" s="5">
        <v>0</v>
      </c>
      <c r="J236" s="5">
        <v>-69000000000</v>
      </c>
      <c r="K236" s="5">
        <v>-139000000000</v>
      </c>
      <c r="L236" s="5">
        <v>7000000000</v>
      </c>
      <c r="M236" s="5">
        <v>-9000000000</v>
      </c>
      <c r="N236" s="5">
        <v>9000000000</v>
      </c>
    </row>
    <row r="237" spans="2:14" ht="15.5" x14ac:dyDescent="0.35">
      <c r="C237" t="s">
        <v>17</v>
      </c>
      <c r="I237" s="6">
        <v>0.02</v>
      </c>
      <c r="J237" s="6">
        <v>-10.85</v>
      </c>
      <c r="K237" s="6">
        <v>-22.02</v>
      </c>
      <c r="L237" s="6">
        <v>200978.23</v>
      </c>
      <c r="M237" s="6">
        <v>-246289.89</v>
      </c>
      <c r="N237" s="6">
        <v>259273.11</v>
      </c>
    </row>
    <row r="239" spans="2:14" ht="15.5" x14ac:dyDescent="0.35">
      <c r="B239" t="s">
        <v>191</v>
      </c>
      <c r="C239" t="s">
        <v>192</v>
      </c>
      <c r="D239" s="5">
        <v>2000000000</v>
      </c>
      <c r="E239" s="5">
        <v>4000000000</v>
      </c>
      <c r="F239" s="5">
        <v>2000000000</v>
      </c>
      <c r="G239" s="5">
        <v>-7000000000</v>
      </c>
      <c r="H239" s="5">
        <v>11000000000</v>
      </c>
      <c r="I239" s="5">
        <v>-3000000000</v>
      </c>
      <c r="J239" s="5">
        <v>-4000000000</v>
      </c>
      <c r="K239" s="5">
        <v>5000000000</v>
      </c>
      <c r="L239" s="5">
        <v>10000000000</v>
      </c>
      <c r="M239" s="5">
        <v>26000000000</v>
      </c>
      <c r="N239" s="5">
        <v>29000000000</v>
      </c>
    </row>
    <row r="240" spans="2:14" ht="15.5" x14ac:dyDescent="0.35">
      <c r="C240" t="s">
        <v>45</v>
      </c>
      <c r="D240" s="6">
        <v>0.33</v>
      </c>
      <c r="E240" s="6">
        <v>0.56999999999999995</v>
      </c>
      <c r="F240" s="6">
        <v>0.33</v>
      </c>
      <c r="G240" s="6">
        <v>-1.08</v>
      </c>
      <c r="H240" s="6">
        <v>1.8</v>
      </c>
      <c r="I240" s="6">
        <v>-0.53</v>
      </c>
      <c r="J240" s="6">
        <v>-0.61</v>
      </c>
      <c r="K240" s="6">
        <v>0.86</v>
      </c>
      <c r="L240" s="6">
        <v>1.61</v>
      </c>
      <c r="M240" s="6">
        <v>4.17</v>
      </c>
      <c r="N240" s="6">
        <v>4.55</v>
      </c>
    </row>
    <row r="241" spans="3:14" ht="15.5" x14ac:dyDescent="0.35">
      <c r="C241" t="s">
        <v>193</v>
      </c>
      <c r="D241" s="5">
        <v>42000000000</v>
      </c>
      <c r="E241" s="5">
        <v>36000000000</v>
      </c>
      <c r="F241" s="5">
        <v>37000000000</v>
      </c>
      <c r="G241" s="5">
        <v>43000000000</v>
      </c>
      <c r="H241" s="5">
        <v>155000000000</v>
      </c>
      <c r="I241" s="5">
        <v>150000000000</v>
      </c>
      <c r="J241" s="5">
        <v>117000000000</v>
      </c>
      <c r="K241" s="5">
        <v>82000000000</v>
      </c>
      <c r="L241" s="5">
        <v>93000000000</v>
      </c>
      <c r="M241" s="5">
        <v>338000000000</v>
      </c>
      <c r="N241" s="5">
        <v>313000000000</v>
      </c>
    </row>
    <row r="242" spans="3:14" ht="15.5" x14ac:dyDescent="0.35">
      <c r="C242" t="s">
        <v>194</v>
      </c>
      <c r="I242" s="6">
        <v>41.14</v>
      </c>
    </row>
    <row r="243" spans="3:14" ht="15.5" x14ac:dyDescent="0.35">
      <c r="C243" t="s">
        <v>292</v>
      </c>
      <c r="I243" s="6">
        <v>499.84</v>
      </c>
    </row>
    <row r="244" spans="3:14" ht="15.5" x14ac:dyDescent="0.35">
      <c r="C244" t="s">
        <v>195</v>
      </c>
      <c r="I244" s="6">
        <v>6.95</v>
      </c>
    </row>
    <row r="245" spans="3:14" ht="15.5" x14ac:dyDescent="0.35">
      <c r="C245" t="s">
        <v>293</v>
      </c>
      <c r="I245" s="6">
        <v>2E-3</v>
      </c>
    </row>
    <row r="246" spans="3:14" ht="15.5" x14ac:dyDescent="0.35">
      <c r="C246" t="s">
        <v>294</v>
      </c>
      <c r="I246" s="6">
        <v>2.98</v>
      </c>
    </row>
    <row r="247" spans="3:14" ht="15.5" x14ac:dyDescent="0.35">
      <c r="C247" t="s">
        <v>196</v>
      </c>
      <c r="I247" s="6">
        <v>1.35</v>
      </c>
    </row>
    <row r="248" spans="3:14" ht="15.5" x14ac:dyDescent="0.35">
      <c r="C248" t="s">
        <v>295</v>
      </c>
      <c r="I248" s="6">
        <v>9.14</v>
      </c>
    </row>
    <row r="249" spans="3:14" ht="15.5" x14ac:dyDescent="0.35">
      <c r="C249" t="s">
        <v>296</v>
      </c>
      <c r="I249" s="6">
        <v>9.41</v>
      </c>
    </row>
    <row r="250" spans="3:14" ht="15.5" x14ac:dyDescent="0.35">
      <c r="C250" t="s">
        <v>297</v>
      </c>
      <c r="I250" s="6">
        <v>439.86</v>
      </c>
    </row>
    <row r="251" spans="3:14" ht="15.5" x14ac:dyDescent="0.35">
      <c r="C251" t="s">
        <v>298</v>
      </c>
      <c r="I251" s="6">
        <v>78.72</v>
      </c>
    </row>
    <row r="252" spans="3:14" ht="15.5" x14ac:dyDescent="0.35">
      <c r="C252" t="s">
        <v>299</v>
      </c>
      <c r="I252" s="6">
        <v>38.130000000000003</v>
      </c>
    </row>
    <row r="253" spans="3:14" ht="15.5" x14ac:dyDescent="0.35">
      <c r="C253" t="s">
        <v>300</v>
      </c>
      <c r="I253" s="6">
        <v>-5.0599999999999996</v>
      </c>
    </row>
    <row r="254" spans="3:14" ht="15.5" x14ac:dyDescent="0.35">
      <c r="C254" t="s">
        <v>301</v>
      </c>
      <c r="I254" s="6">
        <v>0.15</v>
      </c>
    </row>
    <row r="255" spans="3:14" ht="15.5" x14ac:dyDescent="0.35">
      <c r="C255" t="s">
        <v>197</v>
      </c>
      <c r="I255" s="6">
        <v>1.8</v>
      </c>
    </row>
    <row r="256" spans="3:14" ht="15.5" x14ac:dyDescent="0.35">
      <c r="C256" t="s">
        <v>302</v>
      </c>
      <c r="I256" s="6">
        <v>24.87</v>
      </c>
    </row>
    <row r="257" spans="3:9" ht="15.5" x14ac:dyDescent="0.35">
      <c r="C257" t="s">
        <v>198</v>
      </c>
      <c r="D257" s="6">
        <v>7.96</v>
      </c>
    </row>
    <row r="258" spans="3:9" ht="15.5" x14ac:dyDescent="0.35">
      <c r="C258" t="s">
        <v>199</v>
      </c>
      <c r="I258" s="6">
        <v>54.65</v>
      </c>
    </row>
    <row r="259" spans="3:9" ht="15.5" x14ac:dyDescent="0.35">
      <c r="C259" t="s">
        <v>303</v>
      </c>
      <c r="I259" s="6">
        <v>7.87</v>
      </c>
    </row>
    <row r="260" spans="3:9" ht="15.5" x14ac:dyDescent="0.35">
      <c r="C260" t="s">
        <v>200</v>
      </c>
      <c r="D260" s="6">
        <v>5.32</v>
      </c>
    </row>
    <row r="261" spans="3:9" ht="15.5" x14ac:dyDescent="0.35">
      <c r="C261" t="s">
        <v>201</v>
      </c>
      <c r="D261" s="6">
        <v>3.97</v>
      </c>
    </row>
    <row r="262" spans="3:9" ht="15.5" x14ac:dyDescent="0.35">
      <c r="C262" t="s">
        <v>203</v>
      </c>
      <c r="D262" s="6">
        <v>0.12</v>
      </c>
    </row>
    <row r="263" spans="3:9" ht="15.5" x14ac:dyDescent="0.35">
      <c r="C263" t="s">
        <v>205</v>
      </c>
      <c r="D263" s="6">
        <v>1.1200000000000001</v>
      </c>
    </row>
    <row r="264" spans="3:9" ht="15.5" x14ac:dyDescent="0.35">
      <c r="C264" t="s">
        <v>13</v>
      </c>
      <c r="D264" s="5">
        <v>46000000000</v>
      </c>
    </row>
    <row r="265" spans="3:9" ht="15.5" x14ac:dyDescent="0.35">
      <c r="C265" t="s">
        <v>206</v>
      </c>
      <c r="I265" s="6">
        <v>11.52</v>
      </c>
    </row>
    <row r="266" spans="3:9" ht="15.5" x14ac:dyDescent="0.35">
      <c r="C266" t="s">
        <v>207</v>
      </c>
      <c r="I266" s="6">
        <v>2.3999999999999998E-3</v>
      </c>
    </row>
    <row r="267" spans="3:9" ht="15.5" x14ac:dyDescent="0.35">
      <c r="C267" t="s">
        <v>208</v>
      </c>
      <c r="I267" s="6">
        <v>2.7000000000000001E-3</v>
      </c>
    </row>
    <row r="268" spans="3:9" ht="15.5" x14ac:dyDescent="0.35">
      <c r="C268" t="s">
        <v>209</v>
      </c>
      <c r="I268" s="6">
        <v>2.7000000000000001E-3</v>
      </c>
    </row>
    <row r="269" spans="3:9" ht="15.5" x14ac:dyDescent="0.35">
      <c r="C269" t="s">
        <v>305</v>
      </c>
      <c r="I269" s="6">
        <v>2E-3</v>
      </c>
    </row>
    <row r="270" spans="3:9" ht="15.5" x14ac:dyDescent="0.35">
      <c r="C270" t="s">
        <v>210</v>
      </c>
      <c r="D270" s="6">
        <v>115.99</v>
      </c>
    </row>
    <row r="271" spans="3:9" ht="15.5" x14ac:dyDescent="0.35">
      <c r="C271" t="s">
        <v>211</v>
      </c>
      <c r="D271" s="6">
        <v>134.01</v>
      </c>
    </row>
    <row r="272" spans="3:9" ht="15.5" x14ac:dyDescent="0.35">
      <c r="C272" t="s">
        <v>212</v>
      </c>
      <c r="D272" s="6">
        <v>57.46</v>
      </c>
    </row>
    <row r="273" spans="3:9" ht="15.5" x14ac:dyDescent="0.35">
      <c r="C273" t="s">
        <v>213</v>
      </c>
      <c r="D273" s="6">
        <v>192.54</v>
      </c>
    </row>
    <row r="274" spans="3:9" ht="15.5" x14ac:dyDescent="0.35">
      <c r="C274" t="s">
        <v>214</v>
      </c>
      <c r="D274" s="6">
        <v>0.78</v>
      </c>
    </row>
    <row r="275" spans="3:9" ht="15.5" x14ac:dyDescent="0.35">
      <c r="C275" t="s">
        <v>306</v>
      </c>
      <c r="I275" s="6">
        <v>0.4</v>
      </c>
    </row>
    <row r="276" spans="3:9" ht="15.5" x14ac:dyDescent="0.35">
      <c r="C276" t="s">
        <v>307</v>
      </c>
      <c r="I276" s="6">
        <v>2.68</v>
      </c>
    </row>
    <row r="277" spans="3:9" ht="15.5" x14ac:dyDescent="0.35">
      <c r="C277" t="s">
        <v>41</v>
      </c>
      <c r="I277" s="5">
        <v>469000000000</v>
      </c>
    </row>
    <row r="278" spans="3:9" ht="15.5" x14ac:dyDescent="0.35">
      <c r="C278" t="s">
        <v>215</v>
      </c>
      <c r="I278" s="5">
        <v>419000000000</v>
      </c>
    </row>
    <row r="279" spans="3:9" ht="15.5" x14ac:dyDescent="0.35">
      <c r="C279" t="s">
        <v>216</v>
      </c>
      <c r="I279" s="5">
        <v>6330000000</v>
      </c>
    </row>
    <row r="280" spans="3:9" ht="15.5" x14ac:dyDescent="0.35">
      <c r="C280" t="s">
        <v>217</v>
      </c>
      <c r="I280" s="6">
        <v>0.1346</v>
      </c>
    </row>
    <row r="281" spans="3:9" ht="15.5" x14ac:dyDescent="0.35">
      <c r="C281" t="s">
        <v>218</v>
      </c>
      <c r="D281" s="6">
        <v>0.1206</v>
      </c>
    </row>
    <row r="282" spans="3:9" ht="15.5" x14ac:dyDescent="0.35">
      <c r="C282" t="s">
        <v>219</v>
      </c>
      <c r="D282" s="6">
        <v>6.5099999999999991E-2</v>
      </c>
    </row>
    <row r="283" spans="3:9" ht="15.5" x14ac:dyDescent="0.35">
      <c r="C283" t="s">
        <v>220</v>
      </c>
      <c r="D283" s="6">
        <v>0.05</v>
      </c>
    </row>
    <row r="284" spans="3:9" ht="15.5" x14ac:dyDescent="0.35">
      <c r="C284" t="s">
        <v>221</v>
      </c>
      <c r="D284" s="6">
        <v>0.14760000000000001</v>
      </c>
    </row>
    <row r="285" spans="3:9" ht="15.5" x14ac:dyDescent="0.35">
      <c r="C285" t="s">
        <v>222</v>
      </c>
      <c r="D285" s="6">
        <v>0.1173</v>
      </c>
    </row>
    <row r="286" spans="3:9" ht="15.5" x14ac:dyDescent="0.35">
      <c r="C286" t="s">
        <v>223</v>
      </c>
      <c r="D286" s="6">
        <v>1.1654</v>
      </c>
    </row>
    <row r="287" spans="3:9" ht="15.5" x14ac:dyDescent="0.35">
      <c r="C287" t="s">
        <v>224</v>
      </c>
      <c r="I287" s="5">
        <v>8</v>
      </c>
    </row>
    <row r="288" spans="3:9" ht="15.5" x14ac:dyDescent="0.35">
      <c r="C288" t="s">
        <v>225</v>
      </c>
      <c r="I288" s="6">
        <v>0.56000000000000005</v>
      </c>
    </row>
    <row r="289" spans="3:9" ht="15.5" x14ac:dyDescent="0.35">
      <c r="C289" t="s">
        <v>226</v>
      </c>
      <c r="I289" s="6">
        <v>0.37</v>
      </c>
    </row>
    <row r="290" spans="3:9" ht="15.5" x14ac:dyDescent="0.35">
      <c r="C290" t="s">
        <v>308</v>
      </c>
      <c r="I290" s="6">
        <v>0.02</v>
      </c>
    </row>
    <row r="291" spans="3:9" ht="15.5" x14ac:dyDescent="0.35">
      <c r="C291" t="s">
        <v>228</v>
      </c>
      <c r="I291" s="6">
        <v>0.3</v>
      </c>
    </row>
    <row r="292" spans="3:9" ht="15.5" x14ac:dyDescent="0.35">
      <c r="C292" t="s">
        <v>229</v>
      </c>
      <c r="I292" s="6">
        <v>0.45</v>
      </c>
    </row>
    <row r="293" spans="3:9" ht="15.5" x14ac:dyDescent="0.35">
      <c r="C293" t="s">
        <v>230</v>
      </c>
      <c r="I293" s="6">
        <v>0.61</v>
      </c>
    </row>
    <row r="294" spans="3:9" ht="15.5" x14ac:dyDescent="0.35">
      <c r="C294" t="s">
        <v>309</v>
      </c>
      <c r="I294" s="5">
        <v>158000000000</v>
      </c>
    </row>
    <row r="295" spans="3:9" ht="15.5" x14ac:dyDescent="0.35">
      <c r="C295" t="s">
        <v>310</v>
      </c>
      <c r="I295" s="5">
        <v>13000000000</v>
      </c>
    </row>
    <row r="296" spans="3:9" ht="15.5" x14ac:dyDescent="0.35">
      <c r="C296" t="s">
        <v>311</v>
      </c>
      <c r="I296" s="5">
        <v>5000000000</v>
      </c>
    </row>
    <row r="297" spans="3:9" ht="15.5" x14ac:dyDescent="0.35">
      <c r="C297" t="s">
        <v>312</v>
      </c>
      <c r="I297" s="5">
        <v>1000000000</v>
      </c>
    </row>
    <row r="298" spans="3:9" ht="15.5" x14ac:dyDescent="0.35">
      <c r="C298" t="s">
        <v>231</v>
      </c>
      <c r="D298" s="5">
        <v>50000000000</v>
      </c>
    </row>
    <row r="299" spans="3:9" ht="15.5" x14ac:dyDescent="0.35">
      <c r="C299" t="s">
        <v>232</v>
      </c>
      <c r="D299" s="5">
        <v>389000000000</v>
      </c>
    </row>
    <row r="300" spans="3:9" ht="15.5" x14ac:dyDescent="0.35">
      <c r="C300" t="s">
        <v>233</v>
      </c>
      <c r="D300" s="5">
        <v>43000000000</v>
      </c>
    </row>
    <row r="301" spans="3:9" ht="15.5" x14ac:dyDescent="0.35">
      <c r="C301" t="s">
        <v>176</v>
      </c>
      <c r="D301" s="5">
        <v>165000000000</v>
      </c>
    </row>
    <row r="302" spans="3:9" ht="15.5" x14ac:dyDescent="0.35">
      <c r="C302" t="s">
        <v>175</v>
      </c>
      <c r="I302" s="5">
        <v>346000000000</v>
      </c>
    </row>
    <row r="303" spans="3:9" ht="15.5" x14ac:dyDescent="0.35">
      <c r="C303" t="s">
        <v>174</v>
      </c>
      <c r="D303" s="5">
        <v>0</v>
      </c>
    </row>
    <row r="304" spans="3:9" ht="15.5" x14ac:dyDescent="0.35">
      <c r="C304" t="s">
        <v>173</v>
      </c>
      <c r="D304" s="5">
        <v>1000000000</v>
      </c>
    </row>
    <row r="305" spans="3:9" ht="15.5" x14ac:dyDescent="0.35">
      <c r="C305" t="s">
        <v>24</v>
      </c>
      <c r="D305" s="5">
        <v>1000000000</v>
      </c>
    </row>
    <row r="306" spans="3:9" ht="15.5" x14ac:dyDescent="0.35">
      <c r="C306" t="s">
        <v>21</v>
      </c>
      <c r="D306" s="5">
        <v>-50000000000</v>
      </c>
    </row>
    <row r="307" spans="3:9" ht="15.5" x14ac:dyDescent="0.35">
      <c r="C307" t="s">
        <v>234</v>
      </c>
      <c r="I307" s="5">
        <v>346000000000</v>
      </c>
    </row>
    <row r="308" spans="3:9" ht="15.5" x14ac:dyDescent="0.35">
      <c r="C308" t="s">
        <v>313</v>
      </c>
      <c r="I308" s="5">
        <v>51000000000</v>
      </c>
    </row>
    <row r="309" spans="3:9" ht="15.5" x14ac:dyDescent="0.35">
      <c r="C309" t="s">
        <v>314</v>
      </c>
      <c r="I309" s="5">
        <v>-1000000000</v>
      </c>
    </row>
    <row r="310" spans="3:9" ht="15.5" x14ac:dyDescent="0.35">
      <c r="C310" t="s">
        <v>315</v>
      </c>
      <c r="I310" s="5">
        <v>-1000000000</v>
      </c>
    </row>
    <row r="311" spans="3:9" ht="15.5" x14ac:dyDescent="0.35">
      <c r="C311" t="s">
        <v>316</v>
      </c>
      <c r="I311" s="5">
        <v>-1000000000</v>
      </c>
    </row>
    <row r="312" spans="3:9" ht="15.5" x14ac:dyDescent="0.35">
      <c r="C312" t="s">
        <v>317</v>
      </c>
      <c r="I312" s="5">
        <v>50000000000</v>
      </c>
    </row>
  </sheetData>
  <pageMargins left="0.7" right="0.7" top="0.75" bottom="0.75" header="0.3" footer="0.3"/>
  <ignoredErrors>
    <ignoredError sqref="A1:N313" numberStoredAsText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N28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1394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1395</v>
      </c>
      <c r="D2" s="2" vm="236">
        <f ca="1">IFERROR(_xlfn.STOCKHISTORY("XIDX:" &amp; $C$1, D3, , 0, 0, 1), "Libur")</f>
        <v>302</v>
      </c>
      <c r="E2" s="2" vm="193">
        <f ca="1">IFERROR(_xlfn.STOCKHISTORY("XIDX:" &amp; $C$1, E3, , 0, 0, 1), "Libur")</f>
        <v>199</v>
      </c>
      <c r="H2" s="2" vm="193">
        <f ca="1">IFERROR(INDEX(D2:G2,COUNT(D2:G2)),"")</f>
        <v>199</v>
      </c>
      <c r="I2" s="2" vm="65">
        <f t="shared" ref="I2:N2" ca="1" si="0">IFERROR(_xlfn.STOCKHISTORY("XIDX:" &amp; $C$1, I1, , 0, 0, 1), "Libur")</f>
        <v>520</v>
      </c>
      <c r="J2" s="2" vm="67">
        <f t="shared" ca="1" si="0"/>
        <v>51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73278131706</v>
      </c>
      <c r="E4" s="2">
        <f>IFERROR(INDEX(E51:E500,MATCH($C$4,$C$51:$C$500,0)),"")</f>
        <v>19743693465</v>
      </c>
      <c r="H4" s="2">
        <f>IFERROR(SUM(D4:G4)*(4/MAX(1,COUNT(D4:G4))),"")</f>
        <v>186043650342</v>
      </c>
      <c r="I4" s="2">
        <f t="shared" ref="I4:N4" si="1">IFERROR(INDEX(I51:I500,MATCH($C$4,$C$51:$C$500,0)),"")</f>
        <v>115718634152</v>
      </c>
      <c r="J4" s="2">
        <f t="shared" si="1"/>
        <v>303181460020</v>
      </c>
      <c r="K4" s="2">
        <f t="shared" si="1"/>
        <v>173207625939</v>
      </c>
      <c r="L4" s="2">
        <f t="shared" si="1"/>
        <v>169312279435</v>
      </c>
      <c r="M4" s="2">
        <f t="shared" si="1"/>
        <v>111669960710</v>
      </c>
      <c r="N4" s="2">
        <f t="shared" si="1"/>
        <v>128993488498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-6215611467</v>
      </c>
      <c r="E5" s="2">
        <f>IFERROR(INDEX(E51:E500,MATCH($C$5,$C$51:$C$500,0)),"")</f>
        <v>-5062173498</v>
      </c>
      <c r="H5" s="2">
        <f>IFERROR(SUM(D5:G5)*(4/MAX(1,COUNT(D5:G5))),"")</f>
        <v>-22555569930</v>
      </c>
      <c r="I5" s="2">
        <f t="shared" ref="I5:N5" si="2">IFERROR(INDEX(I51:I500,MATCH($C$5,$C$51:$C$500,0)),"")</f>
        <v>-112413732969</v>
      </c>
      <c r="J5" s="2">
        <f t="shared" si="2"/>
        <v>13085279025</v>
      </c>
      <c r="K5" s="2">
        <f t="shared" si="2"/>
        <v>19291678131</v>
      </c>
      <c r="L5" s="2">
        <f t="shared" si="2"/>
        <v>17546515328</v>
      </c>
      <c r="M5" s="2">
        <f t="shared" si="2"/>
        <v>10069337905</v>
      </c>
      <c r="N5" s="2">
        <f t="shared" si="2"/>
        <v>10346580835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364112350419</v>
      </c>
      <c r="E6" s="2">
        <f>IFERROR(INDEX(E51:E500,MATCH($C$6,$C$51:$C$500,0)),"")</f>
        <v>370332539408</v>
      </c>
      <c r="H6" s="2">
        <f>IFERROR(INDEX(D6:G6,COUNT(D6:G6)),"")</f>
        <v>370332539408</v>
      </c>
      <c r="I6" s="2">
        <f t="shared" ref="I6:N6" si="3">IFERROR(INDEX(I51:I500,MATCH($C$6,$C$51:$C$500,0)),"")</f>
        <v>375402227686</v>
      </c>
      <c r="J6" s="2">
        <f t="shared" si="3"/>
        <v>487857395959</v>
      </c>
      <c r="K6" s="2">
        <f t="shared" si="3"/>
        <v>354233561492</v>
      </c>
      <c r="L6" s="2">
        <f t="shared" si="3"/>
        <v>334915559165</v>
      </c>
      <c r="M6" s="2">
        <f t="shared" si="3"/>
        <v>69554970775</v>
      </c>
      <c r="N6" s="2">
        <f t="shared" si="3"/>
        <v>59485632871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6.25</v>
      </c>
      <c r="E7" s="3">
        <f>IFERROR(INDEX(E51:E500,MATCH($C$7,$C$51:$C$500,0))/1000000000,"")</f>
        <v>6.25</v>
      </c>
      <c r="H7" s="3">
        <f>IFERROR(INDEX(D7:G7,COUNT(D7:G7)),"")</f>
        <v>6.25</v>
      </c>
      <c r="I7" s="3">
        <f t="shared" ref="I7:N7" si="4">IFERROR(INDEX(I51:I500,MATCH($C$7,$C$51:$C$500,0))/1000000000,"")</f>
        <v>6.25</v>
      </c>
      <c r="J7" s="3">
        <f t="shared" si="4"/>
        <v>6.25</v>
      </c>
      <c r="K7" s="3">
        <f t="shared" si="4"/>
        <v>5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0</v>
      </c>
      <c r="E8" s="2">
        <f>IFERROR(INDEX(E51:E500,MATCH("Free cash flow (Quarter)",$C$51:$C$500,0)),"")</f>
        <v>5000000000</v>
      </c>
      <c r="H8" s="2">
        <f>IFERROR(INDEX(D8:G8,COUNT(D8:G8)),"")</f>
        <v>5000000000</v>
      </c>
      <c r="I8" s="2">
        <f t="shared" ref="I8:N8" si="5">IFERROR(INDEX(I51:I500,MATCH($C$8,$C$51:$C$500,0)),"")</f>
        <v>-6000000000</v>
      </c>
      <c r="J8" s="2">
        <f t="shared" si="5"/>
        <v>-86000000000</v>
      </c>
      <c r="K8" s="2">
        <f t="shared" si="5"/>
        <v>-28000000000</v>
      </c>
      <c r="L8" s="2">
        <f t="shared" si="5"/>
        <v>-207000000000</v>
      </c>
      <c r="M8" s="2">
        <f t="shared" si="5"/>
        <v>19000000000</v>
      </c>
      <c r="N8" s="2">
        <f t="shared" si="5"/>
        <v>-2000000000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0.05</v>
      </c>
      <c r="E9" s="3">
        <f>IFERROR(INDEX(E51:E500,MATCH("Free cash flow per share (Quarter)",$C$51:$C$500,0)),"")</f>
        <v>0.73</v>
      </c>
      <c r="H9" s="3">
        <f>IFERROR(INDEX(D9:G9,COUNT(D9:G9)),"")</f>
        <v>0.73</v>
      </c>
      <c r="I9" s="3">
        <f t="shared" ref="I9:N9" si="6">IFERROR(INDEX(I51:I500,MATCH($C$9,$C$51:$C$500,0)),"")</f>
        <v>-1.03</v>
      </c>
      <c r="J9" s="3">
        <f t="shared" si="6"/>
        <v>-13.73</v>
      </c>
      <c r="K9" s="3">
        <f t="shared" si="6"/>
        <v>-5.56</v>
      </c>
      <c r="L9" s="3">
        <f t="shared" si="6"/>
        <v>-828617.81</v>
      </c>
      <c r="M9" s="3">
        <f t="shared" si="6"/>
        <v>375490.17</v>
      </c>
      <c r="N9" s="3">
        <f t="shared" si="6"/>
        <v>-40684.699999999997</v>
      </c>
    </row>
    <row r="10" spans="1:14" ht="15.5" x14ac:dyDescent="0.35">
      <c r="C10" t="s">
        <v>18</v>
      </c>
      <c r="D10" s="3">
        <f ca="1">IFERROR(IF(D9=0,"",D2/D9),"")</f>
        <v>6040</v>
      </c>
      <c r="E10" s="3">
        <f ca="1">IFERROR(IF(E9=0,"",E2/E9),"")</f>
        <v>272.60273972602738</v>
      </c>
      <c r="I10" s="3">
        <f t="shared" ref="I10:N10" ca="1" si="7">IFERROR(IF(I9=0,"",I2/I9),"")</f>
        <v>-504.85436893203882</v>
      </c>
      <c r="J10" s="3">
        <f t="shared" ca="1" si="7"/>
        <v>-3.7144938091769846</v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3145190934</v>
      </c>
      <c r="E11" s="2">
        <f>IFERROR(INDEX(E51:E500,MATCH($C$11,$C$51:$C$500,0)),"")</f>
        <v>5601562125</v>
      </c>
      <c r="H11" s="2">
        <f>IFERROR(INDEX(D11:G11,COUNT(D11:G11)),"")</f>
        <v>5601562125</v>
      </c>
      <c r="I11" s="2">
        <f t="shared" ref="I11:N11" si="8">IFERROR(INDEX(I51:I500,MATCH($C$11,$C$51:$C$500,0)),"")</f>
        <v>8030524930</v>
      </c>
      <c r="J11" s="2">
        <f t="shared" si="8"/>
        <v>47959487880</v>
      </c>
      <c r="K11" s="2">
        <f t="shared" si="8"/>
        <v>14926563020</v>
      </c>
      <c r="L11" s="2">
        <f t="shared" si="8"/>
        <v>35604115514</v>
      </c>
      <c r="M11" s="2">
        <f t="shared" si="8"/>
        <v>4557061999</v>
      </c>
      <c r="N11" s="2">
        <f t="shared" si="8"/>
        <v>7158170779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18000000000</v>
      </c>
      <c r="E12" s="2">
        <f>IFERROR(INDEX(E51:E500,MATCH("Net Debt (Quarter)",$C$51:$C$500,0)),"")</f>
        <v>18000000000</v>
      </c>
      <c r="H12" s="2">
        <f>IFERROR(INDEX(D12:G12,COUNT(D12:G12)),"")</f>
        <v>18000000000</v>
      </c>
      <c r="I12" s="2">
        <f t="shared" ref="I12:N12" si="9">IFERROR(INDEX(I51:I500,MATCH($C$12,$C$51:$C$500,0)),"")</f>
        <v>23000000000</v>
      </c>
      <c r="J12" s="2">
        <f t="shared" si="9"/>
        <v>-2000000000</v>
      </c>
      <c r="K12" s="2">
        <f t="shared" si="9"/>
        <v>23000000000</v>
      </c>
      <c r="L12" s="2">
        <f t="shared" si="9"/>
        <v>-10000000000</v>
      </c>
      <c r="M12" s="2">
        <f t="shared" si="9"/>
        <v>21000000000</v>
      </c>
      <c r="N12" s="2">
        <f t="shared" si="9"/>
        <v>34000000000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21000000000</v>
      </c>
      <c r="E13" s="2">
        <f>IFERROR(INDEX(E51:E500,MATCH("Total Debt (Quarter)",$C$51:$C$500,0)),"")</f>
        <v>24000000000</v>
      </c>
      <c r="H13" s="2">
        <f>IFERROR(INDEX(D13:G13,COUNT(D13:G13)),"")</f>
        <v>24000000000</v>
      </c>
      <c r="I13" s="2">
        <f t="shared" ref="I13:N13" si="10">IFERROR(INDEX(I51:I500,MATCH($C$13,$C$51:$C$500,0)),"")</f>
        <v>31000000000</v>
      </c>
      <c r="J13" s="2">
        <f t="shared" si="10"/>
        <v>46000000000</v>
      </c>
      <c r="K13" s="2">
        <f t="shared" si="10"/>
        <v>38000000000</v>
      </c>
      <c r="L13" s="2">
        <f t="shared" si="10"/>
        <v>26000000000</v>
      </c>
      <c r="M13" s="2">
        <f t="shared" si="10"/>
        <v>26000000000</v>
      </c>
      <c r="N13" s="2">
        <f t="shared" si="10"/>
        <v>41000000000</v>
      </c>
    </row>
    <row r="14" spans="1:14" ht="15.5" x14ac:dyDescent="0.35">
      <c r="C14" t="s">
        <v>27</v>
      </c>
      <c r="D14" s="2">
        <f>IFERROR(INDEX(D51:D500,MATCH($C$14,$C$51:$C$500,0)),"")</f>
        <v>-1035943478</v>
      </c>
      <c r="E14" s="2">
        <f>IFERROR(INDEX(E51:E500,MATCH($C$14,$C$51:$C$500,0)),"")</f>
        <v>-871034816</v>
      </c>
      <c r="H14" s="2">
        <f>IFERROR(SUM(D14:G14)*(4/MAX(1,COUNT(D14:G14))),"")</f>
        <v>-3813956588</v>
      </c>
      <c r="I14" s="2">
        <f t="shared" ref="I14:N14" si="11">IFERROR(INDEX(I51:I500,MATCH($C$14,$C$51:$C$500,0)),"")</f>
        <v>-6135252555</v>
      </c>
      <c r="J14" s="2">
        <f t="shared" si="11"/>
        <v>-7614622562</v>
      </c>
      <c r="K14" s="2">
        <f t="shared" si="11"/>
        <v>-4571600562</v>
      </c>
      <c r="L14" s="2">
        <f t="shared" si="11"/>
        <v>-4042033385</v>
      </c>
      <c r="M14" s="2">
        <f t="shared" si="11"/>
        <v>-5537624912</v>
      </c>
      <c r="N14" s="2">
        <f t="shared" si="11"/>
        <v>-6668125121</v>
      </c>
    </row>
    <row r="15" spans="1:14" ht="15.5" x14ac:dyDescent="0.35">
      <c r="C15" t="s">
        <v>28</v>
      </c>
      <c r="D15" s="2">
        <f>IFERROR(INDEX(D51:D500,MATCH($C$15,$C$51:$C$500,0)),"")</f>
        <v>-32803896</v>
      </c>
      <c r="E15" s="2">
        <f>IFERROR(INDEX(E51:E500,MATCH($C$15,$C$51:$C$500,0)),"")</f>
        <v>-217071863</v>
      </c>
      <c r="H15" s="2">
        <f>IFERROR(SUM(D15:G15)*(4/MAX(1,COUNT(D15:G15))),"")</f>
        <v>-499751518</v>
      </c>
      <c r="I15" s="2">
        <f t="shared" ref="I15:N15" si="12">IFERROR(INDEX(I51:I500,MATCH($C$15,$C$51:$C$500,0)),"")</f>
        <v>-3632344702</v>
      </c>
      <c r="J15" s="2">
        <f t="shared" si="12"/>
        <v>-7402849630</v>
      </c>
      <c r="K15" s="2">
        <f t="shared" si="12"/>
        <v>-3421638363</v>
      </c>
      <c r="L15" s="2">
        <f t="shared" si="12"/>
        <v>-4520854482</v>
      </c>
      <c r="M15" s="2">
        <f t="shared" si="12"/>
        <v>-3337309139</v>
      </c>
      <c r="N15" s="2">
        <f t="shared" si="12"/>
        <v>-3794551400</v>
      </c>
    </row>
    <row r="16" spans="1:14" ht="15.5" x14ac:dyDescent="0.35">
      <c r="C16" t="s">
        <v>29</v>
      </c>
      <c r="D16" s="2">
        <f>IFERROR(INDEX(D51:D500,MATCH($C$16,$C$51:$C$500,0)),"")</f>
        <v>-6187385092</v>
      </c>
      <c r="E16" s="2">
        <f>IFERROR(INDEX(E51:E500,MATCH($C$16,$C$51:$C$500,0)),"")</f>
        <v>-4852616415</v>
      </c>
      <c r="H16" s="2">
        <f>IFERROR(SUM(D16:G16)*(4/MAX(1,COUNT(D16:G16))),"")</f>
        <v>-22080003014</v>
      </c>
      <c r="I16" s="2">
        <f t="shared" ref="I16:N16" si="13">IFERROR(INDEX(I51:I500,MATCH($C$16,$C$51:$C$500,0)),"")</f>
        <v>-108955846462</v>
      </c>
      <c r="J16" s="2">
        <f t="shared" si="13"/>
        <v>20481297925</v>
      </c>
      <c r="K16" s="2">
        <f t="shared" si="13"/>
        <v>22684964060</v>
      </c>
      <c r="L16" s="2">
        <f t="shared" si="13"/>
        <v>23470111257</v>
      </c>
      <c r="M16" s="2">
        <f t="shared" si="13"/>
        <v>13424977191</v>
      </c>
      <c r="N16" s="2">
        <f t="shared" si="13"/>
        <v>14842315539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38</v>
      </c>
      <c r="C19" t="s">
        <v>39</v>
      </c>
    </row>
    <row r="20" spans="1:14" ht="15.5" x14ac:dyDescent="0.35">
      <c r="A20" t="s">
        <v>40</v>
      </c>
      <c r="C20" t="s">
        <v>41</v>
      </c>
      <c r="D20" s="2">
        <f ca="1">IFERROR(D21*D2,"")</f>
        <v>1887500000000</v>
      </c>
      <c r="E20" s="2">
        <f ca="1">IFERROR(E21*E2,"")</f>
        <v>1243750000000</v>
      </c>
      <c r="H20" s="2">
        <f t="shared" ref="H20:N20" ca="1" si="14">IFERROR(H21*H2,"")</f>
        <v>1243750000000</v>
      </c>
      <c r="I20" s="2">
        <f t="shared" ca="1" si="14"/>
        <v>3250000000000</v>
      </c>
      <c r="J20" s="2">
        <f t="shared" ca="1" si="14"/>
        <v>318750000000</v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6250000000</v>
      </c>
      <c r="E21" s="2">
        <f>IFERROR(INDEX(E51:E500,MATCH($C$7,$C$51:$C$500,0)),"")</f>
        <v>6250000000</v>
      </c>
      <c r="H21" s="2">
        <f>IFERROR(INDEX(D21:G21,COUNT(D21:G21)),"")</f>
        <v>6250000000</v>
      </c>
      <c r="I21" s="2">
        <f t="shared" ref="I21:N21" si="15">IFERROR(INDEX(I51:I500,MATCH($C$7,$C$51:$C$500,0)),"")</f>
        <v>6250000000</v>
      </c>
      <c r="J21" s="2">
        <f t="shared" si="15"/>
        <v>6250000000</v>
      </c>
      <c r="K21" s="2">
        <f t="shared" si="15"/>
        <v>5000000000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42</v>
      </c>
      <c r="C23" t="s">
        <v>43</v>
      </c>
      <c r="D23" s="3">
        <f>IFERROR(D5/D6*100,"")</f>
        <v>-1.7070586756662947</v>
      </c>
      <c r="E23" s="3">
        <f>IFERROR(E5/E6*100,"")</f>
        <v>-1.366926467248113</v>
      </c>
      <c r="H23" s="3">
        <f t="shared" ref="H23:N23" si="16">IFERROR(H5/H6*100,"")</f>
        <v>-6.090625999556103</v>
      </c>
      <c r="I23" s="3">
        <f t="shared" si="16"/>
        <v>-29.944876369520884</v>
      </c>
      <c r="J23" s="3">
        <f t="shared" si="16"/>
        <v>2.6821934305777542</v>
      </c>
      <c r="K23" s="3">
        <f t="shared" si="16"/>
        <v>5.4460334164118107</v>
      </c>
      <c r="L23" s="3">
        <f t="shared" si="16"/>
        <v>5.2390863451511098</v>
      </c>
      <c r="M23" s="3">
        <f t="shared" si="16"/>
        <v>14.476805601101914</v>
      </c>
      <c r="N23" s="3">
        <f t="shared" si="16"/>
        <v>17.393411376218356</v>
      </c>
    </row>
    <row r="24" spans="1:14" ht="15.5" x14ac:dyDescent="0.35">
      <c r="C24" t="s">
        <v>44</v>
      </c>
      <c r="D24" s="4">
        <f>IFERROR(_xlfn.RRI(5,I23,D23),"")</f>
        <v>-0.43612195552620336</v>
      </c>
      <c r="E24" s="4" t="str">
        <f>IFERROR(_xlfn.RRI(5,J23,E23),"")</f>
        <v/>
      </c>
      <c r="H24" s="4" t="str">
        <f t="shared" ref="H24:N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45</v>
      </c>
      <c r="C25" t="s">
        <v>46</v>
      </c>
      <c r="D25" s="3">
        <f>IFERROR(INDEX(D51:D500,MATCH($A$25,$C$51:$C$500,0)),"")</f>
        <v>-0.99</v>
      </c>
      <c r="E25" s="3">
        <f>IFERROR(INDEX(E51:E500,MATCH($A$25,$C$51:$C$500,0)),"")</f>
        <v>-0.81</v>
      </c>
      <c r="H25" s="3">
        <f>IFERROR(INDEX(D25:G25,COUNT(D25:G25)),"")</f>
        <v>-0.81</v>
      </c>
      <c r="I25" s="3">
        <f t="shared" ref="I25:N25" si="18">IFERROR(INDEX(I51:I500,MATCH($C$25,$C$51:$C$500,0)),"")</f>
        <v>-18.010000000000002</v>
      </c>
      <c r="J25" s="3">
        <f t="shared" si="18"/>
        <v>2.09</v>
      </c>
      <c r="K25" s="3">
        <f t="shared" si="18"/>
        <v>3.85</v>
      </c>
      <c r="L25" s="3">
        <f t="shared" si="18"/>
        <v>70793.91</v>
      </c>
      <c r="M25" s="3">
        <f t="shared" si="18"/>
        <v>201753.36</v>
      </c>
      <c r="N25" s="3">
        <f t="shared" si="18"/>
        <v>220955.28</v>
      </c>
    </row>
    <row r="26" spans="1:14" ht="15.5" x14ac:dyDescent="0.35">
      <c r="C26" t="s">
        <v>47</v>
      </c>
      <c r="D26" s="4">
        <f>IFERROR(_xlfn.RRI(5,I25,D25),"")</f>
        <v>-0.44021108231107331</v>
      </c>
      <c r="E26" s="4" t="str">
        <f>IFERROR(_xlfn.RRI(5,J25,E25),"")</f>
        <v/>
      </c>
      <c r="H26" s="4" t="str">
        <f t="shared" ref="H26:N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48</v>
      </c>
      <c r="D27" s="3">
        <f>IFERROR(D4/D21,"")</f>
        <v>11.724501072960001</v>
      </c>
      <c r="E27" s="3">
        <f>IFERROR(E4/E21,"")</f>
        <v>3.1589909544000001</v>
      </c>
      <c r="H27" s="3">
        <f t="shared" ref="H27:N27" si="20">IFERROR(H4/H21,"")</f>
        <v>29.766984054720002</v>
      </c>
      <c r="I27" s="3">
        <f t="shared" si="20"/>
        <v>18.514981464320002</v>
      </c>
      <c r="J27" s="3">
        <f t="shared" si="20"/>
        <v>48.509033603200002</v>
      </c>
      <c r="K27" s="3">
        <f t="shared" si="20"/>
        <v>34.641525187799999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49</v>
      </c>
      <c r="D28" s="4">
        <f>IFERROR(_xlfn.RRI(5,I27,D27),"")</f>
        <v>-8.7329069933325787E-2</v>
      </c>
      <c r="E28" s="4">
        <f>IFERROR(_xlfn.RRI(5,J27,E27),"")</f>
        <v>-0.42091121802300868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50</v>
      </c>
      <c r="H29" s="4">
        <f t="shared" ref="H29:N29" si="22">IFERROR(((H25-I25)/I25)*100%,"")</f>
        <v>-0.95502498611882292</v>
      </c>
      <c r="I29" s="4">
        <f t="shared" si="22"/>
        <v>-9.6172248803827767</v>
      </c>
      <c r="J29" s="4">
        <f t="shared" si="22"/>
        <v>-0.45714285714285718</v>
      </c>
      <c r="K29" s="4">
        <f t="shared" si="22"/>
        <v>-0.99994561679104876</v>
      </c>
      <c r="L29" s="4">
        <f t="shared" si="22"/>
        <v>-0.6491066617180502</v>
      </c>
      <c r="M29" s="4">
        <f t="shared" si="22"/>
        <v>-8.690410113756962E-2</v>
      </c>
      <c r="N29" s="4" t="str">
        <f t="shared" si="22"/>
        <v/>
      </c>
    </row>
    <row r="30" spans="1:14" ht="15.5" x14ac:dyDescent="0.35">
      <c r="C30" t="s">
        <v>51</v>
      </c>
      <c r="H30" s="4">
        <f t="shared" ref="H30:N30" si="23">IFERROR(((H27-I27)/I27)*100%,"")</f>
        <v>0.60772421577000224</v>
      </c>
      <c r="I30" s="4">
        <f t="shared" si="23"/>
        <v>-0.61831889672816276</v>
      </c>
      <c r="J30" s="4">
        <f t="shared" si="23"/>
        <v>0.40031460336174346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58.26</v>
      </c>
      <c r="E32" s="3">
        <f>IFERROR(INDEX(E51:E500,MATCH($A$32,$C$51:$C$500,0)),"")</f>
        <v>59.25</v>
      </c>
      <c r="H32" s="3">
        <f>IFERROR(INDEX(D32:G32,COUNT(D32:G32)),"")</f>
        <v>59.25</v>
      </c>
      <c r="I32" s="3">
        <f t="shared" ref="I32:N32" si="24">IFERROR(INDEX(I51:I500,MATCH($C$32,$C$51:$C$500,0)),"")</f>
        <v>60.06</v>
      </c>
      <c r="J32" s="3">
        <f t="shared" si="24"/>
        <v>78.05</v>
      </c>
      <c r="K32" s="3">
        <f t="shared" si="24"/>
        <v>70.59</v>
      </c>
      <c r="L32" s="3">
        <f t="shared" si="24"/>
        <v>1328405.94</v>
      </c>
      <c r="M32" s="3">
        <f t="shared" si="24"/>
        <v>1391099.42</v>
      </c>
      <c r="N32" s="3">
        <f t="shared" si="24"/>
        <v>1189712.6599999999</v>
      </c>
    </row>
    <row r="33" spans="1:14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3.42</v>
      </c>
      <c r="E33" s="3">
        <f>IFERROR(INDEX(E51:E500,MATCH($A$33,$C$51:$C$500,0)),"")</f>
        <v>5.0999999999999996</v>
      </c>
      <c r="H33" s="3">
        <f>IFERROR(INDEX(D33:G33,COUNT(D33:G33)),"")</f>
        <v>5.0999999999999996</v>
      </c>
      <c r="I33" s="3">
        <f t="shared" ref="I33:N33" si="25">IFERROR(INDEX(I51:I500,MATCH($C$33,$C$51:$C$500,0)),"")</f>
        <v>8.66</v>
      </c>
      <c r="J33" s="3">
        <f t="shared" si="25"/>
        <v>0.65</v>
      </c>
      <c r="K33" s="3">
        <f t="shared" si="25"/>
        <v>0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-201.01</v>
      </c>
      <c r="E34" s="3">
        <f>IFERROR(INDEX(E51:E500,MATCH($A$34,$C$51:$C$500,0)),"")</f>
        <v>-372.84</v>
      </c>
      <c r="H34" s="3">
        <f>IFERROR(INDEX(D34:G34,COUNT(D34:G34)),"")</f>
        <v>-372.84</v>
      </c>
      <c r="I34" s="3">
        <f t="shared" ref="I34:N34" si="26">IFERROR(INDEX(I51:I500,MATCH($C$34,$C$51:$C$500,0)),"")</f>
        <v>-28.87</v>
      </c>
      <c r="J34" s="3">
        <f t="shared" si="26"/>
        <v>24.4</v>
      </c>
      <c r="K34" s="3">
        <f t="shared" si="26"/>
        <v>0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16.97</v>
      </c>
      <c r="E35" s="3">
        <f>IFERROR(INDEX(E51:E500,MATCH($A$35,$C$51:$C$500,0)),"")</f>
        <v>95.6</v>
      </c>
      <c r="H35" s="3">
        <f>IFERROR(INDEX(D35:G35,COUNT(D35:G35)),"")</f>
        <v>95.6</v>
      </c>
      <c r="I35" s="3">
        <f t="shared" ref="I35:N35" si="27">IFERROR(INDEX(I51:I500,MATCH($C$35,$C$51:$C$500,0)),"")</f>
        <v>28.09</v>
      </c>
      <c r="J35" s="3">
        <f t="shared" si="27"/>
        <v>1.05</v>
      </c>
      <c r="K35" s="3">
        <f t="shared" si="27"/>
        <v>0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64</v>
      </c>
      <c r="C36" t="s">
        <v>65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66</v>
      </c>
      <c r="C37" t="s">
        <v>67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73</v>
      </c>
      <c r="C51" t="s">
        <v>6</v>
      </c>
      <c r="D51" s="5">
        <v>73278131706</v>
      </c>
      <c r="E51" s="5">
        <v>19743693465</v>
      </c>
      <c r="F51" s="5">
        <v>-20770285389</v>
      </c>
      <c r="G51" s="5">
        <v>21465017680</v>
      </c>
      <c r="I51" s="5">
        <v>115718634152</v>
      </c>
      <c r="J51" s="5">
        <v>303181460020</v>
      </c>
      <c r="K51" s="5">
        <v>173207625939</v>
      </c>
      <c r="L51" s="5">
        <v>169312279435</v>
      </c>
      <c r="M51" s="5">
        <v>111669960710</v>
      </c>
      <c r="N51" s="5">
        <v>128993488498</v>
      </c>
    </row>
    <row r="52" spans="2:14" ht="15.5" x14ac:dyDescent="0.35">
      <c r="C52" t="s">
        <v>74</v>
      </c>
      <c r="D52" s="5">
        <v>-70858333841</v>
      </c>
      <c r="E52" s="5">
        <v>-17720552196</v>
      </c>
      <c r="F52" s="5">
        <v>-40520633016</v>
      </c>
      <c r="G52" s="5">
        <v>-18545515567</v>
      </c>
      <c r="I52" s="5">
        <v>-170007496101</v>
      </c>
      <c r="J52" s="5">
        <v>-234614001656</v>
      </c>
      <c r="K52" s="5">
        <v>-117833067145</v>
      </c>
      <c r="L52" s="5">
        <v>-114996185155</v>
      </c>
      <c r="M52" s="5">
        <v>-75975711657</v>
      </c>
      <c r="N52" s="5">
        <v>-87691614956</v>
      </c>
    </row>
    <row r="53" spans="2:14" ht="15.5" x14ac:dyDescent="0.35">
      <c r="C53" t="s">
        <v>75</v>
      </c>
      <c r="D53" s="5">
        <v>2419797865</v>
      </c>
      <c r="E53" s="5">
        <v>2023141269</v>
      </c>
      <c r="F53" s="5">
        <v>-61290918405</v>
      </c>
      <c r="G53" s="5">
        <v>2919502113</v>
      </c>
      <c r="I53" s="5">
        <v>-54288861949</v>
      </c>
      <c r="J53" s="5">
        <v>68567458364</v>
      </c>
      <c r="K53" s="5">
        <v>55374558794</v>
      </c>
      <c r="L53" s="5">
        <v>54316094280</v>
      </c>
      <c r="M53" s="5">
        <v>35694249053</v>
      </c>
      <c r="N53" s="5">
        <v>41301873542</v>
      </c>
    </row>
    <row r="54" spans="2:14" ht="15.5" x14ac:dyDescent="0.35">
      <c r="C54" t="s">
        <v>76</v>
      </c>
      <c r="D54" s="5">
        <v>-7483031357</v>
      </c>
      <c r="E54" s="5">
        <v>-5991089936</v>
      </c>
      <c r="F54" s="5">
        <v>-21350110197</v>
      </c>
      <c r="G54" s="5">
        <v>-8280070119</v>
      </c>
      <c r="I54" s="5">
        <v>-48721707838</v>
      </c>
      <c r="J54" s="5">
        <v>-40069003879</v>
      </c>
      <c r="K54" s="5">
        <v>-27605983425</v>
      </c>
      <c r="L54" s="5">
        <v>-26032846946</v>
      </c>
      <c r="M54" s="5">
        <v>-16860231086</v>
      </c>
      <c r="N54" s="5">
        <v>-19636351990</v>
      </c>
    </row>
    <row r="55" spans="2:14" ht="15.5" x14ac:dyDescent="0.35">
      <c r="C55" t="s">
        <v>77</v>
      </c>
      <c r="D55" s="5">
        <v>-7483031357</v>
      </c>
      <c r="E55" s="5">
        <v>-5991089936</v>
      </c>
      <c r="F55" s="5">
        <v>-21350110197</v>
      </c>
      <c r="G55" s="5">
        <v>-8280070119</v>
      </c>
      <c r="I55" s="5">
        <v>-48721707838</v>
      </c>
      <c r="J55" s="5">
        <v>-40069003879</v>
      </c>
      <c r="K55" s="5">
        <v>-27605983425</v>
      </c>
      <c r="L55" s="5">
        <v>-26032846946</v>
      </c>
      <c r="M55" s="5">
        <v>-16860231086</v>
      </c>
      <c r="N55" s="5">
        <v>-19636351990</v>
      </c>
    </row>
    <row r="56" spans="2:14" ht="15.5" x14ac:dyDescent="0.35">
      <c r="C56" t="s">
        <v>78</v>
      </c>
      <c r="D56" s="5">
        <v>-5063233492</v>
      </c>
      <c r="E56" s="5">
        <v>-3967948667</v>
      </c>
      <c r="F56" s="5">
        <v>-82641028602</v>
      </c>
      <c r="G56" s="5">
        <v>-5360568006</v>
      </c>
      <c r="I56" s="5">
        <v>-103010569787</v>
      </c>
      <c r="J56" s="5">
        <v>28498454485</v>
      </c>
      <c r="K56" s="5">
        <v>27768575369</v>
      </c>
      <c r="L56" s="5">
        <v>28283247334</v>
      </c>
      <c r="M56" s="5">
        <v>18834017967</v>
      </c>
      <c r="N56" s="5">
        <v>21665521552</v>
      </c>
    </row>
    <row r="57" spans="2:14" ht="15.5" x14ac:dyDescent="0.35">
      <c r="C57" t="s">
        <v>79</v>
      </c>
      <c r="D57" s="5">
        <v>-1124151600</v>
      </c>
      <c r="E57" s="5">
        <v>-884667748</v>
      </c>
      <c r="F57" s="5">
        <v>-2029546374</v>
      </c>
      <c r="G57" s="5">
        <v>-1231282338</v>
      </c>
      <c r="I57" s="5">
        <v>-5945276675</v>
      </c>
      <c r="J57" s="5">
        <v>-8017156560</v>
      </c>
      <c r="K57" s="5">
        <v>-5083611309</v>
      </c>
      <c r="L57" s="5">
        <v>-4813136077</v>
      </c>
      <c r="M57" s="5">
        <v>-5409040776</v>
      </c>
      <c r="N57" s="5">
        <v>-6823206013</v>
      </c>
    </row>
    <row r="58" spans="2:14" ht="15.5" x14ac:dyDescent="0.35">
      <c r="C58" t="s">
        <v>27</v>
      </c>
      <c r="D58" s="5">
        <v>-1035943478</v>
      </c>
      <c r="E58" s="5">
        <v>-871034816</v>
      </c>
      <c r="F58" s="5">
        <v>-2198358096</v>
      </c>
      <c r="G58" s="5">
        <v>-1172866178</v>
      </c>
      <c r="I58" s="5">
        <v>-6135252555</v>
      </c>
      <c r="J58" s="5">
        <v>-7614622562</v>
      </c>
      <c r="K58" s="5">
        <v>-4571600562</v>
      </c>
      <c r="L58" s="5">
        <v>-4042033385</v>
      </c>
      <c r="M58" s="5">
        <v>-5537624912</v>
      </c>
      <c r="N58" s="5">
        <v>-6668125121</v>
      </c>
    </row>
    <row r="59" spans="2:14" ht="15.5" x14ac:dyDescent="0.35">
      <c r="C59" t="s">
        <v>81</v>
      </c>
      <c r="D59" s="5">
        <v>-4577521</v>
      </c>
      <c r="E59" s="5">
        <v>-7514780</v>
      </c>
      <c r="F59" s="5">
        <v>-3468764</v>
      </c>
      <c r="G59" s="5">
        <v>-1449354</v>
      </c>
      <c r="I59" s="5">
        <v>-41435304</v>
      </c>
      <c r="J59" s="5">
        <v>27378610</v>
      </c>
      <c r="K59" s="5">
        <v>26324196</v>
      </c>
      <c r="L59" s="5">
        <v>1250778974</v>
      </c>
    </row>
    <row r="60" spans="2:14" ht="15.5" x14ac:dyDescent="0.35">
      <c r="C60" t="s">
        <v>82</v>
      </c>
      <c r="D60" s="5">
        <v>-1124151600</v>
      </c>
      <c r="E60" s="5">
        <v>-884667748</v>
      </c>
      <c r="F60" s="5">
        <v>-2029546374</v>
      </c>
      <c r="G60" s="5">
        <v>-1231282338</v>
      </c>
      <c r="I60" s="5">
        <v>-5945276675</v>
      </c>
      <c r="J60" s="5">
        <v>-8017156560</v>
      </c>
      <c r="K60" s="5">
        <v>-5083611309</v>
      </c>
      <c r="L60" s="5">
        <v>-4813136077</v>
      </c>
      <c r="M60" s="5">
        <v>-5409040776</v>
      </c>
      <c r="N60" s="5">
        <v>-6823206013</v>
      </c>
    </row>
    <row r="61" spans="2:14" ht="15.5" x14ac:dyDescent="0.35">
      <c r="C61" t="s">
        <v>29</v>
      </c>
      <c r="D61" s="5">
        <v>-6187385092</v>
      </c>
      <c r="E61" s="5">
        <v>-4852616415</v>
      </c>
      <c r="F61" s="5">
        <v>-84670574976</v>
      </c>
      <c r="G61" s="5">
        <v>-6591850344</v>
      </c>
      <c r="I61" s="5">
        <v>-108955846462</v>
      </c>
      <c r="J61" s="5">
        <v>20481297925</v>
      </c>
      <c r="K61" s="5">
        <v>22684964060</v>
      </c>
      <c r="L61" s="5">
        <v>23470111257</v>
      </c>
      <c r="M61" s="5">
        <v>13424977191</v>
      </c>
      <c r="N61" s="5">
        <v>14842315539</v>
      </c>
    </row>
    <row r="62" spans="2:14" ht="15.5" x14ac:dyDescent="0.35">
      <c r="C62" t="s">
        <v>28</v>
      </c>
      <c r="D62" s="5">
        <v>-32803896</v>
      </c>
      <c r="E62" s="5">
        <v>-217071863</v>
      </c>
      <c r="F62" s="5">
        <v>-890921043</v>
      </c>
      <c r="G62" s="5">
        <v>-485128252</v>
      </c>
      <c r="I62" s="5">
        <v>-3632344702</v>
      </c>
      <c r="J62" s="5">
        <v>-7402849630</v>
      </c>
      <c r="K62" s="5">
        <v>-3421638363</v>
      </c>
      <c r="L62" s="5">
        <v>-4520854482</v>
      </c>
      <c r="M62" s="5">
        <v>-3337309139</v>
      </c>
      <c r="N62" s="5">
        <v>-3794551400</v>
      </c>
    </row>
    <row r="63" spans="2:14" ht="15.5" x14ac:dyDescent="0.35">
      <c r="C63" t="s">
        <v>83</v>
      </c>
      <c r="F63" s="5">
        <v>-3632344702</v>
      </c>
      <c r="I63" s="5">
        <v>-3632344702</v>
      </c>
      <c r="J63" s="5">
        <v>-7149022709</v>
      </c>
      <c r="K63" s="5">
        <v>-3346857407</v>
      </c>
      <c r="L63" s="5">
        <v>-4407066388</v>
      </c>
      <c r="M63" s="5">
        <v>-3300985677</v>
      </c>
      <c r="N63" s="5">
        <v>-3764133648</v>
      </c>
    </row>
    <row r="64" spans="2:14" ht="15.5" x14ac:dyDescent="0.35">
      <c r="C64" t="s">
        <v>84</v>
      </c>
      <c r="K64" s="5">
        <v>-166160107</v>
      </c>
      <c r="L64" s="5">
        <v>-244637631</v>
      </c>
      <c r="M64" s="5">
        <v>-18535195</v>
      </c>
      <c r="N64" s="5">
        <v>-79804250</v>
      </c>
    </row>
    <row r="65" spans="2:14" ht="15.5" x14ac:dyDescent="0.35">
      <c r="C65" t="s">
        <v>433</v>
      </c>
      <c r="D65" s="5">
        <v>-32803896</v>
      </c>
      <c r="E65" s="5">
        <v>-217071863</v>
      </c>
      <c r="F65" s="5">
        <v>2741423659</v>
      </c>
      <c r="G65" s="5">
        <v>-485128252</v>
      </c>
      <c r="J65" s="5">
        <v>-253826921</v>
      </c>
      <c r="K65" s="5">
        <v>91379151</v>
      </c>
      <c r="L65" s="5">
        <v>130849537</v>
      </c>
      <c r="M65" s="5">
        <v>-17788267</v>
      </c>
      <c r="N65" s="5">
        <v>49386498</v>
      </c>
    </row>
    <row r="66" spans="2:14" ht="15.5" x14ac:dyDescent="0.35">
      <c r="C66" t="s">
        <v>85</v>
      </c>
      <c r="D66" s="5">
        <v>-32803896</v>
      </c>
      <c r="E66" s="5">
        <v>-217071863</v>
      </c>
      <c r="F66" s="5">
        <v>-890921043</v>
      </c>
      <c r="G66" s="5">
        <v>-485128252</v>
      </c>
      <c r="I66" s="5">
        <v>-3632344702</v>
      </c>
      <c r="J66" s="5">
        <v>-7402849630</v>
      </c>
      <c r="K66" s="5">
        <v>-3421638363</v>
      </c>
      <c r="L66" s="5">
        <v>-4520854482</v>
      </c>
      <c r="M66" s="5">
        <v>-3337309139</v>
      </c>
      <c r="N66" s="5">
        <v>-3794551400</v>
      </c>
    </row>
    <row r="67" spans="2:14" ht="15.5" x14ac:dyDescent="0.35">
      <c r="C67" t="s">
        <v>87</v>
      </c>
      <c r="D67" s="5">
        <v>-6220188988</v>
      </c>
      <c r="E67" s="5">
        <v>-5069688278</v>
      </c>
      <c r="F67" s="5">
        <v>-85561496019</v>
      </c>
      <c r="G67" s="5">
        <v>-7076978596</v>
      </c>
      <c r="I67" s="5">
        <v>-112588191164</v>
      </c>
      <c r="J67" s="5">
        <v>13078448295</v>
      </c>
      <c r="K67" s="5">
        <v>19263325697</v>
      </c>
      <c r="L67" s="5">
        <v>18949256775</v>
      </c>
      <c r="M67" s="5">
        <v>10087668052</v>
      </c>
      <c r="N67" s="5">
        <v>11047764139</v>
      </c>
    </row>
    <row r="68" spans="2:14" ht="15.5" x14ac:dyDescent="0.35">
      <c r="C68" t="s">
        <v>88</v>
      </c>
      <c r="F68" s="5">
        <v>133022891</v>
      </c>
      <c r="I68" s="5">
        <v>133022891</v>
      </c>
      <c r="J68" s="5">
        <v>34209340</v>
      </c>
      <c r="K68" s="5">
        <v>54676630</v>
      </c>
      <c r="L68" s="5">
        <v>-151962472</v>
      </c>
      <c r="M68" s="5">
        <v>-18330147</v>
      </c>
      <c r="N68" s="5">
        <v>-701183303</v>
      </c>
    </row>
    <row r="69" spans="2:14" ht="15.5" x14ac:dyDescent="0.35">
      <c r="C69" t="s">
        <v>320</v>
      </c>
      <c r="F69" s="5">
        <v>133022891</v>
      </c>
      <c r="I69" s="5">
        <v>133022891</v>
      </c>
      <c r="J69" s="5">
        <v>34209340</v>
      </c>
      <c r="K69" s="5">
        <v>54676630</v>
      </c>
      <c r="L69" s="5">
        <v>-151962472</v>
      </c>
      <c r="M69" s="5">
        <v>-18330147</v>
      </c>
      <c r="N69" s="5">
        <v>-701183303</v>
      </c>
    </row>
    <row r="70" spans="2:14" ht="15.5" x14ac:dyDescent="0.35">
      <c r="C70" t="s">
        <v>89</v>
      </c>
      <c r="D70" s="5">
        <v>-6220188988</v>
      </c>
      <c r="E70" s="5">
        <v>-5069688278</v>
      </c>
      <c r="F70" s="5">
        <v>-85428473128</v>
      </c>
      <c r="G70" s="5">
        <v>-7076978596</v>
      </c>
      <c r="I70" s="5">
        <v>-112455168273</v>
      </c>
      <c r="J70" s="5">
        <v>13112657635</v>
      </c>
      <c r="K70" s="5">
        <v>19318002327</v>
      </c>
      <c r="L70" s="5">
        <v>18797294303</v>
      </c>
      <c r="M70" s="5">
        <v>10069337905</v>
      </c>
      <c r="N70" s="5">
        <v>10346580836</v>
      </c>
    </row>
    <row r="71" spans="2:14" ht="15.5" x14ac:dyDescent="0.35">
      <c r="C71" t="s">
        <v>90</v>
      </c>
      <c r="D71" s="5">
        <v>-6220188988</v>
      </c>
      <c r="E71" s="5">
        <v>-5069688278</v>
      </c>
      <c r="F71" s="5">
        <v>-85561496019</v>
      </c>
      <c r="G71" s="5">
        <v>-7076978596</v>
      </c>
      <c r="I71" s="5">
        <v>-112588191164</v>
      </c>
      <c r="J71" s="5">
        <v>13078448295</v>
      </c>
      <c r="K71" s="5">
        <v>19263325697</v>
      </c>
      <c r="L71" s="5">
        <v>18949256774</v>
      </c>
      <c r="M71" s="5">
        <v>10087668052</v>
      </c>
      <c r="N71" s="5">
        <v>11047764139</v>
      </c>
    </row>
    <row r="72" spans="2:14" ht="15.5" x14ac:dyDescent="0.35">
      <c r="C72" t="s">
        <v>8</v>
      </c>
      <c r="D72" s="5">
        <v>-6215611467</v>
      </c>
      <c r="E72" s="5">
        <v>-5062173498</v>
      </c>
      <c r="F72" s="5">
        <v>-85425004364</v>
      </c>
      <c r="G72" s="5">
        <v>-7075529242</v>
      </c>
      <c r="I72" s="5">
        <v>-112413732969</v>
      </c>
      <c r="J72" s="5">
        <v>13085279025</v>
      </c>
      <c r="K72" s="5">
        <v>19291678131</v>
      </c>
      <c r="L72" s="5">
        <v>17546515328</v>
      </c>
      <c r="M72" s="5">
        <v>10069337905</v>
      </c>
      <c r="N72" s="5">
        <v>10346580835</v>
      </c>
    </row>
    <row r="73" spans="2:14" ht="15.5" x14ac:dyDescent="0.35">
      <c r="C73" t="s">
        <v>92</v>
      </c>
      <c r="D73" s="5">
        <v>-6220188988</v>
      </c>
      <c r="E73" s="5">
        <v>-5069688278</v>
      </c>
      <c r="F73" s="5">
        <v>-85561496019</v>
      </c>
      <c r="G73" s="5">
        <v>-7076978596</v>
      </c>
      <c r="I73" s="5">
        <v>-112588191164</v>
      </c>
      <c r="J73" s="5">
        <v>13078448295</v>
      </c>
      <c r="K73" s="5">
        <v>19263325697</v>
      </c>
      <c r="L73" s="5">
        <v>18949256774</v>
      </c>
      <c r="M73" s="5">
        <v>10087668052</v>
      </c>
      <c r="N73" s="5">
        <v>11047764139</v>
      </c>
    </row>
    <row r="74" spans="2:14" ht="15.5" x14ac:dyDescent="0.35">
      <c r="C74" t="s">
        <v>93</v>
      </c>
      <c r="D74" s="5">
        <v>-6220188988</v>
      </c>
      <c r="E74" s="5">
        <v>-5069688278</v>
      </c>
      <c r="F74" s="5">
        <v>-85428473128</v>
      </c>
      <c r="G74" s="5">
        <v>-7076978596</v>
      </c>
      <c r="I74" s="5">
        <v>-112455168273</v>
      </c>
      <c r="J74" s="5">
        <v>13112657635</v>
      </c>
      <c r="K74" s="5">
        <v>19318002327</v>
      </c>
      <c r="L74" s="5">
        <v>18797294302</v>
      </c>
      <c r="M74" s="5">
        <v>10069337905</v>
      </c>
      <c r="N74" s="5">
        <v>10346580835</v>
      </c>
    </row>
    <row r="75" spans="2:14" ht="15.5" x14ac:dyDescent="0.35">
      <c r="C75" t="s">
        <v>94</v>
      </c>
      <c r="D75" s="5">
        <v>-6220188988</v>
      </c>
      <c r="E75" s="5">
        <v>-5069688278</v>
      </c>
      <c r="F75" s="5">
        <v>-85428473128</v>
      </c>
      <c r="G75" s="5">
        <v>-7076978596</v>
      </c>
      <c r="I75" s="5">
        <v>-112455168273</v>
      </c>
      <c r="J75" s="5">
        <v>13112657635</v>
      </c>
      <c r="K75" s="5">
        <v>19318002327</v>
      </c>
      <c r="L75" s="5">
        <v>18797294302</v>
      </c>
      <c r="M75" s="5">
        <v>10069337905</v>
      </c>
      <c r="N75" s="5">
        <v>10346580835</v>
      </c>
    </row>
    <row r="77" spans="2:14" ht="15.5" x14ac:dyDescent="0.35">
      <c r="B77" t="s">
        <v>95</v>
      </c>
      <c r="C77" t="s">
        <v>96</v>
      </c>
    </row>
    <row r="78" spans="2:14" ht="15.5" x14ac:dyDescent="0.35">
      <c r="C78" t="s">
        <v>97</v>
      </c>
    </row>
    <row r="79" spans="2:14" ht="15.5" x14ac:dyDescent="0.35">
      <c r="C79" t="s">
        <v>20</v>
      </c>
      <c r="D79" s="5">
        <v>3145190934</v>
      </c>
      <c r="E79" s="5">
        <v>5601562125</v>
      </c>
      <c r="F79" s="5">
        <v>8030524930</v>
      </c>
      <c r="G79" s="5">
        <v>4471340870</v>
      </c>
      <c r="I79" s="5">
        <v>8030524930</v>
      </c>
      <c r="J79" s="5">
        <v>47959487880</v>
      </c>
      <c r="K79" s="5">
        <v>14926563020</v>
      </c>
      <c r="L79" s="5">
        <v>35604115514</v>
      </c>
      <c r="M79" s="5">
        <v>4557061999</v>
      </c>
      <c r="N79" s="5">
        <v>7158170779</v>
      </c>
    </row>
    <row r="80" spans="2:14" ht="15.5" x14ac:dyDescent="0.35">
      <c r="C80" t="s">
        <v>98</v>
      </c>
      <c r="D80" s="5">
        <v>19791216851</v>
      </c>
      <c r="E80" s="5">
        <v>18878361187</v>
      </c>
      <c r="F80" s="5">
        <v>14700491705</v>
      </c>
      <c r="G80" s="5">
        <v>8601355264</v>
      </c>
      <c r="I80" s="5">
        <v>14700491705</v>
      </c>
      <c r="J80" s="5">
        <v>14536968810</v>
      </c>
      <c r="K80" s="5">
        <v>23426971192</v>
      </c>
      <c r="L80" s="5">
        <v>9958933849</v>
      </c>
      <c r="M80" s="5">
        <v>9155680461</v>
      </c>
      <c r="N80" s="5">
        <v>21673484051</v>
      </c>
    </row>
    <row r="81" spans="3:14" ht="15.5" x14ac:dyDescent="0.35">
      <c r="C81" t="s">
        <v>99</v>
      </c>
      <c r="D81" s="5">
        <v>16372915408</v>
      </c>
      <c r="E81" s="5">
        <v>6966752948</v>
      </c>
      <c r="F81" s="5">
        <v>15524194631</v>
      </c>
      <c r="G81" s="5">
        <v>24746740109</v>
      </c>
      <c r="I81" s="5">
        <v>15524194631</v>
      </c>
      <c r="J81" s="5">
        <v>11530985175</v>
      </c>
      <c r="K81" s="5">
        <v>17216834362</v>
      </c>
      <c r="L81" s="5">
        <v>4299314686</v>
      </c>
      <c r="M81" s="5">
        <v>2491333242</v>
      </c>
      <c r="N81" s="5">
        <v>389616513</v>
      </c>
    </row>
    <row r="82" spans="3:14" ht="15.5" x14ac:dyDescent="0.35">
      <c r="C82" t="s">
        <v>247</v>
      </c>
    </row>
    <row r="83" spans="3:14" ht="15.5" x14ac:dyDescent="0.35">
      <c r="C83" t="s">
        <v>100</v>
      </c>
      <c r="D83" s="5">
        <v>19791216851</v>
      </c>
      <c r="E83" s="5">
        <v>18878361187</v>
      </c>
      <c r="F83" s="5">
        <v>14700491705</v>
      </c>
      <c r="G83" s="5">
        <v>8601355264</v>
      </c>
      <c r="I83" s="5">
        <v>14700491705</v>
      </c>
      <c r="J83" s="5">
        <v>14536968810</v>
      </c>
      <c r="K83" s="5">
        <v>23426971192</v>
      </c>
      <c r="L83" s="5">
        <v>9958933849</v>
      </c>
      <c r="M83" s="5">
        <v>9155680461</v>
      </c>
      <c r="N83" s="5">
        <v>21673484051</v>
      </c>
    </row>
    <row r="84" spans="3:14" ht="15.5" x14ac:dyDescent="0.35">
      <c r="C84" t="s">
        <v>569</v>
      </c>
      <c r="D84" s="5">
        <v>120724010</v>
      </c>
      <c r="E84" s="5">
        <v>307601078</v>
      </c>
      <c r="F84" s="5">
        <v>363745705</v>
      </c>
      <c r="G84" s="5">
        <v>1114322440</v>
      </c>
      <c r="I84" s="5">
        <v>363745705</v>
      </c>
      <c r="J84" s="5">
        <v>1715578864</v>
      </c>
      <c r="K84" s="5">
        <v>372357389</v>
      </c>
      <c r="L84" s="5">
        <v>57500000</v>
      </c>
      <c r="M84" s="5">
        <v>217465554</v>
      </c>
    </row>
    <row r="85" spans="3:14" ht="15.5" x14ac:dyDescent="0.35">
      <c r="C85" t="s">
        <v>1330</v>
      </c>
      <c r="D85" s="5">
        <v>120724010</v>
      </c>
      <c r="E85" s="5">
        <v>307601078</v>
      </c>
      <c r="F85" s="5">
        <v>363745705</v>
      </c>
      <c r="G85" s="5">
        <v>1114322440</v>
      </c>
      <c r="I85" s="5">
        <v>363745705</v>
      </c>
      <c r="J85" s="5">
        <v>1715578864</v>
      </c>
      <c r="K85" s="5">
        <v>372357389</v>
      </c>
      <c r="L85" s="5">
        <v>57500000</v>
      </c>
      <c r="M85" s="5">
        <v>217465554</v>
      </c>
    </row>
    <row r="86" spans="3:14" ht="15.5" x14ac:dyDescent="0.35">
      <c r="C86" t="s">
        <v>1396</v>
      </c>
      <c r="D86" s="5">
        <v>79231196373</v>
      </c>
      <c r="E86" s="5">
        <v>14375286423</v>
      </c>
      <c r="F86" s="5">
        <v>9244359349</v>
      </c>
      <c r="G86" s="5">
        <v>82138545378</v>
      </c>
      <c r="I86" s="5">
        <v>9244359349</v>
      </c>
      <c r="J86" s="5">
        <v>22627558062</v>
      </c>
      <c r="K86" s="5">
        <v>39847757525</v>
      </c>
      <c r="L86" s="5">
        <v>2362624505</v>
      </c>
      <c r="M86" s="5">
        <v>1437612314</v>
      </c>
      <c r="N86" s="5">
        <v>3333436216</v>
      </c>
    </row>
    <row r="87" spans="3:14" ht="15.5" x14ac:dyDescent="0.35">
      <c r="C87" t="s">
        <v>1397</v>
      </c>
      <c r="D87" s="5">
        <v>79231196373</v>
      </c>
      <c r="E87" s="5">
        <v>14375286423</v>
      </c>
      <c r="F87" s="5">
        <v>9244359349</v>
      </c>
      <c r="G87" s="5">
        <v>82138545378</v>
      </c>
      <c r="I87" s="5">
        <v>9244359349</v>
      </c>
      <c r="J87" s="5">
        <v>22627558062</v>
      </c>
      <c r="K87" s="5">
        <v>39847757525</v>
      </c>
      <c r="L87" s="5">
        <v>2362624505</v>
      </c>
      <c r="M87" s="5">
        <v>1437612314</v>
      </c>
      <c r="N87" s="5">
        <v>3333436216</v>
      </c>
    </row>
    <row r="88" spans="3:14" ht="15.5" x14ac:dyDescent="0.35">
      <c r="C88" t="s">
        <v>101</v>
      </c>
      <c r="L88" s="5">
        <v>6250000000</v>
      </c>
      <c r="M88" s="5">
        <v>5000000000</v>
      </c>
      <c r="N88" s="5">
        <v>5000000000</v>
      </c>
    </row>
    <row r="89" spans="3:14" ht="15.5" x14ac:dyDescent="0.35">
      <c r="C89" t="s">
        <v>103</v>
      </c>
      <c r="D89" s="5">
        <v>59311094606</v>
      </c>
      <c r="E89" s="5">
        <v>54038737632</v>
      </c>
      <c r="F89" s="5">
        <v>69479873047</v>
      </c>
      <c r="G89" s="5">
        <v>83285808370</v>
      </c>
      <c r="I89" s="5">
        <v>69479873047</v>
      </c>
      <c r="J89" s="5">
        <v>82973238984</v>
      </c>
      <c r="K89" s="5">
        <v>42244198205</v>
      </c>
      <c r="L89" s="5">
        <v>2906297739</v>
      </c>
      <c r="M89" s="5">
        <v>3294700360</v>
      </c>
      <c r="N89" s="5">
        <v>242111563</v>
      </c>
    </row>
    <row r="90" spans="3:14" ht="15.5" x14ac:dyDescent="0.35">
      <c r="C90" t="s">
        <v>81</v>
      </c>
      <c r="D90" s="5">
        <v>-649120306</v>
      </c>
      <c r="E90" s="5">
        <v>-649120306</v>
      </c>
      <c r="F90" s="5">
        <v>-649120306</v>
      </c>
      <c r="G90" s="5">
        <v>-782209457</v>
      </c>
      <c r="I90" s="5">
        <v>-649120306</v>
      </c>
      <c r="J90" s="5">
        <v>-782209457</v>
      </c>
      <c r="K90" s="5">
        <v>-816769018</v>
      </c>
      <c r="L90" s="5">
        <v>-871475922</v>
      </c>
      <c r="M90" s="5">
        <v>-719513450</v>
      </c>
      <c r="N90" s="5">
        <v>-701183303</v>
      </c>
    </row>
    <row r="91" spans="3:14" ht="15.5" x14ac:dyDescent="0.35">
      <c r="C91" t="s">
        <v>104</v>
      </c>
      <c r="D91" s="5">
        <v>166145158050</v>
      </c>
      <c r="E91" s="5">
        <v>99841915603</v>
      </c>
      <c r="F91" s="5">
        <v>112386839026</v>
      </c>
      <c r="G91" s="5">
        <v>233391991485</v>
      </c>
      <c r="I91" s="5">
        <v>112386839026</v>
      </c>
      <c r="J91" s="5">
        <v>220714821088</v>
      </c>
      <c r="K91" s="5">
        <v>155288194720</v>
      </c>
      <c r="L91" s="5">
        <v>180786220418</v>
      </c>
      <c r="M91" s="5">
        <v>18662520688</v>
      </c>
      <c r="N91" s="5">
        <v>32407202609</v>
      </c>
    </row>
    <row r="92" spans="3:14" ht="15.5" x14ac:dyDescent="0.35">
      <c r="C92" t="s">
        <v>105</v>
      </c>
    </row>
    <row r="93" spans="3:14" ht="15.5" x14ac:dyDescent="0.35">
      <c r="C93" t="s">
        <v>102</v>
      </c>
      <c r="L93" s="5">
        <v>6250000000</v>
      </c>
      <c r="M93" s="5">
        <v>5000000000</v>
      </c>
      <c r="N93" s="5">
        <v>5000000000</v>
      </c>
    </row>
    <row r="94" spans="3:14" ht="15.5" x14ac:dyDescent="0.35">
      <c r="C94" t="s">
        <v>108</v>
      </c>
      <c r="K94" s="5">
        <v>484206208</v>
      </c>
      <c r="L94" s="5">
        <v>408248670</v>
      </c>
      <c r="M94" s="5">
        <v>234537922</v>
      </c>
      <c r="N94" s="5">
        <v>247156148</v>
      </c>
    </row>
    <row r="95" spans="3:14" ht="15.5" x14ac:dyDescent="0.35">
      <c r="C95" t="s">
        <v>106</v>
      </c>
      <c r="D95" s="5">
        <v>293193762624</v>
      </c>
      <c r="E95" s="5">
        <v>302603331790</v>
      </c>
      <c r="F95" s="5">
        <v>310488953567</v>
      </c>
      <c r="G95" s="5">
        <v>267632878206</v>
      </c>
      <c r="I95" s="5">
        <v>310488953567</v>
      </c>
      <c r="J95" s="5">
        <v>294279917604</v>
      </c>
      <c r="K95" s="5">
        <v>258016186335</v>
      </c>
      <c r="L95" s="5">
        <v>179497385391</v>
      </c>
      <c r="M95" s="5">
        <v>75127444514</v>
      </c>
      <c r="N95" s="5">
        <v>65141107319</v>
      </c>
    </row>
    <row r="96" spans="3:14" ht="15.5" x14ac:dyDescent="0.35">
      <c r="C96" t="s">
        <v>109</v>
      </c>
      <c r="D96" s="5">
        <v>296393762624</v>
      </c>
      <c r="E96" s="5">
        <v>305803331790</v>
      </c>
      <c r="F96" s="5">
        <v>315488953567</v>
      </c>
      <c r="G96" s="5">
        <v>303132878206</v>
      </c>
      <c r="I96" s="5">
        <v>315488953567</v>
      </c>
      <c r="J96" s="5">
        <v>329779917604</v>
      </c>
      <c r="K96" s="5">
        <v>258500392543</v>
      </c>
      <c r="L96" s="5">
        <v>186155634061</v>
      </c>
      <c r="M96" s="5">
        <v>80361982436</v>
      </c>
      <c r="N96" s="5">
        <v>70388263467</v>
      </c>
    </row>
    <row r="97" spans="3:14" ht="15.5" x14ac:dyDescent="0.35">
      <c r="C97" t="s">
        <v>110</v>
      </c>
      <c r="D97" s="5">
        <v>462538920674</v>
      </c>
      <c r="E97" s="5">
        <v>405645247393</v>
      </c>
      <c r="F97" s="5">
        <v>427875792593</v>
      </c>
      <c r="G97" s="5">
        <v>536524869691</v>
      </c>
      <c r="I97" s="5">
        <v>427875792593</v>
      </c>
      <c r="J97" s="5">
        <v>550494738692</v>
      </c>
      <c r="K97" s="5">
        <v>413788587263</v>
      </c>
      <c r="L97" s="5">
        <v>366941854479</v>
      </c>
      <c r="M97" s="5">
        <v>99024503124</v>
      </c>
      <c r="N97" s="5">
        <v>102795466076</v>
      </c>
    </row>
    <row r="98" spans="3:14" ht="15.5" x14ac:dyDescent="0.35">
      <c r="C98" t="s">
        <v>111</v>
      </c>
    </row>
    <row r="99" spans="3:14" ht="15.5" x14ac:dyDescent="0.35">
      <c r="C99" t="s">
        <v>112</v>
      </c>
    </row>
    <row r="100" spans="3:14" ht="15.5" x14ac:dyDescent="0.35">
      <c r="C100" t="s">
        <v>113</v>
      </c>
      <c r="D100" s="5">
        <v>94443255892</v>
      </c>
      <c r="E100" s="5">
        <v>30058320197</v>
      </c>
      <c r="F100" s="5">
        <v>45493650282</v>
      </c>
      <c r="G100" s="5">
        <v>66386820316</v>
      </c>
      <c r="I100" s="5">
        <v>45493650282</v>
      </c>
      <c r="J100" s="5">
        <v>52790316087</v>
      </c>
      <c r="K100" s="5">
        <v>47804019952</v>
      </c>
      <c r="L100" s="5">
        <v>17588520332</v>
      </c>
      <c r="M100" s="5">
        <v>21945547652</v>
      </c>
      <c r="N100" s="5">
        <v>14639562712</v>
      </c>
    </row>
    <row r="101" spans="3:14" ht="15.5" x14ac:dyDescent="0.35">
      <c r="C101" t="s">
        <v>250</v>
      </c>
      <c r="D101" s="5">
        <v>10090706698</v>
      </c>
      <c r="E101" s="5">
        <v>10340706698</v>
      </c>
      <c r="F101" s="5">
        <v>15253236313</v>
      </c>
      <c r="G101" s="5">
        <v>25507064665</v>
      </c>
      <c r="I101" s="5">
        <v>15253236313</v>
      </c>
      <c r="J101" s="5">
        <v>27011831660</v>
      </c>
      <c r="K101" s="5">
        <v>19149500371</v>
      </c>
      <c r="L101" s="5">
        <v>7682125932</v>
      </c>
      <c r="M101" s="5">
        <v>8542600000</v>
      </c>
      <c r="N101" s="5">
        <v>7890000000</v>
      </c>
    </row>
    <row r="102" spans="3:14" ht="15.5" x14ac:dyDescent="0.35">
      <c r="C102" t="s">
        <v>114</v>
      </c>
    </row>
    <row r="103" spans="3:14" ht="15.5" x14ac:dyDescent="0.35">
      <c r="C103" t="s">
        <v>251</v>
      </c>
      <c r="D103" s="5">
        <v>16372915408</v>
      </c>
      <c r="E103" s="5">
        <v>6966752948</v>
      </c>
      <c r="F103" s="5">
        <v>15524194631</v>
      </c>
      <c r="G103" s="5">
        <v>24746740109</v>
      </c>
      <c r="I103" s="5">
        <v>15524194631</v>
      </c>
      <c r="J103" s="5">
        <v>11530985175</v>
      </c>
      <c r="K103" s="5">
        <v>17216834362</v>
      </c>
      <c r="L103" s="5">
        <v>4299314686</v>
      </c>
      <c r="M103" s="5">
        <v>2491333242</v>
      </c>
      <c r="N103" s="5">
        <v>389616513</v>
      </c>
    </row>
    <row r="104" spans="3:14" ht="15.5" x14ac:dyDescent="0.35">
      <c r="C104" t="s">
        <v>116</v>
      </c>
      <c r="D104" s="5">
        <v>407237575</v>
      </c>
      <c r="E104" s="5">
        <v>2868927104</v>
      </c>
      <c r="F104" s="5">
        <v>4458707017</v>
      </c>
      <c r="G104" s="5">
        <v>5991854024</v>
      </c>
      <c r="I104" s="5">
        <v>4458707017</v>
      </c>
      <c r="J104" s="5">
        <v>3684977358</v>
      </c>
      <c r="K104" s="5">
        <v>2747287064</v>
      </c>
      <c r="L104" s="5">
        <v>944772410</v>
      </c>
      <c r="M104" s="5">
        <v>106406068</v>
      </c>
      <c r="N104" s="5">
        <v>920745517</v>
      </c>
    </row>
    <row r="105" spans="3:14" ht="15.5" x14ac:dyDescent="0.35">
      <c r="C105" t="s">
        <v>322</v>
      </c>
    </row>
    <row r="106" spans="3:14" ht="15.5" x14ac:dyDescent="0.35">
      <c r="C106" t="s">
        <v>120</v>
      </c>
      <c r="D106" s="5">
        <v>206400000</v>
      </c>
      <c r="E106" s="5">
        <v>414100000</v>
      </c>
      <c r="F106" s="5">
        <v>621250000</v>
      </c>
      <c r="I106" s="5">
        <v>621250000</v>
      </c>
      <c r="J106" s="5">
        <v>621250000</v>
      </c>
      <c r="K106" s="5">
        <v>5088039926</v>
      </c>
      <c r="L106" s="5">
        <v>4201633332</v>
      </c>
      <c r="M106" s="5">
        <v>3384383332</v>
      </c>
      <c r="N106" s="5">
        <v>10384799997</v>
      </c>
    </row>
    <row r="107" spans="3:14" ht="15.5" x14ac:dyDescent="0.35">
      <c r="C107" t="s">
        <v>324</v>
      </c>
      <c r="D107" s="5">
        <v>2143796454</v>
      </c>
      <c r="E107" s="5">
        <v>3207169879</v>
      </c>
      <c r="F107" s="5">
        <v>4725546716</v>
      </c>
      <c r="G107" s="5">
        <v>7844055330</v>
      </c>
      <c r="I107" s="5">
        <v>4725546716</v>
      </c>
      <c r="J107" s="5">
        <v>7762483416</v>
      </c>
      <c r="K107" s="5">
        <v>5220746155</v>
      </c>
      <c r="L107" s="5">
        <v>9105815602</v>
      </c>
      <c r="M107" s="5">
        <v>3178736097</v>
      </c>
      <c r="N107" s="5">
        <v>17266544186</v>
      </c>
    </row>
    <row r="108" spans="3:14" ht="15.5" x14ac:dyDescent="0.35">
      <c r="C108" t="s">
        <v>325</v>
      </c>
      <c r="D108" s="5">
        <v>8648616149</v>
      </c>
      <c r="E108" s="5">
        <v>9881933447</v>
      </c>
      <c r="F108" s="5">
        <v>10257512321</v>
      </c>
      <c r="G108" s="5">
        <v>10141161518</v>
      </c>
      <c r="I108" s="5">
        <v>10257512321</v>
      </c>
      <c r="J108" s="5">
        <v>10562521894</v>
      </c>
      <c r="K108" s="5">
        <v>8690398155</v>
      </c>
      <c r="L108" s="5">
        <v>4662307304</v>
      </c>
      <c r="M108" s="5">
        <v>10805208342</v>
      </c>
      <c r="N108" s="5">
        <v>5439200682</v>
      </c>
    </row>
    <row r="109" spans="3:14" ht="15.5" x14ac:dyDescent="0.35">
      <c r="C109" t="s">
        <v>122</v>
      </c>
      <c r="D109" s="5">
        <v>3983314363</v>
      </c>
      <c r="E109" s="5">
        <v>5254387788</v>
      </c>
      <c r="F109" s="5">
        <v>6979914625</v>
      </c>
      <c r="G109" s="5">
        <v>9307348560</v>
      </c>
      <c r="I109" s="5">
        <v>6979914625</v>
      </c>
      <c r="J109" s="5">
        <v>9847026646</v>
      </c>
      <c r="K109" s="5">
        <v>11751005819</v>
      </c>
      <c r="L109" s="5">
        <v>14437774983</v>
      </c>
      <c r="M109" s="5">
        <v>7523984696</v>
      </c>
      <c r="N109" s="5">
        <v>28670270494</v>
      </c>
    </row>
    <row r="110" spans="3:14" ht="15.5" x14ac:dyDescent="0.35">
      <c r="C110" t="s">
        <v>123</v>
      </c>
      <c r="D110" s="5">
        <v>3983314363</v>
      </c>
      <c r="E110" s="5">
        <v>5254387788</v>
      </c>
      <c r="F110" s="5">
        <v>6979914625</v>
      </c>
      <c r="G110" s="5">
        <v>9307348560</v>
      </c>
      <c r="I110" s="5">
        <v>6979914625</v>
      </c>
      <c r="J110" s="5">
        <v>9847026646</v>
      </c>
      <c r="K110" s="5">
        <v>11751005819</v>
      </c>
      <c r="L110" s="5">
        <v>14437774983</v>
      </c>
      <c r="M110" s="5">
        <v>7523984696</v>
      </c>
      <c r="N110" s="5">
        <v>28670270494</v>
      </c>
    </row>
    <row r="111" spans="3:14" ht="15.5" x14ac:dyDescent="0.35">
      <c r="C111" t="s">
        <v>119</v>
      </c>
    </row>
    <row r="112" spans="3:14" ht="15.5" x14ac:dyDescent="0.35">
      <c r="C112" t="s">
        <v>121</v>
      </c>
      <c r="D112" s="5">
        <v>2350196454</v>
      </c>
      <c r="E112" s="5">
        <v>3621269879</v>
      </c>
      <c r="F112" s="5">
        <v>5346796716</v>
      </c>
      <c r="G112" s="5">
        <v>7844055330</v>
      </c>
      <c r="I112" s="5">
        <v>5346796716</v>
      </c>
      <c r="J112" s="5">
        <v>8383733416</v>
      </c>
      <c r="K112" s="5">
        <v>10308786081</v>
      </c>
      <c r="L112" s="5">
        <v>13307448934</v>
      </c>
      <c r="M112" s="5">
        <v>6563119429</v>
      </c>
      <c r="N112" s="5">
        <v>27651344183</v>
      </c>
    </row>
    <row r="113" spans="2:14" ht="15.5" x14ac:dyDescent="0.35">
      <c r="C113" t="s">
        <v>124</v>
      </c>
      <c r="D113" s="5">
        <v>98426570255</v>
      </c>
      <c r="E113" s="5">
        <v>35312707985</v>
      </c>
      <c r="F113" s="5">
        <v>52473564907</v>
      </c>
      <c r="G113" s="5">
        <v>75694168876</v>
      </c>
      <c r="I113" s="5">
        <v>52473564907</v>
      </c>
      <c r="J113" s="5">
        <v>62637342733</v>
      </c>
      <c r="K113" s="5">
        <v>59555025771</v>
      </c>
      <c r="L113" s="5">
        <v>32026295315</v>
      </c>
      <c r="M113" s="5">
        <v>29469532348</v>
      </c>
      <c r="N113" s="5">
        <v>43309833206</v>
      </c>
    </row>
    <row r="114" spans="2:14" ht="15.5" x14ac:dyDescent="0.35">
      <c r="C114" t="s">
        <v>125</v>
      </c>
    </row>
    <row r="115" spans="2:14" ht="15.5" x14ac:dyDescent="0.35">
      <c r="C115" t="s">
        <v>126</v>
      </c>
      <c r="D115" s="5">
        <v>312500000000</v>
      </c>
      <c r="E115" s="5">
        <v>312500000000</v>
      </c>
      <c r="F115" s="5">
        <v>312500000000</v>
      </c>
      <c r="G115" s="5">
        <v>312500000000</v>
      </c>
      <c r="I115" s="5">
        <v>312500000000</v>
      </c>
      <c r="J115" s="5">
        <v>312500000000</v>
      </c>
      <c r="K115" s="5">
        <v>250000000000</v>
      </c>
      <c r="L115" s="5">
        <v>250000000000</v>
      </c>
      <c r="M115" s="5">
        <v>5000000000</v>
      </c>
      <c r="N115" s="5">
        <v>5000000000</v>
      </c>
    </row>
    <row r="116" spans="2:14" ht="15.5" x14ac:dyDescent="0.35">
      <c r="C116" t="s">
        <v>127</v>
      </c>
      <c r="D116" s="5">
        <v>58011176832</v>
      </c>
      <c r="E116" s="5">
        <v>58011176832</v>
      </c>
      <c r="F116" s="5">
        <v>58011176832</v>
      </c>
      <c r="G116" s="5">
        <v>58011176833</v>
      </c>
      <c r="I116" s="5">
        <v>58011176832</v>
      </c>
      <c r="J116" s="5">
        <v>58011176832</v>
      </c>
    </row>
    <row r="117" spans="2:14" ht="15.5" x14ac:dyDescent="0.35">
      <c r="C117" t="s">
        <v>128</v>
      </c>
      <c r="D117" s="5">
        <v>-5744234416</v>
      </c>
      <c r="E117" s="5">
        <v>471377051</v>
      </c>
      <c r="F117" s="5">
        <v>5533550549</v>
      </c>
      <c r="G117" s="5">
        <v>91091644064</v>
      </c>
      <c r="I117" s="5">
        <v>5533550549</v>
      </c>
      <c r="J117" s="5">
        <v>118080372669</v>
      </c>
      <c r="K117" s="5">
        <v>103769893406</v>
      </c>
      <c r="L117" s="5">
        <v>82972962025</v>
      </c>
      <c r="M117" s="5">
        <v>65274484225</v>
      </c>
      <c r="N117" s="5">
        <v>55186816174</v>
      </c>
    </row>
    <row r="118" spans="2:14" ht="15.5" x14ac:dyDescent="0.35">
      <c r="C118" t="s">
        <v>257</v>
      </c>
      <c r="D118" s="5">
        <v>50000000000</v>
      </c>
      <c r="E118" s="5">
        <v>50000000000</v>
      </c>
      <c r="F118" s="5">
        <v>50000000000</v>
      </c>
      <c r="G118" s="5">
        <v>50000000000</v>
      </c>
      <c r="I118" s="5">
        <v>50000000000</v>
      </c>
      <c r="J118" s="5">
        <v>50000000000</v>
      </c>
      <c r="K118" s="5">
        <v>50000000000</v>
      </c>
      <c r="L118" s="5">
        <v>1000000000</v>
      </c>
    </row>
    <row r="119" spans="2:14" ht="15.5" x14ac:dyDescent="0.35">
      <c r="C119" t="s">
        <v>258</v>
      </c>
      <c r="D119" s="5">
        <v>-55744234416</v>
      </c>
      <c r="E119" s="5">
        <v>-49528622949</v>
      </c>
      <c r="F119" s="5">
        <v>-44466449451</v>
      </c>
      <c r="G119" s="5">
        <v>41091644064</v>
      </c>
      <c r="I119" s="5">
        <v>-44466449451</v>
      </c>
      <c r="J119" s="5">
        <v>68080372669</v>
      </c>
      <c r="K119" s="5">
        <v>53769893406</v>
      </c>
      <c r="L119" s="5">
        <v>81972962025</v>
      </c>
      <c r="M119" s="5">
        <v>65274484225</v>
      </c>
      <c r="N119" s="5">
        <v>55186816174</v>
      </c>
    </row>
    <row r="120" spans="2:14" ht="15.5" x14ac:dyDescent="0.35">
      <c r="C120" t="s">
        <v>259</v>
      </c>
      <c r="D120" s="5">
        <v>-5744234416</v>
      </c>
      <c r="E120" s="5">
        <v>471377051</v>
      </c>
      <c r="F120" s="5">
        <v>5533550549</v>
      </c>
      <c r="G120" s="5">
        <v>91091644064</v>
      </c>
      <c r="I120" s="5">
        <v>5533550549</v>
      </c>
      <c r="J120" s="5">
        <v>118080372669</v>
      </c>
      <c r="K120" s="5">
        <v>103769893406</v>
      </c>
      <c r="L120" s="5">
        <v>82972962025</v>
      </c>
      <c r="M120" s="5">
        <v>65274484225</v>
      </c>
      <c r="N120" s="5">
        <v>55186816174</v>
      </c>
    </row>
    <row r="121" spans="2:14" ht="15.5" x14ac:dyDescent="0.35">
      <c r="C121" t="s">
        <v>260</v>
      </c>
      <c r="D121" s="5">
        <v>-5471691</v>
      </c>
      <c r="E121" s="5">
        <v>-894169</v>
      </c>
      <c r="F121" s="5">
        <v>6620611</v>
      </c>
      <c r="G121" s="5">
        <v>10089375</v>
      </c>
      <c r="I121" s="5">
        <v>6620611</v>
      </c>
      <c r="J121" s="5">
        <v>48055915</v>
      </c>
      <c r="K121" s="5">
        <v>1280437104</v>
      </c>
      <c r="L121" s="5">
        <v>2814073062</v>
      </c>
    </row>
    <row r="122" spans="2:14" ht="15.5" x14ac:dyDescent="0.35">
      <c r="C122" t="s">
        <v>10</v>
      </c>
      <c r="D122" s="5">
        <v>364112350419</v>
      </c>
      <c r="E122" s="5">
        <v>370332539408</v>
      </c>
      <c r="F122" s="5">
        <v>375402227686</v>
      </c>
      <c r="G122" s="5">
        <v>460830700815</v>
      </c>
      <c r="I122" s="5">
        <v>375402227686</v>
      </c>
      <c r="J122" s="5">
        <v>487857395959</v>
      </c>
      <c r="K122" s="5">
        <v>354233561492</v>
      </c>
      <c r="L122" s="5">
        <v>334915559165</v>
      </c>
      <c r="M122" s="5">
        <v>69554970775</v>
      </c>
      <c r="N122" s="5">
        <v>59485632871</v>
      </c>
    </row>
    <row r="123" spans="2:14" ht="15.5" x14ac:dyDescent="0.35">
      <c r="C123" t="s">
        <v>129</v>
      </c>
      <c r="D123" s="5">
        <v>462538920674</v>
      </c>
      <c r="E123" s="5">
        <v>405645247393</v>
      </c>
      <c r="F123" s="5">
        <v>427875792593</v>
      </c>
      <c r="G123" s="5">
        <v>536524869691</v>
      </c>
      <c r="I123" s="5">
        <v>427875792593</v>
      </c>
      <c r="J123" s="5">
        <v>550494738692</v>
      </c>
      <c r="K123" s="5">
        <v>413788587263</v>
      </c>
      <c r="L123" s="5">
        <v>366941854480</v>
      </c>
      <c r="M123" s="5">
        <v>99024503123</v>
      </c>
      <c r="N123" s="5">
        <v>102795466077</v>
      </c>
    </row>
    <row r="124" spans="2:14" ht="15.5" x14ac:dyDescent="0.35">
      <c r="C124" t="s">
        <v>130</v>
      </c>
      <c r="D124" s="5">
        <v>6250000000</v>
      </c>
      <c r="E124" s="5">
        <v>6250000000</v>
      </c>
      <c r="F124" s="5">
        <v>6250000000</v>
      </c>
      <c r="G124" s="5">
        <v>6250000000</v>
      </c>
      <c r="I124" s="5">
        <v>6250000000</v>
      </c>
      <c r="J124" s="5">
        <v>6250000000</v>
      </c>
      <c r="K124" s="5">
        <v>5000000000</v>
      </c>
      <c r="L124" s="5">
        <v>250000</v>
      </c>
      <c r="M124" s="5">
        <v>50000</v>
      </c>
      <c r="N124" s="5">
        <v>50000</v>
      </c>
    </row>
    <row r="126" spans="2:14" ht="15.5" x14ac:dyDescent="0.35">
      <c r="B126" t="s">
        <v>131</v>
      </c>
      <c r="C126" t="s">
        <v>132</v>
      </c>
      <c r="D126" s="5">
        <v>298019532</v>
      </c>
      <c r="E126" s="5">
        <v>4584672521</v>
      </c>
      <c r="F126" s="5">
        <v>37638978717</v>
      </c>
      <c r="G126" s="5">
        <v>530359649</v>
      </c>
      <c r="I126" s="5">
        <v>-3044976615</v>
      </c>
      <c r="J126" s="5">
        <v>4799262815</v>
      </c>
      <c r="K126" s="5">
        <v>-9026667787</v>
      </c>
      <c r="L126" s="5">
        <v>40241785957</v>
      </c>
      <c r="M126" s="5">
        <v>31155187865</v>
      </c>
      <c r="N126" s="5">
        <v>20916098453</v>
      </c>
    </row>
    <row r="127" spans="2:14" ht="15.5" x14ac:dyDescent="0.35">
      <c r="C127" t="s">
        <v>133</v>
      </c>
      <c r="D127" s="5">
        <v>7696243160</v>
      </c>
      <c r="E127" s="5">
        <v>10491041536</v>
      </c>
      <c r="F127" s="5">
        <v>46775340934</v>
      </c>
      <c r="G127" s="5">
        <v>20540491156</v>
      </c>
      <c r="I127" s="5">
        <v>130290143129</v>
      </c>
      <c r="J127" s="5">
        <v>327948440392</v>
      </c>
      <c r="K127" s="5">
        <v>159739588596</v>
      </c>
      <c r="L127" s="5">
        <v>168364112934</v>
      </c>
      <c r="M127" s="5">
        <v>125866828122</v>
      </c>
      <c r="N127" s="5">
        <v>127949207688</v>
      </c>
    </row>
    <row r="128" spans="2:14" ht="15.5" x14ac:dyDescent="0.35">
      <c r="C128" t="s">
        <v>134</v>
      </c>
      <c r="D128" s="5">
        <v>-3429911586</v>
      </c>
      <c r="E128" s="5">
        <v>-1820118332</v>
      </c>
      <c r="F128" s="5">
        <v>10963766762</v>
      </c>
      <c r="G128" s="5">
        <v>-20010131507</v>
      </c>
      <c r="I128" s="5">
        <v>-82506502089</v>
      </c>
      <c r="J128" s="5">
        <v>-250426844779</v>
      </c>
      <c r="K128" s="5">
        <v>-137620424441</v>
      </c>
      <c r="L128" s="5">
        <v>-85255353090</v>
      </c>
      <c r="M128" s="5">
        <v>-53320656770</v>
      </c>
      <c r="N128" s="5">
        <v>-63376468644</v>
      </c>
    </row>
    <row r="129" spans="3:14" ht="15.5" x14ac:dyDescent="0.35">
      <c r="C129" t="s">
        <v>365</v>
      </c>
      <c r="D129" s="5">
        <v>-3968312042</v>
      </c>
      <c r="E129" s="5">
        <v>-4086250683</v>
      </c>
      <c r="F129" s="5">
        <v>-20100128979</v>
      </c>
      <c r="I129" s="5">
        <v>-50828617655</v>
      </c>
      <c r="J129" s="5">
        <v>-72722332798</v>
      </c>
      <c r="K129" s="5">
        <v>-31145831942</v>
      </c>
      <c r="L129" s="5">
        <v>-42866973887</v>
      </c>
      <c r="M129" s="5">
        <v>-41390983487</v>
      </c>
      <c r="N129" s="5">
        <v>-43656640591</v>
      </c>
    </row>
    <row r="130" spans="3:14" ht="15.5" x14ac:dyDescent="0.35">
      <c r="C130" t="s">
        <v>156</v>
      </c>
    </row>
    <row r="131" spans="3:14" ht="15.5" x14ac:dyDescent="0.35">
      <c r="C131" t="s">
        <v>139</v>
      </c>
      <c r="D131" s="5">
        <v>-2754390723</v>
      </c>
      <c r="E131" s="5">
        <v>-7013635326</v>
      </c>
      <c r="F131" s="5">
        <v>-30968045097</v>
      </c>
      <c r="G131" s="5">
        <v>-7579243705</v>
      </c>
      <c r="I131" s="5">
        <v>-33492878556</v>
      </c>
      <c r="J131" s="5">
        <v>117922906375</v>
      </c>
      <c r="K131" s="5">
        <v>3921951719</v>
      </c>
      <c r="L131" s="5">
        <v>238201506399</v>
      </c>
      <c r="M131" s="5">
        <v>-21375617094</v>
      </c>
      <c r="N131" s="5">
        <v>1134796836</v>
      </c>
    </row>
    <row r="132" spans="3:14" ht="15.5" x14ac:dyDescent="0.35">
      <c r="C132" t="s">
        <v>140</v>
      </c>
      <c r="F132" s="5">
        <v>-3111749560</v>
      </c>
      <c r="G132" s="5">
        <v>-7</v>
      </c>
      <c r="I132" s="5">
        <v>-3391107779</v>
      </c>
      <c r="J132" s="5">
        <v>-89689244330</v>
      </c>
      <c r="K132" s="5">
        <v>-15572836426</v>
      </c>
      <c r="L132" s="5">
        <v>-247396238841</v>
      </c>
      <c r="M132" s="5">
        <v>-12380679550</v>
      </c>
      <c r="N132" s="5">
        <v>-22950333313</v>
      </c>
    </row>
    <row r="133" spans="3:14" ht="15.5" x14ac:dyDescent="0.35">
      <c r="C133" t="s">
        <v>143</v>
      </c>
      <c r="F133" s="5">
        <v>-3111749560</v>
      </c>
      <c r="G133" s="5">
        <v>-7</v>
      </c>
      <c r="I133" s="5">
        <v>-3391107779</v>
      </c>
      <c r="J133" s="5">
        <v>-55141745991</v>
      </c>
      <c r="K133" s="5">
        <v>-18768448715</v>
      </c>
      <c r="L133" s="5">
        <v>-122396238841</v>
      </c>
      <c r="M133" s="5">
        <v>-12380679550</v>
      </c>
      <c r="N133" s="5">
        <v>-22950333313</v>
      </c>
    </row>
    <row r="134" spans="3:14" ht="15.5" x14ac:dyDescent="0.35">
      <c r="C134" t="s">
        <v>1398</v>
      </c>
      <c r="K134" s="5">
        <v>6250000000</v>
      </c>
    </row>
    <row r="135" spans="3:14" ht="15.5" x14ac:dyDescent="0.35">
      <c r="C135" t="s">
        <v>332</v>
      </c>
      <c r="K135" s="5">
        <v>-3054387711</v>
      </c>
    </row>
    <row r="136" spans="3:14" ht="15.5" x14ac:dyDescent="0.35">
      <c r="C136" t="s">
        <v>1399</v>
      </c>
      <c r="J136" s="5">
        <v>952501661</v>
      </c>
    </row>
    <row r="137" spans="3:14" ht="15.5" x14ac:dyDescent="0.35">
      <c r="C137" t="s">
        <v>368</v>
      </c>
      <c r="J137" s="5">
        <v>-35500000000</v>
      </c>
      <c r="L137" s="5">
        <v>-43000000000</v>
      </c>
    </row>
    <row r="138" spans="3:14" ht="15.5" x14ac:dyDescent="0.35">
      <c r="C138" t="s">
        <v>331</v>
      </c>
      <c r="L138" s="5">
        <v>-82000000000</v>
      </c>
    </row>
    <row r="139" spans="3:14" ht="15.5" x14ac:dyDescent="0.35">
      <c r="C139" t="s">
        <v>148</v>
      </c>
      <c r="D139" s="5">
        <v>-2754390723</v>
      </c>
      <c r="E139" s="5">
        <v>-7013635326</v>
      </c>
      <c r="F139" s="5">
        <v>-30968045097</v>
      </c>
      <c r="G139" s="5">
        <v>-7579243705</v>
      </c>
      <c r="I139" s="5">
        <v>-33492878556</v>
      </c>
      <c r="J139" s="5">
        <v>117922906375</v>
      </c>
      <c r="K139" s="5">
        <v>3921951719</v>
      </c>
      <c r="L139" s="5">
        <v>238201506399</v>
      </c>
      <c r="M139" s="5">
        <v>-21375617094</v>
      </c>
      <c r="N139" s="5">
        <v>1134796836</v>
      </c>
    </row>
    <row r="140" spans="3:14" ht="15.5" x14ac:dyDescent="0.35">
      <c r="C140" t="s">
        <v>127</v>
      </c>
      <c r="J140" s="5">
        <v>58011176833</v>
      </c>
    </row>
    <row r="141" spans="3:14" ht="15.5" x14ac:dyDescent="0.35">
      <c r="C141" t="s">
        <v>1400</v>
      </c>
      <c r="F141" s="5">
        <v>59028002</v>
      </c>
    </row>
    <row r="142" spans="3:14" ht="15.5" x14ac:dyDescent="0.35">
      <c r="C142" t="s">
        <v>595</v>
      </c>
    </row>
    <row r="143" spans="3:14" ht="15.5" x14ac:dyDescent="0.35">
      <c r="C143" t="s">
        <v>247</v>
      </c>
      <c r="L143" s="5">
        <v>-1250000000</v>
      </c>
    </row>
    <row r="144" spans="3:14" ht="15.5" x14ac:dyDescent="0.35">
      <c r="C144" t="s">
        <v>1012</v>
      </c>
    </row>
    <row r="145" spans="2:14" ht="15.5" x14ac:dyDescent="0.35">
      <c r="C145" t="s">
        <v>1109</v>
      </c>
    </row>
    <row r="146" spans="2:14" ht="15.5" x14ac:dyDescent="0.35">
      <c r="C146" t="s">
        <v>1401</v>
      </c>
      <c r="L146" s="5">
        <v>-1250000000</v>
      </c>
    </row>
    <row r="147" spans="2:14" ht="15.5" x14ac:dyDescent="0.35">
      <c r="C147" t="s">
        <v>458</v>
      </c>
      <c r="D147" s="5">
        <v>-2296690723</v>
      </c>
      <c r="E147" s="5">
        <v>-1893955711</v>
      </c>
      <c r="F147" s="5">
        <v>-8804151337</v>
      </c>
      <c r="G147" s="5">
        <v>-9115197017</v>
      </c>
      <c r="I147" s="5">
        <v>-18096093283</v>
      </c>
      <c r="J147" s="5">
        <v>-6653622220</v>
      </c>
      <c r="K147" s="5">
        <v>-7232681063</v>
      </c>
      <c r="L147" s="5">
        <v>-5134019534</v>
      </c>
      <c r="M147" s="5">
        <v>-15114467094</v>
      </c>
      <c r="N147" s="5">
        <v>-599003164</v>
      </c>
    </row>
    <row r="148" spans="2:14" ht="15.5" x14ac:dyDescent="0.35">
      <c r="C148" t="s">
        <v>153</v>
      </c>
      <c r="D148" s="5">
        <v>-6306255034</v>
      </c>
    </row>
    <row r="149" spans="2:14" ht="15.5" x14ac:dyDescent="0.35">
      <c r="C149" t="s">
        <v>149</v>
      </c>
      <c r="D149" s="5">
        <v>728875419</v>
      </c>
    </row>
    <row r="150" spans="2:14" ht="15.5" x14ac:dyDescent="0.35">
      <c r="C150" t="s">
        <v>456</v>
      </c>
      <c r="D150" s="5">
        <v>-262535766</v>
      </c>
      <c r="E150" s="5">
        <v>262535766</v>
      </c>
      <c r="F150" s="5">
        <v>828600000</v>
      </c>
      <c r="G150" s="5">
        <v>1300000060</v>
      </c>
      <c r="I150" s="5">
        <v>20777938628</v>
      </c>
      <c r="J150" s="5">
        <v>8532141688</v>
      </c>
      <c r="K150" s="5">
        <v>17288101101</v>
      </c>
      <c r="L150" s="5">
        <v>550000000</v>
      </c>
      <c r="M150" s="5">
        <v>652600000</v>
      </c>
      <c r="N150" s="5">
        <v>2010000000</v>
      </c>
    </row>
    <row r="151" spans="2:14" ht="15.5" x14ac:dyDescent="0.35">
      <c r="C151" t="s">
        <v>372</v>
      </c>
      <c r="D151" s="5">
        <v>5382215381</v>
      </c>
      <c r="E151" s="5">
        <v>-5382215381</v>
      </c>
      <c r="F151" s="5">
        <v>21454105623</v>
      </c>
      <c r="G151" s="5">
        <v>-11628335335</v>
      </c>
    </row>
    <row r="152" spans="2:14" ht="15.5" x14ac:dyDescent="0.35">
      <c r="C152" t="s">
        <v>1402</v>
      </c>
      <c r="G152" s="5">
        <v>1472578348</v>
      </c>
    </row>
    <row r="153" spans="2:14" ht="15.5" x14ac:dyDescent="0.35">
      <c r="C153" t="s">
        <v>1403</v>
      </c>
      <c r="F153" s="5">
        <v>-11466094187</v>
      </c>
      <c r="G153" s="5">
        <v>11466094187</v>
      </c>
    </row>
    <row r="154" spans="2:14" ht="15.5" x14ac:dyDescent="0.35">
      <c r="C154" t="s">
        <v>337</v>
      </c>
      <c r="K154" s="5">
        <v>-4434777778</v>
      </c>
    </row>
    <row r="155" spans="2:14" ht="15.5" x14ac:dyDescent="0.35">
      <c r="C155" t="s">
        <v>587</v>
      </c>
      <c r="J155" s="5">
        <v>62500000000</v>
      </c>
      <c r="L155" s="5">
        <v>245000000000</v>
      </c>
    </row>
    <row r="156" spans="2:14" ht="15.5" x14ac:dyDescent="0.35">
      <c r="C156" t="s">
        <v>157</v>
      </c>
      <c r="D156" s="5">
        <v>-2456371191</v>
      </c>
      <c r="E156" s="5">
        <v>-2428962805</v>
      </c>
      <c r="F156" s="5">
        <v>3559184060</v>
      </c>
      <c r="G156" s="5">
        <v>-7048884063</v>
      </c>
      <c r="I156" s="5">
        <v>-39928962950</v>
      </c>
      <c r="J156" s="5">
        <v>33032924860</v>
      </c>
      <c r="K156" s="5">
        <v>-20677552494</v>
      </c>
      <c r="L156" s="5">
        <v>31047053515</v>
      </c>
      <c r="M156" s="5">
        <v>-2601108779</v>
      </c>
      <c r="N156" s="5">
        <v>-899438024</v>
      </c>
    </row>
    <row r="157" spans="2:14" ht="15.5" x14ac:dyDescent="0.35">
      <c r="C157" t="s">
        <v>158</v>
      </c>
      <c r="E157" s="5">
        <v>8030524930</v>
      </c>
      <c r="I157" s="5">
        <v>47959487880</v>
      </c>
      <c r="J157" s="5">
        <v>14926563020</v>
      </c>
      <c r="K157" s="5">
        <v>35604115514</v>
      </c>
      <c r="L157" s="5">
        <v>4557061999</v>
      </c>
      <c r="M157" s="5">
        <v>7158170779</v>
      </c>
      <c r="N157" s="5">
        <v>8057608803</v>
      </c>
    </row>
    <row r="158" spans="2:14" ht="15.5" x14ac:dyDescent="0.35">
      <c r="C158" t="s">
        <v>159</v>
      </c>
      <c r="D158" s="5">
        <v>-2456371191</v>
      </c>
      <c r="E158" s="5">
        <v>5601562125</v>
      </c>
      <c r="F158" s="5">
        <v>3559184060</v>
      </c>
      <c r="G158" s="5">
        <v>-7048884063</v>
      </c>
      <c r="I158" s="5">
        <v>8030524930</v>
      </c>
      <c r="J158" s="5">
        <v>47959487880</v>
      </c>
      <c r="K158" s="5">
        <v>14926563020</v>
      </c>
      <c r="L158" s="5">
        <v>35604115514</v>
      </c>
      <c r="M158" s="5">
        <v>4557062000</v>
      </c>
      <c r="N158" s="5">
        <v>7158170779</v>
      </c>
    </row>
    <row r="160" spans="2:14" ht="15.5" x14ac:dyDescent="0.35">
      <c r="B160" t="s">
        <v>160</v>
      </c>
      <c r="C160" t="s">
        <v>12</v>
      </c>
      <c r="D160" s="5">
        <v>6250000000</v>
      </c>
      <c r="E160" s="5">
        <v>6250000000</v>
      </c>
      <c r="F160" s="5">
        <v>6250000000</v>
      </c>
      <c r="G160" s="5">
        <v>6250000000</v>
      </c>
      <c r="I160" s="5">
        <v>6250000000</v>
      </c>
      <c r="J160" s="5">
        <v>6250000000</v>
      </c>
      <c r="K160" s="5">
        <v>5000000000</v>
      </c>
      <c r="L160" s="5">
        <v>0</v>
      </c>
      <c r="M160" s="5">
        <v>0</v>
      </c>
      <c r="N160" s="5">
        <v>0</v>
      </c>
    </row>
    <row r="161" spans="3:7" ht="15.5" x14ac:dyDescent="0.35">
      <c r="C161" t="s">
        <v>161</v>
      </c>
      <c r="D161" s="6">
        <v>-0.99</v>
      </c>
      <c r="E161" s="6">
        <v>-0.81</v>
      </c>
      <c r="F161" s="6">
        <v>-13.69</v>
      </c>
      <c r="G161" s="6">
        <v>-1.1299999999999999</v>
      </c>
    </row>
    <row r="162" spans="3:7" ht="15.5" x14ac:dyDescent="0.35">
      <c r="C162" t="s">
        <v>162</v>
      </c>
      <c r="D162" s="6">
        <v>-201.01</v>
      </c>
      <c r="E162" s="6">
        <v>-372.84</v>
      </c>
      <c r="F162" s="6">
        <v>-37.979999999999997</v>
      </c>
      <c r="G162" s="6">
        <v>-59.29</v>
      </c>
    </row>
    <row r="163" spans="3:7" ht="15.5" x14ac:dyDescent="0.35">
      <c r="C163" t="s">
        <v>61</v>
      </c>
      <c r="D163" s="6">
        <v>16.97</v>
      </c>
      <c r="E163" s="6">
        <v>95.6</v>
      </c>
      <c r="F163" s="6">
        <v>-156.47</v>
      </c>
      <c r="G163" s="6">
        <v>19.510000000000002</v>
      </c>
    </row>
    <row r="164" spans="3:7" ht="15.5" x14ac:dyDescent="0.35">
      <c r="C164" t="s">
        <v>163</v>
      </c>
      <c r="D164" s="5">
        <v>4350000000</v>
      </c>
      <c r="E164" s="5">
        <v>5720000000</v>
      </c>
      <c r="F164" s="5">
        <v>-73230000000</v>
      </c>
      <c r="G164" s="5">
        <v>3360000000</v>
      </c>
    </row>
    <row r="165" spans="3:7" ht="15.5" x14ac:dyDescent="0.35">
      <c r="C165" t="s">
        <v>164</v>
      </c>
      <c r="D165" s="6">
        <v>-1.34E-2</v>
      </c>
      <c r="E165" s="6">
        <v>-1.2500000000000001E-2</v>
      </c>
      <c r="F165" s="6">
        <v>-0.2</v>
      </c>
      <c r="G165" s="6">
        <v>-1.32E-2</v>
      </c>
    </row>
    <row r="166" spans="3:7" ht="15.5" x14ac:dyDescent="0.35">
      <c r="C166" t="s">
        <v>165</v>
      </c>
      <c r="D166" s="6">
        <v>-1.7100000000000001E-2</v>
      </c>
      <c r="E166" s="6">
        <v>-1.37E-2</v>
      </c>
      <c r="F166" s="6">
        <v>-0.22789999999999999</v>
      </c>
      <c r="G166" s="6">
        <v>-1.54E-2</v>
      </c>
    </row>
    <row r="167" spans="3:7" ht="15.5" x14ac:dyDescent="0.35">
      <c r="C167" t="s">
        <v>166</v>
      </c>
      <c r="D167" s="6">
        <v>-1.3600000000000001E-2</v>
      </c>
      <c r="E167" s="6">
        <v>-1.0500000000000001E-2</v>
      </c>
      <c r="F167" s="6">
        <v>-0.19390000000000002</v>
      </c>
      <c r="G167" s="6">
        <v>-1.1299999999999999E-2</v>
      </c>
    </row>
    <row r="168" spans="3:7" ht="15.5" x14ac:dyDescent="0.35">
      <c r="C168" t="s">
        <v>167</v>
      </c>
      <c r="D168" s="6">
        <v>-4.8899999999999997</v>
      </c>
      <c r="E168" s="6">
        <v>-4.5599999999999996</v>
      </c>
      <c r="F168" s="6">
        <v>-37.590000000000003</v>
      </c>
      <c r="G168" s="6">
        <v>-4.57</v>
      </c>
    </row>
    <row r="169" spans="3:7" ht="15.5" x14ac:dyDescent="0.35">
      <c r="C169" t="s">
        <v>168</v>
      </c>
      <c r="D169" s="5">
        <v>364000000000</v>
      </c>
      <c r="E169" s="5">
        <v>370000000000</v>
      </c>
      <c r="F169" s="5">
        <v>375000000000</v>
      </c>
      <c r="G169" s="5">
        <v>461000000000</v>
      </c>
    </row>
    <row r="170" spans="3:7" ht="15.5" x14ac:dyDescent="0.35">
      <c r="C170" t="s">
        <v>169</v>
      </c>
      <c r="D170" s="6">
        <v>3.42</v>
      </c>
      <c r="E170" s="6">
        <v>5.0999999999999996</v>
      </c>
      <c r="F170" s="6">
        <v>8.66</v>
      </c>
      <c r="G170" s="6">
        <v>0.91</v>
      </c>
    </row>
    <row r="171" spans="3:7" ht="15.5" x14ac:dyDescent="0.35">
      <c r="C171" t="s">
        <v>170</v>
      </c>
      <c r="D171" s="6">
        <v>58.26</v>
      </c>
      <c r="E171" s="6">
        <v>59.25</v>
      </c>
      <c r="F171" s="6">
        <v>60.06</v>
      </c>
      <c r="G171" s="6">
        <v>73.73</v>
      </c>
    </row>
    <row r="172" spans="3:7" ht="15.5" x14ac:dyDescent="0.35">
      <c r="C172" t="s">
        <v>171</v>
      </c>
      <c r="D172" s="6">
        <v>3.42</v>
      </c>
      <c r="E172" s="6">
        <v>5.0999999999999996</v>
      </c>
      <c r="F172" s="6">
        <v>8.66</v>
      </c>
      <c r="G172" s="6">
        <v>0.91</v>
      </c>
    </row>
    <row r="173" spans="3:7" ht="15.5" x14ac:dyDescent="0.35">
      <c r="C173" t="s">
        <v>172</v>
      </c>
      <c r="D173" s="6">
        <v>58.26</v>
      </c>
      <c r="E173" s="6">
        <v>59.25</v>
      </c>
      <c r="F173" s="6">
        <v>60.06</v>
      </c>
      <c r="G173" s="6">
        <v>73.73</v>
      </c>
    </row>
    <row r="174" spans="3:7" ht="15.5" x14ac:dyDescent="0.35">
      <c r="C174" t="s">
        <v>173</v>
      </c>
      <c r="D174" s="5">
        <v>19000000000</v>
      </c>
      <c r="E174" s="5">
        <v>20000000000</v>
      </c>
      <c r="F174" s="5">
        <v>26000000000</v>
      </c>
      <c r="G174" s="5">
        <v>36000000000</v>
      </c>
    </row>
    <row r="175" spans="3:7" ht="15.5" x14ac:dyDescent="0.35">
      <c r="C175" t="s">
        <v>174</v>
      </c>
      <c r="D175" s="5">
        <v>2000000000</v>
      </c>
      <c r="E175" s="5">
        <v>4000000000</v>
      </c>
      <c r="F175" s="5">
        <v>5000000000</v>
      </c>
      <c r="G175" s="5">
        <v>8000000000</v>
      </c>
    </row>
    <row r="176" spans="3:7" ht="15.5" x14ac:dyDescent="0.35">
      <c r="C176" t="s">
        <v>175</v>
      </c>
      <c r="D176" s="5">
        <v>364000000000</v>
      </c>
      <c r="E176" s="5">
        <v>370000000000</v>
      </c>
      <c r="F176" s="5">
        <v>375000000000</v>
      </c>
      <c r="G176" s="5">
        <v>461000000000</v>
      </c>
    </row>
    <row r="177" spans="3:14" ht="15.5" x14ac:dyDescent="0.35">
      <c r="C177" t="s">
        <v>24</v>
      </c>
      <c r="D177" s="5">
        <v>21000000000</v>
      </c>
      <c r="E177" s="5">
        <v>24000000000</v>
      </c>
      <c r="F177" s="5">
        <v>31000000000</v>
      </c>
      <c r="G177" s="5">
        <v>43000000000</v>
      </c>
    </row>
    <row r="178" spans="3:14" ht="15.5" x14ac:dyDescent="0.35">
      <c r="C178" t="s">
        <v>21</v>
      </c>
      <c r="D178" s="5">
        <v>18000000000</v>
      </c>
      <c r="E178" s="5">
        <v>18000000000</v>
      </c>
      <c r="F178" s="5">
        <v>23000000000</v>
      </c>
      <c r="G178" s="5">
        <v>39000000000</v>
      </c>
    </row>
    <row r="179" spans="3:14" ht="15.5" x14ac:dyDescent="0.35">
      <c r="C179" t="s">
        <v>176</v>
      </c>
      <c r="D179" s="5">
        <v>72000000000</v>
      </c>
      <c r="E179" s="5">
        <v>70000000000</v>
      </c>
      <c r="F179" s="5">
        <v>67000000000</v>
      </c>
      <c r="G179" s="5">
        <v>167000000000</v>
      </c>
    </row>
    <row r="180" spans="3:14" ht="15.5" x14ac:dyDescent="0.35">
      <c r="C180" t="s">
        <v>177</v>
      </c>
      <c r="D180" s="5">
        <v>0</v>
      </c>
      <c r="E180" s="5">
        <v>5000000000</v>
      </c>
      <c r="F180" s="5">
        <v>38000000000</v>
      </c>
      <c r="G180" s="5">
        <v>1000000000</v>
      </c>
    </row>
    <row r="181" spans="3:14" ht="15.5" x14ac:dyDescent="0.35">
      <c r="C181" t="s">
        <v>178</v>
      </c>
      <c r="F181" s="5">
        <v>-3000000000</v>
      </c>
      <c r="G181" s="5">
        <v>0</v>
      </c>
    </row>
    <row r="182" spans="3:14" ht="15.5" x14ac:dyDescent="0.35">
      <c r="C182" t="s">
        <v>13</v>
      </c>
      <c r="D182" s="5">
        <v>0</v>
      </c>
      <c r="E182" s="5">
        <v>5000000000</v>
      </c>
      <c r="F182" s="5">
        <v>35000000000</v>
      </c>
      <c r="G182" s="5">
        <v>1000000000</v>
      </c>
    </row>
    <row r="183" spans="3:14" ht="15.5" x14ac:dyDescent="0.35">
      <c r="C183" t="s">
        <v>16</v>
      </c>
      <c r="D183" s="6">
        <v>0.05</v>
      </c>
      <c r="E183" s="6">
        <v>0.73</v>
      </c>
      <c r="F183" s="6">
        <v>5.52</v>
      </c>
      <c r="G183" s="6">
        <v>0.08</v>
      </c>
    </row>
    <row r="184" spans="3:14" ht="15.5" x14ac:dyDescent="0.35">
      <c r="C184" t="s">
        <v>46</v>
      </c>
      <c r="I184" s="6">
        <v>-18.010000000000002</v>
      </c>
      <c r="J184" s="6">
        <v>2.09</v>
      </c>
      <c r="K184" s="6">
        <v>3.85</v>
      </c>
      <c r="L184" s="6">
        <v>70793.91</v>
      </c>
      <c r="M184" s="6">
        <v>201753.36</v>
      </c>
      <c r="N184" s="6">
        <v>220955.28</v>
      </c>
    </row>
    <row r="185" spans="3:14" ht="15.5" x14ac:dyDescent="0.35">
      <c r="C185" t="s">
        <v>60</v>
      </c>
      <c r="I185" s="6">
        <v>-28.87</v>
      </c>
      <c r="J185" s="6">
        <v>24.4</v>
      </c>
      <c r="K185" s="5">
        <v>0</v>
      </c>
      <c r="L185" s="5">
        <v>0</v>
      </c>
      <c r="M185" s="5">
        <v>0</v>
      </c>
      <c r="N185" s="5">
        <v>0</v>
      </c>
    </row>
    <row r="186" spans="3:14" ht="15.5" x14ac:dyDescent="0.35">
      <c r="C186" t="s">
        <v>63</v>
      </c>
      <c r="I186" s="6">
        <v>28.09</v>
      </c>
      <c r="J186" s="6">
        <v>1.05</v>
      </c>
      <c r="K186" s="5">
        <v>0</v>
      </c>
      <c r="L186" s="5">
        <v>0</v>
      </c>
      <c r="M186" s="5">
        <v>0</v>
      </c>
      <c r="N186" s="5">
        <v>0</v>
      </c>
    </row>
    <row r="187" spans="3:14" ht="15.5" x14ac:dyDescent="0.35">
      <c r="C187" t="s">
        <v>179</v>
      </c>
      <c r="I187" s="5">
        <v>-66940000000</v>
      </c>
      <c r="J187" s="5">
        <v>57770000000</v>
      </c>
      <c r="K187" s="5">
        <v>54160000000</v>
      </c>
      <c r="L187" s="5">
        <v>51600000000</v>
      </c>
      <c r="M187" s="5">
        <v>27530000000</v>
      </c>
      <c r="N187" s="5">
        <v>28990000000</v>
      </c>
    </row>
    <row r="188" spans="3:14" ht="15.5" x14ac:dyDescent="0.35">
      <c r="C188" t="s">
        <v>180</v>
      </c>
      <c r="I188" s="6">
        <v>-0.26300000000000001</v>
      </c>
      <c r="J188" s="6">
        <v>2.3700000000000002E-2</v>
      </c>
      <c r="K188" s="6">
        <v>4.6500000000000007E-2</v>
      </c>
      <c r="L188" s="6">
        <v>4.82E-2</v>
      </c>
      <c r="M188" s="6">
        <v>0.10189999999999999</v>
      </c>
      <c r="N188" s="6">
        <v>0.1075</v>
      </c>
    </row>
    <row r="189" spans="3:14" ht="15.5" x14ac:dyDescent="0.35">
      <c r="C189" t="s">
        <v>181</v>
      </c>
      <c r="I189" s="6">
        <v>-0.29980000000000001</v>
      </c>
      <c r="J189" s="6">
        <v>2.6800000000000001E-2</v>
      </c>
      <c r="K189" s="6">
        <v>5.45E-2</v>
      </c>
      <c r="L189" s="6">
        <v>5.33E-2</v>
      </c>
      <c r="M189" s="6">
        <v>0.14499999999999999</v>
      </c>
      <c r="N189" s="6">
        <v>0.1857</v>
      </c>
    </row>
    <row r="190" spans="3:14" ht="15.5" x14ac:dyDescent="0.35">
      <c r="C190" t="s">
        <v>182</v>
      </c>
      <c r="I190" s="6">
        <v>-0.2341</v>
      </c>
      <c r="J190" s="6">
        <v>6.6000000000000003E-2</v>
      </c>
      <c r="K190" s="6">
        <v>7.7600000000000002E-2</v>
      </c>
      <c r="L190" s="6">
        <v>0.13269999999999998</v>
      </c>
      <c r="M190" s="6">
        <v>0.22800000000000001</v>
      </c>
      <c r="N190" s="6">
        <v>0.49149999999999999</v>
      </c>
    </row>
    <row r="191" spans="3:14" ht="15.5" x14ac:dyDescent="0.35">
      <c r="C191" t="s">
        <v>183</v>
      </c>
      <c r="I191" s="6">
        <v>-16.79</v>
      </c>
      <c r="J191" s="6">
        <v>3.74</v>
      </c>
      <c r="K191" s="6">
        <v>6.07</v>
      </c>
      <c r="L191" s="5">
        <v>7</v>
      </c>
      <c r="M191" s="6">
        <v>3.4</v>
      </c>
      <c r="N191" s="6">
        <v>3.25</v>
      </c>
    </row>
    <row r="192" spans="3:14" ht="15.5" x14ac:dyDescent="0.35">
      <c r="C192" t="s">
        <v>57</v>
      </c>
      <c r="I192" s="6">
        <v>8.66</v>
      </c>
      <c r="J192" s="6">
        <v>0.65</v>
      </c>
      <c r="K192" s="5">
        <v>0</v>
      </c>
      <c r="L192" s="5">
        <v>0</v>
      </c>
      <c r="M192" s="5">
        <v>0</v>
      </c>
      <c r="N192" s="5">
        <v>0</v>
      </c>
    </row>
    <row r="193" spans="2:14" ht="15.5" x14ac:dyDescent="0.35">
      <c r="C193" t="s">
        <v>54</v>
      </c>
      <c r="I193" s="6">
        <v>60.06</v>
      </c>
      <c r="J193" s="6">
        <v>78.05</v>
      </c>
      <c r="K193" s="6">
        <v>70.59</v>
      </c>
      <c r="L193" s="6">
        <v>1328405.94</v>
      </c>
      <c r="M193" s="6">
        <v>1391099.42</v>
      </c>
      <c r="N193" s="6">
        <v>1189712.6599999999</v>
      </c>
    </row>
    <row r="194" spans="2:14" ht="15.5" x14ac:dyDescent="0.35">
      <c r="C194" t="s">
        <v>184</v>
      </c>
      <c r="I194" s="6">
        <v>8.66</v>
      </c>
      <c r="J194" s="6">
        <v>0.65</v>
      </c>
      <c r="K194" s="5">
        <v>0</v>
      </c>
      <c r="L194" s="5">
        <v>0</v>
      </c>
      <c r="M194" s="5">
        <v>0</v>
      </c>
      <c r="N194" s="5">
        <v>0</v>
      </c>
    </row>
    <row r="195" spans="2:14" ht="15.5" x14ac:dyDescent="0.35">
      <c r="C195" t="s">
        <v>185</v>
      </c>
      <c r="I195" s="6">
        <v>60.06</v>
      </c>
      <c r="J195" s="6">
        <v>78.05</v>
      </c>
      <c r="K195" s="6">
        <v>70.59</v>
      </c>
      <c r="L195" s="6">
        <v>1328405.94</v>
      </c>
      <c r="M195" s="6">
        <v>1391099.42</v>
      </c>
      <c r="N195" s="6">
        <v>1189712.6599999999</v>
      </c>
    </row>
    <row r="196" spans="2:14" ht="15.5" x14ac:dyDescent="0.35">
      <c r="C196" t="s">
        <v>186</v>
      </c>
      <c r="I196" s="5">
        <v>26000000000</v>
      </c>
      <c r="J196" s="5">
        <v>38000000000</v>
      </c>
      <c r="K196" s="5">
        <v>28000000000</v>
      </c>
      <c r="L196" s="5">
        <v>12000000000</v>
      </c>
      <c r="M196" s="5">
        <v>19000000000</v>
      </c>
      <c r="N196" s="5">
        <v>13000000000</v>
      </c>
    </row>
    <row r="197" spans="2:14" ht="15.5" x14ac:dyDescent="0.35">
      <c r="C197" t="s">
        <v>187</v>
      </c>
      <c r="I197" s="5">
        <v>5000000000</v>
      </c>
      <c r="J197" s="5">
        <v>8000000000</v>
      </c>
      <c r="K197" s="5">
        <v>10000000000</v>
      </c>
      <c r="L197" s="5">
        <v>13000000000</v>
      </c>
      <c r="M197" s="5">
        <v>7000000000</v>
      </c>
      <c r="N197" s="5">
        <v>28000000000</v>
      </c>
    </row>
    <row r="198" spans="2:14" ht="15.5" x14ac:dyDescent="0.35">
      <c r="C198" t="s">
        <v>26</v>
      </c>
      <c r="I198" s="5">
        <v>31000000000</v>
      </c>
      <c r="J198" s="5">
        <v>46000000000</v>
      </c>
      <c r="K198" s="5">
        <v>38000000000</v>
      </c>
      <c r="L198" s="5">
        <v>26000000000</v>
      </c>
      <c r="M198" s="5">
        <v>26000000000</v>
      </c>
      <c r="N198" s="5">
        <v>41000000000</v>
      </c>
    </row>
    <row r="199" spans="2:14" ht="15.5" x14ac:dyDescent="0.35">
      <c r="C199" t="s">
        <v>23</v>
      </c>
      <c r="I199" s="5">
        <v>23000000000</v>
      </c>
      <c r="J199" s="5">
        <v>-2000000000</v>
      </c>
      <c r="K199" s="5">
        <v>23000000000</v>
      </c>
      <c r="L199" s="5">
        <v>-10000000000</v>
      </c>
      <c r="M199" s="5">
        <v>21000000000</v>
      </c>
      <c r="N199" s="5">
        <v>34000000000</v>
      </c>
    </row>
    <row r="200" spans="2:14" ht="15.5" x14ac:dyDescent="0.35">
      <c r="C200" t="s">
        <v>188</v>
      </c>
      <c r="I200" s="5">
        <v>67000000000</v>
      </c>
      <c r="J200" s="5">
        <v>168000000000</v>
      </c>
      <c r="K200" s="5">
        <v>107000000000</v>
      </c>
      <c r="L200" s="5">
        <v>163000000000</v>
      </c>
      <c r="M200" s="5">
        <v>-3000000000</v>
      </c>
      <c r="N200" s="5">
        <v>18000000000</v>
      </c>
    </row>
    <row r="201" spans="2:14" ht="15.5" x14ac:dyDescent="0.35">
      <c r="C201" t="s">
        <v>189</v>
      </c>
      <c r="I201" s="5">
        <v>-3000000000</v>
      </c>
      <c r="J201" s="5">
        <v>5000000000</v>
      </c>
      <c r="K201" s="5">
        <v>-9000000000</v>
      </c>
      <c r="L201" s="5">
        <v>40000000000</v>
      </c>
      <c r="M201" s="5">
        <v>31000000000</v>
      </c>
      <c r="N201" s="5">
        <v>21000000000</v>
      </c>
    </row>
    <row r="202" spans="2:14" ht="15.5" x14ac:dyDescent="0.35">
      <c r="C202" t="s">
        <v>190</v>
      </c>
      <c r="I202" s="5">
        <v>-3000000000</v>
      </c>
      <c r="J202" s="5">
        <v>-91000000000</v>
      </c>
      <c r="K202" s="5">
        <v>-19000000000</v>
      </c>
      <c r="L202" s="5">
        <v>-247000000000</v>
      </c>
      <c r="M202" s="5">
        <v>-12000000000</v>
      </c>
      <c r="N202" s="5">
        <v>-23000000000</v>
      </c>
    </row>
    <row r="203" spans="2:14" ht="15.5" x14ac:dyDescent="0.35">
      <c r="C203" t="s">
        <v>15</v>
      </c>
      <c r="I203" s="5">
        <v>-6000000000</v>
      </c>
      <c r="J203" s="5">
        <v>-86000000000</v>
      </c>
      <c r="K203" s="5">
        <v>-28000000000</v>
      </c>
      <c r="L203" s="5">
        <v>-207000000000</v>
      </c>
      <c r="M203" s="5">
        <v>19000000000</v>
      </c>
      <c r="N203" s="5">
        <v>-2000000000</v>
      </c>
    </row>
    <row r="204" spans="2:14" ht="15.5" x14ac:dyDescent="0.35">
      <c r="C204" t="s">
        <v>17</v>
      </c>
      <c r="I204" s="6">
        <v>-1.03</v>
      </c>
      <c r="J204" s="6">
        <v>-13.73</v>
      </c>
      <c r="K204" s="6">
        <v>-5.56</v>
      </c>
      <c r="L204" s="6">
        <v>-828617.81</v>
      </c>
      <c r="M204" s="6">
        <v>375490.17</v>
      </c>
      <c r="N204" s="6">
        <v>-40684.699999999997</v>
      </c>
    </row>
    <row r="206" spans="2:14" ht="15.5" x14ac:dyDescent="0.35">
      <c r="B206" t="s">
        <v>191</v>
      </c>
      <c r="C206" t="s">
        <v>192</v>
      </c>
      <c r="D206" s="5">
        <v>-6000000000</v>
      </c>
      <c r="E206" s="5">
        <v>-5000000000</v>
      </c>
      <c r="F206" s="5">
        <v>-86000000000</v>
      </c>
      <c r="G206" s="5">
        <v>-7000000000</v>
      </c>
      <c r="H206" s="5">
        <v>-23000000000</v>
      </c>
      <c r="I206" s="5">
        <v>-113000000000</v>
      </c>
      <c r="J206" s="5">
        <v>13000000000</v>
      </c>
      <c r="K206" s="5">
        <v>19000000000</v>
      </c>
      <c r="L206" s="5">
        <v>18000000000</v>
      </c>
      <c r="M206" s="5">
        <v>10000000000</v>
      </c>
      <c r="N206" s="5">
        <v>11000000000</v>
      </c>
    </row>
    <row r="207" spans="2:14" ht="15.5" x14ac:dyDescent="0.35">
      <c r="C207" t="s">
        <v>45</v>
      </c>
      <c r="D207" s="6">
        <v>-0.99</v>
      </c>
      <c r="E207" s="6">
        <v>-0.81</v>
      </c>
      <c r="F207" s="6">
        <v>-13.69</v>
      </c>
      <c r="G207" s="6">
        <v>-1.1299999999999999</v>
      </c>
      <c r="H207" s="6">
        <v>-3.61</v>
      </c>
      <c r="I207" s="6">
        <v>-18.010000000000002</v>
      </c>
      <c r="J207" s="6">
        <v>2.09</v>
      </c>
      <c r="K207" s="6">
        <v>3.08</v>
      </c>
      <c r="L207" s="6">
        <v>2.83</v>
      </c>
      <c r="M207" s="6">
        <v>1.61</v>
      </c>
      <c r="N207" s="6">
        <v>1.77</v>
      </c>
    </row>
    <row r="208" spans="2:14" ht="15.5" x14ac:dyDescent="0.35">
      <c r="C208" t="s">
        <v>193</v>
      </c>
      <c r="D208" s="5">
        <v>73000000000</v>
      </c>
      <c r="E208" s="5">
        <v>20000000000</v>
      </c>
      <c r="F208" s="5">
        <v>-21000000000</v>
      </c>
      <c r="G208" s="5">
        <v>21000000000</v>
      </c>
      <c r="H208" s="5">
        <v>186000000000</v>
      </c>
      <c r="I208" s="5">
        <v>116000000000</v>
      </c>
      <c r="J208" s="5">
        <v>303000000000</v>
      </c>
      <c r="K208" s="5">
        <v>173000000000</v>
      </c>
      <c r="L208" s="5">
        <v>169000000000</v>
      </c>
      <c r="M208" s="5">
        <v>112000000000</v>
      </c>
      <c r="N208" s="5">
        <v>129000000000</v>
      </c>
    </row>
    <row r="209" spans="3:9" ht="15.5" x14ac:dyDescent="0.35">
      <c r="C209" t="s">
        <v>194</v>
      </c>
      <c r="I209" s="6">
        <v>-100.31</v>
      </c>
    </row>
    <row r="210" spans="3:9" ht="15.5" x14ac:dyDescent="0.35">
      <c r="C210" t="s">
        <v>292</v>
      </c>
      <c r="I210" s="6">
        <v>-21.77</v>
      </c>
    </row>
    <row r="211" spans="3:9" ht="15.5" x14ac:dyDescent="0.35">
      <c r="C211" t="s">
        <v>195</v>
      </c>
      <c r="I211" s="6">
        <v>6.95</v>
      </c>
    </row>
    <row r="212" spans="3:9" ht="15.5" x14ac:dyDescent="0.35">
      <c r="C212" t="s">
        <v>293</v>
      </c>
      <c r="I212" s="6">
        <v>-4.5899999999999996E-2</v>
      </c>
    </row>
    <row r="213" spans="3:9" ht="15.5" x14ac:dyDescent="0.35">
      <c r="C213" t="s">
        <v>294</v>
      </c>
      <c r="I213" s="6">
        <v>24.14</v>
      </c>
    </row>
    <row r="214" spans="3:9" ht="15.5" x14ac:dyDescent="0.35">
      <c r="C214" t="s">
        <v>196</v>
      </c>
      <c r="I214" s="6">
        <v>6.21</v>
      </c>
    </row>
    <row r="215" spans="3:9" ht="15.5" x14ac:dyDescent="0.35">
      <c r="C215" t="s">
        <v>295</v>
      </c>
      <c r="I215" s="6">
        <v>52.55</v>
      </c>
    </row>
    <row r="216" spans="3:9" ht="15.5" x14ac:dyDescent="0.35">
      <c r="C216" t="s">
        <v>296</v>
      </c>
      <c r="I216" s="6">
        <v>56.65</v>
      </c>
    </row>
    <row r="217" spans="3:9" ht="15.5" x14ac:dyDescent="0.35">
      <c r="C217" t="s">
        <v>297</v>
      </c>
      <c r="I217" s="6">
        <v>-23.5</v>
      </c>
    </row>
    <row r="218" spans="3:9" ht="15.5" x14ac:dyDescent="0.35">
      <c r="C218" t="s">
        <v>298</v>
      </c>
      <c r="I218" s="6">
        <v>-38.130000000000003</v>
      </c>
    </row>
    <row r="219" spans="3:9" ht="15.5" x14ac:dyDescent="0.35">
      <c r="C219" t="s">
        <v>301</v>
      </c>
      <c r="I219" s="6">
        <v>-16.63</v>
      </c>
    </row>
    <row r="220" spans="3:9" ht="15.5" x14ac:dyDescent="0.35">
      <c r="C220" t="s">
        <v>197</v>
      </c>
      <c r="I220" s="6">
        <v>-3.61</v>
      </c>
    </row>
    <row r="221" spans="3:9" ht="15.5" x14ac:dyDescent="0.35">
      <c r="C221" t="s">
        <v>302</v>
      </c>
      <c r="I221" s="6">
        <v>14.99</v>
      </c>
    </row>
    <row r="222" spans="3:9" ht="15.5" x14ac:dyDescent="0.35">
      <c r="C222" t="s">
        <v>198</v>
      </c>
      <c r="D222" s="6">
        <v>0.5</v>
      </c>
    </row>
    <row r="223" spans="3:9" ht="15.5" x14ac:dyDescent="0.35">
      <c r="C223" t="s">
        <v>199</v>
      </c>
      <c r="I223" s="6">
        <v>58.26</v>
      </c>
    </row>
    <row r="224" spans="3:9" ht="15.5" x14ac:dyDescent="0.35">
      <c r="C224" t="s">
        <v>303</v>
      </c>
      <c r="I224" s="6">
        <v>6.39</v>
      </c>
    </row>
    <row r="225" spans="3:9" ht="15.5" x14ac:dyDescent="0.35">
      <c r="C225" t="s">
        <v>200</v>
      </c>
      <c r="D225" s="6">
        <v>1.76</v>
      </c>
    </row>
    <row r="226" spans="3:9" ht="15.5" x14ac:dyDescent="0.35">
      <c r="C226" t="s">
        <v>201</v>
      </c>
      <c r="D226" s="6">
        <v>1.1299999999999999</v>
      </c>
    </row>
    <row r="227" spans="3:9" ht="15.5" x14ac:dyDescent="0.35">
      <c r="C227" t="s">
        <v>202</v>
      </c>
      <c r="D227" s="6">
        <v>0.06</v>
      </c>
    </row>
    <row r="228" spans="3:9" ht="15.5" x14ac:dyDescent="0.35">
      <c r="C228" t="s">
        <v>352</v>
      </c>
      <c r="D228" s="6">
        <v>0.01</v>
      </c>
    </row>
    <row r="229" spans="3:9" ht="15.5" x14ac:dyDescent="0.35">
      <c r="C229" t="s">
        <v>203</v>
      </c>
      <c r="D229" s="6">
        <v>0.27</v>
      </c>
    </row>
    <row r="230" spans="3:9" ht="15.5" x14ac:dyDescent="0.35">
      <c r="C230" t="s">
        <v>204</v>
      </c>
      <c r="D230" s="6">
        <v>0.05</v>
      </c>
    </row>
    <row r="231" spans="3:9" ht="15.5" x14ac:dyDescent="0.35">
      <c r="C231" t="s">
        <v>205</v>
      </c>
      <c r="D231" s="6">
        <v>1.27</v>
      </c>
    </row>
    <row r="232" spans="3:9" ht="15.5" x14ac:dyDescent="0.35">
      <c r="C232" t="s">
        <v>304</v>
      </c>
      <c r="I232" s="6">
        <v>-18.38</v>
      </c>
    </row>
    <row r="233" spans="3:9" ht="15.5" x14ac:dyDescent="0.35">
      <c r="C233" t="s">
        <v>13</v>
      </c>
      <c r="D233" s="5">
        <v>0</v>
      </c>
    </row>
    <row r="234" spans="3:9" ht="15.5" x14ac:dyDescent="0.35">
      <c r="C234" t="s">
        <v>206</v>
      </c>
      <c r="I234" s="6">
        <v>3.45</v>
      </c>
    </row>
    <row r="235" spans="3:9" ht="15.5" x14ac:dyDescent="0.35">
      <c r="C235" t="s">
        <v>207</v>
      </c>
      <c r="I235" s="6">
        <v>-0.22469999999999998</v>
      </c>
    </row>
    <row r="236" spans="3:9" ht="15.5" x14ac:dyDescent="0.35">
      <c r="C236" t="s">
        <v>208</v>
      </c>
      <c r="I236" s="6">
        <v>-0.28539999999999999</v>
      </c>
    </row>
    <row r="237" spans="3:9" ht="15.5" x14ac:dyDescent="0.35">
      <c r="C237" t="s">
        <v>209</v>
      </c>
      <c r="I237" s="6">
        <v>-0.26100000000000001</v>
      </c>
    </row>
    <row r="238" spans="3:9" ht="15.5" x14ac:dyDescent="0.35">
      <c r="C238" t="s">
        <v>305</v>
      </c>
      <c r="I238" s="6">
        <v>-0.245</v>
      </c>
    </row>
    <row r="239" spans="3:9" ht="15.5" x14ac:dyDescent="0.35">
      <c r="C239" t="s">
        <v>210</v>
      </c>
      <c r="D239" s="6">
        <v>24.01</v>
      </c>
    </row>
    <row r="240" spans="3:9" ht="15.5" x14ac:dyDescent="0.35">
      <c r="C240" t="s">
        <v>211</v>
      </c>
      <c r="D240" s="6">
        <v>72.78</v>
      </c>
    </row>
    <row r="241" spans="3:9" ht="15.5" x14ac:dyDescent="0.35">
      <c r="C241" t="s">
        <v>212</v>
      </c>
      <c r="D241" s="6">
        <v>14.99</v>
      </c>
    </row>
    <row r="242" spans="3:9" ht="15.5" x14ac:dyDescent="0.35">
      <c r="C242" t="s">
        <v>213</v>
      </c>
      <c r="D242" s="6">
        <v>81.8</v>
      </c>
    </row>
    <row r="243" spans="3:9" ht="15.5" x14ac:dyDescent="0.35">
      <c r="C243" t="s">
        <v>214</v>
      </c>
      <c r="D243" s="6">
        <v>3.79</v>
      </c>
    </row>
    <row r="244" spans="3:9" ht="15.5" x14ac:dyDescent="0.35">
      <c r="C244" t="s">
        <v>306</v>
      </c>
      <c r="I244" s="6">
        <v>0.22</v>
      </c>
    </row>
    <row r="245" spans="3:9" ht="15.5" x14ac:dyDescent="0.35">
      <c r="C245" t="s">
        <v>307</v>
      </c>
      <c r="I245" s="6">
        <v>2.61</v>
      </c>
    </row>
    <row r="246" spans="3:9" ht="15.5" x14ac:dyDescent="0.35">
      <c r="C246" t="s">
        <v>41</v>
      </c>
      <c r="I246" s="5">
        <v>2263000000000</v>
      </c>
    </row>
    <row r="247" spans="3:9" ht="15.5" x14ac:dyDescent="0.35">
      <c r="C247" t="s">
        <v>215</v>
      </c>
      <c r="I247" s="5">
        <v>2280000000000</v>
      </c>
    </row>
    <row r="248" spans="3:9" ht="15.5" x14ac:dyDescent="0.35">
      <c r="C248" t="s">
        <v>216</v>
      </c>
      <c r="I248" s="5">
        <v>6250000000</v>
      </c>
    </row>
    <row r="249" spans="3:9" ht="15.5" x14ac:dyDescent="0.35">
      <c r="C249" t="s">
        <v>217</v>
      </c>
      <c r="I249" s="6">
        <v>0.36280000000000001</v>
      </c>
    </row>
    <row r="250" spans="3:9" ht="15.5" x14ac:dyDescent="0.35">
      <c r="C250" t="s">
        <v>218</v>
      </c>
      <c r="D250" s="6">
        <v>3.3000000000000002E-2</v>
      </c>
    </row>
    <row r="251" spans="3:9" ht="15.5" x14ac:dyDescent="0.35">
      <c r="C251" t="s">
        <v>219</v>
      </c>
      <c r="D251" s="6">
        <v>-6.9099999999999995E-2</v>
      </c>
    </row>
    <row r="252" spans="3:9" ht="15.5" x14ac:dyDescent="0.35">
      <c r="C252" t="s">
        <v>220</v>
      </c>
      <c r="D252" s="6">
        <v>-8.48E-2</v>
      </c>
    </row>
    <row r="253" spans="3:9" ht="15.5" x14ac:dyDescent="0.35">
      <c r="C253" t="s">
        <v>221</v>
      </c>
      <c r="D253" s="6">
        <v>0.91150000000000009</v>
      </c>
    </row>
    <row r="254" spans="3:9" ht="15.5" x14ac:dyDescent="0.35">
      <c r="C254" t="s">
        <v>222</v>
      </c>
      <c r="D254" s="6">
        <v>3.1913</v>
      </c>
    </row>
    <row r="255" spans="3:9" ht="15.5" x14ac:dyDescent="0.35">
      <c r="C255" t="s">
        <v>223</v>
      </c>
      <c r="D255" s="6">
        <v>0.42659999999999998</v>
      </c>
    </row>
    <row r="256" spans="3:9" ht="15.5" x14ac:dyDescent="0.35">
      <c r="C256" t="s">
        <v>224</v>
      </c>
      <c r="I256" s="5">
        <v>3</v>
      </c>
    </row>
    <row r="257" spans="3:9" ht="15.5" x14ac:dyDescent="0.35">
      <c r="C257" t="s">
        <v>225</v>
      </c>
      <c r="I257" s="6">
        <v>0.91</v>
      </c>
    </row>
    <row r="258" spans="3:9" ht="15.5" x14ac:dyDescent="0.35">
      <c r="C258" t="s">
        <v>226</v>
      </c>
      <c r="I258" s="6">
        <v>0.65</v>
      </c>
    </row>
    <row r="259" spans="3:9" ht="15.5" x14ac:dyDescent="0.35">
      <c r="C259" t="s">
        <v>308</v>
      </c>
      <c r="I259" s="6">
        <v>0.11</v>
      </c>
    </row>
    <row r="260" spans="3:9" ht="15.5" x14ac:dyDescent="0.35">
      <c r="C260" t="s">
        <v>228</v>
      </c>
      <c r="I260" s="6">
        <v>7.0000000000000007E-2</v>
      </c>
    </row>
    <row r="261" spans="3:9" ht="15.5" x14ac:dyDescent="0.35">
      <c r="C261" t="s">
        <v>229</v>
      </c>
      <c r="I261" s="6">
        <v>0.11</v>
      </c>
    </row>
    <row r="262" spans="3:9" ht="15.5" x14ac:dyDescent="0.35">
      <c r="C262" t="s">
        <v>230</v>
      </c>
      <c r="I262" s="6">
        <v>0.39</v>
      </c>
    </row>
    <row r="263" spans="3:9" ht="15.5" x14ac:dyDescent="0.35">
      <c r="C263" t="s">
        <v>309</v>
      </c>
      <c r="I263" s="5">
        <v>94000000000</v>
      </c>
    </row>
    <row r="264" spans="3:9" ht="15.5" x14ac:dyDescent="0.35">
      <c r="C264" t="s">
        <v>310</v>
      </c>
      <c r="I264" s="5">
        <v>-54000000000</v>
      </c>
    </row>
    <row r="265" spans="3:9" ht="15.5" x14ac:dyDescent="0.35">
      <c r="C265" t="s">
        <v>311</v>
      </c>
      <c r="I265" s="5">
        <v>-60000000000</v>
      </c>
    </row>
    <row r="266" spans="3:9" ht="15.5" x14ac:dyDescent="0.35">
      <c r="C266" t="s">
        <v>312</v>
      </c>
      <c r="I266" s="5">
        <v>-104000000000</v>
      </c>
    </row>
    <row r="267" spans="3:9" ht="15.5" x14ac:dyDescent="0.35">
      <c r="C267" t="s">
        <v>231</v>
      </c>
      <c r="D267" s="5">
        <v>3000000000</v>
      </c>
    </row>
    <row r="268" spans="3:9" ht="15.5" x14ac:dyDescent="0.35">
      <c r="C268" t="s">
        <v>232</v>
      </c>
      <c r="D268" s="5">
        <v>463000000000</v>
      </c>
    </row>
    <row r="269" spans="3:9" ht="15.5" x14ac:dyDescent="0.35">
      <c r="C269" t="s">
        <v>233</v>
      </c>
      <c r="D269" s="5">
        <v>98000000000</v>
      </c>
    </row>
    <row r="270" spans="3:9" ht="15.5" x14ac:dyDescent="0.35">
      <c r="C270" t="s">
        <v>176</v>
      </c>
      <c r="D270" s="5">
        <v>72000000000</v>
      </c>
    </row>
    <row r="271" spans="3:9" ht="15.5" x14ac:dyDescent="0.35">
      <c r="C271" t="s">
        <v>175</v>
      </c>
      <c r="I271" s="5">
        <v>364000000000</v>
      </c>
    </row>
    <row r="272" spans="3:9" ht="15.5" x14ac:dyDescent="0.35">
      <c r="C272" t="s">
        <v>174</v>
      </c>
      <c r="D272" s="5">
        <v>2000000000</v>
      </c>
    </row>
    <row r="273" spans="3:9" ht="15.5" x14ac:dyDescent="0.35">
      <c r="C273" t="s">
        <v>173</v>
      </c>
      <c r="D273" s="5">
        <v>19000000000</v>
      </c>
    </row>
    <row r="274" spans="3:9" ht="15.5" x14ac:dyDescent="0.35">
      <c r="C274" t="s">
        <v>24</v>
      </c>
      <c r="D274" s="5">
        <v>21000000000</v>
      </c>
    </row>
    <row r="275" spans="3:9" ht="15.5" x14ac:dyDescent="0.35">
      <c r="C275" t="s">
        <v>21</v>
      </c>
      <c r="D275" s="5">
        <v>18000000000</v>
      </c>
    </row>
    <row r="276" spans="3:9" ht="15.5" x14ac:dyDescent="0.35">
      <c r="C276" t="s">
        <v>234</v>
      </c>
      <c r="I276" s="5">
        <v>364000000000</v>
      </c>
    </row>
    <row r="277" spans="3:9" ht="15.5" x14ac:dyDescent="0.35">
      <c r="C277" t="s">
        <v>313</v>
      </c>
      <c r="I277" s="5">
        <v>43000000000</v>
      </c>
    </row>
    <row r="278" spans="3:9" ht="15.5" x14ac:dyDescent="0.35">
      <c r="C278" t="s">
        <v>314</v>
      </c>
      <c r="I278" s="5">
        <v>-3000000000</v>
      </c>
    </row>
    <row r="279" spans="3:9" ht="15.5" x14ac:dyDescent="0.35">
      <c r="C279" t="s">
        <v>315</v>
      </c>
      <c r="I279" s="5">
        <v>-48000000000</v>
      </c>
    </row>
    <row r="280" spans="3:9" ht="15.5" x14ac:dyDescent="0.35">
      <c r="C280" t="s">
        <v>316</v>
      </c>
      <c r="I280" s="5">
        <v>-3000000000</v>
      </c>
    </row>
    <row r="281" spans="3:9" ht="15.5" x14ac:dyDescent="0.35">
      <c r="C281" t="s">
        <v>317</v>
      </c>
      <c r="I281" s="5">
        <v>40000000000</v>
      </c>
    </row>
  </sheetData>
  <pageMargins left="0.7" right="0.7" top="0.75" bottom="0.75" header="0.3" footer="0.3"/>
  <ignoredErrors>
    <ignoredError sqref="A1:N282" numberStoredAsText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N28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1404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1405</v>
      </c>
      <c r="D2" s="2" vm="83">
        <f ca="1">IFERROR(_xlfn.STOCKHISTORY("XIDX:" &amp; $C$1, D3, , 0, 0, 1), "Libur")</f>
        <v>177</v>
      </c>
      <c r="E2" s="2" vm="237">
        <f ca="1">IFERROR(_xlfn.STOCKHISTORY("XIDX:" &amp; $C$1, E3, , 0, 0, 1), "Libur")</f>
        <v>136</v>
      </c>
      <c r="H2" s="2" vm="237">
        <f ca="1">IFERROR(INDEX(D2:G2,COUNT(D2:G2)),"")</f>
        <v>136</v>
      </c>
      <c r="I2" s="2" vm="63">
        <f t="shared" ref="I2:N2" ca="1" si="0">IFERROR(_xlfn.STOCKHISTORY("XIDX:" &amp; $C$1, I1, , 0, 0, 1), "Libur")</f>
        <v>173</v>
      </c>
      <c r="J2" s="2" vm="87">
        <f t="shared" ca="1" si="0"/>
        <v>99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201251679050</v>
      </c>
      <c r="E4" s="2">
        <f>IFERROR(INDEX(E51:E500,MATCH($C$4,$C$51:$C$500,0)),"")</f>
        <v>172971863612</v>
      </c>
      <c r="H4" s="2">
        <f>IFERROR(SUM(D4:G4)*(4/MAX(1,COUNT(D4:G4))),"")</f>
        <v>748447085324</v>
      </c>
      <c r="I4" s="2">
        <f t="shared" ref="I4:N4" si="1">IFERROR(INDEX(I51:I500,MATCH($C$4,$C$51:$C$500,0)),"")</f>
        <v>611897173968</v>
      </c>
      <c r="J4" s="2">
        <f t="shared" si="1"/>
        <v>508498255069</v>
      </c>
      <c r="K4" s="2">
        <f t="shared" si="1"/>
        <v>377588881905</v>
      </c>
      <c r="L4" s="2">
        <f t="shared" si="1"/>
        <v>423553944251</v>
      </c>
      <c r="M4" s="2">
        <f t="shared" si="1"/>
        <v>387699802006</v>
      </c>
      <c r="N4" s="2">
        <f t="shared" si="1"/>
        <v>377429122430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5896410993</v>
      </c>
      <c r="E5" s="2">
        <f>IFERROR(INDEX(E51:E500,MATCH($C$5,$C$51:$C$500,0)),"")</f>
        <v>4937889379</v>
      </c>
      <c r="H5" s="2">
        <f>IFERROR(SUM(D5:G5)*(4/MAX(1,COUNT(D5:G5))),"")</f>
        <v>21668600744</v>
      </c>
      <c r="I5" s="2">
        <f t="shared" ref="I5:N5" si="2">IFERROR(INDEX(I51:I500,MATCH($C$5,$C$51:$C$500,0)),"")</f>
        <v>15526918552</v>
      </c>
      <c r="J5" s="2">
        <f t="shared" si="2"/>
        <v>10481465872</v>
      </c>
      <c r="K5" s="2">
        <f t="shared" si="2"/>
        <v>10573250133</v>
      </c>
      <c r="L5" s="2">
        <f t="shared" si="2"/>
        <v>11295947648</v>
      </c>
      <c r="M5" s="2">
        <f t="shared" si="2"/>
        <v>2953005686</v>
      </c>
      <c r="N5" s="2">
        <f t="shared" si="2"/>
        <v>-3813352539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282849777695</v>
      </c>
      <c r="E6" s="2">
        <f>IFERROR(INDEX(E51:E500,MATCH($C$6,$C$51:$C$500,0)),"")</f>
        <v>284636514895</v>
      </c>
      <c r="H6" s="2">
        <f>IFERROR(INDEX(D6:G6,COUNT(D6:G6)),"")</f>
        <v>284636514895</v>
      </c>
      <c r="I6" s="2">
        <f t="shared" ref="I6:N6" si="3">IFERROR(INDEX(I51:I500,MATCH($C$6,$C$51:$C$500,0)),"")</f>
        <v>279514509707</v>
      </c>
      <c r="J6" s="2">
        <f t="shared" si="3"/>
        <v>264102841141</v>
      </c>
      <c r="K6" s="2">
        <f t="shared" si="3"/>
        <v>82190694373</v>
      </c>
      <c r="L6" s="2">
        <f t="shared" si="3"/>
        <v>77499903494</v>
      </c>
      <c r="M6" s="2">
        <f t="shared" si="3"/>
        <v>92236536178</v>
      </c>
      <c r="N6" s="2">
        <f t="shared" si="3"/>
        <v>88874301173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1.77</v>
      </c>
      <c r="E7" s="3">
        <f>IFERROR(INDEX(E51:E500,MATCH($C$7,$C$51:$C$500,0))/1000000000,"")</f>
        <v>1.77</v>
      </c>
      <c r="H7" s="3">
        <f>IFERROR(INDEX(D7:G7,COUNT(D7:G7)),"")</f>
        <v>1.77</v>
      </c>
      <c r="I7" s="3">
        <f t="shared" ref="I7:N7" si="4">IFERROR(INDEX(I51:I500,MATCH($C$7,$C$51:$C$500,0))/1000000000,"")</f>
        <v>1.77</v>
      </c>
      <c r="J7" s="3">
        <f t="shared" si="4"/>
        <v>1.77</v>
      </c>
      <c r="K7" s="3">
        <f t="shared" si="4"/>
        <v>0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9000000000</v>
      </c>
      <c r="E8" s="2">
        <f>IFERROR(INDEX(E51:E500,MATCH("Free cash flow (Quarter)",$C$51:$C$500,0)),"")</f>
        <v>14000000000</v>
      </c>
      <c r="H8" s="2">
        <f>IFERROR(INDEX(D8:G8,COUNT(D8:G8)),"")</f>
        <v>14000000000</v>
      </c>
      <c r="I8" s="2">
        <f t="shared" ref="I8:N8" si="5">IFERROR(INDEX(I51:I500,MATCH($C$8,$C$51:$C$500,0)),"")</f>
        <v>-23000000000</v>
      </c>
      <c r="J8" s="2">
        <f t="shared" si="5"/>
        <v>-46000000000</v>
      </c>
      <c r="K8" s="2">
        <f t="shared" si="5"/>
        <v>7000000000</v>
      </c>
      <c r="L8" s="2">
        <f t="shared" si="5"/>
        <v>22000000000</v>
      </c>
      <c r="M8" s="2">
        <f t="shared" si="5"/>
        <v>-12000000000</v>
      </c>
      <c r="N8" s="2">
        <f t="shared" si="5"/>
        <v>23000000000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5.0599999999999996</v>
      </c>
      <c r="E9" s="3">
        <f>IFERROR(INDEX(E51:E500,MATCH("Free cash flow per share (Quarter)",$C$51:$C$500,0)),"")</f>
        <v>7.7</v>
      </c>
      <c r="H9" s="3">
        <f>IFERROR(INDEX(D9:G9,COUNT(D9:G9)),"")</f>
        <v>7.7</v>
      </c>
      <c r="I9" s="3">
        <f t="shared" ref="I9:N9" si="6">IFERROR(INDEX(I51:I500,MATCH($C$9,$C$51:$C$500,0)),"")</f>
        <v>-13.13</v>
      </c>
      <c r="J9" s="3">
        <f t="shared" si="6"/>
        <v>-25.88</v>
      </c>
      <c r="K9" s="3">
        <f t="shared" si="6"/>
        <v>54404.38</v>
      </c>
      <c r="L9" s="3">
        <f t="shared" si="6"/>
        <v>5614680.8099999996</v>
      </c>
      <c r="M9" s="3">
        <f t="shared" si="6"/>
        <v>-3056362.86</v>
      </c>
      <c r="N9" s="3">
        <f t="shared" si="6"/>
        <v>5697318.5499999998</v>
      </c>
    </row>
    <row r="10" spans="1:14" ht="15.5" x14ac:dyDescent="0.35">
      <c r="C10" t="s">
        <v>18</v>
      </c>
      <c r="D10" s="3">
        <f ca="1">IFERROR(IF(D9=0,"",D2/D9),"")</f>
        <v>34.980237154150203</v>
      </c>
      <c r="E10" s="3">
        <f ca="1">IFERROR(IF(E9=0,"",E2/E9),"")</f>
        <v>17.662337662337663</v>
      </c>
      <c r="I10" s="3">
        <f t="shared" ref="I10:N10" ca="1" si="7">IFERROR(IF(I9=0,"",I2/I9),"")</f>
        <v>-13.175932977913176</v>
      </c>
      <c r="J10" s="3">
        <f t="shared" ca="1" si="7"/>
        <v>-3.8253477588871716</v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42796771285</v>
      </c>
      <c r="E11" s="2">
        <f>IFERROR(INDEX(E51:E500,MATCH($C$11,$C$51:$C$500,0)),"")</f>
        <v>44900082203</v>
      </c>
      <c r="H11" s="2">
        <f>IFERROR(INDEX(D11:G11,COUNT(D11:G11)),"")</f>
        <v>44900082203</v>
      </c>
      <c r="I11" s="2">
        <f t="shared" ref="I11:N11" si="8">IFERROR(INDEX(I51:I500,MATCH($C$11,$C$51:$C$500,0)),"")</f>
        <v>55125384278</v>
      </c>
      <c r="J11" s="2">
        <f t="shared" si="8"/>
        <v>115434640548</v>
      </c>
      <c r="K11" s="2">
        <f t="shared" si="8"/>
        <v>17912916006</v>
      </c>
      <c r="L11" s="2">
        <f t="shared" si="8"/>
        <v>25313647785</v>
      </c>
      <c r="M11" s="2">
        <f t="shared" si="8"/>
        <v>13976649327</v>
      </c>
      <c r="N11" s="2">
        <f t="shared" si="8"/>
        <v>17347008644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24000000000</v>
      </c>
      <c r="E12" s="2">
        <f>IFERROR(INDEX(E51:E500,MATCH("Net Debt (Quarter)",$C$51:$C$500,0)),"")</f>
        <v>-9000000000</v>
      </c>
      <c r="H12" s="2">
        <f>IFERROR(INDEX(D12:G12,COUNT(D12:G12)),"")</f>
        <v>-9000000000</v>
      </c>
      <c r="I12" s="2">
        <f t="shared" ref="I12:N12" si="9">IFERROR(INDEX(I51:I500,MATCH($C$12,$C$51:$C$500,0)),"")</f>
        <v>-16000000000</v>
      </c>
      <c r="J12" s="2">
        <f t="shared" si="9"/>
        <v>-94000000000</v>
      </c>
      <c r="K12" s="2">
        <f t="shared" si="9"/>
        <v>-13000000000</v>
      </c>
      <c r="L12" s="2">
        <f t="shared" si="9"/>
        <v>-19000000000</v>
      </c>
      <c r="M12" s="2">
        <f t="shared" si="9"/>
        <v>-6000000000</v>
      </c>
      <c r="N12" s="2">
        <f t="shared" si="9"/>
        <v>-8000000000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66000000000</v>
      </c>
      <c r="E13" s="2">
        <f>IFERROR(INDEX(E51:E500,MATCH("Total Debt (Quarter)",$C$51:$C$500,0)),"")</f>
        <v>36000000000</v>
      </c>
      <c r="H13" s="2">
        <f>IFERROR(INDEX(D13:G13,COUNT(D13:G13)),"")</f>
        <v>36000000000</v>
      </c>
      <c r="I13" s="2">
        <f t="shared" ref="I13:N13" si="10">IFERROR(INDEX(I51:I500,MATCH($C$13,$C$51:$C$500,0)),"")</f>
        <v>39000000000</v>
      </c>
      <c r="J13" s="2">
        <f t="shared" si="10"/>
        <v>21000000000</v>
      </c>
      <c r="K13" s="2">
        <f t="shared" si="10"/>
        <v>5000000000</v>
      </c>
      <c r="L13" s="2">
        <f t="shared" si="10"/>
        <v>6000000000</v>
      </c>
      <c r="M13" s="2">
        <f t="shared" si="10"/>
        <v>8000000000</v>
      </c>
      <c r="N13" s="2">
        <f t="shared" si="10"/>
        <v>9000000000</v>
      </c>
    </row>
    <row r="14" spans="1:14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N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</row>
    <row r="15" spans="1:14" ht="15.5" x14ac:dyDescent="0.35">
      <c r="C15" t="s">
        <v>28</v>
      </c>
      <c r="D15" s="2">
        <f>IFERROR(INDEX(D51:D500,MATCH($C$15,$C$51:$C$500,0)),"")</f>
        <v>-1249689921</v>
      </c>
      <c r="E15" s="2">
        <f>IFERROR(INDEX(E51:E500,MATCH($C$15,$C$51:$C$500,0)),"")</f>
        <v>-1427842606</v>
      </c>
      <c r="H15" s="2">
        <f>IFERROR(SUM(D15:G15)*(4/MAX(1,COUNT(D15:G15))),"")</f>
        <v>-5355065054</v>
      </c>
      <c r="I15" s="2">
        <f t="shared" ref="I15:N15" si="12">IFERROR(INDEX(I51:I500,MATCH($C$15,$C$51:$C$500,0)),"")</f>
        <v>-6192415982</v>
      </c>
      <c r="J15" s="2">
        <f t="shared" si="12"/>
        <v>-4470257479</v>
      </c>
      <c r="K15" s="2">
        <f t="shared" si="12"/>
        <v>-2688535299</v>
      </c>
      <c r="L15" s="2">
        <f t="shared" si="12"/>
        <v>-2695422166</v>
      </c>
      <c r="M15" s="2">
        <f t="shared" si="12"/>
        <v>-1093998643</v>
      </c>
      <c r="N15" s="2">
        <f t="shared" si="12"/>
        <v>-1254425910</v>
      </c>
    </row>
    <row r="16" spans="1:14" ht="15.5" x14ac:dyDescent="0.35">
      <c r="C16" t="s">
        <v>29</v>
      </c>
      <c r="D16" s="2">
        <f>IFERROR(INDEX(D51:D500,MATCH($C$16,$C$51:$C$500,0)),"")</f>
        <v>7275640917</v>
      </c>
      <c r="E16" s="2">
        <f>IFERROR(INDEX(E51:E500,MATCH($C$16,$C$51:$C$500,0)),"")</f>
        <v>6549847794</v>
      </c>
      <c r="H16" s="2">
        <f>IFERROR(SUM(D16:G16)*(4/MAX(1,COUNT(D16:G16))),"")</f>
        <v>27650977422</v>
      </c>
      <c r="I16" s="2">
        <f t="shared" ref="I16:N16" si="13">IFERROR(INDEX(I51:I500,MATCH($C$16,$C$51:$C$500,0)),"")</f>
        <v>22076357394</v>
      </c>
      <c r="J16" s="2">
        <f t="shared" si="13"/>
        <v>14227829785</v>
      </c>
      <c r="K16" s="2">
        <f t="shared" si="13"/>
        <v>11185517490</v>
      </c>
      <c r="L16" s="2">
        <f t="shared" si="13"/>
        <v>15252170260</v>
      </c>
      <c r="M16" s="2">
        <f t="shared" si="13"/>
        <v>4858322396</v>
      </c>
      <c r="N16" s="2">
        <f t="shared" si="13"/>
        <v>-1914988616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38</v>
      </c>
      <c r="C19" t="s">
        <v>39</v>
      </c>
    </row>
    <row r="20" spans="1:14" ht="15.5" x14ac:dyDescent="0.35">
      <c r="A20" t="s">
        <v>40</v>
      </c>
      <c r="C20" t="s">
        <v>41</v>
      </c>
      <c r="D20" s="2">
        <f ca="1">IFERROR(D21*D2,"")</f>
        <v>313290000000</v>
      </c>
      <c r="E20" s="2">
        <f ca="1">IFERROR(E21*E2,"")</f>
        <v>240720000000</v>
      </c>
      <c r="H20" s="2">
        <f t="shared" ref="H20:N20" ca="1" si="14">IFERROR(H21*H2,"")</f>
        <v>240720000000</v>
      </c>
      <c r="I20" s="2">
        <f t="shared" ca="1" si="14"/>
        <v>306210000000</v>
      </c>
      <c r="J20" s="2">
        <f t="shared" ca="1" si="14"/>
        <v>175230000000</v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1770000000</v>
      </c>
      <c r="E21" s="2">
        <f>IFERROR(INDEX(E51:E500,MATCH($C$7,$C$51:$C$500,0)),"")</f>
        <v>1770000000</v>
      </c>
      <c r="H21" s="2">
        <f>IFERROR(INDEX(D21:G21,COUNT(D21:G21)),"")</f>
        <v>1770000000</v>
      </c>
      <c r="I21" s="2">
        <f t="shared" ref="I21:N21" si="15">IFERROR(INDEX(I51:I500,MATCH($C$7,$C$51:$C$500,0)),"")</f>
        <v>1770000000</v>
      </c>
      <c r="J21" s="2">
        <f t="shared" si="15"/>
        <v>1770000000</v>
      </c>
      <c r="K21" s="2">
        <f t="shared" si="15"/>
        <v>0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42</v>
      </c>
      <c r="C23" t="s">
        <v>43</v>
      </c>
      <c r="D23" s="3">
        <f>IFERROR(D5/D6*100,"")</f>
        <v>2.0846440259034473</v>
      </c>
      <c r="E23" s="3">
        <f>IFERROR(E5/E6*100,"")</f>
        <v>1.7348053115467443</v>
      </c>
      <c r="H23" s="3">
        <f t="shared" ref="H23:N23" si="16">IFERROR(H5/H6*100,"")</f>
        <v>7.6127269728528555</v>
      </c>
      <c r="I23" s="3">
        <f t="shared" si="16"/>
        <v>5.554959765157105</v>
      </c>
      <c r="J23" s="3">
        <f t="shared" si="16"/>
        <v>3.9687062156230737</v>
      </c>
      <c r="K23" s="3">
        <f t="shared" si="16"/>
        <v>12.864291041290144</v>
      </c>
      <c r="L23" s="3">
        <f t="shared" si="16"/>
        <v>14.575434469895212</v>
      </c>
      <c r="M23" s="3">
        <f t="shared" si="16"/>
        <v>3.2015574395608564</v>
      </c>
      <c r="N23" s="3">
        <f t="shared" si="16"/>
        <v>-4.2907257651197108</v>
      </c>
    </row>
    <row r="24" spans="1:14" ht="15.5" x14ac:dyDescent="0.35">
      <c r="C24" t="s">
        <v>44</v>
      </c>
      <c r="D24" s="4">
        <f>IFERROR(_xlfn.RRI(5,I23,D23),"")</f>
        <v>-0.17800306617701334</v>
      </c>
      <c r="E24" s="4">
        <f>IFERROR(_xlfn.RRI(5,J23,E23),"")</f>
        <v>-0.15253775662956903</v>
      </c>
      <c r="H24" s="4">
        <f t="shared" ref="H24:N24" si="17">IFERROR(_xlfn.RRI(5,M23,H23),"")</f>
        <v>0.18914767550063094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45</v>
      </c>
      <c r="C25" t="s">
        <v>46</v>
      </c>
      <c r="D25" s="3">
        <f>IFERROR(INDEX(D51:D500,MATCH($A$25,$C$51:$C$500,0)),"")</f>
        <v>3.33</v>
      </c>
      <c r="E25" s="3">
        <f>IFERROR(INDEX(E51:E500,MATCH($A$25,$C$51:$C$500,0)),"")</f>
        <v>2.79</v>
      </c>
      <c r="H25" s="3">
        <f>IFERROR(INDEX(D25:G25,COUNT(D25:G25)),"")</f>
        <v>2.79</v>
      </c>
      <c r="I25" s="3">
        <f t="shared" ref="I25:N25" si="18">IFERROR(INDEX(I51:I500,MATCH($C$25,$C$51:$C$500,0)),"")</f>
        <v>8.02</v>
      </c>
      <c r="J25" s="3">
        <f t="shared" si="18"/>
        <v>5.31</v>
      </c>
      <c r="K25" s="3">
        <f t="shared" si="18"/>
        <v>65672.12</v>
      </c>
      <c r="L25" s="3">
        <f t="shared" si="18"/>
        <v>2832772.53</v>
      </c>
      <c r="M25" s="3">
        <f t="shared" si="18"/>
        <v>747641.08</v>
      </c>
      <c r="N25" s="3">
        <f t="shared" si="18"/>
        <v>-942694.7</v>
      </c>
    </row>
    <row r="26" spans="1:14" ht="15.5" x14ac:dyDescent="0.35">
      <c r="C26" t="s">
        <v>47</v>
      </c>
      <c r="D26" s="4">
        <f>IFERROR(_xlfn.RRI(5,I25,D25),"")</f>
        <v>-0.1612085923068316</v>
      </c>
      <c r="E26" s="4">
        <f>IFERROR(_xlfn.RRI(5,J25,E25),"")</f>
        <v>-0.1207711371410769</v>
      </c>
      <c r="H26" s="4">
        <f t="shared" ref="H26:N26" si="19">IFERROR(_xlfn.RRI(5,M25,H25),"")</f>
        <v>-0.91789261713381165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48</v>
      </c>
      <c r="D27" s="3">
        <f>IFERROR(D4/D21,"")</f>
        <v>113.70151358757062</v>
      </c>
      <c r="E27" s="3">
        <f>IFERROR(E4/E21,"")</f>
        <v>97.724216729943507</v>
      </c>
      <c r="H27" s="3">
        <f t="shared" ref="H27:N27" si="20">IFERROR(H4/H21,"")</f>
        <v>422.85146063502827</v>
      </c>
      <c r="I27" s="3">
        <f t="shared" si="20"/>
        <v>345.70461806101696</v>
      </c>
      <c r="J27" s="3">
        <f t="shared" si="20"/>
        <v>287.28714975649717</v>
      </c>
      <c r="K27" s="3" t="str">
        <f t="shared" si="20"/>
        <v/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49</v>
      </c>
      <c r="D28" s="4">
        <f>IFERROR(_xlfn.RRI(5,I27,D27),"")</f>
        <v>-0.19940621751808785</v>
      </c>
      <c r="E28" s="4">
        <f>IFERROR(_xlfn.RRI(5,J27,E27),"")</f>
        <v>-0.19399599552240399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50</v>
      </c>
      <c r="H29" s="4">
        <f t="shared" ref="H29:N29" si="22">IFERROR(((H25-I25)/I25)*100%,"")</f>
        <v>-0.65211970074812964</v>
      </c>
      <c r="I29" s="4">
        <f t="shared" si="22"/>
        <v>0.5103578154425612</v>
      </c>
      <c r="J29" s="4">
        <f t="shared" si="22"/>
        <v>-0.99991914377059854</v>
      </c>
      <c r="K29" s="4">
        <f t="shared" si="22"/>
        <v>-0.97681701608423877</v>
      </c>
      <c r="L29" s="4">
        <f t="shared" si="22"/>
        <v>2.7889471375756933</v>
      </c>
      <c r="M29" s="4">
        <f t="shared" si="22"/>
        <v>-1.7930893002792949</v>
      </c>
      <c r="N29" s="4" t="str">
        <f t="shared" si="22"/>
        <v/>
      </c>
    </row>
    <row r="30" spans="1:14" ht="15.5" x14ac:dyDescent="0.35">
      <c r="C30" t="s">
        <v>51</v>
      </c>
      <c r="H30" s="4">
        <f t="shared" ref="H30:N30" si="23">IFERROR(((H27-I27)/I27)*100%,"")</f>
        <v>0.22315826443601305</v>
      </c>
      <c r="I30" s="4">
        <f t="shared" si="23"/>
        <v>0.20334173788849963</v>
      </c>
      <c r="J30" s="4" t="str">
        <f t="shared" si="23"/>
        <v/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151.41</v>
      </c>
      <c r="E32" s="3">
        <f>IFERROR(INDEX(E51:E500,MATCH($A$32,$C$51:$C$500,0)),"")</f>
        <v>152.09</v>
      </c>
      <c r="H32" s="3">
        <f>IFERROR(INDEX(D32:G32,COUNT(D32:G32)),"")</f>
        <v>152.09</v>
      </c>
      <c r="I32" s="3">
        <f t="shared" ref="I32:N32" si="24">IFERROR(INDEX(I51:I500,MATCH($C$32,$C$51:$C$500,0)),"")</f>
        <v>149.30000000000001</v>
      </c>
      <c r="J32" s="3">
        <f t="shared" si="24"/>
        <v>142.82</v>
      </c>
      <c r="K32" s="3">
        <f t="shared" si="24"/>
        <v>576104.03</v>
      </c>
      <c r="L32" s="3">
        <f t="shared" si="24"/>
        <v>16715912.550000001</v>
      </c>
      <c r="M32" s="3">
        <f t="shared" si="24"/>
        <v>20609242.75</v>
      </c>
      <c r="N32" s="3">
        <f t="shared" si="24"/>
        <v>19870991.32</v>
      </c>
    </row>
    <row r="33" spans="1:14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0.9</v>
      </c>
      <c r="E33" s="3">
        <f>IFERROR(INDEX(E51:E500,MATCH($A$33,$C$51:$C$500,0)),"")</f>
        <v>1.1000000000000001</v>
      </c>
      <c r="H33" s="3">
        <f>IFERROR(INDEX(D33:G33,COUNT(D33:G33)),"")</f>
        <v>1.1000000000000001</v>
      </c>
      <c r="I33" s="3">
        <f t="shared" ref="I33:N33" si="25">IFERROR(INDEX(I51:I500,MATCH($C$33,$C$51:$C$500,0)),"")</f>
        <v>1.1599999999999999</v>
      </c>
      <c r="J33" s="3">
        <f t="shared" si="25"/>
        <v>0.69</v>
      </c>
      <c r="K33" s="3">
        <f t="shared" si="25"/>
        <v>0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40.840000000000003</v>
      </c>
      <c r="E34" s="3">
        <f>IFERROR(INDEX(E51:E500,MATCH($A$34,$C$51:$C$500,0)),"")</f>
        <v>60.22</v>
      </c>
      <c r="H34" s="3">
        <f>IFERROR(INDEX(D34:G34,COUNT(D34:G34)),"")</f>
        <v>60.22</v>
      </c>
      <c r="I34" s="3">
        <f t="shared" ref="I34:N34" si="26">IFERROR(INDEX(I51:I500,MATCH($C$34,$C$51:$C$500,0)),"")</f>
        <v>21.57</v>
      </c>
      <c r="J34" s="3">
        <f t="shared" si="26"/>
        <v>18.64</v>
      </c>
      <c r="K34" s="3">
        <f t="shared" si="26"/>
        <v>0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1.2</v>
      </c>
      <c r="E35" s="3">
        <f>IFERROR(INDEX(E51:E500,MATCH($A$35,$C$51:$C$500,0)),"")</f>
        <v>1.72</v>
      </c>
      <c r="H35" s="3">
        <f>IFERROR(INDEX(D35:G35,COUNT(D35:G35)),"")</f>
        <v>1.72</v>
      </c>
      <c r="I35" s="3">
        <f t="shared" ref="I35:N35" si="27">IFERROR(INDEX(I51:I500,MATCH($C$35,$C$51:$C$500,0)),"")</f>
        <v>0.5</v>
      </c>
      <c r="J35" s="3">
        <f t="shared" si="27"/>
        <v>0.34</v>
      </c>
      <c r="K35" s="3">
        <f t="shared" si="27"/>
        <v>0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64</v>
      </c>
      <c r="C36" t="s">
        <v>65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N36" si="28">IFERROR(INDEX(H51:H500,MATCH($C$36,$C$51:$C$500,0)),"")</f>
        <v>0.32700000000000001</v>
      </c>
      <c r="I36" s="4">
        <f t="shared" si="28"/>
        <v>0.4985</v>
      </c>
      <c r="J36" s="4">
        <f t="shared" si="28"/>
        <v>0.49880000000000002</v>
      </c>
      <c r="K36" s="4">
        <f t="shared" si="28"/>
        <v>0.27190000000000003</v>
      </c>
      <c r="L36" s="4">
        <f t="shared" si="28"/>
        <v>0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66</v>
      </c>
      <c r="C37" t="s">
        <v>67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N37" si="29">IFERROR(INDEX(H51:H500,MATCH($C$37,$C$51:$C$500,0)),"")</f>
        <v>4</v>
      </c>
      <c r="I37" s="3">
        <f t="shared" si="29"/>
        <v>4</v>
      </c>
      <c r="J37" s="3">
        <f t="shared" si="29"/>
        <v>2.65</v>
      </c>
      <c r="K37" s="3">
        <f t="shared" si="29"/>
        <v>1.25</v>
      </c>
      <c r="L37" s="3">
        <f t="shared" si="29"/>
        <v>0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73</v>
      </c>
      <c r="C51" t="s">
        <v>6</v>
      </c>
      <c r="D51" s="5">
        <v>201251679050</v>
      </c>
      <c r="E51" s="5">
        <v>172971863612</v>
      </c>
      <c r="F51" s="5">
        <v>185241726325</v>
      </c>
      <c r="G51" s="5">
        <v>161180197140</v>
      </c>
      <c r="I51" s="5">
        <v>611897173968</v>
      </c>
      <c r="J51" s="5">
        <v>508498255069</v>
      </c>
      <c r="K51" s="5">
        <v>377588881905</v>
      </c>
      <c r="L51" s="5">
        <v>423553944251</v>
      </c>
      <c r="M51" s="5">
        <v>387699802006</v>
      </c>
      <c r="N51" s="5">
        <v>377429122430</v>
      </c>
    </row>
    <row r="52" spans="2:14" ht="15.5" x14ac:dyDescent="0.35">
      <c r="C52" t="s">
        <v>74</v>
      </c>
      <c r="D52" s="5">
        <v>-164051440624</v>
      </c>
      <c r="E52" s="5">
        <v>-140783438416</v>
      </c>
      <c r="F52" s="5">
        <v>-151075760718</v>
      </c>
      <c r="G52" s="5">
        <v>-128779154393</v>
      </c>
      <c r="I52" s="5">
        <v>-505344549198</v>
      </c>
      <c r="J52" s="5">
        <v>-426716267800</v>
      </c>
      <c r="K52" s="5">
        <v>-304494316161</v>
      </c>
      <c r="L52" s="5">
        <v>-344599210410</v>
      </c>
      <c r="M52" s="5">
        <v>-325019655953</v>
      </c>
      <c r="N52" s="5">
        <v>-318860817149</v>
      </c>
    </row>
    <row r="53" spans="2:14" ht="15.5" x14ac:dyDescent="0.35">
      <c r="C53" t="s">
        <v>75</v>
      </c>
      <c r="D53" s="5">
        <v>37200238426</v>
      </c>
      <c r="E53" s="5">
        <v>32188425196</v>
      </c>
      <c r="F53" s="5">
        <v>34165965607</v>
      </c>
      <c r="G53" s="5">
        <v>32401042747</v>
      </c>
      <c r="I53" s="5">
        <v>106552624770</v>
      </c>
      <c r="J53" s="5">
        <v>81781987269</v>
      </c>
      <c r="K53" s="5">
        <v>73094565744</v>
      </c>
      <c r="L53" s="5">
        <v>78954733841</v>
      </c>
      <c r="M53" s="5">
        <v>62680146053</v>
      </c>
      <c r="N53" s="5">
        <v>58568305281</v>
      </c>
    </row>
    <row r="54" spans="2:14" ht="15.5" x14ac:dyDescent="0.35">
      <c r="C54" t="s">
        <v>76</v>
      </c>
      <c r="D54" s="5">
        <v>-26964382549</v>
      </c>
      <c r="E54" s="5">
        <v>-23281196079</v>
      </c>
      <c r="F54" s="5">
        <v>-24898819937</v>
      </c>
      <c r="G54" s="5">
        <v>-22722588196</v>
      </c>
      <c r="I54" s="5">
        <v>-84454383700</v>
      </c>
      <c r="J54" s="5">
        <v>-75039260146</v>
      </c>
      <c r="K54" s="5">
        <v>-64595318157</v>
      </c>
      <c r="L54" s="5">
        <v>-61970414552</v>
      </c>
      <c r="M54" s="5">
        <v>-55430233397</v>
      </c>
      <c r="N54" s="5">
        <v>-57840687336</v>
      </c>
    </row>
    <row r="55" spans="2:14" ht="15.5" x14ac:dyDescent="0.35">
      <c r="C55" t="s">
        <v>361</v>
      </c>
      <c r="D55" s="5">
        <v>-26964382549</v>
      </c>
      <c r="E55" s="5">
        <v>-23281196079</v>
      </c>
      <c r="F55" s="5">
        <v>-24898819937</v>
      </c>
      <c r="G55" s="5">
        <v>-22722588196</v>
      </c>
      <c r="I55" s="5">
        <v>-84454383700</v>
      </c>
      <c r="J55" s="5">
        <v>-75039260146</v>
      </c>
      <c r="K55" s="5">
        <v>-64595318157</v>
      </c>
      <c r="L55" s="5">
        <v>-61970414552</v>
      </c>
      <c r="M55" s="5">
        <v>-55430233397</v>
      </c>
      <c r="N55" s="5">
        <v>-57840687336</v>
      </c>
    </row>
    <row r="56" spans="2:14" ht="15.5" x14ac:dyDescent="0.35">
      <c r="C56" t="s">
        <v>78</v>
      </c>
      <c r="D56" s="5">
        <v>10235855877</v>
      </c>
      <c r="E56" s="5">
        <v>8907229117</v>
      </c>
      <c r="F56" s="5">
        <v>9267145670</v>
      </c>
      <c r="G56" s="5">
        <v>9678454551</v>
      </c>
      <c r="I56" s="5">
        <v>22098241070</v>
      </c>
      <c r="J56" s="5">
        <v>6742727123</v>
      </c>
      <c r="K56" s="5">
        <v>8499247587</v>
      </c>
      <c r="L56" s="5">
        <v>16984319289</v>
      </c>
      <c r="M56" s="5">
        <v>7249912656</v>
      </c>
      <c r="N56" s="5">
        <v>727617945</v>
      </c>
    </row>
    <row r="57" spans="2:14" ht="15.5" x14ac:dyDescent="0.35">
      <c r="C57" t="s">
        <v>79</v>
      </c>
      <c r="D57" s="5">
        <v>-2960214960</v>
      </c>
      <c r="E57" s="5">
        <v>-2357381323</v>
      </c>
      <c r="F57" s="5">
        <v>-210121892</v>
      </c>
      <c r="G57" s="5">
        <v>145121503</v>
      </c>
      <c r="I57" s="5">
        <v>-21883676</v>
      </c>
      <c r="J57" s="5">
        <v>7485102662</v>
      </c>
      <c r="K57" s="5">
        <v>2686269903</v>
      </c>
      <c r="L57" s="5">
        <v>-1732149029</v>
      </c>
      <c r="M57" s="5">
        <v>-2391590260</v>
      </c>
      <c r="N57" s="5">
        <v>-2642606561</v>
      </c>
    </row>
    <row r="58" spans="2:14" ht="15.5" x14ac:dyDescent="0.35">
      <c r="C58" t="s">
        <v>81</v>
      </c>
      <c r="F58" s="5">
        <v>-210121892</v>
      </c>
      <c r="G58" s="5">
        <v>145121503</v>
      </c>
      <c r="I58" s="5">
        <v>-21883676</v>
      </c>
      <c r="J58" s="5">
        <v>7485102662</v>
      </c>
      <c r="K58" s="5">
        <v>2686269903</v>
      </c>
      <c r="L58" s="5">
        <v>-1732149029</v>
      </c>
      <c r="M58" s="5">
        <v>-2391590260</v>
      </c>
      <c r="N58" s="5">
        <v>-2642606561</v>
      </c>
    </row>
    <row r="59" spans="2:14" ht="15.5" x14ac:dyDescent="0.35">
      <c r="C59" t="s">
        <v>82</v>
      </c>
      <c r="D59" s="5">
        <v>-2960214960</v>
      </c>
      <c r="E59" s="5">
        <v>-2357381323</v>
      </c>
      <c r="F59" s="5">
        <v>-210121892</v>
      </c>
      <c r="G59" s="5">
        <v>145121503</v>
      </c>
      <c r="I59" s="5">
        <v>-21883676</v>
      </c>
      <c r="J59" s="5">
        <v>7485102662</v>
      </c>
      <c r="K59" s="5">
        <v>2686269903</v>
      </c>
      <c r="L59" s="5">
        <v>-1732149029</v>
      </c>
      <c r="M59" s="5">
        <v>-2391590260</v>
      </c>
      <c r="N59" s="5">
        <v>-2642606561</v>
      </c>
    </row>
    <row r="60" spans="2:14" ht="15.5" x14ac:dyDescent="0.35">
      <c r="C60" t="s">
        <v>29</v>
      </c>
      <c r="D60" s="5">
        <v>7275640917</v>
      </c>
      <c r="E60" s="5">
        <v>6549847794</v>
      </c>
      <c r="F60" s="5">
        <v>9057023778</v>
      </c>
      <c r="G60" s="5">
        <v>9823576054</v>
      </c>
      <c r="I60" s="5">
        <v>22076357394</v>
      </c>
      <c r="J60" s="5">
        <v>14227829785</v>
      </c>
      <c r="K60" s="5">
        <v>11185517490</v>
      </c>
      <c r="L60" s="5">
        <v>15252170260</v>
      </c>
      <c r="M60" s="5">
        <v>4858322396</v>
      </c>
      <c r="N60" s="5">
        <v>-1914988616</v>
      </c>
    </row>
    <row r="61" spans="2:14" ht="15.5" x14ac:dyDescent="0.35">
      <c r="C61" t="s">
        <v>28</v>
      </c>
      <c r="D61" s="5">
        <v>-1249689921</v>
      </c>
      <c r="E61" s="5">
        <v>-1427842606</v>
      </c>
      <c r="F61" s="5">
        <v>-3068653706</v>
      </c>
      <c r="G61" s="5">
        <v>-2133190375</v>
      </c>
      <c r="I61" s="5">
        <v>-6192415982</v>
      </c>
      <c r="J61" s="5">
        <v>-4470257479</v>
      </c>
      <c r="K61" s="5">
        <v>-2688535299</v>
      </c>
      <c r="L61" s="5">
        <v>-2695422166</v>
      </c>
      <c r="M61" s="5">
        <v>-1093998643</v>
      </c>
      <c r="N61" s="5">
        <v>-1254425910</v>
      </c>
    </row>
    <row r="62" spans="2:14" ht="15.5" x14ac:dyDescent="0.35">
      <c r="C62" t="s">
        <v>83</v>
      </c>
      <c r="F62" s="5">
        <v>-2098588549</v>
      </c>
      <c r="G62" s="5">
        <v>-2261114975</v>
      </c>
      <c r="I62" s="5">
        <v>-5606124629</v>
      </c>
      <c r="J62" s="5">
        <v>-5257779581</v>
      </c>
      <c r="K62" s="5">
        <v>-3220106901</v>
      </c>
      <c r="L62" s="5">
        <v>-3094499893</v>
      </c>
      <c r="M62" s="5">
        <v>-1340316857</v>
      </c>
      <c r="N62" s="5">
        <v>-1346565515</v>
      </c>
    </row>
    <row r="63" spans="2:14" ht="15.5" x14ac:dyDescent="0.35">
      <c r="C63" t="s">
        <v>84</v>
      </c>
      <c r="F63" s="5">
        <v>-970065157</v>
      </c>
      <c r="G63" s="5">
        <v>127924600</v>
      </c>
      <c r="I63" s="5">
        <v>-586291353</v>
      </c>
      <c r="J63" s="5">
        <v>787522102</v>
      </c>
      <c r="K63" s="5">
        <v>531571602</v>
      </c>
      <c r="L63" s="5">
        <v>399077727</v>
      </c>
      <c r="M63" s="5">
        <v>246318214</v>
      </c>
      <c r="N63" s="5">
        <v>92139605</v>
      </c>
    </row>
    <row r="64" spans="2:14" ht="15.5" x14ac:dyDescent="0.35">
      <c r="C64" t="s">
        <v>85</v>
      </c>
      <c r="D64" s="5">
        <v>-1249689921</v>
      </c>
      <c r="E64" s="5">
        <v>-1427842606</v>
      </c>
      <c r="F64" s="5">
        <v>-3068653706</v>
      </c>
      <c r="G64" s="5">
        <v>-2133190375</v>
      </c>
      <c r="I64" s="5">
        <v>-6192415982</v>
      </c>
      <c r="J64" s="5">
        <v>-4470257479</v>
      </c>
      <c r="K64" s="5">
        <v>-2688535299</v>
      </c>
      <c r="L64" s="5">
        <v>-2695422166</v>
      </c>
      <c r="M64" s="5">
        <v>-1093998643</v>
      </c>
      <c r="N64" s="5">
        <v>-1254425910</v>
      </c>
    </row>
    <row r="65" spans="2:14" ht="15.5" x14ac:dyDescent="0.35">
      <c r="C65" t="s">
        <v>87</v>
      </c>
      <c r="D65" s="5">
        <v>6025950996</v>
      </c>
      <c r="E65" s="5">
        <v>5122005188</v>
      </c>
      <c r="F65" s="5">
        <v>5988370072</v>
      </c>
      <c r="G65" s="5">
        <v>7690385679</v>
      </c>
      <c r="I65" s="5">
        <v>15883941412</v>
      </c>
      <c r="J65" s="5">
        <v>9757572306</v>
      </c>
      <c r="K65" s="5">
        <v>8496982191</v>
      </c>
      <c r="L65" s="5">
        <v>12556748094</v>
      </c>
      <c r="M65" s="5">
        <v>3764323753</v>
      </c>
      <c r="N65" s="5">
        <v>-3169414526</v>
      </c>
    </row>
    <row r="66" spans="2:14" ht="15.5" x14ac:dyDescent="0.35">
      <c r="C66" t="s">
        <v>88</v>
      </c>
      <c r="F66" s="5">
        <v>1339714259</v>
      </c>
      <c r="I66" s="5">
        <v>1339714259</v>
      </c>
      <c r="J66" s="5">
        <v>1171328102</v>
      </c>
      <c r="K66" s="5">
        <v>2609808688</v>
      </c>
      <c r="L66" s="5">
        <v>-41912350</v>
      </c>
      <c r="M66" s="5">
        <v>-42248748</v>
      </c>
      <c r="N66" s="5">
        <v>-47897331</v>
      </c>
    </row>
    <row r="67" spans="2:14" ht="15.5" x14ac:dyDescent="0.35">
      <c r="C67" t="s">
        <v>89</v>
      </c>
      <c r="D67" s="5">
        <v>6025950996</v>
      </c>
      <c r="E67" s="5">
        <v>5122005188</v>
      </c>
      <c r="F67" s="5">
        <v>7328084331</v>
      </c>
      <c r="G67" s="5">
        <v>7690385679</v>
      </c>
      <c r="I67" s="5">
        <v>17223655671</v>
      </c>
      <c r="J67" s="5">
        <v>10928900408</v>
      </c>
      <c r="K67" s="5">
        <v>11106790879</v>
      </c>
      <c r="L67" s="5">
        <v>12514835744</v>
      </c>
      <c r="M67" s="5">
        <v>3722075005</v>
      </c>
      <c r="N67" s="5">
        <v>-3217311857</v>
      </c>
    </row>
    <row r="68" spans="2:14" ht="15.5" x14ac:dyDescent="0.35">
      <c r="C68" t="s">
        <v>90</v>
      </c>
      <c r="D68" s="5">
        <v>6025950996</v>
      </c>
      <c r="E68" s="5">
        <v>5122005188</v>
      </c>
      <c r="F68" s="5">
        <v>5988370072</v>
      </c>
      <c r="G68" s="5">
        <v>7690385679</v>
      </c>
      <c r="I68" s="5">
        <v>15883941412</v>
      </c>
      <c r="J68" s="5">
        <v>9757572306</v>
      </c>
      <c r="K68" s="5">
        <v>8496982190</v>
      </c>
      <c r="L68" s="5">
        <v>12556748094</v>
      </c>
      <c r="M68" s="5">
        <v>3764323753</v>
      </c>
      <c r="N68" s="5">
        <v>-3169384526</v>
      </c>
    </row>
    <row r="69" spans="2:14" ht="15.5" x14ac:dyDescent="0.35">
      <c r="C69" t="s">
        <v>8</v>
      </c>
      <c r="D69" s="5">
        <v>5896410993</v>
      </c>
      <c r="E69" s="5">
        <v>4937889379</v>
      </c>
      <c r="F69" s="5">
        <v>6745804010</v>
      </c>
      <c r="G69" s="5">
        <v>6921561503</v>
      </c>
      <c r="I69" s="5">
        <v>15526918552</v>
      </c>
      <c r="J69" s="5">
        <v>10481465872</v>
      </c>
      <c r="K69" s="5">
        <v>10573250133</v>
      </c>
      <c r="L69" s="5">
        <v>11295947648</v>
      </c>
      <c r="M69" s="5">
        <v>2953005686</v>
      </c>
      <c r="N69" s="5">
        <v>-3813352539</v>
      </c>
    </row>
    <row r="70" spans="2:14" ht="15.5" x14ac:dyDescent="0.35">
      <c r="C70" t="s">
        <v>91</v>
      </c>
      <c r="D70" s="5">
        <v>129540003</v>
      </c>
      <c r="E70" s="5">
        <v>184115809</v>
      </c>
      <c r="F70" s="5">
        <v>582280321</v>
      </c>
      <c r="G70" s="5">
        <v>768824176</v>
      </c>
      <c r="I70" s="5">
        <v>1696737119</v>
      </c>
      <c r="J70" s="5">
        <v>447434536</v>
      </c>
      <c r="K70" s="5">
        <v>533540745</v>
      </c>
      <c r="L70" s="5">
        <v>1218888096</v>
      </c>
      <c r="M70" s="5">
        <v>769069319</v>
      </c>
      <c r="N70" s="5">
        <v>596070682</v>
      </c>
    </row>
    <row r="71" spans="2:14" ht="15.5" x14ac:dyDescent="0.35">
      <c r="C71" t="s">
        <v>92</v>
      </c>
      <c r="D71" s="5">
        <v>6025950996</v>
      </c>
      <c r="E71" s="5">
        <v>5122005188</v>
      </c>
      <c r="F71" s="5">
        <v>5988370072</v>
      </c>
      <c r="G71" s="5">
        <v>7690385679</v>
      </c>
      <c r="I71" s="5">
        <v>15883941412</v>
      </c>
      <c r="J71" s="5">
        <v>9757572306</v>
      </c>
      <c r="K71" s="5">
        <v>8496982190</v>
      </c>
      <c r="L71" s="5">
        <v>12556748094</v>
      </c>
      <c r="M71" s="5">
        <v>3764323753</v>
      </c>
      <c r="N71" s="5">
        <v>-3169384526</v>
      </c>
    </row>
    <row r="72" spans="2:14" ht="15.5" x14ac:dyDescent="0.35">
      <c r="C72" t="s">
        <v>93</v>
      </c>
      <c r="D72" s="5">
        <v>6025950996</v>
      </c>
      <c r="E72" s="5">
        <v>5122005188</v>
      </c>
      <c r="F72" s="5">
        <v>7328084331</v>
      </c>
      <c r="G72" s="5">
        <v>7690385679</v>
      </c>
      <c r="I72" s="5">
        <v>17223655671</v>
      </c>
      <c r="J72" s="5">
        <v>10928900408</v>
      </c>
      <c r="K72" s="5">
        <v>11106790878</v>
      </c>
      <c r="L72" s="5">
        <v>12514835744</v>
      </c>
      <c r="M72" s="5">
        <v>3722075005</v>
      </c>
      <c r="N72" s="5">
        <v>-3217281857</v>
      </c>
    </row>
    <row r="73" spans="2:14" ht="15.5" x14ac:dyDescent="0.35">
      <c r="C73" t="s">
        <v>94</v>
      </c>
      <c r="D73" s="5">
        <v>6025950996</v>
      </c>
      <c r="E73" s="5">
        <v>5122005188</v>
      </c>
      <c r="F73" s="5">
        <v>7328084331</v>
      </c>
      <c r="G73" s="5">
        <v>7690385679</v>
      </c>
      <c r="I73" s="5">
        <v>17223655671</v>
      </c>
      <c r="J73" s="5">
        <v>10928900408</v>
      </c>
      <c r="K73" s="5">
        <v>11106790878</v>
      </c>
      <c r="L73" s="5">
        <v>12514835744</v>
      </c>
      <c r="M73" s="5">
        <v>3722075005</v>
      </c>
      <c r="N73" s="5">
        <v>-3217281857</v>
      </c>
    </row>
    <row r="75" spans="2:14" ht="15.5" x14ac:dyDescent="0.35">
      <c r="B75" t="s">
        <v>95</v>
      </c>
      <c r="C75" t="s">
        <v>96</v>
      </c>
    </row>
    <row r="76" spans="2:14" ht="15.5" x14ac:dyDescent="0.35">
      <c r="C76" t="s">
        <v>97</v>
      </c>
    </row>
    <row r="77" spans="2:14" ht="15.5" x14ac:dyDescent="0.35">
      <c r="C77" t="s">
        <v>20</v>
      </c>
      <c r="D77" s="5">
        <v>42796771285</v>
      </c>
      <c r="E77" s="5">
        <v>44900082203</v>
      </c>
      <c r="F77" s="5">
        <v>55125384278</v>
      </c>
      <c r="G77" s="5">
        <v>66430404000</v>
      </c>
      <c r="I77" s="5">
        <v>55125384278</v>
      </c>
      <c r="J77" s="5">
        <v>115434640548</v>
      </c>
      <c r="K77" s="5">
        <v>17912916006</v>
      </c>
      <c r="L77" s="5">
        <v>25313647785</v>
      </c>
      <c r="M77" s="5">
        <v>13976649327</v>
      </c>
      <c r="N77" s="5">
        <v>17347008644</v>
      </c>
    </row>
    <row r="78" spans="2:14" ht="15.5" x14ac:dyDescent="0.35">
      <c r="C78" t="s">
        <v>98</v>
      </c>
      <c r="D78" s="5">
        <v>65365270511</v>
      </c>
      <c r="E78" s="5">
        <v>61673519370</v>
      </c>
      <c r="F78" s="5">
        <v>65316128527</v>
      </c>
      <c r="G78" s="5">
        <v>58135941940</v>
      </c>
      <c r="I78" s="5">
        <v>65316128527</v>
      </c>
      <c r="J78" s="5">
        <v>47949568331</v>
      </c>
      <c r="K78" s="5">
        <v>37784356651</v>
      </c>
      <c r="L78" s="5">
        <v>33198885254</v>
      </c>
      <c r="M78" s="5">
        <v>38252673720</v>
      </c>
      <c r="N78" s="5">
        <v>38511436582</v>
      </c>
    </row>
    <row r="79" spans="2:14" ht="15.5" x14ac:dyDescent="0.35">
      <c r="C79" t="s">
        <v>101</v>
      </c>
      <c r="D79" s="5">
        <v>14024781531</v>
      </c>
      <c r="E79" s="5">
        <v>15750000963</v>
      </c>
      <c r="F79" s="5">
        <v>8695745890</v>
      </c>
      <c r="G79" s="5">
        <v>6632062964</v>
      </c>
      <c r="I79" s="5">
        <v>8695745890</v>
      </c>
      <c r="J79" s="5">
        <v>1520345837</v>
      </c>
      <c r="K79" s="5">
        <v>2640814496</v>
      </c>
      <c r="L79" s="5">
        <v>1260963082</v>
      </c>
      <c r="M79" s="5">
        <v>884030143</v>
      </c>
      <c r="N79" s="5">
        <v>669029385</v>
      </c>
    </row>
    <row r="80" spans="2:14" ht="15.5" x14ac:dyDescent="0.35">
      <c r="C80" t="s">
        <v>103</v>
      </c>
      <c r="D80" s="5">
        <v>10487102391</v>
      </c>
      <c r="E80" s="5">
        <v>10890514443</v>
      </c>
      <c r="F80" s="5">
        <v>9136132965</v>
      </c>
      <c r="G80" s="5">
        <v>9235558972</v>
      </c>
      <c r="I80" s="5">
        <v>9136132965</v>
      </c>
      <c r="J80" s="5">
        <v>7755365012</v>
      </c>
      <c r="K80" s="5">
        <v>3364084501</v>
      </c>
      <c r="L80" s="5">
        <v>3310779080</v>
      </c>
      <c r="M80" s="5">
        <v>2357071912</v>
      </c>
      <c r="N80" s="5">
        <v>3708718421</v>
      </c>
    </row>
    <row r="81" spans="3:14" ht="15.5" x14ac:dyDescent="0.35">
      <c r="C81" t="s">
        <v>81</v>
      </c>
      <c r="D81" s="5">
        <v>4724619579</v>
      </c>
      <c r="E81" s="5">
        <v>4724619579</v>
      </c>
      <c r="F81" s="5">
        <v>4051359019</v>
      </c>
      <c r="G81" s="5">
        <v>3412506120</v>
      </c>
      <c r="I81" s="5">
        <v>4051359019</v>
      </c>
      <c r="J81" s="5">
        <v>2739245560</v>
      </c>
      <c r="K81" s="5">
        <v>1669881895</v>
      </c>
      <c r="L81" s="5">
        <v>-760024824</v>
      </c>
      <c r="M81" s="5">
        <v>-724882360</v>
      </c>
      <c r="N81" s="5">
        <v>-687323709</v>
      </c>
    </row>
    <row r="82" spans="3:14" ht="15.5" x14ac:dyDescent="0.35">
      <c r="C82" t="s">
        <v>104</v>
      </c>
      <c r="D82" s="5">
        <v>310208221142</v>
      </c>
      <c r="E82" s="5">
        <v>272850299256</v>
      </c>
      <c r="F82" s="5">
        <v>246212226591</v>
      </c>
      <c r="G82" s="5">
        <v>255617775619</v>
      </c>
      <c r="I82" s="5">
        <v>246212226591</v>
      </c>
      <c r="J82" s="5">
        <v>239157586204</v>
      </c>
      <c r="K82" s="5">
        <v>79288196039</v>
      </c>
      <c r="L82" s="5">
        <v>71158094351</v>
      </c>
      <c r="M82" s="5">
        <v>71364810723</v>
      </c>
      <c r="N82" s="5">
        <v>83079596218</v>
      </c>
    </row>
    <row r="83" spans="3:14" ht="15.5" x14ac:dyDescent="0.35">
      <c r="C83" t="s">
        <v>105</v>
      </c>
    </row>
    <row r="84" spans="3:14" ht="15.5" x14ac:dyDescent="0.35">
      <c r="C84" t="s">
        <v>321</v>
      </c>
      <c r="M84" s="5">
        <v>20319250000</v>
      </c>
      <c r="N84" s="5">
        <v>19718865669</v>
      </c>
    </row>
    <row r="85" spans="3:14" ht="15.5" x14ac:dyDescent="0.35">
      <c r="C85" t="s">
        <v>106</v>
      </c>
      <c r="D85" s="5">
        <v>135215436894</v>
      </c>
      <c r="E85" s="5">
        <v>133646048119</v>
      </c>
      <c r="F85" s="5">
        <v>133448869431</v>
      </c>
      <c r="G85" s="5">
        <v>121109172240</v>
      </c>
      <c r="I85" s="5">
        <v>133448869431</v>
      </c>
      <c r="J85" s="5">
        <v>106171385362</v>
      </c>
      <c r="K85" s="5">
        <v>74439283791</v>
      </c>
      <c r="L85" s="5">
        <v>77888900141</v>
      </c>
      <c r="M85" s="5">
        <v>77629004385</v>
      </c>
      <c r="N85" s="5">
        <v>54846475263</v>
      </c>
    </row>
    <row r="86" spans="3:14" ht="15.5" x14ac:dyDescent="0.35">
      <c r="C86" t="s">
        <v>108</v>
      </c>
      <c r="D86" s="5">
        <v>4355475879</v>
      </c>
      <c r="E86" s="5">
        <v>4066295171</v>
      </c>
      <c r="F86" s="5">
        <v>3894048414</v>
      </c>
      <c r="G86" s="5">
        <v>5241981694</v>
      </c>
      <c r="I86" s="5">
        <v>3894048414</v>
      </c>
      <c r="J86" s="5">
        <v>4858207890</v>
      </c>
      <c r="K86" s="5">
        <v>4401060381</v>
      </c>
      <c r="L86" s="5">
        <v>4605588666</v>
      </c>
      <c r="M86" s="5">
        <v>4194689507</v>
      </c>
      <c r="N86" s="5">
        <v>3936454980</v>
      </c>
    </row>
    <row r="87" spans="3:14" ht="15.5" x14ac:dyDescent="0.35">
      <c r="C87" t="s">
        <v>109</v>
      </c>
      <c r="D87" s="5">
        <v>149784380412</v>
      </c>
      <c r="E87" s="5">
        <v>148757537777</v>
      </c>
      <c r="F87" s="5">
        <v>153237064606</v>
      </c>
      <c r="G87" s="5">
        <v>139259341339</v>
      </c>
      <c r="I87" s="5">
        <v>153237064606</v>
      </c>
      <c r="J87" s="5">
        <v>122190344226</v>
      </c>
      <c r="K87" s="5">
        <v>111452141180</v>
      </c>
      <c r="L87" s="5">
        <v>108617260085</v>
      </c>
      <c r="M87" s="5">
        <v>111862619784</v>
      </c>
      <c r="N87" s="5">
        <v>83842491540</v>
      </c>
    </row>
    <row r="88" spans="3:14" ht="15.5" x14ac:dyDescent="0.35">
      <c r="C88" t="s">
        <v>110</v>
      </c>
      <c r="D88" s="5">
        <v>459992601554</v>
      </c>
      <c r="E88" s="5">
        <v>421607837033</v>
      </c>
      <c r="F88" s="5">
        <v>399449291197</v>
      </c>
      <c r="G88" s="5">
        <v>394877116958</v>
      </c>
      <c r="I88" s="5">
        <v>399449291197</v>
      </c>
      <c r="J88" s="5">
        <v>361347930430</v>
      </c>
      <c r="K88" s="5">
        <v>190740337219</v>
      </c>
      <c r="L88" s="5">
        <v>179775354436</v>
      </c>
      <c r="M88" s="5">
        <v>183227430507</v>
      </c>
      <c r="N88" s="5">
        <v>166922087758</v>
      </c>
    </row>
    <row r="89" spans="3:14" ht="15.5" x14ac:dyDescent="0.35">
      <c r="C89" t="s">
        <v>111</v>
      </c>
    </row>
    <row r="90" spans="3:14" ht="15.5" x14ac:dyDescent="0.35">
      <c r="C90" t="s">
        <v>112</v>
      </c>
    </row>
    <row r="91" spans="3:14" ht="15.5" x14ac:dyDescent="0.35">
      <c r="C91" t="s">
        <v>113</v>
      </c>
      <c r="D91" s="5">
        <v>126336181705</v>
      </c>
      <c r="E91" s="5">
        <v>109826535560</v>
      </c>
      <c r="F91" s="5">
        <v>90077002478</v>
      </c>
      <c r="G91" s="5">
        <v>84801604147</v>
      </c>
      <c r="I91" s="5">
        <v>90077002478</v>
      </c>
      <c r="J91" s="5">
        <v>64318425815</v>
      </c>
      <c r="K91" s="5">
        <v>65711215198</v>
      </c>
      <c r="L91" s="5">
        <v>48945600088</v>
      </c>
      <c r="M91" s="5">
        <v>45015313113</v>
      </c>
      <c r="N91" s="5">
        <v>41644007730</v>
      </c>
    </row>
    <row r="92" spans="3:14" ht="15.5" x14ac:dyDescent="0.35">
      <c r="C92" t="s">
        <v>114</v>
      </c>
      <c r="D92" s="5">
        <v>70259836990</v>
      </c>
      <c r="E92" s="5">
        <v>62169721001</v>
      </c>
      <c r="F92" s="5">
        <v>51702402203</v>
      </c>
      <c r="G92" s="5">
        <v>47142516130</v>
      </c>
      <c r="I92" s="5">
        <v>51702402203</v>
      </c>
      <c r="J92" s="5">
        <v>42763775334</v>
      </c>
      <c r="K92" s="5">
        <v>44177603573</v>
      </c>
      <c r="L92" s="5">
        <v>28277558606</v>
      </c>
      <c r="M92" s="5">
        <v>25987596691</v>
      </c>
      <c r="N92" s="5">
        <v>34488052532</v>
      </c>
    </row>
    <row r="93" spans="3:14" ht="15.5" x14ac:dyDescent="0.35">
      <c r="C93" t="s">
        <v>115</v>
      </c>
      <c r="D93" s="5">
        <v>9851333291</v>
      </c>
      <c r="E93" s="5">
        <v>5216303673</v>
      </c>
      <c r="F93" s="5">
        <v>2579045735</v>
      </c>
      <c r="G93" s="5">
        <v>2408115979</v>
      </c>
      <c r="I93" s="5">
        <v>2579045735</v>
      </c>
      <c r="J93" s="5">
        <v>2786716521</v>
      </c>
      <c r="K93" s="5">
        <v>642471780</v>
      </c>
      <c r="L93" s="5">
        <v>2658961641</v>
      </c>
      <c r="M93" s="5">
        <v>3404954874</v>
      </c>
      <c r="N93" s="5">
        <v>1201020994</v>
      </c>
    </row>
    <row r="94" spans="3:14" ht="15.5" x14ac:dyDescent="0.35">
      <c r="C94" t="s">
        <v>116</v>
      </c>
      <c r="D94" s="5">
        <v>5595135906</v>
      </c>
      <c r="E94" s="5">
        <v>4712980516</v>
      </c>
      <c r="F94" s="5">
        <v>4032150145</v>
      </c>
      <c r="G94" s="5">
        <v>5565934792</v>
      </c>
      <c r="I94" s="5">
        <v>4032150145</v>
      </c>
      <c r="J94" s="5">
        <v>3539842979</v>
      </c>
      <c r="K94" s="5">
        <v>3754715589</v>
      </c>
      <c r="L94" s="5">
        <v>2136157028</v>
      </c>
      <c r="M94" s="5">
        <v>1207765083</v>
      </c>
      <c r="N94" s="5">
        <v>605975874</v>
      </c>
    </row>
    <row r="95" spans="3:14" ht="15.5" x14ac:dyDescent="0.35">
      <c r="C95" t="s">
        <v>117</v>
      </c>
      <c r="D95" s="5">
        <v>1678305842</v>
      </c>
      <c r="E95" s="5">
        <v>6365880461</v>
      </c>
      <c r="F95" s="5">
        <v>1564959137</v>
      </c>
      <c r="G95" s="5">
        <v>716447850</v>
      </c>
      <c r="I95" s="5">
        <v>1564959137</v>
      </c>
      <c r="J95" s="5">
        <v>1842242091</v>
      </c>
      <c r="K95" s="5">
        <v>1140182492</v>
      </c>
      <c r="L95" s="5">
        <v>234967464</v>
      </c>
      <c r="M95" s="5">
        <v>314780407</v>
      </c>
      <c r="N95" s="5">
        <v>396843829</v>
      </c>
    </row>
    <row r="96" spans="3:14" ht="15.5" x14ac:dyDescent="0.35">
      <c r="C96" t="s">
        <v>322</v>
      </c>
    </row>
    <row r="97" spans="3:14" ht="15.5" x14ac:dyDescent="0.35">
      <c r="C97" t="s">
        <v>323</v>
      </c>
      <c r="D97" s="5">
        <v>3478548895</v>
      </c>
      <c r="E97" s="5">
        <v>3845353228</v>
      </c>
      <c r="F97" s="5">
        <v>4963451295</v>
      </c>
      <c r="G97" s="5">
        <v>3176409355</v>
      </c>
      <c r="I97" s="5">
        <v>4963451295</v>
      </c>
      <c r="J97" s="5">
        <v>1454614437</v>
      </c>
      <c r="K97" s="5">
        <v>1691116968</v>
      </c>
      <c r="L97" s="5">
        <v>1207421366</v>
      </c>
      <c r="M97" s="5">
        <v>1104425064</v>
      </c>
      <c r="N97" s="5">
        <v>180950397</v>
      </c>
    </row>
    <row r="98" spans="3:14" ht="15.5" x14ac:dyDescent="0.35">
      <c r="C98" t="s">
        <v>255</v>
      </c>
      <c r="D98" s="5">
        <v>28347732131</v>
      </c>
      <c r="E98" s="5">
        <v>5235416894</v>
      </c>
      <c r="F98" s="5">
        <v>7613251067</v>
      </c>
      <c r="G98" s="5">
        <v>12025830060</v>
      </c>
      <c r="I98" s="5">
        <v>7613251067</v>
      </c>
      <c r="J98" s="5">
        <v>10148723406</v>
      </c>
      <c r="K98" s="5">
        <v>1537557580</v>
      </c>
      <c r="L98" s="5">
        <v>3060860309</v>
      </c>
      <c r="M98" s="5">
        <v>4587537084</v>
      </c>
      <c r="N98" s="5">
        <v>5663296437</v>
      </c>
    </row>
    <row r="99" spans="3:14" ht="15.5" x14ac:dyDescent="0.35">
      <c r="C99" t="s">
        <v>325</v>
      </c>
      <c r="D99" s="5">
        <v>34474889575</v>
      </c>
      <c r="E99" s="5">
        <v>26742289480</v>
      </c>
      <c r="F99" s="5">
        <v>26312627349</v>
      </c>
      <c r="G99" s="5">
        <v>23835917878</v>
      </c>
      <c r="I99" s="5">
        <v>26312627349</v>
      </c>
      <c r="J99" s="5">
        <v>9767932872</v>
      </c>
      <c r="K99" s="5">
        <v>2033820291</v>
      </c>
      <c r="L99" s="5">
        <v>2033820291</v>
      </c>
      <c r="M99" s="5">
        <v>1826631840</v>
      </c>
      <c r="N99" s="5">
        <v>3098031385</v>
      </c>
    </row>
    <row r="100" spans="3:14" ht="15.5" x14ac:dyDescent="0.35">
      <c r="C100" t="s">
        <v>122</v>
      </c>
      <c r="D100" s="5">
        <v>50806642154</v>
      </c>
      <c r="E100" s="5">
        <v>27144786578</v>
      </c>
      <c r="F100" s="5">
        <v>29857779012</v>
      </c>
      <c r="G100" s="5">
        <v>38269991434</v>
      </c>
      <c r="I100" s="5">
        <v>29857779012</v>
      </c>
      <c r="J100" s="5">
        <v>32926663475</v>
      </c>
      <c r="K100" s="5">
        <v>42838427648</v>
      </c>
      <c r="L100" s="5">
        <v>53329850854</v>
      </c>
      <c r="M100" s="5">
        <v>45975581216</v>
      </c>
      <c r="N100" s="5">
        <v>36403778855</v>
      </c>
    </row>
    <row r="101" spans="3:14" ht="15.5" x14ac:dyDescent="0.35">
      <c r="C101" t="s">
        <v>123</v>
      </c>
      <c r="D101" s="5">
        <v>50806642154</v>
      </c>
      <c r="E101" s="5">
        <v>27144786578</v>
      </c>
      <c r="F101" s="5">
        <v>29857779012</v>
      </c>
      <c r="G101" s="5">
        <v>38269991434</v>
      </c>
      <c r="I101" s="5">
        <v>29857779012</v>
      </c>
      <c r="J101" s="5">
        <v>32926663475</v>
      </c>
      <c r="K101" s="5">
        <v>42838427648</v>
      </c>
      <c r="L101" s="5">
        <v>53329850854</v>
      </c>
      <c r="M101" s="5">
        <v>45975581216</v>
      </c>
      <c r="N101" s="5">
        <v>36403778855</v>
      </c>
    </row>
    <row r="102" spans="3:14" ht="15.5" x14ac:dyDescent="0.35">
      <c r="C102" t="s">
        <v>543</v>
      </c>
      <c r="L102" s="5">
        <v>257295293</v>
      </c>
      <c r="M102" s="5">
        <v>7739786537</v>
      </c>
      <c r="N102" s="5">
        <v>11131910584</v>
      </c>
    </row>
    <row r="103" spans="3:14" ht="15.5" x14ac:dyDescent="0.35">
      <c r="C103" t="s">
        <v>119</v>
      </c>
    </row>
    <row r="104" spans="3:14" ht="15.5" x14ac:dyDescent="0.35">
      <c r="C104" t="s">
        <v>121</v>
      </c>
      <c r="D104" s="5">
        <v>31826281026</v>
      </c>
      <c r="E104" s="5">
        <v>9080770122</v>
      </c>
      <c r="F104" s="5">
        <v>12576702362</v>
      </c>
      <c r="G104" s="5">
        <v>15202239415</v>
      </c>
      <c r="I104" s="5">
        <v>12576702362</v>
      </c>
      <c r="J104" s="5">
        <v>11603337843</v>
      </c>
      <c r="K104" s="5">
        <v>3228674548</v>
      </c>
      <c r="L104" s="5">
        <v>4268281675</v>
      </c>
      <c r="M104" s="5">
        <v>5691962148</v>
      </c>
      <c r="N104" s="5">
        <v>5844246834</v>
      </c>
    </row>
    <row r="105" spans="3:14" ht="15.5" x14ac:dyDescent="0.35">
      <c r="C105" t="s">
        <v>124</v>
      </c>
      <c r="D105" s="5">
        <v>177142823859</v>
      </c>
      <c r="E105" s="5">
        <v>136971322138</v>
      </c>
      <c r="F105" s="5">
        <v>119934781490</v>
      </c>
      <c r="G105" s="5">
        <v>123071595581</v>
      </c>
      <c r="I105" s="5">
        <v>119934781490</v>
      </c>
      <c r="J105" s="5">
        <v>97245089290</v>
      </c>
      <c r="K105" s="5">
        <v>108549642846</v>
      </c>
      <c r="L105" s="5">
        <v>102275450942</v>
      </c>
      <c r="M105" s="5">
        <v>90990894329</v>
      </c>
      <c r="N105" s="5">
        <v>78047786585</v>
      </c>
    </row>
    <row r="106" spans="3:14" ht="15.5" x14ac:dyDescent="0.35">
      <c r="C106" t="s">
        <v>125</v>
      </c>
    </row>
    <row r="107" spans="3:14" ht="15.5" x14ac:dyDescent="0.35">
      <c r="C107" t="s">
        <v>126</v>
      </c>
      <c r="D107" s="5">
        <v>88574951950</v>
      </c>
      <c r="E107" s="5">
        <v>88574951950</v>
      </c>
      <c r="F107" s="5">
        <v>88574951950</v>
      </c>
      <c r="G107" s="5">
        <v>88574951950</v>
      </c>
      <c r="I107" s="5">
        <v>88574951950</v>
      </c>
      <c r="J107" s="5">
        <v>88574951950</v>
      </c>
      <c r="K107" s="5">
        <v>62000000000</v>
      </c>
      <c r="L107" s="5">
        <v>2000000000</v>
      </c>
      <c r="M107" s="5">
        <v>2000000000</v>
      </c>
      <c r="N107" s="5">
        <v>2000000000</v>
      </c>
    </row>
    <row r="108" spans="3:14" ht="15.5" x14ac:dyDescent="0.35">
      <c r="C108" t="s">
        <v>127</v>
      </c>
      <c r="D108" s="5">
        <v>146845152655</v>
      </c>
      <c r="E108" s="5">
        <v>146845152655</v>
      </c>
      <c r="F108" s="5">
        <v>147518413215</v>
      </c>
      <c r="G108" s="5">
        <v>146845152655</v>
      </c>
      <c r="I108" s="5">
        <v>147518413215</v>
      </c>
      <c r="J108" s="5">
        <v>146845152655</v>
      </c>
      <c r="K108" s="5">
        <v>121894301</v>
      </c>
      <c r="L108" s="5">
        <v>121894301</v>
      </c>
      <c r="M108" s="5">
        <v>121894301</v>
      </c>
      <c r="N108" s="5">
        <v>121894301</v>
      </c>
    </row>
    <row r="109" spans="3:14" ht="15.5" x14ac:dyDescent="0.35">
      <c r="C109" t="s">
        <v>128</v>
      </c>
      <c r="D109" s="5">
        <v>28078591911</v>
      </c>
      <c r="E109" s="5">
        <v>29289583464</v>
      </c>
      <c r="F109" s="5">
        <v>24351694085</v>
      </c>
      <c r="G109" s="5">
        <v>18918003535</v>
      </c>
      <c r="I109" s="5">
        <v>24351694085</v>
      </c>
      <c r="J109" s="5">
        <v>14842940097</v>
      </c>
      <c r="K109" s="5">
        <v>7645124139</v>
      </c>
      <c r="L109" s="5">
        <v>65501780724</v>
      </c>
      <c r="M109" s="5">
        <v>81039959040</v>
      </c>
      <c r="N109" s="5">
        <v>78049394703</v>
      </c>
    </row>
    <row r="110" spans="3:14" ht="15.5" x14ac:dyDescent="0.35">
      <c r="C110" t="s">
        <v>257</v>
      </c>
      <c r="D110" s="5">
        <v>3000000000</v>
      </c>
      <c r="E110" s="5">
        <v>3000000000</v>
      </c>
      <c r="F110" s="5">
        <v>3000000000</v>
      </c>
      <c r="G110" s="5">
        <v>3000000000</v>
      </c>
      <c r="I110" s="5">
        <v>3000000000</v>
      </c>
      <c r="J110" s="5">
        <v>2000000000</v>
      </c>
      <c r="K110" s="5">
        <v>1000000000</v>
      </c>
      <c r="L110" s="5">
        <v>1000000000</v>
      </c>
      <c r="M110" s="5">
        <v>1000000000</v>
      </c>
    </row>
    <row r="111" spans="3:14" ht="15.5" x14ac:dyDescent="0.35">
      <c r="C111" t="s">
        <v>258</v>
      </c>
      <c r="D111" s="5">
        <v>25078591911</v>
      </c>
      <c r="E111" s="5">
        <v>26289583464</v>
      </c>
      <c r="F111" s="5">
        <v>21351694085</v>
      </c>
      <c r="G111" s="5">
        <v>15918003535</v>
      </c>
      <c r="I111" s="5">
        <v>21351694085</v>
      </c>
      <c r="J111" s="5">
        <v>12842940097</v>
      </c>
      <c r="K111" s="5">
        <v>6645124139</v>
      </c>
      <c r="L111" s="5">
        <v>64501780724</v>
      </c>
      <c r="M111" s="5">
        <v>80039959040</v>
      </c>
      <c r="N111" s="5">
        <v>78049394703</v>
      </c>
    </row>
    <row r="112" spans="3:14" ht="15.5" x14ac:dyDescent="0.35">
      <c r="C112" t="s">
        <v>259</v>
      </c>
      <c r="D112" s="5">
        <v>28078591911</v>
      </c>
      <c r="E112" s="5">
        <v>29289583464</v>
      </c>
      <c r="F112" s="5">
        <v>24351694085</v>
      </c>
      <c r="G112" s="5">
        <v>18918003535</v>
      </c>
      <c r="I112" s="5">
        <v>24351694085</v>
      </c>
      <c r="J112" s="5">
        <v>14842940097</v>
      </c>
      <c r="K112" s="5">
        <v>7645124139</v>
      </c>
      <c r="L112" s="5">
        <v>65501780724</v>
      </c>
      <c r="M112" s="5">
        <v>81039959040</v>
      </c>
      <c r="N112" s="5">
        <v>78049394703</v>
      </c>
    </row>
    <row r="113" spans="2:14" ht="15.5" x14ac:dyDescent="0.35">
      <c r="C113" t="s">
        <v>260</v>
      </c>
      <c r="D113" s="5">
        <v>14626461600</v>
      </c>
      <c r="E113" s="5">
        <v>15202207247</v>
      </c>
      <c r="F113" s="5">
        <v>15018091438</v>
      </c>
      <c r="G113" s="5">
        <v>14054907117</v>
      </c>
      <c r="I113" s="5">
        <v>15018091438</v>
      </c>
      <c r="J113" s="5">
        <v>11100550879</v>
      </c>
      <c r="K113" s="5">
        <v>10753794038</v>
      </c>
      <c r="L113" s="5">
        <v>10636253293</v>
      </c>
      <c r="M113" s="5">
        <v>9799565197</v>
      </c>
      <c r="N113" s="5">
        <v>9390335878</v>
      </c>
    </row>
    <row r="114" spans="2:14" ht="15.5" x14ac:dyDescent="0.35">
      <c r="C114" t="s">
        <v>10</v>
      </c>
      <c r="D114" s="5">
        <v>282849777695</v>
      </c>
      <c r="E114" s="5">
        <v>284636514895</v>
      </c>
      <c r="F114" s="5">
        <v>279514509707</v>
      </c>
      <c r="G114" s="5">
        <v>271805521377</v>
      </c>
      <c r="I114" s="5">
        <v>279514509707</v>
      </c>
      <c r="J114" s="5">
        <v>264102841141</v>
      </c>
      <c r="K114" s="5">
        <v>82190694373</v>
      </c>
      <c r="L114" s="5">
        <v>77499903494</v>
      </c>
      <c r="M114" s="5">
        <v>92236536178</v>
      </c>
      <c r="N114" s="5">
        <v>88874301173</v>
      </c>
    </row>
    <row r="115" spans="2:14" ht="15.5" x14ac:dyDescent="0.35">
      <c r="C115" t="s">
        <v>129</v>
      </c>
      <c r="D115" s="5">
        <v>459992601554</v>
      </c>
      <c r="E115" s="5">
        <v>421607837033</v>
      </c>
      <c r="F115" s="5">
        <v>399449291197</v>
      </c>
      <c r="G115" s="5">
        <v>394877116958</v>
      </c>
      <c r="I115" s="5">
        <v>399449291197</v>
      </c>
      <c r="J115" s="5">
        <v>361347930431</v>
      </c>
      <c r="K115" s="5">
        <v>190740337219</v>
      </c>
      <c r="L115" s="5">
        <v>179775354436</v>
      </c>
      <c r="M115" s="5">
        <v>183227430507</v>
      </c>
      <c r="N115" s="5">
        <v>166922087758</v>
      </c>
    </row>
    <row r="116" spans="2:14" ht="15.5" x14ac:dyDescent="0.35">
      <c r="C116" t="s">
        <v>130</v>
      </c>
      <c r="D116" s="5">
        <v>1771525672</v>
      </c>
      <c r="E116" s="5">
        <v>1771525672</v>
      </c>
      <c r="F116" s="5">
        <v>1771525672</v>
      </c>
      <c r="G116" s="5">
        <v>1771525672</v>
      </c>
      <c r="I116" s="5">
        <v>1771525672</v>
      </c>
      <c r="J116" s="5">
        <v>1771429000</v>
      </c>
      <c r="K116" s="5">
        <v>124000</v>
      </c>
      <c r="L116" s="5">
        <v>4000</v>
      </c>
      <c r="M116" s="5">
        <v>4000</v>
      </c>
      <c r="N116" s="5">
        <v>4000</v>
      </c>
    </row>
    <row r="118" spans="2:14" ht="15.5" x14ac:dyDescent="0.35">
      <c r="B118" t="s">
        <v>131</v>
      </c>
      <c r="C118" t="s">
        <v>132</v>
      </c>
      <c r="D118" s="5">
        <v>14334009767</v>
      </c>
      <c r="E118" s="5">
        <v>18533488794</v>
      </c>
      <c r="F118" s="5">
        <v>11370510408</v>
      </c>
      <c r="G118" s="5">
        <v>12738194921</v>
      </c>
      <c r="I118" s="5">
        <v>12178583945</v>
      </c>
      <c r="J118" s="5">
        <v>603808758</v>
      </c>
      <c r="K118" s="5">
        <v>21449952394</v>
      </c>
      <c r="L118" s="5">
        <v>34125982911</v>
      </c>
      <c r="M118" s="5">
        <v>6333263740</v>
      </c>
      <c r="N118" s="5">
        <v>29200733845</v>
      </c>
    </row>
    <row r="119" spans="2:14" ht="15.5" x14ac:dyDescent="0.35">
      <c r="C119" t="s">
        <v>133</v>
      </c>
      <c r="D119" s="5">
        <v>197417247581</v>
      </c>
      <c r="E119" s="5">
        <v>177348015289</v>
      </c>
      <c r="F119" s="5">
        <v>176814686129</v>
      </c>
      <c r="G119" s="5">
        <v>151618783042</v>
      </c>
      <c r="I119" s="5">
        <v>594798515663</v>
      </c>
      <c r="J119" s="5">
        <v>499193901571</v>
      </c>
      <c r="K119" s="5">
        <v>370913353253</v>
      </c>
      <c r="L119" s="5">
        <v>424421504309</v>
      </c>
      <c r="M119" s="5">
        <v>392636786210</v>
      </c>
      <c r="N119" s="5">
        <v>382254444409</v>
      </c>
    </row>
    <row r="120" spans="2:14" ht="15.5" x14ac:dyDescent="0.35">
      <c r="C120" t="s">
        <v>261</v>
      </c>
      <c r="D120" s="5">
        <v>235065037</v>
      </c>
      <c r="E120" s="5">
        <v>444270610</v>
      </c>
      <c r="F120" s="5">
        <v>512086354</v>
      </c>
      <c r="G120" s="5">
        <v>719442397</v>
      </c>
      <c r="I120" s="5">
        <v>2712002474</v>
      </c>
      <c r="J120" s="5">
        <v>4155547709</v>
      </c>
      <c r="K120" s="5">
        <v>273068315</v>
      </c>
      <c r="L120" s="5">
        <v>276974713</v>
      </c>
      <c r="M120" s="5">
        <v>938564604</v>
      </c>
      <c r="N120" s="5">
        <v>321783494</v>
      </c>
    </row>
    <row r="121" spans="2:14" ht="15.5" x14ac:dyDescent="0.35">
      <c r="C121" t="s">
        <v>134</v>
      </c>
      <c r="D121" s="5">
        <v>-151091306451</v>
      </c>
      <c r="E121" s="5">
        <v>-128559598340</v>
      </c>
      <c r="F121" s="5">
        <v>-141836215767</v>
      </c>
      <c r="G121" s="5">
        <v>-122013954024</v>
      </c>
      <c r="I121" s="5">
        <v>-482250567549</v>
      </c>
      <c r="J121" s="5">
        <v>-414307891279</v>
      </c>
      <c r="K121" s="5">
        <v>-297733259899</v>
      </c>
      <c r="L121" s="5">
        <v>-339064768179</v>
      </c>
      <c r="M121" s="5">
        <v>-324896527386</v>
      </c>
      <c r="N121" s="5">
        <v>-293298274155</v>
      </c>
    </row>
    <row r="122" spans="2:14" ht="15.5" x14ac:dyDescent="0.35">
      <c r="C122" t="s">
        <v>326</v>
      </c>
      <c r="D122" s="5">
        <v>-28170338398</v>
      </c>
      <c r="E122" s="5">
        <v>-24104608679</v>
      </c>
      <c r="F122" s="5">
        <v>-20358725840</v>
      </c>
      <c r="G122" s="5">
        <v>-18115493121</v>
      </c>
      <c r="I122" s="5">
        <v>-94344840678</v>
      </c>
      <c r="J122" s="5">
        <v>-85731673087</v>
      </c>
      <c r="K122" s="5">
        <v>-53239801692</v>
      </c>
      <c r="L122" s="5">
        <v>-46808332339</v>
      </c>
      <c r="M122" s="5">
        <v>-57747938918</v>
      </c>
      <c r="N122" s="5">
        <v>-53861137978</v>
      </c>
    </row>
    <row r="123" spans="2:14" ht="15.5" x14ac:dyDescent="0.35">
      <c r="C123" t="s">
        <v>263</v>
      </c>
      <c r="D123" s="5">
        <v>-861378005</v>
      </c>
      <c r="E123" s="5">
        <v>-3792938153</v>
      </c>
      <c r="F123" s="5">
        <v>-1969229514</v>
      </c>
      <c r="G123" s="5">
        <v>1103737521</v>
      </c>
      <c r="I123" s="5">
        <v>-5268074811</v>
      </c>
      <c r="J123" s="5">
        <v>-6036593609</v>
      </c>
      <c r="K123" s="5">
        <v>-1176609171</v>
      </c>
      <c r="L123" s="5">
        <v>-2690271850</v>
      </c>
      <c r="M123" s="5">
        <v>-1365794657</v>
      </c>
      <c r="N123" s="5">
        <v>-1346535515</v>
      </c>
    </row>
    <row r="124" spans="2:14" ht="15.5" x14ac:dyDescent="0.35">
      <c r="C124" t="s">
        <v>556</v>
      </c>
      <c r="D124" s="5">
        <v>-2328006551</v>
      </c>
      <c r="E124" s="5">
        <v>-557824966</v>
      </c>
      <c r="F124" s="5">
        <v>-1109243292</v>
      </c>
      <c r="G124" s="5">
        <v>-804567197</v>
      </c>
      <c r="I124" s="5">
        <v>-2964971421</v>
      </c>
      <c r="J124" s="5">
        <v>-5576878170</v>
      </c>
      <c r="K124" s="5">
        <v>-1621746925</v>
      </c>
      <c r="L124" s="5">
        <v>-2575851297</v>
      </c>
      <c r="M124" s="5">
        <v>-3330154869</v>
      </c>
      <c r="N124" s="5">
        <v>-394124010</v>
      </c>
    </row>
    <row r="125" spans="2:14" ht="15.5" x14ac:dyDescent="0.35">
      <c r="C125" t="s">
        <v>1406</v>
      </c>
      <c r="D125" s="5">
        <v>-867273446</v>
      </c>
      <c r="E125" s="5">
        <v>-2243826967</v>
      </c>
      <c r="F125" s="5">
        <v>-682847662</v>
      </c>
      <c r="G125" s="5">
        <v>230246303</v>
      </c>
      <c r="I125" s="5">
        <v>-503479733</v>
      </c>
      <c r="J125" s="5">
        <v>8907395623</v>
      </c>
      <c r="K125" s="5">
        <v>4034948513</v>
      </c>
      <c r="L125" s="5">
        <v>566727554</v>
      </c>
      <c r="M125" s="5">
        <v>98328756</v>
      </c>
      <c r="N125" s="5">
        <v>-4475422400</v>
      </c>
    </row>
    <row r="126" spans="2:14" ht="15.5" x14ac:dyDescent="0.35">
      <c r="C126" t="s">
        <v>139</v>
      </c>
      <c r="D126" s="5">
        <v>31058110999</v>
      </c>
      <c r="E126" s="5">
        <v>-3116270109</v>
      </c>
      <c r="F126" s="5">
        <v>-412442153</v>
      </c>
      <c r="G126" s="5">
        <v>-8785841336</v>
      </c>
      <c r="I126" s="5">
        <v>12412471892</v>
      </c>
      <c r="J126" s="5">
        <v>175141423070</v>
      </c>
      <c r="K126" s="5">
        <v>-13113405512</v>
      </c>
      <c r="L126" s="5">
        <v>2780331554</v>
      </c>
      <c r="M126" s="5">
        <v>13400113375</v>
      </c>
      <c r="N126" s="5">
        <v>-18237585721</v>
      </c>
    </row>
    <row r="127" spans="2:14" ht="15.5" x14ac:dyDescent="0.35">
      <c r="C127" t="s">
        <v>140</v>
      </c>
      <c r="D127" s="5">
        <v>-47495431684</v>
      </c>
      <c r="E127" s="5">
        <v>-25642520760</v>
      </c>
      <c r="F127" s="5">
        <v>-22263087977</v>
      </c>
      <c r="G127" s="5">
        <v>-41905787723</v>
      </c>
      <c r="I127" s="5">
        <v>-84900312107</v>
      </c>
      <c r="J127" s="5">
        <v>-78223507286</v>
      </c>
      <c r="K127" s="5">
        <v>-15737278661</v>
      </c>
      <c r="L127" s="5">
        <v>-25569316007</v>
      </c>
      <c r="M127" s="5">
        <v>-23103736437</v>
      </c>
      <c r="N127" s="5">
        <v>-7507449662</v>
      </c>
    </row>
    <row r="128" spans="2:14" ht="15.5" x14ac:dyDescent="0.35">
      <c r="C128" t="s">
        <v>143</v>
      </c>
      <c r="D128" s="5">
        <v>-5367510214</v>
      </c>
      <c r="E128" s="5">
        <v>-4890411378</v>
      </c>
      <c r="F128" s="5">
        <v>-11709881092</v>
      </c>
      <c r="G128" s="5">
        <v>-10787645497</v>
      </c>
      <c r="I128" s="5">
        <v>-35442632527</v>
      </c>
      <c r="J128" s="5">
        <v>-46452443138</v>
      </c>
      <c r="K128" s="5">
        <v>-14703809533</v>
      </c>
      <c r="L128" s="5">
        <v>-11667259663</v>
      </c>
      <c r="M128" s="5">
        <v>-18558715173</v>
      </c>
      <c r="N128" s="5">
        <v>-6411459662</v>
      </c>
    </row>
    <row r="129" spans="3:14" ht="15.5" x14ac:dyDescent="0.35">
      <c r="C129" t="s">
        <v>333</v>
      </c>
      <c r="F129" s="5">
        <v>-219000000</v>
      </c>
      <c r="I129" s="5">
        <v>300000000</v>
      </c>
      <c r="K129" s="5">
        <v>5455556602</v>
      </c>
    </row>
    <row r="130" spans="3:14" ht="15.5" x14ac:dyDescent="0.35">
      <c r="C130" t="s">
        <v>394</v>
      </c>
      <c r="D130" s="5">
        <v>-42959648318</v>
      </c>
      <c r="E130" s="5">
        <v>-25601061656</v>
      </c>
      <c r="F130" s="5">
        <v>-7348247529</v>
      </c>
      <c r="G130" s="5">
        <v>-31946273665</v>
      </c>
      <c r="I130" s="5">
        <v>-45024283793</v>
      </c>
      <c r="J130" s="5">
        <v>-38222110182</v>
      </c>
      <c r="M130" s="5">
        <v>-166041000</v>
      </c>
    </row>
    <row r="131" spans="3:14" ht="15.5" x14ac:dyDescent="0.35">
      <c r="C131" t="s">
        <v>951</v>
      </c>
      <c r="D131" s="5">
        <v>831726848</v>
      </c>
      <c r="E131" s="5">
        <v>1398952274</v>
      </c>
      <c r="F131" s="5">
        <v>464040644</v>
      </c>
      <c r="G131" s="5">
        <v>1028131439</v>
      </c>
      <c r="I131" s="5">
        <v>-4733395787</v>
      </c>
      <c r="J131" s="5">
        <v>6549046034</v>
      </c>
      <c r="K131" s="5">
        <v>-7539025730</v>
      </c>
      <c r="L131" s="5">
        <v>1097943656</v>
      </c>
      <c r="M131" s="5">
        <v>-1178980264</v>
      </c>
      <c r="N131" s="5">
        <v>-45990000</v>
      </c>
    </row>
    <row r="132" spans="3:14" ht="15.5" x14ac:dyDescent="0.35">
      <c r="C132" t="s">
        <v>1407</v>
      </c>
      <c r="E132" s="5">
        <v>3450000000</v>
      </c>
      <c r="F132" s="5">
        <v>-3450000000</v>
      </c>
      <c r="G132" s="5">
        <v>-200000000</v>
      </c>
      <c r="J132" s="5">
        <v>-98000000</v>
      </c>
      <c r="K132" s="5">
        <v>1050000000</v>
      </c>
      <c r="L132" s="5">
        <v>-15000000000</v>
      </c>
      <c r="M132" s="5">
        <v>-3200000000</v>
      </c>
      <c r="N132" s="5">
        <v>-1050000000</v>
      </c>
    </row>
    <row r="133" spans="3:14" ht="15.5" x14ac:dyDescent="0.35">
      <c r="C133" t="s">
        <v>148</v>
      </c>
      <c r="D133" s="5">
        <v>31058110999</v>
      </c>
      <c r="E133" s="5">
        <v>-3116270109</v>
      </c>
      <c r="F133" s="5">
        <v>-412442153</v>
      </c>
      <c r="G133" s="5">
        <v>-8785841336</v>
      </c>
      <c r="I133" s="5">
        <v>12412471892</v>
      </c>
      <c r="J133" s="5">
        <v>175141423070</v>
      </c>
      <c r="K133" s="5">
        <v>-13113405512</v>
      </c>
      <c r="L133" s="5">
        <v>2780331554</v>
      </c>
      <c r="M133" s="5">
        <v>13400113375</v>
      </c>
      <c r="N133" s="5">
        <v>-18237585721</v>
      </c>
    </row>
    <row r="134" spans="3:14" ht="15.5" x14ac:dyDescent="0.35">
      <c r="C134" t="s">
        <v>853</v>
      </c>
      <c r="F134" s="5">
        <v>425000000</v>
      </c>
      <c r="I134" s="5">
        <v>3025000000</v>
      </c>
      <c r="M134" s="5">
        <v>4160000</v>
      </c>
      <c r="N134" s="5">
        <v>6600000000</v>
      </c>
    </row>
    <row r="135" spans="3:14" ht="15.5" x14ac:dyDescent="0.35">
      <c r="C135" t="s">
        <v>1213</v>
      </c>
      <c r="J135" s="5">
        <v>15000000000</v>
      </c>
    </row>
    <row r="136" spans="3:14" ht="15.5" x14ac:dyDescent="0.35">
      <c r="C136" t="s">
        <v>1408</v>
      </c>
      <c r="J136" s="5">
        <v>26574951950</v>
      </c>
    </row>
    <row r="137" spans="3:14" ht="15.5" x14ac:dyDescent="0.35">
      <c r="C137" t="s">
        <v>127</v>
      </c>
      <c r="J137" s="5">
        <v>153073258354</v>
      </c>
    </row>
    <row r="138" spans="3:14" ht="15.5" x14ac:dyDescent="0.35">
      <c r="C138" t="s">
        <v>777</v>
      </c>
    </row>
    <row r="139" spans="3:14" ht="15.5" x14ac:dyDescent="0.35">
      <c r="C139" t="s">
        <v>987</v>
      </c>
      <c r="J139" s="5">
        <v>-6350000000</v>
      </c>
    </row>
    <row r="140" spans="3:14" ht="15.5" x14ac:dyDescent="0.35">
      <c r="C140" t="s">
        <v>149</v>
      </c>
      <c r="F140" s="5">
        <v>-25500000000</v>
      </c>
      <c r="G140" s="5">
        <v>25500000000</v>
      </c>
    </row>
    <row r="141" spans="3:14" ht="15.5" x14ac:dyDescent="0.35">
      <c r="C141" t="s">
        <v>763</v>
      </c>
      <c r="F141" s="5">
        <v>-130936000</v>
      </c>
      <c r="G141" s="5">
        <v>-4706051104</v>
      </c>
      <c r="I141" s="5">
        <v>-4836987104</v>
      </c>
      <c r="J141" s="5">
        <v>-2214286250</v>
      </c>
      <c r="K141" s="5">
        <v>-6000000000</v>
      </c>
      <c r="L141" s="5">
        <v>-382200000</v>
      </c>
      <c r="M141" s="5">
        <v>-364000000</v>
      </c>
      <c r="N141" s="5">
        <v>-473306722</v>
      </c>
    </row>
    <row r="142" spans="3:14" ht="15.5" x14ac:dyDescent="0.35">
      <c r="C142" t="s">
        <v>1409</v>
      </c>
      <c r="D142" s="5">
        <v>530000000</v>
      </c>
      <c r="F142" s="5">
        <v>-3293600000</v>
      </c>
      <c r="G142" s="5">
        <v>1685921429</v>
      </c>
      <c r="I142" s="5">
        <v>-3293600000</v>
      </c>
      <c r="L142" s="5">
        <v>-6550018428</v>
      </c>
      <c r="M142" s="5">
        <v>-600384331</v>
      </c>
      <c r="N142" s="5">
        <v>-2370210849</v>
      </c>
    </row>
    <row r="143" spans="3:14" ht="15.5" x14ac:dyDescent="0.35">
      <c r="C143" t="s">
        <v>731</v>
      </c>
      <c r="F143" s="5">
        <v>2735921429</v>
      </c>
      <c r="G143" s="5">
        <v>-2735921429</v>
      </c>
      <c r="J143" s="5">
        <v>3264713400</v>
      </c>
      <c r="K143" s="5">
        <v>-257295293</v>
      </c>
      <c r="L143" s="5">
        <v>-7482491244</v>
      </c>
      <c r="M143" s="5">
        <v>-3392124047</v>
      </c>
      <c r="N143" s="5">
        <v>-20761910003</v>
      </c>
    </row>
    <row r="144" spans="3:14" ht="15.5" x14ac:dyDescent="0.35">
      <c r="C144" t="s">
        <v>1121</v>
      </c>
      <c r="D144" s="5">
        <v>28545612657</v>
      </c>
      <c r="F144" s="5">
        <v>23371317379</v>
      </c>
      <c r="G144" s="5">
        <v>-29029738849</v>
      </c>
      <c r="I144" s="5">
        <v>13794830905</v>
      </c>
      <c r="J144" s="5">
        <v>-14205415097</v>
      </c>
      <c r="K144" s="5">
        <v>-7339805821</v>
      </c>
      <c r="L144" s="5">
        <v>17047233357</v>
      </c>
      <c r="M144" s="5">
        <v>15693275044</v>
      </c>
      <c r="N144" s="5">
        <v>-1232158147</v>
      </c>
    </row>
    <row r="145" spans="2:14" ht="15.5" x14ac:dyDescent="0.35">
      <c r="C145" t="s">
        <v>1410</v>
      </c>
      <c r="D145" s="5">
        <v>2152202675</v>
      </c>
      <c r="E145" s="5">
        <v>-2152202675</v>
      </c>
      <c r="M145" s="5">
        <v>2203933880</v>
      </c>
    </row>
    <row r="146" spans="2:14" ht="15.5" x14ac:dyDescent="0.35">
      <c r="C146" t="s">
        <v>289</v>
      </c>
      <c r="D146" s="5">
        <v>-169704333</v>
      </c>
      <c r="E146" s="5">
        <v>-964067434</v>
      </c>
      <c r="F146" s="5">
        <v>1979855039</v>
      </c>
      <c r="G146" s="5">
        <v>499948617</v>
      </c>
      <c r="I146" s="5">
        <v>3723228091</v>
      </c>
      <c r="J146" s="5">
        <v>-1799287</v>
      </c>
      <c r="K146" s="5">
        <v>483695602</v>
      </c>
      <c r="L146" s="5">
        <v>147807869</v>
      </c>
      <c r="M146" s="5">
        <v>-144747171</v>
      </c>
    </row>
    <row r="147" spans="2:14" ht="15.5" x14ac:dyDescent="0.35">
      <c r="C147" t="s">
        <v>157</v>
      </c>
      <c r="D147" s="5">
        <v>-2103310918</v>
      </c>
      <c r="E147" s="5">
        <v>-10225302075</v>
      </c>
      <c r="F147" s="5">
        <v>-11305019722</v>
      </c>
      <c r="G147" s="5">
        <v>-37953434138</v>
      </c>
      <c r="I147" s="5">
        <v>-60309256270</v>
      </c>
      <c r="J147" s="5">
        <v>97521724542</v>
      </c>
      <c r="K147" s="5">
        <v>-7400731779</v>
      </c>
      <c r="L147" s="5">
        <v>11336998458</v>
      </c>
      <c r="M147" s="5">
        <v>-3370359322</v>
      </c>
      <c r="N147" s="5">
        <v>3455698462</v>
      </c>
    </row>
    <row r="148" spans="2:14" ht="15.5" x14ac:dyDescent="0.35">
      <c r="C148" t="s">
        <v>158</v>
      </c>
      <c r="E148" s="5">
        <v>55125384278</v>
      </c>
      <c r="I148" s="5">
        <v>115434640548</v>
      </c>
      <c r="J148" s="5">
        <v>17912916006</v>
      </c>
      <c r="K148" s="5">
        <v>25313647785</v>
      </c>
      <c r="L148" s="5">
        <v>13976649327</v>
      </c>
      <c r="M148" s="5">
        <v>17347008644</v>
      </c>
      <c r="N148" s="5">
        <v>13891310182</v>
      </c>
    </row>
    <row r="149" spans="2:14" ht="15.5" x14ac:dyDescent="0.35">
      <c r="C149" t="s">
        <v>290</v>
      </c>
    </row>
    <row r="150" spans="2:14" ht="15.5" x14ac:dyDescent="0.35">
      <c r="C150" t="s">
        <v>159</v>
      </c>
      <c r="D150" s="5">
        <v>-2103310918</v>
      </c>
      <c r="E150" s="5">
        <v>44900082203</v>
      </c>
      <c r="F150" s="5">
        <v>-11305019722</v>
      </c>
      <c r="G150" s="5">
        <v>-37953434138</v>
      </c>
      <c r="I150" s="5">
        <v>55125384278</v>
      </c>
      <c r="J150" s="5">
        <v>115434640548</v>
      </c>
      <c r="K150" s="5">
        <v>17912916006</v>
      </c>
      <c r="L150" s="5">
        <v>25313647785</v>
      </c>
      <c r="M150" s="5">
        <v>13976649322</v>
      </c>
      <c r="N150" s="5">
        <v>17347008644</v>
      </c>
    </row>
    <row r="152" spans="2:14" ht="15.5" x14ac:dyDescent="0.35">
      <c r="B152" t="s">
        <v>160</v>
      </c>
      <c r="C152" t="s">
        <v>12</v>
      </c>
      <c r="D152" s="5">
        <v>1770000000</v>
      </c>
      <c r="E152" s="5">
        <v>1770000000</v>
      </c>
      <c r="F152" s="5">
        <v>1770000000</v>
      </c>
      <c r="G152" s="5">
        <v>1770000000</v>
      </c>
      <c r="I152" s="5">
        <v>1770000000</v>
      </c>
      <c r="J152" s="5">
        <v>1770000000</v>
      </c>
      <c r="K152" s="5">
        <v>0</v>
      </c>
      <c r="L152" s="5">
        <v>0</v>
      </c>
      <c r="M152" s="5">
        <v>0</v>
      </c>
      <c r="N152" s="5">
        <v>0</v>
      </c>
    </row>
    <row r="153" spans="2:14" ht="15.5" x14ac:dyDescent="0.35">
      <c r="C153" t="s">
        <v>161</v>
      </c>
      <c r="D153" s="6">
        <v>3.33</v>
      </c>
      <c r="E153" s="6">
        <v>2.79</v>
      </c>
      <c r="F153" s="6">
        <v>3.07</v>
      </c>
      <c r="G153" s="6">
        <v>3.91</v>
      </c>
    </row>
    <row r="154" spans="2:14" ht="15.5" x14ac:dyDescent="0.35">
      <c r="C154" t="s">
        <v>162</v>
      </c>
      <c r="D154" s="6">
        <v>40.840000000000003</v>
      </c>
      <c r="E154" s="6">
        <v>60.22</v>
      </c>
      <c r="F154" s="6">
        <v>56.35</v>
      </c>
      <c r="G154" s="6">
        <v>37.85</v>
      </c>
    </row>
    <row r="155" spans="2:14" ht="15.5" x14ac:dyDescent="0.35">
      <c r="C155" t="s">
        <v>61</v>
      </c>
      <c r="D155" s="6">
        <v>1.2</v>
      </c>
      <c r="E155" s="6">
        <v>1.72</v>
      </c>
      <c r="F155" s="6">
        <v>1.65</v>
      </c>
      <c r="G155" s="6">
        <v>1.63</v>
      </c>
    </row>
    <row r="156" spans="2:14" ht="15.5" x14ac:dyDescent="0.35">
      <c r="C156" t="s">
        <v>163</v>
      </c>
      <c r="D156" s="5">
        <v>14030000000</v>
      </c>
      <c r="E156" s="5">
        <v>13600000000</v>
      </c>
      <c r="F156" s="5">
        <v>13510000000</v>
      </c>
      <c r="G156" s="5">
        <v>13370000000</v>
      </c>
    </row>
    <row r="157" spans="2:14" ht="15.5" x14ac:dyDescent="0.35">
      <c r="C157" t="s">
        <v>164</v>
      </c>
      <c r="D157" s="6">
        <v>1.2800000000000001E-2</v>
      </c>
      <c r="E157" s="6">
        <v>1.1699999999999999E-2</v>
      </c>
      <c r="F157" s="6">
        <v>1.3600000000000001E-2</v>
      </c>
      <c r="G157" s="6">
        <v>1.7500000000000002E-2</v>
      </c>
    </row>
    <row r="158" spans="2:14" ht="15.5" x14ac:dyDescent="0.35">
      <c r="C158" t="s">
        <v>165</v>
      </c>
      <c r="D158" s="6">
        <v>2.2000000000000002E-2</v>
      </c>
      <c r="E158" s="6">
        <v>1.83E-2</v>
      </c>
      <c r="F158" s="6">
        <v>2.0499999999999997E-2</v>
      </c>
      <c r="G158" s="6">
        <v>2.69E-2</v>
      </c>
    </row>
    <row r="159" spans="2:14" ht="15.5" x14ac:dyDescent="0.35">
      <c r="C159" t="s">
        <v>166</v>
      </c>
      <c r="D159" s="6">
        <v>3.1699999999999999E-2</v>
      </c>
      <c r="E159" s="6">
        <v>2.87E-2</v>
      </c>
      <c r="F159" s="6">
        <v>2.9900000000000003E-2</v>
      </c>
      <c r="G159" s="6">
        <v>3.1400000000000004E-2</v>
      </c>
    </row>
    <row r="160" spans="2:14" ht="15.5" x14ac:dyDescent="0.35">
      <c r="C160" t="s">
        <v>167</v>
      </c>
    </row>
    <row r="161" spans="3:14" ht="15.5" x14ac:dyDescent="0.35">
      <c r="C161" t="s">
        <v>168</v>
      </c>
      <c r="D161" s="5">
        <v>283000000000</v>
      </c>
      <c r="E161" s="5">
        <v>285000000000</v>
      </c>
      <c r="F161" s="5">
        <v>280000000000</v>
      </c>
      <c r="G161" s="5">
        <v>272000000000</v>
      </c>
    </row>
    <row r="162" spans="3:14" ht="15.5" x14ac:dyDescent="0.35">
      <c r="C162" t="s">
        <v>169</v>
      </c>
      <c r="D162" s="6">
        <v>0.9</v>
      </c>
      <c r="E162" s="6">
        <v>1.1000000000000001</v>
      </c>
      <c r="F162" s="6">
        <v>1.1599999999999999</v>
      </c>
      <c r="G162" s="6">
        <v>1.02</v>
      </c>
    </row>
    <row r="163" spans="3:14" ht="15.5" x14ac:dyDescent="0.35">
      <c r="C163" t="s">
        <v>170</v>
      </c>
      <c r="D163" s="6">
        <v>151.41</v>
      </c>
      <c r="E163" s="6">
        <v>152.09</v>
      </c>
      <c r="F163" s="6">
        <v>149.30000000000001</v>
      </c>
      <c r="G163" s="6">
        <v>145.5</v>
      </c>
    </row>
    <row r="164" spans="3:14" ht="15.5" x14ac:dyDescent="0.35">
      <c r="C164" t="s">
        <v>171</v>
      </c>
      <c r="D164" s="6">
        <v>0.9</v>
      </c>
      <c r="E164" s="6">
        <v>1.1000000000000001</v>
      </c>
      <c r="F164" s="6">
        <v>1.1599999999999999</v>
      </c>
      <c r="G164" s="6">
        <v>1.02</v>
      </c>
    </row>
    <row r="165" spans="3:14" ht="15.5" x14ac:dyDescent="0.35">
      <c r="C165" t="s">
        <v>172</v>
      </c>
      <c r="D165" s="6">
        <v>151.41</v>
      </c>
      <c r="E165" s="6">
        <v>152.09</v>
      </c>
      <c r="F165" s="6">
        <v>149.30000000000001</v>
      </c>
      <c r="G165" s="6">
        <v>145.5</v>
      </c>
    </row>
    <row r="166" spans="3:14" ht="15.5" x14ac:dyDescent="0.35">
      <c r="C166" t="s">
        <v>173</v>
      </c>
      <c r="D166" s="5">
        <v>34000000000</v>
      </c>
      <c r="E166" s="5">
        <v>27000000000</v>
      </c>
      <c r="F166" s="5">
        <v>26000000000</v>
      </c>
      <c r="G166" s="5">
        <v>24000000000</v>
      </c>
    </row>
    <row r="167" spans="3:14" ht="15.5" x14ac:dyDescent="0.35">
      <c r="C167" t="s">
        <v>174</v>
      </c>
      <c r="D167" s="5">
        <v>32000000000</v>
      </c>
      <c r="E167" s="5">
        <v>9000000000</v>
      </c>
      <c r="F167" s="5">
        <v>13000000000</v>
      </c>
      <c r="G167" s="5">
        <v>15000000000</v>
      </c>
    </row>
    <row r="168" spans="3:14" ht="15.5" x14ac:dyDescent="0.35">
      <c r="C168" t="s">
        <v>175</v>
      </c>
      <c r="D168" s="5">
        <v>268000000000</v>
      </c>
      <c r="E168" s="5">
        <v>269000000000</v>
      </c>
      <c r="F168" s="5">
        <v>264000000000</v>
      </c>
      <c r="G168" s="5">
        <v>258000000000</v>
      </c>
    </row>
    <row r="169" spans="3:14" ht="15.5" x14ac:dyDescent="0.35">
      <c r="C169" t="s">
        <v>24</v>
      </c>
      <c r="D169" s="5">
        <v>66000000000</v>
      </c>
      <c r="E169" s="5">
        <v>36000000000</v>
      </c>
      <c r="F169" s="5">
        <v>39000000000</v>
      </c>
      <c r="G169" s="5">
        <v>39000000000</v>
      </c>
    </row>
    <row r="170" spans="3:14" ht="15.5" x14ac:dyDescent="0.35">
      <c r="C170" t="s">
        <v>21</v>
      </c>
      <c r="D170" s="5">
        <v>24000000000</v>
      </c>
      <c r="E170" s="5">
        <v>-9000000000</v>
      </c>
      <c r="F170" s="5">
        <v>-16000000000</v>
      </c>
      <c r="G170" s="5">
        <v>-27000000000</v>
      </c>
    </row>
    <row r="171" spans="3:14" ht="15.5" x14ac:dyDescent="0.35">
      <c r="C171" t="s">
        <v>176</v>
      </c>
      <c r="D171" s="5">
        <v>184000000000</v>
      </c>
      <c r="E171" s="5">
        <v>163000000000</v>
      </c>
      <c r="F171" s="5">
        <v>156000000000</v>
      </c>
      <c r="G171" s="5">
        <v>171000000000</v>
      </c>
    </row>
    <row r="172" spans="3:14" ht="15.5" x14ac:dyDescent="0.35">
      <c r="C172" t="s">
        <v>177</v>
      </c>
      <c r="D172" s="5">
        <v>14000000000</v>
      </c>
      <c r="E172" s="5">
        <v>19000000000</v>
      </c>
      <c r="F172" s="5">
        <v>11000000000</v>
      </c>
      <c r="G172" s="5">
        <v>13000000000</v>
      </c>
    </row>
    <row r="173" spans="3:14" ht="15.5" x14ac:dyDescent="0.35">
      <c r="C173" t="s">
        <v>178</v>
      </c>
      <c r="D173" s="5">
        <v>-5000000000</v>
      </c>
      <c r="E173" s="5">
        <v>-5000000000</v>
      </c>
      <c r="F173" s="5">
        <v>-12000000000</v>
      </c>
      <c r="G173" s="5">
        <v>-11000000000</v>
      </c>
    </row>
    <row r="174" spans="3:14" ht="15.5" x14ac:dyDescent="0.35">
      <c r="C174" t="s">
        <v>13</v>
      </c>
      <c r="D174" s="5">
        <v>9000000000</v>
      </c>
      <c r="E174" s="5">
        <v>14000000000</v>
      </c>
      <c r="F174" s="5">
        <v>0</v>
      </c>
      <c r="G174" s="5">
        <v>2000000000</v>
      </c>
    </row>
    <row r="175" spans="3:14" ht="15.5" x14ac:dyDescent="0.35">
      <c r="C175" t="s">
        <v>16</v>
      </c>
      <c r="D175" s="6">
        <v>5.0599999999999996</v>
      </c>
      <c r="E175" s="6">
        <v>7.7</v>
      </c>
      <c r="F175" s="6">
        <v>-0.19</v>
      </c>
      <c r="G175" s="6">
        <v>1.1000000000000001</v>
      </c>
    </row>
    <row r="176" spans="3:14" ht="15.5" x14ac:dyDescent="0.35">
      <c r="C176" t="s">
        <v>46</v>
      </c>
      <c r="I176" s="6">
        <v>8.02</v>
      </c>
      <c r="J176" s="6">
        <v>5.31</v>
      </c>
      <c r="K176" s="6">
        <v>65672.12</v>
      </c>
      <c r="L176" s="6">
        <v>2832772.53</v>
      </c>
      <c r="M176" s="6">
        <v>747641.08</v>
      </c>
      <c r="N176" s="6">
        <v>-942694.7</v>
      </c>
    </row>
    <row r="177" spans="3:14" ht="15.5" x14ac:dyDescent="0.35">
      <c r="C177" t="s">
        <v>60</v>
      </c>
      <c r="I177" s="6">
        <v>21.57</v>
      </c>
      <c r="J177" s="6">
        <v>18.64</v>
      </c>
      <c r="K177" s="5">
        <v>0</v>
      </c>
      <c r="L177" s="5">
        <v>0</v>
      </c>
      <c r="M177" s="5">
        <v>0</v>
      </c>
      <c r="N177" s="5">
        <v>0</v>
      </c>
    </row>
    <row r="178" spans="3:14" ht="15.5" x14ac:dyDescent="0.35">
      <c r="C178" t="s">
        <v>63</v>
      </c>
      <c r="I178" s="6">
        <v>0.5</v>
      </c>
      <c r="J178" s="6">
        <v>0.34</v>
      </c>
      <c r="K178" s="5">
        <v>0</v>
      </c>
      <c r="L178" s="5">
        <v>0</v>
      </c>
      <c r="M178" s="5">
        <v>0</v>
      </c>
      <c r="N178" s="5">
        <v>0</v>
      </c>
    </row>
    <row r="179" spans="3:14" ht="15.5" x14ac:dyDescent="0.35">
      <c r="C179" t="s">
        <v>179</v>
      </c>
      <c r="I179" s="5">
        <v>38710000000</v>
      </c>
      <c r="J179" s="5">
        <v>19110000000</v>
      </c>
      <c r="K179" s="5">
        <v>21200000000</v>
      </c>
      <c r="L179" s="6">
        <v>32810000000.000004</v>
      </c>
      <c r="M179" s="5">
        <v>21050000000</v>
      </c>
      <c r="N179" s="5">
        <v>12450000000</v>
      </c>
    </row>
    <row r="180" spans="3:14" ht="15.5" x14ac:dyDescent="0.35">
      <c r="C180" t="s">
        <v>180</v>
      </c>
      <c r="I180" s="6">
        <v>3.56E-2</v>
      </c>
      <c r="J180" s="6">
        <v>2.6000000000000002E-2</v>
      </c>
      <c r="K180" s="6">
        <v>4.2699999999999995E-2</v>
      </c>
      <c r="L180" s="6">
        <v>6.3E-2</v>
      </c>
      <c r="M180" s="6">
        <v>1.6299999999999999E-2</v>
      </c>
      <c r="N180" s="6">
        <v>-2.2599999999999999E-2</v>
      </c>
    </row>
    <row r="181" spans="3:14" ht="15.5" x14ac:dyDescent="0.35">
      <c r="C181" t="s">
        <v>181</v>
      </c>
      <c r="I181" s="6">
        <v>5.3699999999999998E-2</v>
      </c>
      <c r="J181" s="6">
        <v>3.7200000000000004E-2</v>
      </c>
      <c r="K181" s="6">
        <v>0.114</v>
      </c>
      <c r="L181" s="6">
        <v>0.16949999999999998</v>
      </c>
      <c r="M181" s="6">
        <v>3.6299999999999999E-2</v>
      </c>
      <c r="N181" s="6">
        <v>-4.7400000000000005E-2</v>
      </c>
    </row>
    <row r="182" spans="3:14" ht="15.5" x14ac:dyDescent="0.35">
      <c r="C182" t="s">
        <v>182</v>
      </c>
      <c r="I182" s="6">
        <v>7.2900000000000006E-2</v>
      </c>
      <c r="J182" s="6">
        <v>3.2000000000000001E-2</v>
      </c>
      <c r="K182" s="6">
        <v>6.6400000000000001E-2</v>
      </c>
      <c r="L182" s="6">
        <v>0.1263</v>
      </c>
      <c r="M182" s="6">
        <v>5.5E-2</v>
      </c>
      <c r="N182" s="6">
        <v>1.1599999999999999E-2</v>
      </c>
    </row>
    <row r="183" spans="3:14" ht="15.5" x14ac:dyDescent="0.35">
      <c r="C183" t="s">
        <v>183</v>
      </c>
    </row>
    <row r="184" spans="3:14" ht="15.5" x14ac:dyDescent="0.35">
      <c r="C184" t="s">
        <v>57</v>
      </c>
      <c r="I184" s="6">
        <v>1.1599999999999999</v>
      </c>
      <c r="J184" s="6">
        <v>0.69</v>
      </c>
      <c r="K184" s="5">
        <v>0</v>
      </c>
      <c r="L184" s="5">
        <v>0</v>
      </c>
      <c r="M184" s="5">
        <v>0</v>
      </c>
      <c r="N184" s="5">
        <v>0</v>
      </c>
    </row>
    <row r="185" spans="3:14" ht="15.5" x14ac:dyDescent="0.35">
      <c r="C185" t="s">
        <v>54</v>
      </c>
      <c r="I185" s="6">
        <v>149.30000000000001</v>
      </c>
      <c r="J185" s="6">
        <v>142.82</v>
      </c>
      <c r="K185" s="6">
        <v>576104.03</v>
      </c>
      <c r="L185" s="6">
        <v>16715912.550000001</v>
      </c>
      <c r="M185" s="6">
        <v>20609242.75</v>
      </c>
      <c r="N185" s="6">
        <v>19870991.32</v>
      </c>
    </row>
    <row r="186" spans="3:14" ht="15.5" x14ac:dyDescent="0.35">
      <c r="C186" t="s">
        <v>184</v>
      </c>
      <c r="I186" s="6">
        <v>1.1599999999999999</v>
      </c>
      <c r="J186" s="6">
        <v>0.69</v>
      </c>
      <c r="K186" s="5">
        <v>0</v>
      </c>
      <c r="L186" s="5">
        <v>0</v>
      </c>
      <c r="M186" s="5">
        <v>0</v>
      </c>
      <c r="N186" s="5">
        <v>0</v>
      </c>
    </row>
    <row r="187" spans="3:14" ht="15.5" x14ac:dyDescent="0.35">
      <c r="C187" t="s">
        <v>185</v>
      </c>
      <c r="I187" s="6">
        <v>149.30000000000001</v>
      </c>
      <c r="J187" s="6">
        <v>142.82</v>
      </c>
      <c r="K187" s="6">
        <v>576104.03</v>
      </c>
      <c r="L187" s="6">
        <v>16715912.550000001</v>
      </c>
      <c r="M187" s="6">
        <v>20609242.75</v>
      </c>
      <c r="N187" s="6">
        <v>19870991.32</v>
      </c>
    </row>
    <row r="188" spans="3:14" ht="15.5" x14ac:dyDescent="0.35">
      <c r="C188" t="s">
        <v>186</v>
      </c>
      <c r="I188" s="5">
        <v>26000000000</v>
      </c>
      <c r="J188" s="5">
        <v>10000000000</v>
      </c>
      <c r="K188" s="5">
        <v>2000000000</v>
      </c>
      <c r="L188" s="5">
        <v>2000000000</v>
      </c>
      <c r="M188" s="5">
        <v>2000000000</v>
      </c>
      <c r="N188" s="5">
        <v>3000000000</v>
      </c>
    </row>
    <row r="189" spans="3:14" ht="15.5" x14ac:dyDescent="0.35">
      <c r="C189" t="s">
        <v>187</v>
      </c>
      <c r="I189" s="5">
        <v>13000000000</v>
      </c>
      <c r="J189" s="5">
        <v>12000000000</v>
      </c>
      <c r="K189" s="5">
        <v>3000000000</v>
      </c>
      <c r="L189" s="5">
        <v>4000000000</v>
      </c>
      <c r="M189" s="5">
        <v>6000000000</v>
      </c>
      <c r="N189" s="5">
        <v>6000000000</v>
      </c>
    </row>
    <row r="190" spans="3:14" ht="15.5" x14ac:dyDescent="0.35">
      <c r="C190" t="s">
        <v>26</v>
      </c>
      <c r="I190" s="5">
        <v>39000000000</v>
      </c>
      <c r="J190" s="5">
        <v>21000000000</v>
      </c>
      <c r="K190" s="5">
        <v>5000000000</v>
      </c>
      <c r="L190" s="5">
        <v>6000000000</v>
      </c>
      <c r="M190" s="5">
        <v>8000000000</v>
      </c>
      <c r="N190" s="5">
        <v>9000000000</v>
      </c>
    </row>
    <row r="191" spans="3:14" ht="15.5" x14ac:dyDescent="0.35">
      <c r="C191" t="s">
        <v>23</v>
      </c>
      <c r="I191" s="5">
        <v>-16000000000</v>
      </c>
      <c r="J191" s="5">
        <v>-94000000000</v>
      </c>
      <c r="K191" s="5">
        <v>-13000000000</v>
      </c>
      <c r="L191" s="5">
        <v>-19000000000</v>
      </c>
      <c r="M191" s="5">
        <v>-6000000000</v>
      </c>
      <c r="N191" s="5">
        <v>-8000000000</v>
      </c>
    </row>
    <row r="192" spans="3:14" ht="15.5" x14ac:dyDescent="0.35">
      <c r="C192" t="s">
        <v>188</v>
      </c>
      <c r="I192" s="5">
        <v>156000000000</v>
      </c>
      <c r="J192" s="5">
        <v>175000000000</v>
      </c>
      <c r="K192" s="5">
        <v>14000000000</v>
      </c>
      <c r="L192" s="5">
        <v>22000000000</v>
      </c>
      <c r="M192" s="5">
        <v>26000000000</v>
      </c>
      <c r="N192" s="5">
        <v>41000000000</v>
      </c>
    </row>
    <row r="193" spans="2:14" ht="15.5" x14ac:dyDescent="0.35">
      <c r="C193" t="s">
        <v>189</v>
      </c>
      <c r="I193" s="5">
        <v>12000000000</v>
      </c>
      <c r="J193" s="5">
        <v>1000000000</v>
      </c>
      <c r="K193" s="5">
        <v>21000000000</v>
      </c>
      <c r="L193" s="5">
        <v>34000000000</v>
      </c>
      <c r="M193" s="5">
        <v>6000000000</v>
      </c>
      <c r="N193" s="5">
        <v>29000000000</v>
      </c>
    </row>
    <row r="194" spans="2:14" ht="15.5" x14ac:dyDescent="0.35">
      <c r="C194" t="s">
        <v>190</v>
      </c>
      <c r="I194" s="5">
        <v>-35000000000</v>
      </c>
      <c r="J194" s="5">
        <v>-46000000000</v>
      </c>
      <c r="K194" s="5">
        <v>-15000000000</v>
      </c>
      <c r="L194" s="5">
        <v>-12000000000</v>
      </c>
      <c r="M194" s="5">
        <v>-19000000000</v>
      </c>
      <c r="N194" s="5">
        <v>-6000000000</v>
      </c>
    </row>
    <row r="195" spans="2:14" ht="15.5" x14ac:dyDescent="0.35">
      <c r="C195" t="s">
        <v>15</v>
      </c>
      <c r="I195" s="5">
        <v>-23000000000</v>
      </c>
      <c r="J195" s="5">
        <v>-46000000000</v>
      </c>
      <c r="K195" s="5">
        <v>7000000000</v>
      </c>
      <c r="L195" s="5">
        <v>22000000000</v>
      </c>
      <c r="M195" s="5">
        <v>-12000000000</v>
      </c>
      <c r="N195" s="5">
        <v>23000000000</v>
      </c>
    </row>
    <row r="196" spans="2:14" ht="15.5" x14ac:dyDescent="0.35">
      <c r="C196" t="s">
        <v>17</v>
      </c>
      <c r="I196" s="6">
        <v>-13.13</v>
      </c>
      <c r="J196" s="6">
        <v>-25.88</v>
      </c>
      <c r="K196" s="6">
        <v>54404.38</v>
      </c>
      <c r="L196" s="6">
        <v>5614680.8099999996</v>
      </c>
      <c r="M196" s="6">
        <v>-3056362.86</v>
      </c>
      <c r="N196" s="6">
        <v>5697318.5499999998</v>
      </c>
    </row>
    <row r="198" spans="2:14" ht="15.5" x14ac:dyDescent="0.35">
      <c r="B198" t="s">
        <v>191</v>
      </c>
      <c r="C198" t="s">
        <v>192</v>
      </c>
      <c r="D198" s="5">
        <v>6000000000</v>
      </c>
      <c r="E198" s="5">
        <v>5000000000</v>
      </c>
      <c r="F198" s="5">
        <v>5000000000</v>
      </c>
      <c r="G198" s="5">
        <v>7000000000</v>
      </c>
      <c r="H198" s="5">
        <v>22000000000</v>
      </c>
      <c r="I198" s="5">
        <v>14000000000</v>
      </c>
      <c r="J198" s="5">
        <v>9000000000</v>
      </c>
      <c r="K198" s="5">
        <v>8000000000</v>
      </c>
      <c r="L198" s="5">
        <v>11000000000</v>
      </c>
      <c r="M198" s="5">
        <v>3000000000</v>
      </c>
      <c r="N198" s="5">
        <v>-4000000000</v>
      </c>
    </row>
    <row r="199" spans="2:14" ht="15.5" x14ac:dyDescent="0.35">
      <c r="C199" t="s">
        <v>345</v>
      </c>
      <c r="H199" s="5">
        <v>4</v>
      </c>
      <c r="I199" s="5">
        <v>4</v>
      </c>
      <c r="J199" s="6">
        <v>2.65</v>
      </c>
      <c r="K199" s="6">
        <v>1.25</v>
      </c>
    </row>
    <row r="200" spans="2:14" ht="15.5" x14ac:dyDescent="0.35">
      <c r="C200" t="s">
        <v>65</v>
      </c>
      <c r="H200" s="6">
        <v>0.32700000000000001</v>
      </c>
      <c r="I200" s="6">
        <v>0.4985</v>
      </c>
      <c r="J200" s="6">
        <v>0.49880000000000002</v>
      </c>
      <c r="K200" s="6">
        <v>0.27190000000000003</v>
      </c>
    </row>
    <row r="201" spans="2:14" ht="15.5" x14ac:dyDescent="0.35">
      <c r="C201" t="s">
        <v>346</v>
      </c>
      <c r="H201" s="6">
        <v>3.0800000000000001E-2</v>
      </c>
      <c r="I201" s="6">
        <v>2.7799999999999998E-2</v>
      </c>
      <c r="J201" s="6">
        <v>2.8199999999999999E-2</v>
      </c>
      <c r="K201" s="6">
        <v>1.0200000000000001E-2</v>
      </c>
    </row>
    <row r="202" spans="2:14" ht="15.5" x14ac:dyDescent="0.35">
      <c r="C202" t="s">
        <v>45</v>
      </c>
      <c r="D202" s="6">
        <v>3.33</v>
      </c>
      <c r="E202" s="6">
        <v>2.79</v>
      </c>
      <c r="F202" s="6">
        <v>3.07</v>
      </c>
      <c r="G202" s="6">
        <v>3.91</v>
      </c>
      <c r="H202" s="6">
        <v>12.23</v>
      </c>
      <c r="I202" s="6">
        <v>8.02</v>
      </c>
      <c r="J202" s="6">
        <v>5.31</v>
      </c>
      <c r="K202" s="6">
        <v>4.5999999999999996</v>
      </c>
      <c r="L202" s="6">
        <v>6.4</v>
      </c>
      <c r="M202" s="6">
        <v>1.69</v>
      </c>
      <c r="N202" s="6">
        <v>-2.13</v>
      </c>
    </row>
    <row r="203" spans="2:14" ht="15.5" x14ac:dyDescent="0.35">
      <c r="C203" t="s">
        <v>67</v>
      </c>
      <c r="H203" s="5">
        <v>4</v>
      </c>
      <c r="I203" s="5">
        <v>4</v>
      </c>
      <c r="J203" s="6">
        <v>2.65</v>
      </c>
      <c r="K203" s="6">
        <v>1.25</v>
      </c>
    </row>
    <row r="204" spans="2:14" ht="15.5" x14ac:dyDescent="0.35">
      <c r="C204" t="s">
        <v>347</v>
      </c>
      <c r="H204" s="6">
        <v>0.32700000000000001</v>
      </c>
      <c r="I204" s="6">
        <v>0.4985</v>
      </c>
      <c r="J204" s="6">
        <v>0.49880000000000002</v>
      </c>
      <c r="K204" s="6">
        <v>0.27190000000000003</v>
      </c>
    </row>
    <row r="205" spans="2:14" ht="15.5" x14ac:dyDescent="0.35">
      <c r="C205" t="s">
        <v>348</v>
      </c>
      <c r="H205" s="6">
        <v>3.0800000000000001E-2</v>
      </c>
      <c r="I205" s="6">
        <v>2.7799999999999998E-2</v>
      </c>
      <c r="J205" s="6">
        <v>2.8199999999999999E-2</v>
      </c>
      <c r="K205" s="6">
        <v>1.0200000000000001E-2</v>
      </c>
    </row>
    <row r="206" spans="2:14" ht="15.5" x14ac:dyDescent="0.35">
      <c r="C206" t="s">
        <v>193</v>
      </c>
      <c r="D206" s="5">
        <v>201000000000</v>
      </c>
      <c r="E206" s="5">
        <v>173000000000</v>
      </c>
      <c r="F206" s="5">
        <v>185000000000</v>
      </c>
      <c r="G206" s="5">
        <v>161000000000</v>
      </c>
      <c r="H206" s="5">
        <v>748000000000</v>
      </c>
      <c r="I206" s="5">
        <v>612000000000</v>
      </c>
      <c r="J206" s="5">
        <v>508000000000</v>
      </c>
      <c r="K206" s="5">
        <v>378000000000</v>
      </c>
      <c r="L206" s="5">
        <v>424000000000</v>
      </c>
      <c r="M206" s="5">
        <v>388000000000</v>
      </c>
      <c r="N206" s="5">
        <v>377000000000</v>
      </c>
    </row>
    <row r="207" spans="2:14" ht="15.5" x14ac:dyDescent="0.35">
      <c r="C207" t="s">
        <v>349</v>
      </c>
      <c r="H207" s="5">
        <v>4</v>
      </c>
      <c r="I207" s="5">
        <v>4</v>
      </c>
      <c r="J207" s="6">
        <v>2.65</v>
      </c>
      <c r="K207" s="6">
        <v>1.25</v>
      </c>
    </row>
    <row r="208" spans="2:14" ht="15.5" x14ac:dyDescent="0.35">
      <c r="C208" t="s">
        <v>350</v>
      </c>
      <c r="H208" s="6">
        <v>0.32700000000000001</v>
      </c>
      <c r="I208" s="6">
        <v>0.4985</v>
      </c>
      <c r="J208" s="6">
        <v>0.49880000000000002</v>
      </c>
      <c r="K208" s="6">
        <v>0.27190000000000003</v>
      </c>
    </row>
    <row r="209" spans="3:11" ht="15.5" x14ac:dyDescent="0.35">
      <c r="C209" t="s">
        <v>351</v>
      </c>
      <c r="H209" s="6">
        <v>3.0800000000000001E-2</v>
      </c>
      <c r="I209" s="6">
        <v>2.7799999999999998E-2</v>
      </c>
      <c r="J209" s="6">
        <v>2.8199999999999999E-2</v>
      </c>
      <c r="K209" s="6">
        <v>1.0200000000000001E-2</v>
      </c>
    </row>
    <row r="210" spans="3:11" ht="15.5" x14ac:dyDescent="0.35">
      <c r="C210" t="s">
        <v>194</v>
      </c>
      <c r="I210" s="6">
        <v>10.63</v>
      </c>
    </row>
    <row r="211" spans="3:11" ht="15.5" x14ac:dyDescent="0.35">
      <c r="C211" t="s">
        <v>292</v>
      </c>
      <c r="I211" s="6">
        <v>9.93</v>
      </c>
    </row>
    <row r="212" spans="3:11" ht="15.5" x14ac:dyDescent="0.35">
      <c r="C212" t="s">
        <v>195</v>
      </c>
      <c r="I212" s="6">
        <v>6.95</v>
      </c>
    </row>
    <row r="213" spans="3:11" ht="15.5" x14ac:dyDescent="0.35">
      <c r="C213" t="s">
        <v>293</v>
      </c>
      <c r="I213" s="6">
        <v>0.1007</v>
      </c>
    </row>
    <row r="214" spans="3:11" ht="15.5" x14ac:dyDescent="0.35">
      <c r="C214" t="s">
        <v>294</v>
      </c>
      <c r="I214" s="6">
        <v>0.32</v>
      </c>
    </row>
    <row r="215" spans="3:11" ht="15.5" x14ac:dyDescent="0.35">
      <c r="C215" t="s">
        <v>196</v>
      </c>
      <c r="I215" s="6">
        <v>0.86</v>
      </c>
    </row>
    <row r="216" spans="3:11" ht="15.5" x14ac:dyDescent="0.35">
      <c r="C216" t="s">
        <v>295</v>
      </c>
      <c r="I216" s="6">
        <v>4.04</v>
      </c>
    </row>
    <row r="217" spans="3:11" ht="15.5" x14ac:dyDescent="0.35">
      <c r="C217" t="s">
        <v>296</v>
      </c>
      <c r="I217" s="6">
        <v>9.51</v>
      </c>
    </row>
    <row r="218" spans="3:11" ht="15.5" x14ac:dyDescent="0.35">
      <c r="C218" t="s">
        <v>297</v>
      </c>
      <c r="I218" s="6">
        <v>7.05</v>
      </c>
    </row>
    <row r="219" spans="3:11" ht="15.5" x14ac:dyDescent="0.35">
      <c r="C219" t="s">
        <v>298</v>
      </c>
      <c r="I219" s="6">
        <v>4.82</v>
      </c>
    </row>
    <row r="220" spans="3:11" ht="15.5" x14ac:dyDescent="0.35">
      <c r="C220" t="s">
        <v>299</v>
      </c>
      <c r="I220" s="6">
        <v>0.19</v>
      </c>
    </row>
    <row r="221" spans="3:11" ht="15.5" x14ac:dyDescent="0.35">
      <c r="C221" t="s">
        <v>300</v>
      </c>
      <c r="I221" s="6">
        <v>-0.1</v>
      </c>
    </row>
    <row r="222" spans="3:11" ht="15.5" x14ac:dyDescent="0.35">
      <c r="C222" t="s">
        <v>301</v>
      </c>
      <c r="I222" s="6">
        <v>13.09</v>
      </c>
    </row>
    <row r="223" spans="3:11" ht="15.5" x14ac:dyDescent="0.35">
      <c r="C223" t="s">
        <v>197</v>
      </c>
      <c r="I223" s="6">
        <v>12.23</v>
      </c>
    </row>
    <row r="224" spans="3:11" ht="15.5" x14ac:dyDescent="0.35">
      <c r="C224" t="s">
        <v>302</v>
      </c>
      <c r="I224" s="6">
        <v>406.8</v>
      </c>
    </row>
    <row r="225" spans="3:9" ht="15.5" x14ac:dyDescent="0.35">
      <c r="C225" t="s">
        <v>198</v>
      </c>
      <c r="D225" s="6">
        <v>24.16</v>
      </c>
    </row>
    <row r="226" spans="3:9" ht="15.5" x14ac:dyDescent="0.35">
      <c r="C226" t="s">
        <v>199</v>
      </c>
      <c r="I226" s="6">
        <v>151.41</v>
      </c>
    </row>
    <row r="227" spans="3:9" ht="15.5" x14ac:dyDescent="0.35">
      <c r="C227" t="s">
        <v>303</v>
      </c>
      <c r="I227" s="6">
        <v>13.67</v>
      </c>
    </row>
    <row r="228" spans="3:9" ht="15.5" x14ac:dyDescent="0.35">
      <c r="C228" t="s">
        <v>200</v>
      </c>
      <c r="D228" s="6">
        <v>2.46</v>
      </c>
    </row>
    <row r="229" spans="3:9" ht="15.5" x14ac:dyDescent="0.35">
      <c r="C229" t="s">
        <v>201</v>
      </c>
      <c r="D229" s="6">
        <v>2.37</v>
      </c>
    </row>
    <row r="230" spans="3:9" ht="15.5" x14ac:dyDescent="0.35">
      <c r="C230" t="s">
        <v>202</v>
      </c>
      <c r="D230" s="6">
        <v>0.25</v>
      </c>
    </row>
    <row r="231" spans="3:9" ht="15.5" x14ac:dyDescent="0.35">
      <c r="C231" t="s">
        <v>352</v>
      </c>
      <c r="D231" s="6">
        <v>0.12</v>
      </c>
    </row>
    <row r="232" spans="3:9" ht="15.5" x14ac:dyDescent="0.35">
      <c r="C232" t="s">
        <v>203</v>
      </c>
      <c r="D232" s="6">
        <v>0.66</v>
      </c>
    </row>
    <row r="233" spans="3:9" ht="15.5" x14ac:dyDescent="0.35">
      <c r="C233" t="s">
        <v>204</v>
      </c>
      <c r="D233" s="6">
        <v>0.14000000000000001</v>
      </c>
    </row>
    <row r="234" spans="3:9" ht="15.5" x14ac:dyDescent="0.35">
      <c r="C234" t="s">
        <v>205</v>
      </c>
      <c r="D234" s="6">
        <v>1.71</v>
      </c>
    </row>
    <row r="235" spans="3:9" ht="15.5" x14ac:dyDescent="0.35">
      <c r="C235" t="s">
        <v>13</v>
      </c>
      <c r="D235" s="5">
        <v>9000000000</v>
      </c>
    </row>
    <row r="236" spans="3:9" ht="15.5" x14ac:dyDescent="0.35">
      <c r="C236" t="s">
        <v>206</v>
      </c>
      <c r="I236" s="6">
        <v>4.97</v>
      </c>
    </row>
    <row r="237" spans="3:9" ht="15.5" x14ac:dyDescent="0.35">
      <c r="C237" t="s">
        <v>207</v>
      </c>
      <c r="I237" s="6">
        <v>5.04E-2</v>
      </c>
    </row>
    <row r="238" spans="3:9" ht="15.5" x14ac:dyDescent="0.35">
      <c r="C238" t="s">
        <v>208</v>
      </c>
      <c r="I238" s="6">
        <v>8.6500000000000007E-2</v>
      </c>
    </row>
    <row r="239" spans="3:9" ht="15.5" x14ac:dyDescent="0.35">
      <c r="C239" t="s">
        <v>209</v>
      </c>
      <c r="I239" s="6">
        <v>0.11800000000000001</v>
      </c>
    </row>
    <row r="240" spans="3:9" ht="15.5" x14ac:dyDescent="0.35">
      <c r="C240" t="s">
        <v>305</v>
      </c>
      <c r="I240" s="6">
        <v>8.6400000000000005E-2</v>
      </c>
    </row>
    <row r="241" spans="3:9" ht="15.5" x14ac:dyDescent="0.35">
      <c r="C241" t="s">
        <v>210</v>
      </c>
      <c r="D241" s="6">
        <v>28.72</v>
      </c>
    </row>
    <row r="242" spans="3:9" ht="15.5" x14ac:dyDescent="0.35">
      <c r="C242" t="s">
        <v>211</v>
      </c>
      <c r="D242" s="6">
        <v>5.93</v>
      </c>
    </row>
    <row r="243" spans="3:9" ht="15.5" x14ac:dyDescent="0.35">
      <c r="C243" t="s">
        <v>212</v>
      </c>
      <c r="D243" s="6">
        <v>36.729999999999997</v>
      </c>
    </row>
    <row r="244" spans="3:9" ht="15.5" x14ac:dyDescent="0.35">
      <c r="C244" t="s">
        <v>213</v>
      </c>
      <c r="D244" s="6">
        <v>-2.08</v>
      </c>
    </row>
    <row r="245" spans="3:9" ht="15.5" x14ac:dyDescent="0.35">
      <c r="C245" t="s">
        <v>214</v>
      </c>
      <c r="D245" s="6">
        <v>3.17</v>
      </c>
    </row>
    <row r="246" spans="3:9" ht="15.5" x14ac:dyDescent="0.35">
      <c r="C246" t="s">
        <v>306</v>
      </c>
      <c r="I246" s="6">
        <v>1.63</v>
      </c>
    </row>
    <row r="247" spans="3:9" ht="15.5" x14ac:dyDescent="0.35">
      <c r="C247" t="s">
        <v>307</v>
      </c>
      <c r="I247" s="6">
        <v>54.7</v>
      </c>
    </row>
    <row r="248" spans="3:9" ht="15.5" x14ac:dyDescent="0.35">
      <c r="C248" t="s">
        <v>41</v>
      </c>
      <c r="I248" s="5">
        <v>230000000000</v>
      </c>
    </row>
    <row r="249" spans="3:9" ht="15.5" x14ac:dyDescent="0.35">
      <c r="C249" t="s">
        <v>215</v>
      </c>
      <c r="I249" s="5">
        <v>268000000000</v>
      </c>
    </row>
    <row r="250" spans="3:9" ht="15.5" x14ac:dyDescent="0.35">
      <c r="C250" t="s">
        <v>216</v>
      </c>
      <c r="I250" s="5">
        <v>1770000000</v>
      </c>
    </row>
    <row r="251" spans="3:9" ht="15.5" x14ac:dyDescent="0.35">
      <c r="C251" t="s">
        <v>217</v>
      </c>
      <c r="I251" s="6">
        <v>0.29830000000000001</v>
      </c>
    </row>
    <row r="252" spans="3:9" ht="15.5" x14ac:dyDescent="0.35">
      <c r="C252" t="s">
        <v>218</v>
      </c>
      <c r="D252" s="6">
        <v>0.18479999999999999</v>
      </c>
    </row>
    <row r="253" spans="3:9" ht="15.5" x14ac:dyDescent="0.35">
      <c r="C253" t="s">
        <v>219</v>
      </c>
      <c r="D253" s="6">
        <v>5.0900000000000001E-2</v>
      </c>
    </row>
    <row r="254" spans="3:9" ht="15.5" x14ac:dyDescent="0.35">
      <c r="C254" t="s">
        <v>220</v>
      </c>
      <c r="D254" s="6">
        <v>2.9300000000000003E-2</v>
      </c>
    </row>
    <row r="255" spans="3:9" ht="15.5" x14ac:dyDescent="0.35">
      <c r="C255" t="s">
        <v>221</v>
      </c>
      <c r="D255" s="6">
        <v>0.54270000000000007</v>
      </c>
    </row>
    <row r="256" spans="3:9" ht="15.5" x14ac:dyDescent="0.35">
      <c r="C256" t="s">
        <v>222</v>
      </c>
      <c r="D256" s="6">
        <v>0.94430000000000003</v>
      </c>
    </row>
    <row r="257" spans="3:9" ht="15.5" x14ac:dyDescent="0.35">
      <c r="C257" t="s">
        <v>223</v>
      </c>
      <c r="D257" s="6">
        <v>12.131600000000001</v>
      </c>
    </row>
    <row r="258" spans="3:9" ht="15.5" x14ac:dyDescent="0.35">
      <c r="C258" t="s">
        <v>353</v>
      </c>
      <c r="I258" s="5">
        <v>4</v>
      </c>
    </row>
    <row r="259" spans="3:9" ht="15.5" x14ac:dyDescent="0.35">
      <c r="C259" t="s">
        <v>354</v>
      </c>
      <c r="I259" s="5">
        <v>4</v>
      </c>
    </row>
    <row r="260" spans="3:9" ht="15.5" x14ac:dyDescent="0.35">
      <c r="C260" t="s">
        <v>355</v>
      </c>
      <c r="I260" s="6">
        <v>0.32700000000000001</v>
      </c>
    </row>
    <row r="261" spans="3:9" ht="15.5" x14ac:dyDescent="0.35">
      <c r="C261" t="s">
        <v>356</v>
      </c>
      <c r="I261" s="6">
        <v>3.0800000000000001E-2</v>
      </c>
    </row>
    <row r="262" spans="3:9" ht="15.5" x14ac:dyDescent="0.35">
      <c r="C262" t="s">
        <v>357</v>
      </c>
      <c r="I262" t="s">
        <v>1411</v>
      </c>
    </row>
    <row r="263" spans="3:9" ht="15.5" x14ac:dyDescent="0.35">
      <c r="C263" t="s">
        <v>224</v>
      </c>
      <c r="I263" s="5">
        <v>7</v>
      </c>
    </row>
    <row r="264" spans="3:9" ht="15.5" x14ac:dyDescent="0.35">
      <c r="C264" t="s">
        <v>225</v>
      </c>
      <c r="I264" s="6">
        <v>0.37</v>
      </c>
    </row>
    <row r="265" spans="3:9" ht="15.5" x14ac:dyDescent="0.35">
      <c r="C265" t="s">
        <v>226</v>
      </c>
      <c r="I265" s="6">
        <v>0.23</v>
      </c>
    </row>
    <row r="266" spans="3:9" ht="15.5" x14ac:dyDescent="0.35">
      <c r="C266" t="s">
        <v>308</v>
      </c>
      <c r="I266" s="6">
        <v>0.61</v>
      </c>
    </row>
    <row r="267" spans="3:9" ht="15.5" x14ac:dyDescent="0.35">
      <c r="C267" t="s">
        <v>228</v>
      </c>
      <c r="I267" s="6">
        <v>0.85</v>
      </c>
    </row>
    <row r="268" spans="3:9" ht="15.5" x14ac:dyDescent="0.35">
      <c r="C268" t="s">
        <v>229</v>
      </c>
      <c r="I268" s="6">
        <v>0.62</v>
      </c>
    </row>
    <row r="269" spans="3:9" ht="15.5" x14ac:dyDescent="0.35">
      <c r="C269" t="s">
        <v>230</v>
      </c>
      <c r="I269" s="6">
        <v>0.49</v>
      </c>
    </row>
    <row r="270" spans="3:9" ht="15.5" x14ac:dyDescent="0.35">
      <c r="C270" t="s">
        <v>309</v>
      </c>
      <c r="I270" s="5">
        <v>721000000000</v>
      </c>
    </row>
    <row r="271" spans="3:9" ht="15.5" x14ac:dyDescent="0.35">
      <c r="C271" t="s">
        <v>310</v>
      </c>
      <c r="I271" s="5">
        <v>136000000000</v>
      </c>
    </row>
    <row r="272" spans="3:9" ht="15.5" x14ac:dyDescent="0.35">
      <c r="C272" t="s">
        <v>311</v>
      </c>
      <c r="I272" s="5">
        <v>55000000000</v>
      </c>
    </row>
    <row r="273" spans="3:9" ht="15.5" x14ac:dyDescent="0.35">
      <c r="C273" t="s">
        <v>312</v>
      </c>
      <c r="I273" s="5">
        <v>23000000000</v>
      </c>
    </row>
    <row r="274" spans="3:9" ht="15.5" x14ac:dyDescent="0.35">
      <c r="C274" t="s">
        <v>231</v>
      </c>
      <c r="D274" s="5">
        <v>43000000000</v>
      </c>
    </row>
    <row r="275" spans="3:9" ht="15.5" x14ac:dyDescent="0.35">
      <c r="C275" t="s">
        <v>232</v>
      </c>
      <c r="D275" s="5">
        <v>460000000000</v>
      </c>
    </row>
    <row r="276" spans="3:9" ht="15.5" x14ac:dyDescent="0.35">
      <c r="C276" t="s">
        <v>233</v>
      </c>
      <c r="D276" s="5">
        <v>177000000000</v>
      </c>
    </row>
    <row r="277" spans="3:9" ht="15.5" x14ac:dyDescent="0.35">
      <c r="C277" t="s">
        <v>176</v>
      </c>
      <c r="D277" s="5">
        <v>184000000000</v>
      </c>
    </row>
    <row r="278" spans="3:9" ht="15.5" x14ac:dyDescent="0.35">
      <c r="C278" t="s">
        <v>175</v>
      </c>
      <c r="I278" s="5">
        <v>268000000000</v>
      </c>
    </row>
    <row r="279" spans="3:9" ht="15.5" x14ac:dyDescent="0.35">
      <c r="C279" t="s">
        <v>174</v>
      </c>
      <c r="D279" s="5">
        <v>32000000000</v>
      </c>
    </row>
    <row r="280" spans="3:9" ht="15.5" x14ac:dyDescent="0.35">
      <c r="C280" t="s">
        <v>173</v>
      </c>
      <c r="D280" s="5">
        <v>34000000000</v>
      </c>
    </row>
    <row r="281" spans="3:9" ht="15.5" x14ac:dyDescent="0.35">
      <c r="C281" t="s">
        <v>24</v>
      </c>
      <c r="D281" s="5">
        <v>66000000000</v>
      </c>
    </row>
    <row r="282" spans="3:9" ht="15.5" x14ac:dyDescent="0.35">
      <c r="C282" t="s">
        <v>21</v>
      </c>
      <c r="D282" s="5">
        <v>24000000000</v>
      </c>
    </row>
    <row r="283" spans="3:9" ht="15.5" x14ac:dyDescent="0.35">
      <c r="C283" t="s">
        <v>234</v>
      </c>
      <c r="I283" s="5">
        <v>283000000000</v>
      </c>
    </row>
    <row r="284" spans="3:9" ht="15.5" x14ac:dyDescent="0.35">
      <c r="C284" t="s">
        <v>313</v>
      </c>
      <c r="I284" s="5">
        <v>57000000000</v>
      </c>
    </row>
    <row r="285" spans="3:9" ht="15.5" x14ac:dyDescent="0.35">
      <c r="C285" t="s">
        <v>314</v>
      </c>
      <c r="I285" s="5">
        <v>-137000000000</v>
      </c>
    </row>
    <row r="286" spans="3:9" ht="15.5" x14ac:dyDescent="0.35">
      <c r="C286" t="s">
        <v>315</v>
      </c>
      <c r="I286" s="5">
        <v>19000000000</v>
      </c>
    </row>
    <row r="287" spans="3:9" ht="15.5" x14ac:dyDescent="0.35">
      <c r="C287" t="s">
        <v>316</v>
      </c>
      <c r="I287" s="5">
        <v>-33000000000</v>
      </c>
    </row>
    <row r="288" spans="3:9" ht="15.5" x14ac:dyDescent="0.35">
      <c r="C288" t="s">
        <v>317</v>
      </c>
      <c r="I288" s="5">
        <v>24000000000</v>
      </c>
    </row>
  </sheetData>
  <pageMargins left="0.7" right="0.7" top="0.75" bottom="0.75" header="0.3" footer="0.3"/>
  <ignoredErrors>
    <ignoredError sqref="A1:N289" numberStoredAsText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N27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1412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1413</v>
      </c>
      <c r="D2" s="2" vm="165">
        <f ca="1">IFERROR(_xlfn.STOCKHISTORY("XIDX:" &amp; $C$1, D3, , 0, 0, 1), "Libur")</f>
        <v>268</v>
      </c>
      <c r="E2" s="2" vm="44">
        <f ca="1">IFERROR(_xlfn.STOCKHISTORY("XIDX:" &amp; $C$1, E3, , 0, 0, 1), "Libur")</f>
        <v>250</v>
      </c>
      <c r="H2" s="2" vm="44">
        <f ca="1">IFERROR(INDEX(D2:G2,COUNT(D2:G2)),"")</f>
        <v>250</v>
      </c>
      <c r="I2" s="2" vm="238">
        <f t="shared" ref="I2:N2" ca="1" si="0">IFERROR(_xlfn.STOCKHISTORY("XIDX:" &amp; $C$1, I1, , 0, 0, 1), "Libur")</f>
        <v>390</v>
      </c>
      <c r="J2" s="2" vm="239">
        <f t="shared" ca="1" si="0"/>
        <v>356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630618375291</v>
      </c>
      <c r="E4" s="2">
        <f>IFERROR(INDEX(E51:E500,MATCH($C$4,$C$51:$C$500,0)),"")</f>
        <v>379781809885</v>
      </c>
      <c r="H4" s="2">
        <f>IFERROR(SUM(D4:G4)*(4/MAX(1,COUNT(D4:G4))),"")</f>
        <v>2020800370352</v>
      </c>
      <c r="I4" s="2">
        <f t="shared" ref="I4:N4" si="1">IFERROR(INDEX(I51:I500,MATCH($C$4,$C$51:$C$500,0)),"")</f>
        <v>1177679681794</v>
      </c>
      <c r="J4" s="2">
        <f t="shared" si="1"/>
        <v>616007380096</v>
      </c>
      <c r="K4" s="2">
        <f t="shared" si="1"/>
        <v>927941933209</v>
      </c>
      <c r="L4" s="2">
        <f t="shared" si="1"/>
        <v>867842629537</v>
      </c>
      <c r="M4" s="2">
        <f t="shared" si="1"/>
        <v>259089343256</v>
      </c>
      <c r="N4" s="2">
        <f t="shared" si="1"/>
        <v>103542570027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109315509877</v>
      </c>
      <c r="E5" s="2">
        <f>IFERROR(INDEX(E51:E500,MATCH($C$5,$C$51:$C$500,0)),"")</f>
        <v>60944230611</v>
      </c>
      <c r="H5" s="2">
        <f>IFERROR(SUM(D5:G5)*(4/MAX(1,COUNT(D5:G5))),"")</f>
        <v>340519480976</v>
      </c>
      <c r="I5" s="2">
        <f t="shared" ref="I5:N5" si="2">IFERROR(INDEX(I51:I500,MATCH($C$5,$C$51:$C$500,0)),"")</f>
        <v>-26796294930</v>
      </c>
      <c r="J5" s="2">
        <f t="shared" si="2"/>
        <v>33953277403</v>
      </c>
      <c r="K5" s="2">
        <f t="shared" si="2"/>
        <v>61460928060</v>
      </c>
      <c r="L5" s="2">
        <f t="shared" si="2"/>
        <v>108673056175</v>
      </c>
      <c r="M5" s="2">
        <f t="shared" si="2"/>
        <v>47906060296</v>
      </c>
      <c r="N5" s="2">
        <f t="shared" si="2"/>
        <v>-13171484639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318132429646</v>
      </c>
      <c r="E6" s="2">
        <f>IFERROR(INDEX(E51:E500,MATCH($C$6,$C$51:$C$500,0)),"")</f>
        <v>208816979941</v>
      </c>
      <c r="H6" s="2">
        <f>IFERROR(INDEX(D6:G6,COUNT(D6:G6)),"")</f>
        <v>208816979941</v>
      </c>
      <c r="I6" s="2">
        <f t="shared" ref="I6:N6" si="3">IFERROR(INDEX(I51:I500,MATCH($C$6,$C$51:$C$500,0)),"")</f>
        <v>147872755346</v>
      </c>
      <c r="J6" s="2">
        <f t="shared" si="3"/>
        <v>174671579148</v>
      </c>
      <c r="K6" s="2">
        <f t="shared" si="3"/>
        <v>140718962520</v>
      </c>
      <c r="L6" s="2">
        <f t="shared" si="3"/>
        <v>88101889331</v>
      </c>
      <c r="M6" s="2">
        <f t="shared" si="3"/>
        <v>49428833156</v>
      </c>
      <c r="N6" s="2">
        <f t="shared" si="3"/>
        <v>4167472903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6.08</v>
      </c>
      <c r="E7" s="3">
        <f>IFERROR(INDEX(E51:E500,MATCH($C$7,$C$51:$C$500,0))/1000000000,"")</f>
        <v>6.08</v>
      </c>
      <c r="H7" s="3">
        <f>IFERROR(INDEX(D7:G7,COUNT(D7:G7)),"")</f>
        <v>6.08</v>
      </c>
      <c r="I7" s="3">
        <f t="shared" ref="I7:N7" si="4">IFERROR(INDEX(I51:I500,MATCH($C$7,$C$51:$C$500,0))/1000000000,"")</f>
        <v>6.08</v>
      </c>
      <c r="J7" s="3">
        <f t="shared" si="4"/>
        <v>6.08</v>
      </c>
      <c r="K7" s="3">
        <f t="shared" si="4"/>
        <v>6.08</v>
      </c>
      <c r="L7" s="3">
        <f t="shared" si="4"/>
        <v>0.06</v>
      </c>
      <c r="M7" s="3">
        <f t="shared" si="4"/>
        <v>0.06</v>
      </c>
      <c r="N7" s="3">
        <f t="shared" si="4"/>
        <v>0.03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-154000000000</v>
      </c>
      <c r="E8" s="2">
        <f>IFERROR(INDEX(E51:E500,MATCH("Free cash flow (Quarter)",$C$51:$C$500,0)),"")</f>
        <v>-52000000000</v>
      </c>
      <c r="H8" s="2">
        <f>IFERROR(INDEX(D8:G8,COUNT(D8:G8)),"")</f>
        <v>-52000000000</v>
      </c>
      <c r="I8" s="2">
        <f t="shared" ref="I8:N8" si="5">IFERROR(INDEX(I51:I500,MATCH($C$8,$C$51:$C$500,0)),"")</f>
        <v>-113000000000</v>
      </c>
      <c r="J8" s="2">
        <f t="shared" si="5"/>
        <v>-25000000000</v>
      </c>
      <c r="K8" s="2">
        <f t="shared" si="5"/>
        <v>42000000000</v>
      </c>
      <c r="L8" s="2">
        <f t="shared" si="5"/>
        <v>57000000000</v>
      </c>
      <c r="M8" s="2">
        <f t="shared" si="5"/>
        <v>55000000000</v>
      </c>
      <c r="N8" s="2">
        <f t="shared" si="5"/>
        <v>26000000000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-25.29</v>
      </c>
      <c r="E9" s="3">
        <f>IFERROR(INDEX(E51:E500,MATCH("Free cash flow per share (Quarter)",$C$51:$C$500,0)),"")</f>
        <v>-8.51</v>
      </c>
      <c r="H9" s="3">
        <f>IFERROR(INDEX(D9:G9,COUNT(D9:G9)),"")</f>
        <v>-8.51</v>
      </c>
      <c r="I9" s="3">
        <f t="shared" ref="I9:N9" si="6">IFERROR(INDEX(I51:I500,MATCH($C$9,$C$51:$C$500,0)),"")</f>
        <v>-18.59</v>
      </c>
      <c r="J9" s="3">
        <f t="shared" si="6"/>
        <v>-4.1900000000000004</v>
      </c>
      <c r="K9" s="3">
        <f t="shared" si="6"/>
        <v>6.92</v>
      </c>
      <c r="L9" s="3">
        <f t="shared" si="6"/>
        <v>945.27</v>
      </c>
      <c r="M9" s="3">
        <f t="shared" si="6"/>
        <v>896.75</v>
      </c>
      <c r="N9" s="3">
        <f t="shared" si="6"/>
        <v>876.9</v>
      </c>
    </row>
    <row r="10" spans="1:14" ht="15.5" x14ac:dyDescent="0.35">
      <c r="C10" t="s">
        <v>18</v>
      </c>
      <c r="D10" s="3">
        <f ca="1">IFERROR(IF(D9=0,"",D2/D9),"")</f>
        <v>-10.597073942269672</v>
      </c>
      <c r="E10" s="3">
        <f ca="1">IFERROR(IF(E9=0,"",E2/E9),"")</f>
        <v>-29.377203290246769</v>
      </c>
      <c r="I10" s="3">
        <f t="shared" ref="I10:N10" ca="1" si="7">IFERROR(IF(I9=0,"",I2/I9),"")</f>
        <v>-20.97902097902098</v>
      </c>
      <c r="J10" s="3">
        <f t="shared" ca="1" si="7"/>
        <v>-84.964200477326955</v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17434359306</v>
      </c>
      <c r="E11" s="2">
        <f>IFERROR(INDEX(E51:E500,MATCH($C$11,$C$51:$C$500,0)),"")</f>
        <v>62591906389</v>
      </c>
      <c r="H11" s="2">
        <f>IFERROR(INDEX(D11:G11,COUNT(D11:G11)),"")</f>
        <v>62591906389</v>
      </c>
      <c r="I11" s="2">
        <f t="shared" ref="I11:N11" si="8">IFERROR(INDEX(I51:I500,MATCH($C$11,$C$51:$C$500,0)),"")</f>
        <v>11433640110</v>
      </c>
      <c r="J11" s="2">
        <f t="shared" si="8"/>
        <v>51164815538</v>
      </c>
      <c r="K11" s="2">
        <f t="shared" si="8"/>
        <v>48880857437</v>
      </c>
      <c r="L11" s="2">
        <f t="shared" si="8"/>
        <v>31933106127</v>
      </c>
      <c r="M11" s="2">
        <f t="shared" si="8"/>
        <v>57869468354</v>
      </c>
      <c r="N11" s="2">
        <f t="shared" si="8"/>
        <v>2927275450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344000000000</v>
      </c>
      <c r="E12" s="2">
        <f>IFERROR(INDEX(E51:E500,MATCH("Net Debt (Quarter)",$C$51:$C$500,0)),"")</f>
        <v>174000000000</v>
      </c>
      <c r="H12" s="2">
        <f>IFERROR(INDEX(D12:G12,COUNT(D12:G12)),"")</f>
        <v>174000000000</v>
      </c>
      <c r="I12" s="2">
        <f t="shared" ref="I12:N12" si="9">IFERROR(INDEX(I51:I500,MATCH($C$12,$C$51:$C$500,0)),"")</f>
        <v>122000000000</v>
      </c>
      <c r="J12" s="2">
        <f t="shared" si="9"/>
        <v>-21000000000</v>
      </c>
      <c r="K12" s="2">
        <f t="shared" si="9"/>
        <v>-49000000000</v>
      </c>
      <c r="L12" s="2">
        <f t="shared" si="9"/>
        <v>-32000000000</v>
      </c>
      <c r="M12" s="2">
        <f t="shared" si="9"/>
        <v>-58000000000</v>
      </c>
      <c r="N12" s="2">
        <f t="shared" si="9"/>
        <v>-3000000000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362000000000</v>
      </c>
      <c r="E13" s="2">
        <f>IFERROR(INDEX(E51:E500,MATCH("Total Debt (Quarter)",$C$51:$C$500,0)),"")</f>
        <v>237000000000</v>
      </c>
      <c r="H13" s="2">
        <f>IFERROR(INDEX(D13:G13,COUNT(D13:G13)),"")</f>
        <v>237000000000</v>
      </c>
      <c r="I13" s="2">
        <f t="shared" ref="I13:N13" si="10">IFERROR(INDEX(I51:I500,MATCH($C$13,$C$51:$C$500,0)),"")</f>
        <v>134000000000</v>
      </c>
      <c r="J13" s="2">
        <f t="shared" si="10"/>
        <v>30000000000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</row>
    <row r="14" spans="1:14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N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</row>
    <row r="15" spans="1:14" ht="15.5" x14ac:dyDescent="0.35">
      <c r="C15" t="s">
        <v>28</v>
      </c>
      <c r="D15" s="2">
        <f>IFERROR(INDEX(D51:D500,MATCH($C$15,$C$51:$C$500,0)),"")</f>
        <v>-32604098393</v>
      </c>
      <c r="E15" s="2">
        <f>IFERROR(INDEX(E51:E500,MATCH($C$15,$C$51:$C$500,0)),"")</f>
        <v>-20498591733</v>
      </c>
      <c r="H15" s="2">
        <f>IFERROR(SUM(D15:G15)*(4/MAX(1,COUNT(D15:G15))),"")</f>
        <v>-106205380252</v>
      </c>
      <c r="I15" s="2">
        <f t="shared" ref="I15:N15" si="12">IFERROR(INDEX(I51:I500,MATCH($C$15,$C$51:$C$500,0)),"")</f>
        <v>-52883109539</v>
      </c>
      <c r="J15" s="2">
        <f t="shared" si="12"/>
        <v>-19302675926</v>
      </c>
      <c r="K15" s="2">
        <f t="shared" si="12"/>
        <v>-19999840148</v>
      </c>
      <c r="L15" s="2">
        <f t="shared" si="12"/>
        <v>-30532602985</v>
      </c>
      <c r="M15" s="2">
        <f t="shared" si="12"/>
        <v>-11194532955</v>
      </c>
      <c r="N15" s="2">
        <f t="shared" si="12"/>
        <v>-343065362</v>
      </c>
    </row>
    <row r="16" spans="1:14" ht="15.5" x14ac:dyDescent="0.35">
      <c r="C16" t="s">
        <v>29</v>
      </c>
      <c r="D16" s="2">
        <f>IFERROR(INDEX(D51:D500,MATCH($C$16,$C$51:$C$500,0)),"")</f>
        <v>141803646136</v>
      </c>
      <c r="E16" s="2">
        <f>IFERROR(INDEX(E51:E500,MATCH($C$16,$C$51:$C$500,0)),"")</f>
        <v>81442816328</v>
      </c>
      <c r="H16" s="2">
        <f>IFERROR(SUM(D16:G16)*(4/MAX(1,COUNT(D16:G16))),"")</f>
        <v>446492924928</v>
      </c>
      <c r="I16" s="2">
        <f t="shared" ref="I16:N16" si="13">IFERROR(INDEX(I51:I500,MATCH($C$16,$C$51:$C$500,0)),"")</f>
        <v>26140495060</v>
      </c>
      <c r="J16" s="2">
        <f t="shared" si="13"/>
        <v>53255292554</v>
      </c>
      <c r="K16" s="2">
        <f t="shared" si="13"/>
        <v>81953160532</v>
      </c>
      <c r="L16" s="2">
        <f t="shared" si="13"/>
        <v>139397836340</v>
      </c>
      <c r="M16" s="2">
        <f t="shared" si="13"/>
        <v>58685500671</v>
      </c>
      <c r="N16" s="2">
        <f t="shared" si="13"/>
        <v>-13468176077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38</v>
      </c>
      <c r="C19" t="s">
        <v>39</v>
      </c>
    </row>
    <row r="20" spans="1:14" ht="15.5" x14ac:dyDescent="0.35">
      <c r="A20" t="s">
        <v>40</v>
      </c>
      <c r="C20" t="s">
        <v>41</v>
      </c>
      <c r="D20" s="2">
        <f ca="1">IFERROR(D21*D2,"")</f>
        <v>1629440000000</v>
      </c>
      <c r="E20" s="2">
        <f ca="1">IFERROR(E21*E2,"")</f>
        <v>1520000000000</v>
      </c>
      <c r="H20" s="2">
        <f t="shared" ref="H20:N20" ca="1" si="14">IFERROR(H21*H2,"")</f>
        <v>1520000000000</v>
      </c>
      <c r="I20" s="2">
        <f t="shared" ca="1" si="14"/>
        <v>2371200000000</v>
      </c>
      <c r="J20" s="2">
        <f t="shared" ca="1" si="14"/>
        <v>2164480000000</v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6080000000</v>
      </c>
      <c r="E21" s="2">
        <f>IFERROR(INDEX(E51:E500,MATCH($C$7,$C$51:$C$500,0)),"")</f>
        <v>6080000000</v>
      </c>
      <c r="H21" s="2">
        <f>IFERROR(INDEX(D21:G21,COUNT(D21:G21)),"")</f>
        <v>6080000000</v>
      </c>
      <c r="I21" s="2">
        <f t="shared" ref="I21:N21" si="15">IFERROR(INDEX(I51:I500,MATCH($C$7,$C$51:$C$500,0)),"")</f>
        <v>6080000000</v>
      </c>
      <c r="J21" s="2">
        <f t="shared" si="15"/>
        <v>6080000000</v>
      </c>
      <c r="K21" s="2">
        <f t="shared" si="15"/>
        <v>6080000000</v>
      </c>
      <c r="L21" s="2">
        <f t="shared" si="15"/>
        <v>60000000</v>
      </c>
      <c r="M21" s="2">
        <f t="shared" si="15"/>
        <v>60000000</v>
      </c>
      <c r="N21" s="2">
        <f t="shared" si="15"/>
        <v>30000000</v>
      </c>
    </row>
    <row r="23" spans="1:14" ht="15.5" x14ac:dyDescent="0.35">
      <c r="B23" t="s">
        <v>42</v>
      </c>
      <c r="C23" t="s">
        <v>43</v>
      </c>
      <c r="D23" s="3">
        <f>IFERROR(D5/D6*100,"")</f>
        <v>34.361636755686995</v>
      </c>
      <c r="E23" s="3">
        <f>IFERROR(E5/E6*100,"")</f>
        <v>29.185476501106105</v>
      </c>
      <c r="H23" s="3">
        <f t="shared" ref="H23:N23" si="16">IFERROR(H5/H6*100,"")</f>
        <v>163.070781443258</v>
      </c>
      <c r="I23" s="3">
        <f t="shared" si="16"/>
        <v>-18.121184573385882</v>
      </c>
      <c r="J23" s="3">
        <f t="shared" si="16"/>
        <v>19.438352574937927</v>
      </c>
      <c r="K23" s="3">
        <f t="shared" si="16"/>
        <v>43.676365259774229</v>
      </c>
      <c r="L23" s="3">
        <f t="shared" si="16"/>
        <v>123.34929137184997</v>
      </c>
      <c r="M23" s="3">
        <f t="shared" si="16"/>
        <v>96.919261971663289</v>
      </c>
      <c r="N23" s="3">
        <f t="shared" si="16"/>
        <v>-316.05447583158525</v>
      </c>
    </row>
    <row r="24" spans="1:14" ht="15.5" x14ac:dyDescent="0.35">
      <c r="C24" t="s">
        <v>44</v>
      </c>
      <c r="D24" s="4" t="str">
        <f>IFERROR(_xlfn.RRI(5,I23,D23),"")</f>
        <v/>
      </c>
      <c r="E24" s="4">
        <f>IFERROR(_xlfn.RRI(5,J23,E23),"")</f>
        <v>8.4679585870545804E-2</v>
      </c>
      <c r="H24" s="4">
        <f t="shared" ref="H24:N24" si="17">IFERROR(_xlfn.RRI(5,M23,H23),"")</f>
        <v>0.10966837950745889</v>
      </c>
      <c r="I24" s="4">
        <f t="shared" si="17"/>
        <v>-0.4354727273700687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45</v>
      </c>
      <c r="C25" t="s">
        <v>46</v>
      </c>
      <c r="D25" s="3">
        <f>IFERROR(INDEX(D51:D500,MATCH($A$25,$C$51:$C$500,0)),"")</f>
        <v>17.95</v>
      </c>
      <c r="E25" s="3">
        <f>IFERROR(INDEX(E51:E500,MATCH($A$25,$C$51:$C$500,0)),"")</f>
        <v>10.02</v>
      </c>
      <c r="H25" s="3">
        <f>IFERROR(INDEX(D25:G25,COUNT(D25:G25)),"")</f>
        <v>10.02</v>
      </c>
      <c r="I25" s="3">
        <f t="shared" ref="I25:N25" si="18">IFERROR(INDEX(I51:I500,MATCH($C$25,$C$51:$C$500,0)),"")</f>
        <v>-4.4000000000000004</v>
      </c>
      <c r="J25" s="3">
        <f t="shared" si="18"/>
        <v>5.58</v>
      </c>
      <c r="K25" s="3">
        <f t="shared" si="18"/>
        <v>10.19</v>
      </c>
      <c r="L25" s="3">
        <f t="shared" si="18"/>
        <v>1789.95</v>
      </c>
      <c r="M25" s="3">
        <f t="shared" si="18"/>
        <v>780.84</v>
      </c>
      <c r="N25" s="3">
        <f t="shared" si="18"/>
        <v>-463.46</v>
      </c>
    </row>
    <row r="26" spans="1:14" ht="15.5" x14ac:dyDescent="0.35">
      <c r="C26" t="s">
        <v>47</v>
      </c>
      <c r="D26" s="4" t="str">
        <f>IFERROR(_xlfn.RRI(5,I25,D25),"")</f>
        <v/>
      </c>
      <c r="E26" s="4">
        <f>IFERROR(_xlfn.RRI(5,J25,E25),"")</f>
        <v>0.12420808557548324</v>
      </c>
      <c r="H26" s="4">
        <f t="shared" ref="H26:N26" si="19">IFERROR(_xlfn.RRI(5,M25,H25),"")</f>
        <v>-0.58153307880543359</v>
      </c>
      <c r="I26" s="4">
        <f t="shared" si="19"/>
        <v>-0.60600738286393507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48</v>
      </c>
      <c r="D27" s="3">
        <f>IFERROR(D4/D21,"")</f>
        <v>103.7201275149671</v>
      </c>
      <c r="E27" s="3">
        <f>IFERROR(E4/E21,"")</f>
        <v>62.464113467927632</v>
      </c>
      <c r="H27" s="3">
        <f t="shared" ref="H27:N27" si="20">IFERROR(H4/H21,"")</f>
        <v>332.3684819657895</v>
      </c>
      <c r="I27" s="3">
        <f t="shared" si="20"/>
        <v>193.69731608453947</v>
      </c>
      <c r="J27" s="3">
        <f t="shared" si="20"/>
        <v>101.31700330526316</v>
      </c>
      <c r="K27" s="3">
        <f t="shared" si="20"/>
        <v>152.62202848832237</v>
      </c>
      <c r="L27" s="3">
        <f t="shared" si="20"/>
        <v>14464.043825616667</v>
      </c>
      <c r="M27" s="3">
        <f t="shared" si="20"/>
        <v>4318.1557209333332</v>
      </c>
      <c r="N27" s="3">
        <f t="shared" si="20"/>
        <v>3451.4190008999999</v>
      </c>
    </row>
    <row r="28" spans="1:14" ht="15.5" x14ac:dyDescent="0.35">
      <c r="C28" t="s">
        <v>49</v>
      </c>
      <c r="D28" s="4">
        <f>IFERROR(_xlfn.RRI(5,I27,D27),"")</f>
        <v>-0.11743258736559548</v>
      </c>
      <c r="E28" s="4">
        <f>IFERROR(_xlfn.RRI(5,J27,E27),"")</f>
        <v>-9.2201106795984478E-2</v>
      </c>
      <c r="H28" s="4">
        <f t="shared" ref="H28:N28" si="21">IFERROR(_xlfn.RRI(5,M27,H27),"")</f>
        <v>-0.40122410750945015</v>
      </c>
      <c r="I28" s="4">
        <f t="shared" si="21"/>
        <v>-0.43788498846113288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50</v>
      </c>
      <c r="H29" s="4">
        <f t="shared" ref="H29:N29" si="22">IFERROR(((H25-I25)/I25)*100%,"")</f>
        <v>-3.2772727272727269</v>
      </c>
      <c r="I29" s="4">
        <f t="shared" si="22"/>
        <v>-1.7885304659498209</v>
      </c>
      <c r="J29" s="4">
        <f t="shared" si="22"/>
        <v>-0.45240431795878311</v>
      </c>
      <c r="K29" s="4">
        <f t="shared" si="22"/>
        <v>-0.99430710355037843</v>
      </c>
      <c r="L29" s="4">
        <f t="shared" si="22"/>
        <v>1.2923390195174427</v>
      </c>
      <c r="M29" s="4">
        <f t="shared" si="22"/>
        <v>-2.6848055927156604</v>
      </c>
      <c r="N29" s="4" t="str">
        <f t="shared" si="22"/>
        <v/>
      </c>
    </row>
    <row r="30" spans="1:14" ht="15.5" x14ac:dyDescent="0.35">
      <c r="C30" t="s">
        <v>51</v>
      </c>
      <c r="H30" s="4">
        <f t="shared" ref="H30:N30" si="23">IFERROR(((H27-I27)/I27)*100%,"")</f>
        <v>0.71591681642468818</v>
      </c>
      <c r="I30" s="4">
        <f t="shared" si="23"/>
        <v>0.91179476065768505</v>
      </c>
      <c r="J30" s="4">
        <f t="shared" si="23"/>
        <v>-0.33615740592115595</v>
      </c>
      <c r="K30" s="4">
        <f t="shared" si="23"/>
        <v>-0.9894481771260939</v>
      </c>
      <c r="L30" s="4">
        <f t="shared" si="23"/>
        <v>2.3495882873094684</v>
      </c>
      <c r="M30" s="4">
        <f t="shared" si="23"/>
        <v>0.25112474602687218</v>
      </c>
      <c r="N30" s="4" t="str">
        <f t="shared" si="23"/>
        <v/>
      </c>
    </row>
    <row r="32" spans="1:14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52.31</v>
      </c>
      <c r="E32" s="3">
        <f>IFERROR(INDEX(E51:E500,MATCH($A$32,$C$51:$C$500,0)),"")</f>
        <v>34.33</v>
      </c>
      <c r="H32" s="3">
        <f>IFERROR(INDEX(D32:G32,COUNT(D32:G32)),"")</f>
        <v>34.33</v>
      </c>
      <c r="I32" s="3">
        <f t="shared" ref="I32:N32" si="24">IFERROR(INDEX(I51:I500,MATCH($C$32,$C$51:$C$500,0)),"")</f>
        <v>24.31</v>
      </c>
      <c r="J32" s="3">
        <f t="shared" si="24"/>
        <v>28.72</v>
      </c>
      <c r="K32" s="3">
        <f t="shared" si="24"/>
        <v>23.14</v>
      </c>
      <c r="L32" s="3">
        <f t="shared" si="24"/>
        <v>1448.56</v>
      </c>
      <c r="M32" s="3">
        <f t="shared" si="24"/>
        <v>812.7</v>
      </c>
      <c r="N32" s="3">
        <f t="shared" si="24"/>
        <v>139.85</v>
      </c>
    </row>
    <row r="33" spans="1:14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4.78</v>
      </c>
      <c r="E33" s="3">
        <f>IFERROR(INDEX(E51:E500,MATCH($A$33,$C$51:$C$500,0)),"")</f>
        <v>7.69</v>
      </c>
      <c r="H33" s="3">
        <f>IFERROR(INDEX(D33:G33,COUNT(D33:G33)),"")</f>
        <v>7.69</v>
      </c>
      <c r="I33" s="3">
        <f t="shared" ref="I33:N33" si="25">IFERROR(INDEX(I51:I500,MATCH($C$33,$C$51:$C$500,0)),"")</f>
        <v>16.04</v>
      </c>
      <c r="J33" s="3">
        <f t="shared" si="25"/>
        <v>12.4</v>
      </c>
      <c r="K33" s="3">
        <f t="shared" si="25"/>
        <v>0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13.93</v>
      </c>
      <c r="E34" s="3">
        <f>IFERROR(INDEX(E51:E500,MATCH($A$34,$C$51:$C$500,0)),"")</f>
        <v>26.35</v>
      </c>
      <c r="H34" s="3">
        <f>IFERROR(INDEX(D34:G34,COUNT(D34:G34)),"")</f>
        <v>26.35</v>
      </c>
      <c r="I34" s="3">
        <f t="shared" ref="I34:N34" si="26">IFERROR(INDEX(I51:I500,MATCH($C$34,$C$51:$C$500,0)),"")</f>
        <v>-88.64</v>
      </c>
      <c r="J34" s="3">
        <f t="shared" si="26"/>
        <v>63.8</v>
      </c>
      <c r="K34" s="3">
        <f t="shared" si="26"/>
        <v>0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2.41</v>
      </c>
      <c r="E35" s="3">
        <f>IFERROR(INDEX(E51:E500,MATCH($A$35,$C$51:$C$500,0)),"")</f>
        <v>4.2300000000000004</v>
      </c>
      <c r="H35" s="3">
        <f>IFERROR(INDEX(D35:G35,COUNT(D35:G35)),"")</f>
        <v>4.2300000000000004</v>
      </c>
      <c r="I35" s="3">
        <f t="shared" ref="I35:N35" si="27">IFERROR(INDEX(I51:I500,MATCH($C$35,$C$51:$C$500,0)),"")</f>
        <v>2.0099999999999998</v>
      </c>
      <c r="J35" s="3">
        <f t="shared" si="27"/>
        <v>3.51</v>
      </c>
      <c r="K35" s="3">
        <f t="shared" si="27"/>
        <v>0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64</v>
      </c>
      <c r="C36" t="s">
        <v>65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66</v>
      </c>
      <c r="C37" t="s">
        <v>67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73</v>
      </c>
      <c r="C51" t="s">
        <v>6</v>
      </c>
      <c r="D51" s="5">
        <v>630618375291</v>
      </c>
      <c r="E51" s="5">
        <v>379781809885</v>
      </c>
      <c r="F51" s="5">
        <v>345573571392</v>
      </c>
      <c r="G51" s="5">
        <v>353963370392</v>
      </c>
      <c r="I51" s="5">
        <v>1177679681794</v>
      </c>
      <c r="J51" s="5">
        <v>616007380096</v>
      </c>
      <c r="K51" s="5">
        <v>927941933209</v>
      </c>
      <c r="L51" s="5">
        <v>867842629537</v>
      </c>
      <c r="M51" s="5">
        <v>259089343256</v>
      </c>
      <c r="N51" s="5">
        <v>103542570027</v>
      </c>
    </row>
    <row r="52" spans="2:14" ht="15.5" x14ac:dyDescent="0.35">
      <c r="C52" t="s">
        <v>74</v>
      </c>
      <c r="D52" s="5">
        <v>-449894760869</v>
      </c>
      <c r="E52" s="5">
        <v>-285896871626</v>
      </c>
      <c r="F52" s="5">
        <v>-299400820523</v>
      </c>
      <c r="G52" s="5">
        <v>-269411098441</v>
      </c>
      <c r="I52" s="5">
        <v>-914080120752</v>
      </c>
      <c r="J52" s="5">
        <v>-513962181239</v>
      </c>
      <c r="K52" s="5">
        <v>-799173592455</v>
      </c>
      <c r="L52" s="5">
        <v>-692566971186</v>
      </c>
      <c r="M52" s="5">
        <v>-175087332739</v>
      </c>
      <c r="N52" s="5">
        <v>-88246163816</v>
      </c>
    </row>
    <row r="53" spans="2:14" ht="15.5" x14ac:dyDescent="0.35">
      <c r="C53" t="s">
        <v>75</v>
      </c>
      <c r="D53" s="5">
        <v>180723614422</v>
      </c>
      <c r="E53" s="5">
        <v>93884938259</v>
      </c>
      <c r="F53" s="5">
        <v>46172750869</v>
      </c>
      <c r="G53" s="5">
        <v>84552271951</v>
      </c>
      <c r="I53" s="5">
        <v>263599561042</v>
      </c>
      <c r="J53" s="5">
        <v>102045198857</v>
      </c>
      <c r="K53" s="5">
        <v>128768340754</v>
      </c>
      <c r="L53" s="5">
        <v>175275658351</v>
      </c>
      <c r="M53" s="5">
        <v>84002010517</v>
      </c>
      <c r="N53" s="5">
        <v>15296406211</v>
      </c>
    </row>
    <row r="54" spans="2:14" ht="15.5" x14ac:dyDescent="0.35">
      <c r="C54" t="s">
        <v>76</v>
      </c>
      <c r="D54" s="5">
        <v>-12098909908</v>
      </c>
      <c r="E54" s="5">
        <v>-4494396909</v>
      </c>
      <c r="F54" s="5">
        <v>27538244714</v>
      </c>
      <c r="G54" s="5">
        <v>-61723419672</v>
      </c>
      <c r="I54" s="5">
        <v>-40602190291</v>
      </c>
      <c r="J54" s="5">
        <v>-48319107602</v>
      </c>
      <c r="K54" s="5">
        <v>-49416600136</v>
      </c>
      <c r="L54" s="5">
        <v>-37994877088</v>
      </c>
      <c r="M54" s="5">
        <v>-25609978359</v>
      </c>
      <c r="N54" s="5">
        <v>-28130470627</v>
      </c>
    </row>
    <row r="55" spans="2:14" ht="15.5" x14ac:dyDescent="0.35">
      <c r="C55" t="s">
        <v>240</v>
      </c>
      <c r="F55" s="5">
        <v>46648640326</v>
      </c>
      <c r="G55" s="5">
        <v>-46648640326</v>
      </c>
      <c r="L55" s="5">
        <v>-9692861714</v>
      </c>
      <c r="M55" s="5">
        <v>-5046833955</v>
      </c>
    </row>
    <row r="56" spans="2:14" ht="15.5" x14ac:dyDescent="0.35">
      <c r="C56" t="s">
        <v>77</v>
      </c>
      <c r="D56" s="5">
        <v>-12098909908</v>
      </c>
      <c r="E56" s="5">
        <v>-4494396909</v>
      </c>
      <c r="F56" s="5">
        <v>-19110395612</v>
      </c>
      <c r="G56" s="5">
        <v>-15074779346</v>
      </c>
      <c r="I56" s="5">
        <v>-40602190291</v>
      </c>
      <c r="J56" s="5">
        <v>-48319107602</v>
      </c>
      <c r="K56" s="5">
        <v>-49416600136</v>
      </c>
      <c r="L56" s="5">
        <v>-28302015374</v>
      </c>
      <c r="M56" s="5">
        <v>-20563144404</v>
      </c>
      <c r="N56" s="5">
        <v>-28130470627</v>
      </c>
    </row>
    <row r="57" spans="2:14" ht="15.5" x14ac:dyDescent="0.35">
      <c r="C57" t="s">
        <v>78</v>
      </c>
      <c r="D57" s="5">
        <v>168624704514</v>
      </c>
      <c r="E57" s="5">
        <v>89390541350</v>
      </c>
      <c r="F57" s="5">
        <v>73710995583</v>
      </c>
      <c r="G57" s="5">
        <v>22828852279</v>
      </c>
      <c r="I57" s="5">
        <v>222997370751</v>
      </c>
      <c r="J57" s="5">
        <v>53726091255</v>
      </c>
      <c r="K57" s="5">
        <v>79351740618</v>
      </c>
      <c r="L57" s="5">
        <v>137280781263</v>
      </c>
      <c r="M57" s="5">
        <v>58392032158</v>
      </c>
      <c r="N57" s="5">
        <v>-12834064416</v>
      </c>
    </row>
    <row r="58" spans="2:14" ht="15.5" x14ac:dyDescent="0.35">
      <c r="C58" t="s">
        <v>79</v>
      </c>
      <c r="D58" s="5">
        <v>-26821058378</v>
      </c>
      <c r="E58" s="5">
        <v>-7947725022</v>
      </c>
      <c r="F58" s="5">
        <v>-188540328665</v>
      </c>
      <c r="G58" s="5">
        <v>-5636269654</v>
      </c>
      <c r="I58" s="5">
        <v>-196856875691</v>
      </c>
      <c r="J58" s="5">
        <v>-470798701</v>
      </c>
      <c r="K58" s="5">
        <v>2601419914</v>
      </c>
      <c r="L58" s="5">
        <v>2117055077</v>
      </c>
      <c r="M58" s="5">
        <v>293468513</v>
      </c>
      <c r="N58" s="5">
        <v>-634111661</v>
      </c>
    </row>
    <row r="59" spans="2:14" ht="15.5" x14ac:dyDescent="0.35">
      <c r="C59" t="s">
        <v>81</v>
      </c>
      <c r="D59" s="5">
        <v>-60172</v>
      </c>
      <c r="E59" s="5">
        <v>-6016</v>
      </c>
      <c r="F59" s="5">
        <v>-5760</v>
      </c>
      <c r="G59" s="5">
        <v>-5258</v>
      </c>
      <c r="I59" s="5">
        <v>-28872</v>
      </c>
      <c r="J59" s="5">
        <v>-660775</v>
      </c>
      <c r="K59" s="5">
        <v>-3594104</v>
      </c>
    </row>
    <row r="60" spans="2:14" ht="15.5" x14ac:dyDescent="0.35">
      <c r="C60" t="s">
        <v>82</v>
      </c>
      <c r="D60" s="5">
        <v>-26821058378</v>
      </c>
      <c r="E60" s="5">
        <v>-7947725022</v>
      </c>
      <c r="F60" s="5">
        <v>-188540328665</v>
      </c>
      <c r="G60" s="5">
        <v>-5636269654</v>
      </c>
      <c r="I60" s="5">
        <v>-196856875691</v>
      </c>
      <c r="J60" s="5">
        <v>-470798701</v>
      </c>
      <c r="K60" s="5">
        <v>2601419914</v>
      </c>
      <c r="L60" s="5">
        <v>2117055077</v>
      </c>
      <c r="M60" s="5">
        <v>293468513</v>
      </c>
      <c r="N60" s="5">
        <v>-634111661</v>
      </c>
    </row>
    <row r="61" spans="2:14" ht="15.5" x14ac:dyDescent="0.35">
      <c r="C61" t="s">
        <v>29</v>
      </c>
      <c r="D61" s="5">
        <v>141803646136</v>
      </c>
      <c r="E61" s="5">
        <v>81442816328</v>
      </c>
      <c r="F61" s="5">
        <v>-114829333082</v>
      </c>
      <c r="G61" s="5">
        <v>17192582625</v>
      </c>
      <c r="I61" s="5">
        <v>26140495060</v>
      </c>
      <c r="J61" s="5">
        <v>53255292554</v>
      </c>
      <c r="K61" s="5">
        <v>81953160532</v>
      </c>
      <c r="L61" s="5">
        <v>139397836340</v>
      </c>
      <c r="M61" s="5">
        <v>58685500671</v>
      </c>
      <c r="N61" s="5">
        <v>-13468176077</v>
      </c>
    </row>
    <row r="62" spans="2:14" ht="15.5" x14ac:dyDescent="0.35">
      <c r="C62" t="s">
        <v>28</v>
      </c>
      <c r="D62" s="5">
        <v>-32604098393</v>
      </c>
      <c r="E62" s="5">
        <v>-20498591733</v>
      </c>
      <c r="F62" s="5">
        <v>-52883109539</v>
      </c>
      <c r="G62" s="5">
        <v>29672413221</v>
      </c>
      <c r="I62" s="5">
        <v>-52883109539</v>
      </c>
      <c r="J62" s="5">
        <v>-19302675926</v>
      </c>
      <c r="K62" s="5">
        <v>-19999840148</v>
      </c>
      <c r="L62" s="5">
        <v>-30532602985</v>
      </c>
      <c r="M62" s="5">
        <v>-11194532955</v>
      </c>
      <c r="N62" s="5">
        <v>-343065362</v>
      </c>
    </row>
    <row r="63" spans="2:14" ht="15.5" x14ac:dyDescent="0.35">
      <c r="C63" t="s">
        <v>83</v>
      </c>
      <c r="F63" s="5">
        <v>-52883109539</v>
      </c>
      <c r="I63" s="5">
        <v>-52883109539</v>
      </c>
      <c r="J63" s="5">
        <v>-19302675926</v>
      </c>
      <c r="K63" s="5">
        <v>-19999840148</v>
      </c>
      <c r="L63" s="5">
        <v>-31814255220</v>
      </c>
      <c r="M63" s="5">
        <v>-11715218240</v>
      </c>
    </row>
    <row r="64" spans="2:14" ht="15.5" x14ac:dyDescent="0.35">
      <c r="C64" t="s">
        <v>84</v>
      </c>
      <c r="L64" s="5">
        <v>1281652235</v>
      </c>
      <c r="M64" s="5">
        <v>520685285</v>
      </c>
      <c r="N64" s="5">
        <v>-343065362</v>
      </c>
    </row>
    <row r="65" spans="2:14" ht="15.5" x14ac:dyDescent="0.35">
      <c r="C65" t="s">
        <v>85</v>
      </c>
      <c r="D65" s="5">
        <v>-32604098393</v>
      </c>
      <c r="E65" s="5">
        <v>-20498591733</v>
      </c>
      <c r="F65" s="5">
        <v>-52883109539</v>
      </c>
      <c r="G65" s="5">
        <v>29672413221</v>
      </c>
      <c r="I65" s="5">
        <v>-52883109539</v>
      </c>
      <c r="J65" s="5">
        <v>-19302675926</v>
      </c>
      <c r="K65" s="5">
        <v>-19999840148</v>
      </c>
      <c r="L65" s="5">
        <v>-30532602985</v>
      </c>
      <c r="M65" s="5">
        <v>-11194532955</v>
      </c>
      <c r="N65" s="5">
        <v>-343065362</v>
      </c>
    </row>
    <row r="66" spans="2:14" ht="15.5" x14ac:dyDescent="0.35">
      <c r="C66" t="s">
        <v>585</v>
      </c>
      <c r="K66" s="5">
        <v>37412</v>
      </c>
    </row>
    <row r="67" spans="2:14" ht="15.5" x14ac:dyDescent="0.35">
      <c r="C67" t="s">
        <v>87</v>
      </c>
      <c r="D67" s="5">
        <v>109199547743</v>
      </c>
      <c r="E67" s="5">
        <v>60944224595</v>
      </c>
      <c r="F67" s="5">
        <v>-167712442621</v>
      </c>
      <c r="G67" s="5">
        <v>46864995846</v>
      </c>
      <c r="I67" s="5">
        <v>-26742614479</v>
      </c>
      <c r="J67" s="5">
        <v>33952616628</v>
      </c>
      <c r="K67" s="5">
        <v>61953357796</v>
      </c>
      <c r="L67" s="5">
        <v>108865233355</v>
      </c>
      <c r="M67" s="5">
        <v>47490967716</v>
      </c>
      <c r="N67" s="5">
        <v>-13811241439</v>
      </c>
    </row>
    <row r="68" spans="2:14" ht="15.5" x14ac:dyDescent="0.35">
      <c r="C68" t="s">
        <v>88</v>
      </c>
      <c r="D68" s="5">
        <v>115901962</v>
      </c>
      <c r="F68" s="5">
        <v>-53709323</v>
      </c>
      <c r="I68" s="5">
        <v>-53709323</v>
      </c>
      <c r="K68" s="5">
        <v>-496023840</v>
      </c>
      <c r="L68" s="5">
        <v>-192177180</v>
      </c>
      <c r="M68" s="5">
        <v>415092580</v>
      </c>
      <c r="N68" s="5">
        <v>639756800</v>
      </c>
    </row>
    <row r="69" spans="2:14" ht="15.5" x14ac:dyDescent="0.35">
      <c r="C69" t="s">
        <v>89</v>
      </c>
      <c r="D69" s="5">
        <v>109315449705</v>
      </c>
      <c r="E69" s="5">
        <v>60944224595</v>
      </c>
      <c r="F69" s="5">
        <v>-167766151944</v>
      </c>
      <c r="G69" s="5">
        <v>46864995846</v>
      </c>
      <c r="I69" s="5">
        <v>-26796323802</v>
      </c>
      <c r="J69" s="5">
        <v>33952616628</v>
      </c>
      <c r="K69" s="5">
        <v>61457333956</v>
      </c>
      <c r="L69" s="5">
        <v>108673056175</v>
      </c>
      <c r="M69" s="5">
        <v>47906060296</v>
      </c>
      <c r="N69" s="5">
        <v>-13171484639</v>
      </c>
    </row>
    <row r="70" spans="2:14" ht="15.5" x14ac:dyDescent="0.35">
      <c r="C70" t="s">
        <v>90</v>
      </c>
      <c r="D70" s="5">
        <v>109199547743</v>
      </c>
      <c r="E70" s="5">
        <v>60944224595</v>
      </c>
      <c r="F70" s="5">
        <v>-167712442621</v>
      </c>
      <c r="G70" s="5">
        <v>46864995846</v>
      </c>
      <c r="I70" s="5">
        <v>-26742614479</v>
      </c>
      <c r="J70" s="5">
        <v>33952616628</v>
      </c>
      <c r="K70" s="5">
        <v>61953357796</v>
      </c>
      <c r="L70" s="5">
        <v>108865233355</v>
      </c>
      <c r="M70" s="5">
        <v>47490967716</v>
      </c>
      <c r="N70" s="5">
        <v>-13811241439</v>
      </c>
    </row>
    <row r="71" spans="2:14" ht="15.5" x14ac:dyDescent="0.35">
      <c r="C71" t="s">
        <v>8</v>
      </c>
      <c r="D71" s="5">
        <v>109315509877</v>
      </c>
      <c r="E71" s="5">
        <v>60944230611</v>
      </c>
      <c r="F71" s="5">
        <v>-167766146184</v>
      </c>
      <c r="G71" s="5">
        <v>46865001104</v>
      </c>
      <c r="I71" s="5">
        <v>-26796294930</v>
      </c>
      <c r="J71" s="5">
        <v>33953277403</v>
      </c>
      <c r="K71" s="5">
        <v>61460928060</v>
      </c>
      <c r="L71" s="5">
        <v>108673056175</v>
      </c>
      <c r="M71" s="5">
        <v>47906060296</v>
      </c>
      <c r="N71" s="5">
        <v>-13171484639</v>
      </c>
    </row>
    <row r="72" spans="2:14" ht="15.5" x14ac:dyDescent="0.35">
      <c r="C72" t="s">
        <v>92</v>
      </c>
      <c r="D72" s="5">
        <v>109199547743</v>
      </c>
      <c r="E72" s="5">
        <v>60944224595</v>
      </c>
      <c r="F72" s="5">
        <v>-167712442621</v>
      </c>
      <c r="G72" s="5">
        <v>46864995846</v>
      </c>
      <c r="I72" s="5">
        <v>-26742614479</v>
      </c>
      <c r="J72" s="5">
        <v>33952616628</v>
      </c>
      <c r="K72" s="5">
        <v>61953357796</v>
      </c>
      <c r="L72" s="5">
        <v>108865233355</v>
      </c>
      <c r="M72" s="5">
        <v>47490967716</v>
      </c>
      <c r="N72" s="5">
        <v>-13811241439</v>
      </c>
    </row>
    <row r="73" spans="2:14" ht="15.5" x14ac:dyDescent="0.35">
      <c r="C73" t="s">
        <v>93</v>
      </c>
      <c r="D73" s="5">
        <v>109315449705</v>
      </c>
      <c r="E73" s="5">
        <v>60944224595</v>
      </c>
      <c r="F73" s="5">
        <v>-167766151944</v>
      </c>
      <c r="G73" s="5">
        <v>46864995846</v>
      </c>
      <c r="I73" s="5">
        <v>-26796323802</v>
      </c>
      <c r="J73" s="5">
        <v>33952616628</v>
      </c>
      <c r="K73" s="5">
        <v>61457333956</v>
      </c>
      <c r="L73" s="5">
        <v>108673056175</v>
      </c>
      <c r="M73" s="5">
        <v>47906060296</v>
      </c>
      <c r="N73" s="5">
        <v>-13171484639</v>
      </c>
    </row>
    <row r="74" spans="2:14" ht="15.5" x14ac:dyDescent="0.35">
      <c r="C74" t="s">
        <v>94</v>
      </c>
      <c r="D74" s="5">
        <v>109315449705</v>
      </c>
      <c r="E74" s="5">
        <v>60944224595</v>
      </c>
      <c r="F74" s="5">
        <v>-167766151944</v>
      </c>
      <c r="G74" s="5">
        <v>46864995846</v>
      </c>
      <c r="I74" s="5">
        <v>-26796323802</v>
      </c>
      <c r="J74" s="5">
        <v>33952616628</v>
      </c>
      <c r="K74" s="5">
        <v>61457333956</v>
      </c>
      <c r="L74" s="5">
        <v>108673056175</v>
      </c>
      <c r="M74" s="5">
        <v>47906060296</v>
      </c>
      <c r="N74" s="5">
        <v>-13171484639</v>
      </c>
    </row>
    <row r="76" spans="2:14" ht="15.5" x14ac:dyDescent="0.35">
      <c r="B76" t="s">
        <v>95</v>
      </c>
      <c r="C76" t="s">
        <v>96</v>
      </c>
    </row>
    <row r="77" spans="2:14" ht="15.5" x14ac:dyDescent="0.35">
      <c r="C77" t="s">
        <v>97</v>
      </c>
    </row>
    <row r="78" spans="2:14" ht="15.5" x14ac:dyDescent="0.35">
      <c r="C78" t="s">
        <v>20</v>
      </c>
      <c r="D78" s="5">
        <v>17434359306</v>
      </c>
      <c r="E78" s="5">
        <v>62591906389</v>
      </c>
      <c r="F78" s="5">
        <v>11433640110</v>
      </c>
      <c r="G78" s="5">
        <v>22332827348</v>
      </c>
      <c r="I78" s="5">
        <v>11433640110</v>
      </c>
      <c r="J78" s="5">
        <v>51164815538</v>
      </c>
      <c r="K78" s="5">
        <v>48880857437</v>
      </c>
      <c r="L78" s="5">
        <v>31933106127</v>
      </c>
      <c r="M78" s="5">
        <v>57869468354</v>
      </c>
      <c r="N78" s="5">
        <v>2927275450</v>
      </c>
    </row>
    <row r="79" spans="2:14" ht="15.5" x14ac:dyDescent="0.35">
      <c r="C79" t="s">
        <v>98</v>
      </c>
      <c r="D79" s="5">
        <v>195606220429</v>
      </c>
      <c r="E79" s="5">
        <v>86432415001</v>
      </c>
      <c r="F79" s="5">
        <v>54626450772</v>
      </c>
      <c r="G79" s="5">
        <v>91017947184</v>
      </c>
      <c r="I79" s="5">
        <v>54626450772</v>
      </c>
      <c r="J79" s="5">
        <v>36246222262</v>
      </c>
      <c r="K79" s="5">
        <v>129390599154</v>
      </c>
      <c r="L79" s="5">
        <v>44715419209</v>
      </c>
      <c r="M79" s="5">
        <v>48075150836</v>
      </c>
      <c r="N79" s="5">
        <v>2927478724</v>
      </c>
    </row>
    <row r="80" spans="2:14" ht="15.5" x14ac:dyDescent="0.35">
      <c r="C80" t="s">
        <v>247</v>
      </c>
      <c r="M80" s="5">
        <v>12277972970</v>
      </c>
      <c r="N80" s="5">
        <v>10316195100</v>
      </c>
    </row>
    <row r="81" spans="3:14" ht="15.5" x14ac:dyDescent="0.35">
      <c r="C81" t="s">
        <v>99</v>
      </c>
      <c r="K81" s="5">
        <v>16310000</v>
      </c>
      <c r="L81" s="5">
        <v>10170594009</v>
      </c>
      <c r="M81" s="5">
        <v>13608053883</v>
      </c>
      <c r="N81" s="5">
        <v>12021330364</v>
      </c>
    </row>
    <row r="82" spans="3:14" ht="15.5" x14ac:dyDescent="0.35">
      <c r="C82" t="s">
        <v>100</v>
      </c>
      <c r="D82" s="5">
        <v>195606220429</v>
      </c>
      <c r="E82" s="5">
        <v>86432415001</v>
      </c>
      <c r="F82" s="5">
        <v>54626450772</v>
      </c>
      <c r="G82" s="5">
        <v>91017947184</v>
      </c>
      <c r="I82" s="5">
        <v>54626450772</v>
      </c>
      <c r="J82" s="5">
        <v>36246222262</v>
      </c>
      <c r="K82" s="5">
        <v>129390599154</v>
      </c>
      <c r="L82" s="5">
        <v>44715419209</v>
      </c>
      <c r="M82" s="5">
        <v>48075150836</v>
      </c>
      <c r="N82" s="5">
        <v>2927478724</v>
      </c>
    </row>
    <row r="83" spans="3:14" ht="15.5" x14ac:dyDescent="0.35">
      <c r="C83" t="s">
        <v>101</v>
      </c>
      <c r="D83" s="5">
        <v>26465329435</v>
      </c>
      <c r="E83" s="5">
        <v>22237885345</v>
      </c>
      <c r="F83" s="5">
        <v>22216755445</v>
      </c>
      <c r="G83" s="5">
        <v>24653310183</v>
      </c>
      <c r="I83" s="5">
        <v>22216755445</v>
      </c>
      <c r="J83" s="5">
        <v>331981230</v>
      </c>
      <c r="K83" s="5">
        <v>4933984944</v>
      </c>
      <c r="L83" s="5">
        <v>1112468646</v>
      </c>
      <c r="N83" s="5">
        <v>524538393</v>
      </c>
    </row>
    <row r="84" spans="3:14" ht="15.5" x14ac:dyDescent="0.35">
      <c r="C84" t="s">
        <v>102</v>
      </c>
      <c r="D84" s="5">
        <v>26465329435</v>
      </c>
      <c r="E84" s="5">
        <v>22237885345</v>
      </c>
      <c r="F84" s="5">
        <v>22216755445</v>
      </c>
      <c r="G84" s="5">
        <v>24653310183</v>
      </c>
      <c r="I84" s="5">
        <v>22216755445</v>
      </c>
      <c r="J84" s="5">
        <v>331981230</v>
      </c>
      <c r="K84" s="5">
        <v>4933984944</v>
      </c>
      <c r="L84" s="5">
        <v>1112468646</v>
      </c>
      <c r="N84" s="5">
        <v>524538393</v>
      </c>
    </row>
    <row r="85" spans="3:14" ht="15.5" x14ac:dyDescent="0.35">
      <c r="C85" t="s">
        <v>103</v>
      </c>
      <c r="D85" s="5">
        <v>111069476113</v>
      </c>
      <c r="E85" s="5">
        <v>112026945010</v>
      </c>
      <c r="F85" s="5">
        <v>83073084373</v>
      </c>
      <c r="G85" s="5">
        <v>72613389799</v>
      </c>
      <c r="I85" s="5">
        <v>83073084373</v>
      </c>
      <c r="J85" s="5">
        <v>31750648842</v>
      </c>
      <c r="K85" s="5">
        <v>25186778736</v>
      </c>
      <c r="L85" s="5">
        <v>88229177968</v>
      </c>
      <c r="M85" s="5">
        <v>28449190622</v>
      </c>
      <c r="N85" s="5">
        <v>29644904427</v>
      </c>
    </row>
    <row r="86" spans="3:14" ht="15.5" x14ac:dyDescent="0.35">
      <c r="C86" t="s">
        <v>81</v>
      </c>
      <c r="D86" s="5">
        <v>426704445</v>
      </c>
      <c r="E86" s="5">
        <v>310802483</v>
      </c>
      <c r="F86" s="5">
        <v>310802483</v>
      </c>
      <c r="G86" s="5">
        <v>364511806</v>
      </c>
      <c r="I86" s="5">
        <v>310802483</v>
      </c>
      <c r="J86" s="5">
        <v>366648360</v>
      </c>
      <c r="K86" s="5">
        <v>366648360</v>
      </c>
      <c r="L86" s="5">
        <v>862672200</v>
      </c>
      <c r="M86" s="5">
        <v>1054849380</v>
      </c>
      <c r="N86" s="5">
        <v>639756800</v>
      </c>
    </row>
    <row r="87" spans="3:14" ht="15.5" x14ac:dyDescent="0.35">
      <c r="C87" t="s">
        <v>104</v>
      </c>
      <c r="D87" s="5">
        <v>351729645168</v>
      </c>
      <c r="E87" s="5">
        <v>289167921857</v>
      </c>
      <c r="F87" s="5">
        <v>174242194986</v>
      </c>
      <c r="G87" s="5">
        <v>255319590841</v>
      </c>
      <c r="I87" s="5">
        <v>174242194986</v>
      </c>
      <c r="J87" s="5">
        <v>149387445761</v>
      </c>
      <c r="K87" s="5">
        <v>208858248790</v>
      </c>
      <c r="L87" s="5">
        <v>203476177252</v>
      </c>
      <c r="M87" s="5">
        <v>136774253571</v>
      </c>
      <c r="N87" s="5">
        <v>54491032989</v>
      </c>
    </row>
    <row r="88" spans="3:14" ht="15.5" x14ac:dyDescent="0.35">
      <c r="C88" t="s">
        <v>105</v>
      </c>
    </row>
    <row r="89" spans="3:14" ht="15.5" x14ac:dyDescent="0.35">
      <c r="C89" t="s">
        <v>106</v>
      </c>
      <c r="D89" s="5">
        <v>415034612279</v>
      </c>
      <c r="E89" s="5">
        <v>376606989292</v>
      </c>
      <c r="F89" s="5">
        <v>331315583565</v>
      </c>
      <c r="G89" s="5">
        <v>283435065300</v>
      </c>
      <c r="I89" s="5">
        <v>331315583565</v>
      </c>
      <c r="J89" s="5">
        <v>140287412348</v>
      </c>
      <c r="K89" s="5">
        <v>47722772168</v>
      </c>
      <c r="L89" s="5">
        <v>26390519261</v>
      </c>
      <c r="M89" s="5">
        <v>12039801376</v>
      </c>
      <c r="N89" s="5">
        <v>12485914100</v>
      </c>
    </row>
    <row r="90" spans="3:14" ht="15.5" x14ac:dyDescent="0.35">
      <c r="C90" t="s">
        <v>635</v>
      </c>
      <c r="D90" s="5">
        <v>78056843639</v>
      </c>
      <c r="E90" s="5">
        <v>78478682194</v>
      </c>
      <c r="F90" s="5">
        <v>78569355394</v>
      </c>
      <c r="G90" s="5">
        <v>70504858174</v>
      </c>
      <c r="I90" s="5">
        <v>78569355394</v>
      </c>
      <c r="J90" s="5">
        <v>58132260206</v>
      </c>
      <c r="K90" s="5">
        <v>30836793829</v>
      </c>
      <c r="L90" s="5">
        <v>16821883603</v>
      </c>
      <c r="M90" s="5">
        <v>276197992</v>
      </c>
    </row>
    <row r="91" spans="3:14" ht="15.5" x14ac:dyDescent="0.35">
      <c r="C91" t="s">
        <v>108</v>
      </c>
      <c r="D91" s="5">
        <v>14077114190</v>
      </c>
      <c r="E91" s="5">
        <v>12303254739</v>
      </c>
      <c r="F91" s="5">
        <v>13282974792</v>
      </c>
      <c r="G91" s="5">
        <v>11547161441</v>
      </c>
      <c r="I91" s="5">
        <v>13282974792</v>
      </c>
      <c r="J91" s="5">
        <v>11339979348</v>
      </c>
      <c r="K91" s="5">
        <v>13003042398</v>
      </c>
      <c r="L91" s="5">
        <v>5689672226</v>
      </c>
      <c r="M91" s="5">
        <v>4353816171</v>
      </c>
      <c r="N91" s="5">
        <v>3970713308</v>
      </c>
    </row>
    <row r="92" spans="3:14" ht="15.5" x14ac:dyDescent="0.35">
      <c r="C92" t="s">
        <v>109</v>
      </c>
      <c r="D92" s="5">
        <v>565586714240</v>
      </c>
      <c r="E92" s="5">
        <v>514128009145</v>
      </c>
      <c r="F92" s="5">
        <v>504642219966</v>
      </c>
      <c r="G92" s="5">
        <v>413115111409</v>
      </c>
      <c r="I92" s="5">
        <v>504642219966</v>
      </c>
      <c r="J92" s="5">
        <v>259623158732</v>
      </c>
      <c r="K92" s="5">
        <v>124374718893</v>
      </c>
      <c r="L92" s="5">
        <v>79976721981</v>
      </c>
      <c r="M92" s="5">
        <v>32220996960</v>
      </c>
      <c r="N92" s="5">
        <v>32618555831</v>
      </c>
    </row>
    <row r="93" spans="3:14" ht="15.5" x14ac:dyDescent="0.35">
      <c r="C93" t="s">
        <v>110</v>
      </c>
      <c r="D93" s="5">
        <v>917316359408</v>
      </c>
      <c r="E93" s="5">
        <v>803295931002</v>
      </c>
      <c r="F93" s="5">
        <v>678884414952</v>
      </c>
      <c r="G93" s="5">
        <v>668434702250</v>
      </c>
      <c r="I93" s="5">
        <v>678884414952</v>
      </c>
      <c r="J93" s="5">
        <v>409010604493</v>
      </c>
      <c r="K93" s="5">
        <v>333232967683</v>
      </c>
      <c r="L93" s="5">
        <v>283452899233</v>
      </c>
      <c r="M93" s="5">
        <v>168995250531</v>
      </c>
      <c r="N93" s="5">
        <v>87109588820</v>
      </c>
    </row>
    <row r="94" spans="3:14" ht="15.5" x14ac:dyDescent="0.35">
      <c r="C94" t="s">
        <v>111</v>
      </c>
    </row>
    <row r="95" spans="3:14" ht="15.5" x14ac:dyDescent="0.35">
      <c r="C95" t="s">
        <v>112</v>
      </c>
    </row>
    <row r="96" spans="3:14" ht="15.5" x14ac:dyDescent="0.35">
      <c r="C96" t="s">
        <v>113</v>
      </c>
      <c r="D96" s="5">
        <v>546158565625</v>
      </c>
      <c r="E96" s="5">
        <v>543636271519</v>
      </c>
      <c r="F96" s="5">
        <v>483528212258</v>
      </c>
      <c r="G96" s="5">
        <v>306654539702</v>
      </c>
      <c r="I96" s="5">
        <v>483528212258</v>
      </c>
      <c r="J96" s="5">
        <v>195228534814</v>
      </c>
      <c r="K96" s="5">
        <v>144896118838</v>
      </c>
      <c r="L96" s="5">
        <v>178596237629</v>
      </c>
      <c r="M96" s="5">
        <v>112934919375</v>
      </c>
      <c r="N96" s="5">
        <v>74595299200</v>
      </c>
    </row>
    <row r="97" spans="3:14" ht="15.5" x14ac:dyDescent="0.35">
      <c r="C97" t="s">
        <v>114</v>
      </c>
      <c r="L97" s="5">
        <v>51014410226</v>
      </c>
      <c r="M97" s="5">
        <v>6878630356</v>
      </c>
      <c r="N97" s="5">
        <v>1401895619</v>
      </c>
    </row>
    <row r="98" spans="3:14" ht="15.5" x14ac:dyDescent="0.35">
      <c r="C98" t="s">
        <v>251</v>
      </c>
      <c r="D98" s="5">
        <v>69420807831</v>
      </c>
      <c r="E98" s="5">
        <v>61145712426</v>
      </c>
      <c r="F98" s="5">
        <v>89138307389</v>
      </c>
      <c r="G98" s="5">
        <v>87744514229</v>
      </c>
      <c r="I98" s="5">
        <v>89138307389</v>
      </c>
      <c r="J98" s="5">
        <v>120091204455</v>
      </c>
      <c r="K98" s="5">
        <v>67556575565</v>
      </c>
      <c r="L98" s="5">
        <v>51014410226</v>
      </c>
      <c r="M98" s="5">
        <v>6878630356</v>
      </c>
      <c r="N98" s="5">
        <v>1401895619</v>
      </c>
    </row>
    <row r="99" spans="3:14" ht="15.5" x14ac:dyDescent="0.35">
      <c r="C99" t="s">
        <v>115</v>
      </c>
    </row>
    <row r="100" spans="3:14" ht="15.5" x14ac:dyDescent="0.35">
      <c r="C100" t="s">
        <v>252</v>
      </c>
      <c r="K100" s="5">
        <v>16310000</v>
      </c>
      <c r="L100" s="5">
        <v>10170594009</v>
      </c>
      <c r="M100" s="5">
        <v>25886026853</v>
      </c>
      <c r="N100" s="5">
        <v>22337525464</v>
      </c>
    </row>
    <row r="101" spans="3:14" ht="15.5" x14ac:dyDescent="0.35">
      <c r="C101" t="s">
        <v>117</v>
      </c>
      <c r="D101" s="5">
        <v>79763106886</v>
      </c>
      <c r="E101" s="5">
        <v>45676037876</v>
      </c>
      <c r="F101" s="5">
        <v>63184926021</v>
      </c>
      <c r="G101" s="5">
        <v>65902939475</v>
      </c>
      <c r="I101" s="5">
        <v>63184926021</v>
      </c>
      <c r="J101" s="5">
        <v>40611517447</v>
      </c>
      <c r="K101" s="5">
        <v>23428995522</v>
      </c>
      <c r="L101" s="5">
        <v>44443328670</v>
      </c>
      <c r="M101" s="5">
        <v>65108174706</v>
      </c>
      <c r="N101" s="5">
        <v>42007958061</v>
      </c>
    </row>
    <row r="102" spans="3:14" ht="15.5" x14ac:dyDescent="0.35">
      <c r="C102" t="s">
        <v>116</v>
      </c>
      <c r="D102" s="5">
        <v>35183417991</v>
      </c>
      <c r="E102" s="5">
        <v>24080531482</v>
      </c>
      <c r="F102" s="5">
        <v>11467598351</v>
      </c>
      <c r="G102" s="5">
        <v>17079197876</v>
      </c>
      <c r="I102" s="5">
        <v>11467598351</v>
      </c>
      <c r="J102" s="5">
        <v>2491381610</v>
      </c>
      <c r="K102" s="5">
        <v>51977996044</v>
      </c>
      <c r="L102" s="5">
        <v>68902483428</v>
      </c>
      <c r="M102" s="5">
        <v>12863748743</v>
      </c>
      <c r="N102" s="5">
        <v>6451376914</v>
      </c>
    </row>
    <row r="103" spans="3:14" ht="15.5" x14ac:dyDescent="0.35">
      <c r="C103" t="s">
        <v>542</v>
      </c>
      <c r="D103" s="5">
        <v>361791232917</v>
      </c>
      <c r="E103" s="5">
        <v>236800847135</v>
      </c>
      <c r="F103" s="5">
        <v>133804237897</v>
      </c>
      <c r="G103" s="5">
        <v>133800054900</v>
      </c>
      <c r="I103" s="5">
        <v>133804237897</v>
      </c>
      <c r="J103" s="5">
        <v>30000000000</v>
      </c>
    </row>
    <row r="104" spans="3:14" ht="15.5" x14ac:dyDescent="0.35">
      <c r="C104" t="s">
        <v>322</v>
      </c>
    </row>
    <row r="105" spans="3:14" ht="15.5" x14ac:dyDescent="0.35">
      <c r="C105" t="s">
        <v>464</v>
      </c>
      <c r="N105" s="5">
        <v>20265311</v>
      </c>
    </row>
    <row r="106" spans="3:14" ht="15.5" x14ac:dyDescent="0.35">
      <c r="C106" t="s">
        <v>325</v>
      </c>
      <c r="G106" s="5">
        <v>2127833222</v>
      </c>
      <c r="J106" s="5">
        <v>2034431302</v>
      </c>
      <c r="K106" s="5">
        <v>1916241707</v>
      </c>
      <c r="L106" s="5">
        <v>1804918296</v>
      </c>
      <c r="M106" s="5">
        <v>818838717</v>
      </c>
      <c r="N106" s="5">
        <v>1017043142</v>
      </c>
    </row>
    <row r="107" spans="3:14" ht="15.5" x14ac:dyDescent="0.35">
      <c r="C107" t="s">
        <v>122</v>
      </c>
      <c r="D107" s="5">
        <v>53025364137</v>
      </c>
      <c r="E107" s="5">
        <v>50842679542</v>
      </c>
      <c r="F107" s="5">
        <v>47483447348</v>
      </c>
      <c r="G107" s="5">
        <v>46141255258</v>
      </c>
      <c r="I107" s="5">
        <v>47483447348</v>
      </c>
      <c r="J107" s="5">
        <v>39110490531</v>
      </c>
      <c r="K107" s="5">
        <v>47617886325</v>
      </c>
      <c r="L107" s="5">
        <v>16754772273</v>
      </c>
      <c r="M107" s="5">
        <v>6631498000</v>
      </c>
      <c r="N107" s="5">
        <v>8346816717</v>
      </c>
    </row>
    <row r="108" spans="3:14" ht="15.5" x14ac:dyDescent="0.35">
      <c r="C108" t="s">
        <v>123</v>
      </c>
      <c r="D108" s="5">
        <v>53025364137</v>
      </c>
      <c r="E108" s="5">
        <v>50842679542</v>
      </c>
      <c r="F108" s="5">
        <v>47483447348</v>
      </c>
      <c r="G108" s="5">
        <v>46141255258</v>
      </c>
      <c r="I108" s="5">
        <v>47483447348</v>
      </c>
      <c r="J108" s="5">
        <v>39110490531</v>
      </c>
      <c r="K108" s="5">
        <v>47617886325</v>
      </c>
      <c r="L108" s="5">
        <v>16754772273</v>
      </c>
      <c r="M108" s="5">
        <v>6631498000</v>
      </c>
      <c r="N108" s="5">
        <v>8346816717</v>
      </c>
    </row>
    <row r="109" spans="3:14" ht="15.5" x14ac:dyDescent="0.35">
      <c r="C109" t="s">
        <v>119</v>
      </c>
    </row>
    <row r="110" spans="3:14" ht="15.5" x14ac:dyDescent="0.35">
      <c r="C110" t="s">
        <v>121</v>
      </c>
      <c r="G110" s="5">
        <v>2259073319</v>
      </c>
      <c r="J110" s="5">
        <v>3866827264</v>
      </c>
      <c r="K110" s="5">
        <v>5901258566</v>
      </c>
      <c r="L110" s="5">
        <v>7817500273</v>
      </c>
      <c r="N110" s="5">
        <v>818838717</v>
      </c>
    </row>
    <row r="111" spans="3:14" ht="15.5" x14ac:dyDescent="0.35">
      <c r="C111" t="s">
        <v>124</v>
      </c>
      <c r="D111" s="5">
        <v>599183929762</v>
      </c>
      <c r="E111" s="5">
        <v>594478951061</v>
      </c>
      <c r="F111" s="5">
        <v>531011659606</v>
      </c>
      <c r="G111" s="5">
        <v>352795794960</v>
      </c>
      <c r="I111" s="5">
        <v>531011659606</v>
      </c>
      <c r="J111" s="5">
        <v>234339025345</v>
      </c>
      <c r="K111" s="5">
        <v>192514005163</v>
      </c>
      <c r="L111" s="5">
        <v>195351009902</v>
      </c>
      <c r="M111" s="5">
        <v>119566417375</v>
      </c>
      <c r="N111" s="5">
        <v>82942115917</v>
      </c>
    </row>
    <row r="112" spans="3:14" ht="15.5" x14ac:dyDescent="0.35">
      <c r="C112" t="s">
        <v>125</v>
      </c>
    </row>
    <row r="113" spans="2:14" ht="15.5" x14ac:dyDescent="0.35">
      <c r="C113" t="s">
        <v>126</v>
      </c>
      <c r="D113" s="5">
        <v>60820200000</v>
      </c>
      <c r="E113" s="5">
        <v>60820200000</v>
      </c>
      <c r="F113" s="5">
        <v>60820200000</v>
      </c>
      <c r="G113" s="5">
        <v>60820200000</v>
      </c>
      <c r="I113" s="5">
        <v>60820200000</v>
      </c>
      <c r="J113" s="5">
        <v>60820200000</v>
      </c>
      <c r="K113" s="5">
        <v>60820200000</v>
      </c>
      <c r="L113" s="5">
        <v>30800190000</v>
      </c>
      <c r="M113" s="5">
        <v>30800190000</v>
      </c>
      <c r="N113" s="5">
        <v>29800190000</v>
      </c>
    </row>
    <row r="114" spans="2:14" ht="15.5" x14ac:dyDescent="0.35">
      <c r="C114" t="s">
        <v>127</v>
      </c>
      <c r="D114" s="5">
        <v>2099962962</v>
      </c>
      <c r="E114" s="5">
        <v>2099962962</v>
      </c>
      <c r="F114" s="5">
        <v>2099962962</v>
      </c>
      <c r="G114" s="5">
        <v>2099962962</v>
      </c>
      <c r="I114" s="5">
        <v>2099962962</v>
      </c>
      <c r="J114" s="5">
        <v>2099962962</v>
      </c>
      <c r="K114" s="5">
        <v>2099962962</v>
      </c>
      <c r="L114" s="5">
        <v>2100000000</v>
      </c>
      <c r="M114" s="5">
        <v>2100000000</v>
      </c>
      <c r="N114" s="5">
        <v>2100000000</v>
      </c>
    </row>
    <row r="115" spans="2:14" ht="15.5" x14ac:dyDescent="0.35">
      <c r="C115" t="s">
        <v>128</v>
      </c>
      <c r="D115" s="5">
        <v>254785275998</v>
      </c>
      <c r="E115" s="5">
        <v>145585668083</v>
      </c>
      <c r="F115" s="5">
        <v>84641437472</v>
      </c>
      <c r="G115" s="5">
        <v>252353874333</v>
      </c>
      <c r="I115" s="5">
        <v>84641437472</v>
      </c>
      <c r="J115" s="5">
        <v>111384023079</v>
      </c>
      <c r="K115" s="5">
        <v>77430745676</v>
      </c>
      <c r="L115" s="5">
        <v>54339027131</v>
      </c>
      <c r="M115" s="5">
        <v>15473793776</v>
      </c>
      <c r="N115" s="5">
        <v>-28372473897</v>
      </c>
    </row>
    <row r="116" spans="2:14" ht="15.5" x14ac:dyDescent="0.35">
      <c r="C116" t="s">
        <v>257</v>
      </c>
      <c r="D116" s="5">
        <v>12164040000</v>
      </c>
      <c r="E116" s="5">
        <v>12164040000</v>
      </c>
      <c r="F116" s="5">
        <v>12164040000</v>
      </c>
      <c r="G116" s="5">
        <v>12164040000</v>
      </c>
      <c r="I116" s="5">
        <v>12164040000</v>
      </c>
      <c r="J116" s="5">
        <v>12164040000</v>
      </c>
      <c r="K116" s="5">
        <v>12164040000</v>
      </c>
    </row>
    <row r="117" spans="2:14" ht="15.5" x14ac:dyDescent="0.35">
      <c r="C117" t="s">
        <v>258</v>
      </c>
      <c r="D117" s="5">
        <v>242621235998</v>
      </c>
      <c r="E117" s="5">
        <v>133421628083</v>
      </c>
      <c r="F117" s="5">
        <v>72477397472</v>
      </c>
      <c r="G117" s="5">
        <v>240189834333</v>
      </c>
      <c r="I117" s="5">
        <v>72477397472</v>
      </c>
      <c r="J117" s="5">
        <v>99219983079</v>
      </c>
      <c r="K117" s="5">
        <v>65266705676</v>
      </c>
      <c r="L117" s="5">
        <v>54339027131</v>
      </c>
      <c r="M117" s="5">
        <v>15473793776</v>
      </c>
      <c r="N117" s="5">
        <v>-28372473897</v>
      </c>
    </row>
    <row r="118" spans="2:14" ht="15.5" x14ac:dyDescent="0.35">
      <c r="C118" t="s">
        <v>259</v>
      </c>
      <c r="D118" s="5">
        <v>254785275998</v>
      </c>
      <c r="E118" s="5">
        <v>145585668083</v>
      </c>
      <c r="F118" s="5">
        <v>84641437472</v>
      </c>
      <c r="G118" s="5">
        <v>252353874333</v>
      </c>
      <c r="I118" s="5">
        <v>84641437472</v>
      </c>
      <c r="J118" s="5">
        <v>111384023079</v>
      </c>
      <c r="K118" s="5">
        <v>77430745676</v>
      </c>
      <c r="L118" s="5">
        <v>54339027131</v>
      </c>
      <c r="M118" s="5">
        <v>15473793776</v>
      </c>
      <c r="N118" s="5">
        <v>-28372473897</v>
      </c>
    </row>
    <row r="119" spans="2:14" ht="15.5" x14ac:dyDescent="0.35">
      <c r="C119" t="s">
        <v>260</v>
      </c>
      <c r="D119" s="5">
        <v>286241</v>
      </c>
      <c r="E119" s="5">
        <v>346413</v>
      </c>
      <c r="F119" s="5">
        <v>352429</v>
      </c>
      <c r="G119" s="5">
        <v>358189</v>
      </c>
      <c r="I119" s="5">
        <v>352429</v>
      </c>
      <c r="J119" s="5">
        <v>744747</v>
      </c>
      <c r="K119" s="5">
        <v>1405522</v>
      </c>
    </row>
    <row r="120" spans="2:14" ht="15.5" x14ac:dyDescent="0.35">
      <c r="C120" t="s">
        <v>10</v>
      </c>
      <c r="D120" s="5">
        <v>318132429646</v>
      </c>
      <c r="E120" s="5">
        <v>208816979941</v>
      </c>
      <c r="F120" s="5">
        <v>147872755346</v>
      </c>
      <c r="G120" s="5">
        <v>315638907290</v>
      </c>
      <c r="I120" s="5">
        <v>147872755346</v>
      </c>
      <c r="J120" s="5">
        <v>174671579148</v>
      </c>
      <c r="K120" s="5">
        <v>140718962520</v>
      </c>
      <c r="L120" s="5">
        <v>88101889331</v>
      </c>
      <c r="M120" s="5">
        <v>49428833156</v>
      </c>
      <c r="N120" s="5">
        <v>4167472903</v>
      </c>
    </row>
    <row r="121" spans="2:14" ht="15.5" x14ac:dyDescent="0.35">
      <c r="C121" t="s">
        <v>129</v>
      </c>
      <c r="D121" s="5">
        <v>917316359408</v>
      </c>
      <c r="E121" s="5">
        <v>803295931002</v>
      </c>
      <c r="F121" s="5">
        <v>678884414952</v>
      </c>
      <c r="G121" s="5">
        <v>668434702250</v>
      </c>
      <c r="I121" s="5">
        <v>678884414952</v>
      </c>
      <c r="J121" s="5">
        <v>409010604493</v>
      </c>
      <c r="K121" s="5">
        <v>333232967683</v>
      </c>
      <c r="L121" s="5">
        <v>283452899233</v>
      </c>
      <c r="M121" s="5">
        <v>168995250531</v>
      </c>
      <c r="N121" s="5">
        <v>87109588820</v>
      </c>
    </row>
    <row r="122" spans="2:14" ht="15.5" x14ac:dyDescent="0.35">
      <c r="C122" t="s">
        <v>130</v>
      </c>
      <c r="D122" s="5">
        <v>6082020000</v>
      </c>
      <c r="E122" s="5">
        <v>6082020000</v>
      </c>
      <c r="F122" s="5">
        <v>6082020000</v>
      </c>
      <c r="G122" s="5">
        <v>6082020000</v>
      </c>
      <c r="I122" s="5">
        <v>6082020000</v>
      </c>
      <c r="J122" s="5">
        <v>6082020000</v>
      </c>
      <c r="K122" s="5">
        <v>6082020000</v>
      </c>
      <c r="L122" s="5">
        <v>60820200</v>
      </c>
      <c r="M122" s="5">
        <v>60820200</v>
      </c>
      <c r="N122" s="5">
        <v>29800190</v>
      </c>
    </row>
    <row r="124" spans="2:14" ht="15.5" x14ac:dyDescent="0.35">
      <c r="B124" t="s">
        <v>131</v>
      </c>
      <c r="C124" t="s">
        <v>132</v>
      </c>
      <c r="D124" s="5">
        <v>-107250158207</v>
      </c>
      <c r="E124" s="5">
        <v>768141576</v>
      </c>
      <c r="F124" s="5">
        <v>73252858351</v>
      </c>
      <c r="G124" s="5">
        <v>21203037428</v>
      </c>
      <c r="I124" s="5">
        <v>125504987602</v>
      </c>
      <c r="J124" s="5">
        <v>86517767974</v>
      </c>
      <c r="K124" s="5">
        <v>82339001862</v>
      </c>
      <c r="L124" s="5">
        <v>91225168373</v>
      </c>
      <c r="M124" s="5">
        <v>56662664410</v>
      </c>
      <c r="N124" s="5">
        <v>28610152927</v>
      </c>
    </row>
    <row r="125" spans="2:14" ht="15.5" x14ac:dyDescent="0.35">
      <c r="C125" t="s">
        <v>363</v>
      </c>
      <c r="D125" s="5">
        <v>514458684049</v>
      </c>
      <c r="E125" s="5">
        <v>321671665758</v>
      </c>
      <c r="F125" s="5">
        <v>362169473356</v>
      </c>
      <c r="G125" s="5">
        <v>290828329239</v>
      </c>
      <c r="I125" s="5">
        <v>1152310246302</v>
      </c>
      <c r="J125" s="5">
        <v>748097757802</v>
      </c>
      <c r="K125" s="5">
        <v>842588501097</v>
      </c>
      <c r="L125" s="5">
        <v>941966063110</v>
      </c>
      <c r="M125" s="5">
        <v>213941671144</v>
      </c>
      <c r="N125" s="5">
        <v>155811221019</v>
      </c>
    </row>
    <row r="126" spans="2:14" ht="15.5" x14ac:dyDescent="0.35">
      <c r="C126" t="s">
        <v>465</v>
      </c>
      <c r="D126" s="5">
        <v>-502744519521</v>
      </c>
      <c r="E126" s="5">
        <v>-250613806031</v>
      </c>
      <c r="F126" s="5">
        <v>-378207348093</v>
      </c>
      <c r="G126" s="5">
        <v>-52309951299</v>
      </c>
      <c r="I126" s="5">
        <v>-821096786944</v>
      </c>
      <c r="J126" s="5">
        <v>-495204205989</v>
      </c>
      <c r="K126" s="5">
        <v>-662862622265</v>
      </c>
      <c r="L126" s="5">
        <v>-766413700427</v>
      </c>
      <c r="M126" s="5">
        <v>-133898287401</v>
      </c>
      <c r="N126" s="5">
        <v>-83168023561</v>
      </c>
    </row>
    <row r="127" spans="2:14" ht="15.5" x14ac:dyDescent="0.35">
      <c r="C127" t="s">
        <v>365</v>
      </c>
      <c r="D127" s="5">
        <v>-51192876752</v>
      </c>
      <c r="E127" s="5">
        <v>-58252276401</v>
      </c>
      <c r="F127" s="5">
        <v>-45317332866</v>
      </c>
      <c r="G127" s="5">
        <v>-41704201165</v>
      </c>
      <c r="I127" s="5">
        <v>-150466767585</v>
      </c>
      <c r="J127" s="5">
        <v>-78698043897</v>
      </c>
      <c r="K127" s="5">
        <v>-57709386896</v>
      </c>
      <c r="L127" s="5">
        <v>-31437760212</v>
      </c>
      <c r="M127" s="5">
        <v>-17520265043</v>
      </c>
      <c r="N127" s="5">
        <v>-10730725608</v>
      </c>
    </row>
    <row r="128" spans="2:14" ht="15.5" x14ac:dyDescent="0.35">
      <c r="C128" t="s">
        <v>414</v>
      </c>
      <c r="F128" s="5">
        <v>154530694540</v>
      </c>
      <c r="G128" s="5">
        <v>-154530694540</v>
      </c>
      <c r="L128" s="5">
        <v>-26857939457</v>
      </c>
      <c r="M128" s="5">
        <v>-16687442201</v>
      </c>
      <c r="N128" s="5">
        <v>-34049583222</v>
      </c>
    </row>
    <row r="129" spans="3:14" ht="15.5" x14ac:dyDescent="0.35">
      <c r="C129" t="s">
        <v>1121</v>
      </c>
      <c r="D129" s="5">
        <v>-62699184601</v>
      </c>
      <c r="E129" s="5">
        <v>-9751112237</v>
      </c>
      <c r="F129" s="5">
        <v>-24120204038</v>
      </c>
      <c r="G129" s="5">
        <v>-20365763554</v>
      </c>
      <c r="I129" s="5">
        <v>-56590184957</v>
      </c>
      <c r="J129" s="5">
        <v>-89599027576</v>
      </c>
      <c r="K129" s="5">
        <v>-39940967645</v>
      </c>
      <c r="L129" s="5">
        <v>-26707352929</v>
      </c>
      <c r="M129" s="5">
        <v>10049681005</v>
      </c>
      <c r="N129" s="5">
        <v>-245570326</v>
      </c>
    </row>
    <row r="130" spans="3:14" ht="15.5" x14ac:dyDescent="0.35">
      <c r="C130" t="s">
        <v>519</v>
      </c>
      <c r="F130" s="5">
        <v>-1228312680</v>
      </c>
      <c r="G130" s="5">
        <v>1228312680</v>
      </c>
      <c r="L130" s="5">
        <v>850625021</v>
      </c>
    </row>
    <row r="131" spans="3:14" ht="15.5" x14ac:dyDescent="0.35">
      <c r="C131" t="s">
        <v>261</v>
      </c>
      <c r="D131" s="5">
        <v>247140129</v>
      </c>
      <c r="E131" s="5">
        <v>228807612</v>
      </c>
      <c r="F131" s="5">
        <v>327493708</v>
      </c>
      <c r="G131" s="5">
        <v>205839260</v>
      </c>
      <c r="I131" s="5">
        <v>1414028568</v>
      </c>
      <c r="J131" s="5">
        <v>2218826073</v>
      </c>
      <c r="K131" s="5">
        <v>795149135</v>
      </c>
      <c r="L131" s="5">
        <v>933193082</v>
      </c>
      <c r="M131" s="5">
        <v>617205251</v>
      </c>
      <c r="N131" s="5">
        <v>756274185</v>
      </c>
    </row>
    <row r="132" spans="3:14" ht="15.5" x14ac:dyDescent="0.35">
      <c r="C132" t="s">
        <v>265</v>
      </c>
      <c r="D132" s="5">
        <v>-5319401511</v>
      </c>
      <c r="E132" s="5">
        <v>-2515137125</v>
      </c>
      <c r="F132" s="5">
        <v>5264101322</v>
      </c>
      <c r="G132" s="5">
        <v>-2314540091</v>
      </c>
      <c r="I132" s="5">
        <v>-65547782</v>
      </c>
      <c r="J132" s="5">
        <v>-297538439</v>
      </c>
      <c r="K132" s="5">
        <v>-531671564</v>
      </c>
      <c r="L132" s="5">
        <v>-160944803</v>
      </c>
      <c r="M132" s="5">
        <v>-93943564</v>
      </c>
      <c r="N132" s="5">
        <v>-124708071</v>
      </c>
    </row>
    <row r="133" spans="3:14" ht="15.5" x14ac:dyDescent="0.35">
      <c r="C133" t="s">
        <v>391</v>
      </c>
      <c r="F133" s="5">
        <v>-165706898</v>
      </c>
      <c r="G133" s="5">
        <v>165706898</v>
      </c>
      <c r="L133" s="5">
        <v>-947015012</v>
      </c>
      <c r="M133" s="5">
        <v>254045219</v>
      </c>
      <c r="N133" s="5">
        <v>361268511</v>
      </c>
    </row>
    <row r="134" spans="3:14" ht="15.5" x14ac:dyDescent="0.35">
      <c r="C134" t="s">
        <v>139</v>
      </c>
      <c r="D134" s="5">
        <v>124990385782</v>
      </c>
      <c r="E134" s="5">
        <v>102996609238</v>
      </c>
      <c r="F134" s="5">
        <v>-8145003440</v>
      </c>
      <c r="G134" s="5">
        <v>29487728934</v>
      </c>
      <c r="I134" s="5">
        <v>77996699435</v>
      </c>
      <c r="J134" s="5">
        <v>42666297061</v>
      </c>
      <c r="K134" s="5">
        <v>-21172310299</v>
      </c>
      <c r="L134" s="5">
        <v>-83531413292</v>
      </c>
      <c r="M134" s="5">
        <v>-279675272</v>
      </c>
      <c r="N134" s="5">
        <v>-29917113939</v>
      </c>
    </row>
    <row r="135" spans="3:14" ht="15.5" x14ac:dyDescent="0.35">
      <c r="C135" t="s">
        <v>140</v>
      </c>
      <c r="D135" s="5">
        <v>-62897774658</v>
      </c>
      <c r="E135" s="5">
        <v>-52606484535</v>
      </c>
      <c r="F135" s="5">
        <v>-76007042149</v>
      </c>
      <c r="G135" s="5">
        <v>-52391782096</v>
      </c>
      <c r="I135" s="5">
        <v>-243232862465</v>
      </c>
      <c r="J135" s="5">
        <v>-126900106934</v>
      </c>
      <c r="K135" s="5">
        <v>-44218940253</v>
      </c>
      <c r="L135" s="5">
        <v>-33630117308</v>
      </c>
      <c r="M135" s="5">
        <v>-1440796234</v>
      </c>
      <c r="N135" s="5">
        <v>-4816502915</v>
      </c>
    </row>
    <row r="136" spans="3:14" ht="15.5" x14ac:dyDescent="0.35">
      <c r="C136" t="s">
        <v>743</v>
      </c>
      <c r="D136" s="5">
        <v>-50635759</v>
      </c>
      <c r="E136" s="5">
        <v>-480534819</v>
      </c>
      <c r="F136" s="5">
        <v>-8933537618</v>
      </c>
      <c r="G136" s="5">
        <v>-4030325655</v>
      </c>
      <c r="I136" s="5">
        <v>-23145683621</v>
      </c>
      <c r="J136" s="5">
        <v>-28677731612</v>
      </c>
      <c r="K136" s="5">
        <v>-14704919530</v>
      </c>
      <c r="L136" s="5">
        <v>-17422424242</v>
      </c>
      <c r="M136" s="5">
        <v>-494430000</v>
      </c>
      <c r="N136" s="5">
        <v>-2082620471</v>
      </c>
    </row>
    <row r="137" spans="3:14" ht="15.5" x14ac:dyDescent="0.35">
      <c r="C137" t="s">
        <v>381</v>
      </c>
      <c r="D137" s="5">
        <v>-577777777</v>
      </c>
      <c r="N137" s="5">
        <v>-2338271284</v>
      </c>
    </row>
    <row r="138" spans="3:14" ht="15.5" x14ac:dyDescent="0.35">
      <c r="C138" t="s">
        <v>1253</v>
      </c>
      <c r="G138" s="5">
        <v>-2500000</v>
      </c>
      <c r="I138" s="5">
        <v>-2500000</v>
      </c>
    </row>
    <row r="139" spans="3:14" ht="15.5" x14ac:dyDescent="0.35">
      <c r="C139" t="s">
        <v>483</v>
      </c>
      <c r="J139" s="5">
        <v>-4706044458</v>
      </c>
    </row>
    <row r="140" spans="3:14" ht="15.5" x14ac:dyDescent="0.35">
      <c r="C140" t="s">
        <v>1414</v>
      </c>
      <c r="D140" s="5">
        <v>-15767046595</v>
      </c>
      <c r="E140" s="5">
        <v>-77524152</v>
      </c>
      <c r="F140" s="5">
        <v>-4476710251</v>
      </c>
      <c r="G140" s="5">
        <v>-77805402</v>
      </c>
      <c r="I140" s="5">
        <v>-4706452654</v>
      </c>
      <c r="J140" s="5">
        <v>-10324419508</v>
      </c>
      <c r="K140" s="5">
        <v>-3974821705</v>
      </c>
    </row>
    <row r="141" spans="3:14" ht="15.5" x14ac:dyDescent="0.35">
      <c r="C141" t="s">
        <v>143</v>
      </c>
      <c r="D141" s="5">
        <v>-46502314527</v>
      </c>
      <c r="E141" s="5">
        <v>-52056984123</v>
      </c>
      <c r="F141" s="5">
        <v>-62667902377</v>
      </c>
      <c r="G141" s="5">
        <v>-48282051940</v>
      </c>
      <c r="I141" s="5">
        <v>-215450235188</v>
      </c>
      <c r="J141" s="5">
        <v>-83336055499</v>
      </c>
      <c r="K141" s="5">
        <v>-25539199018</v>
      </c>
      <c r="L141" s="5">
        <v>-16311405966</v>
      </c>
      <c r="M141" s="5">
        <v>-1627791234</v>
      </c>
      <c r="N141" s="5">
        <v>-395611160</v>
      </c>
    </row>
    <row r="142" spans="3:14" ht="15.5" x14ac:dyDescent="0.35">
      <c r="C142" t="s">
        <v>333</v>
      </c>
      <c r="E142" s="5">
        <v>8558559</v>
      </c>
      <c r="F142" s="5">
        <v>71108097</v>
      </c>
      <c r="G142" s="5">
        <v>900901</v>
      </c>
      <c r="I142" s="5">
        <v>72008998</v>
      </c>
      <c r="J142" s="5">
        <v>144144143</v>
      </c>
      <c r="L142" s="5">
        <v>103712900</v>
      </c>
      <c r="M142" s="5">
        <v>681425000</v>
      </c>
    </row>
    <row r="143" spans="3:14" ht="15.5" x14ac:dyDescent="0.35">
      <c r="C143" t="s">
        <v>148</v>
      </c>
      <c r="D143" s="5">
        <v>124990385782</v>
      </c>
      <c r="E143" s="5">
        <v>102996609238</v>
      </c>
      <c r="F143" s="5">
        <v>-8145003440</v>
      </c>
      <c r="G143" s="5">
        <v>29487728934</v>
      </c>
      <c r="I143" s="5">
        <v>77996699435</v>
      </c>
      <c r="J143" s="5">
        <v>42666297061</v>
      </c>
      <c r="K143" s="5">
        <v>-21172310299</v>
      </c>
      <c r="L143" s="5">
        <v>-83531413292</v>
      </c>
      <c r="M143" s="5">
        <v>-279675272</v>
      </c>
      <c r="N143" s="5">
        <v>-29917113939</v>
      </c>
    </row>
    <row r="144" spans="3:14" ht="15.5" x14ac:dyDescent="0.35">
      <c r="C144" t="s">
        <v>342</v>
      </c>
      <c r="F144" s="5">
        <v>-255091873</v>
      </c>
      <c r="I144" s="5">
        <v>-16399091873</v>
      </c>
      <c r="L144" s="5">
        <v>-6456390253</v>
      </c>
      <c r="N144" s="5">
        <v>-863834157</v>
      </c>
    </row>
    <row r="145" spans="2:14" ht="15.5" x14ac:dyDescent="0.35">
      <c r="C145" t="s">
        <v>1415</v>
      </c>
      <c r="E145" s="5">
        <v>-46800000000</v>
      </c>
      <c r="I145" s="5">
        <v>-3000000000</v>
      </c>
    </row>
    <row r="146" spans="2:14" ht="15.5" x14ac:dyDescent="0.35">
      <c r="C146" t="s">
        <v>549</v>
      </c>
      <c r="D146" s="5">
        <v>124990385782</v>
      </c>
      <c r="E146" s="5">
        <v>149796609238</v>
      </c>
      <c r="F146" s="5">
        <v>-106800054900</v>
      </c>
      <c r="G146" s="5">
        <v>30000084388</v>
      </c>
      <c r="J146" s="5">
        <v>44999461561</v>
      </c>
    </row>
    <row r="147" spans="2:14" ht="15.5" x14ac:dyDescent="0.35">
      <c r="C147" t="s">
        <v>1416</v>
      </c>
      <c r="F147" s="5">
        <v>99534525433</v>
      </c>
      <c r="I147" s="5">
        <v>99534525433</v>
      </c>
    </row>
    <row r="148" spans="2:14" ht="15.5" x14ac:dyDescent="0.35">
      <c r="C148" t="s">
        <v>343</v>
      </c>
      <c r="F148" s="5">
        <v>1514352025</v>
      </c>
      <c r="G148" s="5">
        <v>-1514352025</v>
      </c>
    </row>
    <row r="149" spans="2:14" ht="15.5" x14ac:dyDescent="0.35">
      <c r="C149" t="s">
        <v>468</v>
      </c>
      <c r="F149" s="5">
        <v>-2138734125</v>
      </c>
      <c r="G149" s="5">
        <v>1001996571</v>
      </c>
      <c r="I149" s="5">
        <v>-2138734125</v>
      </c>
      <c r="J149" s="5">
        <v>-2333164500</v>
      </c>
      <c r="K149" s="5">
        <v>-2161492935</v>
      </c>
      <c r="L149" s="5">
        <v>-1253440322</v>
      </c>
      <c r="M149" s="5">
        <v>-1191309368</v>
      </c>
      <c r="N149" s="5">
        <v>-534010941</v>
      </c>
    </row>
    <row r="150" spans="2:14" ht="15.5" x14ac:dyDescent="0.35">
      <c r="C150" t="s">
        <v>370</v>
      </c>
      <c r="K150" s="5">
        <v>30020010000</v>
      </c>
      <c r="M150" s="5">
        <v>1000000000</v>
      </c>
    </row>
    <row r="151" spans="2:14" ht="15.5" x14ac:dyDescent="0.35">
      <c r="C151" t="s">
        <v>338</v>
      </c>
      <c r="K151" s="5">
        <v>-49035827364</v>
      </c>
      <c r="L151" s="5">
        <v>-75821582717</v>
      </c>
      <c r="M151" s="5">
        <v>-88365904</v>
      </c>
      <c r="N151" s="5">
        <v>-28519268841</v>
      </c>
    </row>
    <row r="152" spans="2:14" ht="15.5" x14ac:dyDescent="0.35">
      <c r="C152" t="s">
        <v>1009</v>
      </c>
      <c r="K152" s="5">
        <v>5000000</v>
      </c>
    </row>
    <row r="153" spans="2:14" ht="15.5" x14ac:dyDescent="0.35">
      <c r="C153" t="s">
        <v>157</v>
      </c>
      <c r="D153" s="5">
        <v>-45157547083</v>
      </c>
      <c r="E153" s="5">
        <v>51158266279</v>
      </c>
      <c r="F153" s="5">
        <v>-10899187238</v>
      </c>
      <c r="G153" s="5">
        <v>-1701015734</v>
      </c>
      <c r="I153" s="5">
        <v>-39731175428</v>
      </c>
      <c r="J153" s="5">
        <v>2283958101</v>
      </c>
      <c r="K153" s="5">
        <v>16947751310</v>
      </c>
      <c r="L153" s="5">
        <v>-25936362227</v>
      </c>
      <c r="M153" s="5">
        <v>54942192904</v>
      </c>
      <c r="N153" s="5">
        <v>-6123463927</v>
      </c>
    </row>
    <row r="154" spans="2:14" ht="15.5" x14ac:dyDescent="0.35">
      <c r="C154" t="s">
        <v>158</v>
      </c>
      <c r="E154" s="5">
        <v>11433640110</v>
      </c>
      <c r="I154" s="5">
        <v>51164815538</v>
      </c>
      <c r="J154" s="5">
        <v>48880857437</v>
      </c>
      <c r="K154" s="5">
        <v>31933106127</v>
      </c>
      <c r="L154" s="5">
        <v>57869468354</v>
      </c>
      <c r="M154" s="5">
        <v>2927275450</v>
      </c>
      <c r="N154" s="5">
        <v>9050739377</v>
      </c>
    </row>
    <row r="155" spans="2:14" ht="15.5" x14ac:dyDescent="0.35">
      <c r="C155" t="s">
        <v>159</v>
      </c>
      <c r="D155" s="5">
        <v>-45157547083</v>
      </c>
      <c r="E155" s="5">
        <v>62591906389</v>
      </c>
      <c r="F155" s="5">
        <v>-10899187238</v>
      </c>
      <c r="G155" s="5">
        <v>-1701015734</v>
      </c>
      <c r="I155" s="5">
        <v>11433640110</v>
      </c>
      <c r="J155" s="5">
        <v>51164815538</v>
      </c>
      <c r="K155" s="5">
        <v>48880857437</v>
      </c>
      <c r="L155" s="5">
        <v>31933106127</v>
      </c>
      <c r="M155" s="5">
        <v>57869468354</v>
      </c>
      <c r="N155" s="5">
        <v>2927275450</v>
      </c>
    </row>
    <row r="157" spans="2:14" ht="15.5" x14ac:dyDescent="0.35">
      <c r="B157" t="s">
        <v>160</v>
      </c>
      <c r="C157" t="s">
        <v>12</v>
      </c>
      <c r="D157" s="5">
        <v>6080000000</v>
      </c>
      <c r="E157" s="5">
        <v>6080000000</v>
      </c>
      <c r="F157" s="5">
        <v>6080000000</v>
      </c>
      <c r="G157" s="5">
        <v>6080000000</v>
      </c>
      <c r="I157" s="5">
        <v>6080000000</v>
      </c>
      <c r="J157" s="5">
        <v>6080000000</v>
      </c>
      <c r="K157" s="5">
        <v>6080000000</v>
      </c>
      <c r="L157" s="5">
        <v>60000000</v>
      </c>
      <c r="M157" s="5">
        <v>60000000</v>
      </c>
      <c r="N157" s="5">
        <v>30000000</v>
      </c>
    </row>
    <row r="158" spans="2:14" ht="15.5" x14ac:dyDescent="0.35">
      <c r="C158" t="s">
        <v>161</v>
      </c>
      <c r="D158" s="6">
        <v>17.95</v>
      </c>
      <c r="E158" s="6">
        <v>10.02</v>
      </c>
      <c r="F158" s="6">
        <v>-27.58</v>
      </c>
      <c r="G158" s="6">
        <v>7.71</v>
      </c>
    </row>
    <row r="159" spans="2:14" ht="15.5" x14ac:dyDescent="0.35">
      <c r="C159" t="s">
        <v>162</v>
      </c>
      <c r="D159" s="6">
        <v>13.93</v>
      </c>
      <c r="E159" s="6">
        <v>26.35</v>
      </c>
      <c r="F159" s="6">
        <v>-14.14</v>
      </c>
      <c r="G159" s="6">
        <v>57.33</v>
      </c>
    </row>
    <row r="160" spans="2:14" ht="15.5" x14ac:dyDescent="0.35">
      <c r="C160" t="s">
        <v>61</v>
      </c>
      <c r="D160" s="6">
        <v>2.41</v>
      </c>
      <c r="E160" s="6">
        <v>4.2300000000000004</v>
      </c>
      <c r="F160" s="6">
        <v>6.86</v>
      </c>
      <c r="G160" s="6">
        <v>7.59</v>
      </c>
    </row>
    <row r="161" spans="3:7" ht="15.5" x14ac:dyDescent="0.35">
      <c r="C161" t="s">
        <v>163</v>
      </c>
      <c r="D161" s="5">
        <v>177520000000</v>
      </c>
      <c r="E161" s="5">
        <v>97010000000</v>
      </c>
      <c r="F161" s="5">
        <v>84490000000</v>
      </c>
      <c r="G161" s="5">
        <v>29070000000</v>
      </c>
    </row>
    <row r="162" spans="3:7" ht="15.5" x14ac:dyDescent="0.35">
      <c r="C162" t="s">
        <v>164</v>
      </c>
      <c r="D162" s="6">
        <v>0.11900000000000001</v>
      </c>
      <c r="E162" s="6">
        <v>7.5899999999999995E-2</v>
      </c>
      <c r="F162" s="6">
        <v>-0.247</v>
      </c>
      <c r="G162" s="6">
        <v>7.0099999999999996E-2</v>
      </c>
    </row>
    <row r="163" spans="3:7" ht="15.5" x14ac:dyDescent="0.35">
      <c r="C163" t="s">
        <v>165</v>
      </c>
      <c r="D163" s="6">
        <v>0.34329999999999999</v>
      </c>
      <c r="E163" s="6">
        <v>0.29189999999999999</v>
      </c>
      <c r="F163" s="6">
        <v>-1.1342000000000001</v>
      </c>
      <c r="G163" s="6">
        <v>0.14849999999999999</v>
      </c>
    </row>
    <row r="164" spans="3:7" ht="15.5" x14ac:dyDescent="0.35">
      <c r="C164" t="s">
        <v>166</v>
      </c>
      <c r="D164" s="6">
        <v>0.53459999999999996</v>
      </c>
      <c r="E164" s="6">
        <v>0.39289999999999997</v>
      </c>
      <c r="F164" s="6">
        <v>0.2646</v>
      </c>
      <c r="G164" s="6">
        <v>6.7699999999999996E-2</v>
      </c>
    </row>
    <row r="165" spans="3:7" ht="15.5" x14ac:dyDescent="0.35">
      <c r="C165" t="s">
        <v>167</v>
      </c>
    </row>
    <row r="166" spans="3:7" ht="15.5" x14ac:dyDescent="0.35">
      <c r="C166" t="s">
        <v>168</v>
      </c>
      <c r="D166" s="5">
        <v>318000000000</v>
      </c>
      <c r="E166" s="5">
        <v>209000000000</v>
      </c>
      <c r="F166" s="5">
        <v>148000000000</v>
      </c>
      <c r="G166" s="5">
        <v>316000000000</v>
      </c>
    </row>
    <row r="167" spans="3:7" ht="15.5" x14ac:dyDescent="0.35">
      <c r="C167" t="s">
        <v>169</v>
      </c>
      <c r="D167" s="6">
        <v>4.78</v>
      </c>
      <c r="E167" s="6">
        <v>7.69</v>
      </c>
      <c r="F167" s="6">
        <v>16.04</v>
      </c>
      <c r="G167" s="6">
        <v>8.52</v>
      </c>
    </row>
    <row r="168" spans="3:7" ht="15.5" x14ac:dyDescent="0.35">
      <c r="C168" t="s">
        <v>170</v>
      </c>
      <c r="D168" s="6">
        <v>52.31</v>
      </c>
      <c r="E168" s="6">
        <v>34.33</v>
      </c>
      <c r="F168" s="6">
        <v>24.31</v>
      </c>
      <c r="G168" s="6">
        <v>51.9</v>
      </c>
    </row>
    <row r="169" spans="3:7" ht="15.5" x14ac:dyDescent="0.35">
      <c r="C169" t="s">
        <v>171</v>
      </c>
      <c r="D169" s="6">
        <v>4.78</v>
      </c>
      <c r="E169" s="6">
        <v>7.69</v>
      </c>
      <c r="F169" s="6">
        <v>16.04</v>
      </c>
      <c r="G169" s="6">
        <v>8.52</v>
      </c>
    </row>
    <row r="170" spans="3:7" ht="15.5" x14ac:dyDescent="0.35">
      <c r="C170" t="s">
        <v>172</v>
      </c>
      <c r="D170" s="6">
        <v>52.31</v>
      </c>
      <c r="E170" s="6">
        <v>34.33</v>
      </c>
      <c r="F170" s="6">
        <v>24.31</v>
      </c>
      <c r="G170" s="6">
        <v>51.9</v>
      </c>
    </row>
    <row r="171" spans="3:7" ht="15.5" x14ac:dyDescent="0.35">
      <c r="C171" t="s">
        <v>173</v>
      </c>
      <c r="D171" s="5">
        <v>362000000000</v>
      </c>
      <c r="E171" s="5">
        <v>237000000000</v>
      </c>
      <c r="F171" s="5">
        <v>134000000000</v>
      </c>
      <c r="G171" s="5">
        <v>134000000000</v>
      </c>
    </row>
    <row r="172" spans="3:7" ht="15.5" x14ac:dyDescent="0.35">
      <c r="C172" t="s">
        <v>174</v>
      </c>
    </row>
    <row r="173" spans="3:7" ht="15.5" x14ac:dyDescent="0.35">
      <c r="C173" t="s">
        <v>175</v>
      </c>
      <c r="D173" s="5">
        <v>318000000000</v>
      </c>
      <c r="E173" s="5">
        <v>209000000000</v>
      </c>
      <c r="F173" s="5">
        <v>148000000000</v>
      </c>
      <c r="G173" s="5">
        <v>316000000000</v>
      </c>
    </row>
    <row r="174" spans="3:7" ht="15.5" x14ac:dyDescent="0.35">
      <c r="C174" t="s">
        <v>24</v>
      </c>
      <c r="D174" s="5">
        <v>362000000000</v>
      </c>
      <c r="E174" s="5">
        <v>237000000000</v>
      </c>
      <c r="F174" s="5">
        <v>134000000000</v>
      </c>
      <c r="G174" s="5">
        <v>134000000000</v>
      </c>
    </row>
    <row r="175" spans="3:7" ht="15.5" x14ac:dyDescent="0.35">
      <c r="C175" t="s">
        <v>21</v>
      </c>
      <c r="D175" s="5">
        <v>344000000000</v>
      </c>
      <c r="E175" s="5">
        <v>174000000000</v>
      </c>
      <c r="F175" s="5">
        <v>122000000000</v>
      </c>
      <c r="G175" s="5">
        <v>111000000000</v>
      </c>
    </row>
    <row r="176" spans="3:7" ht="15.5" x14ac:dyDescent="0.35">
      <c r="C176" t="s">
        <v>176</v>
      </c>
      <c r="D176" s="5">
        <v>-194000000000</v>
      </c>
      <c r="E176" s="5">
        <v>-254000000000</v>
      </c>
      <c r="F176" s="5">
        <v>-309000000000</v>
      </c>
      <c r="G176" s="5">
        <v>-51000000000</v>
      </c>
    </row>
    <row r="177" spans="3:14" ht="15.5" x14ac:dyDescent="0.35">
      <c r="C177" t="s">
        <v>177</v>
      </c>
      <c r="D177" s="5">
        <v>-107000000000</v>
      </c>
      <c r="E177" s="5">
        <v>1000000000</v>
      </c>
      <c r="F177" s="5">
        <v>73000000000</v>
      </c>
      <c r="G177" s="5">
        <v>21000000000</v>
      </c>
    </row>
    <row r="178" spans="3:14" ht="15.5" x14ac:dyDescent="0.35">
      <c r="C178" t="s">
        <v>178</v>
      </c>
      <c r="D178" s="5">
        <v>-47000000000</v>
      </c>
      <c r="E178" s="5">
        <v>-53000000000</v>
      </c>
      <c r="F178" s="5">
        <v>-72000000000</v>
      </c>
      <c r="G178" s="5">
        <v>-52000000000</v>
      </c>
    </row>
    <row r="179" spans="3:14" ht="15.5" x14ac:dyDescent="0.35">
      <c r="C179" t="s">
        <v>13</v>
      </c>
      <c r="D179" s="5">
        <v>-154000000000</v>
      </c>
      <c r="E179" s="5">
        <v>-52000000000</v>
      </c>
      <c r="F179" s="5">
        <v>2000000000</v>
      </c>
      <c r="G179" s="5">
        <v>-31000000000</v>
      </c>
    </row>
    <row r="180" spans="3:14" ht="15.5" x14ac:dyDescent="0.35">
      <c r="C180" t="s">
        <v>16</v>
      </c>
      <c r="D180" s="6">
        <v>-25.29</v>
      </c>
      <c r="E180" s="6">
        <v>-8.51</v>
      </c>
      <c r="F180" s="6">
        <v>0.27</v>
      </c>
      <c r="G180" s="6">
        <v>-5.1100000000000003</v>
      </c>
    </row>
    <row r="181" spans="3:14" ht="15.5" x14ac:dyDescent="0.35">
      <c r="C181" t="s">
        <v>46</v>
      </c>
      <c r="I181" s="6">
        <v>-4.4000000000000004</v>
      </c>
      <c r="J181" s="6">
        <v>5.58</v>
      </c>
      <c r="K181" s="6">
        <v>10.19</v>
      </c>
      <c r="L181" s="6">
        <v>1789.95</v>
      </c>
      <c r="M181" s="6">
        <v>780.84</v>
      </c>
      <c r="N181" s="6">
        <v>-463.46</v>
      </c>
    </row>
    <row r="182" spans="3:14" ht="15.5" x14ac:dyDescent="0.35">
      <c r="C182" t="s">
        <v>60</v>
      </c>
      <c r="I182" s="6">
        <v>-88.64</v>
      </c>
      <c r="J182" s="6">
        <v>63.8</v>
      </c>
      <c r="K182" s="5">
        <v>0</v>
      </c>
      <c r="L182" s="5">
        <v>0</v>
      </c>
      <c r="M182" s="5">
        <v>0</v>
      </c>
      <c r="N182" s="5">
        <v>0</v>
      </c>
    </row>
    <row r="183" spans="3:14" ht="15.5" x14ac:dyDescent="0.35">
      <c r="C183" t="s">
        <v>63</v>
      </c>
      <c r="I183" s="6">
        <v>2.0099999999999998</v>
      </c>
      <c r="J183" s="6">
        <v>3.51</v>
      </c>
      <c r="K183" s="5">
        <v>0</v>
      </c>
      <c r="L183" s="5">
        <v>0</v>
      </c>
      <c r="M183" s="5">
        <v>0</v>
      </c>
      <c r="N183" s="5">
        <v>0</v>
      </c>
    </row>
    <row r="184" spans="3:14" ht="15.5" x14ac:dyDescent="0.35">
      <c r="C184" t="s">
        <v>179</v>
      </c>
      <c r="I184" s="5">
        <v>247550000000</v>
      </c>
      <c r="J184" s="6">
        <v>64769999999.999992</v>
      </c>
      <c r="K184" s="5">
        <v>86600000000</v>
      </c>
      <c r="L184" s="5">
        <v>141450000000</v>
      </c>
      <c r="M184" s="5">
        <v>60830000000</v>
      </c>
      <c r="N184" s="5">
        <v>-8590000000</v>
      </c>
    </row>
    <row r="185" spans="3:14" ht="15.5" x14ac:dyDescent="0.35">
      <c r="C185" t="s">
        <v>180</v>
      </c>
      <c r="I185" s="6">
        <v>-3.9399999999999998E-2</v>
      </c>
      <c r="J185" s="6">
        <v>8.3000000000000004E-2</v>
      </c>
      <c r="K185" s="6">
        <v>0.18590000000000001</v>
      </c>
      <c r="L185" s="6">
        <v>0.38409999999999994</v>
      </c>
      <c r="M185" s="6">
        <v>0.28100000000000003</v>
      </c>
      <c r="N185" s="6">
        <v>-0.15859999999999999</v>
      </c>
    </row>
    <row r="186" spans="3:14" ht="15.5" x14ac:dyDescent="0.35">
      <c r="C186" t="s">
        <v>181</v>
      </c>
      <c r="I186" s="6">
        <v>-0.18079999999999999</v>
      </c>
      <c r="J186" s="6">
        <v>0.19440000000000002</v>
      </c>
      <c r="K186" s="6">
        <v>0.44030000000000002</v>
      </c>
      <c r="L186" s="6">
        <v>1.2357</v>
      </c>
      <c r="M186" s="6">
        <v>0.96079999999999999</v>
      </c>
      <c r="N186" s="6">
        <v>-3.3141000000000003</v>
      </c>
    </row>
    <row r="187" spans="3:14" ht="15.5" x14ac:dyDescent="0.35">
      <c r="C187" t="s">
        <v>182</v>
      </c>
      <c r="I187" s="6">
        <v>1.0901000000000001</v>
      </c>
      <c r="J187" s="6">
        <v>0.26719999999999999</v>
      </c>
      <c r="K187" s="6">
        <v>0.5413</v>
      </c>
      <c r="L187" s="6">
        <v>1.7061999999999999</v>
      </c>
      <c r="M187" s="6">
        <v>1.7030000000000001</v>
      </c>
      <c r="N187" s="6">
        <v>-2.0510999999999999</v>
      </c>
    </row>
    <row r="188" spans="3:14" ht="15.5" x14ac:dyDescent="0.35">
      <c r="C188" t="s">
        <v>183</v>
      </c>
    </row>
    <row r="189" spans="3:14" ht="15.5" x14ac:dyDescent="0.35">
      <c r="C189" t="s">
        <v>57</v>
      </c>
      <c r="I189" s="6">
        <v>16.04</v>
      </c>
      <c r="J189" s="6">
        <v>12.4</v>
      </c>
      <c r="K189" s="5">
        <v>0</v>
      </c>
      <c r="L189" s="5">
        <v>0</v>
      </c>
      <c r="M189" s="5">
        <v>0</v>
      </c>
      <c r="N189" s="5">
        <v>0</v>
      </c>
    </row>
    <row r="190" spans="3:14" ht="15.5" x14ac:dyDescent="0.35">
      <c r="C190" t="s">
        <v>54</v>
      </c>
      <c r="I190" s="6">
        <v>24.31</v>
      </c>
      <c r="J190" s="6">
        <v>28.72</v>
      </c>
      <c r="K190" s="6">
        <v>23.14</v>
      </c>
      <c r="L190" s="6">
        <v>1448.56</v>
      </c>
      <c r="M190" s="6">
        <v>812.7</v>
      </c>
      <c r="N190" s="6">
        <v>139.85</v>
      </c>
    </row>
    <row r="191" spans="3:14" ht="15.5" x14ac:dyDescent="0.35">
      <c r="C191" t="s">
        <v>184</v>
      </c>
      <c r="I191" s="6">
        <v>16.04</v>
      </c>
      <c r="J191" s="6">
        <v>12.4</v>
      </c>
      <c r="K191" s="5">
        <v>0</v>
      </c>
      <c r="L191" s="5">
        <v>0</v>
      </c>
      <c r="M191" s="5">
        <v>0</v>
      </c>
      <c r="N191" s="5">
        <v>0</v>
      </c>
    </row>
    <row r="192" spans="3:14" ht="15.5" x14ac:dyDescent="0.35">
      <c r="C192" t="s">
        <v>185</v>
      </c>
      <c r="I192" s="6">
        <v>24.31</v>
      </c>
      <c r="J192" s="6">
        <v>28.72</v>
      </c>
      <c r="K192" s="6">
        <v>23.14</v>
      </c>
      <c r="L192" s="6">
        <v>1448.56</v>
      </c>
      <c r="M192" s="6">
        <v>812.7</v>
      </c>
      <c r="N192" s="6">
        <v>139.85</v>
      </c>
    </row>
    <row r="193" spans="2:14" ht="15.5" x14ac:dyDescent="0.35">
      <c r="C193" t="s">
        <v>186</v>
      </c>
      <c r="I193" s="5">
        <v>134000000000</v>
      </c>
      <c r="J193" s="5">
        <v>30000000000</v>
      </c>
      <c r="M193" s="5">
        <v>0</v>
      </c>
      <c r="N193" s="5">
        <v>0</v>
      </c>
    </row>
    <row r="194" spans="2:14" ht="15.5" x14ac:dyDescent="0.35">
      <c r="C194" t="s">
        <v>187</v>
      </c>
      <c r="N194" s="5">
        <v>0</v>
      </c>
    </row>
    <row r="195" spans="2:14" ht="15.5" x14ac:dyDescent="0.35">
      <c r="C195" t="s">
        <v>26</v>
      </c>
      <c r="I195" s="5">
        <v>134000000000</v>
      </c>
      <c r="J195" s="5">
        <v>30000000000</v>
      </c>
      <c r="M195" s="5">
        <v>0</v>
      </c>
      <c r="N195" s="5">
        <v>0</v>
      </c>
    </row>
    <row r="196" spans="2:14" ht="15.5" x14ac:dyDescent="0.35">
      <c r="C196" t="s">
        <v>23</v>
      </c>
      <c r="I196" s="5">
        <v>122000000000</v>
      </c>
      <c r="J196" s="5">
        <v>-21000000000</v>
      </c>
      <c r="K196" s="5">
        <v>-49000000000</v>
      </c>
      <c r="L196" s="5">
        <v>-32000000000</v>
      </c>
      <c r="M196" s="5">
        <v>-58000000000</v>
      </c>
      <c r="N196" s="5">
        <v>-3000000000</v>
      </c>
    </row>
    <row r="197" spans="2:14" ht="15.5" x14ac:dyDescent="0.35">
      <c r="C197" t="s">
        <v>188</v>
      </c>
      <c r="I197" s="5">
        <v>-309000000000</v>
      </c>
      <c r="J197" s="5">
        <v>-46000000000</v>
      </c>
      <c r="K197" s="5">
        <v>64000000000</v>
      </c>
      <c r="L197" s="5">
        <v>25000000000</v>
      </c>
      <c r="M197" s="5">
        <v>24000000000</v>
      </c>
      <c r="N197" s="5">
        <v>-20000000000</v>
      </c>
    </row>
    <row r="198" spans="2:14" ht="15.5" x14ac:dyDescent="0.35">
      <c r="C198" t="s">
        <v>189</v>
      </c>
      <c r="I198" s="5">
        <v>126000000000</v>
      </c>
      <c r="J198" s="5">
        <v>87000000000</v>
      </c>
      <c r="K198" s="5">
        <v>82000000000</v>
      </c>
      <c r="L198" s="5">
        <v>91000000000</v>
      </c>
      <c r="M198" s="5">
        <v>57000000000</v>
      </c>
      <c r="N198" s="5">
        <v>29000000000</v>
      </c>
    </row>
    <row r="199" spans="2:14" ht="15.5" x14ac:dyDescent="0.35">
      <c r="C199" t="s">
        <v>190</v>
      </c>
      <c r="I199" s="5">
        <v>-239000000000</v>
      </c>
      <c r="J199" s="5">
        <v>-112000000000</v>
      </c>
      <c r="K199" s="5">
        <v>-40000000000</v>
      </c>
      <c r="L199" s="5">
        <v>-34000000000</v>
      </c>
      <c r="M199" s="5">
        <v>-2000000000</v>
      </c>
      <c r="N199" s="5">
        <v>-2000000000</v>
      </c>
    </row>
    <row r="200" spans="2:14" ht="15.5" x14ac:dyDescent="0.35">
      <c r="C200" t="s">
        <v>15</v>
      </c>
      <c r="I200" s="5">
        <v>-113000000000</v>
      </c>
      <c r="J200" s="5">
        <v>-25000000000</v>
      </c>
      <c r="K200" s="5">
        <v>42000000000</v>
      </c>
      <c r="L200" s="5">
        <v>57000000000</v>
      </c>
      <c r="M200" s="5">
        <v>55000000000</v>
      </c>
      <c r="N200" s="5">
        <v>26000000000</v>
      </c>
    </row>
    <row r="201" spans="2:14" ht="15.5" x14ac:dyDescent="0.35">
      <c r="C201" t="s">
        <v>17</v>
      </c>
      <c r="I201" s="6">
        <v>-18.59</v>
      </c>
      <c r="J201" s="6">
        <v>-4.1900000000000004</v>
      </c>
      <c r="K201" s="6">
        <v>6.92</v>
      </c>
      <c r="L201" s="6">
        <v>945.27</v>
      </c>
      <c r="M201" s="6">
        <v>896.75</v>
      </c>
      <c r="N201" s="6">
        <v>876.9</v>
      </c>
    </row>
    <row r="203" spans="2:14" ht="15.5" x14ac:dyDescent="0.35">
      <c r="B203" t="s">
        <v>191</v>
      </c>
      <c r="C203" t="s">
        <v>192</v>
      </c>
      <c r="D203" s="5">
        <v>109000000000</v>
      </c>
      <c r="E203" s="5">
        <v>61000000000</v>
      </c>
      <c r="F203" s="5">
        <v>-168000000000</v>
      </c>
      <c r="G203" s="5">
        <v>47000000000</v>
      </c>
      <c r="H203" s="5">
        <v>340000000000</v>
      </c>
      <c r="I203" s="5">
        <v>-27000000000</v>
      </c>
      <c r="J203" s="5">
        <v>34000000000</v>
      </c>
      <c r="K203" s="5">
        <v>62000000000</v>
      </c>
      <c r="L203" s="5">
        <v>109000000000</v>
      </c>
      <c r="M203" s="5">
        <v>47000000000</v>
      </c>
      <c r="N203" s="5">
        <v>-14000000000</v>
      </c>
    </row>
    <row r="204" spans="2:14" ht="15.5" x14ac:dyDescent="0.35">
      <c r="C204" t="s">
        <v>45</v>
      </c>
      <c r="D204" s="6">
        <v>17.95</v>
      </c>
      <c r="E204" s="6">
        <v>10.02</v>
      </c>
      <c r="F204" s="6">
        <v>-27.58</v>
      </c>
      <c r="G204" s="6">
        <v>7.71</v>
      </c>
      <c r="H204" s="6">
        <v>55.95</v>
      </c>
      <c r="I204" s="6">
        <v>-4.4000000000000004</v>
      </c>
      <c r="J204" s="6">
        <v>5.58</v>
      </c>
      <c r="K204" s="6">
        <v>10.19</v>
      </c>
      <c r="L204" s="6">
        <v>17.899999999999999</v>
      </c>
      <c r="M204" s="6">
        <v>7.81</v>
      </c>
      <c r="N204" s="6">
        <v>-2.27</v>
      </c>
    </row>
    <row r="205" spans="2:14" ht="15.5" x14ac:dyDescent="0.35">
      <c r="C205" t="s">
        <v>193</v>
      </c>
      <c r="D205" s="5">
        <v>631000000000</v>
      </c>
      <c r="E205" s="5">
        <v>380000000000</v>
      </c>
      <c r="F205" s="5">
        <v>346000000000</v>
      </c>
      <c r="G205" s="5">
        <v>354000000000</v>
      </c>
      <c r="H205" s="5">
        <v>2021000000000</v>
      </c>
      <c r="I205" s="5">
        <v>1178000000000</v>
      </c>
      <c r="J205" s="5">
        <v>616000000000</v>
      </c>
      <c r="K205" s="5">
        <v>928000000000</v>
      </c>
      <c r="L205" s="5">
        <v>868000000000</v>
      </c>
      <c r="M205" s="5">
        <v>259000000000</v>
      </c>
      <c r="N205" s="5">
        <v>104000000000</v>
      </c>
    </row>
    <row r="206" spans="2:14" ht="15.5" x14ac:dyDescent="0.35">
      <c r="C206" t="s">
        <v>194</v>
      </c>
      <c r="I206" s="6">
        <v>5.22</v>
      </c>
    </row>
    <row r="207" spans="2:14" ht="15.5" x14ac:dyDescent="0.35">
      <c r="C207" t="s">
        <v>292</v>
      </c>
      <c r="I207" s="6">
        <v>36.03</v>
      </c>
    </row>
    <row r="208" spans="2:14" ht="15.5" x14ac:dyDescent="0.35">
      <c r="C208" t="s">
        <v>195</v>
      </c>
      <c r="I208" s="6">
        <v>6.95</v>
      </c>
    </row>
    <row r="209" spans="3:9" ht="15.5" x14ac:dyDescent="0.35">
      <c r="C209" t="s">
        <v>293</v>
      </c>
      <c r="I209" s="6">
        <v>2.7799999999999998E-2</v>
      </c>
    </row>
    <row r="210" spans="3:9" ht="15.5" x14ac:dyDescent="0.35">
      <c r="C210" t="s">
        <v>294</v>
      </c>
      <c r="I210" s="6">
        <v>1.04</v>
      </c>
    </row>
    <row r="211" spans="3:9" ht="15.5" x14ac:dyDescent="0.35">
      <c r="C211" t="s">
        <v>196</v>
      </c>
      <c r="I211" s="6">
        <v>5.58</v>
      </c>
    </row>
    <row r="212" spans="3:9" ht="15.5" x14ac:dyDescent="0.35">
      <c r="C212" t="s">
        <v>295</v>
      </c>
      <c r="I212" s="6">
        <v>-147.66999999999999</v>
      </c>
    </row>
    <row r="213" spans="3:9" ht="15.5" x14ac:dyDescent="0.35">
      <c r="C213" t="s">
        <v>296</v>
      </c>
      <c r="I213" s="6">
        <v>-7.56</v>
      </c>
    </row>
    <row r="214" spans="3:9" ht="15.5" x14ac:dyDescent="0.35">
      <c r="C214" t="s">
        <v>297</v>
      </c>
      <c r="I214" s="6">
        <v>5.98</v>
      </c>
    </row>
    <row r="215" spans="3:9" ht="15.5" x14ac:dyDescent="0.35">
      <c r="C215" t="s">
        <v>298</v>
      </c>
      <c r="I215" s="6">
        <v>5.46</v>
      </c>
    </row>
    <row r="216" spans="3:9" ht="15.5" x14ac:dyDescent="0.35">
      <c r="C216" t="s">
        <v>299</v>
      </c>
      <c r="I216" s="6">
        <v>-0.2</v>
      </c>
    </row>
    <row r="217" spans="3:9" ht="15.5" x14ac:dyDescent="0.35">
      <c r="C217" t="s">
        <v>300</v>
      </c>
      <c r="I217" s="6">
        <v>-0.42</v>
      </c>
    </row>
    <row r="218" spans="3:9" ht="15.5" x14ac:dyDescent="0.35">
      <c r="C218" t="s">
        <v>301</v>
      </c>
      <c r="I218" s="6">
        <v>8.11</v>
      </c>
    </row>
    <row r="219" spans="3:9" ht="15.5" x14ac:dyDescent="0.35">
      <c r="C219" t="s">
        <v>197</v>
      </c>
      <c r="I219" s="6">
        <v>55.95</v>
      </c>
    </row>
    <row r="220" spans="3:9" ht="15.5" x14ac:dyDescent="0.35">
      <c r="C220" t="s">
        <v>302</v>
      </c>
      <c r="I220" s="6">
        <v>281.14999999999998</v>
      </c>
    </row>
    <row r="221" spans="3:9" ht="15.5" x14ac:dyDescent="0.35">
      <c r="C221" t="s">
        <v>198</v>
      </c>
      <c r="D221" s="6">
        <v>2.87</v>
      </c>
    </row>
    <row r="222" spans="3:9" ht="15.5" x14ac:dyDescent="0.35">
      <c r="C222" t="s">
        <v>199</v>
      </c>
      <c r="I222" s="6">
        <v>52.31</v>
      </c>
    </row>
    <row r="223" spans="3:9" ht="15.5" x14ac:dyDescent="0.35">
      <c r="C223" t="s">
        <v>303</v>
      </c>
      <c r="I223" s="6">
        <v>-38.64</v>
      </c>
    </row>
    <row r="224" spans="3:9" ht="15.5" x14ac:dyDescent="0.35">
      <c r="C224" t="s">
        <v>200</v>
      </c>
      <c r="D224" s="6">
        <v>0.64</v>
      </c>
    </row>
    <row r="225" spans="3:9" ht="15.5" x14ac:dyDescent="0.35">
      <c r="C225" t="s">
        <v>201</v>
      </c>
      <c r="D225" s="6">
        <v>0.44</v>
      </c>
    </row>
    <row r="226" spans="3:9" ht="15.5" x14ac:dyDescent="0.35">
      <c r="C226" t="s">
        <v>202</v>
      </c>
      <c r="D226" s="6">
        <v>1.1399999999999999</v>
      </c>
    </row>
    <row r="227" spans="3:9" ht="15.5" x14ac:dyDescent="0.35">
      <c r="C227" t="s">
        <v>203</v>
      </c>
      <c r="D227" s="6">
        <v>1.88</v>
      </c>
    </row>
    <row r="228" spans="3:9" ht="15.5" x14ac:dyDescent="0.35">
      <c r="C228" t="s">
        <v>204</v>
      </c>
      <c r="D228" s="6">
        <v>0.39</v>
      </c>
    </row>
    <row r="229" spans="3:9" ht="15.5" x14ac:dyDescent="0.35">
      <c r="C229" t="s">
        <v>205</v>
      </c>
      <c r="D229" s="6">
        <v>2.88</v>
      </c>
    </row>
    <row r="230" spans="3:9" ht="15.5" x14ac:dyDescent="0.35">
      <c r="C230" t="s">
        <v>13</v>
      </c>
      <c r="D230" s="5">
        <v>-154000000000</v>
      </c>
    </row>
    <row r="231" spans="3:9" ht="15.5" x14ac:dyDescent="0.35">
      <c r="C231" t="s">
        <v>206</v>
      </c>
      <c r="I231" s="6">
        <v>2.67</v>
      </c>
    </row>
    <row r="232" spans="3:9" ht="15.5" x14ac:dyDescent="0.35">
      <c r="C232" t="s">
        <v>207</v>
      </c>
      <c r="I232" s="6">
        <v>5.3699999999999998E-2</v>
      </c>
    </row>
    <row r="233" spans="3:9" ht="15.5" x14ac:dyDescent="0.35">
      <c r="C233" t="s">
        <v>208</v>
      </c>
      <c r="I233" s="6">
        <v>0.155</v>
      </c>
    </row>
    <row r="234" spans="3:9" ht="15.5" x14ac:dyDescent="0.35">
      <c r="C234" t="s">
        <v>209</v>
      </c>
      <c r="I234" s="6">
        <v>1.1240999999999999</v>
      </c>
    </row>
    <row r="235" spans="3:9" ht="15.5" x14ac:dyDescent="0.35">
      <c r="C235" t="s">
        <v>305</v>
      </c>
      <c r="I235" s="6">
        <v>0.24729999999999999</v>
      </c>
    </row>
    <row r="236" spans="3:9" ht="15.5" x14ac:dyDescent="0.35">
      <c r="C236" t="s">
        <v>210</v>
      </c>
      <c r="D236" s="6">
        <v>20.350000000000001</v>
      </c>
    </row>
    <row r="237" spans="3:9" ht="15.5" x14ac:dyDescent="0.35">
      <c r="C237" t="s">
        <v>211</v>
      </c>
      <c r="D237" s="6">
        <v>22.56</v>
      </c>
    </row>
    <row r="238" spans="3:9" ht="15.5" x14ac:dyDescent="0.35">
      <c r="C238" t="s">
        <v>212</v>
      </c>
      <c r="D238" s="6">
        <v>13.2</v>
      </c>
    </row>
    <row r="239" spans="3:9" ht="15.5" x14ac:dyDescent="0.35">
      <c r="C239" t="s">
        <v>213</v>
      </c>
      <c r="D239" s="6">
        <v>29.71</v>
      </c>
    </row>
    <row r="240" spans="3:9" ht="15.5" x14ac:dyDescent="0.35">
      <c r="C240" t="s">
        <v>214</v>
      </c>
      <c r="D240" s="6">
        <v>4.47</v>
      </c>
    </row>
    <row r="241" spans="3:9" ht="15.5" x14ac:dyDescent="0.35">
      <c r="C241" t="s">
        <v>306</v>
      </c>
      <c r="I241" s="6">
        <v>1.99</v>
      </c>
    </row>
    <row r="242" spans="3:9" ht="15.5" x14ac:dyDescent="0.35">
      <c r="C242" t="s">
        <v>307</v>
      </c>
      <c r="I242" s="6">
        <v>11.7</v>
      </c>
    </row>
    <row r="243" spans="3:9" ht="15.5" x14ac:dyDescent="0.35">
      <c r="C243" t="s">
        <v>41</v>
      </c>
      <c r="I243" s="5">
        <v>1776000000000</v>
      </c>
    </row>
    <row r="244" spans="3:9" ht="15.5" x14ac:dyDescent="0.35">
      <c r="C244" t="s">
        <v>215</v>
      </c>
      <c r="I244" s="5">
        <v>2120000000000</v>
      </c>
    </row>
    <row r="245" spans="3:9" ht="15.5" x14ac:dyDescent="0.35">
      <c r="C245" t="s">
        <v>216</v>
      </c>
      <c r="I245" s="5">
        <v>6080000000</v>
      </c>
    </row>
    <row r="246" spans="3:9" ht="15.5" x14ac:dyDescent="0.35">
      <c r="C246" t="s">
        <v>217</v>
      </c>
      <c r="I246" s="6">
        <v>0.1038</v>
      </c>
    </row>
    <row r="247" spans="3:9" ht="15.5" x14ac:dyDescent="0.35">
      <c r="C247" t="s">
        <v>218</v>
      </c>
      <c r="D247" s="6">
        <v>0.28660000000000002</v>
      </c>
    </row>
    <row r="248" spans="3:9" ht="15.5" x14ac:dyDescent="0.35">
      <c r="C248" t="s">
        <v>219</v>
      </c>
      <c r="D248" s="6">
        <v>0.26739999999999997</v>
      </c>
    </row>
    <row r="249" spans="3:9" ht="15.5" x14ac:dyDescent="0.35">
      <c r="C249" t="s">
        <v>220</v>
      </c>
      <c r="D249" s="6">
        <v>0.17319999999999999</v>
      </c>
    </row>
    <row r="250" spans="3:9" ht="15.5" x14ac:dyDescent="0.35">
      <c r="C250" t="s">
        <v>221</v>
      </c>
      <c r="D250" s="6">
        <v>1.7387999999999999</v>
      </c>
    </row>
    <row r="251" spans="3:9" ht="15.5" x14ac:dyDescent="0.35">
      <c r="C251" t="s">
        <v>222</v>
      </c>
      <c r="D251" s="6">
        <v>2.1880000000000002</v>
      </c>
    </row>
    <row r="252" spans="3:9" ht="15.5" x14ac:dyDescent="0.35">
      <c r="C252" t="s">
        <v>223</v>
      </c>
      <c r="D252" s="6">
        <v>1.6724000000000001</v>
      </c>
    </row>
    <row r="253" spans="3:9" ht="15.5" x14ac:dyDescent="0.35">
      <c r="C253" t="s">
        <v>224</v>
      </c>
      <c r="I253" s="5">
        <v>5</v>
      </c>
    </row>
    <row r="254" spans="3:9" ht="15.5" x14ac:dyDescent="0.35">
      <c r="C254" t="s">
        <v>225</v>
      </c>
      <c r="I254" s="6">
        <v>0.54</v>
      </c>
    </row>
    <row r="255" spans="3:9" ht="15.5" x14ac:dyDescent="0.35">
      <c r="C255" t="s">
        <v>226</v>
      </c>
      <c r="I255" s="6">
        <v>0.61</v>
      </c>
    </row>
    <row r="256" spans="3:9" ht="15.5" x14ac:dyDescent="0.35">
      <c r="C256" t="s">
        <v>308</v>
      </c>
      <c r="I256" s="6">
        <v>0.24</v>
      </c>
    </row>
    <row r="257" spans="3:9" ht="15.5" x14ac:dyDescent="0.35">
      <c r="C257" t="s">
        <v>228</v>
      </c>
      <c r="I257" s="6">
        <v>0.56999999999999995</v>
      </c>
    </row>
    <row r="258" spans="3:9" ht="15.5" x14ac:dyDescent="0.35">
      <c r="C258" t="s">
        <v>229</v>
      </c>
      <c r="I258" s="6">
        <v>0.12</v>
      </c>
    </row>
    <row r="259" spans="3:9" ht="15.5" x14ac:dyDescent="0.35">
      <c r="C259" t="s">
        <v>230</v>
      </c>
      <c r="I259" s="6">
        <v>0.5</v>
      </c>
    </row>
    <row r="260" spans="3:9" ht="15.5" x14ac:dyDescent="0.35">
      <c r="C260" t="s">
        <v>309</v>
      </c>
      <c r="I260" s="5">
        <v>1710000000000</v>
      </c>
    </row>
    <row r="261" spans="3:9" ht="15.5" x14ac:dyDescent="0.35">
      <c r="C261" t="s">
        <v>310</v>
      </c>
      <c r="I261" s="5">
        <v>405000000000</v>
      </c>
    </row>
    <row r="262" spans="3:9" ht="15.5" x14ac:dyDescent="0.35">
      <c r="C262" t="s">
        <v>311</v>
      </c>
      <c r="I262" s="5">
        <v>388000000000</v>
      </c>
    </row>
    <row r="263" spans="3:9" ht="15.5" x14ac:dyDescent="0.35">
      <c r="C263" t="s">
        <v>312</v>
      </c>
      <c r="I263" s="5">
        <v>49000000000</v>
      </c>
    </row>
    <row r="264" spans="3:9" ht="15.5" x14ac:dyDescent="0.35">
      <c r="C264" t="s">
        <v>231</v>
      </c>
      <c r="D264" s="5">
        <v>17000000000</v>
      </c>
    </row>
    <row r="265" spans="3:9" ht="15.5" x14ac:dyDescent="0.35">
      <c r="C265" t="s">
        <v>232</v>
      </c>
      <c r="D265" s="5">
        <v>917000000000</v>
      </c>
    </row>
    <row r="266" spans="3:9" ht="15.5" x14ac:dyDescent="0.35">
      <c r="C266" t="s">
        <v>233</v>
      </c>
      <c r="D266" s="5">
        <v>599000000000</v>
      </c>
    </row>
    <row r="267" spans="3:9" ht="15.5" x14ac:dyDescent="0.35">
      <c r="C267" t="s">
        <v>176</v>
      </c>
      <c r="D267" s="5">
        <v>-194000000000</v>
      </c>
    </row>
    <row r="268" spans="3:9" ht="15.5" x14ac:dyDescent="0.35">
      <c r="C268" t="s">
        <v>175</v>
      </c>
      <c r="I268" s="5">
        <v>318000000000</v>
      </c>
    </row>
    <row r="269" spans="3:9" ht="15.5" x14ac:dyDescent="0.35">
      <c r="C269" t="s">
        <v>173</v>
      </c>
      <c r="D269" s="5">
        <v>362000000000</v>
      </c>
    </row>
    <row r="270" spans="3:9" ht="15.5" x14ac:dyDescent="0.35">
      <c r="C270" t="s">
        <v>24</v>
      </c>
      <c r="D270" s="5">
        <v>362000000000</v>
      </c>
    </row>
    <row r="271" spans="3:9" ht="15.5" x14ac:dyDescent="0.35">
      <c r="C271" t="s">
        <v>21</v>
      </c>
      <c r="D271" s="5">
        <v>344000000000</v>
      </c>
    </row>
    <row r="272" spans="3:9" ht="15.5" x14ac:dyDescent="0.35">
      <c r="C272" t="s">
        <v>234</v>
      </c>
      <c r="I272" s="5">
        <v>318000000000</v>
      </c>
    </row>
    <row r="273" spans="3:9" ht="15.5" x14ac:dyDescent="0.35">
      <c r="C273" t="s">
        <v>313</v>
      </c>
      <c r="I273" s="5">
        <v>-12000000000</v>
      </c>
    </row>
    <row r="274" spans="3:9" ht="15.5" x14ac:dyDescent="0.35">
      <c r="C274" t="s">
        <v>314</v>
      </c>
      <c r="I274" s="5">
        <v>-244000000000</v>
      </c>
    </row>
    <row r="275" spans="3:9" ht="15.5" x14ac:dyDescent="0.35">
      <c r="C275" t="s">
        <v>315</v>
      </c>
      <c r="I275" s="5">
        <v>249000000000</v>
      </c>
    </row>
    <row r="276" spans="3:9" ht="15.5" x14ac:dyDescent="0.35">
      <c r="C276" t="s">
        <v>316</v>
      </c>
      <c r="I276" s="5">
        <v>-223000000000</v>
      </c>
    </row>
    <row r="277" spans="3:9" ht="15.5" x14ac:dyDescent="0.35">
      <c r="C277" t="s">
        <v>317</v>
      </c>
      <c r="I277" s="5">
        <v>-235000000000</v>
      </c>
    </row>
  </sheetData>
  <pageMargins left="0.7" right="0.7" top="0.75" bottom="0.75" header="0.3" footer="0.3"/>
  <ignoredErrors>
    <ignoredError sqref="A1:N278" numberStoredAsText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N31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1417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1418</v>
      </c>
      <c r="D2" s="2" vm="240">
        <f ca="1">IFERROR(_xlfn.STOCKHISTORY("XIDX:" &amp; $C$1, D3, , 0, 0, 1), "Libur")</f>
        <v>446</v>
      </c>
      <c r="E2" s="2" vm="241">
        <f ca="1">IFERROR(_xlfn.STOCKHISTORY("XIDX:" &amp; $C$1, E3, , 0, 0, 1), "Libur")</f>
        <v>392</v>
      </c>
      <c r="H2" s="2" vm="241">
        <f ca="1">IFERROR(INDEX(D2:G2,COUNT(D2:G2)),"")</f>
        <v>392</v>
      </c>
      <c r="I2" s="2" vm="242">
        <f t="shared" ref="I2:N2" ca="1" si="0">IFERROR(_xlfn.STOCKHISTORY("XIDX:" &amp; $C$1, I1, , 0, 0, 1), "Libur")</f>
        <v>338</v>
      </c>
      <c r="J2" s="2" vm="243">
        <f t="shared" ca="1" si="0"/>
        <v>336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20382076</v>
      </c>
      <c r="E4" s="2">
        <f>IFERROR(INDEX(E51:E500,MATCH($C$4,$C$51:$C$500,0)),"")</f>
        <v>15250665</v>
      </c>
      <c r="H4" s="2">
        <f>IFERROR(SUM(D4:G4)*(4/MAX(1,COUNT(D4:G4))),"")</f>
        <v>71265482</v>
      </c>
      <c r="I4" s="2">
        <f t="shared" ref="I4:N4" si="1">IFERROR(INDEX(I51:I500,MATCH($C$4,$C$51:$C$500,0)),"")</f>
        <v>64200896</v>
      </c>
      <c r="J4" s="2">
        <f t="shared" si="1"/>
        <v>68512146</v>
      </c>
      <c r="K4" s="2">
        <f t="shared" si="1"/>
        <v>70288813</v>
      </c>
      <c r="L4" s="2">
        <f t="shared" si="1"/>
        <v>78985178</v>
      </c>
      <c r="M4" s="2">
        <f t="shared" si="1"/>
        <v>77898136</v>
      </c>
      <c r="N4" s="2">
        <f t="shared" si="1"/>
        <v>73361046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464293</v>
      </c>
      <c r="E5" s="2">
        <f>IFERROR(INDEX(E51:E500,MATCH($C$5,$C$51:$C$500,0)),"")</f>
        <v>983621</v>
      </c>
      <c r="H5" s="2">
        <f>IFERROR(SUM(D5:G5)*(4/MAX(1,COUNT(D5:G5))),"")</f>
        <v>2895828</v>
      </c>
      <c r="I5" s="2">
        <f t="shared" ref="I5:N5" si="2">IFERROR(INDEX(I51:I500,MATCH($C$5,$C$51:$C$500,0)),"")</f>
        <v>5691669</v>
      </c>
      <c r="J5" s="2">
        <f t="shared" si="2"/>
        <v>5154890</v>
      </c>
      <c r="K5" s="2">
        <f t="shared" si="2"/>
        <v>7403193</v>
      </c>
      <c r="L5" s="2">
        <f t="shared" si="2"/>
        <v>4422816</v>
      </c>
      <c r="M5" s="2">
        <f t="shared" si="2"/>
        <v>9221906</v>
      </c>
      <c r="N5" s="2">
        <f t="shared" si="2"/>
        <v>14836764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83105768</v>
      </c>
      <c r="E6" s="2">
        <f>IFERROR(INDEX(E51:E500,MATCH($C$6,$C$51:$C$500,0)),"")</f>
        <v>87498620</v>
      </c>
      <c r="H6" s="2">
        <f>IFERROR(INDEX(D6:G6,COUNT(D6:G6)),"")</f>
        <v>87498620</v>
      </c>
      <c r="I6" s="2">
        <f t="shared" ref="I6:N6" si="3">IFERROR(INDEX(I51:I500,MATCH($C$6,$C$51:$C$500,0)),"")</f>
        <v>86509274</v>
      </c>
      <c r="J6" s="2">
        <f t="shared" si="3"/>
        <v>87547977</v>
      </c>
      <c r="K6" s="2">
        <f t="shared" si="3"/>
        <v>67899801</v>
      </c>
      <c r="L6" s="2">
        <f t="shared" si="3"/>
        <v>68777891</v>
      </c>
      <c r="M6" s="2">
        <f t="shared" si="3"/>
        <v>69603651</v>
      </c>
      <c r="N6" s="2">
        <f t="shared" si="3"/>
        <v>61815751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5.88</v>
      </c>
      <c r="E7" s="3">
        <f>IFERROR(INDEX(E51:E500,MATCH($C$7,$C$51:$C$500,0))/1000000000,"")</f>
        <v>5.88</v>
      </c>
      <c r="H7" s="3">
        <f>IFERROR(INDEX(D7:G7,COUNT(D7:G7)),"")</f>
        <v>5.88</v>
      </c>
      <c r="I7" s="3">
        <f t="shared" ref="I7:N7" si="4">IFERROR(INDEX(I51:I500,MATCH($C$7,$C$51:$C$500,0))/1000000000,"")</f>
        <v>5.88</v>
      </c>
      <c r="J7" s="3">
        <f t="shared" si="4"/>
        <v>5.88</v>
      </c>
      <c r="K7" s="3">
        <f t="shared" si="4"/>
        <v>5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-8000000000</v>
      </c>
      <c r="E8" s="2">
        <f>IFERROR(INDEX(E51:E500,MATCH("Free cash flow (Quarter)",$C$51:$C$500,0)),"")</f>
        <v>-4000000000</v>
      </c>
      <c r="H8" s="2">
        <f>IFERROR(INDEX(D8:G8,COUNT(D8:G8)),"")</f>
        <v>-4000000000</v>
      </c>
      <c r="I8" s="2">
        <f t="shared" ref="I8:N8" si="5">IFERROR(INDEX(I51:I500,MATCH($C$8,$C$51:$C$500,0)),"")</f>
        <v>53000000000</v>
      </c>
      <c r="J8" s="2">
        <f t="shared" si="5"/>
        <v>23000000000</v>
      </c>
      <c r="K8" s="2">
        <f t="shared" si="5"/>
        <v>142000000000</v>
      </c>
      <c r="L8" s="2">
        <f t="shared" si="5"/>
        <v>171000000000</v>
      </c>
      <c r="M8" s="2">
        <f t="shared" si="5"/>
        <v>-83000000000</v>
      </c>
      <c r="N8" s="2">
        <f t="shared" si="5"/>
        <v>162000000000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-1.28</v>
      </c>
      <c r="E9" s="3">
        <f>IFERROR(INDEX(E51:E500,MATCH("Free cash flow per share (Quarter)",$C$51:$C$500,0)),"")</f>
        <v>-0.65</v>
      </c>
      <c r="H9" s="3">
        <f>IFERROR(INDEX(D9:G9,COUNT(D9:G9)),"")</f>
        <v>-0.65</v>
      </c>
      <c r="I9" s="3">
        <f t="shared" ref="I9:N9" si="6">IFERROR(INDEX(I51:I500,MATCH($C$9,$C$51:$C$500,0)),"")</f>
        <v>8.9700000000000006</v>
      </c>
      <c r="J9" s="3">
        <f t="shared" si="6"/>
        <v>3.97</v>
      </c>
      <c r="K9" s="3">
        <f t="shared" si="6"/>
        <v>28.43</v>
      </c>
      <c r="L9" s="3">
        <f t="shared" si="6"/>
        <v>916528.69</v>
      </c>
      <c r="M9" s="3">
        <f t="shared" si="6"/>
        <v>-443098.49</v>
      </c>
      <c r="N9" s="3">
        <f t="shared" si="6"/>
        <v>867712.37</v>
      </c>
    </row>
    <row r="10" spans="1:14" ht="15.5" x14ac:dyDescent="0.35">
      <c r="C10" t="s">
        <v>18</v>
      </c>
      <c r="D10" s="3">
        <f ca="1">IFERROR(IF(D9=0,"",D2/D9),"")</f>
        <v>-348.4375</v>
      </c>
      <c r="E10" s="3">
        <f ca="1">IFERROR(IF(E9=0,"",E2/E9),"")</f>
        <v>-603.07692307692309</v>
      </c>
      <c r="I10" s="3">
        <f t="shared" ref="I10:N10" ca="1" si="7">IFERROR(IF(I9=0,"",I2/I9),"")</f>
        <v>37.681159420289852</v>
      </c>
      <c r="J10" s="3">
        <f t="shared" ca="1" si="7"/>
        <v>84.634760705289665</v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11304852</v>
      </c>
      <c r="E11" s="2">
        <f>IFERROR(INDEX(E51:E500,MATCH($C$11,$C$51:$C$500,0)),"")</f>
        <v>18986421</v>
      </c>
      <c r="H11" s="2">
        <f>IFERROR(INDEX(D11:G11,COUNT(D11:G11)),"")</f>
        <v>18986421</v>
      </c>
      <c r="I11" s="2">
        <f t="shared" ref="I11:N11" si="8">IFERROR(INDEX(I51:I500,MATCH($C$11,$C$51:$C$500,0)),"")</f>
        <v>18929885</v>
      </c>
      <c r="J11" s="2">
        <f t="shared" si="8"/>
        <v>21842354</v>
      </c>
      <c r="K11" s="2">
        <f t="shared" si="8"/>
        <v>20626278</v>
      </c>
      <c r="L11" s="2">
        <f t="shared" si="8"/>
        <v>13193999</v>
      </c>
      <c r="M11" s="2">
        <f t="shared" si="8"/>
        <v>11512325</v>
      </c>
      <c r="N11" s="2">
        <f t="shared" si="8"/>
        <v>16221454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39000000000</v>
      </c>
      <c r="E12" s="2">
        <f>IFERROR(INDEX(E51:E500,MATCH("Net Debt (Quarter)",$C$51:$C$500,0)),"")</f>
        <v>-109000000000</v>
      </c>
      <c r="H12" s="2">
        <f>IFERROR(INDEX(D12:G12,COUNT(D12:G12)),"")</f>
        <v>-109000000000</v>
      </c>
      <c r="I12" s="2">
        <f t="shared" ref="I12:N12" si="9">IFERROR(INDEX(I51:I500,MATCH($C$12,$C$51:$C$500,0)),"")</f>
        <v>-112000000000</v>
      </c>
      <c r="J12" s="2">
        <f t="shared" si="9"/>
        <v>-113000000000</v>
      </c>
      <c r="K12" s="2">
        <f t="shared" si="9"/>
        <v>79000000000</v>
      </c>
      <c r="L12" s="2">
        <f t="shared" si="9"/>
        <v>93000000000</v>
      </c>
      <c r="M12" s="2">
        <f t="shared" si="9"/>
        <v>187000000000</v>
      </c>
      <c r="N12" s="2">
        <f t="shared" si="9"/>
        <v>85000000000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241000000000</v>
      </c>
      <c r="E13" s="2">
        <f>IFERROR(INDEX(E51:E500,MATCH("Total Debt (Quarter)",$C$51:$C$500,0)),"")</f>
        <v>213000000000</v>
      </c>
      <c r="H13" s="2">
        <f>IFERROR(INDEX(D13:G13,COUNT(D13:G13)),"")</f>
        <v>213000000000</v>
      </c>
      <c r="I13" s="2">
        <f t="shared" ref="I13:N13" si="10">IFERROR(INDEX(I51:I500,MATCH($C$13,$C$51:$C$500,0)),"")</f>
        <v>205000000000</v>
      </c>
      <c r="J13" s="2">
        <f t="shared" si="10"/>
        <v>240000000000</v>
      </c>
      <c r="K13" s="2">
        <f t="shared" si="10"/>
        <v>397000000000</v>
      </c>
      <c r="L13" s="2">
        <f t="shared" si="10"/>
        <v>299000000000</v>
      </c>
      <c r="M13" s="2">
        <f t="shared" si="10"/>
        <v>351000000000</v>
      </c>
      <c r="N13" s="2">
        <f t="shared" si="10"/>
        <v>314000000000</v>
      </c>
    </row>
    <row r="14" spans="1:14" ht="15.5" x14ac:dyDescent="0.35">
      <c r="C14" t="s">
        <v>27</v>
      </c>
      <c r="D14" s="2">
        <f>IFERROR(INDEX(D51:D500,MATCH($C$14,$C$51:$C$500,0)),"")</f>
        <v>-356690</v>
      </c>
      <c r="E14" s="2">
        <f>IFERROR(INDEX(E51:E500,MATCH($C$14,$C$51:$C$500,0)),"")</f>
        <v>-22792</v>
      </c>
      <c r="H14" s="2">
        <f>IFERROR(SUM(D14:G14)*(4/MAX(1,COUNT(D14:G14))),"")</f>
        <v>-758964</v>
      </c>
      <c r="I14" s="2">
        <f t="shared" ref="I14:N14" si="11">IFERROR(INDEX(I51:I500,MATCH($C$14,$C$51:$C$500,0)),"")</f>
        <v>-833860</v>
      </c>
      <c r="J14" s="2">
        <f t="shared" si="11"/>
        <v>-1298280</v>
      </c>
      <c r="K14" s="2">
        <f t="shared" si="11"/>
        <v>-1010616</v>
      </c>
      <c r="L14" s="2">
        <f t="shared" si="11"/>
        <v>-974599</v>
      </c>
      <c r="M14" s="2">
        <f t="shared" si="11"/>
        <v>-1003432</v>
      </c>
      <c r="N14" s="2">
        <f t="shared" si="11"/>
        <v>-724076</v>
      </c>
    </row>
    <row r="15" spans="1:14" ht="15.5" x14ac:dyDescent="0.35">
      <c r="C15" t="s">
        <v>28</v>
      </c>
      <c r="D15" s="2">
        <f>IFERROR(INDEX(D51:D500,MATCH($C$15,$C$51:$C$500,0)),"")</f>
        <v>-182082</v>
      </c>
      <c r="E15" s="2">
        <f>IFERROR(INDEX(E51:E500,MATCH($C$15,$C$51:$C$500,0)),"")</f>
        <v>-162327</v>
      </c>
      <c r="H15" s="2">
        <f>IFERROR(SUM(D15:G15)*(4/MAX(1,COUNT(D15:G15))),"")</f>
        <v>-688818</v>
      </c>
      <c r="I15" s="2">
        <f t="shared" ref="I15:N15" si="12">IFERROR(INDEX(I51:I500,MATCH($C$15,$C$51:$C$500,0)),"")</f>
        <v>-820750</v>
      </c>
      <c r="J15" s="2">
        <f t="shared" si="12"/>
        <v>-31134</v>
      </c>
      <c r="K15" s="2">
        <f t="shared" si="12"/>
        <v>-1927997</v>
      </c>
      <c r="L15" s="2">
        <f t="shared" si="12"/>
        <v>-835988</v>
      </c>
      <c r="M15" s="2">
        <f t="shared" si="12"/>
        <v>-2221732</v>
      </c>
      <c r="N15" s="2">
        <f t="shared" si="12"/>
        <v>-3561064</v>
      </c>
    </row>
    <row r="16" spans="1:14" ht="15.5" x14ac:dyDescent="0.35">
      <c r="C16" t="s">
        <v>29</v>
      </c>
      <c r="D16" s="2">
        <f>IFERROR(INDEX(D51:D500,MATCH($C$16,$C$51:$C$500,0)),"")</f>
        <v>931525</v>
      </c>
      <c r="E16" s="2">
        <f>IFERROR(INDEX(E51:E500,MATCH($C$16,$C$51:$C$500,0)),"")</f>
        <v>1370297</v>
      </c>
      <c r="H16" s="2">
        <f>IFERROR(SUM(D16:G16)*(4/MAX(1,COUNT(D16:G16))),"")</f>
        <v>4603644</v>
      </c>
      <c r="I16" s="2">
        <f t="shared" ref="I16:N16" si="13">IFERROR(INDEX(I51:I500,MATCH($C$16,$C$51:$C$500,0)),"")</f>
        <v>6799769</v>
      </c>
      <c r="J16" s="2">
        <f t="shared" si="13"/>
        <v>5628367</v>
      </c>
      <c r="K16" s="2">
        <f t="shared" si="13"/>
        <v>9462982</v>
      </c>
      <c r="L16" s="2">
        <f t="shared" si="13"/>
        <v>5368136</v>
      </c>
      <c r="M16" s="2">
        <f t="shared" si="13"/>
        <v>11172232</v>
      </c>
      <c r="N16" s="2">
        <f t="shared" si="13"/>
        <v>18399433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38</v>
      </c>
      <c r="C19" t="s">
        <v>39</v>
      </c>
    </row>
    <row r="20" spans="1:14" ht="15.5" x14ac:dyDescent="0.35">
      <c r="A20" t="s">
        <v>40</v>
      </c>
      <c r="C20" t="s">
        <v>41</v>
      </c>
      <c r="D20" s="2">
        <f ca="1">IFERROR(D21*D2,"")</f>
        <v>2622480000000</v>
      </c>
      <c r="E20" s="2">
        <f ca="1">IFERROR(E21*E2,"")</f>
        <v>2304960000000</v>
      </c>
      <c r="H20" s="2">
        <f t="shared" ref="H20:N20" ca="1" si="14">IFERROR(H21*H2,"")</f>
        <v>2304960000000</v>
      </c>
      <c r="I20" s="2">
        <f t="shared" ca="1" si="14"/>
        <v>1987440000000</v>
      </c>
      <c r="J20" s="2">
        <f t="shared" ca="1" si="14"/>
        <v>1975680000000</v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5880000000</v>
      </c>
      <c r="E21" s="2">
        <f>IFERROR(INDEX(E51:E500,MATCH($C$7,$C$51:$C$500,0)),"")</f>
        <v>5880000000</v>
      </c>
      <c r="H21" s="2">
        <f>IFERROR(INDEX(D21:G21,COUNT(D21:G21)),"")</f>
        <v>5880000000</v>
      </c>
      <c r="I21" s="2">
        <f t="shared" ref="I21:N21" si="15">IFERROR(INDEX(I51:I500,MATCH($C$7,$C$51:$C$500,0)),"")</f>
        <v>5880000000</v>
      </c>
      <c r="J21" s="2">
        <f t="shared" si="15"/>
        <v>5880000000</v>
      </c>
      <c r="K21" s="2">
        <f t="shared" si="15"/>
        <v>5000000000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42</v>
      </c>
      <c r="C23" t="s">
        <v>43</v>
      </c>
      <c r="D23" s="3">
        <f>IFERROR(D5/D6*100,"")</f>
        <v>0.55867722683219778</v>
      </c>
      <c r="E23" s="3">
        <f>IFERROR(E5/E6*100,"")</f>
        <v>1.1241560152605836</v>
      </c>
      <c r="H23" s="3">
        <f t="shared" ref="H23:N23" si="16">IFERROR(H5/H6*100,"")</f>
        <v>3.3095699109311671</v>
      </c>
      <c r="I23" s="3">
        <f t="shared" si="16"/>
        <v>6.5792587740361803</v>
      </c>
      <c r="J23" s="3">
        <f t="shared" si="16"/>
        <v>5.8880743754935647</v>
      </c>
      <c r="K23" s="3">
        <f t="shared" si="16"/>
        <v>10.903114428862612</v>
      </c>
      <c r="L23" s="3">
        <f t="shared" si="16"/>
        <v>6.430578105397271</v>
      </c>
      <c r="M23" s="3">
        <f t="shared" si="16"/>
        <v>13.249169932192206</v>
      </c>
      <c r="N23" s="3">
        <f t="shared" si="16"/>
        <v>24.001591439049246</v>
      </c>
    </row>
    <row r="24" spans="1:14" ht="15.5" x14ac:dyDescent="0.35">
      <c r="C24" t="s">
        <v>44</v>
      </c>
      <c r="D24" s="4">
        <f>IFERROR(_xlfn.RRI(5,I23,D23),"")</f>
        <v>-0.38934375890363149</v>
      </c>
      <c r="E24" s="4">
        <f>IFERROR(_xlfn.RRI(5,J23,E23),"")</f>
        <v>-0.28192358894954306</v>
      </c>
      <c r="H24" s="4">
        <f t="shared" ref="H24:N24" si="17">IFERROR(_xlfn.RRI(5,M23,H23),"")</f>
        <v>-0.24226634357433185</v>
      </c>
      <c r="I24" s="4">
        <f t="shared" si="17"/>
        <v>-0.22805317393842583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45</v>
      </c>
      <c r="C25" t="s">
        <v>46</v>
      </c>
      <c r="D25" s="3">
        <f>IFERROR(INDEX(D51:D500,MATCH($A$25,$C$51:$C$500,0)),"")</f>
        <v>1.99</v>
      </c>
      <c r="E25" s="3">
        <f>IFERROR(INDEX(E51:E500,MATCH($A$25,$C$51:$C$500,0)),"")</f>
        <v>3.15</v>
      </c>
      <c r="H25" s="3">
        <f>IFERROR(INDEX(D25:G25,COUNT(D25:G25)),"")</f>
        <v>3.15</v>
      </c>
      <c r="I25" s="3">
        <f t="shared" ref="I25:N25" si="18">IFERROR(INDEX(I51:I500,MATCH($C$25,$C$51:$C$500,0)),"")</f>
        <v>15.9</v>
      </c>
      <c r="J25" s="3">
        <f t="shared" si="18"/>
        <v>14.83</v>
      </c>
      <c r="K25" s="3">
        <f t="shared" si="18"/>
        <v>22.34</v>
      </c>
      <c r="L25" s="3">
        <f t="shared" si="18"/>
        <v>380134.15</v>
      </c>
      <c r="M25" s="3">
        <f t="shared" si="18"/>
        <v>701980.33</v>
      </c>
      <c r="N25" s="3">
        <f t="shared" si="18"/>
        <v>1160153.8999999999</v>
      </c>
    </row>
    <row r="26" spans="1:14" ht="15.5" x14ac:dyDescent="0.35">
      <c r="C26" t="s">
        <v>47</v>
      </c>
      <c r="D26" s="4">
        <f>IFERROR(_xlfn.RRI(5,I25,D25),"")</f>
        <v>-0.34008015222260446</v>
      </c>
      <c r="E26" s="4">
        <f>IFERROR(_xlfn.RRI(5,J25,E25),"")</f>
        <v>-0.26644297495311808</v>
      </c>
      <c r="H26" s="4">
        <f t="shared" ref="H26:N26" si="19">IFERROR(_xlfn.RRI(5,M25,H25),"")</f>
        <v>-0.91480833188164989</v>
      </c>
      <c r="I26" s="4">
        <f t="shared" si="19"/>
        <v>-0.89349345320771723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48</v>
      </c>
      <c r="D27" s="3">
        <f>IFERROR(D4/D21,"")</f>
        <v>3.4663394557823131E-3</v>
      </c>
      <c r="E27" s="3">
        <f>IFERROR(E4/E21,"")</f>
        <v>2.5936505102040815E-3</v>
      </c>
      <c r="H27" s="3">
        <f t="shared" ref="H27:N27" si="20">IFERROR(H4/H21,"")</f>
        <v>1.2119979931972788E-2</v>
      </c>
      <c r="I27" s="3">
        <f t="shared" si="20"/>
        <v>1.0918519727891157E-2</v>
      </c>
      <c r="J27" s="3">
        <f t="shared" si="20"/>
        <v>1.1651725510204082E-2</v>
      </c>
      <c r="K27" s="3">
        <f t="shared" si="20"/>
        <v>1.4057762600000001E-2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49</v>
      </c>
      <c r="D28" s="4">
        <f>IFERROR(_xlfn.RRI(5,I27,D27),"")</f>
        <v>-0.20504697646041403</v>
      </c>
      <c r="E28" s="4">
        <f>IFERROR(_xlfn.RRI(5,J27,E27),"")</f>
        <v>-0.25953549996115433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50</v>
      </c>
      <c r="H29" s="4">
        <f t="shared" ref="H29:N29" si="22">IFERROR(((H25-I25)/I25)*100%,"")</f>
        <v>-0.80188679245283012</v>
      </c>
      <c r="I29" s="4">
        <f t="shared" si="22"/>
        <v>7.2151045178691864E-2</v>
      </c>
      <c r="J29" s="4">
        <f t="shared" si="22"/>
        <v>-0.33616830796777081</v>
      </c>
      <c r="K29" s="4">
        <f t="shared" si="22"/>
        <v>-0.99994123127322287</v>
      </c>
      <c r="L29" s="4">
        <f t="shared" si="22"/>
        <v>-0.45848318855316067</v>
      </c>
      <c r="M29" s="4">
        <f t="shared" si="22"/>
        <v>-0.39492481988812</v>
      </c>
      <c r="N29" s="4" t="str">
        <f t="shared" si="22"/>
        <v/>
      </c>
    </row>
    <row r="30" spans="1:14" ht="15.5" x14ac:dyDescent="0.35">
      <c r="C30" t="s">
        <v>51</v>
      </c>
      <c r="H30" s="4">
        <f t="shared" ref="H30:N30" si="23">IFERROR(((H27-I27)/I27)*100%,"")</f>
        <v>0.11003874463060442</v>
      </c>
      <c r="I30" s="4">
        <f t="shared" si="23"/>
        <v>-6.2926798410313983E-2</v>
      </c>
      <c r="J30" s="4">
        <f t="shared" si="23"/>
        <v>-0.17115362936886688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244.36</v>
      </c>
      <c r="E32" s="3">
        <f>IFERROR(INDEX(E51:E500,MATCH($A$32,$C$51:$C$500,0)),"")</f>
        <v>244.6</v>
      </c>
      <c r="H32" s="3">
        <f>IFERROR(INDEX(D32:G32,COUNT(D32:G32)),"")</f>
        <v>244.6</v>
      </c>
      <c r="I32" s="3">
        <f t="shared" ref="I32:N32" si="24">IFERROR(INDEX(I51:I500,MATCH($C$32,$C$51:$C$500,0)),"")</f>
        <v>237.79</v>
      </c>
      <c r="J32" s="3">
        <f t="shared" si="24"/>
        <v>233.21</v>
      </c>
      <c r="K32" s="3">
        <f t="shared" si="24"/>
        <v>201.29</v>
      </c>
      <c r="L32" s="3">
        <f t="shared" si="24"/>
        <v>5669243.6100000003</v>
      </c>
      <c r="M32" s="3">
        <f t="shared" si="24"/>
        <v>5227908.25</v>
      </c>
      <c r="N32" s="3">
        <f t="shared" si="24"/>
        <v>4558735.0199999996</v>
      </c>
    </row>
    <row r="33" spans="1:14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1.6</v>
      </c>
      <c r="E33" s="3">
        <f>IFERROR(INDEX(E51:E500,MATCH($A$33,$C$51:$C$500,0)),"")</f>
        <v>1.85</v>
      </c>
      <c r="H33" s="3">
        <f>IFERROR(INDEX(D33:G33,COUNT(D33:G33)),"")</f>
        <v>1.85</v>
      </c>
      <c r="I33" s="3">
        <f t="shared" ref="I33:N33" si="25">IFERROR(INDEX(I51:I500,MATCH($C$33,$C$51:$C$500,0)),"")</f>
        <v>1.42</v>
      </c>
      <c r="J33" s="3">
        <f t="shared" si="25"/>
        <v>1.44</v>
      </c>
      <c r="K33" s="3">
        <f t="shared" si="25"/>
        <v>0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196.98</v>
      </c>
      <c r="E34" s="3">
        <f>IFERROR(INDEX(E51:E500,MATCH($A$34,$C$51:$C$500,0)),"")</f>
        <v>143.49</v>
      </c>
      <c r="H34" s="3">
        <f>IFERROR(INDEX(D34:G34,COUNT(D34:G34)),"")</f>
        <v>143.49</v>
      </c>
      <c r="I34" s="3">
        <f t="shared" ref="I34:N34" si="26">IFERROR(INDEX(I51:I500,MATCH($C$34,$C$51:$C$500,0)),"")</f>
        <v>21.26</v>
      </c>
      <c r="J34" s="3">
        <f t="shared" si="26"/>
        <v>22.66</v>
      </c>
      <c r="K34" s="3">
        <f t="shared" si="26"/>
        <v>0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6.45</v>
      </c>
      <c r="E35" s="3">
        <f>IFERROR(INDEX(E51:E500,MATCH($A$35,$C$51:$C$500,0)),"")</f>
        <v>10.34</v>
      </c>
      <c r="H35" s="3">
        <f>IFERROR(INDEX(D35:G35,COUNT(D35:G35)),"")</f>
        <v>10.34</v>
      </c>
      <c r="I35" s="3">
        <f t="shared" ref="I35:N35" si="27">IFERROR(INDEX(I51:I500,MATCH($C$35,$C$51:$C$500,0)),"")</f>
        <v>1.88</v>
      </c>
      <c r="J35" s="3">
        <f t="shared" si="27"/>
        <v>1.82</v>
      </c>
      <c r="K35" s="3">
        <f t="shared" si="27"/>
        <v>0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64</v>
      </c>
      <c r="C36" t="s">
        <v>65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N36" si="28">IFERROR(INDEX(H51:H500,MATCH($C$36,$C$51:$C$500,0)),"")</f>
        <v>1.4509000000000001</v>
      </c>
      <c r="I36" s="4">
        <f t="shared" si="28"/>
        <v>0.94349999999999989</v>
      </c>
      <c r="J36" s="4">
        <f t="shared" si="28"/>
        <v>0.80909999999999993</v>
      </c>
      <c r="K36" s="4">
        <f t="shared" si="28"/>
        <v>0.26329999999999998</v>
      </c>
      <c r="L36" s="4">
        <f t="shared" si="28"/>
        <v>0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66</v>
      </c>
      <c r="C37" t="s">
        <v>67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N37" si="29">IFERROR(INDEX(H51:H500,MATCH($C$37,$C$51:$C$500,0)),"")</f>
        <v>15</v>
      </c>
      <c r="I37" s="3">
        <f t="shared" si="29"/>
        <v>15</v>
      </c>
      <c r="J37" s="3">
        <f t="shared" si="29"/>
        <v>12</v>
      </c>
      <c r="K37" s="3">
        <f t="shared" si="29"/>
        <v>5</v>
      </c>
      <c r="L37" s="3">
        <f t="shared" si="29"/>
        <v>0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73</v>
      </c>
      <c r="C51" t="s">
        <v>6</v>
      </c>
      <c r="D51" s="5">
        <v>20382076</v>
      </c>
      <c r="E51" s="5">
        <v>15250665</v>
      </c>
      <c r="F51" s="5">
        <v>16743947</v>
      </c>
      <c r="G51" s="5">
        <v>15954153</v>
      </c>
      <c r="I51" s="5">
        <v>64200896</v>
      </c>
      <c r="J51" s="5">
        <v>68512146</v>
      </c>
      <c r="K51" s="5">
        <v>70288813</v>
      </c>
      <c r="L51" s="5">
        <v>78985178</v>
      </c>
      <c r="M51" s="5">
        <v>77898136</v>
      </c>
      <c r="N51" s="5">
        <v>73361046</v>
      </c>
    </row>
    <row r="52" spans="2:14" ht="15.5" x14ac:dyDescent="0.35">
      <c r="C52" t="s">
        <v>74</v>
      </c>
      <c r="D52" s="5">
        <v>-16752491</v>
      </c>
      <c r="E52" s="5">
        <v>-12798492</v>
      </c>
      <c r="F52" s="5">
        <v>-13420917</v>
      </c>
      <c r="G52" s="5">
        <v>-12725983</v>
      </c>
      <c r="I52" s="5">
        <v>-52308706</v>
      </c>
      <c r="J52" s="5">
        <v>-55943949</v>
      </c>
      <c r="K52" s="5">
        <v>-55024040</v>
      </c>
      <c r="L52" s="5">
        <v>-62454062</v>
      </c>
      <c r="M52" s="5">
        <v>-59944026</v>
      </c>
      <c r="N52" s="5">
        <v>-51709671</v>
      </c>
    </row>
    <row r="53" spans="2:14" ht="15.5" x14ac:dyDescent="0.35">
      <c r="C53" t="s">
        <v>75</v>
      </c>
      <c r="D53" s="5">
        <v>3629585</v>
      </c>
      <c r="E53" s="5">
        <v>2452173</v>
      </c>
      <c r="F53" s="5">
        <v>3323030</v>
      </c>
      <c r="G53" s="5">
        <v>3228170</v>
      </c>
      <c r="I53" s="5">
        <v>11892190</v>
      </c>
      <c r="J53" s="5">
        <v>12568197</v>
      </c>
      <c r="K53" s="5">
        <v>15264773</v>
      </c>
      <c r="L53" s="5">
        <v>16531116</v>
      </c>
      <c r="M53" s="5">
        <v>17954110</v>
      </c>
      <c r="N53" s="5">
        <v>21651375</v>
      </c>
    </row>
    <row r="54" spans="2:14" ht="15.5" x14ac:dyDescent="0.35">
      <c r="C54" t="s">
        <v>76</v>
      </c>
      <c r="D54" s="5">
        <v>-1255723</v>
      </c>
      <c r="E54" s="5">
        <v>-1422292</v>
      </c>
      <c r="F54" s="5">
        <v>-2294628</v>
      </c>
      <c r="G54" s="5">
        <v>-1458105</v>
      </c>
      <c r="I54" s="5">
        <v>-6500102</v>
      </c>
      <c r="J54" s="5">
        <v>-6259232</v>
      </c>
      <c r="K54" s="5">
        <v>-6743738</v>
      </c>
      <c r="L54" s="5">
        <v>-9379077</v>
      </c>
      <c r="M54" s="5">
        <v>-6877841</v>
      </c>
      <c r="N54" s="5">
        <v>-5117704</v>
      </c>
    </row>
    <row r="55" spans="2:14" ht="15.5" x14ac:dyDescent="0.35">
      <c r="C55" t="s">
        <v>240</v>
      </c>
      <c r="D55" s="5">
        <v>-536865</v>
      </c>
      <c r="E55" s="5">
        <v>-447505</v>
      </c>
      <c r="F55" s="5">
        <v>-603499</v>
      </c>
      <c r="G55" s="5">
        <v>-542924</v>
      </c>
      <c r="I55" s="5">
        <v>-2152783</v>
      </c>
      <c r="J55" s="5">
        <v>-2263593</v>
      </c>
      <c r="K55" s="5">
        <v>-2254855</v>
      </c>
      <c r="L55" s="5">
        <v>-3461596</v>
      </c>
      <c r="M55" s="5">
        <v>-3122714</v>
      </c>
      <c r="N55" s="5">
        <v>-1748015</v>
      </c>
    </row>
    <row r="56" spans="2:14" ht="15.5" x14ac:dyDescent="0.35">
      <c r="C56" t="s">
        <v>77</v>
      </c>
      <c r="D56" s="5">
        <v>-718858</v>
      </c>
      <c r="E56" s="5">
        <v>-974787</v>
      </c>
      <c r="F56" s="5">
        <v>-1691129</v>
      </c>
      <c r="G56" s="5">
        <v>-915181</v>
      </c>
      <c r="I56" s="5">
        <v>-4347319</v>
      </c>
      <c r="J56" s="5">
        <v>-3995639</v>
      </c>
      <c r="K56" s="5">
        <v>-4488883</v>
      </c>
      <c r="L56" s="5">
        <v>-5917481</v>
      </c>
      <c r="M56" s="5">
        <v>-3755127</v>
      </c>
      <c r="N56" s="5">
        <v>-3369689</v>
      </c>
    </row>
    <row r="57" spans="2:14" ht="15.5" x14ac:dyDescent="0.35">
      <c r="C57" t="s">
        <v>78</v>
      </c>
      <c r="D57" s="5">
        <v>2373862</v>
      </c>
      <c r="E57" s="5">
        <v>1029881</v>
      </c>
      <c r="F57" s="5">
        <v>1028402</v>
      </c>
      <c r="G57" s="5">
        <v>1770065</v>
      </c>
      <c r="I57" s="5">
        <v>5392088</v>
      </c>
      <c r="J57" s="5">
        <v>6308965</v>
      </c>
      <c r="K57" s="5">
        <v>8521035</v>
      </c>
      <c r="L57" s="5">
        <v>7152039</v>
      </c>
      <c r="M57" s="5">
        <v>11076269</v>
      </c>
      <c r="N57" s="5">
        <v>16533671</v>
      </c>
    </row>
    <row r="58" spans="2:14" ht="15.5" x14ac:dyDescent="0.35">
      <c r="C58" t="s">
        <v>79</v>
      </c>
      <c r="D58" s="5">
        <v>-1442337</v>
      </c>
      <c r="E58" s="5">
        <v>340416</v>
      </c>
      <c r="F58" s="5">
        <v>1593482</v>
      </c>
      <c r="G58" s="5">
        <v>-238367</v>
      </c>
      <c r="I58" s="5">
        <v>1407681</v>
      </c>
      <c r="J58" s="5">
        <v>-680598</v>
      </c>
      <c r="K58" s="5">
        <v>941947</v>
      </c>
      <c r="L58" s="5">
        <v>-1783903</v>
      </c>
      <c r="M58" s="5">
        <v>95963</v>
      </c>
      <c r="N58" s="5">
        <v>1865762</v>
      </c>
    </row>
    <row r="59" spans="2:14" ht="15.5" x14ac:dyDescent="0.35">
      <c r="C59" t="s">
        <v>242</v>
      </c>
      <c r="D59" s="5">
        <v>-1387065</v>
      </c>
      <c r="E59" s="5">
        <v>-323363</v>
      </c>
      <c r="F59" s="5">
        <v>-21630</v>
      </c>
      <c r="G59" s="5">
        <v>-713276</v>
      </c>
      <c r="I59" s="5">
        <v>-991372</v>
      </c>
      <c r="J59" s="5">
        <v>-1435623</v>
      </c>
      <c r="K59" s="5">
        <v>610491</v>
      </c>
      <c r="L59" s="5">
        <v>-1850823</v>
      </c>
      <c r="M59" s="5">
        <v>-419155</v>
      </c>
      <c r="N59" s="5">
        <v>604787</v>
      </c>
    </row>
    <row r="60" spans="2:14" ht="15.5" x14ac:dyDescent="0.35">
      <c r="C60" t="s">
        <v>243</v>
      </c>
      <c r="D60" s="5">
        <v>99695</v>
      </c>
      <c r="E60" s="5">
        <v>296901</v>
      </c>
      <c r="F60" s="5">
        <v>158435</v>
      </c>
      <c r="G60" s="5">
        <v>255774</v>
      </c>
      <c r="I60" s="5">
        <v>846367</v>
      </c>
      <c r="J60" s="5">
        <v>778799</v>
      </c>
      <c r="K60" s="5">
        <v>851127</v>
      </c>
      <c r="L60" s="5">
        <v>387280</v>
      </c>
      <c r="M60" s="5">
        <v>590220</v>
      </c>
      <c r="N60" s="5">
        <v>1115604</v>
      </c>
    </row>
    <row r="61" spans="2:14" ht="15.5" x14ac:dyDescent="0.35">
      <c r="C61" t="s">
        <v>80</v>
      </c>
      <c r="D61" s="5">
        <v>20835</v>
      </c>
      <c r="E61" s="5">
        <v>189114</v>
      </c>
      <c r="F61" s="5">
        <v>18350</v>
      </c>
      <c r="G61" s="5">
        <v>161173</v>
      </c>
      <c r="I61" s="5">
        <v>398994</v>
      </c>
      <c r="J61" s="5">
        <v>341151</v>
      </c>
      <c r="K61" s="5">
        <v>421507</v>
      </c>
      <c r="L61" s="5">
        <v>296029</v>
      </c>
      <c r="M61" s="5">
        <v>394994</v>
      </c>
      <c r="N61" s="5">
        <v>453552</v>
      </c>
    </row>
    <row r="62" spans="2:14" ht="15.5" x14ac:dyDescent="0.35">
      <c r="C62" t="s">
        <v>27</v>
      </c>
      <c r="D62" s="5">
        <v>-356690</v>
      </c>
      <c r="E62" s="5">
        <v>-22792</v>
      </c>
      <c r="F62" s="5">
        <v>-170259</v>
      </c>
      <c r="G62" s="5">
        <v>-216771</v>
      </c>
      <c r="I62" s="5">
        <v>-833860</v>
      </c>
      <c r="J62" s="5">
        <v>-1298280</v>
      </c>
      <c r="K62" s="5">
        <v>-1010616</v>
      </c>
      <c r="L62" s="5">
        <v>-974599</v>
      </c>
      <c r="M62" s="5">
        <v>-1003432</v>
      </c>
      <c r="N62" s="5">
        <v>-724076</v>
      </c>
    </row>
    <row r="63" spans="2:14" ht="15.5" x14ac:dyDescent="0.35">
      <c r="C63" t="s">
        <v>241</v>
      </c>
      <c r="D63" s="5">
        <v>8</v>
      </c>
      <c r="E63" s="5">
        <v>2956</v>
      </c>
      <c r="F63" s="5">
        <v>-289</v>
      </c>
      <c r="G63" s="5">
        <v>2746</v>
      </c>
      <c r="I63" s="5">
        <v>12265</v>
      </c>
      <c r="J63" s="5">
        <v>36520</v>
      </c>
      <c r="K63" s="5">
        <v>32268</v>
      </c>
      <c r="L63" s="5">
        <v>-18997</v>
      </c>
      <c r="M63" s="5">
        <v>-138530</v>
      </c>
      <c r="N63" s="5">
        <v>19832</v>
      </c>
    </row>
    <row r="64" spans="2:14" ht="15.5" x14ac:dyDescent="0.35">
      <c r="C64" t="s">
        <v>81</v>
      </c>
      <c r="D64" s="5">
        <v>-59139</v>
      </c>
      <c r="E64" s="5">
        <v>5725</v>
      </c>
      <c r="F64" s="5">
        <v>230765</v>
      </c>
      <c r="G64" s="5">
        <v>48020</v>
      </c>
      <c r="I64" s="5">
        <v>209859</v>
      </c>
      <c r="J64" s="5">
        <v>-70546</v>
      </c>
      <c r="K64" s="5">
        <v>645188</v>
      </c>
      <c r="L64" s="5">
        <v>-349451</v>
      </c>
      <c r="M64" s="5">
        <v>-244356</v>
      </c>
      <c r="N64" s="5">
        <v>13148</v>
      </c>
    </row>
    <row r="65" spans="3:14" ht="15.5" x14ac:dyDescent="0.35">
      <c r="C65" t="s">
        <v>82</v>
      </c>
      <c r="D65" s="5">
        <v>-1442337</v>
      </c>
      <c r="E65" s="5">
        <v>340416</v>
      </c>
      <c r="F65" s="5">
        <v>1593482</v>
      </c>
      <c r="G65" s="5">
        <v>-238367</v>
      </c>
      <c r="I65" s="5">
        <v>1407681</v>
      </c>
      <c r="J65" s="5">
        <v>-680598</v>
      </c>
      <c r="K65" s="5">
        <v>941947</v>
      </c>
      <c r="L65" s="5">
        <v>-1783903</v>
      </c>
      <c r="M65" s="5">
        <v>95963</v>
      </c>
      <c r="N65" s="5">
        <v>1865762</v>
      </c>
    </row>
    <row r="66" spans="3:14" ht="15.5" x14ac:dyDescent="0.35">
      <c r="C66" t="s">
        <v>29</v>
      </c>
      <c r="D66" s="5">
        <v>931525</v>
      </c>
      <c r="E66" s="5">
        <v>1370297</v>
      </c>
      <c r="F66" s="5">
        <v>2621884</v>
      </c>
      <c r="G66" s="5">
        <v>1531698</v>
      </c>
      <c r="I66" s="5">
        <v>6799769</v>
      </c>
      <c r="J66" s="5">
        <v>5628367</v>
      </c>
      <c r="K66" s="5">
        <v>9462982</v>
      </c>
      <c r="L66" s="5">
        <v>5368136</v>
      </c>
      <c r="M66" s="5">
        <v>11172232</v>
      </c>
      <c r="N66" s="5">
        <v>18399433</v>
      </c>
    </row>
    <row r="67" spans="3:14" ht="15.5" x14ac:dyDescent="0.35">
      <c r="C67" t="s">
        <v>28</v>
      </c>
      <c r="D67" s="5">
        <v>-182082</v>
      </c>
      <c r="E67" s="5">
        <v>-162327</v>
      </c>
      <c r="F67" s="5">
        <v>-181971</v>
      </c>
      <c r="G67" s="5">
        <v>-195455</v>
      </c>
      <c r="I67" s="5">
        <v>-820750</v>
      </c>
      <c r="J67" s="5">
        <v>-31134</v>
      </c>
      <c r="K67" s="5">
        <v>-1927997</v>
      </c>
      <c r="L67" s="5">
        <v>-835988</v>
      </c>
      <c r="M67" s="5">
        <v>-2221732</v>
      </c>
      <c r="N67" s="5">
        <v>-3561064</v>
      </c>
    </row>
    <row r="68" spans="3:14" ht="15.5" x14ac:dyDescent="0.35">
      <c r="C68" t="s">
        <v>83</v>
      </c>
      <c r="D68" s="5">
        <v>-200612</v>
      </c>
      <c r="E68" s="5">
        <v>-188832</v>
      </c>
      <c r="F68" s="5">
        <v>-267232</v>
      </c>
      <c r="G68" s="5">
        <v>-219578</v>
      </c>
      <c r="I68" s="5">
        <v>-994304</v>
      </c>
      <c r="J68" s="5">
        <v>-603074</v>
      </c>
      <c r="K68" s="5">
        <v>-1602578</v>
      </c>
      <c r="L68" s="5">
        <v>-597829</v>
      </c>
      <c r="M68" s="5">
        <v>-1810218</v>
      </c>
      <c r="N68" s="5">
        <v>-3644598</v>
      </c>
    </row>
    <row r="69" spans="3:14" ht="15.5" x14ac:dyDescent="0.35">
      <c r="C69" t="s">
        <v>84</v>
      </c>
      <c r="D69" s="5">
        <v>18530</v>
      </c>
      <c r="E69" s="5">
        <v>26505</v>
      </c>
      <c r="F69" s="5">
        <v>85261</v>
      </c>
      <c r="G69" s="5">
        <v>24123</v>
      </c>
      <c r="I69" s="5">
        <v>173554</v>
      </c>
      <c r="J69" s="5">
        <v>571940</v>
      </c>
      <c r="K69" s="5">
        <v>-325419</v>
      </c>
      <c r="L69" s="5">
        <v>-238159</v>
      </c>
      <c r="M69" s="5">
        <v>-411514</v>
      </c>
      <c r="N69" s="5">
        <v>83534</v>
      </c>
    </row>
    <row r="70" spans="3:14" ht="15.5" x14ac:dyDescent="0.35">
      <c r="C70" t="s">
        <v>433</v>
      </c>
    </row>
    <row r="71" spans="3:14" ht="15.5" x14ac:dyDescent="0.35">
      <c r="C71" t="s">
        <v>85</v>
      </c>
      <c r="D71" s="5">
        <v>-182082</v>
      </c>
      <c r="E71" s="5">
        <v>-162327</v>
      </c>
      <c r="F71" s="5">
        <v>-181971</v>
      </c>
      <c r="G71" s="5">
        <v>-195455</v>
      </c>
      <c r="I71" s="5">
        <v>-820750</v>
      </c>
      <c r="J71" s="5">
        <v>-31134</v>
      </c>
      <c r="K71" s="5">
        <v>-1927997</v>
      </c>
      <c r="L71" s="5">
        <v>-835988</v>
      </c>
      <c r="M71" s="5">
        <v>-2221732</v>
      </c>
      <c r="N71" s="5">
        <v>-3561064</v>
      </c>
    </row>
    <row r="72" spans="3:14" ht="15.5" x14ac:dyDescent="0.35">
      <c r="C72" t="s">
        <v>87</v>
      </c>
      <c r="D72" s="5">
        <v>749443</v>
      </c>
      <c r="E72" s="5">
        <v>1207970</v>
      </c>
      <c r="F72" s="5">
        <v>2439913</v>
      </c>
      <c r="G72" s="5">
        <v>1336243</v>
      </c>
      <c r="I72" s="5">
        <v>5979019</v>
      </c>
      <c r="J72" s="5">
        <v>5597233</v>
      </c>
      <c r="K72" s="5">
        <v>7534985</v>
      </c>
      <c r="L72" s="5">
        <v>4532148</v>
      </c>
      <c r="M72" s="5">
        <v>8950500</v>
      </c>
      <c r="N72" s="5">
        <v>14838369</v>
      </c>
    </row>
    <row r="73" spans="3:14" ht="15.5" x14ac:dyDescent="0.35">
      <c r="C73" t="s">
        <v>88</v>
      </c>
      <c r="D73" s="5">
        <v>-344289</v>
      </c>
      <c r="E73" s="5">
        <v>-218624</v>
      </c>
      <c r="F73" s="5">
        <v>145630</v>
      </c>
      <c r="G73" s="5">
        <v>-179300</v>
      </c>
      <c r="I73" s="5">
        <v>-77491</v>
      </c>
      <c r="J73" s="5">
        <v>-512889</v>
      </c>
      <c r="K73" s="5">
        <v>513396</v>
      </c>
      <c r="L73" s="5">
        <v>-458783</v>
      </c>
      <c r="M73" s="5">
        <v>27050</v>
      </c>
      <c r="N73" s="5">
        <v>11543</v>
      </c>
    </row>
    <row r="74" spans="3:14" ht="15.5" x14ac:dyDescent="0.35">
      <c r="C74" t="s">
        <v>320</v>
      </c>
      <c r="D74" s="5">
        <v>-344289</v>
      </c>
      <c r="E74" s="5">
        <v>-218624</v>
      </c>
      <c r="F74" s="5">
        <v>145630</v>
      </c>
      <c r="G74" s="5">
        <v>-179300</v>
      </c>
      <c r="I74" s="5">
        <v>-77491</v>
      </c>
      <c r="J74" s="5">
        <v>-512889</v>
      </c>
      <c r="K74" s="5">
        <v>513396</v>
      </c>
      <c r="L74" s="5">
        <v>-458783</v>
      </c>
      <c r="M74" s="5">
        <v>27050</v>
      </c>
      <c r="N74" s="5">
        <v>11543</v>
      </c>
    </row>
    <row r="75" spans="3:14" ht="15.5" x14ac:dyDescent="0.35">
      <c r="C75" t="s">
        <v>89</v>
      </c>
      <c r="D75" s="5">
        <v>405154</v>
      </c>
      <c r="E75" s="5">
        <v>989346</v>
      </c>
      <c r="F75" s="5">
        <v>2585543</v>
      </c>
      <c r="G75" s="5">
        <v>1156943</v>
      </c>
      <c r="I75" s="5">
        <v>5901528</v>
      </c>
      <c r="J75" s="5">
        <v>5084344</v>
      </c>
      <c r="K75" s="5">
        <v>8048381</v>
      </c>
      <c r="L75" s="5">
        <v>4073365</v>
      </c>
      <c r="M75" s="5">
        <v>8977550</v>
      </c>
      <c r="N75" s="5">
        <v>14849912</v>
      </c>
    </row>
    <row r="76" spans="3:14" ht="15.5" x14ac:dyDescent="0.35">
      <c r="C76" t="s">
        <v>90</v>
      </c>
      <c r="D76" s="5">
        <v>749443</v>
      </c>
      <c r="E76" s="5">
        <v>1207970</v>
      </c>
      <c r="F76" s="5">
        <v>2439913</v>
      </c>
      <c r="G76" s="5">
        <v>1336243</v>
      </c>
      <c r="I76" s="5">
        <v>5979019</v>
      </c>
      <c r="J76" s="5">
        <v>5597233</v>
      </c>
      <c r="K76" s="5">
        <v>7534985</v>
      </c>
      <c r="L76" s="5">
        <v>4532148</v>
      </c>
      <c r="M76" s="5">
        <v>8950500</v>
      </c>
      <c r="N76" s="5">
        <v>14838369</v>
      </c>
    </row>
    <row r="77" spans="3:14" ht="15.5" x14ac:dyDescent="0.35">
      <c r="C77" t="s">
        <v>8</v>
      </c>
      <c r="D77" s="5">
        <v>464293</v>
      </c>
      <c r="E77" s="5">
        <v>983621</v>
      </c>
      <c r="F77" s="5">
        <v>2354778</v>
      </c>
      <c r="G77" s="5">
        <v>1108923</v>
      </c>
      <c r="I77" s="5">
        <v>5691669</v>
      </c>
      <c r="J77" s="5">
        <v>5154890</v>
      </c>
      <c r="K77" s="5">
        <v>7403193</v>
      </c>
      <c r="L77" s="5">
        <v>4422816</v>
      </c>
      <c r="M77" s="5">
        <v>9221906</v>
      </c>
      <c r="N77" s="5">
        <v>14836764</v>
      </c>
    </row>
    <row r="78" spans="3:14" ht="15.5" x14ac:dyDescent="0.35">
      <c r="C78" t="s">
        <v>92</v>
      </c>
      <c r="D78" s="5">
        <v>749443</v>
      </c>
      <c r="E78" s="5">
        <v>1207970</v>
      </c>
      <c r="F78" s="5">
        <v>2439913</v>
      </c>
      <c r="G78" s="5">
        <v>1336243</v>
      </c>
      <c r="I78" s="5">
        <v>5979019</v>
      </c>
      <c r="J78" s="5">
        <v>5597233</v>
      </c>
      <c r="K78" s="5">
        <v>7534985</v>
      </c>
      <c r="L78" s="5">
        <v>4532148</v>
      </c>
      <c r="M78" s="5">
        <v>8950500</v>
      </c>
      <c r="N78" s="5">
        <v>14838369</v>
      </c>
    </row>
    <row r="79" spans="3:14" ht="15.5" x14ac:dyDescent="0.35">
      <c r="C79" t="s">
        <v>93</v>
      </c>
      <c r="D79" s="5">
        <v>405154</v>
      </c>
      <c r="E79" s="5">
        <v>989346</v>
      </c>
      <c r="F79" s="5">
        <v>2585543</v>
      </c>
      <c r="G79" s="5">
        <v>1156943</v>
      </c>
      <c r="I79" s="5">
        <v>5901528</v>
      </c>
      <c r="J79" s="5">
        <v>5084344</v>
      </c>
      <c r="K79" s="5">
        <v>8048381</v>
      </c>
      <c r="L79" s="5">
        <v>4073365</v>
      </c>
      <c r="M79" s="5">
        <v>8977550</v>
      </c>
      <c r="N79" s="5">
        <v>14849912</v>
      </c>
    </row>
    <row r="80" spans="3:14" ht="15.5" x14ac:dyDescent="0.35">
      <c r="C80" t="s">
        <v>94</v>
      </c>
      <c r="D80" s="5">
        <v>405154</v>
      </c>
      <c r="E80" s="5">
        <v>989346</v>
      </c>
      <c r="F80" s="5">
        <v>2585543</v>
      </c>
      <c r="G80" s="5">
        <v>1156943</v>
      </c>
      <c r="I80" s="5">
        <v>5901528</v>
      </c>
      <c r="J80" s="5">
        <v>5084344</v>
      </c>
      <c r="K80" s="5">
        <v>8048381</v>
      </c>
      <c r="L80" s="5">
        <v>4073365</v>
      </c>
      <c r="M80" s="5">
        <v>8977550</v>
      </c>
      <c r="N80" s="5">
        <v>14849912</v>
      </c>
    </row>
    <row r="82" spans="2:14" ht="15.5" x14ac:dyDescent="0.35">
      <c r="B82" t="s">
        <v>95</v>
      </c>
      <c r="C82" t="s">
        <v>96</v>
      </c>
    </row>
    <row r="83" spans="2:14" ht="15.5" x14ac:dyDescent="0.35">
      <c r="C83" t="s">
        <v>97</v>
      </c>
    </row>
    <row r="84" spans="2:14" ht="15.5" x14ac:dyDescent="0.35">
      <c r="C84" t="s">
        <v>20</v>
      </c>
      <c r="D84" s="5">
        <v>11304852</v>
      </c>
      <c r="E84" s="5">
        <v>18986421</v>
      </c>
      <c r="F84" s="5">
        <v>18929885</v>
      </c>
      <c r="G84" s="5">
        <v>15650203</v>
      </c>
      <c r="I84" s="5">
        <v>18929885</v>
      </c>
      <c r="J84" s="5">
        <v>21842354</v>
      </c>
      <c r="K84" s="5">
        <v>20626278</v>
      </c>
      <c r="L84" s="5">
        <v>13193999</v>
      </c>
      <c r="M84" s="5">
        <v>11512325</v>
      </c>
      <c r="N84" s="5">
        <v>16221454</v>
      </c>
    </row>
    <row r="85" spans="2:14" ht="15.5" x14ac:dyDescent="0.35">
      <c r="C85" t="s">
        <v>98</v>
      </c>
      <c r="D85" s="5">
        <v>14747170</v>
      </c>
      <c r="E85" s="5">
        <v>10872267</v>
      </c>
      <c r="F85" s="5">
        <v>10518579</v>
      </c>
      <c r="G85" s="5">
        <v>10753552</v>
      </c>
      <c r="I85" s="5">
        <v>10518579</v>
      </c>
      <c r="J85" s="5">
        <v>9838889</v>
      </c>
      <c r="K85" s="5">
        <v>9194507</v>
      </c>
      <c r="L85" s="5">
        <v>8459872</v>
      </c>
      <c r="M85" s="5">
        <v>10774253</v>
      </c>
      <c r="N85" s="5">
        <v>8434411</v>
      </c>
    </row>
    <row r="86" spans="2:14" ht="15.5" x14ac:dyDescent="0.35">
      <c r="C86" t="s">
        <v>99</v>
      </c>
      <c r="D86" s="5">
        <v>453223</v>
      </c>
      <c r="E86" s="5">
        <v>253579</v>
      </c>
      <c r="F86" s="5">
        <v>43935</v>
      </c>
      <c r="G86" s="5">
        <v>1240174</v>
      </c>
      <c r="I86" s="5">
        <v>43935</v>
      </c>
      <c r="J86" s="5">
        <v>905996</v>
      </c>
      <c r="K86" s="5">
        <v>178764</v>
      </c>
      <c r="L86" s="5">
        <v>1446794</v>
      </c>
      <c r="M86" s="5">
        <v>5496304</v>
      </c>
      <c r="N86" s="5">
        <v>921181</v>
      </c>
    </row>
    <row r="87" spans="2:14" ht="15.5" x14ac:dyDescent="0.35">
      <c r="C87" t="s">
        <v>247</v>
      </c>
      <c r="D87" s="5">
        <v>30518</v>
      </c>
      <c r="E87" s="5">
        <v>13911</v>
      </c>
      <c r="G87" s="5">
        <v>27584</v>
      </c>
    </row>
    <row r="88" spans="2:14" ht="15.5" x14ac:dyDescent="0.35">
      <c r="C88" t="s">
        <v>100</v>
      </c>
      <c r="D88" s="5">
        <v>14747170</v>
      </c>
      <c r="E88" s="5">
        <v>10872267</v>
      </c>
      <c r="F88" s="5">
        <v>10518579</v>
      </c>
      <c r="G88" s="5">
        <v>10753552</v>
      </c>
      <c r="I88" s="5">
        <v>10518579</v>
      </c>
      <c r="J88" s="5">
        <v>9838889</v>
      </c>
      <c r="K88" s="5">
        <v>9194507</v>
      </c>
      <c r="L88" s="5">
        <v>8459872</v>
      </c>
      <c r="M88" s="5">
        <v>10774253</v>
      </c>
      <c r="N88" s="5">
        <v>8434411</v>
      </c>
    </row>
    <row r="89" spans="2:14" ht="15.5" x14ac:dyDescent="0.35">
      <c r="C89" t="s">
        <v>101</v>
      </c>
      <c r="D89" s="5">
        <v>69930</v>
      </c>
      <c r="E89" s="5">
        <v>60047</v>
      </c>
      <c r="F89" s="5">
        <v>61816</v>
      </c>
      <c r="G89" s="5">
        <v>40389</v>
      </c>
      <c r="I89" s="5">
        <v>61816</v>
      </c>
      <c r="J89" s="5">
        <v>39171</v>
      </c>
      <c r="K89" s="5">
        <v>12534</v>
      </c>
      <c r="L89" s="5">
        <v>135520</v>
      </c>
      <c r="M89" s="5">
        <v>5693500</v>
      </c>
      <c r="N89" s="5">
        <v>5676653</v>
      </c>
    </row>
    <row r="90" spans="2:14" ht="15.5" x14ac:dyDescent="0.35">
      <c r="C90" t="s">
        <v>102</v>
      </c>
      <c r="D90" s="5">
        <v>69930</v>
      </c>
      <c r="E90" s="5">
        <v>60047</v>
      </c>
      <c r="F90" s="5">
        <v>61816</v>
      </c>
      <c r="G90" s="5">
        <v>40389</v>
      </c>
      <c r="I90" s="5">
        <v>61816</v>
      </c>
      <c r="J90" s="5">
        <v>39171</v>
      </c>
      <c r="K90" s="5">
        <v>12534</v>
      </c>
      <c r="L90" s="5">
        <v>135520</v>
      </c>
      <c r="M90" s="5">
        <v>5693500</v>
      </c>
      <c r="N90" s="5">
        <v>5676653</v>
      </c>
    </row>
    <row r="91" spans="2:14" ht="15.5" x14ac:dyDescent="0.35">
      <c r="C91" t="s">
        <v>103</v>
      </c>
      <c r="D91" s="5">
        <v>9424597</v>
      </c>
      <c r="E91" s="5">
        <v>7674531</v>
      </c>
      <c r="F91" s="5">
        <v>8389646</v>
      </c>
      <c r="G91" s="5">
        <v>8133088</v>
      </c>
      <c r="I91" s="5">
        <v>8389646</v>
      </c>
      <c r="J91" s="5">
        <v>7912667</v>
      </c>
      <c r="K91" s="5">
        <v>7364287</v>
      </c>
      <c r="L91" s="5">
        <v>8426626</v>
      </c>
      <c r="M91" s="5">
        <v>9800521</v>
      </c>
      <c r="N91" s="5">
        <v>5492612</v>
      </c>
    </row>
    <row r="92" spans="2:14" ht="15.5" x14ac:dyDescent="0.35">
      <c r="C92" t="s">
        <v>81</v>
      </c>
      <c r="D92" s="5">
        <v>4254564</v>
      </c>
      <c r="E92" s="5">
        <v>4456593</v>
      </c>
      <c r="F92" s="5">
        <v>4573679</v>
      </c>
      <c r="G92" s="5">
        <v>4469237</v>
      </c>
      <c r="I92" s="5">
        <v>4573679</v>
      </c>
      <c r="J92" s="5">
        <v>7299812</v>
      </c>
      <c r="K92" s="5">
        <v>7649504</v>
      </c>
      <c r="L92" s="5">
        <v>7568505</v>
      </c>
      <c r="M92" s="5">
        <v>7924214</v>
      </c>
      <c r="N92" s="5">
        <v>7874602</v>
      </c>
    </row>
    <row r="93" spans="2:14" ht="15.5" x14ac:dyDescent="0.35">
      <c r="C93" t="s">
        <v>104</v>
      </c>
      <c r="D93" s="5">
        <v>36835290</v>
      </c>
      <c r="E93" s="5">
        <v>40039423</v>
      </c>
      <c r="F93" s="5">
        <v>39264489</v>
      </c>
      <c r="G93" s="5">
        <v>37036411</v>
      </c>
      <c r="I93" s="5">
        <v>39264489</v>
      </c>
      <c r="J93" s="5">
        <v>43564549</v>
      </c>
      <c r="K93" s="5">
        <v>41395761</v>
      </c>
      <c r="L93" s="5">
        <v>34082983</v>
      </c>
      <c r="M93" s="5">
        <v>42862578</v>
      </c>
      <c r="N93" s="5">
        <v>36689721</v>
      </c>
    </row>
    <row r="94" spans="2:14" ht="15.5" x14ac:dyDescent="0.35">
      <c r="C94" t="s">
        <v>105</v>
      </c>
    </row>
    <row r="95" spans="2:14" ht="15.5" x14ac:dyDescent="0.35">
      <c r="C95" t="s">
        <v>1419</v>
      </c>
      <c r="D95" s="5">
        <v>7793966</v>
      </c>
      <c r="E95" s="5">
        <v>5023245</v>
      </c>
      <c r="F95" s="5">
        <v>5086402</v>
      </c>
      <c r="G95" s="5">
        <v>4203777</v>
      </c>
      <c r="I95" s="5">
        <v>5086402</v>
      </c>
      <c r="J95" s="5">
        <v>4338510</v>
      </c>
      <c r="L95" s="5">
        <v>1494078</v>
      </c>
      <c r="M95" s="5">
        <v>1072894</v>
      </c>
      <c r="N95" s="5">
        <v>5119379</v>
      </c>
    </row>
    <row r="96" spans="2:14" ht="15.5" x14ac:dyDescent="0.35">
      <c r="C96" t="s">
        <v>248</v>
      </c>
      <c r="D96" s="5">
        <v>8307896</v>
      </c>
      <c r="E96" s="5">
        <v>8208201</v>
      </c>
      <c r="F96" s="5">
        <v>7911300</v>
      </c>
      <c r="G96" s="5">
        <v>7753246</v>
      </c>
      <c r="I96" s="5">
        <v>7911300</v>
      </c>
      <c r="J96" s="5">
        <v>7065314</v>
      </c>
      <c r="K96" s="5">
        <v>6277334</v>
      </c>
      <c r="L96" s="5">
        <v>5394425</v>
      </c>
      <c r="M96" s="5">
        <v>5012239</v>
      </c>
      <c r="N96" s="5">
        <v>4420472</v>
      </c>
    </row>
    <row r="97" spans="3:14" ht="15.5" x14ac:dyDescent="0.35">
      <c r="C97" t="s">
        <v>106</v>
      </c>
      <c r="D97" s="5">
        <v>53160923</v>
      </c>
      <c r="E97" s="5">
        <v>54143835</v>
      </c>
      <c r="F97" s="5">
        <v>55209746</v>
      </c>
      <c r="G97" s="5">
        <v>55819690</v>
      </c>
      <c r="I97" s="5">
        <v>55209746</v>
      </c>
      <c r="J97" s="5">
        <v>53724544</v>
      </c>
      <c r="K97" s="5">
        <v>52680042</v>
      </c>
      <c r="L97" s="5">
        <v>55296213</v>
      </c>
      <c r="M97" s="5">
        <v>59817325</v>
      </c>
      <c r="N97" s="5">
        <v>48265148</v>
      </c>
    </row>
    <row r="98" spans="3:14" ht="15.5" x14ac:dyDescent="0.35">
      <c r="C98" t="s">
        <v>107</v>
      </c>
      <c r="D98" s="5">
        <v>43881</v>
      </c>
      <c r="E98" s="5">
        <v>53726</v>
      </c>
      <c r="F98" s="5">
        <v>63829</v>
      </c>
      <c r="G98" s="5">
        <v>80212</v>
      </c>
      <c r="I98" s="5">
        <v>63829</v>
      </c>
      <c r="J98" s="5">
        <v>164818</v>
      </c>
      <c r="K98" s="5">
        <v>276511</v>
      </c>
      <c r="L98" s="5">
        <v>219649</v>
      </c>
      <c r="M98" s="5">
        <v>295441</v>
      </c>
    </row>
    <row r="99" spans="3:14" ht="15.5" x14ac:dyDescent="0.35">
      <c r="C99" t="s">
        <v>109</v>
      </c>
      <c r="D99" s="5">
        <v>70330837</v>
      </c>
      <c r="E99" s="5">
        <v>68351750</v>
      </c>
      <c r="F99" s="5">
        <v>69065248</v>
      </c>
      <c r="G99" s="5">
        <v>70671975</v>
      </c>
      <c r="I99" s="5">
        <v>69065248</v>
      </c>
      <c r="J99" s="5">
        <v>68323028</v>
      </c>
      <c r="K99" s="5">
        <v>62949995</v>
      </c>
      <c r="L99" s="5">
        <v>65595320</v>
      </c>
      <c r="M99" s="5">
        <v>68361659</v>
      </c>
      <c r="N99" s="5">
        <v>61196949</v>
      </c>
    </row>
    <row r="100" spans="3:14" ht="15.5" x14ac:dyDescent="0.35">
      <c r="C100" t="s">
        <v>110</v>
      </c>
      <c r="D100" s="5">
        <v>107166127</v>
      </c>
      <c r="E100" s="5">
        <v>108391173</v>
      </c>
      <c r="F100" s="5">
        <v>108329737</v>
      </c>
      <c r="G100" s="5">
        <v>107708386</v>
      </c>
      <c r="I100" s="5">
        <v>108329737</v>
      </c>
      <c r="J100" s="5">
        <v>111887577</v>
      </c>
      <c r="K100" s="5">
        <v>104345756</v>
      </c>
      <c r="L100" s="5">
        <v>99678303</v>
      </c>
      <c r="M100" s="5">
        <v>111224237</v>
      </c>
      <c r="N100" s="5">
        <v>97886670</v>
      </c>
    </row>
    <row r="101" spans="3:14" ht="15.5" x14ac:dyDescent="0.35">
      <c r="C101" t="s">
        <v>111</v>
      </c>
    </row>
    <row r="102" spans="3:14" ht="15.5" x14ac:dyDescent="0.35">
      <c r="C102" t="s">
        <v>112</v>
      </c>
    </row>
    <row r="103" spans="3:14" ht="15.5" x14ac:dyDescent="0.35">
      <c r="C103" t="s">
        <v>113</v>
      </c>
      <c r="D103" s="5">
        <v>16639668</v>
      </c>
      <c r="E103" s="5">
        <v>12960992</v>
      </c>
      <c r="F103" s="5">
        <v>13460037</v>
      </c>
      <c r="G103" s="5">
        <v>16423575</v>
      </c>
      <c r="I103" s="5">
        <v>13460037</v>
      </c>
      <c r="J103" s="5">
        <v>15782815</v>
      </c>
      <c r="K103" s="5">
        <v>25409554</v>
      </c>
      <c r="L103" s="5">
        <v>23666215</v>
      </c>
      <c r="M103" s="5">
        <v>31570046</v>
      </c>
      <c r="N103" s="5">
        <v>23594203</v>
      </c>
    </row>
    <row r="104" spans="3:14" ht="15.5" x14ac:dyDescent="0.35">
      <c r="C104" t="s">
        <v>250</v>
      </c>
      <c r="D104" s="5">
        <v>8665274</v>
      </c>
      <c r="E104" s="5">
        <v>7256470</v>
      </c>
      <c r="F104" s="5">
        <v>6473750</v>
      </c>
      <c r="G104" s="5">
        <v>8648418</v>
      </c>
      <c r="I104" s="5">
        <v>6473750</v>
      </c>
      <c r="J104" s="5">
        <v>8212338</v>
      </c>
      <c r="K104" s="5">
        <v>16079556</v>
      </c>
      <c r="L104" s="5">
        <v>12056511</v>
      </c>
      <c r="M104" s="5">
        <v>13753571</v>
      </c>
      <c r="N104" s="5">
        <v>9373728</v>
      </c>
    </row>
    <row r="105" spans="3:14" ht="15.5" x14ac:dyDescent="0.35">
      <c r="C105" t="s">
        <v>114</v>
      </c>
    </row>
    <row r="106" spans="3:14" ht="15.5" x14ac:dyDescent="0.35">
      <c r="C106" t="s">
        <v>251</v>
      </c>
      <c r="D106" s="5">
        <v>5094192</v>
      </c>
      <c r="E106" s="5">
        <v>3093575</v>
      </c>
      <c r="F106" s="5">
        <v>4265692</v>
      </c>
      <c r="G106" s="5">
        <v>4174067</v>
      </c>
      <c r="I106" s="5">
        <v>4265692</v>
      </c>
      <c r="J106" s="5">
        <v>3800713</v>
      </c>
      <c r="K106" s="5">
        <v>4781481</v>
      </c>
      <c r="L106" s="5">
        <v>4307060</v>
      </c>
      <c r="M106" s="5">
        <v>7209922</v>
      </c>
      <c r="N106" s="5">
        <v>5442688</v>
      </c>
    </row>
    <row r="107" spans="3:14" ht="15.5" x14ac:dyDescent="0.35">
      <c r="C107" t="s">
        <v>115</v>
      </c>
    </row>
    <row r="108" spans="3:14" ht="15.5" x14ac:dyDescent="0.35">
      <c r="C108" t="s">
        <v>252</v>
      </c>
      <c r="D108" s="5">
        <v>483741</v>
      </c>
      <c r="E108" s="5">
        <v>267490</v>
      </c>
      <c r="F108" s="5">
        <v>43935</v>
      </c>
      <c r="G108" s="5">
        <v>1267758</v>
      </c>
      <c r="I108" s="5">
        <v>43935</v>
      </c>
      <c r="J108" s="5">
        <v>905996</v>
      </c>
      <c r="K108" s="5">
        <v>178764</v>
      </c>
      <c r="L108" s="5">
        <v>1446794</v>
      </c>
      <c r="M108" s="5">
        <v>5496304</v>
      </c>
      <c r="N108" s="5">
        <v>921181</v>
      </c>
    </row>
    <row r="109" spans="3:14" ht="15.5" x14ac:dyDescent="0.35">
      <c r="C109" t="s">
        <v>116</v>
      </c>
      <c r="D109" s="5">
        <v>100245</v>
      </c>
      <c r="E109" s="5">
        <v>184678</v>
      </c>
      <c r="F109" s="5">
        <v>48623</v>
      </c>
      <c r="G109" s="5">
        <v>51873</v>
      </c>
      <c r="I109" s="5">
        <v>48623</v>
      </c>
      <c r="J109" s="5">
        <v>94015</v>
      </c>
      <c r="K109" s="5">
        <v>677828</v>
      </c>
      <c r="L109" s="5">
        <v>253590</v>
      </c>
      <c r="M109" s="5">
        <v>506820</v>
      </c>
      <c r="N109" s="5">
        <v>3419731</v>
      </c>
    </row>
    <row r="110" spans="3:14" ht="15.5" x14ac:dyDescent="0.35">
      <c r="C110" t="s">
        <v>117</v>
      </c>
      <c r="D110" s="5">
        <v>429494</v>
      </c>
      <c r="E110" s="5">
        <v>405819</v>
      </c>
      <c r="F110" s="5">
        <v>851365</v>
      </c>
      <c r="G110" s="5">
        <v>456873</v>
      </c>
      <c r="I110" s="5">
        <v>851365</v>
      </c>
      <c r="J110" s="5">
        <v>452374</v>
      </c>
      <c r="K110" s="5">
        <v>488876</v>
      </c>
      <c r="L110" s="5">
        <v>590377</v>
      </c>
      <c r="M110" s="5">
        <v>870687</v>
      </c>
      <c r="N110" s="5">
        <v>993789</v>
      </c>
    </row>
    <row r="111" spans="3:14" ht="15.5" x14ac:dyDescent="0.35">
      <c r="C111" t="s">
        <v>322</v>
      </c>
    </row>
    <row r="112" spans="3:14" ht="15.5" x14ac:dyDescent="0.35">
      <c r="C112" t="s">
        <v>120</v>
      </c>
      <c r="D112" s="5">
        <v>1157261</v>
      </c>
      <c r="E112" s="5">
        <v>1259247</v>
      </c>
      <c r="F112" s="5">
        <v>1317445</v>
      </c>
      <c r="I112" s="5">
        <v>1317445</v>
      </c>
      <c r="L112" s="5">
        <v>1636092</v>
      </c>
      <c r="M112" s="5">
        <v>4418384</v>
      </c>
      <c r="N112" s="5">
        <v>6578416</v>
      </c>
    </row>
    <row r="113" spans="3:14" ht="15.5" x14ac:dyDescent="0.35">
      <c r="C113" t="s">
        <v>324</v>
      </c>
      <c r="D113" s="5">
        <v>1946141</v>
      </c>
      <c r="E113" s="5">
        <v>2311043</v>
      </c>
      <c r="F113" s="5">
        <v>2675944</v>
      </c>
      <c r="G113" s="5">
        <v>3040846</v>
      </c>
      <c r="I113" s="5">
        <v>2675944</v>
      </c>
      <c r="J113" s="5">
        <v>4220980</v>
      </c>
      <c r="K113" s="5">
        <v>6446434</v>
      </c>
      <c r="L113" s="5">
        <v>1797489</v>
      </c>
      <c r="M113" s="5">
        <v>2710691</v>
      </c>
      <c r="N113" s="5">
        <v>3007428</v>
      </c>
    </row>
    <row r="114" spans="3:14" ht="15.5" x14ac:dyDescent="0.35">
      <c r="C114" t="s">
        <v>323</v>
      </c>
      <c r="D114" s="5">
        <v>9097</v>
      </c>
      <c r="E114" s="5">
        <v>23751</v>
      </c>
      <c r="F114" s="5">
        <v>38245</v>
      </c>
      <c r="G114" s="5">
        <v>55797</v>
      </c>
      <c r="I114" s="5">
        <v>38245</v>
      </c>
      <c r="J114" s="5">
        <v>130740</v>
      </c>
      <c r="K114" s="5">
        <v>50885</v>
      </c>
      <c r="M114" s="5">
        <v>17731</v>
      </c>
      <c r="N114" s="5">
        <v>81364</v>
      </c>
    </row>
    <row r="115" spans="3:14" ht="15.5" x14ac:dyDescent="0.35">
      <c r="C115" t="s">
        <v>325</v>
      </c>
      <c r="D115" s="5">
        <v>1683948</v>
      </c>
      <c r="E115" s="5">
        <v>1708902</v>
      </c>
      <c r="F115" s="5">
        <v>1744826</v>
      </c>
      <c r="G115" s="5">
        <v>1816084</v>
      </c>
      <c r="I115" s="5">
        <v>1744826</v>
      </c>
      <c r="J115" s="5">
        <v>2283146</v>
      </c>
      <c r="K115" s="5">
        <v>3146004</v>
      </c>
      <c r="L115" s="5">
        <v>3688598</v>
      </c>
      <c r="M115" s="5">
        <v>3674768</v>
      </c>
      <c r="N115" s="5">
        <v>3193903</v>
      </c>
    </row>
    <row r="116" spans="3:14" ht="15.5" x14ac:dyDescent="0.35">
      <c r="C116" t="s">
        <v>122</v>
      </c>
      <c r="D116" s="5">
        <v>7420691</v>
      </c>
      <c r="E116" s="5">
        <v>7931561</v>
      </c>
      <c r="F116" s="5">
        <v>8360426</v>
      </c>
      <c r="G116" s="5">
        <v>7361081</v>
      </c>
      <c r="I116" s="5">
        <v>8360426</v>
      </c>
      <c r="J116" s="5">
        <v>8556785</v>
      </c>
      <c r="K116" s="5">
        <v>11036401</v>
      </c>
      <c r="L116" s="5">
        <v>7234197</v>
      </c>
      <c r="M116" s="5">
        <v>10050540</v>
      </c>
      <c r="N116" s="5">
        <v>12476716</v>
      </c>
    </row>
    <row r="117" spans="3:14" ht="15.5" x14ac:dyDescent="0.35">
      <c r="C117" t="s">
        <v>123</v>
      </c>
      <c r="D117" s="5">
        <v>7420691</v>
      </c>
      <c r="E117" s="5">
        <v>7931561</v>
      </c>
      <c r="F117" s="5">
        <v>8360426</v>
      </c>
      <c r="G117" s="5">
        <v>7361081</v>
      </c>
      <c r="I117" s="5">
        <v>8360426</v>
      </c>
      <c r="J117" s="5">
        <v>8556785</v>
      </c>
      <c r="K117" s="5">
        <v>11036401</v>
      </c>
      <c r="L117" s="5">
        <v>7234197</v>
      </c>
      <c r="M117" s="5">
        <v>10050540</v>
      </c>
      <c r="N117" s="5">
        <v>12476716</v>
      </c>
    </row>
    <row r="118" spans="3:14" ht="15.5" x14ac:dyDescent="0.35">
      <c r="C118" t="s">
        <v>119</v>
      </c>
    </row>
    <row r="119" spans="3:14" ht="15.5" x14ac:dyDescent="0.35">
      <c r="C119" t="s">
        <v>121</v>
      </c>
      <c r="D119" s="5">
        <v>3112499</v>
      </c>
      <c r="E119" s="5">
        <v>3594041</v>
      </c>
      <c r="F119" s="5">
        <v>4031634</v>
      </c>
      <c r="G119" s="5">
        <v>3096643</v>
      </c>
      <c r="I119" s="5">
        <v>4031634</v>
      </c>
      <c r="J119" s="5">
        <v>4351720</v>
      </c>
      <c r="K119" s="5">
        <v>6497319</v>
      </c>
      <c r="L119" s="5">
        <v>3433581</v>
      </c>
      <c r="M119" s="5">
        <v>7146806</v>
      </c>
      <c r="N119" s="5">
        <v>9667208</v>
      </c>
    </row>
    <row r="120" spans="3:14" ht="15.5" x14ac:dyDescent="0.35">
      <c r="C120" t="s">
        <v>256</v>
      </c>
      <c r="D120" s="5">
        <v>916560</v>
      </c>
      <c r="E120" s="5">
        <v>941688</v>
      </c>
      <c r="F120" s="5">
        <v>970872</v>
      </c>
      <c r="G120" s="5">
        <v>1004351</v>
      </c>
      <c r="I120" s="5">
        <v>970872</v>
      </c>
      <c r="J120" s="5">
        <v>1095664</v>
      </c>
      <c r="K120" s="5">
        <v>1647882</v>
      </c>
      <c r="L120" s="5">
        <v>1415073</v>
      </c>
      <c r="M120" s="5">
        <v>1202510</v>
      </c>
      <c r="N120" s="5">
        <v>774796</v>
      </c>
    </row>
    <row r="121" spans="3:14" ht="15.5" x14ac:dyDescent="0.35">
      <c r="C121" t="s">
        <v>124</v>
      </c>
      <c r="D121" s="5">
        <v>24060359</v>
      </c>
      <c r="E121" s="5">
        <v>20892553</v>
      </c>
      <c r="F121" s="5">
        <v>21820463</v>
      </c>
      <c r="G121" s="5">
        <v>23784656</v>
      </c>
      <c r="I121" s="5">
        <v>21820463</v>
      </c>
      <c r="J121" s="5">
        <v>24339600</v>
      </c>
      <c r="K121" s="5">
        <v>36445955</v>
      </c>
      <c r="L121" s="5">
        <v>30900412</v>
      </c>
      <c r="M121" s="5">
        <v>41620586</v>
      </c>
      <c r="N121" s="5">
        <v>36070919</v>
      </c>
    </row>
    <row r="122" spans="3:14" ht="15.5" x14ac:dyDescent="0.35">
      <c r="C122" t="s">
        <v>125</v>
      </c>
    </row>
    <row r="123" spans="3:14" ht="15.5" x14ac:dyDescent="0.35">
      <c r="C123" t="s">
        <v>126</v>
      </c>
      <c r="D123" s="5">
        <v>46611539</v>
      </c>
      <c r="E123" s="5">
        <v>46611539</v>
      </c>
      <c r="F123" s="5">
        <v>46611539</v>
      </c>
      <c r="G123" s="5">
        <v>46611539</v>
      </c>
      <c r="I123" s="5">
        <v>46611539</v>
      </c>
      <c r="J123" s="5">
        <v>46611539</v>
      </c>
      <c r="K123" s="5">
        <v>40927422</v>
      </c>
      <c r="L123" s="5">
        <v>20116052</v>
      </c>
      <c r="M123" s="5">
        <v>20116052</v>
      </c>
      <c r="N123" s="5">
        <v>20116052</v>
      </c>
    </row>
    <row r="124" spans="3:14" ht="15.5" x14ac:dyDescent="0.35">
      <c r="C124" t="s">
        <v>127</v>
      </c>
      <c r="D124" s="5">
        <v>19148559</v>
      </c>
      <c r="E124" s="5">
        <v>19148559</v>
      </c>
      <c r="F124" s="5">
        <v>19148559</v>
      </c>
      <c r="G124" s="5">
        <v>19148559</v>
      </c>
      <c r="I124" s="5">
        <v>19148559</v>
      </c>
      <c r="J124" s="5">
        <v>19148559</v>
      </c>
      <c r="K124" s="5">
        <v>8448315</v>
      </c>
      <c r="L124" s="5">
        <v>8448315</v>
      </c>
      <c r="M124" s="5">
        <v>8448315</v>
      </c>
      <c r="N124" s="5">
        <v>8448315</v>
      </c>
    </row>
    <row r="125" spans="3:14" ht="15.5" x14ac:dyDescent="0.35">
      <c r="C125" t="s">
        <v>128</v>
      </c>
      <c r="D125" s="5">
        <v>10292691</v>
      </c>
      <c r="E125" s="5">
        <v>14424375</v>
      </c>
      <c r="F125" s="5">
        <v>13323668</v>
      </c>
      <c r="G125" s="5">
        <v>11073331</v>
      </c>
      <c r="I125" s="5">
        <v>13323668</v>
      </c>
      <c r="J125" s="5">
        <v>11846097</v>
      </c>
      <c r="K125" s="5">
        <v>8162044</v>
      </c>
      <c r="L125" s="5">
        <v>31860237</v>
      </c>
      <c r="M125" s="5">
        <v>31981712</v>
      </c>
      <c r="N125" s="5">
        <v>23999418</v>
      </c>
    </row>
    <row r="126" spans="3:14" ht="15.5" x14ac:dyDescent="0.35">
      <c r="C126" t="s">
        <v>257</v>
      </c>
      <c r="D126" s="5">
        <v>2499029</v>
      </c>
      <c r="E126" s="5">
        <v>2499029</v>
      </c>
      <c r="F126" s="5">
        <v>2499029</v>
      </c>
      <c r="G126" s="5">
        <v>2499029</v>
      </c>
      <c r="I126" s="5">
        <v>2499029</v>
      </c>
      <c r="J126" s="5">
        <v>2499029</v>
      </c>
      <c r="K126" s="5">
        <v>2499029</v>
      </c>
    </row>
    <row r="127" spans="3:14" ht="15.5" x14ac:dyDescent="0.35">
      <c r="C127" t="s">
        <v>258</v>
      </c>
      <c r="D127" s="5">
        <v>7793662</v>
      </c>
      <c r="E127" s="5">
        <v>11925346</v>
      </c>
      <c r="F127" s="5">
        <v>10824639</v>
      </c>
      <c r="G127" s="5">
        <v>8574302</v>
      </c>
      <c r="I127" s="5">
        <v>10824639</v>
      </c>
      <c r="J127" s="5">
        <v>9347068</v>
      </c>
      <c r="K127" s="5">
        <v>5663015</v>
      </c>
      <c r="L127" s="5">
        <v>31860237</v>
      </c>
      <c r="M127" s="5">
        <v>31981712</v>
      </c>
      <c r="N127" s="5">
        <v>23999418</v>
      </c>
    </row>
    <row r="128" spans="3:14" ht="15.5" x14ac:dyDescent="0.35">
      <c r="C128" t="s">
        <v>259</v>
      </c>
      <c r="D128" s="5">
        <v>10292691</v>
      </c>
      <c r="E128" s="5">
        <v>14424375</v>
      </c>
      <c r="F128" s="5">
        <v>13323668</v>
      </c>
      <c r="G128" s="5">
        <v>11073331</v>
      </c>
      <c r="I128" s="5">
        <v>13323668</v>
      </c>
      <c r="J128" s="5">
        <v>11846097</v>
      </c>
      <c r="K128" s="5">
        <v>8162044</v>
      </c>
      <c r="L128" s="5">
        <v>31860237</v>
      </c>
      <c r="M128" s="5">
        <v>31981712</v>
      </c>
      <c r="N128" s="5">
        <v>23999418</v>
      </c>
    </row>
    <row r="129" spans="2:14" ht="15.5" x14ac:dyDescent="0.35">
      <c r="C129" t="s">
        <v>260</v>
      </c>
      <c r="D129" s="5">
        <v>2798415</v>
      </c>
      <c r="E129" s="5">
        <v>2857554</v>
      </c>
      <c r="F129" s="5">
        <v>2851829</v>
      </c>
      <c r="G129" s="5">
        <v>2621064</v>
      </c>
      <c r="I129" s="5">
        <v>2851829</v>
      </c>
      <c r="J129" s="5">
        <v>2641970</v>
      </c>
      <c r="K129" s="5">
        <v>2712516</v>
      </c>
      <c r="L129" s="5">
        <v>784782</v>
      </c>
      <c r="M129" s="5">
        <v>1133358</v>
      </c>
      <c r="N129" s="5">
        <v>1377364</v>
      </c>
    </row>
    <row r="130" spans="2:14" ht="15.5" x14ac:dyDescent="0.35">
      <c r="C130" t="s">
        <v>10</v>
      </c>
      <c r="D130" s="5">
        <v>83105768</v>
      </c>
      <c r="E130" s="5">
        <v>87498620</v>
      </c>
      <c r="F130" s="5">
        <v>86509274</v>
      </c>
      <c r="G130" s="5">
        <v>83923730</v>
      </c>
      <c r="I130" s="5">
        <v>86509274</v>
      </c>
      <c r="J130" s="5">
        <v>87547977</v>
      </c>
      <c r="K130" s="5">
        <v>67899801</v>
      </c>
      <c r="L130" s="5">
        <v>68777891</v>
      </c>
      <c r="M130" s="5">
        <v>69603651</v>
      </c>
      <c r="N130" s="5">
        <v>61815751</v>
      </c>
    </row>
    <row r="131" spans="2:14" ht="15.5" x14ac:dyDescent="0.35">
      <c r="C131" t="s">
        <v>129</v>
      </c>
      <c r="D131" s="5">
        <v>107166127</v>
      </c>
      <c r="E131" s="5">
        <v>108391173</v>
      </c>
      <c r="F131" s="5">
        <v>108329737</v>
      </c>
      <c r="G131" s="5">
        <v>107708386</v>
      </c>
      <c r="I131" s="5">
        <v>108329737</v>
      </c>
      <c r="J131" s="5">
        <v>111887577</v>
      </c>
      <c r="K131" s="5">
        <v>104345756</v>
      </c>
      <c r="L131" s="5">
        <v>99678303</v>
      </c>
      <c r="M131" s="5">
        <v>111224237</v>
      </c>
      <c r="N131" s="5">
        <v>97886670</v>
      </c>
    </row>
    <row r="132" spans="2:14" ht="15.5" x14ac:dyDescent="0.35">
      <c r="C132" t="s">
        <v>130</v>
      </c>
      <c r="D132" s="5">
        <v>5882352900</v>
      </c>
      <c r="E132" s="5">
        <v>5882352900</v>
      </c>
      <c r="F132" s="5">
        <v>5882352900</v>
      </c>
      <c r="G132" s="5">
        <v>5882352900</v>
      </c>
      <c r="I132" s="5">
        <v>5882352900</v>
      </c>
      <c r="J132" s="5">
        <v>5882352900</v>
      </c>
      <c r="K132" s="5">
        <v>5000000000</v>
      </c>
      <c r="L132" s="5">
        <v>187000</v>
      </c>
      <c r="M132" s="5">
        <v>187000</v>
      </c>
      <c r="N132" s="5">
        <v>187000</v>
      </c>
    </row>
    <row r="134" spans="2:14" ht="15.5" x14ac:dyDescent="0.35">
      <c r="B134" t="s">
        <v>131</v>
      </c>
      <c r="C134" t="s">
        <v>132</v>
      </c>
      <c r="D134" s="5">
        <v>-164968</v>
      </c>
      <c r="E134" s="5">
        <v>-45402</v>
      </c>
      <c r="F134" s="5">
        <v>148908</v>
      </c>
      <c r="G134" s="5">
        <v>1424662</v>
      </c>
      <c r="I134" s="5">
        <v>7387394</v>
      </c>
      <c r="J134" s="5">
        <v>5119487</v>
      </c>
      <c r="K134" s="5">
        <v>12625544</v>
      </c>
      <c r="L134" s="5">
        <v>11186755</v>
      </c>
      <c r="M134" s="5">
        <v>8076665</v>
      </c>
      <c r="N134" s="5">
        <v>22485326</v>
      </c>
    </row>
    <row r="135" spans="2:14" ht="15.5" x14ac:dyDescent="0.35">
      <c r="C135" t="s">
        <v>133</v>
      </c>
      <c r="D135" s="5">
        <v>16645889</v>
      </c>
      <c r="E135" s="5">
        <v>14909189</v>
      </c>
      <c r="F135" s="5">
        <v>16997851</v>
      </c>
      <c r="G135" s="5">
        <v>15011565</v>
      </c>
      <c r="I135" s="5">
        <v>63514406</v>
      </c>
      <c r="J135" s="5">
        <v>67844952</v>
      </c>
      <c r="K135" s="5">
        <v>69511499</v>
      </c>
      <c r="L135" s="5">
        <v>81272225</v>
      </c>
      <c r="M135" s="5">
        <v>75367084</v>
      </c>
      <c r="N135" s="5">
        <v>70731369</v>
      </c>
    </row>
    <row r="136" spans="2:14" ht="15.5" x14ac:dyDescent="0.35">
      <c r="C136" t="s">
        <v>134</v>
      </c>
      <c r="D136" s="5">
        <v>-15361372</v>
      </c>
      <c r="E136" s="5">
        <v>-13813159</v>
      </c>
      <c r="F136" s="5">
        <v>-9187795</v>
      </c>
      <c r="G136" s="5">
        <v>-12606382</v>
      </c>
      <c r="I136" s="5">
        <v>-46122959</v>
      </c>
      <c r="J136" s="5">
        <v>-51631351</v>
      </c>
      <c r="K136" s="5">
        <v>-48632218</v>
      </c>
      <c r="L136" s="5">
        <v>-57453053</v>
      </c>
      <c r="M136" s="5">
        <v>-60970971</v>
      </c>
      <c r="N136" s="5">
        <v>-43232459</v>
      </c>
    </row>
    <row r="137" spans="2:14" ht="15.5" x14ac:dyDescent="0.35">
      <c r="C137" t="s">
        <v>365</v>
      </c>
      <c r="D137" s="5">
        <v>-1063513</v>
      </c>
      <c r="E137" s="5">
        <v>-1341372</v>
      </c>
      <c r="F137" s="5">
        <v>-875776</v>
      </c>
      <c r="G137" s="5">
        <v>-921215</v>
      </c>
      <c r="I137" s="5">
        <v>-3967037</v>
      </c>
      <c r="J137" s="5">
        <v>-4097092</v>
      </c>
      <c r="K137" s="5">
        <v>-4528896</v>
      </c>
      <c r="L137" s="5">
        <v>-4641536</v>
      </c>
      <c r="M137" s="5">
        <v>-4788928</v>
      </c>
      <c r="N137" s="5">
        <v>-521792</v>
      </c>
    </row>
    <row r="138" spans="2:14" ht="15.5" x14ac:dyDescent="0.35">
      <c r="C138" t="s">
        <v>261</v>
      </c>
      <c r="D138" s="5">
        <v>20835</v>
      </c>
      <c r="E138" s="5">
        <v>189114</v>
      </c>
      <c r="F138" s="5">
        <v>24976</v>
      </c>
      <c r="G138" s="5">
        <v>161173</v>
      </c>
      <c r="I138" s="5">
        <v>405620</v>
      </c>
      <c r="J138" s="5">
        <v>341151</v>
      </c>
      <c r="K138" s="5">
        <v>421507</v>
      </c>
      <c r="L138" s="5">
        <v>296029</v>
      </c>
      <c r="M138" s="5">
        <v>394994</v>
      </c>
      <c r="N138" s="5">
        <v>453552</v>
      </c>
    </row>
    <row r="139" spans="2:14" ht="15.5" x14ac:dyDescent="0.35">
      <c r="C139" t="s">
        <v>264</v>
      </c>
      <c r="F139" s="5">
        <v>9472</v>
      </c>
      <c r="I139" s="5">
        <v>9472</v>
      </c>
      <c r="J139" s="5">
        <v>3203</v>
      </c>
      <c r="K139" s="5">
        <v>1850980</v>
      </c>
    </row>
    <row r="140" spans="2:14" ht="15.5" x14ac:dyDescent="0.35">
      <c r="C140" t="s">
        <v>901</v>
      </c>
      <c r="D140" s="5">
        <v>606057</v>
      </c>
      <c r="E140" s="5">
        <v>565139</v>
      </c>
      <c r="F140" s="5">
        <v>-1665079</v>
      </c>
      <c r="G140" s="5">
        <v>-85962</v>
      </c>
      <c r="I140" s="5">
        <v>-1310868</v>
      </c>
      <c r="J140" s="5">
        <v>-2422944</v>
      </c>
      <c r="K140" s="5">
        <v>-224922</v>
      </c>
      <c r="L140" s="5">
        <v>-2023758</v>
      </c>
      <c r="M140" s="5">
        <v>-5913076</v>
      </c>
      <c r="N140" s="5">
        <v>-5404531</v>
      </c>
    </row>
    <row r="141" spans="2:14" ht="15.5" x14ac:dyDescent="0.35">
      <c r="C141" t="s">
        <v>366</v>
      </c>
      <c r="D141" s="5">
        <v>-214307</v>
      </c>
      <c r="E141" s="5">
        <v>-209171</v>
      </c>
      <c r="F141" s="5">
        <v>-193456</v>
      </c>
      <c r="G141" s="5">
        <v>-243249</v>
      </c>
      <c r="I141" s="5">
        <v>-937406</v>
      </c>
      <c r="J141" s="5">
        <v>-1401271</v>
      </c>
      <c r="K141" s="5">
        <v>-1116995</v>
      </c>
      <c r="L141" s="5">
        <v>-1081799</v>
      </c>
      <c r="M141" s="5">
        <v>-1137283</v>
      </c>
      <c r="N141" s="5">
        <v>-724076</v>
      </c>
    </row>
    <row r="142" spans="2:14" ht="15.5" x14ac:dyDescent="0.35">
      <c r="C142" t="s">
        <v>1420</v>
      </c>
      <c r="D142" s="5">
        <v>-798557</v>
      </c>
      <c r="E142" s="5">
        <v>-345142</v>
      </c>
      <c r="F142" s="5">
        <v>-4961285</v>
      </c>
      <c r="G142" s="5">
        <v>108732</v>
      </c>
      <c r="I142" s="5">
        <v>-4203834</v>
      </c>
      <c r="J142" s="5">
        <v>-3517161</v>
      </c>
      <c r="K142" s="5">
        <v>-4655411</v>
      </c>
      <c r="L142" s="5">
        <v>-5181353</v>
      </c>
      <c r="M142" s="5">
        <v>5124845</v>
      </c>
      <c r="N142" s="5">
        <v>1183263</v>
      </c>
    </row>
    <row r="143" spans="2:14" ht="15.5" x14ac:dyDescent="0.35">
      <c r="C143" t="s">
        <v>139</v>
      </c>
      <c r="D143" s="5">
        <v>-3827765</v>
      </c>
      <c r="E143" s="5">
        <v>327015</v>
      </c>
      <c r="F143" s="5">
        <v>-1303575</v>
      </c>
      <c r="G143" s="5">
        <v>-1246900</v>
      </c>
      <c r="I143" s="5">
        <v>-9529866</v>
      </c>
      <c r="J143" s="5">
        <v>3490211</v>
      </c>
      <c r="K143" s="5">
        <v>-3756304</v>
      </c>
      <c r="L143" s="5">
        <v>-9013035</v>
      </c>
      <c r="M143" s="5">
        <v>521154</v>
      </c>
      <c r="N143" s="5">
        <v>1925221</v>
      </c>
    </row>
    <row r="144" spans="2:14" ht="15.5" x14ac:dyDescent="0.35">
      <c r="C144" t="s">
        <v>140</v>
      </c>
      <c r="D144" s="5">
        <v>-3317622</v>
      </c>
      <c r="E144" s="5">
        <v>-225077</v>
      </c>
      <c r="F144" s="5">
        <v>5021185</v>
      </c>
      <c r="G144" s="5">
        <v>-788004</v>
      </c>
      <c r="I144" s="5">
        <v>-143727</v>
      </c>
      <c r="J144" s="5">
        <v>-8126829</v>
      </c>
      <c r="K144" s="5">
        <v>-1782268</v>
      </c>
      <c r="L144" s="5">
        <v>-691556</v>
      </c>
      <c r="M144" s="5">
        <v>-13197898</v>
      </c>
      <c r="N144" s="5">
        <v>-15726774</v>
      </c>
    </row>
    <row r="145" spans="3:14" ht="15.5" x14ac:dyDescent="0.35">
      <c r="C145" t="s">
        <v>143</v>
      </c>
      <c r="D145" s="5">
        <v>-298014</v>
      </c>
      <c r="E145" s="5">
        <v>-79474</v>
      </c>
      <c r="F145" s="5">
        <v>-1170975</v>
      </c>
      <c r="G145" s="5">
        <v>-1098777</v>
      </c>
      <c r="I145" s="5">
        <v>-4154294</v>
      </c>
      <c r="J145" s="5">
        <v>-2309156</v>
      </c>
      <c r="K145" s="5">
        <v>-421465</v>
      </c>
      <c r="L145" s="5">
        <v>-179611</v>
      </c>
      <c r="M145" s="5">
        <v>-13570539</v>
      </c>
      <c r="N145" s="5">
        <v>-8420462</v>
      </c>
    </row>
    <row r="146" spans="3:14" ht="15.5" x14ac:dyDescent="0.35">
      <c r="C146" t="s">
        <v>1421</v>
      </c>
      <c r="D146" s="5">
        <v>-58261</v>
      </c>
      <c r="E146" s="5">
        <v>-52536</v>
      </c>
      <c r="F146" s="5">
        <v>-144881</v>
      </c>
      <c r="G146" s="5">
        <v>58447</v>
      </c>
      <c r="I146" s="5">
        <v>-144881</v>
      </c>
      <c r="J146" s="5">
        <v>-25744</v>
      </c>
    </row>
    <row r="147" spans="3:14" ht="15.5" x14ac:dyDescent="0.35">
      <c r="C147" t="s">
        <v>368</v>
      </c>
      <c r="D147" s="5">
        <v>52412</v>
      </c>
      <c r="E147" s="5">
        <v>-98322</v>
      </c>
      <c r="F147" s="5">
        <v>2117424</v>
      </c>
      <c r="G147" s="5">
        <v>249580</v>
      </c>
      <c r="I147" s="5">
        <v>-74279</v>
      </c>
      <c r="J147" s="5">
        <v>-1359156</v>
      </c>
      <c r="K147" s="5">
        <v>-2846147</v>
      </c>
      <c r="L147" s="5">
        <v>-11330</v>
      </c>
      <c r="N147" s="5">
        <v>-2560985</v>
      </c>
    </row>
    <row r="148" spans="3:14" ht="15.5" x14ac:dyDescent="0.35">
      <c r="C148" t="s">
        <v>333</v>
      </c>
      <c r="D148" s="5">
        <v>9</v>
      </c>
      <c r="E148" s="5">
        <v>5255</v>
      </c>
      <c r="F148" s="5">
        <v>9</v>
      </c>
      <c r="G148" s="5">
        <v>2746</v>
      </c>
      <c r="I148" s="5">
        <v>12755</v>
      </c>
      <c r="J148" s="5">
        <v>50486</v>
      </c>
      <c r="K148" s="5">
        <v>40662</v>
      </c>
      <c r="L148" s="5">
        <v>31648</v>
      </c>
      <c r="M148" s="5">
        <v>103783</v>
      </c>
      <c r="N148" s="5">
        <v>76315</v>
      </c>
    </row>
    <row r="149" spans="3:14" ht="15.5" x14ac:dyDescent="0.35">
      <c r="C149" t="s">
        <v>685</v>
      </c>
      <c r="F149" s="5">
        <v>-922356</v>
      </c>
      <c r="I149" s="5">
        <v>-922356</v>
      </c>
      <c r="J149" s="5">
        <v>-4478501</v>
      </c>
      <c r="K149" s="5">
        <v>-1947143</v>
      </c>
      <c r="L149" s="5">
        <v>-528680</v>
      </c>
      <c r="M149" s="5">
        <v>-4430953</v>
      </c>
      <c r="N149" s="5">
        <v>-4821642</v>
      </c>
    </row>
    <row r="150" spans="3:14" ht="15.5" x14ac:dyDescent="0.35">
      <c r="C150" t="s">
        <v>483</v>
      </c>
    </row>
    <row r="151" spans="3:14" ht="15.5" x14ac:dyDescent="0.35">
      <c r="C151" t="s">
        <v>1422</v>
      </c>
      <c r="F151" s="5">
        <v>5141965</v>
      </c>
      <c r="I151" s="5">
        <v>5141965</v>
      </c>
    </row>
    <row r="152" spans="3:14" ht="15.5" x14ac:dyDescent="0.35">
      <c r="C152" t="s">
        <v>1423</v>
      </c>
      <c r="F152" s="5">
        <v>2636</v>
      </c>
      <c r="G152" s="5">
        <v>-2636</v>
      </c>
      <c r="K152" s="5">
        <v>3542489</v>
      </c>
      <c r="M152" s="5">
        <v>8479840</v>
      </c>
    </row>
    <row r="153" spans="3:14" ht="15.5" x14ac:dyDescent="0.35">
      <c r="C153" t="s">
        <v>144</v>
      </c>
      <c r="D153" s="5">
        <v>-268</v>
      </c>
      <c r="F153" s="5">
        <v>-2637</v>
      </c>
      <c r="G153" s="5">
        <v>2636</v>
      </c>
      <c r="I153" s="5">
        <v>-2637</v>
      </c>
      <c r="J153" s="5">
        <v>-4758</v>
      </c>
      <c r="K153" s="5">
        <v>-150664</v>
      </c>
      <c r="L153" s="5">
        <v>-3583</v>
      </c>
      <c r="M153" s="5">
        <v>-309419</v>
      </c>
    </row>
    <row r="154" spans="3:14" ht="15.5" x14ac:dyDescent="0.35">
      <c r="C154" t="s">
        <v>1368</v>
      </c>
      <c r="M154" s="5">
        <v>-3470610</v>
      </c>
    </row>
    <row r="155" spans="3:14" ht="15.5" x14ac:dyDescent="0.35">
      <c r="C155" t="s">
        <v>148</v>
      </c>
      <c r="D155" s="5">
        <v>-3827765</v>
      </c>
      <c r="E155" s="5">
        <v>327015</v>
      </c>
      <c r="F155" s="5">
        <v>-1303575</v>
      </c>
      <c r="G155" s="5">
        <v>-1246900</v>
      </c>
      <c r="I155" s="5">
        <v>-9529866</v>
      </c>
      <c r="J155" s="5">
        <v>3490211</v>
      </c>
      <c r="K155" s="5">
        <v>-3756304</v>
      </c>
      <c r="L155" s="5">
        <v>-9013035</v>
      </c>
      <c r="M155" s="5">
        <v>521154</v>
      </c>
      <c r="N155" s="5">
        <v>1925221</v>
      </c>
    </row>
    <row r="156" spans="3:14" ht="15.5" x14ac:dyDescent="0.35">
      <c r="C156" t="s">
        <v>338</v>
      </c>
      <c r="D156" s="5">
        <v>-4798006</v>
      </c>
      <c r="I156" s="5">
        <v>-4197699</v>
      </c>
      <c r="J156" s="5">
        <v>-1820530</v>
      </c>
      <c r="K156" s="5">
        <v>-31020386</v>
      </c>
      <c r="L156" s="5">
        <v>-4900000</v>
      </c>
      <c r="M156" s="5">
        <v>-1190000</v>
      </c>
      <c r="N156" s="5">
        <v>-1272300</v>
      </c>
    </row>
    <row r="157" spans="3:14" ht="15.5" x14ac:dyDescent="0.35">
      <c r="C157" t="s">
        <v>372</v>
      </c>
      <c r="D157" s="5">
        <v>-38777</v>
      </c>
      <c r="E157" s="5">
        <v>-40205</v>
      </c>
      <c r="J157" s="5">
        <v>-748923</v>
      </c>
      <c r="K157" s="5">
        <v>-4626725</v>
      </c>
      <c r="L157" s="5">
        <v>-2732436</v>
      </c>
      <c r="M157" s="5">
        <v>-2799020</v>
      </c>
      <c r="N157" s="5">
        <v>-2092326</v>
      </c>
    </row>
    <row r="158" spans="3:14" ht="15.5" x14ac:dyDescent="0.35">
      <c r="C158" t="s">
        <v>343</v>
      </c>
      <c r="D158" s="5">
        <v>-374323</v>
      </c>
      <c r="E158" s="5">
        <v>-393181</v>
      </c>
      <c r="F158" s="5">
        <v>-595608</v>
      </c>
      <c r="G158" s="5">
        <v>-549728</v>
      </c>
      <c r="I158" s="5">
        <v>-2247588</v>
      </c>
      <c r="J158" s="5">
        <v>-2390197</v>
      </c>
      <c r="K158" s="5">
        <v>-1167700</v>
      </c>
      <c r="L158" s="5">
        <v>-904261</v>
      </c>
      <c r="M158" s="5">
        <v>-858349</v>
      </c>
      <c r="N158" s="5">
        <v>-159268</v>
      </c>
    </row>
    <row r="159" spans="3:14" ht="15.5" x14ac:dyDescent="0.35">
      <c r="C159" t="s">
        <v>289</v>
      </c>
      <c r="D159" s="5">
        <v>-25463</v>
      </c>
      <c r="E159" s="5">
        <v>-22319</v>
      </c>
      <c r="F159" s="5">
        <v>-22991</v>
      </c>
      <c r="G159" s="5">
        <v>-25857</v>
      </c>
      <c r="I159" s="5">
        <v>-93150</v>
      </c>
      <c r="J159" s="5">
        <v>-67282</v>
      </c>
      <c r="K159" s="5">
        <v>-25844</v>
      </c>
      <c r="L159" s="5">
        <v>-62698</v>
      </c>
      <c r="M159" s="5">
        <v>-63858</v>
      </c>
      <c r="N159" s="5">
        <v>-32112</v>
      </c>
    </row>
    <row r="160" spans="3:14" ht="15.5" x14ac:dyDescent="0.35">
      <c r="C160" t="s">
        <v>1424</v>
      </c>
      <c r="F160" s="5">
        <v>1</v>
      </c>
      <c r="I160" s="5">
        <v>-2742532</v>
      </c>
    </row>
    <row r="161" spans="2:14" ht="15.5" x14ac:dyDescent="0.35">
      <c r="C161" t="s">
        <v>587</v>
      </c>
      <c r="J161" s="5">
        <v>16384361</v>
      </c>
      <c r="K161" s="5">
        <v>20811370</v>
      </c>
    </row>
    <row r="162" spans="2:14" ht="15.5" x14ac:dyDescent="0.35">
      <c r="C162" t="s">
        <v>337</v>
      </c>
    </row>
    <row r="163" spans="2:14" ht="15.5" x14ac:dyDescent="0.35">
      <c r="C163" t="s">
        <v>456</v>
      </c>
      <c r="K163" s="5">
        <v>8249937</v>
      </c>
      <c r="L163" s="5">
        <v>43211301</v>
      </c>
      <c r="M163" s="5">
        <v>4379843</v>
      </c>
      <c r="N163" s="5">
        <v>517321</v>
      </c>
    </row>
    <row r="164" spans="2:14" ht="15.5" x14ac:dyDescent="0.35">
      <c r="C164" t="s">
        <v>336</v>
      </c>
      <c r="L164" s="5">
        <v>1282545</v>
      </c>
    </row>
    <row r="165" spans="2:14" ht="15.5" x14ac:dyDescent="0.35">
      <c r="C165" t="s">
        <v>1425</v>
      </c>
      <c r="L165" s="5">
        <v>875</v>
      </c>
      <c r="M165" s="5">
        <v>350</v>
      </c>
    </row>
    <row r="166" spans="2:14" ht="15.5" x14ac:dyDescent="0.35">
      <c r="C166" t="s">
        <v>955</v>
      </c>
      <c r="F166" s="5">
        <v>1489691</v>
      </c>
      <c r="I166" s="5">
        <v>1489691</v>
      </c>
      <c r="K166" s="5">
        <v>951907</v>
      </c>
      <c r="M166" s="5">
        <v>1052188</v>
      </c>
      <c r="N166" s="5">
        <v>1872000</v>
      </c>
    </row>
    <row r="167" spans="2:14" ht="15.5" x14ac:dyDescent="0.35">
      <c r="C167" t="s">
        <v>574</v>
      </c>
      <c r="K167" s="5">
        <v>7298030</v>
      </c>
      <c r="N167" s="5">
        <v>3091906</v>
      </c>
    </row>
    <row r="168" spans="2:14" ht="15.5" x14ac:dyDescent="0.35">
      <c r="C168" t="s">
        <v>157</v>
      </c>
      <c r="D168" s="5">
        <v>-7310355</v>
      </c>
      <c r="E168" s="5">
        <v>56536</v>
      </c>
      <c r="F168" s="5">
        <v>3866518</v>
      </c>
      <c r="G168" s="5">
        <v>-610242</v>
      </c>
      <c r="I168" s="5">
        <v>-2286199</v>
      </c>
      <c r="J168" s="5">
        <v>482869</v>
      </c>
      <c r="K168" s="5">
        <v>7086972</v>
      </c>
      <c r="L168" s="5">
        <v>1482164</v>
      </c>
      <c r="M168" s="5">
        <v>-4600079</v>
      </c>
      <c r="N168" s="5">
        <v>8683773</v>
      </c>
    </row>
    <row r="169" spans="2:14" ht="15.5" x14ac:dyDescent="0.35">
      <c r="C169" t="s">
        <v>290</v>
      </c>
      <c r="D169" s="5">
        <v>-371214</v>
      </c>
      <c r="F169" s="5">
        <v>-376220</v>
      </c>
      <c r="G169" s="5">
        <v>-120767</v>
      </c>
      <c r="I169" s="5">
        <v>-626270</v>
      </c>
      <c r="J169" s="5">
        <v>918079</v>
      </c>
      <c r="K169" s="5">
        <v>345307</v>
      </c>
      <c r="L169" s="5">
        <v>199510</v>
      </c>
      <c r="M169" s="5">
        <v>-109050</v>
      </c>
      <c r="N169" s="5">
        <v>-150445</v>
      </c>
    </row>
    <row r="170" spans="2:14" ht="15.5" x14ac:dyDescent="0.35">
      <c r="C170" t="s">
        <v>158</v>
      </c>
      <c r="E170" s="5">
        <v>18929885</v>
      </c>
      <c r="F170" s="5">
        <v>-210616</v>
      </c>
      <c r="G170" s="5">
        <v>210616</v>
      </c>
      <c r="I170" s="5">
        <v>21842354</v>
      </c>
      <c r="J170" s="5">
        <v>20441406</v>
      </c>
      <c r="K170" s="5">
        <v>13193999</v>
      </c>
      <c r="L170" s="5">
        <v>11512325</v>
      </c>
      <c r="M170" s="5">
        <v>16221454</v>
      </c>
      <c r="N170" s="5">
        <v>7688126</v>
      </c>
    </row>
    <row r="171" spans="2:14" ht="15.5" x14ac:dyDescent="0.35">
      <c r="C171" t="s">
        <v>159</v>
      </c>
      <c r="D171" s="5">
        <v>-7681569</v>
      </c>
      <c r="E171" s="5">
        <v>18986421</v>
      </c>
      <c r="F171" s="5">
        <v>3279682</v>
      </c>
      <c r="G171" s="5">
        <v>-520393</v>
      </c>
      <c r="I171" s="5">
        <v>18929885</v>
      </c>
      <c r="J171" s="5">
        <v>21842354</v>
      </c>
      <c r="K171" s="5">
        <v>20626278</v>
      </c>
      <c r="L171" s="5">
        <v>13193999</v>
      </c>
      <c r="M171" s="5">
        <v>11512325</v>
      </c>
      <c r="N171" s="5">
        <v>16221454</v>
      </c>
    </row>
    <row r="173" spans="2:14" ht="15.5" x14ac:dyDescent="0.35">
      <c r="B173" t="s">
        <v>160</v>
      </c>
      <c r="C173" t="s">
        <v>12</v>
      </c>
      <c r="D173" s="5">
        <v>5880000000</v>
      </c>
      <c r="E173" s="5">
        <v>5880000000</v>
      </c>
      <c r="F173" s="5">
        <v>5880000000</v>
      </c>
      <c r="G173" s="5">
        <v>5880000000</v>
      </c>
      <c r="I173" s="5">
        <v>5880000000</v>
      </c>
      <c r="J173" s="5">
        <v>5880000000</v>
      </c>
      <c r="K173" s="5">
        <v>5000000000</v>
      </c>
      <c r="L173" s="5">
        <v>0</v>
      </c>
      <c r="M173" s="5">
        <v>0</v>
      </c>
      <c r="N173" s="5">
        <v>0</v>
      </c>
    </row>
    <row r="174" spans="2:14" ht="15.5" x14ac:dyDescent="0.35">
      <c r="C174" t="s">
        <v>161</v>
      </c>
      <c r="D174" s="6">
        <v>1.99</v>
      </c>
      <c r="E174" s="6">
        <v>3.15</v>
      </c>
      <c r="F174" s="6">
        <v>6.38</v>
      </c>
      <c r="G174" s="6">
        <v>3.38</v>
      </c>
    </row>
    <row r="175" spans="2:14" ht="15.5" x14ac:dyDescent="0.35">
      <c r="C175" t="s">
        <v>162</v>
      </c>
      <c r="D175" s="6">
        <v>196.98</v>
      </c>
      <c r="E175" s="6">
        <v>143.49</v>
      </c>
      <c r="F175" s="6">
        <v>52.98</v>
      </c>
      <c r="G175" s="6">
        <v>89.94</v>
      </c>
    </row>
    <row r="176" spans="2:14" ht="15.5" x14ac:dyDescent="0.35">
      <c r="C176" t="s">
        <v>61</v>
      </c>
      <c r="D176" s="6">
        <v>6.45</v>
      </c>
      <c r="E176" s="6">
        <v>10.34</v>
      </c>
      <c r="F176" s="6">
        <v>7.12</v>
      </c>
      <c r="G176" s="6">
        <v>6.85</v>
      </c>
    </row>
    <row r="177" spans="3:7" ht="15.5" x14ac:dyDescent="0.35">
      <c r="C177" t="s">
        <v>163</v>
      </c>
      <c r="D177" s="5">
        <v>58640000000</v>
      </c>
      <c r="E177" s="6">
        <v>33770000000.000004</v>
      </c>
      <c r="F177" s="6">
        <v>34119999999.999996</v>
      </c>
      <c r="G177" s="5">
        <v>45080000000</v>
      </c>
    </row>
    <row r="178" spans="3:7" ht="15.5" x14ac:dyDescent="0.35">
      <c r="C178" t="s">
        <v>164</v>
      </c>
      <c r="D178" s="6">
        <v>6.0999999999999995E-3</v>
      </c>
      <c r="E178" s="6">
        <v>1.01E-2</v>
      </c>
      <c r="F178" s="6">
        <v>2.07E-2</v>
      </c>
      <c r="G178" s="6">
        <v>1.11E-2</v>
      </c>
    </row>
    <row r="179" spans="3:7" ht="15.5" x14ac:dyDescent="0.35">
      <c r="C179" t="s">
        <v>165</v>
      </c>
      <c r="D179" s="6">
        <v>8.1000000000000013E-3</v>
      </c>
      <c r="E179" s="6">
        <v>1.29E-2</v>
      </c>
      <c r="F179" s="6">
        <v>2.6800000000000001E-2</v>
      </c>
      <c r="G179" s="6">
        <v>1.47E-2</v>
      </c>
    </row>
    <row r="180" spans="3:7" ht="15.5" x14ac:dyDescent="0.35">
      <c r="C180" t="s">
        <v>166</v>
      </c>
      <c r="D180" s="6">
        <v>2.5699999999999997E-2</v>
      </c>
      <c r="E180" s="6">
        <v>1.0800000000000001E-2</v>
      </c>
      <c r="F180" s="6">
        <v>1.1000000000000001E-2</v>
      </c>
      <c r="G180" s="6">
        <v>1.9400000000000001E-2</v>
      </c>
    </row>
    <row r="181" spans="3:7" ht="15.5" x14ac:dyDescent="0.35">
      <c r="C181" t="s">
        <v>167</v>
      </c>
      <c r="D181" s="6">
        <v>6.66</v>
      </c>
      <c r="E181" s="6">
        <v>45.19</v>
      </c>
      <c r="F181" s="6">
        <v>6.04</v>
      </c>
      <c r="G181" s="6">
        <v>8.17</v>
      </c>
    </row>
    <row r="182" spans="3:7" ht="15.5" x14ac:dyDescent="0.35">
      <c r="C182" t="s">
        <v>168</v>
      </c>
      <c r="D182" s="5">
        <v>1488000000000</v>
      </c>
      <c r="E182" s="5">
        <v>1487000000000</v>
      </c>
      <c r="F182" s="5">
        <v>1446000000000</v>
      </c>
      <c r="G182" s="5">
        <v>1401000000000</v>
      </c>
    </row>
    <row r="183" spans="3:7" ht="15.5" x14ac:dyDescent="0.35">
      <c r="C183" t="s">
        <v>169</v>
      </c>
      <c r="D183" s="6">
        <v>1.6</v>
      </c>
      <c r="E183" s="6">
        <v>1.85</v>
      </c>
      <c r="F183" s="6">
        <v>1.42</v>
      </c>
      <c r="G183" s="6">
        <v>1.32</v>
      </c>
    </row>
    <row r="184" spans="3:7" ht="15.5" x14ac:dyDescent="0.35">
      <c r="C184" t="s">
        <v>170</v>
      </c>
      <c r="D184" s="6">
        <v>244.36</v>
      </c>
      <c r="E184" s="6">
        <v>244.6</v>
      </c>
      <c r="F184" s="6">
        <v>237.79</v>
      </c>
      <c r="G184" s="6">
        <v>230.71</v>
      </c>
    </row>
    <row r="185" spans="3:7" ht="15.5" x14ac:dyDescent="0.35">
      <c r="C185" t="s">
        <v>171</v>
      </c>
      <c r="D185" s="6">
        <v>1.61</v>
      </c>
      <c r="E185" s="6">
        <v>1.85</v>
      </c>
      <c r="F185" s="6">
        <v>1.42</v>
      </c>
      <c r="G185" s="6">
        <v>1.32</v>
      </c>
    </row>
    <row r="186" spans="3:7" ht="15.5" x14ac:dyDescent="0.35">
      <c r="C186" t="s">
        <v>172</v>
      </c>
      <c r="D186" s="6">
        <v>244.23</v>
      </c>
      <c r="E186" s="6">
        <v>244.44</v>
      </c>
      <c r="F186" s="6">
        <v>237.61</v>
      </c>
      <c r="G186" s="6">
        <v>230.48</v>
      </c>
    </row>
    <row r="187" spans="3:7" ht="15.5" x14ac:dyDescent="0.35">
      <c r="C187" t="s">
        <v>173</v>
      </c>
      <c r="D187" s="5">
        <v>185000000000</v>
      </c>
      <c r="E187" s="5">
        <v>152000000000</v>
      </c>
      <c r="F187" s="5">
        <v>137000000000</v>
      </c>
      <c r="G187" s="5">
        <v>175000000000</v>
      </c>
    </row>
    <row r="188" spans="3:7" ht="15.5" x14ac:dyDescent="0.35">
      <c r="C188" t="s">
        <v>174</v>
      </c>
      <c r="D188" s="5">
        <v>56000000000</v>
      </c>
      <c r="E188" s="5">
        <v>61000000000</v>
      </c>
      <c r="F188" s="5">
        <v>67000000000</v>
      </c>
      <c r="G188" s="5">
        <v>52000000000</v>
      </c>
    </row>
    <row r="189" spans="3:7" ht="15.5" x14ac:dyDescent="0.35">
      <c r="C189" t="s">
        <v>175</v>
      </c>
      <c r="D189" s="5">
        <v>1437000000000</v>
      </c>
      <c r="E189" s="5">
        <v>1439000000000</v>
      </c>
      <c r="F189" s="5">
        <v>1399000000000</v>
      </c>
      <c r="G189" s="5">
        <v>1357000000000</v>
      </c>
    </row>
    <row r="190" spans="3:7" ht="15.5" x14ac:dyDescent="0.35">
      <c r="C190" t="s">
        <v>24</v>
      </c>
      <c r="D190" s="5">
        <v>241000000000</v>
      </c>
      <c r="E190" s="5">
        <v>213000000000</v>
      </c>
      <c r="F190" s="5">
        <v>205000000000</v>
      </c>
      <c r="G190" s="5">
        <v>226000000000</v>
      </c>
    </row>
    <row r="191" spans="3:7" ht="15.5" x14ac:dyDescent="0.35">
      <c r="C191" t="s">
        <v>21</v>
      </c>
      <c r="D191" s="5">
        <v>39000000000</v>
      </c>
      <c r="E191" s="5">
        <v>-109000000000</v>
      </c>
      <c r="F191" s="5">
        <v>-112000000000</v>
      </c>
      <c r="G191" s="5">
        <v>-35000000000</v>
      </c>
    </row>
    <row r="192" spans="3:7" ht="15.5" x14ac:dyDescent="0.35">
      <c r="C192" t="s">
        <v>176</v>
      </c>
      <c r="D192" s="5">
        <v>361000000000</v>
      </c>
      <c r="E192" s="5">
        <v>460000000000</v>
      </c>
      <c r="F192" s="5">
        <v>431000000000</v>
      </c>
      <c r="G192" s="5">
        <v>344000000000</v>
      </c>
    </row>
    <row r="193" spans="3:14" ht="15.5" x14ac:dyDescent="0.35">
      <c r="C193" t="s">
        <v>177</v>
      </c>
      <c r="D193" s="5">
        <v>-3000000000</v>
      </c>
      <c r="E193" s="5">
        <v>-1000000000</v>
      </c>
      <c r="F193" s="5">
        <v>3000000000</v>
      </c>
      <c r="G193" s="5">
        <v>26000000000</v>
      </c>
    </row>
    <row r="194" spans="3:14" ht="15.5" x14ac:dyDescent="0.35">
      <c r="C194" t="s">
        <v>178</v>
      </c>
      <c r="D194" s="5">
        <v>-5000000000</v>
      </c>
      <c r="E194" s="5">
        <v>-3000000000</v>
      </c>
      <c r="F194" s="5">
        <v>16000000000</v>
      </c>
      <c r="G194" s="5">
        <v>-16000000000</v>
      </c>
    </row>
    <row r="195" spans="3:14" ht="15.5" x14ac:dyDescent="0.35">
      <c r="C195" t="s">
        <v>13</v>
      </c>
      <c r="D195" s="5">
        <v>-8000000000</v>
      </c>
      <c r="E195" s="5">
        <v>-4000000000</v>
      </c>
      <c r="F195" s="5">
        <v>18000000000</v>
      </c>
      <c r="G195" s="5">
        <v>10000000000</v>
      </c>
    </row>
    <row r="196" spans="3:14" ht="15.5" x14ac:dyDescent="0.35">
      <c r="C196" t="s">
        <v>16</v>
      </c>
      <c r="D196" s="6">
        <v>-1.28</v>
      </c>
      <c r="E196" s="6">
        <v>-0.65</v>
      </c>
      <c r="F196" s="6">
        <v>3.12</v>
      </c>
      <c r="G196" s="6">
        <v>1.76</v>
      </c>
    </row>
    <row r="197" spans="3:14" ht="15.5" x14ac:dyDescent="0.35">
      <c r="C197" t="s">
        <v>46</v>
      </c>
      <c r="I197" s="6">
        <v>15.9</v>
      </c>
      <c r="J197" s="6">
        <v>14.83</v>
      </c>
      <c r="K197" s="6">
        <v>22.34</v>
      </c>
      <c r="L197" s="6">
        <v>380134.15</v>
      </c>
      <c r="M197" s="6">
        <v>701980.33</v>
      </c>
      <c r="N197" s="6">
        <v>1160153.8999999999</v>
      </c>
    </row>
    <row r="198" spans="3:14" ht="15.5" x14ac:dyDescent="0.35">
      <c r="C198" t="s">
        <v>60</v>
      </c>
      <c r="I198" s="6">
        <v>21.26</v>
      </c>
      <c r="J198" s="6">
        <v>22.66</v>
      </c>
      <c r="K198" s="5">
        <v>0</v>
      </c>
      <c r="L198" s="5">
        <v>0</v>
      </c>
      <c r="M198" s="5">
        <v>0</v>
      </c>
      <c r="N198" s="5">
        <v>0</v>
      </c>
    </row>
    <row r="199" spans="3:14" ht="15.5" x14ac:dyDescent="0.35">
      <c r="C199" t="s">
        <v>63</v>
      </c>
      <c r="I199" s="6">
        <v>1.88</v>
      </c>
      <c r="J199" s="6">
        <v>1.82</v>
      </c>
      <c r="K199" s="5">
        <v>0</v>
      </c>
      <c r="L199" s="5">
        <v>0</v>
      </c>
      <c r="M199" s="5">
        <v>0</v>
      </c>
      <c r="N199" s="5">
        <v>0</v>
      </c>
    </row>
    <row r="200" spans="3:14" ht="15.5" x14ac:dyDescent="0.35">
      <c r="C200" t="s">
        <v>179</v>
      </c>
      <c r="I200" s="5">
        <v>154530000000</v>
      </c>
      <c r="J200" s="5">
        <v>162850000000</v>
      </c>
      <c r="K200" s="5">
        <v>193240000000</v>
      </c>
      <c r="L200" s="5">
        <v>179230000000</v>
      </c>
      <c r="M200" s="5">
        <v>219840000000</v>
      </c>
      <c r="N200" s="5">
        <v>290930000000</v>
      </c>
    </row>
    <row r="201" spans="3:14" ht="15.5" x14ac:dyDescent="0.35">
      <c r="C201" t="s">
        <v>180</v>
      </c>
      <c r="I201" s="6">
        <v>5.16E-2</v>
      </c>
      <c r="J201" s="6">
        <v>4.8300000000000003E-2</v>
      </c>
      <c r="K201" s="6">
        <v>6.93E-2</v>
      </c>
      <c r="L201" s="6">
        <v>4.5700000000000005E-2</v>
      </c>
      <c r="M201" s="6">
        <v>8.2699999999999996E-2</v>
      </c>
      <c r="N201" s="6">
        <v>0.15710000000000002</v>
      </c>
    </row>
    <row r="202" spans="3:14" ht="15.5" x14ac:dyDescent="0.35">
      <c r="C202" t="s">
        <v>181</v>
      </c>
      <c r="I202" s="6">
        <v>6.6900000000000001E-2</v>
      </c>
      <c r="J202" s="6">
        <v>6.3600000000000004E-2</v>
      </c>
      <c r="K202" s="6">
        <v>0.111</v>
      </c>
      <c r="L202" s="6">
        <v>6.7099999999999993E-2</v>
      </c>
      <c r="M202" s="6">
        <v>0.1343</v>
      </c>
      <c r="N202" s="6">
        <v>0.2545</v>
      </c>
    </row>
    <row r="203" spans="3:14" ht="15.5" x14ac:dyDescent="0.35">
      <c r="C203" t="s">
        <v>182</v>
      </c>
      <c r="I203" s="6">
        <v>5.6600000000000004E-2</v>
      </c>
      <c r="J203" s="6">
        <v>7.22E-2</v>
      </c>
      <c r="K203" s="6">
        <v>0.1081</v>
      </c>
      <c r="L203" s="6">
        <v>9.1600000000000001E-2</v>
      </c>
      <c r="M203" s="6">
        <v>0.14510000000000001</v>
      </c>
      <c r="N203" s="6">
        <v>0.46</v>
      </c>
    </row>
    <row r="204" spans="3:14" ht="15.5" x14ac:dyDescent="0.35">
      <c r="C204" t="s">
        <v>183</v>
      </c>
      <c r="I204" s="6">
        <v>6.47</v>
      </c>
      <c r="J204" s="6">
        <v>4.8600000000000003</v>
      </c>
      <c r="K204" s="6">
        <v>8.43</v>
      </c>
      <c r="L204" s="6">
        <v>7.34</v>
      </c>
      <c r="M204" s="6">
        <v>11.04</v>
      </c>
      <c r="N204" s="6">
        <v>22.83</v>
      </c>
    </row>
    <row r="205" spans="3:14" ht="15.5" x14ac:dyDescent="0.35">
      <c r="C205" t="s">
        <v>57</v>
      </c>
      <c r="I205" s="6">
        <v>1.42</v>
      </c>
      <c r="J205" s="6">
        <v>1.44</v>
      </c>
      <c r="K205" s="5">
        <v>0</v>
      </c>
      <c r="L205" s="5">
        <v>0</v>
      </c>
      <c r="M205" s="5">
        <v>0</v>
      </c>
      <c r="N205" s="5">
        <v>0</v>
      </c>
    </row>
    <row r="206" spans="3:14" ht="15.5" x14ac:dyDescent="0.35">
      <c r="C206" t="s">
        <v>54</v>
      </c>
      <c r="I206" s="6">
        <v>237.79</v>
      </c>
      <c r="J206" s="6">
        <v>233.21</v>
      </c>
      <c r="K206" s="6">
        <v>201.29</v>
      </c>
      <c r="L206" s="6">
        <v>5669243.6100000003</v>
      </c>
      <c r="M206" s="6">
        <v>5227908.25</v>
      </c>
      <c r="N206" s="6">
        <v>4558735.0199999996</v>
      </c>
    </row>
    <row r="207" spans="3:14" ht="15.5" x14ac:dyDescent="0.35">
      <c r="C207" t="s">
        <v>184</v>
      </c>
      <c r="I207" s="6">
        <v>1.42</v>
      </c>
      <c r="J207" s="6">
        <v>1.44</v>
      </c>
      <c r="K207" s="5">
        <v>0</v>
      </c>
      <c r="L207" s="5">
        <v>0</v>
      </c>
      <c r="M207" s="5">
        <v>0</v>
      </c>
      <c r="N207" s="5">
        <v>0</v>
      </c>
    </row>
    <row r="208" spans="3:14" ht="15.5" x14ac:dyDescent="0.35">
      <c r="C208" t="s">
        <v>185</v>
      </c>
      <c r="I208" s="6">
        <v>237.61</v>
      </c>
      <c r="J208" s="6">
        <v>232.76</v>
      </c>
      <c r="K208" s="6">
        <v>200.43</v>
      </c>
      <c r="L208" s="6">
        <v>5650929.3499999996</v>
      </c>
      <c r="M208" s="6">
        <v>5205350.46</v>
      </c>
      <c r="N208" s="6">
        <v>4558735.0199999996</v>
      </c>
    </row>
    <row r="209" spans="2:14" ht="15.5" x14ac:dyDescent="0.35">
      <c r="C209" t="s">
        <v>186</v>
      </c>
      <c r="I209" s="5">
        <v>137000000000</v>
      </c>
      <c r="J209" s="5">
        <v>170000000000</v>
      </c>
      <c r="K209" s="5">
        <v>297000000000</v>
      </c>
      <c r="L209" s="5">
        <v>245000000000</v>
      </c>
      <c r="M209" s="5">
        <v>249000000000</v>
      </c>
      <c r="N209" s="5">
        <v>177000000000</v>
      </c>
    </row>
    <row r="210" spans="2:14" ht="15.5" x14ac:dyDescent="0.35">
      <c r="C210" t="s">
        <v>187</v>
      </c>
      <c r="I210" s="5">
        <v>67000000000</v>
      </c>
      <c r="J210" s="5">
        <v>70000000000</v>
      </c>
      <c r="K210" s="5">
        <v>100000000000</v>
      </c>
      <c r="L210" s="5">
        <v>54000000000</v>
      </c>
      <c r="M210" s="5">
        <v>102000000000</v>
      </c>
      <c r="N210" s="5">
        <v>136000000000</v>
      </c>
    </row>
    <row r="211" spans="2:14" ht="15.5" x14ac:dyDescent="0.35">
      <c r="C211" t="s">
        <v>26</v>
      </c>
      <c r="I211" s="5">
        <v>205000000000</v>
      </c>
      <c r="J211" s="5">
        <v>240000000000</v>
      </c>
      <c r="K211" s="5">
        <v>397000000000</v>
      </c>
      <c r="L211" s="5">
        <v>299000000000</v>
      </c>
      <c r="M211" s="5">
        <v>351000000000</v>
      </c>
      <c r="N211" s="5">
        <v>314000000000</v>
      </c>
    </row>
    <row r="212" spans="2:14" ht="15.5" x14ac:dyDescent="0.35">
      <c r="C212" t="s">
        <v>23</v>
      </c>
      <c r="I212" s="5">
        <v>-112000000000</v>
      </c>
      <c r="J212" s="5">
        <v>-113000000000</v>
      </c>
      <c r="K212" s="5">
        <v>79000000000</v>
      </c>
      <c r="L212" s="5">
        <v>93000000000</v>
      </c>
      <c r="M212" s="5">
        <v>187000000000</v>
      </c>
      <c r="N212" s="5">
        <v>85000000000</v>
      </c>
    </row>
    <row r="213" spans="2:14" ht="15.5" x14ac:dyDescent="0.35">
      <c r="C213" t="s">
        <v>188</v>
      </c>
      <c r="I213" s="5">
        <v>431000000000</v>
      </c>
      <c r="J213" s="5">
        <v>449000000000</v>
      </c>
      <c r="K213" s="5">
        <v>247000000000</v>
      </c>
      <c r="L213" s="5">
        <v>162000000000</v>
      </c>
      <c r="M213" s="5">
        <v>161000000000</v>
      </c>
      <c r="N213" s="5">
        <v>185000000000</v>
      </c>
    </row>
    <row r="214" spans="2:14" ht="15.5" x14ac:dyDescent="0.35">
      <c r="C214" t="s">
        <v>189</v>
      </c>
      <c r="I214" s="5">
        <v>124000000000</v>
      </c>
      <c r="J214" s="5">
        <v>83000000000</v>
      </c>
      <c r="K214" s="5">
        <v>195000000000</v>
      </c>
      <c r="L214" s="5">
        <v>174000000000</v>
      </c>
      <c r="M214" s="5">
        <v>115000000000</v>
      </c>
      <c r="N214" s="5">
        <v>317000000000</v>
      </c>
    </row>
    <row r="215" spans="2:14" ht="15.5" x14ac:dyDescent="0.35">
      <c r="C215" t="s">
        <v>190</v>
      </c>
      <c r="I215" s="5">
        <v>-71000000000</v>
      </c>
      <c r="J215" s="5">
        <v>-59000000000</v>
      </c>
      <c r="K215" s="5">
        <v>-53000000000</v>
      </c>
      <c r="L215" s="5">
        <v>-3000000000</v>
      </c>
      <c r="M215" s="5">
        <v>-198000000000</v>
      </c>
      <c r="N215" s="5">
        <v>-155000000000</v>
      </c>
    </row>
    <row r="216" spans="2:14" ht="15.5" x14ac:dyDescent="0.35">
      <c r="C216" t="s">
        <v>15</v>
      </c>
      <c r="I216" s="5">
        <v>53000000000</v>
      </c>
      <c r="J216" s="5">
        <v>23000000000</v>
      </c>
      <c r="K216" s="5">
        <v>142000000000</v>
      </c>
      <c r="L216" s="5">
        <v>171000000000</v>
      </c>
      <c r="M216" s="5">
        <v>-83000000000</v>
      </c>
      <c r="N216" s="5">
        <v>162000000000</v>
      </c>
    </row>
    <row r="217" spans="2:14" ht="15.5" x14ac:dyDescent="0.35">
      <c r="C217" t="s">
        <v>17</v>
      </c>
      <c r="I217" s="6">
        <v>8.9700000000000006</v>
      </c>
      <c r="J217" s="6">
        <v>3.97</v>
      </c>
      <c r="K217" s="6">
        <v>28.43</v>
      </c>
      <c r="L217" s="6">
        <v>916528.69</v>
      </c>
      <c r="M217" s="6">
        <v>-443098.49</v>
      </c>
      <c r="N217" s="6">
        <v>867712.37</v>
      </c>
    </row>
    <row r="219" spans="2:14" ht="15.5" x14ac:dyDescent="0.35">
      <c r="B219" t="s">
        <v>191</v>
      </c>
      <c r="C219" t="s">
        <v>192</v>
      </c>
      <c r="D219" s="5">
        <v>12000000000</v>
      </c>
      <c r="E219" s="5">
        <v>19000000000</v>
      </c>
      <c r="F219" s="5">
        <v>38000000000</v>
      </c>
      <c r="G219" s="5">
        <v>20000000000</v>
      </c>
      <c r="H219" s="5">
        <v>60000000000</v>
      </c>
      <c r="I219" s="5">
        <v>94000000000</v>
      </c>
      <c r="J219" s="5">
        <v>87000000000</v>
      </c>
      <c r="K219" s="5">
        <v>112000000000</v>
      </c>
      <c r="L219" s="5">
        <v>71000000000</v>
      </c>
      <c r="M219" s="5">
        <v>131000000000</v>
      </c>
      <c r="N219" s="5">
        <v>217000000000</v>
      </c>
    </row>
    <row r="220" spans="2:14" ht="15.5" x14ac:dyDescent="0.35">
      <c r="C220" t="s">
        <v>345</v>
      </c>
      <c r="H220" s="5">
        <v>15</v>
      </c>
      <c r="I220" s="5">
        <v>15</v>
      </c>
      <c r="J220" s="5">
        <v>12</v>
      </c>
      <c r="K220" s="5">
        <v>5</v>
      </c>
    </row>
    <row r="221" spans="2:14" ht="15.5" x14ac:dyDescent="0.35">
      <c r="C221" t="s">
        <v>65</v>
      </c>
      <c r="H221" s="6">
        <v>1.4509000000000001</v>
      </c>
      <c r="I221" s="6">
        <v>0.94349999999999989</v>
      </c>
      <c r="J221" s="6">
        <v>0.80909999999999993</v>
      </c>
      <c r="K221" s="6">
        <v>0.26329999999999998</v>
      </c>
    </row>
    <row r="222" spans="2:14" ht="15.5" x14ac:dyDescent="0.35">
      <c r="C222" t="s">
        <v>346</v>
      </c>
      <c r="H222" s="6">
        <v>2.2099999999999998E-2</v>
      </c>
      <c r="I222" s="6">
        <v>2.8300000000000002E-2</v>
      </c>
      <c r="J222" s="6">
        <v>3.8199999999999998E-2</v>
      </c>
      <c r="K222" s="6">
        <v>1.66E-2</v>
      </c>
    </row>
    <row r="223" spans="2:14" ht="15.5" x14ac:dyDescent="0.35">
      <c r="C223" t="s">
        <v>45</v>
      </c>
      <c r="D223" s="6">
        <v>1.99</v>
      </c>
      <c r="E223" s="6">
        <v>3.15</v>
      </c>
      <c r="F223" s="6">
        <v>6.38</v>
      </c>
      <c r="G223" s="6">
        <v>3.38</v>
      </c>
      <c r="H223" s="6">
        <v>10.28</v>
      </c>
      <c r="I223" s="6">
        <v>15.9</v>
      </c>
      <c r="J223" s="6">
        <v>14.83</v>
      </c>
      <c r="K223" s="6">
        <v>18.989999999999998</v>
      </c>
      <c r="L223" s="6">
        <v>12.08</v>
      </c>
      <c r="M223" s="6">
        <v>22.32</v>
      </c>
      <c r="N223" s="6">
        <v>36.880000000000003</v>
      </c>
    </row>
    <row r="224" spans="2:14" ht="15.5" x14ac:dyDescent="0.35">
      <c r="C224" t="s">
        <v>67</v>
      </c>
      <c r="H224" s="5">
        <v>15</v>
      </c>
      <c r="I224" s="5">
        <v>15</v>
      </c>
      <c r="J224" s="5">
        <v>12</v>
      </c>
      <c r="K224" s="5">
        <v>5</v>
      </c>
    </row>
    <row r="225" spans="3:14" ht="15.5" x14ac:dyDescent="0.35">
      <c r="C225" t="s">
        <v>347</v>
      </c>
      <c r="H225" s="6">
        <v>1.4509000000000001</v>
      </c>
      <c r="I225" s="6">
        <v>0.94349999999999989</v>
      </c>
      <c r="J225" s="6">
        <v>0.80909999999999993</v>
      </c>
      <c r="K225" s="6">
        <v>0.26329999999999998</v>
      </c>
    </row>
    <row r="226" spans="3:14" ht="15.5" x14ac:dyDescent="0.35">
      <c r="C226" t="s">
        <v>348</v>
      </c>
      <c r="H226" s="6">
        <v>2.2099999999999998E-2</v>
      </c>
      <c r="I226" s="6">
        <v>2.8300000000000002E-2</v>
      </c>
      <c r="J226" s="6">
        <v>3.8199999999999998E-2</v>
      </c>
      <c r="K226" s="6">
        <v>1.66E-2</v>
      </c>
    </row>
    <row r="227" spans="3:14" ht="15.5" x14ac:dyDescent="0.35">
      <c r="C227" t="s">
        <v>193</v>
      </c>
      <c r="D227" s="5">
        <v>358000000000</v>
      </c>
      <c r="E227" s="5">
        <v>257000000000</v>
      </c>
      <c r="F227" s="5">
        <v>279000000000</v>
      </c>
      <c r="G227" s="5">
        <v>261000000000</v>
      </c>
      <c r="H227" s="5">
        <v>1229000000000</v>
      </c>
      <c r="I227" s="5">
        <v>1058000000000</v>
      </c>
      <c r="J227" s="5">
        <v>1086000000000</v>
      </c>
      <c r="K227" s="5">
        <v>1072000000000</v>
      </c>
      <c r="L227" s="5">
        <v>1175000000000</v>
      </c>
      <c r="M227" s="5">
        <v>1115000000000</v>
      </c>
      <c r="N227" s="5">
        <v>1069000000000</v>
      </c>
    </row>
    <row r="228" spans="3:14" ht="15.5" x14ac:dyDescent="0.35">
      <c r="C228" t="s">
        <v>349</v>
      </c>
      <c r="H228" s="5">
        <v>15</v>
      </c>
      <c r="I228" s="5">
        <v>15</v>
      </c>
      <c r="J228" s="5">
        <v>12</v>
      </c>
      <c r="K228" s="5">
        <v>5</v>
      </c>
    </row>
    <row r="229" spans="3:14" ht="15.5" x14ac:dyDescent="0.35">
      <c r="C229" t="s">
        <v>350</v>
      </c>
      <c r="H229" s="6">
        <v>1.4509000000000001</v>
      </c>
      <c r="I229" s="6">
        <v>0.94349999999999989</v>
      </c>
      <c r="J229" s="6">
        <v>0.80909999999999993</v>
      </c>
      <c r="K229" s="6">
        <v>0.26329999999999998</v>
      </c>
    </row>
    <row r="230" spans="3:14" ht="15.5" x14ac:dyDescent="0.35">
      <c r="C230" t="s">
        <v>351</v>
      </c>
      <c r="H230" s="6">
        <v>2.2099999999999998E-2</v>
      </c>
      <c r="I230" s="6">
        <v>2.8300000000000002E-2</v>
      </c>
      <c r="J230" s="6">
        <v>3.8199999999999998E-2</v>
      </c>
      <c r="K230" s="6">
        <v>1.66E-2</v>
      </c>
    </row>
    <row r="231" spans="3:14" ht="15.5" x14ac:dyDescent="0.35">
      <c r="C231" t="s">
        <v>194</v>
      </c>
      <c r="I231" s="6">
        <v>65.78</v>
      </c>
    </row>
    <row r="232" spans="3:14" ht="15.5" x14ac:dyDescent="0.35">
      <c r="C232" t="s">
        <v>292</v>
      </c>
      <c r="I232" s="6">
        <v>45.39</v>
      </c>
    </row>
    <row r="233" spans="3:14" ht="15.5" x14ac:dyDescent="0.35">
      <c r="C233" t="s">
        <v>195</v>
      </c>
      <c r="I233" s="6">
        <v>6.95</v>
      </c>
    </row>
    <row r="234" spans="3:14" ht="15.5" x14ac:dyDescent="0.35">
      <c r="C234" t="s">
        <v>293</v>
      </c>
      <c r="I234" s="6">
        <v>2.2000000000000002E-2</v>
      </c>
    </row>
    <row r="235" spans="3:14" ht="15.5" x14ac:dyDescent="0.35">
      <c r="C235" t="s">
        <v>294</v>
      </c>
      <c r="I235" s="6">
        <v>3.48</v>
      </c>
    </row>
    <row r="236" spans="3:14" ht="15.5" x14ac:dyDescent="0.35">
      <c r="C236" t="s">
        <v>196</v>
      </c>
      <c r="I236" s="6">
        <v>2.78</v>
      </c>
    </row>
    <row r="237" spans="3:14" ht="15.5" x14ac:dyDescent="0.35">
      <c r="C237" t="s">
        <v>295</v>
      </c>
      <c r="I237" s="6">
        <v>157.56</v>
      </c>
    </row>
    <row r="238" spans="3:14" ht="15.5" x14ac:dyDescent="0.35">
      <c r="C238" t="s">
        <v>296</v>
      </c>
      <c r="I238" s="6">
        <v>231.03</v>
      </c>
    </row>
    <row r="239" spans="3:14" ht="15.5" x14ac:dyDescent="0.35">
      <c r="C239" t="s">
        <v>297</v>
      </c>
      <c r="I239" s="6">
        <v>39.15</v>
      </c>
    </row>
    <row r="240" spans="3:14" ht="15.5" x14ac:dyDescent="0.35">
      <c r="C240" t="s">
        <v>298</v>
      </c>
      <c r="I240" s="6">
        <v>23.86</v>
      </c>
    </row>
    <row r="241" spans="3:9" ht="15.5" x14ac:dyDescent="0.35">
      <c r="C241" t="s">
        <v>299</v>
      </c>
      <c r="I241" s="6">
        <v>6.29</v>
      </c>
    </row>
    <row r="242" spans="3:9" ht="15.5" x14ac:dyDescent="0.35">
      <c r="C242" t="s">
        <v>300</v>
      </c>
      <c r="I242" s="6">
        <v>-0.47</v>
      </c>
    </row>
    <row r="243" spans="3:9" ht="15.5" x14ac:dyDescent="0.35">
      <c r="C243" t="s">
        <v>301</v>
      </c>
      <c r="I243" s="6">
        <v>14.98</v>
      </c>
    </row>
    <row r="244" spans="3:9" ht="15.5" x14ac:dyDescent="0.35">
      <c r="C244" t="s">
        <v>197</v>
      </c>
      <c r="I244" s="6">
        <v>10.34</v>
      </c>
    </row>
    <row r="245" spans="3:9" ht="15.5" x14ac:dyDescent="0.35">
      <c r="C245" t="s">
        <v>302</v>
      </c>
      <c r="I245" s="6">
        <v>195.62</v>
      </c>
    </row>
    <row r="246" spans="3:9" ht="15.5" x14ac:dyDescent="0.35">
      <c r="C246" t="s">
        <v>198</v>
      </c>
      <c r="D246" s="6">
        <v>34.4</v>
      </c>
    </row>
    <row r="247" spans="3:9" ht="15.5" x14ac:dyDescent="0.35">
      <c r="C247" t="s">
        <v>199</v>
      </c>
      <c r="I247" s="6">
        <v>244.36</v>
      </c>
    </row>
    <row r="248" spans="3:9" ht="15.5" x14ac:dyDescent="0.35">
      <c r="C248" t="s">
        <v>303</v>
      </c>
      <c r="I248" s="6">
        <v>2.94</v>
      </c>
    </row>
    <row r="249" spans="3:9" ht="15.5" x14ac:dyDescent="0.35">
      <c r="C249" t="s">
        <v>200</v>
      </c>
      <c r="D249" s="6">
        <v>2.21</v>
      </c>
    </row>
    <row r="250" spans="3:9" ht="15.5" x14ac:dyDescent="0.35">
      <c r="C250" t="s">
        <v>201</v>
      </c>
      <c r="D250" s="6">
        <v>1.65</v>
      </c>
    </row>
    <row r="251" spans="3:9" ht="15.5" x14ac:dyDescent="0.35">
      <c r="C251" t="s">
        <v>202</v>
      </c>
      <c r="D251" s="6">
        <v>0.17</v>
      </c>
    </row>
    <row r="252" spans="3:9" ht="15.5" x14ac:dyDescent="0.35">
      <c r="C252" t="s">
        <v>352</v>
      </c>
      <c r="D252" s="6">
        <v>0.04</v>
      </c>
    </row>
    <row r="253" spans="3:9" ht="15.5" x14ac:dyDescent="0.35">
      <c r="C253" t="s">
        <v>203</v>
      </c>
      <c r="D253" s="6">
        <v>0.3</v>
      </c>
    </row>
    <row r="254" spans="3:9" ht="15.5" x14ac:dyDescent="0.35">
      <c r="C254" t="s">
        <v>204</v>
      </c>
      <c r="D254" s="6">
        <v>0.13</v>
      </c>
    </row>
    <row r="255" spans="3:9" ht="15.5" x14ac:dyDescent="0.35">
      <c r="C255" t="s">
        <v>205</v>
      </c>
      <c r="D255" s="6">
        <v>1.33</v>
      </c>
    </row>
    <row r="256" spans="3:9" ht="15.5" x14ac:dyDescent="0.35">
      <c r="C256" t="s">
        <v>304</v>
      </c>
      <c r="I256" s="6">
        <v>8.09</v>
      </c>
    </row>
    <row r="257" spans="3:9" ht="15.5" x14ac:dyDescent="0.35">
      <c r="C257" t="s">
        <v>13</v>
      </c>
      <c r="D257" s="5">
        <v>-8000000000</v>
      </c>
    </row>
    <row r="258" spans="3:9" ht="15.5" x14ac:dyDescent="0.35">
      <c r="C258" t="s">
        <v>206</v>
      </c>
      <c r="I258" s="6">
        <v>5.42</v>
      </c>
    </row>
    <row r="259" spans="3:9" ht="15.5" x14ac:dyDescent="0.35">
      <c r="C259" t="s">
        <v>207</v>
      </c>
      <c r="I259" s="6">
        <v>4.5899999999999996E-2</v>
      </c>
    </row>
    <row r="260" spans="3:9" ht="15.5" x14ac:dyDescent="0.35">
      <c r="C260" t="s">
        <v>208</v>
      </c>
      <c r="I260" s="6">
        <v>6.13E-2</v>
      </c>
    </row>
    <row r="261" spans="3:9" ht="15.5" x14ac:dyDescent="0.35">
      <c r="C261" t="s">
        <v>209</v>
      </c>
      <c r="I261" s="6">
        <v>6.4399999999999999E-2</v>
      </c>
    </row>
    <row r="262" spans="3:9" ht="15.5" x14ac:dyDescent="0.35">
      <c r="C262" t="s">
        <v>305</v>
      </c>
      <c r="I262" s="6">
        <v>5.4100000000000002E-2</v>
      </c>
    </row>
    <row r="263" spans="3:9" ht="15.5" x14ac:dyDescent="0.35">
      <c r="C263" t="s">
        <v>210</v>
      </c>
      <c r="D263" s="6">
        <v>57.1</v>
      </c>
    </row>
    <row r="264" spans="3:9" ht="15.5" x14ac:dyDescent="0.35">
      <c r="C264" t="s">
        <v>211</v>
      </c>
      <c r="D264" s="6">
        <v>46.31</v>
      </c>
    </row>
    <row r="265" spans="3:9" ht="15.5" x14ac:dyDescent="0.35">
      <c r="C265" t="s">
        <v>212</v>
      </c>
      <c r="D265" s="6">
        <v>22.26</v>
      </c>
    </row>
    <row r="266" spans="3:9" ht="15.5" x14ac:dyDescent="0.35">
      <c r="C266" t="s">
        <v>213</v>
      </c>
      <c r="D266" s="6">
        <v>81.150000000000006</v>
      </c>
    </row>
    <row r="267" spans="3:9" ht="15.5" x14ac:dyDescent="0.35">
      <c r="C267" t="s">
        <v>214</v>
      </c>
      <c r="D267" s="6">
        <v>1.59</v>
      </c>
    </row>
    <row r="268" spans="3:9" ht="15.5" x14ac:dyDescent="0.35">
      <c r="C268" t="s">
        <v>306</v>
      </c>
      <c r="I268" s="6">
        <v>0.61</v>
      </c>
    </row>
    <row r="269" spans="3:9" ht="15.5" x14ac:dyDescent="0.35">
      <c r="C269" t="s">
        <v>307</v>
      </c>
      <c r="I269" s="6">
        <v>6.27</v>
      </c>
    </row>
    <row r="270" spans="3:9" ht="15.5" x14ac:dyDescent="0.35">
      <c r="C270" t="s">
        <v>41</v>
      </c>
      <c r="I270" s="5">
        <v>4000000000000</v>
      </c>
    </row>
    <row r="271" spans="3:9" ht="15.5" x14ac:dyDescent="0.35">
      <c r="C271" t="s">
        <v>215</v>
      </c>
      <c r="I271" s="5">
        <v>4089000000000</v>
      </c>
    </row>
    <row r="272" spans="3:9" ht="15.5" x14ac:dyDescent="0.35">
      <c r="C272" t="s">
        <v>216</v>
      </c>
      <c r="I272" s="5">
        <v>5880000000</v>
      </c>
    </row>
    <row r="273" spans="3:9" ht="15.5" x14ac:dyDescent="0.35">
      <c r="C273" t="s">
        <v>217</v>
      </c>
      <c r="I273" s="6">
        <v>7.6399999999999996E-2</v>
      </c>
    </row>
    <row r="274" spans="3:9" ht="15.5" x14ac:dyDescent="0.35">
      <c r="C274" t="s">
        <v>218</v>
      </c>
      <c r="D274" s="6">
        <v>0.17809999999999998</v>
      </c>
    </row>
    <row r="275" spans="3:9" ht="15.5" x14ac:dyDescent="0.35">
      <c r="C275" t="s">
        <v>219</v>
      </c>
      <c r="D275" s="6">
        <v>0.11650000000000001</v>
      </c>
    </row>
    <row r="276" spans="3:9" ht="15.5" x14ac:dyDescent="0.35">
      <c r="C276" t="s">
        <v>220</v>
      </c>
      <c r="D276" s="6">
        <v>3.27E-2</v>
      </c>
    </row>
    <row r="277" spans="3:9" ht="15.5" x14ac:dyDescent="0.35">
      <c r="C277" t="s">
        <v>221</v>
      </c>
      <c r="D277" s="6">
        <v>0.36700000000000005</v>
      </c>
    </row>
    <row r="278" spans="3:9" ht="15.5" x14ac:dyDescent="0.35">
      <c r="C278" t="s">
        <v>222</v>
      </c>
      <c r="D278" s="6">
        <v>0.26039999999999996</v>
      </c>
    </row>
    <row r="279" spans="3:9" ht="15.5" x14ac:dyDescent="0.35">
      <c r="C279" t="s">
        <v>223</v>
      </c>
      <c r="D279" s="6">
        <v>-0.62639999999999996</v>
      </c>
    </row>
    <row r="280" spans="3:9" ht="15.5" x14ac:dyDescent="0.35">
      <c r="C280" t="s">
        <v>353</v>
      </c>
      <c r="I280" s="5">
        <v>15</v>
      </c>
    </row>
    <row r="281" spans="3:9" ht="15.5" x14ac:dyDescent="0.35">
      <c r="C281" t="s">
        <v>354</v>
      </c>
      <c r="I281" s="5">
        <v>15</v>
      </c>
    </row>
    <row r="282" spans="3:9" ht="15.5" x14ac:dyDescent="0.35">
      <c r="C282" t="s">
        <v>355</v>
      </c>
      <c r="I282" s="6">
        <v>1.4509000000000001</v>
      </c>
    </row>
    <row r="283" spans="3:9" ht="15.5" x14ac:dyDescent="0.35">
      <c r="C283" t="s">
        <v>356</v>
      </c>
      <c r="I283" s="6">
        <v>2.2099999999999998E-2</v>
      </c>
    </row>
    <row r="284" spans="3:9" ht="15.5" x14ac:dyDescent="0.35">
      <c r="C284" t="s">
        <v>357</v>
      </c>
      <c r="I284" t="s">
        <v>1426</v>
      </c>
    </row>
    <row r="285" spans="3:9" ht="15.5" x14ac:dyDescent="0.35">
      <c r="C285" t="s">
        <v>224</v>
      </c>
      <c r="I285" s="5">
        <v>5</v>
      </c>
    </row>
    <row r="286" spans="3:9" ht="15.5" x14ac:dyDescent="0.35">
      <c r="C286" t="s">
        <v>225</v>
      </c>
      <c r="I286" s="6">
        <v>0.96</v>
      </c>
    </row>
    <row r="287" spans="3:9" ht="15.5" x14ac:dyDescent="0.35">
      <c r="C287" t="s">
        <v>226</v>
      </c>
      <c r="I287" s="6">
        <v>0.74</v>
      </c>
    </row>
    <row r="288" spans="3:9" ht="15.5" x14ac:dyDescent="0.35">
      <c r="C288" t="s">
        <v>308</v>
      </c>
      <c r="I288" s="6">
        <v>0.2</v>
      </c>
    </row>
    <row r="289" spans="3:9" ht="15.5" x14ac:dyDescent="0.35">
      <c r="C289" t="s">
        <v>228</v>
      </c>
      <c r="I289" s="6">
        <v>0.27</v>
      </c>
    </row>
    <row r="290" spans="3:9" ht="15.5" x14ac:dyDescent="0.35">
      <c r="C290" t="s">
        <v>229</v>
      </c>
      <c r="I290" s="6">
        <v>0.23</v>
      </c>
    </row>
    <row r="291" spans="3:9" ht="15.5" x14ac:dyDescent="0.35">
      <c r="C291" t="s">
        <v>230</v>
      </c>
      <c r="I291" s="6">
        <v>0.73</v>
      </c>
    </row>
    <row r="292" spans="3:9" ht="15.5" x14ac:dyDescent="0.35">
      <c r="C292" t="s">
        <v>309</v>
      </c>
      <c r="I292" s="5">
        <v>1151000000000</v>
      </c>
    </row>
    <row r="293" spans="3:9" ht="15.5" x14ac:dyDescent="0.35">
      <c r="C293" t="s">
        <v>310</v>
      </c>
      <c r="I293" s="5">
        <v>213000000000</v>
      </c>
    </row>
    <row r="294" spans="3:9" ht="15.5" x14ac:dyDescent="0.35">
      <c r="C294" t="s">
        <v>311</v>
      </c>
      <c r="I294" s="5">
        <v>172000000000</v>
      </c>
    </row>
    <row r="295" spans="3:9" ht="15.5" x14ac:dyDescent="0.35">
      <c r="C295" t="s">
        <v>312</v>
      </c>
      <c r="I295" s="5">
        <v>88000000000</v>
      </c>
    </row>
    <row r="296" spans="3:9" ht="15.5" x14ac:dyDescent="0.35">
      <c r="C296" t="s">
        <v>231</v>
      </c>
      <c r="D296" s="5">
        <v>202000000000</v>
      </c>
    </row>
    <row r="297" spans="3:9" ht="15.5" x14ac:dyDescent="0.35">
      <c r="C297" t="s">
        <v>232</v>
      </c>
      <c r="D297" s="5">
        <v>1918000000000</v>
      </c>
    </row>
    <row r="298" spans="3:9" ht="15.5" x14ac:dyDescent="0.35">
      <c r="C298" t="s">
        <v>233</v>
      </c>
      <c r="D298" s="5">
        <v>431000000000</v>
      </c>
    </row>
    <row r="299" spans="3:9" ht="15.5" x14ac:dyDescent="0.35">
      <c r="C299" t="s">
        <v>176</v>
      </c>
      <c r="D299" s="5">
        <v>361000000000</v>
      </c>
    </row>
    <row r="300" spans="3:9" ht="15.5" x14ac:dyDescent="0.35">
      <c r="C300" t="s">
        <v>175</v>
      </c>
      <c r="I300" s="5">
        <v>1437000000000</v>
      </c>
    </row>
    <row r="301" spans="3:9" ht="15.5" x14ac:dyDescent="0.35">
      <c r="C301" t="s">
        <v>174</v>
      </c>
      <c r="D301" s="5">
        <v>56000000000</v>
      </c>
    </row>
    <row r="302" spans="3:9" ht="15.5" x14ac:dyDescent="0.35">
      <c r="C302" t="s">
        <v>173</v>
      </c>
      <c r="D302" s="5">
        <v>185000000000</v>
      </c>
    </row>
    <row r="303" spans="3:9" ht="15.5" x14ac:dyDescent="0.35">
      <c r="C303" t="s">
        <v>24</v>
      </c>
      <c r="D303" s="5">
        <v>241000000000</v>
      </c>
    </row>
    <row r="304" spans="3:9" ht="15.5" x14ac:dyDescent="0.35">
      <c r="C304" t="s">
        <v>21</v>
      </c>
      <c r="D304" s="5">
        <v>39000000000</v>
      </c>
    </row>
    <row r="305" spans="3:9" ht="15.5" x14ac:dyDescent="0.35">
      <c r="C305" t="s">
        <v>234</v>
      </c>
      <c r="I305" s="5">
        <v>1488000000000</v>
      </c>
    </row>
    <row r="306" spans="3:9" ht="15.5" x14ac:dyDescent="0.35">
      <c r="C306" t="s">
        <v>313</v>
      </c>
      <c r="I306" s="5">
        <v>25000000000</v>
      </c>
    </row>
    <row r="307" spans="3:9" ht="15.5" x14ac:dyDescent="0.35">
      <c r="C307" t="s">
        <v>314</v>
      </c>
      <c r="I307" s="5">
        <v>5000000000</v>
      </c>
    </row>
    <row r="308" spans="3:9" ht="15.5" x14ac:dyDescent="0.35">
      <c r="C308" t="s">
        <v>315</v>
      </c>
      <c r="I308" s="5">
        <v>-109000000000</v>
      </c>
    </row>
    <row r="309" spans="3:9" ht="15.5" x14ac:dyDescent="0.35">
      <c r="C309" t="s">
        <v>316</v>
      </c>
      <c r="I309" s="5">
        <v>-8000000000</v>
      </c>
    </row>
    <row r="310" spans="3:9" ht="15.5" x14ac:dyDescent="0.35">
      <c r="C310" t="s">
        <v>317</v>
      </c>
      <c r="I310" s="5">
        <v>17000000000</v>
      </c>
    </row>
  </sheetData>
  <pageMargins left="0.7" right="0.7" top="0.75" bottom="0.75" header="0.3" footer="0.3"/>
  <ignoredErrors>
    <ignoredError sqref="A1:N311" numberStoredAsText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N27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1427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1428</v>
      </c>
      <c r="D2" s="2" vm="244">
        <f ca="1">IFERROR(_xlfn.STOCKHISTORY("XIDX:" &amp; $C$1, D3, , 0, 0, 1), "Libur")</f>
        <v>119</v>
      </c>
      <c r="E2" s="2" vm="143">
        <f ca="1">IFERROR(_xlfn.STOCKHISTORY("XIDX:" &amp; $C$1, E3, , 0, 0, 1), "Libur")</f>
        <v>95</v>
      </c>
      <c r="H2" s="2" vm="143">
        <f ca="1">IFERROR(INDEX(D2:G2,COUNT(D2:G2)),"")</f>
        <v>95</v>
      </c>
      <c r="I2" s="2" vm="245">
        <f t="shared" ref="I2:N2" ca="1" si="0">IFERROR(_xlfn.STOCKHISTORY("XIDX:" &amp; $C$1, I1, , 0, 0, 1), "Libur")</f>
        <v>163</v>
      </c>
      <c r="J2" s="2" vm="246">
        <f t="shared" ca="1" si="0"/>
        <v>115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52053196236</v>
      </c>
      <c r="E4" s="2">
        <f>IFERROR(INDEX(E51:E500,MATCH($C$4,$C$51:$C$500,0)),"")</f>
        <v>44021702732</v>
      </c>
      <c r="H4" s="2">
        <f>IFERROR(SUM(D4:G4)*(4/MAX(1,COUNT(D4:G4))),"")</f>
        <v>192149797936</v>
      </c>
      <c r="I4" s="2">
        <f t="shared" ref="I4:N4" si="1">IFERROR(INDEX(I51:I500,MATCH($C$4,$C$51:$C$500,0)),"")</f>
        <v>219018042722</v>
      </c>
      <c r="J4" s="2">
        <f t="shared" si="1"/>
        <v>224841464958</v>
      </c>
      <c r="K4" s="2">
        <f t="shared" si="1"/>
        <v>185478063383</v>
      </c>
      <c r="L4" s="2">
        <f t="shared" si="1"/>
        <v>144221393248</v>
      </c>
      <c r="M4" s="2">
        <f t="shared" si="1"/>
        <v>126554142107</v>
      </c>
      <c r="N4" s="2">
        <f t="shared" si="1"/>
        <v>92652309017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-3071068247</v>
      </c>
      <c r="E5" s="2">
        <f>IFERROR(INDEX(E51:E500,MATCH($C$5,$C$51:$C$500,0)),"")</f>
        <v>-3532693089</v>
      </c>
      <c r="H5" s="2">
        <f>IFERROR(SUM(D5:G5)*(4/MAX(1,COUNT(D5:G5))),"")</f>
        <v>-13207522672</v>
      </c>
      <c r="I5" s="2">
        <f t="shared" ref="I5:N5" si="2">IFERROR(INDEX(I51:I500,MATCH($C$5,$C$51:$C$500,0)),"")</f>
        <v>239944396</v>
      </c>
      <c r="J5" s="2">
        <f t="shared" si="2"/>
        <v>5071796718</v>
      </c>
      <c r="K5" s="2">
        <f t="shared" si="2"/>
        <v>3110444919</v>
      </c>
      <c r="L5" s="2">
        <f t="shared" si="2"/>
        <v>5958287809</v>
      </c>
      <c r="M5" s="2">
        <f t="shared" si="2"/>
        <v>4968217242</v>
      </c>
      <c r="N5" s="2">
        <f t="shared" si="2"/>
        <v>3598097396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100685192453</v>
      </c>
      <c r="E6" s="2">
        <f>IFERROR(INDEX(E51:E500,MATCH($C$6,$C$51:$C$500,0)),"")</f>
        <v>103756411587</v>
      </c>
      <c r="H6" s="2">
        <f>IFERROR(INDEX(D6:G6,COUNT(D6:G6)),"")</f>
        <v>103756411587</v>
      </c>
      <c r="I6" s="2">
        <f t="shared" ref="I6:N6" si="3">IFERROR(INDEX(I51:I500,MATCH($C$6,$C$51:$C$500,0)),"")</f>
        <v>107289265595</v>
      </c>
      <c r="J6" s="2">
        <f t="shared" si="3"/>
        <v>107048541041</v>
      </c>
      <c r="K6" s="2">
        <f t="shared" si="3"/>
        <v>23505558634</v>
      </c>
      <c r="L6" s="2">
        <f t="shared" si="3"/>
        <v>14395113715</v>
      </c>
      <c r="M6" s="2">
        <f t="shared" si="3"/>
        <v>8311825906</v>
      </c>
      <c r="N6" s="2">
        <f t="shared" si="3"/>
        <v>3343608664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2.33</v>
      </c>
      <c r="E7" s="3">
        <f>IFERROR(INDEX(E51:E500,MATCH($C$7,$C$51:$C$500,0))/1000000000,"")</f>
        <v>2.33</v>
      </c>
      <c r="H7" s="3">
        <f>IFERROR(INDEX(D7:G7,COUNT(D7:G7)),"")</f>
        <v>2.33</v>
      </c>
      <c r="I7" s="3">
        <f t="shared" ref="I7:N7" si="4">IFERROR(INDEX(I51:I500,MATCH($C$7,$C$51:$C$500,0))/1000000000,"")</f>
        <v>2.33</v>
      </c>
      <c r="J7" s="3">
        <f t="shared" si="4"/>
        <v>2.33</v>
      </c>
      <c r="K7" s="3">
        <f t="shared" si="4"/>
        <v>1.86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2000000000</v>
      </c>
      <c r="E8" s="2">
        <f>IFERROR(INDEX(E51:E500,MATCH("Free cash flow (Quarter)",$C$51:$C$500,0)),"")</f>
        <v>-1000000000</v>
      </c>
      <c r="H8" s="2">
        <f>IFERROR(INDEX(D8:G8,COUNT(D8:G8)),"")</f>
        <v>-1000000000</v>
      </c>
      <c r="I8" s="2">
        <f t="shared" ref="I8:N8" si="5">IFERROR(INDEX(I51:I500,MATCH($C$8,$C$51:$C$500,0)),"")</f>
        <v>2000000000</v>
      </c>
      <c r="J8" s="2">
        <f t="shared" si="5"/>
        <v>-46000000000</v>
      </c>
      <c r="K8" s="2">
        <f t="shared" si="5"/>
        <v>-2000000000</v>
      </c>
      <c r="L8" s="2">
        <f t="shared" si="5"/>
        <v>1000000000</v>
      </c>
      <c r="M8" s="2">
        <f t="shared" si="5"/>
        <v>3000000000</v>
      </c>
      <c r="N8" s="2">
        <f t="shared" si="5"/>
        <v>-2000000000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0.85</v>
      </c>
      <c r="E9" s="3">
        <f>IFERROR(INDEX(E51:E500,MATCH("Free cash flow per share (Quarter)",$C$51:$C$500,0)),"")</f>
        <v>-0.55000000000000004</v>
      </c>
      <c r="H9" s="3">
        <f>IFERROR(INDEX(D9:G9,COUNT(D9:G9)),"")</f>
        <v>-0.55000000000000004</v>
      </c>
      <c r="I9" s="3">
        <f t="shared" ref="I9:N9" si="6">IFERROR(INDEX(I51:I500,MATCH($C$9,$C$51:$C$500,0)),"")</f>
        <v>0.9</v>
      </c>
      <c r="J9" s="3">
        <f t="shared" si="6"/>
        <v>-19.93</v>
      </c>
      <c r="K9" s="3">
        <f t="shared" si="6"/>
        <v>-0.86</v>
      </c>
      <c r="L9" s="3">
        <f t="shared" si="6"/>
        <v>3377.33</v>
      </c>
      <c r="M9" s="3">
        <f t="shared" si="6"/>
        <v>12140.83</v>
      </c>
      <c r="N9" s="3">
        <f t="shared" si="6"/>
        <v>-6633.75</v>
      </c>
    </row>
    <row r="10" spans="1:14" ht="15.5" x14ac:dyDescent="0.35">
      <c r="C10" t="s">
        <v>18</v>
      </c>
      <c r="D10" s="3">
        <f ca="1">IFERROR(IF(D9=0,"",D2/D9),"")</f>
        <v>140</v>
      </c>
      <c r="E10" s="3">
        <f ca="1">IFERROR(IF(E9=0,"",E2/E9),"")</f>
        <v>-172.72727272727272</v>
      </c>
      <c r="I10" s="3">
        <f t="shared" ref="I10:N10" ca="1" si="7">IFERROR(IF(I9=0,"",I2/I9),"")</f>
        <v>181.11111111111111</v>
      </c>
      <c r="J10" s="3">
        <f t="shared" ca="1" si="7"/>
        <v>-5.7701956848971401</v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44720878321</v>
      </c>
      <c r="E11" s="2">
        <f>IFERROR(INDEX(E51:E500,MATCH($C$11,$C$51:$C$500,0)),"")</f>
        <v>43964435341</v>
      </c>
      <c r="H11" s="2">
        <f>IFERROR(INDEX(D11:G11,COUNT(D11:G11)),"")</f>
        <v>43964435341</v>
      </c>
      <c r="I11" s="2">
        <f t="shared" ref="I11:N11" si="8">IFERROR(INDEX(I51:I500,MATCH($C$11,$C$51:$C$500,0)),"")</f>
        <v>45578424468</v>
      </c>
      <c r="J11" s="2">
        <f t="shared" si="8"/>
        <v>70712482788</v>
      </c>
      <c r="K11" s="2">
        <f t="shared" si="8"/>
        <v>1024192551</v>
      </c>
      <c r="L11" s="2">
        <f t="shared" si="8"/>
        <v>1512905327</v>
      </c>
      <c r="M11" s="2">
        <f t="shared" si="8"/>
        <v>1256956398</v>
      </c>
      <c r="N11" s="2">
        <f t="shared" si="8"/>
        <v>1135990874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2000000000</v>
      </c>
      <c r="E12" s="2">
        <f>IFERROR(INDEX(E51:E500,MATCH("Net Debt (Quarter)",$C$51:$C$500,0)),"")</f>
        <v>3000000000</v>
      </c>
      <c r="H12" s="2">
        <f>IFERROR(INDEX(D12:G12,COUNT(D12:G12)),"")</f>
        <v>3000000000</v>
      </c>
      <c r="I12" s="2">
        <f t="shared" ref="I12:N12" si="9">IFERROR(INDEX(I51:I500,MATCH($C$12,$C$51:$C$500,0)),"")</f>
        <v>3000000000</v>
      </c>
      <c r="J12" s="2">
        <f t="shared" si="9"/>
        <v>-1000000000</v>
      </c>
      <c r="K12" s="2">
        <f t="shared" si="9"/>
        <v>21000000000</v>
      </c>
      <c r="L12" s="2">
        <f t="shared" si="9"/>
        <v>18000000000</v>
      </c>
      <c r="M12" s="2">
        <f t="shared" si="9"/>
        <v>16000000000</v>
      </c>
      <c r="N12" s="2">
        <f t="shared" si="9"/>
        <v>17000000000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47000000000</v>
      </c>
      <c r="E13" s="2">
        <f>IFERROR(INDEX(E51:E500,MATCH("Total Debt (Quarter)",$C$51:$C$500,0)),"")</f>
        <v>47000000000</v>
      </c>
      <c r="H13" s="2">
        <f>IFERROR(INDEX(D13:G13,COUNT(D13:G13)),"")</f>
        <v>47000000000</v>
      </c>
      <c r="I13" s="2">
        <f t="shared" ref="I13:N13" si="10">IFERROR(INDEX(I51:I500,MATCH($C$13,$C$51:$C$500,0)),"")</f>
        <v>49000000000</v>
      </c>
      <c r="J13" s="2">
        <f t="shared" si="10"/>
        <v>70000000000</v>
      </c>
      <c r="K13" s="2">
        <f t="shared" si="10"/>
        <v>22000000000</v>
      </c>
      <c r="L13" s="2">
        <f t="shared" si="10"/>
        <v>20000000000</v>
      </c>
      <c r="M13" s="2">
        <f t="shared" si="10"/>
        <v>18000000000</v>
      </c>
      <c r="N13" s="2">
        <f t="shared" si="10"/>
        <v>19000000000</v>
      </c>
    </row>
    <row r="14" spans="1:14" ht="15.5" x14ac:dyDescent="0.35">
      <c r="C14" t="s">
        <v>27</v>
      </c>
      <c r="D14" s="2">
        <f>IFERROR(INDEX(D51:D500,MATCH($C$14,$C$51:$C$500,0)),"")</f>
        <v>-1096117478</v>
      </c>
      <c r="E14" s="2">
        <f>IFERROR(INDEX(E51:E500,MATCH($C$14,$C$51:$C$500,0)),"")</f>
        <v>-1026436465</v>
      </c>
      <c r="H14" s="2">
        <f>IFERROR(SUM(D14:G14)*(4/MAX(1,COUNT(D14:G14))),"")</f>
        <v>-4245107886</v>
      </c>
      <c r="I14" s="2">
        <f t="shared" ref="I14:N14" si="11">IFERROR(INDEX(I51:I500,MATCH($C$14,$C$51:$C$500,0)),"")</f>
        <v>-5324721773</v>
      </c>
      <c r="J14" s="2">
        <f t="shared" si="11"/>
        <v>-4283597787</v>
      </c>
      <c r="K14" s="2">
        <f t="shared" si="11"/>
        <v>-3139546572</v>
      </c>
      <c r="L14" s="2">
        <f t="shared" si="11"/>
        <v>-2617701361</v>
      </c>
      <c r="M14" s="2">
        <f t="shared" si="11"/>
        <v>-2596271000</v>
      </c>
      <c r="N14" s="2">
        <f t="shared" si="11"/>
        <v>-2839119876</v>
      </c>
    </row>
    <row r="15" spans="1:14" ht="15.5" x14ac:dyDescent="0.35">
      <c r="C15" t="s">
        <v>28</v>
      </c>
      <c r="D15" s="2">
        <f>IFERROR(INDEX(D51:D500,MATCH($C$15,$C$51:$C$500,0)),"")</f>
        <v>642678312</v>
      </c>
      <c r="E15" s="2">
        <f>IFERROR(INDEX(E51:E500,MATCH($C$15,$C$51:$C$500,0)),"")</f>
        <v>0</v>
      </c>
      <c r="H15" s="2">
        <f>IFERROR(SUM(D15:G15)*(4/MAX(1,COUNT(D15:G15))),"")</f>
        <v>1285356624</v>
      </c>
      <c r="I15" s="2">
        <f t="shared" ref="I15:N15" si="12">IFERROR(INDEX(I51:I500,MATCH($C$15,$C$51:$C$500,0)),"")</f>
        <v>-398383858</v>
      </c>
      <c r="J15" s="2">
        <f t="shared" si="12"/>
        <v>-1746220998</v>
      </c>
      <c r="K15" s="2">
        <f t="shared" si="12"/>
        <v>-1241766816</v>
      </c>
      <c r="L15" s="2">
        <f t="shared" si="12"/>
        <v>-1861110415</v>
      </c>
      <c r="M15" s="2">
        <f t="shared" si="12"/>
        <v>-1800896606</v>
      </c>
      <c r="N15" s="2">
        <f t="shared" si="12"/>
        <v>-1076128023</v>
      </c>
    </row>
    <row r="16" spans="1:14" ht="15.5" x14ac:dyDescent="0.35">
      <c r="C16" t="s">
        <v>29</v>
      </c>
      <c r="D16" s="2">
        <f>IFERROR(INDEX(D51:D500,MATCH($C$16,$C$51:$C$500,0)),"")</f>
        <v>-3566504702</v>
      </c>
      <c r="E16" s="2">
        <f>IFERROR(INDEX(E51:E500,MATCH($C$16,$C$51:$C$500,0)),"")</f>
        <v>-3532854008</v>
      </c>
      <c r="H16" s="2">
        <f>IFERROR(SUM(D16:G16)*(4/MAX(1,COUNT(D16:G16))),"")</f>
        <v>-14198717420</v>
      </c>
      <c r="I16" s="2">
        <f t="shared" ref="I16:N16" si="13">IFERROR(INDEX(I51:I500,MATCH($C$16,$C$51:$C$500,0)),"")</f>
        <v>653575016</v>
      </c>
      <c r="J16" s="2">
        <f t="shared" si="13"/>
        <v>6772814222</v>
      </c>
      <c r="K16" s="2">
        <f t="shared" si="13"/>
        <v>4365681822</v>
      </c>
      <c r="L16" s="2">
        <f t="shared" si="13"/>
        <v>7828351436</v>
      </c>
      <c r="M16" s="2">
        <f t="shared" si="13"/>
        <v>6776353661</v>
      </c>
      <c r="N16" s="2">
        <f t="shared" si="13"/>
        <v>4674225419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38</v>
      </c>
      <c r="C19" t="s">
        <v>39</v>
      </c>
    </row>
    <row r="20" spans="1:14" ht="15.5" x14ac:dyDescent="0.35">
      <c r="A20" t="s">
        <v>40</v>
      </c>
      <c r="C20" t="s">
        <v>41</v>
      </c>
      <c r="D20" s="2">
        <f ca="1">IFERROR(D21*D2,"")</f>
        <v>277270000000</v>
      </c>
      <c r="E20" s="2">
        <f ca="1">IFERROR(E21*E2,"")</f>
        <v>221350000000</v>
      </c>
      <c r="H20" s="2">
        <f t="shared" ref="H20:N20" ca="1" si="14">IFERROR(H21*H2,"")</f>
        <v>221350000000</v>
      </c>
      <c r="I20" s="2">
        <f t="shared" ca="1" si="14"/>
        <v>379790000000</v>
      </c>
      <c r="J20" s="2">
        <f t="shared" ca="1" si="14"/>
        <v>267950000000</v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2330000000</v>
      </c>
      <c r="E21" s="2">
        <f>IFERROR(INDEX(E51:E500,MATCH($C$7,$C$51:$C$500,0)),"")</f>
        <v>2330000000</v>
      </c>
      <c r="H21" s="2">
        <f>IFERROR(INDEX(D21:G21,COUNT(D21:G21)),"")</f>
        <v>2330000000</v>
      </c>
      <c r="I21" s="2">
        <f t="shared" ref="I21:N21" si="15">IFERROR(INDEX(I51:I500,MATCH($C$7,$C$51:$C$500,0)),"")</f>
        <v>2330000000</v>
      </c>
      <c r="J21" s="2">
        <f t="shared" si="15"/>
        <v>2330000000</v>
      </c>
      <c r="K21" s="2">
        <f t="shared" si="15"/>
        <v>1860000000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42</v>
      </c>
      <c r="C23" t="s">
        <v>43</v>
      </c>
      <c r="D23" s="3">
        <f>IFERROR(D5/D6*100,"")</f>
        <v>-3.0501687211191251</v>
      </c>
      <c r="E23" s="3">
        <f>IFERROR(E5/E6*100,"")</f>
        <v>-3.4047949760076546</v>
      </c>
      <c r="H23" s="3">
        <f t="shared" ref="H23:N23" si="16">IFERROR(H5/H6*100,"")</f>
        <v>-12.729355680275681</v>
      </c>
      <c r="I23" s="3">
        <f t="shared" si="16"/>
        <v>0.22364250017867784</v>
      </c>
      <c r="J23" s="3">
        <f t="shared" si="16"/>
        <v>4.7378475864117409</v>
      </c>
      <c r="K23" s="3">
        <f t="shared" si="16"/>
        <v>13.232805769188765</v>
      </c>
      <c r="L23" s="3">
        <f t="shared" si="16"/>
        <v>41.391043703887824</v>
      </c>
      <c r="M23" s="3">
        <f t="shared" si="16"/>
        <v>59.772874193787281</v>
      </c>
      <c r="N23" s="3">
        <f t="shared" si="16"/>
        <v>107.61119968194939</v>
      </c>
    </row>
    <row r="24" spans="1:14" ht="15.5" x14ac:dyDescent="0.35">
      <c r="C24" t="s">
        <v>44</v>
      </c>
      <c r="D24" s="4" t="str">
        <f>IFERROR(_xlfn.RRI(5,I23,D23),"")</f>
        <v/>
      </c>
      <c r="E24" s="4" t="str">
        <f>IFERROR(_xlfn.RRI(5,J23,E23),"")</f>
        <v/>
      </c>
      <c r="H24" s="4" t="str">
        <f t="shared" ref="H24:N24" si="17">IFERROR(_xlfn.RRI(5,M23,H23),"")</f>
        <v/>
      </c>
      <c r="I24" s="4">
        <f t="shared" si="17"/>
        <v>-0.70923684466427117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45</v>
      </c>
      <c r="C25" t="s">
        <v>46</v>
      </c>
      <c r="D25" s="3">
        <f>IFERROR(INDEX(D51:D500,MATCH($A$25,$C$51:$C$500,0)),"")</f>
        <v>-1.26</v>
      </c>
      <c r="E25" s="3">
        <f>IFERROR(INDEX(E51:E500,MATCH($A$25,$C$51:$C$500,0)),"")</f>
        <v>-1.52</v>
      </c>
      <c r="H25" s="3">
        <f>IFERROR(INDEX(D25:G25,COUNT(D25:G25)),"")</f>
        <v>-1.52</v>
      </c>
      <c r="I25" s="3">
        <f t="shared" ref="I25:N25" si="18">IFERROR(INDEX(I51:I500,MATCH($C$25,$C$51:$C$500,0)),"")</f>
        <v>0.11</v>
      </c>
      <c r="J25" s="3">
        <f t="shared" si="18"/>
        <v>2.16</v>
      </c>
      <c r="K25" s="3">
        <f t="shared" si="18"/>
        <v>1.68</v>
      </c>
      <c r="L25" s="3">
        <f t="shared" si="18"/>
        <v>22732.35</v>
      </c>
      <c r="M25" s="3">
        <f t="shared" si="18"/>
        <v>19901.830000000002</v>
      </c>
      <c r="N25" s="3">
        <f t="shared" si="18"/>
        <v>14392.39</v>
      </c>
    </row>
    <row r="26" spans="1:14" ht="15.5" x14ac:dyDescent="0.35">
      <c r="C26" t="s">
        <v>47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N26" si="19">IFERROR(_xlfn.RRI(5,M25,H25),"")</f>
        <v/>
      </c>
      <c r="I26" s="4">
        <f t="shared" si="19"/>
        <v>-0.90523413016364396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48</v>
      </c>
      <c r="D27" s="3">
        <f>IFERROR(D4/D21,"")</f>
        <v>22.340427569098711</v>
      </c>
      <c r="E27" s="3">
        <f>IFERROR(E4/E21,"")</f>
        <v>18.893434648927038</v>
      </c>
      <c r="H27" s="3">
        <f t="shared" ref="H27:N27" si="20">IFERROR(H4/H21,"")</f>
        <v>82.467724436051498</v>
      </c>
      <c r="I27" s="3">
        <f t="shared" si="20"/>
        <v>93.999159966523607</v>
      </c>
      <c r="J27" s="3">
        <f t="shared" si="20"/>
        <v>96.498482814592279</v>
      </c>
      <c r="K27" s="3">
        <f t="shared" si="20"/>
        <v>99.719388915591395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49</v>
      </c>
      <c r="D28" s="4">
        <f>IFERROR(_xlfn.RRI(5,I27,D27),"")</f>
        <v>-0.24977159785096148</v>
      </c>
      <c r="E28" s="4">
        <f>IFERROR(_xlfn.RRI(5,J27,E27),"")</f>
        <v>-0.27829770541301879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50</v>
      </c>
      <c r="H29" s="4">
        <f t="shared" ref="H29:N29" si="22">IFERROR(((H25-I25)/I25)*100%,"")</f>
        <v>-14.818181818181818</v>
      </c>
      <c r="I29" s="4">
        <f t="shared" si="22"/>
        <v>-0.94907407407407418</v>
      </c>
      <c r="J29" s="4">
        <f t="shared" si="22"/>
        <v>0.28571428571428586</v>
      </c>
      <c r="K29" s="4">
        <f t="shared" si="22"/>
        <v>-0.99992609651003961</v>
      </c>
      <c r="L29" s="4">
        <f t="shared" si="22"/>
        <v>0.1422241070293534</v>
      </c>
      <c r="M29" s="4">
        <f t="shared" si="22"/>
        <v>0.38280230038235502</v>
      </c>
      <c r="N29" s="4" t="str">
        <f t="shared" si="22"/>
        <v/>
      </c>
    </row>
    <row r="30" spans="1:14" ht="15.5" x14ac:dyDescent="0.35">
      <c r="C30" t="s">
        <v>51</v>
      </c>
      <c r="H30" s="4">
        <f t="shared" ref="H30:N30" si="23">IFERROR(((H27-I27)/I27)*100%,"")</f>
        <v>-0.12267594236564303</v>
      </c>
      <c r="I30" s="4">
        <f t="shared" si="23"/>
        <v>-2.5900125837944578E-2</v>
      </c>
      <c r="J30" s="4">
        <f t="shared" si="23"/>
        <v>-3.2299697541523127E-2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43.25</v>
      </c>
      <c r="E32" s="3">
        <f>IFERROR(INDEX(E51:E500,MATCH($A$32,$C$51:$C$500,0)),"")</f>
        <v>44.57</v>
      </c>
      <c r="H32" s="3">
        <f>IFERROR(INDEX(D32:G32,COUNT(D32:G32)),"")</f>
        <v>44.57</v>
      </c>
      <c r="I32" s="3">
        <f t="shared" ref="I32:N32" si="24">IFERROR(INDEX(I51:I500,MATCH($C$32,$C$51:$C$500,0)),"")</f>
        <v>46.08</v>
      </c>
      <c r="J32" s="3">
        <f t="shared" si="24"/>
        <v>45.98</v>
      </c>
      <c r="K32" s="3">
        <f t="shared" si="24"/>
        <v>12.62</v>
      </c>
      <c r="L32" s="3">
        <f t="shared" si="24"/>
        <v>54838.53</v>
      </c>
      <c r="M32" s="3">
        <f t="shared" si="24"/>
        <v>33247.300000000003</v>
      </c>
      <c r="N32" s="3">
        <f t="shared" si="24"/>
        <v>13374.43</v>
      </c>
    </row>
    <row r="33" spans="1:14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2.2000000000000002</v>
      </c>
      <c r="E33" s="3">
        <f>IFERROR(INDEX(E51:E500,MATCH($A$33,$C$51:$C$500,0)),"")</f>
        <v>2.92</v>
      </c>
      <c r="H33" s="3">
        <f>IFERROR(INDEX(D33:G33,COUNT(D33:G33)),"")</f>
        <v>2.92</v>
      </c>
      <c r="I33" s="3">
        <f t="shared" ref="I33:N33" si="25">IFERROR(INDEX(I51:I500,MATCH($C$33,$C$51:$C$500,0)),"")</f>
        <v>3.54</v>
      </c>
      <c r="J33" s="3">
        <f t="shared" si="25"/>
        <v>2.5</v>
      </c>
      <c r="K33" s="3">
        <f t="shared" si="25"/>
        <v>0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-75.400000000000006</v>
      </c>
      <c r="E34" s="3">
        <f>IFERROR(INDEX(E51:E500,MATCH($A$34,$C$51:$C$500,0)),"")</f>
        <v>-85.53</v>
      </c>
      <c r="H34" s="3">
        <f>IFERROR(INDEX(D34:G34,COUNT(D34:G34)),"")</f>
        <v>-85.53</v>
      </c>
      <c r="I34" s="3">
        <f t="shared" ref="I34:N34" si="26">IFERROR(INDEX(I51:I500,MATCH($C$34,$C$51:$C$500,0)),"")</f>
        <v>1481.82</v>
      </c>
      <c r="J34" s="3">
        <f t="shared" si="26"/>
        <v>53.24</v>
      </c>
      <c r="K34" s="3">
        <f t="shared" si="26"/>
        <v>0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4.25</v>
      </c>
      <c r="E35" s="3">
        <f>IFERROR(INDEX(E51:E500,MATCH($A$35,$C$51:$C$500,0)),"")</f>
        <v>6.88</v>
      </c>
      <c r="H35" s="3">
        <f>IFERROR(INDEX(D35:G35,COUNT(D35:G35)),"")</f>
        <v>6.88</v>
      </c>
      <c r="I35" s="3">
        <f t="shared" ref="I35:N35" si="27">IFERROR(INDEX(I51:I500,MATCH($C$35,$C$51:$C$500,0)),"")</f>
        <v>1.73</v>
      </c>
      <c r="J35" s="3">
        <f t="shared" si="27"/>
        <v>1.19</v>
      </c>
      <c r="K35" s="3">
        <f t="shared" si="27"/>
        <v>0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64</v>
      </c>
      <c r="C36" t="s">
        <v>65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66</v>
      </c>
      <c r="C37" t="s">
        <v>67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73</v>
      </c>
      <c r="C51" t="s">
        <v>6</v>
      </c>
      <c r="D51" s="5">
        <v>52053196236</v>
      </c>
      <c r="E51" s="5">
        <v>44021702732</v>
      </c>
      <c r="F51" s="5">
        <v>65425880106</v>
      </c>
      <c r="G51" s="5">
        <v>44903291333</v>
      </c>
      <c r="I51" s="5">
        <v>219018042722</v>
      </c>
      <c r="J51" s="5">
        <v>224841464958</v>
      </c>
      <c r="K51" s="5">
        <v>185478063383</v>
      </c>
      <c r="L51" s="5">
        <v>144221393248</v>
      </c>
      <c r="M51" s="5">
        <v>126554142107</v>
      </c>
      <c r="N51" s="5">
        <v>92652309017</v>
      </c>
    </row>
    <row r="52" spans="2:14" ht="15.5" x14ac:dyDescent="0.35">
      <c r="C52" t="s">
        <v>74</v>
      </c>
      <c r="D52" s="5">
        <v>-37431933204</v>
      </c>
      <c r="E52" s="5">
        <v>-34168915206</v>
      </c>
      <c r="F52" s="5">
        <v>-46332765384</v>
      </c>
      <c r="G52" s="5">
        <v>-34214832915</v>
      </c>
      <c r="I52" s="5">
        <v>-162547624350</v>
      </c>
      <c r="J52" s="5">
        <v>-166652336522</v>
      </c>
      <c r="K52" s="5">
        <v>-138167407806</v>
      </c>
      <c r="L52" s="5">
        <v>-107650509244</v>
      </c>
      <c r="M52" s="5">
        <v>-94513096094</v>
      </c>
      <c r="N52" s="5">
        <v>-69323528809</v>
      </c>
    </row>
    <row r="53" spans="2:14" ht="15.5" x14ac:dyDescent="0.35">
      <c r="C53" t="s">
        <v>75</v>
      </c>
      <c r="D53" s="5">
        <v>14621263032</v>
      </c>
      <c r="E53" s="5">
        <v>9852787526</v>
      </c>
      <c r="F53" s="5">
        <v>19093114722</v>
      </c>
      <c r="G53" s="5">
        <v>10688458418</v>
      </c>
      <c r="I53" s="5">
        <v>56470418372</v>
      </c>
      <c r="J53" s="5">
        <v>58189128436</v>
      </c>
      <c r="K53" s="5">
        <v>47310655577</v>
      </c>
      <c r="L53" s="5">
        <v>36570884004</v>
      </c>
      <c r="M53" s="5">
        <v>32041046013</v>
      </c>
      <c r="N53" s="5">
        <v>23328780208</v>
      </c>
    </row>
    <row r="54" spans="2:14" ht="15.5" x14ac:dyDescent="0.35">
      <c r="C54" t="s">
        <v>76</v>
      </c>
      <c r="D54" s="5">
        <v>-11118713675</v>
      </c>
      <c r="E54" s="5">
        <v>-12517728336</v>
      </c>
      <c r="F54" s="5">
        <v>-11962653195</v>
      </c>
      <c r="G54" s="5">
        <v>-13232716393</v>
      </c>
      <c r="I54" s="5">
        <v>-47294936801</v>
      </c>
      <c r="J54" s="5">
        <v>-45615591581</v>
      </c>
      <c r="K54" s="5">
        <v>-38233471071</v>
      </c>
      <c r="L54" s="5">
        <v>-25200888868</v>
      </c>
      <c r="M54" s="5">
        <v>-21945906765</v>
      </c>
      <c r="N54" s="5">
        <v>-14675256370</v>
      </c>
    </row>
    <row r="55" spans="2:14" ht="15.5" x14ac:dyDescent="0.35">
      <c r="C55" t="s">
        <v>240</v>
      </c>
      <c r="D55" s="5">
        <v>-5773024632</v>
      </c>
      <c r="E55" s="5">
        <v>-5166710984</v>
      </c>
      <c r="F55" s="5">
        <v>-5874305314</v>
      </c>
      <c r="G55" s="5">
        <v>-5998873073</v>
      </c>
      <c r="I55" s="5">
        <v>-22551582888</v>
      </c>
      <c r="J55" s="5">
        <v>-23140122522</v>
      </c>
      <c r="K55" s="5">
        <v>-19459520664</v>
      </c>
      <c r="L55" s="5">
        <v>-12298772912</v>
      </c>
      <c r="M55" s="5">
        <v>-10387616212</v>
      </c>
      <c r="N55" s="5">
        <v>-6367568380</v>
      </c>
    </row>
    <row r="56" spans="2:14" ht="15.5" x14ac:dyDescent="0.35">
      <c r="C56" t="s">
        <v>77</v>
      </c>
      <c r="D56" s="5">
        <v>-6277533041</v>
      </c>
      <c r="E56" s="5">
        <v>-6419173354</v>
      </c>
      <c r="F56" s="5">
        <v>-7615251265</v>
      </c>
      <c r="G56" s="5">
        <v>-5706939936</v>
      </c>
      <c r="I56" s="5">
        <v>-24743353913</v>
      </c>
      <c r="J56" s="5">
        <v>-22475469059</v>
      </c>
      <c r="K56" s="5">
        <v>-18773950407</v>
      </c>
      <c r="L56" s="5">
        <v>-12902115956</v>
      </c>
      <c r="M56" s="5">
        <v>-11558290553</v>
      </c>
      <c r="N56" s="5">
        <v>-8307687990</v>
      </c>
    </row>
    <row r="57" spans="2:14" ht="15.5" x14ac:dyDescent="0.35">
      <c r="C57" t="s">
        <v>81</v>
      </c>
      <c r="D57" s="5">
        <v>-150887</v>
      </c>
      <c r="E57" s="5">
        <v>-160919</v>
      </c>
      <c r="F57" s="5">
        <v>-272564</v>
      </c>
      <c r="G57" s="5">
        <v>-163448</v>
      </c>
      <c r="I57" s="5">
        <v>-665642</v>
      </c>
      <c r="J57" s="5">
        <v>-320203</v>
      </c>
    </row>
    <row r="58" spans="2:14" ht="15.5" x14ac:dyDescent="0.35">
      <c r="C58" t="s">
        <v>78</v>
      </c>
      <c r="D58" s="5">
        <v>3502549357</v>
      </c>
      <c r="E58" s="5">
        <v>-2664940810</v>
      </c>
      <c r="F58" s="5">
        <v>7130461527</v>
      </c>
      <c r="G58" s="5">
        <v>-2544257975</v>
      </c>
      <c r="I58" s="5">
        <v>9175481571</v>
      </c>
      <c r="J58" s="5">
        <v>12573536855</v>
      </c>
      <c r="K58" s="5">
        <v>9077184506</v>
      </c>
      <c r="L58" s="5">
        <v>11369995136</v>
      </c>
      <c r="M58" s="5">
        <v>10095139248</v>
      </c>
      <c r="N58" s="5">
        <v>8653523838</v>
      </c>
    </row>
    <row r="59" spans="2:14" ht="15.5" x14ac:dyDescent="0.35">
      <c r="C59" t="s">
        <v>79</v>
      </c>
      <c r="D59" s="5">
        <v>-7069054059</v>
      </c>
      <c r="E59" s="5">
        <v>-867913198</v>
      </c>
      <c r="F59" s="5">
        <v>-4363283767</v>
      </c>
      <c r="G59" s="5">
        <v>-256563079</v>
      </c>
      <c r="I59" s="5">
        <v>-8521906555</v>
      </c>
      <c r="J59" s="5">
        <v>-5800722633</v>
      </c>
      <c r="K59" s="5">
        <v>-4711502684</v>
      </c>
      <c r="L59" s="5">
        <v>-3541643700</v>
      </c>
      <c r="M59" s="5">
        <v>-3318785587</v>
      </c>
      <c r="N59" s="5">
        <v>-3979298419</v>
      </c>
    </row>
    <row r="60" spans="2:14" ht="15.5" x14ac:dyDescent="0.35">
      <c r="C60" t="s">
        <v>80</v>
      </c>
      <c r="D60" s="5">
        <v>334161951</v>
      </c>
      <c r="E60" s="5">
        <v>158523267</v>
      </c>
      <c r="F60" s="5">
        <v>581797253</v>
      </c>
      <c r="G60" s="5">
        <v>62332534</v>
      </c>
      <c r="I60" s="5">
        <v>734955389</v>
      </c>
      <c r="J60" s="5">
        <v>152109470</v>
      </c>
      <c r="K60" s="5">
        <v>7609354</v>
      </c>
      <c r="L60" s="5">
        <v>9010444</v>
      </c>
      <c r="M60" s="5">
        <v>9692731</v>
      </c>
      <c r="N60" s="5">
        <v>15471947</v>
      </c>
    </row>
    <row r="61" spans="2:14" ht="15.5" x14ac:dyDescent="0.35">
      <c r="C61" t="s">
        <v>27</v>
      </c>
      <c r="D61" s="5">
        <v>-1096117478</v>
      </c>
      <c r="E61" s="5">
        <v>-1026436465</v>
      </c>
      <c r="F61" s="5">
        <v>-1012940849</v>
      </c>
      <c r="G61" s="5">
        <v>-1331091955</v>
      </c>
      <c r="I61" s="5">
        <v>-5324721773</v>
      </c>
      <c r="J61" s="5">
        <v>-4283597787</v>
      </c>
      <c r="K61" s="5">
        <v>-3139546572</v>
      </c>
      <c r="L61" s="5">
        <v>-2617701361</v>
      </c>
      <c r="M61" s="5">
        <v>-2596271000</v>
      </c>
      <c r="N61" s="5">
        <v>-2839119876</v>
      </c>
    </row>
    <row r="62" spans="2:14" ht="15.5" x14ac:dyDescent="0.35">
      <c r="C62" t="s">
        <v>82</v>
      </c>
      <c r="D62" s="5">
        <v>-7069054059</v>
      </c>
      <c r="E62" s="5">
        <v>-867913198</v>
      </c>
      <c r="F62" s="5">
        <v>-4363283767</v>
      </c>
      <c r="G62" s="5">
        <v>-256563079</v>
      </c>
      <c r="I62" s="5">
        <v>-8521906555</v>
      </c>
      <c r="J62" s="5">
        <v>-5800722633</v>
      </c>
      <c r="K62" s="5">
        <v>-4711502684</v>
      </c>
      <c r="L62" s="5">
        <v>-3541643700</v>
      </c>
      <c r="M62" s="5">
        <v>-3318785587</v>
      </c>
      <c r="N62" s="5">
        <v>-3979298419</v>
      </c>
    </row>
    <row r="63" spans="2:14" ht="15.5" x14ac:dyDescent="0.35">
      <c r="C63" t="s">
        <v>29</v>
      </c>
      <c r="D63" s="5">
        <v>-3566504702</v>
      </c>
      <c r="E63" s="5">
        <v>-3532854008</v>
      </c>
      <c r="F63" s="5">
        <v>2767177760</v>
      </c>
      <c r="G63" s="5">
        <v>-2800821054</v>
      </c>
      <c r="I63" s="5">
        <v>653575016</v>
      </c>
      <c r="J63" s="5">
        <v>6772814222</v>
      </c>
      <c r="K63" s="5">
        <v>4365681822</v>
      </c>
      <c r="L63" s="5">
        <v>7828351436</v>
      </c>
      <c r="M63" s="5">
        <v>6776353661</v>
      </c>
      <c r="N63" s="5">
        <v>4674225419</v>
      </c>
    </row>
    <row r="64" spans="2:14" ht="15.5" x14ac:dyDescent="0.35">
      <c r="C64" t="s">
        <v>28</v>
      </c>
      <c r="D64" s="5">
        <v>642678312</v>
      </c>
      <c r="F64" s="5">
        <v>-398383858</v>
      </c>
      <c r="G64" s="5">
        <v>297206251</v>
      </c>
      <c r="I64" s="5">
        <v>-398383858</v>
      </c>
      <c r="J64" s="5">
        <v>-1746220998</v>
      </c>
      <c r="K64" s="5">
        <v>-1241766816</v>
      </c>
      <c r="L64" s="5">
        <v>-1861110415</v>
      </c>
      <c r="M64" s="5">
        <v>-1800896606</v>
      </c>
      <c r="N64" s="5">
        <v>-1076128023</v>
      </c>
    </row>
    <row r="65" spans="2:14" ht="15.5" x14ac:dyDescent="0.35">
      <c r="C65" t="s">
        <v>87</v>
      </c>
      <c r="D65" s="5">
        <v>-2923826390</v>
      </c>
      <c r="E65" s="5">
        <v>-3532854008</v>
      </c>
      <c r="F65" s="5">
        <v>2368793902</v>
      </c>
      <c r="G65" s="5">
        <v>-2503614803</v>
      </c>
      <c r="I65" s="5">
        <v>255191158</v>
      </c>
      <c r="J65" s="5">
        <v>5026593224</v>
      </c>
      <c r="K65" s="5">
        <v>3123915006</v>
      </c>
      <c r="L65" s="5">
        <v>5967241021</v>
      </c>
      <c r="M65" s="5">
        <v>4975457055</v>
      </c>
      <c r="N65" s="5">
        <v>3598097396</v>
      </c>
    </row>
    <row r="66" spans="2:14" ht="15.5" x14ac:dyDescent="0.35">
      <c r="C66" t="s">
        <v>88</v>
      </c>
      <c r="D66" s="5">
        <v>-147392744</v>
      </c>
      <c r="F66" s="5">
        <v>-15912404</v>
      </c>
      <c r="I66" s="5">
        <v>-15912404</v>
      </c>
      <c r="J66" s="5">
        <v>44883291</v>
      </c>
      <c r="K66" s="5">
        <v>-13470087</v>
      </c>
      <c r="L66" s="5">
        <v>-8953212</v>
      </c>
      <c r="M66" s="5">
        <v>-7239813</v>
      </c>
    </row>
    <row r="67" spans="2:14" ht="15.5" x14ac:dyDescent="0.35">
      <c r="C67" t="s">
        <v>89</v>
      </c>
      <c r="D67" s="5">
        <v>-3071219134</v>
      </c>
      <c r="E67" s="5">
        <v>-3532854008</v>
      </c>
      <c r="F67" s="5">
        <v>2352881498</v>
      </c>
      <c r="G67" s="5">
        <v>-2503614803</v>
      </c>
      <c r="I67" s="5">
        <v>239278754</v>
      </c>
      <c r="J67" s="5">
        <v>5071476515</v>
      </c>
      <c r="K67" s="5">
        <v>3110444919</v>
      </c>
      <c r="L67" s="5">
        <v>5958287809</v>
      </c>
      <c r="M67" s="5">
        <v>4968217242</v>
      </c>
      <c r="N67" s="5">
        <v>3598097396</v>
      </c>
    </row>
    <row r="68" spans="2:14" ht="15.5" x14ac:dyDescent="0.35">
      <c r="C68" t="s">
        <v>90</v>
      </c>
      <c r="D68" s="5">
        <v>-2923826390</v>
      </c>
      <c r="E68" s="5">
        <v>-3532854008</v>
      </c>
      <c r="F68" s="5">
        <v>2368793902</v>
      </c>
      <c r="G68" s="5">
        <v>-2503614803</v>
      </c>
      <c r="I68" s="5">
        <v>255191158</v>
      </c>
      <c r="J68" s="5">
        <v>5026593224</v>
      </c>
      <c r="K68" s="5">
        <v>3123915006</v>
      </c>
      <c r="L68" s="5">
        <v>5967241021</v>
      </c>
      <c r="M68" s="5">
        <v>4975457055</v>
      </c>
      <c r="N68" s="5">
        <v>3598097396</v>
      </c>
    </row>
    <row r="69" spans="2:14" ht="15.5" x14ac:dyDescent="0.35">
      <c r="C69" t="s">
        <v>8</v>
      </c>
      <c r="D69" s="5">
        <v>-3071068247</v>
      </c>
      <c r="E69" s="5">
        <v>-3532693089</v>
      </c>
      <c r="F69" s="5">
        <v>2353154062</v>
      </c>
      <c r="G69" s="5">
        <v>-2503451355</v>
      </c>
      <c r="I69" s="5">
        <v>239944396</v>
      </c>
      <c r="J69" s="5">
        <v>5071796718</v>
      </c>
      <c r="K69" s="5">
        <v>3110444919</v>
      </c>
      <c r="L69" s="5">
        <v>5958287809</v>
      </c>
      <c r="M69" s="5">
        <v>4968217242</v>
      </c>
      <c r="N69" s="5">
        <v>3598097396</v>
      </c>
    </row>
    <row r="70" spans="2:14" ht="15.5" x14ac:dyDescent="0.35">
      <c r="C70" t="s">
        <v>92</v>
      </c>
      <c r="D70" s="5">
        <v>-2923826390</v>
      </c>
      <c r="E70" s="5">
        <v>-3532854008</v>
      </c>
      <c r="F70" s="5">
        <v>2368793902</v>
      </c>
      <c r="G70" s="5">
        <v>-2503614803</v>
      </c>
      <c r="I70" s="5">
        <v>255191158</v>
      </c>
      <c r="J70" s="5">
        <v>5026593224</v>
      </c>
      <c r="K70" s="5">
        <v>3123915006</v>
      </c>
      <c r="L70" s="5">
        <v>5967241021</v>
      </c>
      <c r="M70" s="5">
        <v>4975457055</v>
      </c>
      <c r="N70" s="5">
        <v>3598097396</v>
      </c>
    </row>
    <row r="71" spans="2:14" ht="15.5" x14ac:dyDescent="0.35">
      <c r="C71" t="s">
        <v>93</v>
      </c>
      <c r="D71" s="5">
        <v>-3071219134</v>
      </c>
      <c r="E71" s="5">
        <v>-3532854008</v>
      </c>
      <c r="F71" s="5">
        <v>2352881498</v>
      </c>
      <c r="G71" s="5">
        <v>-2503614803</v>
      </c>
      <c r="I71" s="5">
        <v>239278754</v>
      </c>
      <c r="J71" s="5">
        <v>5071476515</v>
      </c>
      <c r="K71" s="5">
        <v>3110444919</v>
      </c>
      <c r="L71" s="5">
        <v>5958287809</v>
      </c>
      <c r="M71" s="5">
        <v>4968217242</v>
      </c>
      <c r="N71" s="5">
        <v>3598097396</v>
      </c>
    </row>
    <row r="72" spans="2:14" ht="15.5" x14ac:dyDescent="0.35">
      <c r="C72" t="s">
        <v>94</v>
      </c>
      <c r="D72" s="5">
        <v>-3071219134</v>
      </c>
      <c r="E72" s="5">
        <v>-3532854008</v>
      </c>
      <c r="F72" s="5">
        <v>2352881498</v>
      </c>
      <c r="G72" s="5">
        <v>-2503614803</v>
      </c>
      <c r="I72" s="5">
        <v>239278754</v>
      </c>
      <c r="J72" s="5">
        <v>5071476515</v>
      </c>
      <c r="K72" s="5">
        <v>3110444919</v>
      </c>
      <c r="L72" s="5">
        <v>5958287809</v>
      </c>
      <c r="M72" s="5">
        <v>4968217242</v>
      </c>
      <c r="N72" s="5">
        <v>3598097396</v>
      </c>
    </row>
    <row r="74" spans="2:14" ht="15.5" x14ac:dyDescent="0.35">
      <c r="B74" t="s">
        <v>95</v>
      </c>
      <c r="C74" t="s">
        <v>96</v>
      </c>
    </row>
    <row r="75" spans="2:14" ht="15.5" x14ac:dyDescent="0.35">
      <c r="C75" t="s">
        <v>97</v>
      </c>
    </row>
    <row r="76" spans="2:14" ht="15.5" x14ac:dyDescent="0.35">
      <c r="C76" t="s">
        <v>20</v>
      </c>
      <c r="D76" s="5">
        <v>44720878321</v>
      </c>
      <c r="E76" s="5">
        <v>43964435341</v>
      </c>
      <c r="F76" s="5">
        <v>45578424468</v>
      </c>
      <c r="G76" s="5">
        <v>47892648659</v>
      </c>
      <c r="I76" s="5">
        <v>45578424468</v>
      </c>
      <c r="J76" s="5">
        <v>70712482788</v>
      </c>
      <c r="K76" s="5">
        <v>1024192551</v>
      </c>
      <c r="L76" s="5">
        <v>1512905327</v>
      </c>
      <c r="M76" s="5">
        <v>1256956398</v>
      </c>
      <c r="N76" s="5">
        <v>1135990874</v>
      </c>
    </row>
    <row r="77" spans="2:14" ht="15.5" x14ac:dyDescent="0.35">
      <c r="C77" t="s">
        <v>98</v>
      </c>
      <c r="D77" s="5">
        <v>31805833796</v>
      </c>
      <c r="E77" s="5">
        <v>42232441703</v>
      </c>
      <c r="F77" s="5">
        <v>40288978867</v>
      </c>
      <c r="G77" s="5">
        <v>23008459553</v>
      </c>
      <c r="I77" s="5">
        <v>40288978867</v>
      </c>
      <c r="J77" s="5">
        <v>35870375903</v>
      </c>
      <c r="K77" s="5">
        <v>24420596549</v>
      </c>
      <c r="L77" s="5">
        <v>25108383338</v>
      </c>
      <c r="M77" s="5">
        <v>16237583812</v>
      </c>
      <c r="N77" s="5">
        <v>19196832907</v>
      </c>
    </row>
    <row r="78" spans="2:14" ht="15.5" x14ac:dyDescent="0.35">
      <c r="C78" t="s">
        <v>99</v>
      </c>
      <c r="L78" s="5">
        <v>3576924070</v>
      </c>
      <c r="M78" s="5">
        <v>4541713291</v>
      </c>
      <c r="N78" s="5">
        <v>5402681839</v>
      </c>
    </row>
    <row r="79" spans="2:14" ht="15.5" x14ac:dyDescent="0.35">
      <c r="C79" t="s">
        <v>247</v>
      </c>
      <c r="K79" s="5">
        <v>81973647</v>
      </c>
      <c r="L79" s="5">
        <v>3631205000</v>
      </c>
      <c r="M79" s="5">
        <v>5031205000</v>
      </c>
      <c r="N79" s="5">
        <v>6131205000</v>
      </c>
    </row>
    <row r="80" spans="2:14" ht="15.5" x14ac:dyDescent="0.35">
      <c r="C80" t="s">
        <v>100</v>
      </c>
      <c r="D80" s="5">
        <v>31805833796</v>
      </c>
      <c r="E80" s="5">
        <v>42232441703</v>
      </c>
      <c r="F80" s="5">
        <v>40288978867</v>
      </c>
      <c r="G80" s="5">
        <v>23008459553</v>
      </c>
      <c r="I80" s="5">
        <v>40288978867</v>
      </c>
      <c r="J80" s="5">
        <v>35870375903</v>
      </c>
      <c r="K80" s="5">
        <v>24420596549</v>
      </c>
      <c r="L80" s="5">
        <v>25108383338</v>
      </c>
      <c r="M80" s="5">
        <v>16237583812</v>
      </c>
      <c r="N80" s="5">
        <v>19196832907</v>
      </c>
    </row>
    <row r="81" spans="3:14" ht="15.5" x14ac:dyDescent="0.35">
      <c r="C81" t="s">
        <v>101</v>
      </c>
      <c r="D81" s="5">
        <v>1704898870</v>
      </c>
      <c r="E81" s="5">
        <v>1558750000</v>
      </c>
      <c r="F81" s="5">
        <v>3051000000</v>
      </c>
      <c r="G81" s="5">
        <v>3750000</v>
      </c>
      <c r="I81" s="5">
        <v>3051000000</v>
      </c>
      <c r="J81" s="5">
        <v>176350354</v>
      </c>
      <c r="K81" s="5">
        <v>468522978</v>
      </c>
      <c r="L81" s="5">
        <v>93897978</v>
      </c>
      <c r="M81" s="5">
        <v>73555380</v>
      </c>
      <c r="N81" s="5">
        <v>88956578</v>
      </c>
    </row>
    <row r="82" spans="3:14" ht="15.5" x14ac:dyDescent="0.35">
      <c r="C82" t="s">
        <v>102</v>
      </c>
      <c r="D82" s="5">
        <v>1704898870</v>
      </c>
      <c r="E82" s="5">
        <v>1558750000</v>
      </c>
      <c r="F82" s="5">
        <v>3051000000</v>
      </c>
      <c r="G82" s="5">
        <v>3750000</v>
      </c>
      <c r="I82" s="5">
        <v>3051000000</v>
      </c>
      <c r="J82" s="5">
        <v>176350354</v>
      </c>
      <c r="K82" s="5">
        <v>468522978</v>
      </c>
      <c r="L82" s="5">
        <v>93897978</v>
      </c>
      <c r="M82" s="5">
        <v>73555380</v>
      </c>
      <c r="N82" s="5">
        <v>88956578</v>
      </c>
    </row>
    <row r="83" spans="3:14" ht="15.5" x14ac:dyDescent="0.35">
      <c r="C83" t="s">
        <v>103</v>
      </c>
      <c r="D83" s="5">
        <v>66029585759</v>
      </c>
      <c r="E83" s="5">
        <v>62479614415</v>
      </c>
      <c r="F83" s="5">
        <v>64608659904</v>
      </c>
      <c r="G83" s="5">
        <v>70156784187</v>
      </c>
      <c r="I83" s="5">
        <v>64608659904</v>
      </c>
      <c r="J83" s="5">
        <v>63288232217</v>
      </c>
      <c r="K83" s="5">
        <v>40536664440</v>
      </c>
      <c r="L83" s="5">
        <v>23752901244</v>
      </c>
      <c r="M83" s="5">
        <v>17494268258</v>
      </c>
      <c r="N83" s="5">
        <v>18402130895</v>
      </c>
    </row>
    <row r="84" spans="3:14" ht="15.5" x14ac:dyDescent="0.35">
      <c r="C84" t="s">
        <v>81</v>
      </c>
      <c r="D84" s="5">
        <v>-148382620</v>
      </c>
      <c r="E84" s="5">
        <v>-838989</v>
      </c>
      <c r="F84" s="5">
        <v>-678070</v>
      </c>
      <c r="G84" s="5">
        <v>15506898</v>
      </c>
      <c r="I84" s="5">
        <v>-678070</v>
      </c>
      <c r="J84" s="5">
        <v>15899976</v>
      </c>
      <c r="K84" s="5">
        <v>-29663112</v>
      </c>
      <c r="L84" s="5">
        <v>-16193025</v>
      </c>
      <c r="M84" s="5">
        <v>-7239813</v>
      </c>
    </row>
    <row r="85" spans="3:14" ht="15.5" x14ac:dyDescent="0.35">
      <c r="C85" t="s">
        <v>104</v>
      </c>
      <c r="D85" s="5">
        <v>145604591823</v>
      </c>
      <c r="E85" s="5">
        <v>151459636477</v>
      </c>
      <c r="F85" s="5">
        <v>154473604803</v>
      </c>
      <c r="G85" s="5">
        <v>142857360101</v>
      </c>
      <c r="I85" s="5">
        <v>154473604803</v>
      </c>
      <c r="J85" s="5">
        <v>171300329550</v>
      </c>
      <c r="K85" s="5">
        <v>68205785684</v>
      </c>
      <c r="L85" s="5">
        <v>51965872020</v>
      </c>
      <c r="M85" s="5">
        <v>36168792437</v>
      </c>
      <c r="N85" s="5">
        <v>39796683012</v>
      </c>
    </row>
    <row r="86" spans="3:14" ht="15.5" x14ac:dyDescent="0.35">
      <c r="C86" t="s">
        <v>105</v>
      </c>
    </row>
    <row r="87" spans="3:14" ht="15.5" x14ac:dyDescent="0.35">
      <c r="C87" t="s">
        <v>106</v>
      </c>
      <c r="D87" s="5">
        <v>37491507343</v>
      </c>
      <c r="E87" s="5">
        <v>32255333004</v>
      </c>
      <c r="F87" s="5">
        <v>32573137114</v>
      </c>
      <c r="G87" s="5">
        <v>33466801257</v>
      </c>
      <c r="I87" s="5">
        <v>32573137114</v>
      </c>
      <c r="J87" s="5">
        <v>30530306856</v>
      </c>
      <c r="K87" s="5">
        <v>19069448520</v>
      </c>
      <c r="L87" s="5">
        <v>19768408332</v>
      </c>
      <c r="M87" s="5">
        <v>20337862484</v>
      </c>
      <c r="N87" s="5">
        <v>21158494383</v>
      </c>
    </row>
    <row r="88" spans="3:14" ht="15.5" x14ac:dyDescent="0.35">
      <c r="C88" t="s">
        <v>108</v>
      </c>
      <c r="D88" s="5">
        <v>1996636928</v>
      </c>
      <c r="E88" s="5">
        <v>1312386303</v>
      </c>
      <c r="F88" s="5">
        <v>1312386303</v>
      </c>
      <c r="G88" s="5">
        <v>1104744356</v>
      </c>
      <c r="I88" s="5">
        <v>1312386303</v>
      </c>
      <c r="J88" s="5">
        <v>1104744356</v>
      </c>
      <c r="K88" s="5">
        <v>843893624</v>
      </c>
      <c r="L88" s="5">
        <v>576160710</v>
      </c>
      <c r="M88" s="5">
        <v>447289055</v>
      </c>
      <c r="N88" s="5">
        <v>342647477</v>
      </c>
    </row>
    <row r="89" spans="3:14" ht="15.5" x14ac:dyDescent="0.35">
      <c r="C89" t="s">
        <v>109</v>
      </c>
      <c r="D89" s="5">
        <v>54336543160</v>
      </c>
      <c r="E89" s="5">
        <v>52921743498</v>
      </c>
      <c r="F89" s="5">
        <v>51227940002</v>
      </c>
      <c r="G89" s="5">
        <v>51186320932</v>
      </c>
      <c r="I89" s="5">
        <v>51227940002</v>
      </c>
      <c r="J89" s="5">
        <v>44521097720</v>
      </c>
      <c r="K89" s="5">
        <v>23701813763</v>
      </c>
      <c r="L89" s="5">
        <v>22024401804</v>
      </c>
      <c r="M89" s="5">
        <v>20985411735</v>
      </c>
      <c r="N89" s="5">
        <v>22110010847</v>
      </c>
    </row>
    <row r="90" spans="3:14" ht="15.5" x14ac:dyDescent="0.35">
      <c r="C90" t="s">
        <v>110</v>
      </c>
      <c r="D90" s="5">
        <v>199941134983</v>
      </c>
      <c r="E90" s="5">
        <v>204381379975</v>
      </c>
      <c r="F90" s="5">
        <v>205701544805</v>
      </c>
      <c r="G90" s="5">
        <v>194043681033</v>
      </c>
      <c r="I90" s="5">
        <v>205701544805</v>
      </c>
      <c r="J90" s="5">
        <v>215821427270</v>
      </c>
      <c r="K90" s="5">
        <v>91907599447</v>
      </c>
      <c r="L90" s="5">
        <v>73990273824</v>
      </c>
      <c r="M90" s="5">
        <v>57154204172</v>
      </c>
      <c r="N90" s="5">
        <v>61906693859</v>
      </c>
    </row>
    <row r="91" spans="3:14" ht="15.5" x14ac:dyDescent="0.35">
      <c r="C91" t="s">
        <v>111</v>
      </c>
    </row>
    <row r="92" spans="3:14" ht="15.5" x14ac:dyDescent="0.35">
      <c r="C92" t="s">
        <v>112</v>
      </c>
    </row>
    <row r="93" spans="3:14" ht="15.5" x14ac:dyDescent="0.35">
      <c r="C93" t="s">
        <v>113</v>
      </c>
      <c r="D93" s="5">
        <v>84526856950</v>
      </c>
      <c r="E93" s="5">
        <v>85707736466</v>
      </c>
      <c r="F93" s="5">
        <v>82484632287</v>
      </c>
      <c r="G93" s="5">
        <v>73056273694</v>
      </c>
      <c r="I93" s="5">
        <v>82484632287</v>
      </c>
      <c r="J93" s="5">
        <v>91922402087</v>
      </c>
      <c r="K93" s="5">
        <v>58347394795</v>
      </c>
      <c r="L93" s="5">
        <v>40771099055</v>
      </c>
      <c r="M93" s="5">
        <v>28249367226</v>
      </c>
      <c r="N93" s="5">
        <v>35395417912</v>
      </c>
    </row>
    <row r="94" spans="3:14" ht="15.5" x14ac:dyDescent="0.35">
      <c r="C94" t="s">
        <v>250</v>
      </c>
      <c r="D94" s="5">
        <v>33712776066</v>
      </c>
      <c r="E94" s="5">
        <v>33615007319</v>
      </c>
      <c r="F94" s="5">
        <v>33995684866</v>
      </c>
      <c r="G94" s="5">
        <v>33902091889</v>
      </c>
      <c r="I94" s="5">
        <v>33995684866</v>
      </c>
      <c r="J94" s="5">
        <v>53529645142</v>
      </c>
      <c r="K94" s="5">
        <v>13476708270</v>
      </c>
      <c r="L94" s="5">
        <v>8659934995</v>
      </c>
      <c r="M94" s="5">
        <v>7221818458</v>
      </c>
      <c r="N94" s="5">
        <v>7144244111</v>
      </c>
    </row>
    <row r="95" spans="3:14" ht="15.5" x14ac:dyDescent="0.35">
      <c r="C95" t="s">
        <v>114</v>
      </c>
    </row>
    <row r="96" spans="3:14" ht="15.5" x14ac:dyDescent="0.35">
      <c r="C96" t="s">
        <v>251</v>
      </c>
      <c r="D96" s="5">
        <v>43728420364</v>
      </c>
      <c r="E96" s="5">
        <v>43732115327</v>
      </c>
      <c r="F96" s="5">
        <v>37215243932</v>
      </c>
      <c r="G96" s="5">
        <v>31208011240</v>
      </c>
      <c r="I96" s="5">
        <v>37215243932</v>
      </c>
      <c r="J96" s="5">
        <v>32508992835</v>
      </c>
      <c r="K96" s="5">
        <v>41380947465</v>
      </c>
      <c r="L96" s="5">
        <v>29247604296</v>
      </c>
      <c r="M96" s="5">
        <v>18246503345</v>
      </c>
      <c r="N96" s="5">
        <v>25562743006</v>
      </c>
    </row>
    <row r="97" spans="3:14" ht="15.5" x14ac:dyDescent="0.35">
      <c r="C97" t="s">
        <v>117</v>
      </c>
      <c r="D97" s="5">
        <v>751057237</v>
      </c>
      <c r="E97" s="5">
        <v>1814387012</v>
      </c>
      <c r="F97" s="5">
        <v>2148805405</v>
      </c>
      <c r="G97" s="5">
        <v>262177866</v>
      </c>
      <c r="I97" s="5">
        <v>2148805405</v>
      </c>
      <c r="J97" s="5">
        <v>484095158</v>
      </c>
      <c r="K97" s="5">
        <v>367437695</v>
      </c>
      <c r="L97" s="5">
        <v>189943853</v>
      </c>
      <c r="M97" s="5">
        <v>211247288</v>
      </c>
      <c r="N97" s="5">
        <v>191082090</v>
      </c>
    </row>
    <row r="98" spans="3:14" ht="15.5" x14ac:dyDescent="0.35">
      <c r="C98" t="s">
        <v>116</v>
      </c>
      <c r="D98" s="5">
        <v>2115265479</v>
      </c>
      <c r="E98" s="5">
        <v>2446378757</v>
      </c>
      <c r="F98" s="5">
        <v>5114351670</v>
      </c>
      <c r="G98" s="5">
        <v>3344296007</v>
      </c>
      <c r="I98" s="5">
        <v>5114351670</v>
      </c>
      <c r="J98" s="5">
        <v>1986539629</v>
      </c>
      <c r="K98" s="5">
        <v>758650539</v>
      </c>
      <c r="L98" s="5">
        <v>791686643</v>
      </c>
      <c r="M98" s="5">
        <v>1480477115</v>
      </c>
      <c r="N98" s="5">
        <v>1386511378</v>
      </c>
    </row>
    <row r="99" spans="3:14" ht="15.5" x14ac:dyDescent="0.35">
      <c r="C99" t="s">
        <v>322</v>
      </c>
    </row>
    <row r="100" spans="3:14" ht="15.5" x14ac:dyDescent="0.35">
      <c r="C100" t="s">
        <v>255</v>
      </c>
      <c r="D100" s="5">
        <v>8000991200</v>
      </c>
      <c r="E100" s="5">
        <v>8714859115</v>
      </c>
      <c r="F100" s="5">
        <v>9427003218</v>
      </c>
      <c r="G100" s="5">
        <v>10177461722</v>
      </c>
      <c r="I100" s="5">
        <v>9427003218</v>
      </c>
      <c r="J100" s="5">
        <v>12209093151</v>
      </c>
      <c r="K100" s="5">
        <v>6575732354</v>
      </c>
      <c r="L100" s="5">
        <v>9063776620</v>
      </c>
      <c r="M100" s="5">
        <v>9220120596</v>
      </c>
      <c r="N100" s="5">
        <v>10303520985</v>
      </c>
    </row>
    <row r="101" spans="3:14" ht="15.5" x14ac:dyDescent="0.35">
      <c r="C101" t="s">
        <v>323</v>
      </c>
      <c r="D101" s="5">
        <v>860522494</v>
      </c>
      <c r="E101" s="5">
        <v>1163845447</v>
      </c>
      <c r="F101" s="5">
        <v>1462116345</v>
      </c>
      <c r="G101" s="5">
        <v>1755423598</v>
      </c>
      <c r="I101" s="5">
        <v>1462116345</v>
      </c>
      <c r="J101" s="5">
        <v>523253069</v>
      </c>
      <c r="K101" s="5">
        <v>75637712</v>
      </c>
      <c r="L101" s="5">
        <v>166402964</v>
      </c>
      <c r="N101" s="5">
        <v>5930840</v>
      </c>
    </row>
    <row r="102" spans="3:14" ht="15.5" x14ac:dyDescent="0.35">
      <c r="C102" t="s">
        <v>325</v>
      </c>
      <c r="D102" s="5">
        <v>4003612289</v>
      </c>
      <c r="E102" s="5">
        <v>3962258720</v>
      </c>
      <c r="F102" s="5">
        <v>3921397017</v>
      </c>
      <c r="G102" s="5">
        <v>3838581361</v>
      </c>
      <c r="I102" s="5">
        <v>3921397017</v>
      </c>
      <c r="J102" s="5">
        <v>3359131479</v>
      </c>
      <c r="K102" s="5">
        <v>2363650826</v>
      </c>
      <c r="L102" s="5">
        <v>1881929268</v>
      </c>
      <c r="M102" s="5">
        <v>1089321020</v>
      </c>
      <c r="N102" s="5">
        <v>1110837327</v>
      </c>
    </row>
    <row r="103" spans="3:14" ht="15.5" x14ac:dyDescent="0.35">
      <c r="C103" t="s">
        <v>122</v>
      </c>
      <c r="D103" s="5">
        <v>14729085580</v>
      </c>
      <c r="E103" s="5">
        <v>14917231922</v>
      </c>
      <c r="F103" s="5">
        <v>15927646923</v>
      </c>
      <c r="G103" s="5">
        <v>16051023242</v>
      </c>
      <c r="I103" s="5">
        <v>15927646923</v>
      </c>
      <c r="J103" s="5">
        <v>16850484142</v>
      </c>
      <c r="K103" s="5">
        <v>10054646018</v>
      </c>
      <c r="L103" s="5">
        <v>18824061054</v>
      </c>
      <c r="M103" s="5">
        <v>20593011040</v>
      </c>
      <c r="N103" s="5">
        <v>23167667283</v>
      </c>
    </row>
    <row r="104" spans="3:14" ht="15.5" x14ac:dyDescent="0.35">
      <c r="C104" t="s">
        <v>123</v>
      </c>
      <c r="D104" s="5">
        <v>14729085580</v>
      </c>
      <c r="E104" s="5">
        <v>14917231922</v>
      </c>
      <c r="F104" s="5">
        <v>15927646923</v>
      </c>
      <c r="G104" s="5">
        <v>16051023242</v>
      </c>
      <c r="I104" s="5">
        <v>15927646923</v>
      </c>
      <c r="J104" s="5">
        <v>16850484142</v>
      </c>
      <c r="K104" s="5">
        <v>10054646018</v>
      </c>
      <c r="L104" s="5">
        <v>18824061054</v>
      </c>
      <c r="M104" s="5">
        <v>20593011040</v>
      </c>
      <c r="N104" s="5">
        <v>23167667283</v>
      </c>
    </row>
    <row r="105" spans="3:14" ht="15.5" x14ac:dyDescent="0.35">
      <c r="C105" t="s">
        <v>119</v>
      </c>
    </row>
    <row r="106" spans="3:14" ht="15.5" x14ac:dyDescent="0.35">
      <c r="C106" t="s">
        <v>121</v>
      </c>
      <c r="D106" s="5">
        <v>8861513694</v>
      </c>
      <c r="E106" s="5">
        <v>9878704562</v>
      </c>
      <c r="F106" s="5">
        <v>10889119563</v>
      </c>
      <c r="G106" s="5">
        <v>11932885320</v>
      </c>
      <c r="I106" s="5">
        <v>10889119563</v>
      </c>
      <c r="J106" s="5">
        <v>12732346220</v>
      </c>
      <c r="K106" s="5">
        <v>6651370066</v>
      </c>
      <c r="L106" s="5">
        <v>9230179584</v>
      </c>
      <c r="M106" s="5">
        <v>9220120596</v>
      </c>
      <c r="N106" s="5">
        <v>10309451825</v>
      </c>
    </row>
    <row r="107" spans="3:14" ht="15.5" x14ac:dyDescent="0.35">
      <c r="C107" t="s">
        <v>115</v>
      </c>
    </row>
    <row r="108" spans="3:14" ht="15.5" x14ac:dyDescent="0.35">
      <c r="C108" t="s">
        <v>252</v>
      </c>
      <c r="K108" s="5">
        <v>81973647</v>
      </c>
      <c r="L108" s="5">
        <v>7208129070</v>
      </c>
      <c r="M108" s="5">
        <v>9572918291</v>
      </c>
      <c r="N108" s="5">
        <v>11533886839</v>
      </c>
    </row>
    <row r="109" spans="3:14" ht="15.5" x14ac:dyDescent="0.35">
      <c r="C109" t="s">
        <v>124</v>
      </c>
      <c r="D109" s="5">
        <v>99255942530</v>
      </c>
      <c r="E109" s="5">
        <v>100624968388</v>
      </c>
      <c r="F109" s="5">
        <v>98412279210</v>
      </c>
      <c r="G109" s="5">
        <v>89107296936</v>
      </c>
      <c r="I109" s="5">
        <v>98412279210</v>
      </c>
      <c r="J109" s="5">
        <v>108772886229</v>
      </c>
      <c r="K109" s="5">
        <v>68402040813</v>
      </c>
      <c r="L109" s="5">
        <v>59595160109</v>
      </c>
      <c r="M109" s="5">
        <v>48842378266</v>
      </c>
      <c r="N109" s="5">
        <v>58563085195</v>
      </c>
    </row>
    <row r="110" spans="3:14" ht="15.5" x14ac:dyDescent="0.35">
      <c r="C110" t="s">
        <v>125</v>
      </c>
    </row>
    <row r="111" spans="3:14" ht="15.5" x14ac:dyDescent="0.35">
      <c r="C111" t="s">
        <v>126</v>
      </c>
      <c r="D111" s="5">
        <v>23281530480</v>
      </c>
      <c r="E111" s="5">
        <v>23281530480</v>
      </c>
      <c r="F111" s="5">
        <v>23281530480</v>
      </c>
      <c r="G111" s="5">
        <v>23281530480</v>
      </c>
      <c r="I111" s="5">
        <v>23281530480</v>
      </c>
      <c r="J111" s="5">
        <v>23281458190</v>
      </c>
      <c r="K111" s="5">
        <v>18625000000</v>
      </c>
      <c r="L111" s="5">
        <v>2625000000</v>
      </c>
      <c r="M111" s="5">
        <v>2500000000</v>
      </c>
      <c r="N111" s="5">
        <v>2500000000</v>
      </c>
    </row>
    <row r="112" spans="3:14" ht="15.5" x14ac:dyDescent="0.35">
      <c r="C112" t="s">
        <v>127</v>
      </c>
      <c r="D112" s="5">
        <v>73815421212</v>
      </c>
      <c r="E112" s="5">
        <v>73815421212</v>
      </c>
      <c r="F112" s="5">
        <v>73815421212</v>
      </c>
      <c r="G112" s="5">
        <v>73815421212</v>
      </c>
      <c r="I112" s="5">
        <v>73815421212</v>
      </c>
      <c r="J112" s="5">
        <v>73814047702</v>
      </c>
    </row>
    <row r="113" spans="2:14" ht="15.5" x14ac:dyDescent="0.35">
      <c r="C113" t="s">
        <v>128</v>
      </c>
      <c r="D113" s="5">
        <v>3736623381</v>
      </c>
      <c r="E113" s="5">
        <v>6660298884</v>
      </c>
      <c r="F113" s="5">
        <v>10192991973</v>
      </c>
      <c r="G113" s="5">
        <v>7823925507</v>
      </c>
      <c r="I113" s="5">
        <v>10192991973</v>
      </c>
      <c r="J113" s="5">
        <v>9937135173</v>
      </c>
      <c r="K113" s="5">
        <v>4910221746</v>
      </c>
      <c r="L113" s="5">
        <v>11786306740</v>
      </c>
      <c r="M113" s="5">
        <v>5819065719</v>
      </c>
      <c r="N113" s="5">
        <v>843608664</v>
      </c>
    </row>
    <row r="114" spans="2:14" ht="15.5" x14ac:dyDescent="0.35">
      <c r="C114" t="s">
        <v>257</v>
      </c>
      <c r="D114" s="5">
        <v>400000000</v>
      </c>
      <c r="E114" s="5">
        <v>400000000</v>
      </c>
      <c r="F114" s="5">
        <v>400000000</v>
      </c>
      <c r="G114" s="5">
        <v>400000000</v>
      </c>
      <c r="I114" s="5">
        <v>400000000</v>
      </c>
      <c r="J114" s="5">
        <v>400000000</v>
      </c>
      <c r="K114" s="5">
        <v>400000000</v>
      </c>
    </row>
    <row r="115" spans="2:14" ht="15.5" x14ac:dyDescent="0.35">
      <c r="C115" t="s">
        <v>258</v>
      </c>
      <c r="D115" s="5">
        <v>3336623381</v>
      </c>
      <c r="E115" s="5">
        <v>6260298884</v>
      </c>
      <c r="F115" s="5">
        <v>9792991973</v>
      </c>
      <c r="G115" s="5">
        <v>7423925507</v>
      </c>
      <c r="I115" s="5">
        <v>9792991973</v>
      </c>
      <c r="J115" s="5">
        <v>9537135173</v>
      </c>
      <c r="K115" s="5">
        <v>4510221746</v>
      </c>
      <c r="L115" s="5">
        <v>11786306740</v>
      </c>
      <c r="M115" s="5">
        <v>5819065719</v>
      </c>
      <c r="N115" s="5">
        <v>843608664</v>
      </c>
    </row>
    <row r="116" spans="2:14" ht="15.5" x14ac:dyDescent="0.35">
      <c r="C116" t="s">
        <v>259</v>
      </c>
      <c r="D116" s="5">
        <v>3736623381</v>
      </c>
      <c r="E116" s="5">
        <v>6660298884</v>
      </c>
      <c r="F116" s="5">
        <v>10192991973</v>
      </c>
      <c r="G116" s="5">
        <v>7823925507</v>
      </c>
      <c r="I116" s="5">
        <v>10192991973</v>
      </c>
      <c r="J116" s="5">
        <v>9937135173</v>
      </c>
      <c r="K116" s="5">
        <v>4910221746</v>
      </c>
      <c r="L116" s="5">
        <v>11786306740</v>
      </c>
      <c r="M116" s="5">
        <v>5819065719</v>
      </c>
      <c r="N116" s="5">
        <v>843608664</v>
      </c>
    </row>
    <row r="117" spans="2:14" ht="15.5" x14ac:dyDescent="0.35">
      <c r="C117" t="s">
        <v>10</v>
      </c>
      <c r="D117" s="5">
        <v>100685192453</v>
      </c>
      <c r="E117" s="5">
        <v>103756411587</v>
      </c>
      <c r="F117" s="5">
        <v>107289265595</v>
      </c>
      <c r="G117" s="5">
        <v>104936384097</v>
      </c>
      <c r="I117" s="5">
        <v>107289265595</v>
      </c>
      <c r="J117" s="5">
        <v>107048541041</v>
      </c>
      <c r="K117" s="5">
        <v>23505558634</v>
      </c>
      <c r="L117" s="5">
        <v>14395113715</v>
      </c>
      <c r="M117" s="5">
        <v>8311825906</v>
      </c>
      <c r="N117" s="5">
        <v>3343608664</v>
      </c>
    </row>
    <row r="118" spans="2:14" ht="15.5" x14ac:dyDescent="0.35">
      <c r="C118" t="s">
        <v>129</v>
      </c>
      <c r="D118" s="5">
        <v>199941134983</v>
      </c>
      <c r="E118" s="5">
        <v>204381379975</v>
      </c>
      <c r="F118" s="5">
        <v>205701544805</v>
      </c>
      <c r="G118" s="5">
        <v>194043681033</v>
      </c>
      <c r="I118" s="5">
        <v>205701544805</v>
      </c>
      <c r="J118" s="5">
        <v>215821427270</v>
      </c>
      <c r="K118" s="5">
        <v>91907599447</v>
      </c>
      <c r="L118" s="5">
        <v>73990273824</v>
      </c>
      <c r="M118" s="5">
        <v>57154204172</v>
      </c>
      <c r="N118" s="5">
        <v>61906693859</v>
      </c>
    </row>
    <row r="119" spans="2:14" ht="15.5" x14ac:dyDescent="0.35">
      <c r="C119" t="s">
        <v>130</v>
      </c>
      <c r="D119" s="5">
        <v>2328153048</v>
      </c>
      <c r="E119" s="5">
        <v>2328153048</v>
      </c>
      <c r="F119" s="5">
        <v>2328153048</v>
      </c>
      <c r="G119" s="5">
        <v>2328153048</v>
      </c>
      <c r="I119" s="5">
        <v>2328153048</v>
      </c>
      <c r="J119" s="5">
        <v>2328153048</v>
      </c>
      <c r="K119" s="5">
        <v>1862500000</v>
      </c>
      <c r="L119" s="5">
        <v>262500</v>
      </c>
      <c r="M119" s="5">
        <v>250000</v>
      </c>
      <c r="N119" s="5">
        <v>250000</v>
      </c>
    </row>
    <row r="121" spans="2:14" ht="15.5" x14ac:dyDescent="0.35">
      <c r="B121" t="s">
        <v>131</v>
      </c>
      <c r="C121" t="s">
        <v>132</v>
      </c>
      <c r="D121" s="5">
        <v>4623951106</v>
      </c>
      <c r="E121" s="5">
        <v>131617614</v>
      </c>
      <c r="F121" s="5">
        <v>2791880368</v>
      </c>
      <c r="G121" s="5">
        <v>-873474123</v>
      </c>
      <c r="I121" s="5">
        <v>8501927599</v>
      </c>
      <c r="J121" s="5">
        <v>-35133470625</v>
      </c>
      <c r="K121" s="5">
        <v>-1178753852</v>
      </c>
      <c r="L121" s="5">
        <v>1251808425</v>
      </c>
      <c r="M121" s="5">
        <v>3598630660</v>
      </c>
      <c r="N121" s="5">
        <v>-823982611</v>
      </c>
    </row>
    <row r="122" spans="2:14" ht="15.5" x14ac:dyDescent="0.35">
      <c r="C122" t="s">
        <v>363</v>
      </c>
      <c r="D122" s="5">
        <v>62325041081</v>
      </c>
      <c r="E122" s="5">
        <v>42126679830</v>
      </c>
      <c r="F122" s="5">
        <v>47709957262</v>
      </c>
      <c r="G122" s="5">
        <v>54501093345</v>
      </c>
      <c r="I122" s="5">
        <v>214611153715</v>
      </c>
      <c r="J122" s="5">
        <v>213056833921</v>
      </c>
      <c r="K122" s="5">
        <v>206287019261</v>
      </c>
      <c r="L122" s="5">
        <v>135215263482</v>
      </c>
      <c r="M122" s="5">
        <v>129335683397</v>
      </c>
      <c r="N122" s="5">
        <v>84436698830</v>
      </c>
    </row>
    <row r="123" spans="2:14" ht="15.5" x14ac:dyDescent="0.35">
      <c r="C123" t="s">
        <v>465</v>
      </c>
      <c r="D123" s="5">
        <v>-43033885850</v>
      </c>
      <c r="E123" s="5">
        <v>-25522998322</v>
      </c>
      <c r="F123" s="5">
        <v>-34777408409</v>
      </c>
      <c r="G123" s="5">
        <v>-42467723446</v>
      </c>
      <c r="I123" s="5">
        <v>-159161800940</v>
      </c>
      <c r="J123" s="5">
        <v>-198275858929</v>
      </c>
      <c r="K123" s="5">
        <v>-162600936127</v>
      </c>
      <c r="L123" s="5">
        <v>-103392951445</v>
      </c>
      <c r="M123" s="5">
        <v>-100917414742</v>
      </c>
      <c r="N123" s="5">
        <v>-69847735822</v>
      </c>
    </row>
    <row r="124" spans="2:14" ht="15.5" x14ac:dyDescent="0.35">
      <c r="C124" t="s">
        <v>365</v>
      </c>
      <c r="D124" s="5">
        <v>-8707328262</v>
      </c>
      <c r="E124" s="5">
        <v>-8174140388</v>
      </c>
      <c r="F124" s="5">
        <v>-8817187415</v>
      </c>
      <c r="G124" s="5">
        <v>-8182207524</v>
      </c>
      <c r="I124" s="5">
        <v>-30939309004</v>
      </c>
      <c r="J124" s="5">
        <v>-30609641723</v>
      </c>
      <c r="K124" s="5">
        <v>-26136130518</v>
      </c>
      <c r="L124" s="5">
        <v>-16200586390</v>
      </c>
      <c r="M124" s="5">
        <v>-15182885593</v>
      </c>
      <c r="N124" s="5">
        <v>-9127506508</v>
      </c>
    </row>
    <row r="125" spans="2:14" ht="15.5" x14ac:dyDescent="0.35">
      <c r="C125" t="s">
        <v>466</v>
      </c>
      <c r="D125" s="5">
        <v>-4940668419</v>
      </c>
      <c r="E125" s="5">
        <v>-6794271908</v>
      </c>
      <c r="F125" s="5">
        <v>-388546874</v>
      </c>
      <c r="G125" s="5">
        <v>-2827643677</v>
      </c>
      <c r="I125" s="5">
        <v>-9697853573</v>
      </c>
      <c r="J125" s="5">
        <v>-11366059093</v>
      </c>
      <c r="K125" s="5">
        <v>-11500876673</v>
      </c>
      <c r="L125" s="5">
        <v>-7877425012</v>
      </c>
      <c r="M125" s="5">
        <v>-5648790484</v>
      </c>
      <c r="N125" s="5">
        <v>-2469311182</v>
      </c>
    </row>
    <row r="126" spans="2:14" ht="15.5" x14ac:dyDescent="0.35">
      <c r="C126" t="s">
        <v>415</v>
      </c>
      <c r="D126" s="5">
        <v>334161951</v>
      </c>
      <c r="E126" s="5">
        <v>158523267</v>
      </c>
      <c r="F126" s="5">
        <v>581797253</v>
      </c>
      <c r="G126" s="5">
        <v>62332534</v>
      </c>
      <c r="I126" s="5">
        <v>734955389</v>
      </c>
      <c r="J126" s="5">
        <v>152109470</v>
      </c>
      <c r="K126" s="5">
        <v>7609354</v>
      </c>
      <c r="L126" s="5">
        <v>9010444</v>
      </c>
      <c r="M126" s="5">
        <v>9692731</v>
      </c>
      <c r="N126" s="5">
        <v>15471947</v>
      </c>
    </row>
    <row r="127" spans="2:14" ht="15.5" x14ac:dyDescent="0.35">
      <c r="C127" t="s">
        <v>366</v>
      </c>
      <c r="D127" s="5">
        <v>-1096117478</v>
      </c>
      <c r="E127" s="5">
        <v>-1026436465</v>
      </c>
      <c r="F127" s="5">
        <v>-1012940849</v>
      </c>
      <c r="G127" s="5">
        <v>-1331091955</v>
      </c>
      <c r="I127" s="5">
        <v>-5324721773</v>
      </c>
      <c r="J127" s="5">
        <v>-4283597787</v>
      </c>
      <c r="K127" s="5">
        <v>-3139546572</v>
      </c>
      <c r="L127" s="5">
        <v>-2617701361</v>
      </c>
      <c r="M127" s="5">
        <v>-2596271000</v>
      </c>
      <c r="N127" s="5">
        <v>-2839119876</v>
      </c>
    </row>
    <row r="128" spans="2:14" ht="15.5" x14ac:dyDescent="0.35">
      <c r="C128" t="s">
        <v>1429</v>
      </c>
      <c r="D128" s="5">
        <v>248837483</v>
      </c>
      <c r="I128" s="5">
        <v>778736435</v>
      </c>
      <c r="J128" s="5">
        <v>6967170</v>
      </c>
    </row>
    <row r="129" spans="3:14" ht="15.5" x14ac:dyDescent="0.35">
      <c r="C129" t="s">
        <v>137</v>
      </c>
      <c r="D129" s="5">
        <v>-506089400</v>
      </c>
      <c r="E129" s="5">
        <v>-635738400</v>
      </c>
      <c r="F129" s="5">
        <v>-503790600</v>
      </c>
      <c r="G129" s="5">
        <v>-628233400</v>
      </c>
      <c r="I129" s="5">
        <v>-2499232650</v>
      </c>
      <c r="J129" s="5">
        <v>-3814223654</v>
      </c>
      <c r="K129" s="5">
        <v>-4095892577</v>
      </c>
      <c r="L129" s="5">
        <v>-3883801293</v>
      </c>
      <c r="M129" s="5">
        <v>-1401383649</v>
      </c>
      <c r="N129" s="5">
        <v>-992480000</v>
      </c>
    </row>
    <row r="130" spans="3:14" ht="15.5" x14ac:dyDescent="0.35">
      <c r="C130" t="s">
        <v>139</v>
      </c>
      <c r="D130" s="5">
        <v>-892514321</v>
      </c>
      <c r="E130" s="5">
        <v>-1338739709</v>
      </c>
      <c r="F130" s="5">
        <v>-933075987</v>
      </c>
      <c r="G130" s="5">
        <v>-359435431</v>
      </c>
      <c r="I130" s="5">
        <v>-3766856602</v>
      </c>
      <c r="J130" s="5">
        <v>96888058617</v>
      </c>
      <c r="K130" s="5">
        <v>-3223243383</v>
      </c>
      <c r="L130" s="5">
        <v>-1709417743</v>
      </c>
      <c r="M130" s="5">
        <v>-3071816084</v>
      </c>
      <c r="N130" s="5">
        <v>-2373130193</v>
      </c>
    </row>
    <row r="131" spans="3:14" ht="15.5" x14ac:dyDescent="0.35">
      <c r="C131" t="s">
        <v>140</v>
      </c>
      <c r="D131" s="5">
        <v>-2989439574</v>
      </c>
      <c r="E131" s="5">
        <v>-395375896</v>
      </c>
      <c r="F131" s="5">
        <v>-4173495455</v>
      </c>
      <c r="G131" s="5">
        <v>-2903307611</v>
      </c>
      <c r="I131" s="5">
        <v>-10208300923</v>
      </c>
      <c r="J131" s="5">
        <v>-12246105625</v>
      </c>
      <c r="K131" s="5">
        <v>-903488816</v>
      </c>
      <c r="L131" s="5">
        <v>-724558290</v>
      </c>
      <c r="M131" s="5">
        <v>-483423399</v>
      </c>
      <c r="N131" s="5">
        <v>-1664453936</v>
      </c>
    </row>
    <row r="132" spans="3:14" ht="15.5" x14ac:dyDescent="0.35">
      <c r="C132" t="s">
        <v>143</v>
      </c>
      <c r="D132" s="5">
        <v>-1297693941</v>
      </c>
      <c r="E132" s="5">
        <v>-162777652</v>
      </c>
      <c r="F132" s="5">
        <v>-211952863</v>
      </c>
      <c r="G132" s="5">
        <v>-636797379</v>
      </c>
      <c r="I132" s="5">
        <v>-1567961422</v>
      </c>
      <c r="J132" s="5">
        <v>-3027551041</v>
      </c>
      <c r="K132" s="5">
        <v>-429524852</v>
      </c>
      <c r="L132" s="5">
        <v>-365258290</v>
      </c>
      <c r="M132" s="5">
        <v>-563423399</v>
      </c>
      <c r="N132" s="5">
        <v>-834453936</v>
      </c>
    </row>
    <row r="133" spans="3:14" ht="15.5" x14ac:dyDescent="0.35">
      <c r="C133" t="s">
        <v>368</v>
      </c>
      <c r="D133" s="5">
        <v>-1348596763</v>
      </c>
      <c r="E133" s="5">
        <v>-1260598244</v>
      </c>
      <c r="F133" s="5">
        <v>-961542592</v>
      </c>
      <c r="G133" s="5">
        <v>-2434510232</v>
      </c>
      <c r="I133" s="5">
        <v>-4837528690</v>
      </c>
      <c r="J133" s="5">
        <v>-8249590620</v>
      </c>
    </row>
    <row r="134" spans="3:14" ht="15.5" x14ac:dyDescent="0.35">
      <c r="C134" t="s">
        <v>591</v>
      </c>
      <c r="D134" s="5">
        <v>-139648870</v>
      </c>
      <c r="E134" s="5">
        <v>1500000000</v>
      </c>
      <c r="F134" s="5">
        <v>-3000000000</v>
      </c>
      <c r="I134" s="5">
        <v>-3000000000</v>
      </c>
    </row>
    <row r="135" spans="3:14" ht="15.5" x14ac:dyDescent="0.35">
      <c r="C135" t="s">
        <v>1430</v>
      </c>
      <c r="E135" s="5">
        <v>1000000</v>
      </c>
      <c r="F135" s="5">
        <v>168000000</v>
      </c>
      <c r="I135" s="5">
        <v>168000000</v>
      </c>
      <c r="J135" s="5">
        <v>123000000</v>
      </c>
    </row>
    <row r="136" spans="3:14" ht="15.5" x14ac:dyDescent="0.35">
      <c r="C136" t="s">
        <v>333</v>
      </c>
      <c r="F136" s="5">
        <v>-168000000</v>
      </c>
      <c r="G136" s="5">
        <v>168000000</v>
      </c>
      <c r="L136" s="5">
        <v>270700000</v>
      </c>
      <c r="M136" s="5">
        <v>80000000</v>
      </c>
    </row>
    <row r="137" spans="3:14" ht="15.5" x14ac:dyDescent="0.35">
      <c r="C137" t="s">
        <v>381</v>
      </c>
      <c r="D137" s="5">
        <v>-203500000</v>
      </c>
      <c r="E137" s="5">
        <v>-473000000</v>
      </c>
      <c r="I137" s="5">
        <v>-970810811</v>
      </c>
      <c r="J137" s="5">
        <v>-1091963964</v>
      </c>
      <c r="K137" s="5">
        <v>-473963964</v>
      </c>
      <c r="L137" s="5">
        <v>-630000000</v>
      </c>
      <c r="N137" s="5">
        <v>-830000000</v>
      </c>
    </row>
    <row r="138" spans="3:14" ht="15.5" x14ac:dyDescent="0.35">
      <c r="C138" t="s">
        <v>148</v>
      </c>
      <c r="D138" s="5">
        <v>-892514321</v>
      </c>
      <c r="E138" s="5">
        <v>-1338739709</v>
      </c>
      <c r="F138" s="5">
        <v>-933075987</v>
      </c>
      <c r="G138" s="5">
        <v>-359435431</v>
      </c>
      <c r="I138" s="5">
        <v>-3766856602</v>
      </c>
      <c r="J138" s="5">
        <v>96888058617</v>
      </c>
      <c r="K138" s="5">
        <v>-3223243383</v>
      </c>
      <c r="L138" s="5">
        <v>-1709417743</v>
      </c>
      <c r="M138" s="5">
        <v>-3071816084</v>
      </c>
      <c r="N138" s="5">
        <v>-2373130193</v>
      </c>
    </row>
    <row r="139" spans="3:14" ht="15.5" x14ac:dyDescent="0.35">
      <c r="C139" t="s">
        <v>1228</v>
      </c>
      <c r="D139" s="5">
        <v>-692198568</v>
      </c>
      <c r="E139" s="5">
        <v>-690622594</v>
      </c>
      <c r="F139" s="5">
        <v>-679081554</v>
      </c>
      <c r="G139" s="5">
        <v>-737908035</v>
      </c>
      <c r="I139" s="5">
        <v>-2980077988</v>
      </c>
      <c r="J139" s="5">
        <v>-13989874981</v>
      </c>
      <c r="K139" s="5">
        <v>-11006322708</v>
      </c>
      <c r="L139" s="5">
        <v>-1405864514</v>
      </c>
      <c r="M139" s="5">
        <v>-1043512318</v>
      </c>
      <c r="N139" s="5">
        <v>-1298789804</v>
      </c>
    </row>
    <row r="140" spans="3:14" ht="15.5" x14ac:dyDescent="0.35">
      <c r="C140" t="s">
        <v>1431</v>
      </c>
      <c r="J140" s="5">
        <v>11605428192</v>
      </c>
      <c r="K140" s="5">
        <v>9000000000</v>
      </c>
      <c r="L140" s="5">
        <v>1957294374</v>
      </c>
    </row>
    <row r="141" spans="3:14" ht="15.5" x14ac:dyDescent="0.35">
      <c r="C141" t="s">
        <v>456</v>
      </c>
      <c r="D141" s="5">
        <v>28639517766</v>
      </c>
      <c r="E141" s="5">
        <v>14076570929</v>
      </c>
      <c r="F141" s="5">
        <v>22610021050</v>
      </c>
      <c r="G141" s="5">
        <v>28772232941</v>
      </c>
      <c r="I141" s="5">
        <v>84126553838</v>
      </c>
      <c r="J141" s="5">
        <v>28023129002</v>
      </c>
    </row>
    <row r="142" spans="3:14" ht="15.5" x14ac:dyDescent="0.35">
      <c r="C142" t="s">
        <v>372</v>
      </c>
      <c r="D142" s="5">
        <v>-28556194788</v>
      </c>
      <c r="E142" s="5">
        <v>-14445757340</v>
      </c>
      <c r="F142" s="5">
        <v>-22516894956</v>
      </c>
      <c r="G142" s="5">
        <v>-28095287045</v>
      </c>
      <c r="I142" s="5">
        <v>-83999685720</v>
      </c>
      <c r="J142" s="5">
        <v>-8150000000</v>
      </c>
    </row>
    <row r="143" spans="3:14" ht="15.5" x14ac:dyDescent="0.35">
      <c r="C143" t="s">
        <v>608</v>
      </c>
      <c r="D143" s="5">
        <v>-283638731</v>
      </c>
      <c r="E143" s="5">
        <v>-278930704</v>
      </c>
      <c r="F143" s="5">
        <v>-281868547</v>
      </c>
      <c r="G143" s="5">
        <v>-298473292</v>
      </c>
      <c r="I143" s="5">
        <v>-849840552</v>
      </c>
      <c r="J143" s="5">
        <v>-218751130</v>
      </c>
      <c r="K143" s="5">
        <v>-90765252</v>
      </c>
      <c r="L143" s="5">
        <v>-21058382</v>
      </c>
      <c r="M143" s="5">
        <v>-67335218</v>
      </c>
      <c r="N143" s="5">
        <v>-60740773</v>
      </c>
    </row>
    <row r="144" spans="3:14" ht="15.5" x14ac:dyDescent="0.35">
      <c r="C144" t="s">
        <v>1432</v>
      </c>
      <c r="K144" s="5">
        <v>-526155423</v>
      </c>
      <c r="L144" s="5">
        <v>-964789221</v>
      </c>
      <c r="M144" s="5">
        <v>-860968548</v>
      </c>
      <c r="N144" s="5">
        <v>-763599616</v>
      </c>
    </row>
    <row r="145" spans="2:14" ht="15.5" x14ac:dyDescent="0.35">
      <c r="C145" t="s">
        <v>607</v>
      </c>
      <c r="J145" s="5">
        <v>-81973647</v>
      </c>
      <c r="K145" s="5">
        <v>-600000000</v>
      </c>
      <c r="L145" s="5">
        <v>-1400000000</v>
      </c>
      <c r="M145" s="5">
        <v>-1100000000</v>
      </c>
      <c r="N145" s="5">
        <v>-250000000</v>
      </c>
    </row>
    <row r="146" spans="2:14" ht="15.5" x14ac:dyDescent="0.35">
      <c r="C146" t="s">
        <v>280</v>
      </c>
      <c r="F146" s="5">
        <v>3013869108</v>
      </c>
      <c r="I146" s="5">
        <v>3013869108</v>
      </c>
      <c r="J146" s="5">
        <v>81484375000</v>
      </c>
    </row>
    <row r="147" spans="2:14" ht="15.5" x14ac:dyDescent="0.35">
      <c r="C147" t="s">
        <v>1433</v>
      </c>
      <c r="J147" s="5">
        <v>1000000</v>
      </c>
    </row>
    <row r="148" spans="2:14" ht="15.5" x14ac:dyDescent="0.35">
      <c r="C148" t="s">
        <v>151</v>
      </c>
      <c r="F148" s="5">
        <v>4163800</v>
      </c>
      <c r="I148" s="5">
        <v>5609600</v>
      </c>
      <c r="J148" s="5">
        <v>4163800</v>
      </c>
    </row>
    <row r="149" spans="2:14" ht="15.5" x14ac:dyDescent="0.35">
      <c r="C149" t="s">
        <v>337</v>
      </c>
      <c r="F149" s="5">
        <v>-3083284888</v>
      </c>
      <c r="I149" s="5">
        <v>-3083284888</v>
      </c>
      <c r="J149" s="5">
        <v>-1789437619</v>
      </c>
    </row>
    <row r="150" spans="2:14" ht="15.5" x14ac:dyDescent="0.35">
      <c r="C150" t="s">
        <v>918</v>
      </c>
      <c r="L150" s="5">
        <v>125000000</v>
      </c>
    </row>
    <row r="151" spans="2:14" ht="15.5" x14ac:dyDescent="0.35">
      <c r="C151" t="s">
        <v>157</v>
      </c>
      <c r="D151" s="5">
        <v>741997211</v>
      </c>
      <c r="E151" s="5">
        <v>-1602497991</v>
      </c>
      <c r="F151" s="5">
        <v>-2314691074</v>
      </c>
      <c r="G151" s="5">
        <v>-4136217165</v>
      </c>
      <c r="I151" s="5">
        <v>-5473229926</v>
      </c>
      <c r="J151" s="5">
        <v>49508482367</v>
      </c>
      <c r="K151" s="5">
        <v>-5305486051</v>
      </c>
      <c r="L151" s="5">
        <v>-1182167608</v>
      </c>
      <c r="M151" s="5">
        <v>43391177</v>
      </c>
      <c r="N151" s="5">
        <v>-4861566740</v>
      </c>
    </row>
    <row r="152" spans="2:14" ht="15.5" x14ac:dyDescent="0.35">
      <c r="C152" t="s">
        <v>158</v>
      </c>
      <c r="E152" s="5">
        <v>31582736722</v>
      </c>
      <c r="I152" s="5">
        <v>37055966648</v>
      </c>
      <c r="J152" s="5">
        <v>-12452515719</v>
      </c>
      <c r="K152" s="5">
        <v>-7147029668</v>
      </c>
      <c r="L152" s="5">
        <v>-5964862060</v>
      </c>
      <c r="M152" s="5">
        <v>-6008253237</v>
      </c>
      <c r="N152" s="5">
        <v>-1146686497</v>
      </c>
    </row>
    <row r="153" spans="2:14" ht="15.5" x14ac:dyDescent="0.35">
      <c r="C153" t="s">
        <v>159</v>
      </c>
      <c r="D153" s="5">
        <v>741997211</v>
      </c>
      <c r="E153" s="5">
        <v>29980238731</v>
      </c>
      <c r="F153" s="5">
        <v>-2314691074</v>
      </c>
      <c r="G153" s="5">
        <v>-4136217165</v>
      </c>
      <c r="I153" s="5">
        <v>31582736722</v>
      </c>
      <c r="J153" s="5">
        <v>37055966648</v>
      </c>
      <c r="K153" s="5">
        <v>-12452515719</v>
      </c>
      <c r="L153" s="5">
        <v>-7147029668</v>
      </c>
      <c r="M153" s="5">
        <v>-5964862060</v>
      </c>
      <c r="N153" s="5">
        <v>-6008253237</v>
      </c>
    </row>
    <row r="155" spans="2:14" ht="15.5" x14ac:dyDescent="0.35">
      <c r="B155" t="s">
        <v>160</v>
      </c>
      <c r="C155" t="s">
        <v>12</v>
      </c>
      <c r="D155" s="5">
        <v>2330000000</v>
      </c>
      <c r="E155" s="5">
        <v>2330000000</v>
      </c>
      <c r="F155" s="5">
        <v>2330000000</v>
      </c>
      <c r="G155" s="5">
        <v>2330000000</v>
      </c>
      <c r="I155" s="5">
        <v>2330000000</v>
      </c>
      <c r="J155" s="5">
        <v>2330000000</v>
      </c>
      <c r="K155" s="5">
        <v>1860000000</v>
      </c>
      <c r="L155" s="5">
        <v>0</v>
      </c>
      <c r="M155" s="5">
        <v>0</v>
      </c>
      <c r="N155" s="5">
        <v>0</v>
      </c>
    </row>
    <row r="156" spans="2:14" ht="15.5" x14ac:dyDescent="0.35">
      <c r="C156" t="s">
        <v>161</v>
      </c>
      <c r="D156" s="6">
        <v>-1.26</v>
      </c>
      <c r="E156" s="6">
        <v>-1.52</v>
      </c>
      <c r="F156" s="6">
        <v>1.02</v>
      </c>
      <c r="G156" s="6">
        <v>-1.08</v>
      </c>
    </row>
    <row r="157" spans="2:14" ht="15.5" x14ac:dyDescent="0.35">
      <c r="C157" t="s">
        <v>162</v>
      </c>
      <c r="D157" s="6">
        <v>-75.400000000000006</v>
      </c>
      <c r="E157" s="6">
        <v>-85.53</v>
      </c>
      <c r="F157" s="6">
        <v>159.80000000000001</v>
      </c>
      <c r="G157" s="6">
        <v>-298.14999999999998</v>
      </c>
    </row>
    <row r="158" spans="2:14" ht="15.5" x14ac:dyDescent="0.35">
      <c r="C158" t="s">
        <v>61</v>
      </c>
      <c r="D158" s="6">
        <v>4.25</v>
      </c>
      <c r="E158" s="6">
        <v>6.88</v>
      </c>
      <c r="F158" s="6">
        <v>5.8</v>
      </c>
      <c r="G158" s="6">
        <v>16.7</v>
      </c>
    </row>
    <row r="159" spans="2:14" ht="15.5" x14ac:dyDescent="0.35">
      <c r="C159" t="s">
        <v>163</v>
      </c>
      <c r="E159" s="5">
        <v>-1830000000</v>
      </c>
      <c r="F159" s="6">
        <v>8369999999.999999</v>
      </c>
      <c r="G159" s="5">
        <v>-1840000000</v>
      </c>
    </row>
    <row r="160" spans="2:14" ht="15.5" x14ac:dyDescent="0.35">
      <c r="C160" t="s">
        <v>164</v>
      </c>
      <c r="D160" s="6">
        <v>-1.46E-2</v>
      </c>
      <c r="E160" s="6">
        <v>-1.7299999999999999E-2</v>
      </c>
      <c r="F160" s="6">
        <v>1.15E-2</v>
      </c>
      <c r="G160" s="6">
        <v>-1.29E-2</v>
      </c>
    </row>
    <row r="161" spans="3:7" ht="15.5" x14ac:dyDescent="0.35">
      <c r="C161" t="s">
        <v>165</v>
      </c>
      <c r="D161" s="6">
        <v>-2.8999999999999998E-2</v>
      </c>
      <c r="E161" s="6">
        <v>-3.4000000000000002E-2</v>
      </c>
      <c r="F161" s="6">
        <v>2.2099999999999998E-2</v>
      </c>
      <c r="G161" s="6">
        <v>-2.3900000000000001E-2</v>
      </c>
    </row>
    <row r="162" spans="3:7" ht="15.5" x14ac:dyDescent="0.35">
      <c r="C162" t="s">
        <v>166</v>
      </c>
      <c r="D162" s="6">
        <v>2.9900000000000003E-2</v>
      </c>
      <c r="E162" s="6">
        <v>-2.2000000000000002E-2</v>
      </c>
      <c r="F162" s="6">
        <v>5.8400000000000001E-2</v>
      </c>
      <c r="G162" s="6">
        <v>-2.0799999999999999E-2</v>
      </c>
    </row>
    <row r="163" spans="3:7" ht="15.5" x14ac:dyDescent="0.35">
      <c r="C163" t="s">
        <v>167</v>
      </c>
      <c r="D163" s="6">
        <v>3.2</v>
      </c>
      <c r="E163" s="6">
        <v>-2.6</v>
      </c>
      <c r="F163" s="6">
        <v>7.04</v>
      </c>
      <c r="G163" s="6">
        <v>-1.91</v>
      </c>
    </row>
    <row r="164" spans="3:7" ht="15.5" x14ac:dyDescent="0.35">
      <c r="C164" t="s">
        <v>168</v>
      </c>
      <c r="D164" s="5">
        <v>101000000000</v>
      </c>
      <c r="E164" s="5">
        <v>104000000000</v>
      </c>
      <c r="F164" s="5">
        <v>107000000000</v>
      </c>
      <c r="G164" s="5">
        <v>105000000000</v>
      </c>
    </row>
    <row r="165" spans="3:7" ht="15.5" x14ac:dyDescent="0.35">
      <c r="C165" t="s">
        <v>169</v>
      </c>
      <c r="D165" s="6">
        <v>2.2000000000000002</v>
      </c>
      <c r="E165" s="6">
        <v>2.92</v>
      </c>
      <c r="F165" s="6">
        <v>3.54</v>
      </c>
      <c r="G165" s="6">
        <v>7.14</v>
      </c>
    </row>
    <row r="166" spans="3:7" ht="15.5" x14ac:dyDescent="0.35">
      <c r="C166" t="s">
        <v>170</v>
      </c>
      <c r="D166" s="6">
        <v>43.25</v>
      </c>
      <c r="E166" s="6">
        <v>44.57</v>
      </c>
      <c r="F166" s="6">
        <v>46.08</v>
      </c>
      <c r="G166" s="6">
        <v>45.07</v>
      </c>
    </row>
    <row r="167" spans="3:7" ht="15.5" x14ac:dyDescent="0.35">
      <c r="C167" t="s">
        <v>171</v>
      </c>
      <c r="D167" s="6">
        <v>2.2000000000000002</v>
      </c>
      <c r="E167" s="6">
        <v>2.92</v>
      </c>
      <c r="F167" s="6">
        <v>3.54</v>
      </c>
      <c r="G167" s="6">
        <v>7.14</v>
      </c>
    </row>
    <row r="168" spans="3:7" ht="15.5" x14ac:dyDescent="0.35">
      <c r="C168" t="s">
        <v>172</v>
      </c>
      <c r="D168" s="6">
        <v>43.25</v>
      </c>
      <c r="E168" s="6">
        <v>44.57</v>
      </c>
      <c r="F168" s="6">
        <v>46.08</v>
      </c>
      <c r="G168" s="6">
        <v>45.07</v>
      </c>
    </row>
    <row r="169" spans="3:7" ht="15.5" x14ac:dyDescent="0.35">
      <c r="C169" t="s">
        <v>173</v>
      </c>
      <c r="D169" s="5">
        <v>38000000000</v>
      </c>
      <c r="E169" s="5">
        <v>38000000000</v>
      </c>
      <c r="F169" s="5">
        <v>38000000000</v>
      </c>
      <c r="G169" s="5">
        <v>38000000000</v>
      </c>
    </row>
    <row r="170" spans="3:7" ht="15.5" x14ac:dyDescent="0.35">
      <c r="C170" t="s">
        <v>174</v>
      </c>
      <c r="D170" s="5">
        <v>9000000000</v>
      </c>
      <c r="E170" s="5">
        <v>10000000000</v>
      </c>
      <c r="F170" s="5">
        <v>11000000000</v>
      </c>
      <c r="G170" s="5">
        <v>12000000000</v>
      </c>
    </row>
    <row r="171" spans="3:7" ht="15.5" x14ac:dyDescent="0.35">
      <c r="C171" t="s">
        <v>175</v>
      </c>
      <c r="D171" s="5">
        <v>101000000000</v>
      </c>
      <c r="E171" s="5">
        <v>104000000000</v>
      </c>
      <c r="F171" s="5">
        <v>107000000000</v>
      </c>
      <c r="G171" s="5">
        <v>105000000000</v>
      </c>
    </row>
    <row r="172" spans="3:7" ht="15.5" x14ac:dyDescent="0.35">
      <c r="C172" t="s">
        <v>24</v>
      </c>
      <c r="D172" s="5">
        <v>47000000000</v>
      </c>
      <c r="E172" s="5">
        <v>47000000000</v>
      </c>
      <c r="F172" s="5">
        <v>49000000000</v>
      </c>
      <c r="G172" s="5">
        <v>50000000000</v>
      </c>
    </row>
    <row r="173" spans="3:7" ht="15.5" x14ac:dyDescent="0.35">
      <c r="C173" t="s">
        <v>21</v>
      </c>
      <c r="D173" s="5">
        <v>2000000000</v>
      </c>
      <c r="E173" s="5">
        <v>3000000000</v>
      </c>
      <c r="F173" s="5">
        <v>3000000000</v>
      </c>
      <c r="G173" s="5">
        <v>2000000000</v>
      </c>
    </row>
    <row r="174" spans="3:7" ht="15.5" x14ac:dyDescent="0.35">
      <c r="C174" t="s">
        <v>176</v>
      </c>
      <c r="D174" s="5">
        <v>61000000000</v>
      </c>
      <c r="E174" s="5">
        <v>66000000000</v>
      </c>
      <c r="F174" s="5">
        <v>72000000000</v>
      </c>
      <c r="G174" s="5">
        <v>70000000000</v>
      </c>
    </row>
    <row r="175" spans="3:7" ht="15.5" x14ac:dyDescent="0.35">
      <c r="C175" t="s">
        <v>177</v>
      </c>
      <c r="D175" s="5">
        <v>5000000000</v>
      </c>
      <c r="E175" s="5">
        <v>0</v>
      </c>
      <c r="F175" s="5">
        <v>3000000000</v>
      </c>
      <c r="G175" s="5">
        <v>-1000000000</v>
      </c>
    </row>
    <row r="176" spans="3:7" ht="15.5" x14ac:dyDescent="0.35">
      <c r="C176" t="s">
        <v>178</v>
      </c>
      <c r="D176" s="5">
        <v>-3000000000</v>
      </c>
      <c r="E176" s="5">
        <v>-1000000000</v>
      </c>
      <c r="F176" s="5">
        <v>-1000000000</v>
      </c>
      <c r="G176" s="5">
        <v>-3000000000</v>
      </c>
    </row>
    <row r="177" spans="3:14" ht="15.5" x14ac:dyDescent="0.35">
      <c r="C177" t="s">
        <v>13</v>
      </c>
      <c r="D177" s="5">
        <v>2000000000</v>
      </c>
      <c r="E177" s="5">
        <v>-1000000000</v>
      </c>
      <c r="F177" s="5">
        <v>2000000000</v>
      </c>
      <c r="G177" s="5">
        <v>-4000000000</v>
      </c>
    </row>
    <row r="178" spans="3:14" ht="15.5" x14ac:dyDescent="0.35">
      <c r="C178" t="s">
        <v>16</v>
      </c>
      <c r="D178" s="6">
        <v>0.85</v>
      </c>
      <c r="E178" s="6">
        <v>-0.55000000000000004</v>
      </c>
      <c r="F178" s="6">
        <v>0.7</v>
      </c>
      <c r="G178" s="6">
        <v>-1.69</v>
      </c>
    </row>
    <row r="179" spans="3:14" ht="15.5" x14ac:dyDescent="0.35">
      <c r="C179" t="s">
        <v>46</v>
      </c>
      <c r="I179" s="6">
        <v>0.11</v>
      </c>
      <c r="J179" s="6">
        <v>2.16</v>
      </c>
      <c r="K179" s="6">
        <v>1.68</v>
      </c>
      <c r="L179" s="6">
        <v>22732.35</v>
      </c>
      <c r="M179" s="6">
        <v>19901.830000000002</v>
      </c>
      <c r="N179" s="6">
        <v>14392.39</v>
      </c>
    </row>
    <row r="180" spans="3:14" ht="15.5" x14ac:dyDescent="0.35">
      <c r="C180" t="s">
        <v>60</v>
      </c>
      <c r="I180" s="6">
        <v>1481.82</v>
      </c>
      <c r="J180" s="6">
        <v>53.24</v>
      </c>
      <c r="K180" s="5">
        <v>0</v>
      </c>
      <c r="L180" s="5">
        <v>0</v>
      </c>
      <c r="M180" s="5">
        <v>0</v>
      </c>
      <c r="N180" s="5">
        <v>0</v>
      </c>
    </row>
    <row r="181" spans="3:14" ht="15.5" x14ac:dyDescent="0.35">
      <c r="C181" t="s">
        <v>63</v>
      </c>
      <c r="I181" s="6">
        <v>1.73</v>
      </c>
      <c r="J181" s="6">
        <v>1.19</v>
      </c>
      <c r="K181" s="5">
        <v>0</v>
      </c>
      <c r="L181" s="5">
        <v>0</v>
      </c>
      <c r="M181" s="5">
        <v>0</v>
      </c>
      <c r="N181" s="5">
        <v>0</v>
      </c>
    </row>
    <row r="182" spans="3:14" ht="15.5" x14ac:dyDescent="0.35">
      <c r="C182" t="s">
        <v>179</v>
      </c>
      <c r="I182" s="5">
        <v>12280000000</v>
      </c>
      <c r="J182" s="5">
        <v>14600000000</v>
      </c>
      <c r="K182" s="5">
        <v>10790000000</v>
      </c>
      <c r="L182" s="5">
        <v>12970000000</v>
      </c>
      <c r="M182" s="5">
        <v>11860000000</v>
      </c>
      <c r="N182" s="5">
        <v>10420000000</v>
      </c>
    </row>
    <row r="183" spans="3:14" ht="15.5" x14ac:dyDescent="0.35">
      <c r="C183" t="s">
        <v>180</v>
      </c>
      <c r="I183" s="6">
        <v>1.1999999999999999E-3</v>
      </c>
      <c r="J183" s="6">
        <v>2.3300000000000001E-2</v>
      </c>
      <c r="K183" s="6">
        <v>3.4000000000000002E-2</v>
      </c>
      <c r="L183" s="6">
        <v>8.0600000000000005E-2</v>
      </c>
      <c r="M183" s="6">
        <v>8.7100000000000011E-2</v>
      </c>
      <c r="N183" s="6">
        <v>5.8099999999999999E-2</v>
      </c>
    </row>
    <row r="184" spans="3:14" ht="15.5" x14ac:dyDescent="0.35">
      <c r="C184" t="s">
        <v>181</v>
      </c>
      <c r="I184" s="6">
        <v>2.3999999999999998E-3</v>
      </c>
      <c r="J184" s="6">
        <v>4.7E-2</v>
      </c>
      <c r="K184" s="6">
        <v>0.13289999999999999</v>
      </c>
      <c r="L184" s="6">
        <v>0.41450000000000004</v>
      </c>
      <c r="M184" s="6">
        <v>0.59860000000000002</v>
      </c>
      <c r="N184" s="6">
        <v>1.0761000000000001</v>
      </c>
    </row>
    <row r="185" spans="3:14" ht="15.5" x14ac:dyDescent="0.35">
      <c r="C185" t="s">
        <v>182</v>
      </c>
      <c r="I185" s="6">
        <v>7.4299999999999991E-2</v>
      </c>
      <c r="J185" s="6">
        <v>0.15970000000000001</v>
      </c>
      <c r="K185" s="6">
        <v>0.27190000000000003</v>
      </c>
      <c r="L185" s="6">
        <v>0.36599999999999999</v>
      </c>
      <c r="M185" s="6">
        <v>0.36430000000000001</v>
      </c>
      <c r="N185" s="6">
        <v>0.65280000000000005</v>
      </c>
    </row>
    <row r="186" spans="3:14" ht="15.5" x14ac:dyDescent="0.35">
      <c r="C186" t="s">
        <v>183</v>
      </c>
      <c r="I186" s="6">
        <v>1.72</v>
      </c>
      <c r="J186" s="6">
        <v>2.94</v>
      </c>
      <c r="K186" s="6">
        <v>2.89</v>
      </c>
      <c r="L186" s="6">
        <v>4.34</v>
      </c>
      <c r="M186" s="6">
        <v>3.89</v>
      </c>
      <c r="N186" s="6">
        <v>3.05</v>
      </c>
    </row>
    <row r="187" spans="3:14" ht="15.5" x14ac:dyDescent="0.35">
      <c r="C187" t="s">
        <v>57</v>
      </c>
      <c r="I187" s="6">
        <v>3.54</v>
      </c>
      <c r="J187" s="6">
        <v>2.5</v>
      </c>
      <c r="K187" s="5">
        <v>0</v>
      </c>
      <c r="L187" s="5">
        <v>0</v>
      </c>
      <c r="M187" s="5">
        <v>0</v>
      </c>
      <c r="N187" s="5">
        <v>0</v>
      </c>
    </row>
    <row r="188" spans="3:14" ht="15.5" x14ac:dyDescent="0.35">
      <c r="C188" t="s">
        <v>54</v>
      </c>
      <c r="I188" s="6">
        <v>46.08</v>
      </c>
      <c r="J188" s="6">
        <v>45.98</v>
      </c>
      <c r="K188" s="6">
        <v>12.62</v>
      </c>
      <c r="L188" s="6">
        <v>54838.53</v>
      </c>
      <c r="M188" s="6">
        <v>33247.300000000003</v>
      </c>
      <c r="N188" s="6">
        <v>13374.43</v>
      </c>
    </row>
    <row r="189" spans="3:14" ht="15.5" x14ac:dyDescent="0.35">
      <c r="C189" t="s">
        <v>184</v>
      </c>
      <c r="I189" s="6">
        <v>3.54</v>
      </c>
      <c r="J189" s="6">
        <v>2.5</v>
      </c>
      <c r="K189" s="5">
        <v>0</v>
      </c>
      <c r="L189" s="5">
        <v>0</v>
      </c>
      <c r="M189" s="5">
        <v>0</v>
      </c>
      <c r="N189" s="5">
        <v>0</v>
      </c>
    </row>
    <row r="190" spans="3:14" ht="15.5" x14ac:dyDescent="0.35">
      <c r="C190" t="s">
        <v>185</v>
      </c>
      <c r="I190" s="6">
        <v>46.08</v>
      </c>
      <c r="J190" s="6">
        <v>45.98</v>
      </c>
      <c r="K190" s="6">
        <v>12.62</v>
      </c>
      <c r="L190" s="6">
        <v>54838.53</v>
      </c>
      <c r="M190" s="6">
        <v>33247.300000000003</v>
      </c>
      <c r="N190" s="6">
        <v>13374.43</v>
      </c>
    </row>
    <row r="191" spans="3:14" ht="15.5" x14ac:dyDescent="0.35">
      <c r="C191" t="s">
        <v>186</v>
      </c>
      <c r="I191" s="5">
        <v>38000000000</v>
      </c>
      <c r="J191" s="5">
        <v>57000000000</v>
      </c>
      <c r="K191" s="5">
        <v>16000000000</v>
      </c>
      <c r="L191" s="5">
        <v>11000000000</v>
      </c>
      <c r="M191" s="5">
        <v>8000000000</v>
      </c>
      <c r="N191" s="5">
        <v>8000000000</v>
      </c>
    </row>
    <row r="192" spans="3:14" ht="15.5" x14ac:dyDescent="0.35">
      <c r="C192" t="s">
        <v>187</v>
      </c>
      <c r="I192" s="5">
        <v>11000000000</v>
      </c>
      <c r="J192" s="5">
        <v>13000000000</v>
      </c>
      <c r="K192" s="5">
        <v>7000000000</v>
      </c>
      <c r="L192" s="5">
        <v>9000000000</v>
      </c>
      <c r="M192" s="5">
        <v>9000000000</v>
      </c>
      <c r="N192" s="5">
        <v>10000000000</v>
      </c>
    </row>
    <row r="193" spans="2:14" ht="15.5" x14ac:dyDescent="0.35">
      <c r="C193" t="s">
        <v>26</v>
      </c>
      <c r="I193" s="5">
        <v>49000000000</v>
      </c>
      <c r="J193" s="5">
        <v>70000000000</v>
      </c>
      <c r="K193" s="5">
        <v>22000000000</v>
      </c>
      <c r="L193" s="5">
        <v>20000000000</v>
      </c>
      <c r="M193" s="5">
        <v>18000000000</v>
      </c>
      <c r="N193" s="5">
        <v>19000000000</v>
      </c>
    </row>
    <row r="194" spans="2:14" ht="15.5" x14ac:dyDescent="0.35">
      <c r="C194" t="s">
        <v>23</v>
      </c>
      <c r="I194" s="5">
        <v>3000000000</v>
      </c>
      <c r="J194" s="5">
        <v>-1000000000</v>
      </c>
      <c r="K194" s="5">
        <v>21000000000</v>
      </c>
      <c r="L194" s="5">
        <v>18000000000</v>
      </c>
      <c r="M194" s="5">
        <v>16000000000</v>
      </c>
      <c r="N194" s="5">
        <v>17000000000</v>
      </c>
    </row>
    <row r="195" spans="2:14" ht="15.5" x14ac:dyDescent="0.35">
      <c r="C195" t="s">
        <v>188</v>
      </c>
      <c r="I195" s="5">
        <v>72000000000</v>
      </c>
      <c r="J195" s="5">
        <v>79000000000</v>
      </c>
      <c r="K195" s="5">
        <v>10000000000</v>
      </c>
      <c r="L195" s="5">
        <v>11000000000</v>
      </c>
      <c r="M195" s="5">
        <v>8000000000</v>
      </c>
      <c r="N195" s="5">
        <v>4000000000</v>
      </c>
    </row>
    <row r="196" spans="2:14" ht="15.5" x14ac:dyDescent="0.35">
      <c r="C196" t="s">
        <v>189</v>
      </c>
      <c r="I196" s="5">
        <v>9000000000</v>
      </c>
      <c r="J196" s="5">
        <v>-35000000000</v>
      </c>
      <c r="K196" s="5">
        <v>-1000000000</v>
      </c>
      <c r="L196" s="5">
        <v>1000000000</v>
      </c>
      <c r="M196" s="5">
        <v>4000000000</v>
      </c>
      <c r="N196" s="5">
        <v>-1000000000</v>
      </c>
    </row>
    <row r="197" spans="2:14" ht="15.5" x14ac:dyDescent="0.35">
      <c r="C197" t="s">
        <v>190</v>
      </c>
      <c r="I197" s="5">
        <v>-6000000000</v>
      </c>
      <c r="J197" s="5">
        <v>-11000000000</v>
      </c>
      <c r="K197" s="5">
        <v>0</v>
      </c>
      <c r="L197" s="5">
        <v>0</v>
      </c>
      <c r="M197" s="5">
        <v>-1000000000</v>
      </c>
      <c r="N197" s="5">
        <v>-1000000000</v>
      </c>
    </row>
    <row r="198" spans="2:14" ht="15.5" x14ac:dyDescent="0.35">
      <c r="C198" t="s">
        <v>15</v>
      </c>
      <c r="I198" s="5">
        <v>2000000000</v>
      </c>
      <c r="J198" s="5">
        <v>-46000000000</v>
      </c>
      <c r="K198" s="5">
        <v>-2000000000</v>
      </c>
      <c r="L198" s="5">
        <v>1000000000</v>
      </c>
      <c r="M198" s="5">
        <v>3000000000</v>
      </c>
      <c r="N198" s="5">
        <v>-2000000000</v>
      </c>
    </row>
    <row r="199" spans="2:14" ht="15.5" x14ac:dyDescent="0.35">
      <c r="C199" t="s">
        <v>17</v>
      </c>
      <c r="I199" s="6">
        <v>0.9</v>
      </c>
      <c r="J199" s="6">
        <v>-19.93</v>
      </c>
      <c r="K199" s="6">
        <v>-0.86</v>
      </c>
      <c r="L199" s="6">
        <v>3377.33</v>
      </c>
      <c r="M199" s="6">
        <v>12140.83</v>
      </c>
      <c r="N199" s="6">
        <v>-6633.75</v>
      </c>
    </row>
    <row r="201" spans="2:14" ht="15.5" x14ac:dyDescent="0.35">
      <c r="B201" t="s">
        <v>191</v>
      </c>
      <c r="C201" t="s">
        <v>192</v>
      </c>
      <c r="D201" s="5">
        <v>-3000000000</v>
      </c>
      <c r="E201" s="5">
        <v>-4000000000</v>
      </c>
      <c r="F201" s="5">
        <v>2000000000</v>
      </c>
      <c r="G201" s="5">
        <v>-3000000000</v>
      </c>
      <c r="H201" s="5">
        <v>-13000000000</v>
      </c>
      <c r="I201" s="5">
        <v>256000000</v>
      </c>
      <c r="J201" s="5">
        <v>5000000000</v>
      </c>
      <c r="K201" s="5">
        <v>3000000000</v>
      </c>
      <c r="L201" s="5">
        <v>6000000000</v>
      </c>
      <c r="M201" s="5">
        <v>5000000000</v>
      </c>
      <c r="N201" s="5">
        <v>4000000000</v>
      </c>
    </row>
    <row r="202" spans="2:14" ht="15.5" x14ac:dyDescent="0.35">
      <c r="C202" t="s">
        <v>45</v>
      </c>
      <c r="D202" s="6">
        <v>-1.26</v>
      </c>
      <c r="E202" s="6">
        <v>-1.52</v>
      </c>
      <c r="F202" s="6">
        <v>1.02</v>
      </c>
      <c r="G202" s="6">
        <v>-1.08</v>
      </c>
      <c r="H202" s="6">
        <v>-5.55</v>
      </c>
      <c r="I202" s="6">
        <v>0.11</v>
      </c>
      <c r="J202" s="6">
        <v>2.16</v>
      </c>
      <c r="K202" s="6">
        <v>1.34</v>
      </c>
      <c r="L202" s="6">
        <v>2.56</v>
      </c>
      <c r="M202" s="6">
        <v>2.14</v>
      </c>
      <c r="N202" s="6">
        <v>1.55</v>
      </c>
    </row>
    <row r="203" spans="2:14" ht="15.5" x14ac:dyDescent="0.35">
      <c r="C203" t="s">
        <v>193</v>
      </c>
      <c r="D203" s="5">
        <v>52000000000</v>
      </c>
      <c r="E203" s="5">
        <v>44000000000</v>
      </c>
      <c r="F203" s="5">
        <v>65000000000</v>
      </c>
      <c r="G203" s="5">
        <v>45000000000</v>
      </c>
      <c r="H203" s="5">
        <v>192000000000</v>
      </c>
      <c r="I203" s="5">
        <v>219000000000</v>
      </c>
      <c r="J203" s="5">
        <v>225000000000</v>
      </c>
      <c r="K203" s="5">
        <v>185000000000</v>
      </c>
      <c r="L203" s="5">
        <v>144000000000</v>
      </c>
      <c r="M203" s="5">
        <v>127000000000</v>
      </c>
      <c r="N203" s="5">
        <v>93000000000</v>
      </c>
    </row>
    <row r="204" spans="2:14" ht="15.5" x14ac:dyDescent="0.35">
      <c r="C204" t="s">
        <v>194</v>
      </c>
      <c r="I204" s="6">
        <v>-54.09</v>
      </c>
    </row>
    <row r="205" spans="2:14" ht="15.5" x14ac:dyDescent="0.35">
      <c r="C205" t="s">
        <v>292</v>
      </c>
      <c r="I205" s="6">
        <v>-105.97</v>
      </c>
    </row>
    <row r="206" spans="2:14" ht="15.5" x14ac:dyDescent="0.35">
      <c r="C206" t="s">
        <v>195</v>
      </c>
      <c r="I206" s="6">
        <v>6.95</v>
      </c>
    </row>
    <row r="207" spans="2:14" ht="15.5" x14ac:dyDescent="0.35">
      <c r="C207" t="s">
        <v>293</v>
      </c>
      <c r="I207" s="6">
        <v>-9.3999999999999986E-3</v>
      </c>
    </row>
    <row r="208" spans="2:14" ht="15.5" x14ac:dyDescent="0.35">
      <c r="C208" t="s">
        <v>294</v>
      </c>
      <c r="I208" s="6">
        <v>3.38</v>
      </c>
    </row>
    <row r="209" spans="3:9" ht="15.5" x14ac:dyDescent="0.35">
      <c r="C209" t="s">
        <v>196</v>
      </c>
      <c r="I209" s="6">
        <v>6.94</v>
      </c>
    </row>
    <row r="210" spans="3:9" ht="15.5" x14ac:dyDescent="0.35">
      <c r="C210" t="s">
        <v>295</v>
      </c>
      <c r="I210" s="6">
        <v>104.65</v>
      </c>
    </row>
    <row r="211" spans="3:9" ht="15.5" x14ac:dyDescent="0.35">
      <c r="C211" t="s">
        <v>296</v>
      </c>
      <c r="I211" s="6">
        <v>-425.75</v>
      </c>
    </row>
    <row r="212" spans="3:9" ht="15.5" x14ac:dyDescent="0.35">
      <c r="C212" t="s">
        <v>297</v>
      </c>
      <c r="I212" s="6">
        <v>129.12</v>
      </c>
    </row>
    <row r="213" spans="3:9" ht="15.5" x14ac:dyDescent="0.35">
      <c r="C213" t="s">
        <v>298</v>
      </c>
      <c r="I213" s="6">
        <v>87.39</v>
      </c>
    </row>
    <row r="214" spans="3:9" ht="15.5" x14ac:dyDescent="0.35">
      <c r="C214" t="s">
        <v>301</v>
      </c>
      <c r="I214" s="6">
        <v>-2.83</v>
      </c>
    </row>
    <row r="215" spans="3:9" ht="15.5" x14ac:dyDescent="0.35">
      <c r="C215" t="s">
        <v>197</v>
      </c>
      <c r="I215" s="6">
        <v>-5.55</v>
      </c>
    </row>
    <row r="216" spans="3:9" ht="15.5" x14ac:dyDescent="0.35">
      <c r="C216" t="s">
        <v>302</v>
      </c>
      <c r="I216" s="6">
        <v>88.66</v>
      </c>
    </row>
    <row r="217" spans="3:9" ht="15.5" x14ac:dyDescent="0.35">
      <c r="C217" t="s">
        <v>198</v>
      </c>
      <c r="D217" s="6">
        <v>19.21</v>
      </c>
    </row>
    <row r="218" spans="3:9" ht="15.5" x14ac:dyDescent="0.35">
      <c r="C218" t="s">
        <v>199</v>
      </c>
      <c r="I218" s="6">
        <v>43.25</v>
      </c>
    </row>
    <row r="219" spans="3:9" ht="15.5" x14ac:dyDescent="0.35">
      <c r="C219" t="s">
        <v>303</v>
      </c>
      <c r="I219" s="6">
        <v>-0.7</v>
      </c>
    </row>
    <row r="220" spans="3:9" ht="15.5" x14ac:dyDescent="0.35">
      <c r="C220" t="s">
        <v>200</v>
      </c>
      <c r="D220" s="6">
        <v>1.72</v>
      </c>
    </row>
    <row r="221" spans="3:9" ht="15.5" x14ac:dyDescent="0.35">
      <c r="C221" t="s">
        <v>201</v>
      </c>
      <c r="D221" s="6">
        <v>0.94</v>
      </c>
    </row>
    <row r="222" spans="3:9" ht="15.5" x14ac:dyDescent="0.35">
      <c r="C222" t="s">
        <v>202</v>
      </c>
      <c r="D222" s="6">
        <v>0.46</v>
      </c>
    </row>
    <row r="223" spans="3:9" ht="15.5" x14ac:dyDescent="0.35">
      <c r="C223" t="s">
        <v>352</v>
      </c>
      <c r="D223" s="6">
        <v>0.09</v>
      </c>
    </row>
    <row r="224" spans="3:9" ht="15.5" x14ac:dyDescent="0.35">
      <c r="C224" t="s">
        <v>203</v>
      </c>
      <c r="D224" s="6">
        <v>0.99</v>
      </c>
    </row>
    <row r="225" spans="3:9" ht="15.5" x14ac:dyDescent="0.35">
      <c r="C225" t="s">
        <v>204</v>
      </c>
      <c r="D225" s="6">
        <v>0.23</v>
      </c>
    </row>
    <row r="226" spans="3:9" ht="15.5" x14ac:dyDescent="0.35">
      <c r="C226" t="s">
        <v>205</v>
      </c>
      <c r="D226" s="6">
        <v>1.99</v>
      </c>
    </row>
    <row r="227" spans="3:9" ht="15.5" x14ac:dyDescent="0.35">
      <c r="C227" t="s">
        <v>304</v>
      </c>
      <c r="I227" s="6">
        <v>1.21</v>
      </c>
    </row>
    <row r="228" spans="3:9" ht="15.5" x14ac:dyDescent="0.35">
      <c r="C228" t="s">
        <v>13</v>
      </c>
      <c r="D228" s="5">
        <v>2000000000</v>
      </c>
    </row>
    <row r="229" spans="3:9" ht="15.5" x14ac:dyDescent="0.35">
      <c r="C229" t="s">
        <v>206</v>
      </c>
      <c r="I229" s="6">
        <v>3.31</v>
      </c>
    </row>
    <row r="230" spans="3:9" ht="15.5" x14ac:dyDescent="0.35">
      <c r="C230" t="s">
        <v>207</v>
      </c>
      <c r="I230" s="6">
        <v>-3.3000000000000002E-2</v>
      </c>
    </row>
    <row r="231" spans="3:9" ht="15.5" x14ac:dyDescent="0.35">
      <c r="C231" t="s">
        <v>208</v>
      </c>
      <c r="I231" s="6">
        <v>-6.5500000000000003E-2</v>
      </c>
    </row>
    <row r="232" spans="3:9" ht="15.5" x14ac:dyDescent="0.35">
      <c r="C232" t="s">
        <v>209</v>
      </c>
      <c r="I232" s="6">
        <v>4.6300000000000001E-2</v>
      </c>
    </row>
    <row r="233" spans="3:9" ht="15.5" x14ac:dyDescent="0.35">
      <c r="C233" t="s">
        <v>305</v>
      </c>
      <c r="I233" s="6">
        <v>3.9100000000000003E-2</v>
      </c>
    </row>
    <row r="234" spans="3:9" ht="15.5" x14ac:dyDescent="0.35">
      <c r="C234" t="s">
        <v>210</v>
      </c>
      <c r="D234" s="6">
        <v>64.72</v>
      </c>
    </row>
    <row r="235" spans="3:9" ht="15.5" x14ac:dyDescent="0.35">
      <c r="C235" t="s">
        <v>211</v>
      </c>
      <c r="D235" s="6">
        <v>156.21</v>
      </c>
    </row>
    <row r="236" spans="3:9" ht="15.5" x14ac:dyDescent="0.35">
      <c r="C236" t="s">
        <v>212</v>
      </c>
      <c r="D236" s="6">
        <v>106.31</v>
      </c>
    </row>
    <row r="237" spans="3:9" ht="15.5" x14ac:dyDescent="0.35">
      <c r="C237" t="s">
        <v>213</v>
      </c>
      <c r="D237" s="6">
        <v>114.62</v>
      </c>
    </row>
    <row r="238" spans="3:9" ht="15.5" x14ac:dyDescent="0.35">
      <c r="C238" t="s">
        <v>214</v>
      </c>
      <c r="D238" s="6">
        <v>1.41</v>
      </c>
    </row>
    <row r="239" spans="3:9" ht="15.5" x14ac:dyDescent="0.35">
      <c r="C239" t="s">
        <v>306</v>
      </c>
      <c r="I239" s="6">
        <v>1.02</v>
      </c>
    </row>
    <row r="240" spans="3:9" ht="15.5" x14ac:dyDescent="0.35">
      <c r="C240" t="s">
        <v>307</v>
      </c>
      <c r="I240" s="6">
        <v>2.37</v>
      </c>
    </row>
    <row r="241" spans="3:9" ht="15.5" x14ac:dyDescent="0.35">
      <c r="C241" t="s">
        <v>41</v>
      </c>
      <c r="I241" s="5">
        <v>698000000000</v>
      </c>
    </row>
    <row r="242" spans="3:9" ht="15.5" x14ac:dyDescent="0.35">
      <c r="C242" t="s">
        <v>215</v>
      </c>
      <c r="I242" s="5">
        <v>700000000000</v>
      </c>
    </row>
    <row r="243" spans="3:9" ht="15.5" x14ac:dyDescent="0.35">
      <c r="C243" t="s">
        <v>216</v>
      </c>
      <c r="I243" s="5">
        <v>2330000000</v>
      </c>
    </row>
    <row r="244" spans="3:9" ht="15.5" x14ac:dyDescent="0.35">
      <c r="C244" t="s">
        <v>217</v>
      </c>
      <c r="I244" s="6">
        <v>0.40689999999999998</v>
      </c>
    </row>
    <row r="245" spans="3:9" ht="15.5" x14ac:dyDescent="0.35">
      <c r="C245" t="s">
        <v>218</v>
      </c>
      <c r="D245" s="6">
        <v>0.28089999999999998</v>
      </c>
    </row>
    <row r="246" spans="3:9" ht="15.5" x14ac:dyDescent="0.35">
      <c r="C246" t="s">
        <v>219</v>
      </c>
      <c r="D246" s="6">
        <v>6.7299999999999999E-2</v>
      </c>
    </row>
    <row r="247" spans="3:9" ht="15.5" x14ac:dyDescent="0.35">
      <c r="C247" t="s">
        <v>220</v>
      </c>
      <c r="D247" s="6">
        <v>-5.62E-2</v>
      </c>
    </row>
    <row r="248" spans="3:9" ht="15.5" x14ac:dyDescent="0.35">
      <c r="C248" t="s">
        <v>221</v>
      </c>
      <c r="D248" s="6">
        <v>-4.8499999999999995E-2</v>
      </c>
    </row>
    <row r="249" spans="3:9" ht="15.5" x14ac:dyDescent="0.35">
      <c r="C249" t="s">
        <v>222</v>
      </c>
      <c r="D249" s="6">
        <v>0.1168</v>
      </c>
    </row>
    <row r="250" spans="3:9" ht="15.5" x14ac:dyDescent="0.35">
      <c r="C250" t="s">
        <v>223</v>
      </c>
      <c r="D250" s="6">
        <v>-27.726900000000001</v>
      </c>
    </row>
    <row r="251" spans="3:9" ht="15.5" x14ac:dyDescent="0.35">
      <c r="C251" t="s">
        <v>224</v>
      </c>
      <c r="I251" s="5">
        <v>5</v>
      </c>
    </row>
    <row r="252" spans="3:9" ht="15.5" x14ac:dyDescent="0.35">
      <c r="C252" t="s">
        <v>225</v>
      </c>
      <c r="I252" s="6">
        <v>0.96</v>
      </c>
    </row>
    <row r="253" spans="3:9" ht="15.5" x14ac:dyDescent="0.35">
      <c r="C253" t="s">
        <v>226</v>
      </c>
      <c r="I253" s="6">
        <v>0.44</v>
      </c>
    </row>
    <row r="254" spans="3:9" ht="15.5" x14ac:dyDescent="0.35">
      <c r="C254" t="s">
        <v>308</v>
      </c>
      <c r="I254" s="6">
        <v>0.02</v>
      </c>
    </row>
    <row r="255" spans="3:9" ht="15.5" x14ac:dyDescent="0.35">
      <c r="C255" t="s">
        <v>228</v>
      </c>
      <c r="I255" s="6">
        <v>0.28000000000000003</v>
      </c>
    </row>
    <row r="256" spans="3:9" ht="15.5" x14ac:dyDescent="0.35">
      <c r="C256" t="s">
        <v>229</v>
      </c>
      <c r="I256" s="6">
        <v>0.1</v>
      </c>
    </row>
    <row r="257" spans="3:9" ht="15.5" x14ac:dyDescent="0.35">
      <c r="C257" t="s">
        <v>230</v>
      </c>
      <c r="I257" s="6">
        <v>0.8</v>
      </c>
    </row>
    <row r="258" spans="3:9" ht="15.5" x14ac:dyDescent="0.35">
      <c r="C258" t="s">
        <v>309</v>
      </c>
      <c r="I258" s="5">
        <v>206000000000</v>
      </c>
    </row>
    <row r="259" spans="3:9" ht="15.5" x14ac:dyDescent="0.35">
      <c r="C259" t="s">
        <v>310</v>
      </c>
      <c r="I259" s="5">
        <v>54000000000</v>
      </c>
    </row>
    <row r="260" spans="3:9" ht="15.5" x14ac:dyDescent="0.35">
      <c r="C260" t="s">
        <v>311</v>
      </c>
      <c r="I260" s="5">
        <v>8000000000</v>
      </c>
    </row>
    <row r="261" spans="3:9" ht="15.5" x14ac:dyDescent="0.35">
      <c r="C261" t="s">
        <v>312</v>
      </c>
      <c r="I261" s="5">
        <v>-7000000000</v>
      </c>
    </row>
    <row r="262" spans="3:9" ht="15.5" x14ac:dyDescent="0.35">
      <c r="C262" t="s">
        <v>231</v>
      </c>
      <c r="D262" s="5">
        <v>45000000000</v>
      </c>
    </row>
    <row r="263" spans="3:9" ht="15.5" x14ac:dyDescent="0.35">
      <c r="C263" t="s">
        <v>232</v>
      </c>
      <c r="D263" s="5">
        <v>200000000000</v>
      </c>
    </row>
    <row r="264" spans="3:9" ht="15.5" x14ac:dyDescent="0.35">
      <c r="C264" t="s">
        <v>233</v>
      </c>
      <c r="D264" s="5">
        <v>99000000000</v>
      </c>
    </row>
    <row r="265" spans="3:9" ht="15.5" x14ac:dyDescent="0.35">
      <c r="C265" t="s">
        <v>176</v>
      </c>
      <c r="D265" s="5">
        <v>61000000000</v>
      </c>
    </row>
    <row r="266" spans="3:9" ht="15.5" x14ac:dyDescent="0.35">
      <c r="C266" t="s">
        <v>175</v>
      </c>
      <c r="I266" s="5">
        <v>101000000000</v>
      </c>
    </row>
    <row r="267" spans="3:9" ht="15.5" x14ac:dyDescent="0.35">
      <c r="C267" t="s">
        <v>174</v>
      </c>
      <c r="D267" s="5">
        <v>9000000000</v>
      </c>
    </row>
    <row r="268" spans="3:9" ht="15.5" x14ac:dyDescent="0.35">
      <c r="C268" t="s">
        <v>173</v>
      </c>
      <c r="D268" s="5">
        <v>38000000000</v>
      </c>
    </row>
    <row r="269" spans="3:9" ht="15.5" x14ac:dyDescent="0.35">
      <c r="C269" t="s">
        <v>24</v>
      </c>
      <c r="D269" s="5">
        <v>47000000000</v>
      </c>
    </row>
    <row r="270" spans="3:9" ht="15.5" x14ac:dyDescent="0.35">
      <c r="C270" t="s">
        <v>21</v>
      </c>
      <c r="D270" s="5">
        <v>2000000000</v>
      </c>
    </row>
    <row r="271" spans="3:9" ht="15.5" x14ac:dyDescent="0.35">
      <c r="C271" t="s">
        <v>234</v>
      </c>
      <c r="I271" s="5">
        <v>101000000000</v>
      </c>
    </row>
    <row r="272" spans="3:9" ht="15.5" x14ac:dyDescent="0.35">
      <c r="C272" t="s">
        <v>313</v>
      </c>
      <c r="I272" s="5">
        <v>7000000000</v>
      </c>
    </row>
    <row r="273" spans="3:9" ht="15.5" x14ac:dyDescent="0.35">
      <c r="C273" t="s">
        <v>314</v>
      </c>
      <c r="I273" s="5">
        <v>-10000000000</v>
      </c>
    </row>
    <row r="274" spans="3:9" ht="15.5" x14ac:dyDescent="0.35">
      <c r="C274" t="s">
        <v>315</v>
      </c>
      <c r="I274" s="5">
        <v>-4000000000</v>
      </c>
    </row>
    <row r="275" spans="3:9" ht="15.5" x14ac:dyDescent="0.35">
      <c r="C275" t="s">
        <v>316</v>
      </c>
      <c r="I275" s="5">
        <v>-8000000000</v>
      </c>
    </row>
    <row r="276" spans="3:9" ht="15.5" x14ac:dyDescent="0.35">
      <c r="C276" t="s">
        <v>317</v>
      </c>
      <c r="I276" s="5">
        <v>-2000000000</v>
      </c>
    </row>
  </sheetData>
  <pageMargins left="0.7" right="0.7" top="0.75" bottom="0.75" header="0.3" footer="0.3"/>
  <ignoredErrors>
    <ignoredError sqref="A1:N277" numberStoredAsText="1"/>
  </ignoredError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N28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1434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1435</v>
      </c>
      <c r="D2" s="2" vm="17">
        <f ca="1">IFERROR(_xlfn.STOCKHISTORY("XIDX:" &amp; $C$1, D3, , 0, 0, 1), "Libur")</f>
        <v>70</v>
      </c>
      <c r="E2" s="2" vm="247">
        <f ca="1">IFERROR(_xlfn.STOCKHISTORY("XIDX:" &amp; $C$1, E3, , 0, 0, 1), "Libur")</f>
        <v>60</v>
      </c>
      <c r="H2" s="2" vm="247">
        <f ca="1">IFERROR(INDEX(D2:G2,COUNT(D2:G2)),"")</f>
        <v>60</v>
      </c>
      <c r="I2" s="2" vm="219">
        <f t="shared" ref="I2:N2" ca="1" si="0">IFERROR(_xlfn.STOCKHISTORY("XIDX:" &amp; $C$1, I1, , 0, 0, 1), "Libur")</f>
        <v>87</v>
      </c>
      <c r="J2" s="2" vm="174">
        <f t="shared" ca="1" si="0"/>
        <v>109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11765399921</v>
      </c>
      <c r="E4" s="2">
        <f>IFERROR(INDEX(E51:E500,MATCH($C$4,$C$51:$C$500,0)),"")</f>
        <v>11737005567</v>
      </c>
      <c r="H4" s="2">
        <f>IFERROR(SUM(D4:G4)*(4/MAX(1,COUNT(D4:G4))),"")</f>
        <v>47004810976</v>
      </c>
      <c r="I4" s="2">
        <f t="shared" ref="I4:N4" si="1">IFERROR(INDEX(I51:I500,MATCH($C$4,$C$51:$C$500,0)),"")</f>
        <v>41872866308</v>
      </c>
      <c r="J4" s="2">
        <f t="shared" si="1"/>
        <v>43724769550</v>
      </c>
      <c r="K4" s="2">
        <f t="shared" si="1"/>
        <v>38699524704</v>
      </c>
      <c r="L4" s="2">
        <f t="shared" si="1"/>
        <v>51505696772</v>
      </c>
      <c r="M4" s="2">
        <f t="shared" si="1"/>
        <v>41762660313</v>
      </c>
      <c r="N4" s="2">
        <f t="shared" si="1"/>
        <v>29591947216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422114102</v>
      </c>
      <c r="E5" s="2">
        <f>IFERROR(INDEX(E51:E500,MATCH($C$5,$C$51:$C$500,0)),"")</f>
        <v>1665789897</v>
      </c>
      <c r="H5" s="2">
        <f>IFERROR(SUM(D5:G5)*(4/MAX(1,COUNT(D5:G5))),"")</f>
        <v>4175807998</v>
      </c>
      <c r="I5" s="2">
        <f t="shared" ref="I5:N5" si="2">IFERROR(INDEX(I51:I500,MATCH($C$5,$C$51:$C$500,0)),"")</f>
        <v>4486607360</v>
      </c>
      <c r="J5" s="2">
        <f t="shared" si="2"/>
        <v>63586686279</v>
      </c>
      <c r="K5" s="2">
        <f t="shared" si="2"/>
        <v>5048703188</v>
      </c>
      <c r="L5" s="2">
        <f t="shared" si="2"/>
        <v>2363544258</v>
      </c>
      <c r="M5" s="2">
        <f t="shared" si="2"/>
        <v>2075557398</v>
      </c>
      <c r="N5" s="2">
        <f t="shared" si="2"/>
        <v>2998472521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181785520264</v>
      </c>
      <c r="E6" s="2">
        <f>IFERROR(INDEX(E51:E500,MATCH($C$6,$C$51:$C$500,0)),"")</f>
        <v>181363406162</v>
      </c>
      <c r="H6" s="2">
        <f>IFERROR(INDEX(D6:G6,COUNT(D6:G6)),"")</f>
        <v>181363406162</v>
      </c>
      <c r="I6" s="2">
        <f t="shared" ref="I6:N6" si="3">IFERROR(INDEX(I51:I500,MATCH($C$6,$C$51:$C$500,0)),"")</f>
        <v>179672242889</v>
      </c>
      <c r="J6" s="2">
        <f t="shared" si="3"/>
        <v>192113895712</v>
      </c>
      <c r="K6" s="2">
        <f t="shared" si="3"/>
        <v>51523097406</v>
      </c>
      <c r="L6" s="2">
        <f t="shared" si="3"/>
        <v>51631166016</v>
      </c>
      <c r="M6" s="2">
        <f t="shared" si="3"/>
        <v>49267621258</v>
      </c>
      <c r="N6" s="2">
        <f t="shared" si="3"/>
        <v>15991122850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3.47</v>
      </c>
      <c r="E7" s="3">
        <f>IFERROR(INDEX(E51:E500,MATCH($C$7,$C$51:$C$500,0))/1000000000,"")</f>
        <v>3.47</v>
      </c>
      <c r="H7" s="3">
        <f>IFERROR(INDEX(D7:G7,COUNT(D7:G7)),"")</f>
        <v>3.47</v>
      </c>
      <c r="I7" s="3">
        <f t="shared" ref="I7:N7" si="4">IFERROR(INDEX(I51:I500,MATCH($C$7,$C$51:$C$500,0))/1000000000,"")</f>
        <v>3.47</v>
      </c>
      <c r="J7" s="3">
        <f t="shared" si="4"/>
        <v>3.47</v>
      </c>
      <c r="K7" s="3">
        <f t="shared" si="4"/>
        <v>2.78</v>
      </c>
      <c r="L7" s="3">
        <f t="shared" si="4"/>
        <v>2.78</v>
      </c>
      <c r="M7" s="3">
        <f t="shared" si="4"/>
        <v>1.93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3000000000</v>
      </c>
      <c r="E8" s="2">
        <f>IFERROR(INDEX(E51:E500,MATCH("Free cash flow (Quarter)",$C$51:$C$500,0)),"")</f>
        <v>1000000000</v>
      </c>
      <c r="H8" s="2">
        <f>IFERROR(INDEX(D8:G8,COUNT(D8:G8)),"")</f>
        <v>1000000000</v>
      </c>
      <c r="I8" s="2">
        <f t="shared" ref="I8:N8" si="5">IFERROR(INDEX(I51:I500,MATCH($C$8,$C$51:$C$500,0)),"")</f>
        <v>4000000000</v>
      </c>
      <c r="J8" s="2">
        <f t="shared" si="5"/>
        <v>12000000000</v>
      </c>
      <c r="K8" s="2">
        <f t="shared" si="5"/>
        <v>8000000000</v>
      </c>
      <c r="L8" s="2">
        <f t="shared" si="5"/>
        <v>0</v>
      </c>
      <c r="M8" s="2">
        <f t="shared" si="5"/>
        <v>0</v>
      </c>
      <c r="N8" s="2">
        <f t="shared" si="5"/>
        <v>-4000000000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0.97</v>
      </c>
      <c r="E9" s="3">
        <f>IFERROR(INDEX(E51:E500,MATCH("Free cash flow per share (Quarter)",$C$51:$C$500,0)),"")</f>
        <v>0.3</v>
      </c>
      <c r="H9" s="3">
        <f>IFERROR(INDEX(D9:G9,COUNT(D9:G9)),"")</f>
        <v>0.3</v>
      </c>
      <c r="I9" s="3">
        <f t="shared" ref="I9:N9" si="6">IFERROR(INDEX(I51:I500,MATCH($C$9,$C$51:$C$500,0)),"")</f>
        <v>1.1000000000000001</v>
      </c>
      <c r="J9" s="3">
        <f t="shared" si="6"/>
        <v>3.37</v>
      </c>
      <c r="K9" s="3">
        <f t="shared" si="6"/>
        <v>2.78</v>
      </c>
      <c r="L9" s="3">
        <f t="shared" si="6"/>
        <v>0.06</v>
      </c>
      <c r="M9" s="3">
        <f t="shared" si="6"/>
        <v>-0.12</v>
      </c>
      <c r="N9" s="3">
        <f t="shared" si="6"/>
        <v>-3757535.38</v>
      </c>
    </row>
    <row r="10" spans="1:14" ht="15.5" x14ac:dyDescent="0.35">
      <c r="C10" t="s">
        <v>18</v>
      </c>
      <c r="D10" s="3">
        <f ca="1">IFERROR(IF(D9=0,"",D2/D9),"")</f>
        <v>72.164948453608247</v>
      </c>
      <c r="E10" s="3">
        <f ca="1">IFERROR(IF(E9=0,"",E2/E9),"")</f>
        <v>200</v>
      </c>
      <c r="I10" s="3">
        <f t="shared" ref="I10:N10" ca="1" si="7">IFERROR(IF(I9=0,"",I2/I9),"")</f>
        <v>79.090909090909079</v>
      </c>
      <c r="J10" s="3">
        <f t="shared" ca="1" si="7"/>
        <v>32.344213649851632</v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31469133746</v>
      </c>
      <c r="E11" s="2">
        <f>IFERROR(INDEX(E51:E500,MATCH($C$11,$C$51:$C$500,0)),"")</f>
        <v>46178358809</v>
      </c>
      <c r="H11" s="2">
        <f>IFERROR(INDEX(D11:G11,COUNT(D11:G11)),"")</f>
        <v>46178358809</v>
      </c>
      <c r="I11" s="2">
        <f t="shared" ref="I11:N11" si="8">IFERROR(INDEX(I51:I500,MATCH($C$11,$C$51:$C$500,0)),"")</f>
        <v>52537277546</v>
      </c>
      <c r="J11" s="2">
        <f t="shared" si="8"/>
        <v>41515717439</v>
      </c>
      <c r="K11" s="2">
        <f t="shared" si="8"/>
        <v>2251124616</v>
      </c>
      <c r="L11" s="2">
        <f t="shared" si="8"/>
        <v>22192103385</v>
      </c>
      <c r="M11" s="2">
        <f t="shared" si="8"/>
        <v>16720527223</v>
      </c>
      <c r="N11" s="2">
        <f t="shared" si="8"/>
        <v>5944423306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14000000000</v>
      </c>
      <c r="E12" s="2">
        <f>IFERROR(INDEX(E51:E500,MATCH("Net Debt (Quarter)",$C$51:$C$500,0)),"")</f>
        <v>-3000000000</v>
      </c>
      <c r="H12" s="2">
        <f>IFERROR(INDEX(D12:G12,COUNT(D12:G12)),"")</f>
        <v>-3000000000</v>
      </c>
      <c r="I12" s="2">
        <f t="shared" ref="I12:N12" si="9">IFERROR(INDEX(I51:I500,MATCH($C$12,$C$51:$C$500,0)),"")</f>
        <v>-11000000000</v>
      </c>
      <c r="J12" s="2">
        <f t="shared" si="9"/>
        <v>4000000000</v>
      </c>
      <c r="K12" s="2">
        <f t="shared" si="9"/>
        <v>43000000000</v>
      </c>
      <c r="L12" s="2">
        <f t="shared" si="9"/>
        <v>6000000000</v>
      </c>
      <c r="M12" s="2">
        <f t="shared" si="9"/>
        <v>9000000000</v>
      </c>
      <c r="N12" s="2">
        <f t="shared" si="9"/>
        <v>19000000000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45000000000</v>
      </c>
      <c r="E13" s="2">
        <f>IFERROR(INDEX(E51:E500,MATCH("Total Debt (Quarter)",$C$51:$C$500,0)),"")</f>
        <v>43000000000</v>
      </c>
      <c r="H13" s="2">
        <f>IFERROR(INDEX(D13:G13,COUNT(D13:G13)),"")</f>
        <v>43000000000</v>
      </c>
      <c r="I13" s="2">
        <f t="shared" ref="I13:N13" si="10">IFERROR(INDEX(I51:I500,MATCH($C$13,$C$51:$C$500,0)),"")</f>
        <v>41000000000</v>
      </c>
      <c r="J13" s="2">
        <f t="shared" si="10"/>
        <v>45000000000</v>
      </c>
      <c r="K13" s="2">
        <f t="shared" si="10"/>
        <v>45000000000</v>
      </c>
      <c r="L13" s="2">
        <f t="shared" si="10"/>
        <v>28000000000</v>
      </c>
      <c r="M13" s="2">
        <f t="shared" si="10"/>
        <v>26000000000</v>
      </c>
      <c r="N13" s="2">
        <f t="shared" si="10"/>
        <v>25000000000</v>
      </c>
    </row>
    <row r="14" spans="1:14" ht="15.5" x14ac:dyDescent="0.35">
      <c r="C14" t="s">
        <v>27</v>
      </c>
      <c r="D14" s="2">
        <f>IFERROR(INDEX(D51:D500,MATCH($C$14,$C$51:$C$500,0)),"")</f>
        <v>-748585643</v>
      </c>
      <c r="E14" s="2">
        <f>IFERROR(INDEX(E51:E500,MATCH($C$14,$C$51:$C$500,0)),"")</f>
        <v>-530843888</v>
      </c>
      <c r="H14" s="2">
        <f>IFERROR(SUM(D14:G14)*(4/MAX(1,COUNT(D14:G14))),"")</f>
        <v>-2558859062</v>
      </c>
      <c r="I14" s="2">
        <f t="shared" ref="I14:N14" si="11">IFERROR(INDEX(I51:I500,MATCH($C$14,$C$51:$C$500,0)),"")</f>
        <v>-2661644659</v>
      </c>
      <c r="J14" s="2">
        <f t="shared" si="11"/>
        <v>-1671886059</v>
      </c>
      <c r="K14" s="2">
        <f t="shared" si="11"/>
        <v>-2762751760</v>
      </c>
      <c r="L14" s="2">
        <f t="shared" si="11"/>
        <v>-1381356735</v>
      </c>
      <c r="M14" s="2">
        <f t="shared" si="11"/>
        <v>-836338376</v>
      </c>
      <c r="N14" s="2">
        <f t="shared" si="11"/>
        <v>-843689441</v>
      </c>
    </row>
    <row r="15" spans="1:14" ht="15.5" x14ac:dyDescent="0.35">
      <c r="C15" t="s">
        <v>28</v>
      </c>
      <c r="D15" s="2">
        <f>IFERROR(INDEX(D51:D500,MATCH($C$15,$C$51:$C$500,0)),"")</f>
        <v>-322608776</v>
      </c>
      <c r="E15" s="2">
        <f>IFERROR(INDEX(E51:E500,MATCH($C$15,$C$51:$C$500,0)),"")</f>
        <v>-493094695</v>
      </c>
      <c r="H15" s="2">
        <f>IFERROR(SUM(D15:G15)*(4/MAX(1,COUNT(D15:G15))),"")</f>
        <v>-1631406942</v>
      </c>
      <c r="I15" s="2">
        <f t="shared" ref="I15:N15" si="12">IFERROR(INDEX(I51:I500,MATCH($C$15,$C$51:$C$500,0)),"")</f>
        <v>-2623883300</v>
      </c>
      <c r="J15" s="2">
        <f t="shared" si="12"/>
        <v>-2804852380</v>
      </c>
      <c r="K15" s="2">
        <f t="shared" si="12"/>
        <v>-2111532625</v>
      </c>
      <c r="L15" s="2">
        <f t="shared" si="12"/>
        <v>-1047803197</v>
      </c>
      <c r="M15" s="2">
        <f t="shared" si="12"/>
        <v>-1124674947</v>
      </c>
      <c r="N15" s="2">
        <f t="shared" si="12"/>
        <v>-1539056532</v>
      </c>
    </row>
    <row r="16" spans="1:14" ht="15.5" x14ac:dyDescent="0.35">
      <c r="C16" t="s">
        <v>29</v>
      </c>
      <c r="D16" s="2">
        <f>IFERROR(INDEX(D51:D500,MATCH($C$16,$C$51:$C$500,0)),"")</f>
        <v>773541537</v>
      </c>
      <c r="E16" s="2">
        <f>IFERROR(INDEX(E51:E500,MATCH($C$16,$C$51:$C$500,0)),"")</f>
        <v>2187703251</v>
      </c>
      <c r="H16" s="2">
        <f>IFERROR(SUM(D16:G16)*(4/MAX(1,COUNT(D16:G16))),"")</f>
        <v>5922489576</v>
      </c>
      <c r="I16" s="2">
        <f t="shared" ref="I16:N16" si="13">IFERROR(INDEX(I51:I500,MATCH($C$16,$C$51:$C$500,0)),"")</f>
        <v>12645560756</v>
      </c>
      <c r="J16" s="2">
        <f t="shared" si="13"/>
        <v>11917126622</v>
      </c>
      <c r="K16" s="2">
        <f t="shared" si="13"/>
        <v>7268304423</v>
      </c>
      <c r="L16" s="2">
        <f t="shared" si="13"/>
        <v>3522388871</v>
      </c>
      <c r="M16" s="2">
        <f t="shared" si="13"/>
        <v>3238935410</v>
      </c>
      <c r="N16" s="2">
        <f t="shared" si="13"/>
        <v>4478785085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38</v>
      </c>
      <c r="C19" t="s">
        <v>39</v>
      </c>
    </row>
    <row r="20" spans="1:14" ht="15.5" x14ac:dyDescent="0.35">
      <c r="A20" t="s">
        <v>40</v>
      </c>
      <c r="C20" t="s">
        <v>41</v>
      </c>
      <c r="D20" s="2">
        <f ca="1">IFERROR(D21*D2,"")</f>
        <v>242900000000</v>
      </c>
      <c r="E20" s="2">
        <f ca="1">IFERROR(E21*E2,"")</f>
        <v>208200000000</v>
      </c>
      <c r="H20" s="2">
        <f t="shared" ref="H20:N20" ca="1" si="14">IFERROR(H21*H2,"")</f>
        <v>208200000000</v>
      </c>
      <c r="I20" s="2">
        <f t="shared" ca="1" si="14"/>
        <v>301890000000</v>
      </c>
      <c r="J20" s="2">
        <f t="shared" ca="1" si="14"/>
        <v>378230000000</v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3470000000</v>
      </c>
      <c r="E21" s="2">
        <f>IFERROR(INDEX(E51:E500,MATCH($C$7,$C$51:$C$500,0)),"")</f>
        <v>3470000000</v>
      </c>
      <c r="H21" s="2">
        <f>IFERROR(INDEX(D21:G21,COUNT(D21:G21)),"")</f>
        <v>3470000000</v>
      </c>
      <c r="I21" s="2">
        <f t="shared" ref="I21:N21" si="15">IFERROR(INDEX(I51:I500,MATCH($C$7,$C$51:$C$500,0)),"")</f>
        <v>3470000000</v>
      </c>
      <c r="J21" s="2">
        <f t="shared" si="15"/>
        <v>3470000000</v>
      </c>
      <c r="K21" s="2">
        <f t="shared" si="15"/>
        <v>2780000000</v>
      </c>
      <c r="L21" s="2">
        <f t="shared" si="15"/>
        <v>2780000000</v>
      </c>
      <c r="M21" s="2">
        <f t="shared" si="15"/>
        <v>1930000000</v>
      </c>
      <c r="N21" s="2">
        <f t="shared" si="15"/>
        <v>0</v>
      </c>
    </row>
    <row r="23" spans="1:14" ht="15.5" x14ac:dyDescent="0.35">
      <c r="B23" t="s">
        <v>42</v>
      </c>
      <c r="C23" t="s">
        <v>43</v>
      </c>
      <c r="D23" s="3">
        <f>IFERROR(D5/D6*100,"")</f>
        <v>0.23220446897364555</v>
      </c>
      <c r="E23" s="3">
        <f>IFERROR(E5/E6*100,"")</f>
        <v>0.91848181077502455</v>
      </c>
      <c r="H23" s="3">
        <f t="shared" ref="H23:N23" si="16">IFERROR(H5/H6*100,"")</f>
        <v>2.3024534476762226</v>
      </c>
      <c r="I23" s="3">
        <f t="shared" si="16"/>
        <v>2.4971065579516298</v>
      </c>
      <c r="J23" s="3">
        <f t="shared" si="16"/>
        <v>33.098431554541733</v>
      </c>
      <c r="K23" s="3">
        <f t="shared" si="16"/>
        <v>9.7989124144001192</v>
      </c>
      <c r="L23" s="3">
        <f t="shared" si="16"/>
        <v>4.5777472026635246</v>
      </c>
      <c r="M23" s="3">
        <f t="shared" si="16"/>
        <v>4.2128224277988142</v>
      </c>
      <c r="N23" s="3">
        <f t="shared" si="16"/>
        <v>18.750856641689797</v>
      </c>
    </row>
    <row r="24" spans="1:14" ht="15.5" x14ac:dyDescent="0.35">
      <c r="C24" t="s">
        <v>44</v>
      </c>
      <c r="D24" s="4">
        <f>IFERROR(_xlfn.RRI(5,I23,D23),"")</f>
        <v>-0.37814848069954499</v>
      </c>
      <c r="E24" s="4">
        <f>IFERROR(_xlfn.RRI(5,J23,E23),"")</f>
        <v>-0.51173833339852548</v>
      </c>
      <c r="H24" s="4">
        <f t="shared" ref="H24:N24" si="17">IFERROR(_xlfn.RRI(5,M23,H23),"")</f>
        <v>-0.11381674221777904</v>
      </c>
      <c r="I24" s="4">
        <f t="shared" si="17"/>
        <v>-0.33183581574349741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45</v>
      </c>
      <c r="C25" t="s">
        <v>46</v>
      </c>
      <c r="D25" s="3">
        <f>IFERROR(INDEX(D51:D500,MATCH($A$25,$C$51:$C$500,0)),"")</f>
        <v>0.13</v>
      </c>
      <c r="E25" s="3">
        <f>IFERROR(INDEX(E51:E500,MATCH($A$25,$C$51:$C$500,0)),"")</f>
        <v>0.49</v>
      </c>
      <c r="H25" s="3">
        <f>IFERROR(INDEX(D25:G25,COUNT(D25:G25)),"")</f>
        <v>0.49</v>
      </c>
      <c r="I25" s="3">
        <f t="shared" ref="I25:N25" si="18">IFERROR(INDEX(I51:I500,MATCH($C$25,$C$51:$C$500,0)),"")</f>
        <v>2.89</v>
      </c>
      <c r="J25" s="3">
        <f t="shared" si="18"/>
        <v>2.63</v>
      </c>
      <c r="K25" s="3">
        <f t="shared" si="18"/>
        <v>1.86</v>
      </c>
      <c r="L25" s="3">
        <f t="shared" si="18"/>
        <v>0.89</v>
      </c>
      <c r="M25" s="3">
        <f t="shared" si="18"/>
        <v>1.0900000000000001</v>
      </c>
      <c r="N25" s="3">
        <f t="shared" si="18"/>
        <v>2641265.5499999998</v>
      </c>
    </row>
    <row r="26" spans="1:14" ht="15.5" x14ac:dyDescent="0.35">
      <c r="C26" t="s">
        <v>47</v>
      </c>
      <c r="D26" s="4">
        <f>IFERROR(_xlfn.RRI(5,I25,D25),"")</f>
        <v>-0.46221448328752779</v>
      </c>
      <c r="E26" s="4">
        <f>IFERROR(_xlfn.RRI(5,J25,E25),"")</f>
        <v>-0.2854245914072211</v>
      </c>
      <c r="H26" s="4">
        <f t="shared" ref="H26:N26" si="19">IFERROR(_xlfn.RRI(5,M25,H25),"")</f>
        <v>-0.14777569397825208</v>
      </c>
      <c r="I26" s="4">
        <f t="shared" si="19"/>
        <v>-0.9357582807400735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48</v>
      </c>
      <c r="D27" s="3">
        <f>IFERROR(D4/D21,"")</f>
        <v>3.390605164553314</v>
      </c>
      <c r="E27" s="3">
        <f>IFERROR(E4/E21,"")</f>
        <v>3.3824223536023053</v>
      </c>
      <c r="H27" s="3">
        <f t="shared" ref="H27:N27" si="20">IFERROR(H4/H21,"")</f>
        <v>13.546055036311239</v>
      </c>
      <c r="I27" s="3">
        <f t="shared" si="20"/>
        <v>12.06710844610951</v>
      </c>
      <c r="J27" s="3">
        <f t="shared" si="20"/>
        <v>12.600798141210374</v>
      </c>
      <c r="K27" s="3">
        <f t="shared" si="20"/>
        <v>13.920692339568346</v>
      </c>
      <c r="L27" s="3">
        <f t="shared" si="20"/>
        <v>18.527229054676258</v>
      </c>
      <c r="M27" s="3">
        <f t="shared" si="20"/>
        <v>21.638684099999999</v>
      </c>
      <c r="N27" s="3" t="str">
        <f t="shared" si="20"/>
        <v/>
      </c>
    </row>
    <row r="28" spans="1:14" ht="15.5" x14ac:dyDescent="0.35">
      <c r="C28" t="s">
        <v>49</v>
      </c>
      <c r="D28" s="4">
        <f>IFERROR(_xlfn.RRI(5,I27,D27),"")</f>
        <v>-0.22422674929197606</v>
      </c>
      <c r="E28" s="4">
        <f>IFERROR(_xlfn.RRI(5,J27,E27),"")</f>
        <v>-0.23128393675186865</v>
      </c>
      <c r="H28" s="4">
        <f t="shared" ref="H28:N28" si="21">IFERROR(_xlfn.RRI(5,M27,H27),"")</f>
        <v>-8.9423584112608312E-2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50</v>
      </c>
      <c r="H29" s="4">
        <f t="shared" ref="H29:N29" si="22">IFERROR(((H25-I25)/I25)*100%,"")</f>
        <v>-0.83044982698961944</v>
      </c>
      <c r="I29" s="4">
        <f t="shared" si="22"/>
        <v>9.8859315589353708E-2</v>
      </c>
      <c r="J29" s="4">
        <f t="shared" si="22"/>
        <v>0.41397849462365577</v>
      </c>
      <c r="K29" s="4">
        <f t="shared" si="22"/>
        <v>1.0898876404494382</v>
      </c>
      <c r="L29" s="4">
        <f t="shared" si="22"/>
        <v>-0.18348623853211013</v>
      </c>
      <c r="M29" s="4">
        <f t="shared" si="22"/>
        <v>-0.99999958731904115</v>
      </c>
      <c r="N29" s="4" t="str">
        <f t="shared" si="22"/>
        <v/>
      </c>
    </row>
    <row r="30" spans="1:14" ht="15.5" x14ac:dyDescent="0.35">
      <c r="C30" t="s">
        <v>51</v>
      </c>
      <c r="H30" s="4">
        <f t="shared" ref="H30:N30" si="23">IFERROR(((H27-I27)/I27)*100%,"")</f>
        <v>0.1225601474293992</v>
      </c>
      <c r="I30" s="4">
        <f t="shared" si="23"/>
        <v>-4.235364213600528E-2</v>
      </c>
      <c r="J30" s="4">
        <f t="shared" si="23"/>
        <v>-9.481526968355504E-2</v>
      </c>
      <c r="K30" s="4">
        <f t="shared" si="23"/>
        <v>-0.24863603194592265</v>
      </c>
      <c r="L30" s="4">
        <f t="shared" si="23"/>
        <v>-0.14379132441439638</v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52.4</v>
      </c>
      <c r="E32" s="3">
        <f>IFERROR(INDEX(E51:E500,MATCH($A$32,$C$51:$C$500,0)),"")</f>
        <v>52.28</v>
      </c>
      <c r="H32" s="3">
        <f>IFERROR(INDEX(D32:G32,COUNT(D32:G32)),"")</f>
        <v>52.28</v>
      </c>
      <c r="I32" s="3">
        <f t="shared" ref="I32:N32" si="24">IFERROR(INDEX(I51:I500,MATCH($C$32,$C$51:$C$500,0)),"")</f>
        <v>51.79</v>
      </c>
      <c r="J32" s="3">
        <f t="shared" si="24"/>
        <v>55.38</v>
      </c>
      <c r="K32" s="3">
        <f t="shared" si="24"/>
        <v>20.420000000000002</v>
      </c>
      <c r="L32" s="3">
        <f t="shared" si="24"/>
        <v>18.59</v>
      </c>
      <c r="M32" s="3">
        <f t="shared" si="24"/>
        <v>25.47</v>
      </c>
      <c r="N32" s="3">
        <f t="shared" si="24"/>
        <v>14367585.67</v>
      </c>
    </row>
    <row r="33" spans="1:14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1.1499999999999999</v>
      </c>
      <c r="E33" s="3">
        <f>IFERROR(INDEX(E51:E500,MATCH($A$33,$C$51:$C$500,0)),"")</f>
        <v>1.34</v>
      </c>
      <c r="H33" s="3">
        <f>IFERROR(INDEX(D33:G33,COUNT(D33:G33)),"")</f>
        <v>1.34</v>
      </c>
      <c r="I33" s="3">
        <f t="shared" ref="I33:N33" si="25">IFERROR(INDEX(I51:I500,MATCH($C$33,$C$51:$C$500,0)),"")</f>
        <v>1.68</v>
      </c>
      <c r="J33" s="3">
        <f t="shared" si="25"/>
        <v>1.97</v>
      </c>
      <c r="K33" s="3">
        <f t="shared" si="25"/>
        <v>0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461.54</v>
      </c>
      <c r="E34" s="3">
        <f>IFERROR(INDEX(E51:E500,MATCH($A$34,$C$51:$C$500,0)),"")</f>
        <v>142.86000000000001</v>
      </c>
      <c r="H34" s="3">
        <f>IFERROR(INDEX(D34:G34,COUNT(D34:G34)),"")</f>
        <v>142.86000000000001</v>
      </c>
      <c r="I34" s="3">
        <f t="shared" ref="I34:N34" si="26">IFERROR(INDEX(I51:I500,MATCH($C$34,$C$51:$C$500,0)),"")</f>
        <v>30.1</v>
      </c>
      <c r="J34" s="3">
        <f t="shared" si="26"/>
        <v>41.44</v>
      </c>
      <c r="K34" s="3">
        <f t="shared" si="26"/>
        <v>0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17.690000000000001</v>
      </c>
      <c r="E35" s="3">
        <f>IFERROR(INDEX(E51:E500,MATCH($A$35,$C$51:$C$500,0)),"")</f>
        <v>20.69</v>
      </c>
      <c r="H35" s="3">
        <f>IFERROR(INDEX(D35:G35,COUNT(D35:G35)),"")</f>
        <v>20.69</v>
      </c>
      <c r="I35" s="3">
        <f t="shared" ref="I35:N35" si="27">IFERROR(INDEX(I51:I500,MATCH($C$35,$C$51:$C$500,0)),"")</f>
        <v>7.21</v>
      </c>
      <c r="J35" s="3">
        <f t="shared" si="27"/>
        <v>8.65</v>
      </c>
      <c r="K35" s="3">
        <f t="shared" si="27"/>
        <v>0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64</v>
      </c>
      <c r="C36" t="s">
        <v>65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N36" si="28">IFERROR(INDEX(H51:H500,MATCH($C$36,$C$51:$C$500,0)),"")</f>
        <v>12.6126</v>
      </c>
      <c r="I36" s="4">
        <f t="shared" si="28"/>
        <v>5.4004999999999992</v>
      </c>
      <c r="J36" s="4">
        <f t="shared" si="28"/>
        <v>7.7213000000000003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66</v>
      </c>
      <c r="C37" t="s">
        <v>67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N37" si="29">IFERROR(INDEX(H51:H500,MATCH($C$37,$C$51:$C$500,0)),"")</f>
        <v>15.6</v>
      </c>
      <c r="I37" s="3">
        <f t="shared" si="29"/>
        <v>15.6</v>
      </c>
      <c r="J37" s="3">
        <f t="shared" si="29"/>
        <v>20.28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73</v>
      </c>
      <c r="C51" t="s">
        <v>6</v>
      </c>
      <c r="D51" s="5">
        <v>11765399921</v>
      </c>
      <c r="E51" s="5">
        <v>11737005567</v>
      </c>
      <c r="F51" s="5">
        <v>11681029894</v>
      </c>
      <c r="G51" s="5">
        <v>10649456078</v>
      </c>
      <c r="I51" s="5">
        <v>41872866308</v>
      </c>
      <c r="J51" s="5">
        <v>43724769550</v>
      </c>
      <c r="K51" s="5">
        <v>38699524704</v>
      </c>
      <c r="L51" s="5">
        <v>51505696772</v>
      </c>
      <c r="M51" s="5">
        <v>41762660313</v>
      </c>
      <c r="N51" s="5">
        <v>29591947216</v>
      </c>
    </row>
    <row r="52" spans="2:14" ht="15.5" x14ac:dyDescent="0.35">
      <c r="C52" t="s">
        <v>74</v>
      </c>
      <c r="D52" s="5">
        <v>-6752381069</v>
      </c>
      <c r="E52" s="5">
        <v>-6998148477</v>
      </c>
      <c r="F52" s="5">
        <v>-5937528518</v>
      </c>
      <c r="G52" s="5">
        <v>-3768350681</v>
      </c>
      <c r="I52" s="5">
        <v>-21568649133</v>
      </c>
      <c r="J52" s="5">
        <v>-23155935511</v>
      </c>
      <c r="K52" s="5">
        <v>-21378656670</v>
      </c>
      <c r="L52" s="5">
        <v>-37550701615</v>
      </c>
      <c r="M52" s="5">
        <v>-28929803089</v>
      </c>
      <c r="N52" s="5">
        <v>-20501570954</v>
      </c>
    </row>
    <row r="53" spans="2:14" ht="15.5" x14ac:dyDescent="0.35">
      <c r="C53" t="s">
        <v>75</v>
      </c>
      <c r="D53" s="5">
        <v>5013018852</v>
      </c>
      <c r="E53" s="5">
        <v>4738857090</v>
      </c>
      <c r="F53" s="5">
        <v>5743501376</v>
      </c>
      <c r="G53" s="5">
        <v>6881105397</v>
      </c>
      <c r="I53" s="5">
        <v>20304217175</v>
      </c>
      <c r="J53" s="5">
        <v>20568834039</v>
      </c>
      <c r="K53" s="5">
        <v>17320868034</v>
      </c>
      <c r="L53" s="5">
        <v>13954995157</v>
      </c>
      <c r="M53" s="5">
        <v>12832857224</v>
      </c>
      <c r="N53" s="5">
        <v>9090376262</v>
      </c>
    </row>
    <row r="54" spans="2:14" ht="15.5" x14ac:dyDescent="0.35">
      <c r="C54" t="s">
        <v>76</v>
      </c>
      <c r="D54" s="5">
        <v>-4696919099</v>
      </c>
      <c r="E54" s="5">
        <v>-2828904868</v>
      </c>
      <c r="F54" s="5">
        <v>-2340235393</v>
      </c>
      <c r="G54" s="5">
        <v>-2684563959</v>
      </c>
      <c r="I54" s="5">
        <v>-8777326529</v>
      </c>
      <c r="J54" s="5">
        <v>-7643979765</v>
      </c>
      <c r="K54" s="5">
        <v>-7329642354</v>
      </c>
      <c r="L54" s="5">
        <v>-9526003939</v>
      </c>
      <c r="M54" s="5">
        <v>-9726160960</v>
      </c>
      <c r="N54" s="5">
        <v>-4866346967</v>
      </c>
    </row>
    <row r="55" spans="2:14" ht="15.5" x14ac:dyDescent="0.35">
      <c r="C55" t="s">
        <v>77</v>
      </c>
      <c r="D55" s="5">
        <v>-2533984542</v>
      </c>
      <c r="E55" s="5">
        <v>-2314160820</v>
      </c>
      <c r="F55" s="5">
        <v>-2280399598</v>
      </c>
      <c r="G55" s="5">
        <v>-1738178220</v>
      </c>
      <c r="I55" s="5">
        <v>-7564544172</v>
      </c>
      <c r="J55" s="5">
        <v>-7053978593</v>
      </c>
      <c r="K55" s="5">
        <v>-6474555483</v>
      </c>
      <c r="L55" s="5">
        <v>-8021236814</v>
      </c>
      <c r="M55" s="5">
        <v>-7306914018</v>
      </c>
      <c r="N55" s="5">
        <v>-3619956640</v>
      </c>
    </row>
    <row r="56" spans="2:14" ht="15.5" x14ac:dyDescent="0.35">
      <c r="C56" t="s">
        <v>81</v>
      </c>
    </row>
    <row r="57" spans="2:14" ht="15.5" x14ac:dyDescent="0.35">
      <c r="C57" t="s">
        <v>78</v>
      </c>
      <c r="D57" s="5">
        <v>316099753</v>
      </c>
      <c r="E57" s="5">
        <v>1909952222</v>
      </c>
      <c r="F57" s="5">
        <v>3403265983</v>
      </c>
      <c r="G57" s="5">
        <v>4196541438</v>
      </c>
      <c r="I57" s="5">
        <v>11526890646</v>
      </c>
      <c r="J57" s="5">
        <v>12924854274</v>
      </c>
      <c r="K57" s="5">
        <v>9991225680</v>
      </c>
      <c r="L57" s="5">
        <v>4428991218</v>
      </c>
      <c r="M57" s="5">
        <v>3106696264</v>
      </c>
      <c r="N57" s="5">
        <v>4224029295</v>
      </c>
    </row>
    <row r="58" spans="2:14" ht="15.5" x14ac:dyDescent="0.35">
      <c r="C58" t="s">
        <v>79</v>
      </c>
      <c r="D58" s="5">
        <v>457441784</v>
      </c>
      <c r="E58" s="5">
        <v>277751029</v>
      </c>
      <c r="F58" s="5">
        <v>-943990892</v>
      </c>
      <c r="G58" s="5">
        <v>869000481</v>
      </c>
      <c r="I58" s="5">
        <v>1118670110</v>
      </c>
      <c r="J58" s="5">
        <v>-1007727652</v>
      </c>
      <c r="K58" s="5">
        <v>-2722921257</v>
      </c>
      <c r="L58" s="5">
        <v>-906602347</v>
      </c>
      <c r="M58" s="5">
        <v>132239146</v>
      </c>
      <c r="N58" s="5">
        <v>254755790</v>
      </c>
    </row>
    <row r="59" spans="2:14" ht="15.5" x14ac:dyDescent="0.35">
      <c r="C59" t="s">
        <v>80</v>
      </c>
      <c r="D59" s="5">
        <v>1206027427</v>
      </c>
      <c r="E59" s="5">
        <v>808594917</v>
      </c>
      <c r="F59" s="5">
        <v>-297403798</v>
      </c>
      <c r="G59" s="5">
        <v>1533783251</v>
      </c>
      <c r="I59" s="5">
        <v>3780314769</v>
      </c>
      <c r="J59" s="5">
        <v>664158407</v>
      </c>
      <c r="K59" s="5">
        <v>39830503</v>
      </c>
      <c r="L59" s="5">
        <v>474754388</v>
      </c>
      <c r="M59" s="5">
        <v>968577522</v>
      </c>
      <c r="N59" s="5">
        <v>1098445231</v>
      </c>
    </row>
    <row r="60" spans="2:14" ht="15.5" x14ac:dyDescent="0.35">
      <c r="C60" t="s">
        <v>27</v>
      </c>
      <c r="D60" s="5">
        <v>-748585643</v>
      </c>
      <c r="E60" s="5">
        <v>-530843888</v>
      </c>
      <c r="F60" s="5">
        <v>-646587094</v>
      </c>
      <c r="G60" s="5">
        <v>-664782770</v>
      </c>
      <c r="I60" s="5">
        <v>-2661644659</v>
      </c>
      <c r="J60" s="5">
        <v>-1671886059</v>
      </c>
      <c r="K60" s="5">
        <v>-2762751760</v>
      </c>
      <c r="L60" s="5">
        <v>-1381356735</v>
      </c>
      <c r="M60" s="5">
        <v>-836338376</v>
      </c>
      <c r="N60" s="5">
        <v>-843689441</v>
      </c>
    </row>
    <row r="61" spans="2:14" ht="15.5" x14ac:dyDescent="0.35">
      <c r="C61" t="s">
        <v>82</v>
      </c>
      <c r="D61" s="5">
        <v>457441784</v>
      </c>
      <c r="E61" s="5">
        <v>277751029</v>
      </c>
      <c r="F61" s="5">
        <v>-943990892</v>
      </c>
      <c r="G61" s="5">
        <v>869000481</v>
      </c>
      <c r="I61" s="5">
        <v>1118670110</v>
      </c>
      <c r="J61" s="5">
        <v>-1007727652</v>
      </c>
      <c r="K61" s="5">
        <v>-2722921257</v>
      </c>
      <c r="L61" s="5">
        <v>-906602347</v>
      </c>
      <c r="M61" s="5">
        <v>132239146</v>
      </c>
      <c r="N61" s="5">
        <v>254755790</v>
      </c>
    </row>
    <row r="62" spans="2:14" ht="15.5" x14ac:dyDescent="0.35">
      <c r="C62" t="s">
        <v>29</v>
      </c>
      <c r="D62" s="5">
        <v>773541537</v>
      </c>
      <c r="E62" s="5">
        <v>2187703251</v>
      </c>
      <c r="F62" s="5">
        <v>2459275091</v>
      </c>
      <c r="G62" s="5">
        <v>5065541919</v>
      </c>
      <c r="I62" s="5">
        <v>12645560756</v>
      </c>
      <c r="J62" s="5">
        <v>11917126622</v>
      </c>
      <c r="K62" s="5">
        <v>7268304423</v>
      </c>
      <c r="L62" s="5">
        <v>3522388871</v>
      </c>
      <c r="M62" s="5">
        <v>3238935410</v>
      </c>
      <c r="N62" s="5">
        <v>4478785085</v>
      </c>
    </row>
    <row r="63" spans="2:14" ht="15.5" x14ac:dyDescent="0.35">
      <c r="C63" t="s">
        <v>28</v>
      </c>
      <c r="D63" s="5">
        <v>-322608776</v>
      </c>
      <c r="E63" s="5">
        <v>-493094695</v>
      </c>
      <c r="F63" s="5">
        <v>-561506446</v>
      </c>
      <c r="G63" s="5">
        <v>-1473716365</v>
      </c>
      <c r="I63" s="5">
        <v>-2623883300</v>
      </c>
      <c r="J63" s="5">
        <v>-2804852380</v>
      </c>
      <c r="K63" s="5">
        <v>-2111532625</v>
      </c>
      <c r="L63" s="5">
        <v>-1047803197</v>
      </c>
      <c r="M63" s="5">
        <v>-1124674947</v>
      </c>
      <c r="N63" s="5">
        <v>-1539056532</v>
      </c>
    </row>
    <row r="64" spans="2:14" ht="15.5" x14ac:dyDescent="0.35">
      <c r="C64" t="s">
        <v>83</v>
      </c>
      <c r="D64" s="5">
        <v>-348047920</v>
      </c>
      <c r="E64" s="5">
        <v>-518533840</v>
      </c>
      <c r="F64" s="5">
        <v>-1056713790</v>
      </c>
      <c r="G64" s="5">
        <v>-1494272450</v>
      </c>
      <c r="I64" s="5">
        <v>-3180758900</v>
      </c>
      <c r="J64" s="5">
        <v>-2887076720</v>
      </c>
      <c r="K64" s="5">
        <v>-2218028120</v>
      </c>
      <c r="L64" s="5">
        <v>-1060953300</v>
      </c>
      <c r="M64" s="5">
        <v>-1364928077</v>
      </c>
      <c r="N64" s="5">
        <v>-1555875632</v>
      </c>
    </row>
    <row r="65" spans="2:14" ht="15.5" x14ac:dyDescent="0.35">
      <c r="C65" t="s">
        <v>84</v>
      </c>
      <c r="D65" s="5">
        <v>25439144</v>
      </c>
      <c r="E65" s="5">
        <v>25439145</v>
      </c>
      <c r="F65" s="5">
        <v>495207344</v>
      </c>
      <c r="G65" s="5">
        <v>20556085</v>
      </c>
      <c r="I65" s="5">
        <v>556875600</v>
      </c>
      <c r="J65" s="5">
        <v>82224340</v>
      </c>
      <c r="K65" s="5">
        <v>106495495</v>
      </c>
      <c r="L65" s="5">
        <v>13150103</v>
      </c>
      <c r="M65" s="5">
        <v>240253130</v>
      </c>
      <c r="N65" s="5">
        <v>16819100</v>
      </c>
    </row>
    <row r="66" spans="2:14" ht="15.5" x14ac:dyDescent="0.35">
      <c r="C66" t="s">
        <v>85</v>
      </c>
      <c r="D66" s="5">
        <v>-322608776</v>
      </c>
      <c r="E66" s="5">
        <v>-493094695</v>
      </c>
      <c r="F66" s="5">
        <v>-561506446</v>
      </c>
      <c r="G66" s="5">
        <v>-1473716365</v>
      </c>
      <c r="I66" s="5">
        <v>-2623883300</v>
      </c>
      <c r="J66" s="5">
        <v>-2804852380</v>
      </c>
      <c r="K66" s="5">
        <v>-2111532625</v>
      </c>
      <c r="L66" s="5">
        <v>-1047803197</v>
      </c>
      <c r="M66" s="5">
        <v>-1124674947</v>
      </c>
      <c r="N66" s="5">
        <v>-1539056532</v>
      </c>
    </row>
    <row r="67" spans="2:14" ht="15.5" x14ac:dyDescent="0.35">
      <c r="C67" t="s">
        <v>86</v>
      </c>
      <c r="D67" s="5">
        <v>450932761</v>
      </c>
      <c r="E67" s="5">
        <v>1694608556</v>
      </c>
      <c r="F67" s="5">
        <v>1897768645</v>
      </c>
      <c r="G67" s="5">
        <v>3591825554</v>
      </c>
      <c r="I67" s="5">
        <v>10021677456</v>
      </c>
      <c r="J67" s="5">
        <v>9112274242</v>
      </c>
      <c r="K67" s="5">
        <v>5156771798</v>
      </c>
      <c r="L67" s="5">
        <v>2474585674</v>
      </c>
      <c r="M67" s="5">
        <v>2114260463</v>
      </c>
      <c r="N67" s="5">
        <v>2939728553</v>
      </c>
    </row>
    <row r="68" spans="2:14" ht="15.5" x14ac:dyDescent="0.35">
      <c r="C68" t="s">
        <v>585</v>
      </c>
    </row>
    <row r="69" spans="2:14" ht="15.5" x14ac:dyDescent="0.35">
      <c r="C69" t="s">
        <v>87</v>
      </c>
      <c r="D69" s="5">
        <v>450932761</v>
      </c>
      <c r="E69" s="5">
        <v>1694608556</v>
      </c>
      <c r="F69" s="5">
        <v>1897768645</v>
      </c>
      <c r="G69" s="5">
        <v>3591825554</v>
      </c>
      <c r="I69" s="5">
        <v>10021677456</v>
      </c>
      <c r="J69" s="5">
        <v>9112274242</v>
      </c>
      <c r="K69" s="5">
        <v>5156771798</v>
      </c>
      <c r="L69" s="5">
        <v>2474585674</v>
      </c>
      <c r="M69" s="5">
        <v>2114260463</v>
      </c>
      <c r="N69" s="5">
        <v>2939728553</v>
      </c>
    </row>
    <row r="70" spans="2:14" ht="15.5" x14ac:dyDescent="0.35">
      <c r="C70" t="s">
        <v>88</v>
      </c>
      <c r="D70" s="5">
        <v>-28818659</v>
      </c>
      <c r="E70" s="5">
        <v>-28818659</v>
      </c>
      <c r="F70" s="5">
        <v>-5742413173</v>
      </c>
      <c r="G70" s="5">
        <v>69114359</v>
      </c>
      <c r="I70" s="5">
        <v>-5535070096</v>
      </c>
      <c r="J70" s="5">
        <v>54474412037</v>
      </c>
      <c r="K70" s="5">
        <v>-108068610</v>
      </c>
      <c r="L70" s="5">
        <v>-111041416</v>
      </c>
      <c r="M70" s="5">
        <v>-38703065</v>
      </c>
      <c r="N70" s="5">
        <v>58743968</v>
      </c>
    </row>
    <row r="71" spans="2:14" ht="15.5" x14ac:dyDescent="0.35">
      <c r="C71" t="s">
        <v>89</v>
      </c>
      <c r="D71" s="5">
        <v>422114102</v>
      </c>
      <c r="E71" s="5">
        <v>1665789897</v>
      </c>
      <c r="F71" s="5">
        <v>-3844644528</v>
      </c>
      <c r="G71" s="5">
        <v>3660939913</v>
      </c>
      <c r="I71" s="5">
        <v>4486607360</v>
      </c>
      <c r="J71" s="5">
        <v>63586686279</v>
      </c>
      <c r="K71" s="5">
        <v>5048703188</v>
      </c>
      <c r="L71" s="5">
        <v>2363544258</v>
      </c>
      <c r="M71" s="5">
        <v>2075557398</v>
      </c>
      <c r="N71" s="5">
        <v>2998472521</v>
      </c>
    </row>
    <row r="72" spans="2:14" ht="15.5" x14ac:dyDescent="0.35">
      <c r="C72" t="s">
        <v>90</v>
      </c>
      <c r="D72" s="5">
        <v>450932761</v>
      </c>
      <c r="E72" s="5">
        <v>1694608556</v>
      </c>
      <c r="F72" s="5">
        <v>1897768645</v>
      </c>
      <c r="G72" s="5">
        <v>3591825554</v>
      </c>
      <c r="I72" s="5">
        <v>10021677456</v>
      </c>
      <c r="J72" s="5">
        <v>9112274242</v>
      </c>
      <c r="K72" s="5">
        <v>5156771798</v>
      </c>
      <c r="L72" s="5">
        <v>2474585674</v>
      </c>
      <c r="M72" s="5">
        <v>2114260463</v>
      </c>
      <c r="N72" s="5">
        <v>2939728553</v>
      </c>
    </row>
    <row r="73" spans="2:14" ht="15.5" x14ac:dyDescent="0.35">
      <c r="C73" t="s">
        <v>8</v>
      </c>
      <c r="D73" s="5">
        <v>422114102</v>
      </c>
      <c r="E73" s="5">
        <v>1665789897</v>
      </c>
      <c r="F73" s="5">
        <v>-3844644528</v>
      </c>
      <c r="G73" s="5">
        <v>3660939913</v>
      </c>
      <c r="I73" s="5">
        <v>4486607360</v>
      </c>
      <c r="J73" s="5">
        <v>63586686279</v>
      </c>
      <c r="K73" s="5">
        <v>5048703188</v>
      </c>
      <c r="L73" s="5">
        <v>2363544258</v>
      </c>
      <c r="M73" s="5">
        <v>2075557398</v>
      </c>
      <c r="N73" s="5">
        <v>2998472521</v>
      </c>
    </row>
    <row r="74" spans="2:14" ht="15.5" x14ac:dyDescent="0.35">
      <c r="C74" t="s">
        <v>92</v>
      </c>
      <c r="D74" s="5">
        <v>450932761</v>
      </c>
      <c r="E74" s="5">
        <v>1694608556</v>
      </c>
      <c r="F74" s="5">
        <v>1897768645</v>
      </c>
      <c r="G74" s="5">
        <v>3591825554</v>
      </c>
      <c r="I74" s="5">
        <v>10021677456</v>
      </c>
      <c r="J74" s="5">
        <v>9112274242</v>
      </c>
      <c r="K74" s="5">
        <v>5156771798</v>
      </c>
      <c r="L74" s="5">
        <v>2474585674</v>
      </c>
      <c r="M74" s="5">
        <v>2114260463</v>
      </c>
      <c r="N74" s="5">
        <v>2939728553</v>
      </c>
    </row>
    <row r="75" spans="2:14" ht="15.5" x14ac:dyDescent="0.35">
      <c r="C75" t="s">
        <v>93</v>
      </c>
      <c r="D75" s="5">
        <v>422114102</v>
      </c>
      <c r="E75" s="5">
        <v>1665789897</v>
      </c>
      <c r="F75" s="5">
        <v>-3844644528</v>
      </c>
      <c r="G75" s="5">
        <v>3660939913</v>
      </c>
      <c r="I75" s="5">
        <v>4486607360</v>
      </c>
      <c r="J75" s="5">
        <v>63586686279</v>
      </c>
      <c r="K75" s="5">
        <v>5048703188</v>
      </c>
      <c r="L75" s="5">
        <v>2363544258</v>
      </c>
      <c r="M75" s="5">
        <v>2075557398</v>
      </c>
      <c r="N75" s="5">
        <v>2998472521</v>
      </c>
    </row>
    <row r="76" spans="2:14" ht="15.5" x14ac:dyDescent="0.35">
      <c r="C76" t="s">
        <v>94</v>
      </c>
      <c r="D76" s="5">
        <v>422114102</v>
      </c>
      <c r="E76" s="5">
        <v>1665789897</v>
      </c>
      <c r="F76" s="5">
        <v>-3844644528</v>
      </c>
      <c r="G76" s="5">
        <v>3660939913</v>
      </c>
      <c r="I76" s="5">
        <v>4486607360</v>
      </c>
      <c r="J76" s="5">
        <v>63586686279</v>
      </c>
      <c r="K76" s="5">
        <v>5048703188</v>
      </c>
      <c r="L76" s="5">
        <v>2363544258</v>
      </c>
      <c r="M76" s="5">
        <v>2075557398</v>
      </c>
      <c r="N76" s="5">
        <v>2998472521</v>
      </c>
    </row>
    <row r="78" spans="2:14" ht="15.5" x14ac:dyDescent="0.35">
      <c r="B78" t="s">
        <v>95</v>
      </c>
      <c r="C78" t="s">
        <v>96</v>
      </c>
    </row>
    <row r="79" spans="2:14" ht="15.5" x14ac:dyDescent="0.35">
      <c r="C79" t="s">
        <v>97</v>
      </c>
    </row>
    <row r="80" spans="2:14" ht="15.5" x14ac:dyDescent="0.35">
      <c r="C80" t="s">
        <v>20</v>
      </c>
      <c r="D80" s="5">
        <v>31469133746</v>
      </c>
      <c r="E80" s="5">
        <v>46178358809</v>
      </c>
      <c r="F80" s="5">
        <v>52537277546</v>
      </c>
      <c r="G80" s="5">
        <v>30896517539</v>
      </c>
      <c r="I80" s="5">
        <v>52537277546</v>
      </c>
      <c r="J80" s="5">
        <v>41515717439</v>
      </c>
      <c r="K80" s="5">
        <v>2251124616</v>
      </c>
      <c r="L80" s="5">
        <v>22192103385</v>
      </c>
      <c r="M80" s="5">
        <v>16720527223</v>
      </c>
      <c r="N80" s="5">
        <v>5944423306</v>
      </c>
    </row>
    <row r="81" spans="3:14" ht="15.5" x14ac:dyDescent="0.35">
      <c r="C81" t="s">
        <v>98</v>
      </c>
      <c r="D81" s="5">
        <v>8329716953</v>
      </c>
      <c r="E81" s="5">
        <v>8995299486</v>
      </c>
      <c r="F81" s="5">
        <v>7561683728</v>
      </c>
      <c r="G81" s="5">
        <v>8294188857</v>
      </c>
      <c r="I81" s="5">
        <v>7561683728</v>
      </c>
      <c r="J81" s="5">
        <v>10173263528</v>
      </c>
      <c r="K81" s="5">
        <v>6273844442</v>
      </c>
      <c r="L81" s="5">
        <v>12880345827</v>
      </c>
      <c r="M81" s="5">
        <v>19211940459</v>
      </c>
      <c r="N81" s="5">
        <v>14971337716</v>
      </c>
    </row>
    <row r="82" spans="3:14" ht="15.5" x14ac:dyDescent="0.35">
      <c r="C82" t="s">
        <v>247</v>
      </c>
      <c r="D82" s="5">
        <v>61653370647</v>
      </c>
      <c r="E82" s="5">
        <v>44325245994</v>
      </c>
      <c r="F82" s="5">
        <v>35912855256</v>
      </c>
      <c r="G82" s="5">
        <v>67854617633</v>
      </c>
      <c r="I82" s="5">
        <v>35912855256</v>
      </c>
      <c r="J82" s="5">
        <v>72722457635</v>
      </c>
      <c r="K82" s="5">
        <v>61924705648</v>
      </c>
      <c r="L82" s="5">
        <v>11765248651</v>
      </c>
      <c r="M82" s="5">
        <v>12368340054</v>
      </c>
      <c r="N82" s="5">
        <v>4270487584</v>
      </c>
    </row>
    <row r="83" spans="3:14" ht="15.5" x14ac:dyDescent="0.35">
      <c r="C83" t="s">
        <v>99</v>
      </c>
      <c r="D83" s="5">
        <v>1195786631</v>
      </c>
      <c r="E83" s="5">
        <v>684712182</v>
      </c>
      <c r="F83" s="5">
        <v>1961930548</v>
      </c>
      <c r="G83" s="5">
        <v>2377187720</v>
      </c>
      <c r="I83" s="5">
        <v>1961930548</v>
      </c>
      <c r="J83" s="5">
        <v>3053577793</v>
      </c>
      <c r="K83" s="5">
        <v>256151524</v>
      </c>
      <c r="L83" s="5">
        <v>1610368149</v>
      </c>
      <c r="M83" s="5">
        <v>2712316221</v>
      </c>
      <c r="N83" s="5">
        <v>1159576369</v>
      </c>
    </row>
    <row r="84" spans="3:14" ht="15.5" x14ac:dyDescent="0.35">
      <c r="C84" t="s">
        <v>100</v>
      </c>
      <c r="D84" s="5">
        <v>8329716953</v>
      </c>
      <c r="E84" s="5">
        <v>8995299486</v>
      </c>
      <c r="F84" s="5">
        <v>7561683728</v>
      </c>
      <c r="G84" s="5">
        <v>8294188857</v>
      </c>
      <c r="I84" s="5">
        <v>7561683728</v>
      </c>
      <c r="J84" s="5">
        <v>10173263528</v>
      </c>
      <c r="K84" s="5">
        <v>6273844442</v>
      </c>
      <c r="L84" s="5">
        <v>12880345827</v>
      </c>
      <c r="M84" s="5">
        <v>19211940459</v>
      </c>
      <c r="N84" s="5">
        <v>14971337716</v>
      </c>
    </row>
    <row r="85" spans="3:14" ht="15.5" x14ac:dyDescent="0.35">
      <c r="C85" t="s">
        <v>101</v>
      </c>
      <c r="D85" s="5">
        <v>61653370647</v>
      </c>
      <c r="E85" s="5">
        <v>44325245994</v>
      </c>
      <c r="F85" s="5">
        <v>35912855256</v>
      </c>
      <c r="G85" s="5">
        <v>67854617633</v>
      </c>
      <c r="I85" s="5">
        <v>35912855256</v>
      </c>
      <c r="J85" s="5">
        <v>72722457635</v>
      </c>
      <c r="K85" s="5">
        <v>61952870193</v>
      </c>
      <c r="L85" s="5">
        <v>18143784323</v>
      </c>
      <c r="M85" s="5">
        <v>21731109264</v>
      </c>
      <c r="N85" s="5">
        <v>11694250768</v>
      </c>
    </row>
    <row r="86" spans="3:14" ht="15.5" x14ac:dyDescent="0.35">
      <c r="C86" t="s">
        <v>102</v>
      </c>
      <c r="D86" s="5">
        <v>61653370647</v>
      </c>
      <c r="E86" s="5">
        <v>44325245994</v>
      </c>
      <c r="F86" s="5">
        <v>35912855256</v>
      </c>
      <c r="G86" s="5">
        <v>67854617633</v>
      </c>
      <c r="I86" s="5">
        <v>35912855256</v>
      </c>
      <c r="J86" s="5">
        <v>72722457635</v>
      </c>
      <c r="K86" s="5">
        <v>61952870193</v>
      </c>
      <c r="L86" s="5">
        <v>18143784323</v>
      </c>
      <c r="M86" s="5">
        <v>21731109264</v>
      </c>
      <c r="N86" s="5">
        <v>11694250768</v>
      </c>
    </row>
    <row r="87" spans="3:14" ht="15.5" x14ac:dyDescent="0.35">
      <c r="C87" t="s">
        <v>1419</v>
      </c>
      <c r="K87" s="5">
        <v>16717249</v>
      </c>
      <c r="L87" s="5">
        <v>2852151774</v>
      </c>
      <c r="M87" s="5">
        <v>4620378134</v>
      </c>
      <c r="N87" s="5">
        <v>297262000</v>
      </c>
    </row>
    <row r="88" spans="3:14" ht="15.5" x14ac:dyDescent="0.35">
      <c r="C88" t="s">
        <v>103</v>
      </c>
      <c r="D88" s="5">
        <v>19809089962</v>
      </c>
      <c r="E88" s="5">
        <v>18207418417</v>
      </c>
      <c r="F88" s="5">
        <v>18923053700</v>
      </c>
      <c r="G88" s="5">
        <v>17654652453</v>
      </c>
      <c r="I88" s="5">
        <v>18923053700</v>
      </c>
      <c r="J88" s="5">
        <v>16244373991</v>
      </c>
      <c r="K88" s="5">
        <v>17450653668</v>
      </c>
      <c r="L88" s="5">
        <v>14551281907</v>
      </c>
      <c r="M88" s="5">
        <v>6552698157</v>
      </c>
      <c r="N88" s="5">
        <v>5641962174</v>
      </c>
    </row>
    <row r="89" spans="3:14" ht="15.5" x14ac:dyDescent="0.35">
      <c r="C89" t="s">
        <v>81</v>
      </c>
      <c r="D89" s="5">
        <v>48669466672</v>
      </c>
      <c r="E89" s="5">
        <v>48698285331</v>
      </c>
      <c r="F89" s="5">
        <v>48727103990</v>
      </c>
      <c r="G89" s="5">
        <v>54469517163</v>
      </c>
      <c r="I89" s="5">
        <v>48727103990</v>
      </c>
      <c r="J89" s="5">
        <v>54262174086</v>
      </c>
      <c r="K89" s="5">
        <v>-212237951</v>
      </c>
      <c r="L89" s="5">
        <v>-104169341</v>
      </c>
      <c r="M89" s="5">
        <v>6872075</v>
      </c>
      <c r="N89" s="5">
        <v>45575140</v>
      </c>
    </row>
    <row r="90" spans="3:14" ht="15.5" x14ac:dyDescent="0.35">
      <c r="C90" t="s">
        <v>104</v>
      </c>
      <c r="D90" s="5">
        <v>60450671384</v>
      </c>
      <c r="E90" s="5">
        <v>73888411114</v>
      </c>
      <c r="F90" s="5">
        <v>79398110740</v>
      </c>
      <c r="G90" s="5">
        <v>59167846181</v>
      </c>
      <c r="I90" s="5">
        <v>79398110740</v>
      </c>
      <c r="J90" s="5">
        <v>69502896174</v>
      </c>
      <c r="K90" s="5">
        <v>26783474495</v>
      </c>
      <c r="L90" s="5">
        <v>53778426250</v>
      </c>
      <c r="M90" s="5">
        <v>47259698040</v>
      </c>
      <c r="N90" s="5">
        <v>27803334926</v>
      </c>
    </row>
    <row r="91" spans="3:14" ht="15.5" x14ac:dyDescent="0.35">
      <c r="C91" t="s">
        <v>105</v>
      </c>
    </row>
    <row r="92" spans="3:14" ht="15.5" x14ac:dyDescent="0.35">
      <c r="C92" t="s">
        <v>248</v>
      </c>
      <c r="D92" s="5">
        <v>2520005000</v>
      </c>
      <c r="E92" s="5">
        <v>2520005000</v>
      </c>
      <c r="F92" s="5">
        <v>2520005000</v>
      </c>
      <c r="G92" s="5">
        <v>50005000</v>
      </c>
      <c r="I92" s="5">
        <v>2520005000</v>
      </c>
      <c r="N92" s="5">
        <v>879200000</v>
      </c>
    </row>
    <row r="93" spans="3:14" ht="15.5" x14ac:dyDescent="0.35">
      <c r="C93" t="s">
        <v>106</v>
      </c>
      <c r="D93" s="5">
        <v>109463019201</v>
      </c>
      <c r="E93" s="5">
        <v>110789758736</v>
      </c>
      <c r="F93" s="5">
        <v>111597031478</v>
      </c>
      <c r="G93" s="5">
        <v>101674562708</v>
      </c>
      <c r="I93" s="5">
        <v>111597031478</v>
      </c>
      <c r="J93" s="5">
        <v>99981391861</v>
      </c>
      <c r="K93" s="5">
        <v>14409706231</v>
      </c>
      <c r="L93" s="5">
        <v>11682947645</v>
      </c>
      <c r="M93" s="5">
        <v>11677992035</v>
      </c>
      <c r="N93" s="5">
        <v>12713570030</v>
      </c>
    </row>
    <row r="94" spans="3:14" ht="15.5" x14ac:dyDescent="0.35">
      <c r="C94" t="s">
        <v>108</v>
      </c>
      <c r="D94" s="5">
        <v>1191519389</v>
      </c>
      <c r="E94" s="5">
        <v>1157951905</v>
      </c>
      <c r="F94" s="5">
        <v>1124384420</v>
      </c>
      <c r="G94" s="5">
        <v>538182336</v>
      </c>
      <c r="I94" s="5">
        <v>1124384420</v>
      </c>
      <c r="J94" s="5">
        <v>534995461</v>
      </c>
      <c r="K94" s="5">
        <v>530746295</v>
      </c>
      <c r="L94" s="5">
        <v>393769910</v>
      </c>
      <c r="M94" s="5">
        <v>349300433</v>
      </c>
      <c r="N94" s="5">
        <v>98131054</v>
      </c>
    </row>
    <row r="95" spans="3:14" ht="15.5" x14ac:dyDescent="0.35">
      <c r="C95" t="s">
        <v>109</v>
      </c>
      <c r="D95" s="5">
        <v>176678135351</v>
      </c>
      <c r="E95" s="5">
        <v>160486387749</v>
      </c>
      <c r="F95" s="5">
        <v>152615906969</v>
      </c>
      <c r="G95" s="5">
        <v>172012900492</v>
      </c>
      <c r="I95" s="5">
        <v>152615906969</v>
      </c>
      <c r="J95" s="5">
        <v>174721236413</v>
      </c>
      <c r="K95" s="5">
        <v>80146601751</v>
      </c>
      <c r="L95" s="5">
        <v>30479499736</v>
      </c>
      <c r="M95" s="5">
        <v>33993329797</v>
      </c>
      <c r="N95" s="5">
        <v>25526480922</v>
      </c>
    </row>
    <row r="96" spans="3:14" ht="15.5" x14ac:dyDescent="0.35">
      <c r="C96" t="s">
        <v>110</v>
      </c>
      <c r="D96" s="5">
        <v>237128806735</v>
      </c>
      <c r="E96" s="5">
        <v>234374798863</v>
      </c>
      <c r="F96" s="5">
        <v>232014017709</v>
      </c>
      <c r="G96" s="5">
        <v>231180746673</v>
      </c>
      <c r="I96" s="5">
        <v>232014017709</v>
      </c>
      <c r="J96" s="5">
        <v>244224132587</v>
      </c>
      <c r="K96" s="5">
        <v>106930076246</v>
      </c>
      <c r="L96" s="5">
        <v>84257925986</v>
      </c>
      <c r="M96" s="5">
        <v>81253027837</v>
      </c>
      <c r="N96" s="5">
        <v>53329815848</v>
      </c>
    </row>
    <row r="97" spans="3:14" ht="15.5" x14ac:dyDescent="0.35">
      <c r="C97" t="s">
        <v>111</v>
      </c>
    </row>
    <row r="98" spans="3:14" ht="15.5" x14ac:dyDescent="0.35">
      <c r="C98" t="s">
        <v>112</v>
      </c>
    </row>
    <row r="99" spans="3:14" ht="15.5" x14ac:dyDescent="0.35">
      <c r="C99" t="s">
        <v>113</v>
      </c>
      <c r="D99" s="5">
        <v>52394317584</v>
      </c>
      <c r="E99" s="5">
        <v>50215003288</v>
      </c>
      <c r="F99" s="5">
        <v>49697964881</v>
      </c>
      <c r="G99" s="5">
        <v>45273070007</v>
      </c>
      <c r="I99" s="5">
        <v>49697964881</v>
      </c>
      <c r="J99" s="5">
        <v>49731828830</v>
      </c>
      <c r="K99" s="5">
        <v>47891113389</v>
      </c>
      <c r="L99" s="5">
        <v>30890286247</v>
      </c>
      <c r="M99" s="5">
        <v>30451066843</v>
      </c>
      <c r="N99" s="5">
        <v>29762282259</v>
      </c>
    </row>
    <row r="100" spans="3:14" ht="15.5" x14ac:dyDescent="0.35">
      <c r="C100" t="s">
        <v>114</v>
      </c>
    </row>
    <row r="101" spans="3:14" ht="15.5" x14ac:dyDescent="0.35">
      <c r="C101" t="s">
        <v>251</v>
      </c>
      <c r="D101" s="5">
        <v>1195786631</v>
      </c>
      <c r="E101" s="5">
        <v>684712182</v>
      </c>
      <c r="F101" s="5">
        <v>1961930548</v>
      </c>
      <c r="G101" s="5">
        <v>2377187720</v>
      </c>
      <c r="I101" s="5">
        <v>1961930548</v>
      </c>
      <c r="J101" s="5">
        <v>3053577793</v>
      </c>
      <c r="K101" s="5">
        <v>256151524</v>
      </c>
      <c r="L101" s="5">
        <v>1610368149</v>
      </c>
      <c r="M101" s="5">
        <v>2712316221</v>
      </c>
      <c r="N101" s="5">
        <v>1159576369</v>
      </c>
    </row>
    <row r="102" spans="3:14" ht="15.5" x14ac:dyDescent="0.35">
      <c r="C102" t="s">
        <v>117</v>
      </c>
      <c r="D102" s="5">
        <v>688361156</v>
      </c>
      <c r="E102" s="5">
        <v>607699446</v>
      </c>
      <c r="F102" s="5">
        <v>601744315</v>
      </c>
      <c r="G102" s="5">
        <v>490759582</v>
      </c>
      <c r="I102" s="5">
        <v>601744315</v>
      </c>
      <c r="J102" s="5">
        <v>594413981</v>
      </c>
      <c r="K102" s="5">
        <v>531647137</v>
      </c>
      <c r="L102" s="5">
        <v>591916086</v>
      </c>
      <c r="M102" s="5">
        <v>611305579</v>
      </c>
      <c r="N102" s="5">
        <v>597956178</v>
      </c>
    </row>
    <row r="103" spans="3:14" ht="15.5" x14ac:dyDescent="0.35">
      <c r="C103" t="s">
        <v>250</v>
      </c>
      <c r="D103" s="5">
        <v>45014976000</v>
      </c>
      <c r="E103" s="5">
        <v>42839353000</v>
      </c>
      <c r="F103" s="5">
        <v>41048772000</v>
      </c>
      <c r="G103" s="5">
        <v>41399760000</v>
      </c>
      <c r="I103" s="5">
        <v>41048772000</v>
      </c>
      <c r="J103" s="5">
        <v>45253600000</v>
      </c>
      <c r="K103" s="5">
        <v>45477200000</v>
      </c>
      <c r="L103" s="5">
        <v>28001180000</v>
      </c>
      <c r="M103" s="5">
        <v>25641401985</v>
      </c>
      <c r="N103" s="5">
        <v>25078698889</v>
      </c>
    </row>
    <row r="104" spans="3:14" ht="15.5" x14ac:dyDescent="0.35">
      <c r="C104" t="s">
        <v>116</v>
      </c>
      <c r="D104" s="5">
        <v>5493055324</v>
      </c>
      <c r="E104" s="5">
        <v>6083238660</v>
      </c>
      <c r="F104" s="5">
        <v>6085518018</v>
      </c>
      <c r="G104" s="5">
        <v>995537615</v>
      </c>
      <c r="I104" s="5">
        <v>6085518018</v>
      </c>
      <c r="J104" s="5">
        <v>830237056</v>
      </c>
      <c r="K104" s="5">
        <v>1615960128</v>
      </c>
      <c r="L104" s="5">
        <v>459705673</v>
      </c>
      <c r="M104" s="5">
        <v>1464035634</v>
      </c>
      <c r="N104" s="5">
        <v>2129069924</v>
      </c>
    </row>
    <row r="105" spans="3:14" ht="15.5" x14ac:dyDescent="0.35">
      <c r="C105" t="s">
        <v>122</v>
      </c>
      <c r="D105" s="5">
        <v>2948968887</v>
      </c>
      <c r="E105" s="5">
        <v>2796389413</v>
      </c>
      <c r="F105" s="5">
        <v>2643809939</v>
      </c>
      <c r="G105" s="5">
        <v>2392893839</v>
      </c>
      <c r="I105" s="5">
        <v>2643809939</v>
      </c>
      <c r="J105" s="5">
        <v>2378408045</v>
      </c>
      <c r="K105" s="5">
        <v>2359093653</v>
      </c>
      <c r="L105" s="5">
        <v>1736473723</v>
      </c>
      <c r="M105" s="5">
        <v>1534339736</v>
      </c>
      <c r="N105" s="5">
        <v>7576410739</v>
      </c>
    </row>
    <row r="106" spans="3:14" ht="15.5" x14ac:dyDescent="0.35">
      <c r="C106" t="s">
        <v>123</v>
      </c>
      <c r="D106" s="5">
        <v>2948968887</v>
      </c>
      <c r="E106" s="5">
        <v>2796389413</v>
      </c>
      <c r="F106" s="5">
        <v>2643809939</v>
      </c>
      <c r="G106" s="5">
        <v>2392893839</v>
      </c>
      <c r="I106" s="5">
        <v>2643809939</v>
      </c>
      <c r="J106" s="5">
        <v>2378408045</v>
      </c>
      <c r="K106" s="5">
        <v>2359093653</v>
      </c>
      <c r="L106" s="5">
        <v>1736473723</v>
      </c>
      <c r="M106" s="5">
        <v>1534339736</v>
      </c>
      <c r="N106" s="5">
        <v>7576410739</v>
      </c>
    </row>
    <row r="107" spans="3:14" ht="15.5" x14ac:dyDescent="0.35">
      <c r="C107" t="s">
        <v>124</v>
      </c>
      <c r="D107" s="5">
        <v>55343286471</v>
      </c>
      <c r="E107" s="5">
        <v>53011392701</v>
      </c>
      <c r="F107" s="5">
        <v>52341774820</v>
      </c>
      <c r="G107" s="5">
        <v>47665963846</v>
      </c>
      <c r="I107" s="5">
        <v>52341774820</v>
      </c>
      <c r="J107" s="5">
        <v>52110236875</v>
      </c>
      <c r="K107" s="5">
        <v>50250207042</v>
      </c>
      <c r="L107" s="5">
        <v>32626759970</v>
      </c>
      <c r="M107" s="5">
        <v>31985406579</v>
      </c>
      <c r="N107" s="5">
        <v>37338692998</v>
      </c>
    </row>
    <row r="108" spans="3:14" ht="15.5" x14ac:dyDescent="0.35">
      <c r="C108" t="s">
        <v>125</v>
      </c>
    </row>
    <row r="109" spans="3:14" ht="15.5" x14ac:dyDescent="0.35">
      <c r="C109" t="s">
        <v>126</v>
      </c>
      <c r="D109" s="5">
        <v>55383008940</v>
      </c>
      <c r="E109" s="5">
        <v>55383008940</v>
      </c>
      <c r="F109" s="5">
        <v>55380280620</v>
      </c>
      <c r="G109" s="5">
        <v>55380054320</v>
      </c>
      <c r="I109" s="5">
        <v>55380280620</v>
      </c>
      <c r="J109" s="5">
        <v>55379347780</v>
      </c>
      <c r="K109" s="5">
        <v>41502310020</v>
      </c>
      <c r="L109" s="5">
        <v>41502310020</v>
      </c>
      <c r="M109" s="5">
        <v>41502309520</v>
      </c>
      <c r="N109" s="5">
        <v>3692599995</v>
      </c>
    </row>
    <row r="110" spans="3:14" ht="15.5" x14ac:dyDescent="0.35">
      <c r="C110" t="s">
        <v>127</v>
      </c>
      <c r="D110" s="5">
        <v>63308088182</v>
      </c>
      <c r="E110" s="5">
        <v>63308088182</v>
      </c>
      <c r="F110" s="5">
        <v>63285443126</v>
      </c>
      <c r="G110" s="5">
        <v>63283564836</v>
      </c>
      <c r="I110" s="5">
        <v>63285443126</v>
      </c>
      <c r="J110" s="5">
        <v>63277700554</v>
      </c>
      <c r="K110" s="5">
        <v>5307398085</v>
      </c>
      <c r="L110" s="5">
        <v>5307398085</v>
      </c>
      <c r="M110" s="5">
        <v>5307398085</v>
      </c>
      <c r="N110" s="5">
        <v>112160000</v>
      </c>
    </row>
    <row r="111" spans="3:14" ht="15.5" x14ac:dyDescent="0.35">
      <c r="C111" t="s">
        <v>128</v>
      </c>
      <c r="D111" s="5">
        <v>14424956470</v>
      </c>
      <c r="E111" s="5">
        <v>13974023709</v>
      </c>
      <c r="F111" s="5">
        <v>12279415153</v>
      </c>
      <c r="G111" s="5">
        <v>10381646508</v>
      </c>
      <c r="I111" s="5">
        <v>12279415153</v>
      </c>
      <c r="J111" s="5">
        <v>19194673292</v>
      </c>
      <c r="K111" s="5">
        <v>4925627252</v>
      </c>
      <c r="L111" s="5">
        <v>4925627252</v>
      </c>
      <c r="M111" s="5">
        <v>2451041578</v>
      </c>
      <c r="N111" s="5">
        <v>12140787715</v>
      </c>
    </row>
    <row r="112" spans="3:14" ht="15.5" x14ac:dyDescent="0.35">
      <c r="C112" t="s">
        <v>257</v>
      </c>
      <c r="D112" s="5">
        <v>1200000000</v>
      </c>
      <c r="E112" s="5">
        <v>800000000</v>
      </c>
      <c r="F112" s="5">
        <v>800000000</v>
      </c>
      <c r="G112" s="5">
        <v>800000000</v>
      </c>
      <c r="I112" s="5">
        <v>800000000</v>
      </c>
      <c r="J112" s="5">
        <v>400000000</v>
      </c>
      <c r="K112" s="5">
        <v>400000000</v>
      </c>
      <c r="L112" s="5">
        <v>200000000</v>
      </c>
    </row>
    <row r="113" spans="2:14" ht="15.5" x14ac:dyDescent="0.35">
      <c r="C113" t="s">
        <v>258</v>
      </c>
      <c r="D113" s="5">
        <v>13224956470</v>
      </c>
      <c r="E113" s="5">
        <v>13174023709</v>
      </c>
      <c r="F113" s="5">
        <v>11479415153</v>
      </c>
      <c r="G113" s="5">
        <v>9581646508</v>
      </c>
      <c r="I113" s="5">
        <v>11479415153</v>
      </c>
      <c r="J113" s="5">
        <v>18794673292</v>
      </c>
      <c r="K113" s="5">
        <v>4756771798</v>
      </c>
      <c r="L113" s="5">
        <v>4725627252</v>
      </c>
      <c r="M113" s="5">
        <v>2451041578</v>
      </c>
      <c r="N113" s="5">
        <v>12140787715</v>
      </c>
    </row>
    <row r="114" spans="2:14" ht="15.5" x14ac:dyDescent="0.35">
      <c r="C114" t="s">
        <v>259</v>
      </c>
      <c r="D114" s="5">
        <v>14424956470</v>
      </c>
      <c r="E114" s="5">
        <v>13974023709</v>
      </c>
      <c r="F114" s="5">
        <v>12279415153</v>
      </c>
      <c r="G114" s="5">
        <v>10381646508</v>
      </c>
      <c r="I114" s="5">
        <v>12279415153</v>
      </c>
      <c r="J114" s="5">
        <v>19194673292</v>
      </c>
      <c r="K114" s="5">
        <v>4925627252</v>
      </c>
      <c r="L114" s="5">
        <v>4925627252</v>
      </c>
      <c r="M114" s="5">
        <v>2451041578</v>
      </c>
      <c r="N114" s="5">
        <v>12140787715</v>
      </c>
    </row>
    <row r="115" spans="2:14" ht="15.5" x14ac:dyDescent="0.35">
      <c r="C115" t="s">
        <v>260</v>
      </c>
    </row>
    <row r="116" spans="2:14" ht="15.5" x14ac:dyDescent="0.35">
      <c r="C116" t="s">
        <v>10</v>
      </c>
      <c r="D116" s="5">
        <v>181785520264</v>
      </c>
      <c r="E116" s="5">
        <v>181363406162</v>
      </c>
      <c r="F116" s="5">
        <v>179672242889</v>
      </c>
      <c r="G116" s="5">
        <v>183514782827</v>
      </c>
      <c r="I116" s="5">
        <v>179672242889</v>
      </c>
      <c r="J116" s="5">
        <v>192113895712</v>
      </c>
      <c r="K116" s="5">
        <v>51523097406</v>
      </c>
      <c r="L116" s="5">
        <v>51631166016</v>
      </c>
      <c r="M116" s="5">
        <v>49267621258</v>
      </c>
      <c r="N116" s="5">
        <v>15991122850</v>
      </c>
    </row>
    <row r="117" spans="2:14" ht="15.5" x14ac:dyDescent="0.35">
      <c r="C117" t="s">
        <v>129</v>
      </c>
      <c r="D117" s="5">
        <v>237128806735</v>
      </c>
      <c r="E117" s="5">
        <v>234374798863</v>
      </c>
      <c r="F117" s="5">
        <v>232014017709</v>
      </c>
      <c r="G117" s="5">
        <v>231180746673</v>
      </c>
      <c r="I117" s="5">
        <v>232014017709</v>
      </c>
      <c r="J117" s="5">
        <v>244224132587</v>
      </c>
      <c r="K117" s="5">
        <v>101773304448</v>
      </c>
      <c r="L117" s="5">
        <v>84257925986</v>
      </c>
      <c r="M117" s="5">
        <v>81253027837</v>
      </c>
      <c r="N117" s="5">
        <v>53329815848</v>
      </c>
    </row>
    <row r="118" spans="2:14" ht="15.5" x14ac:dyDescent="0.35">
      <c r="C118" t="s">
        <v>130</v>
      </c>
      <c r="D118" s="5">
        <v>3469168509</v>
      </c>
      <c r="E118" s="5">
        <v>3469168509</v>
      </c>
      <c r="F118" s="5">
        <v>3469209121</v>
      </c>
      <c r="G118" s="5">
        <v>3469197806</v>
      </c>
      <c r="I118" s="5">
        <v>3469209121</v>
      </c>
      <c r="J118" s="5">
        <v>3469162479</v>
      </c>
      <c r="K118" s="5">
        <v>2775310591</v>
      </c>
      <c r="L118" s="5">
        <v>2777310591</v>
      </c>
      <c r="M118" s="5">
        <v>1934572096</v>
      </c>
      <c r="N118" s="5">
        <v>1113</v>
      </c>
    </row>
    <row r="120" spans="2:14" ht="15.5" x14ac:dyDescent="0.35">
      <c r="B120" t="s">
        <v>131</v>
      </c>
      <c r="C120" t="s">
        <v>132</v>
      </c>
      <c r="D120" s="5">
        <v>3372642009</v>
      </c>
      <c r="E120" s="5">
        <v>1031024764</v>
      </c>
      <c r="F120" s="5">
        <v>-6250548091</v>
      </c>
      <c r="G120" s="5">
        <v>2631671246</v>
      </c>
      <c r="I120" s="5">
        <v>3813674967</v>
      </c>
      <c r="J120" s="5">
        <v>11674663118</v>
      </c>
      <c r="K120" s="5">
        <v>7707268756</v>
      </c>
      <c r="L120" s="5">
        <v>160757162</v>
      </c>
      <c r="M120" s="5">
        <v>-223106467</v>
      </c>
      <c r="N120" s="5">
        <v>-4182136880</v>
      </c>
    </row>
    <row r="121" spans="2:14" ht="15.5" x14ac:dyDescent="0.35">
      <c r="C121" t="s">
        <v>133</v>
      </c>
      <c r="D121" s="5">
        <v>12433120927</v>
      </c>
      <c r="E121" s="5">
        <v>10303389809</v>
      </c>
      <c r="F121" s="5">
        <v>12403709933</v>
      </c>
      <c r="G121" s="5">
        <v>10461339209</v>
      </c>
      <c r="I121" s="5">
        <v>44484446108</v>
      </c>
      <c r="J121" s="5">
        <v>39815195864</v>
      </c>
      <c r="K121" s="5">
        <v>45089064350</v>
      </c>
      <c r="L121" s="5">
        <v>58042400319</v>
      </c>
      <c r="M121" s="5">
        <v>36747084095</v>
      </c>
      <c r="N121" s="5">
        <v>21389724304</v>
      </c>
    </row>
    <row r="122" spans="2:14" ht="15.5" x14ac:dyDescent="0.35">
      <c r="C122" t="s">
        <v>519</v>
      </c>
      <c r="F122" s="5">
        <v>-117162755</v>
      </c>
      <c r="G122" s="5">
        <v>-96413009</v>
      </c>
      <c r="I122" s="5">
        <v>7025459</v>
      </c>
      <c r="J122" s="5">
        <v>73856859</v>
      </c>
      <c r="K122" s="5">
        <v>564229758</v>
      </c>
      <c r="L122" s="5">
        <v>804840159</v>
      </c>
      <c r="M122" s="5">
        <v>504677545</v>
      </c>
      <c r="N122" s="5">
        <v>5150843273</v>
      </c>
    </row>
    <row r="123" spans="2:14" ht="15.5" x14ac:dyDescent="0.35">
      <c r="C123" t="s">
        <v>364</v>
      </c>
      <c r="D123" s="5">
        <v>-8445754731</v>
      </c>
      <c r="E123" s="5">
        <v>-7727472349</v>
      </c>
      <c r="F123" s="5">
        <v>-12401379281</v>
      </c>
      <c r="G123" s="5">
        <v>-7828693755</v>
      </c>
      <c r="I123" s="5">
        <v>-35077111061</v>
      </c>
      <c r="J123" s="5">
        <v>-23429096436</v>
      </c>
      <c r="K123" s="5">
        <v>-32591922949</v>
      </c>
      <c r="L123" s="5">
        <v>-55549445323</v>
      </c>
      <c r="M123" s="5">
        <v>-33264085380</v>
      </c>
      <c r="N123" s="5">
        <v>-23028901015</v>
      </c>
    </row>
    <row r="124" spans="2:14" ht="15.5" x14ac:dyDescent="0.35">
      <c r="C124" t="s">
        <v>137</v>
      </c>
      <c r="D124" s="5">
        <v>1137412848</v>
      </c>
      <c r="E124" s="5">
        <v>-1137412848</v>
      </c>
      <c r="F124" s="5">
        <v>-1487765230</v>
      </c>
      <c r="G124" s="5">
        <v>-1527630553</v>
      </c>
      <c r="I124" s="5">
        <v>-3015395783</v>
      </c>
      <c r="J124" s="5">
        <v>-3134964007</v>
      </c>
      <c r="K124" s="5">
        <v>-1156364517</v>
      </c>
      <c r="L124" s="5">
        <v>-2229860982</v>
      </c>
      <c r="M124" s="5">
        <v>-1364928077</v>
      </c>
      <c r="N124" s="5">
        <v>-1555875632</v>
      </c>
    </row>
    <row r="125" spans="2:14" ht="15.5" x14ac:dyDescent="0.35">
      <c r="C125" t="s">
        <v>330</v>
      </c>
      <c r="D125" s="5">
        <v>-570221987</v>
      </c>
      <c r="E125" s="5">
        <v>-530843888</v>
      </c>
      <c r="F125" s="5">
        <v>-646587094</v>
      </c>
      <c r="G125" s="5">
        <v>-1260988692</v>
      </c>
      <c r="I125" s="5">
        <v>-2661644659</v>
      </c>
      <c r="J125" s="5">
        <v>-1671886059</v>
      </c>
      <c r="K125" s="5">
        <v>-2762751760</v>
      </c>
      <c r="L125" s="5">
        <v>-1381356735</v>
      </c>
      <c r="M125" s="5">
        <v>-836338376</v>
      </c>
      <c r="N125" s="5">
        <v>-843689441</v>
      </c>
    </row>
    <row r="126" spans="2:14" ht="15.5" x14ac:dyDescent="0.35">
      <c r="C126" t="s">
        <v>691</v>
      </c>
      <c r="D126" s="5">
        <v>-1279429092</v>
      </c>
      <c r="E126" s="5">
        <v>-439</v>
      </c>
      <c r="F126" s="5">
        <v>-1301</v>
      </c>
      <c r="G126" s="5">
        <v>1350246851</v>
      </c>
      <c r="I126" s="5">
        <v>-29245</v>
      </c>
      <c r="J126" s="5">
        <v>-11799523</v>
      </c>
      <c r="K126" s="5">
        <v>-1474816629</v>
      </c>
      <c r="L126" s="5">
        <v>-574664</v>
      </c>
      <c r="M126" s="5">
        <v>-2978093796</v>
      </c>
      <c r="N126" s="5">
        <v>-6392683600</v>
      </c>
    </row>
    <row r="127" spans="2:14" ht="15.5" x14ac:dyDescent="0.35">
      <c r="C127" t="s">
        <v>139</v>
      </c>
      <c r="D127" s="5">
        <v>-17844793153</v>
      </c>
      <c r="E127" s="5">
        <v>-6591756362</v>
      </c>
      <c r="F127" s="5">
        <v>41431199467</v>
      </c>
      <c r="G127" s="5">
        <v>-1277042241</v>
      </c>
      <c r="I127" s="5">
        <v>25532792314</v>
      </c>
      <c r="J127" s="5">
        <v>61456312469</v>
      </c>
      <c r="K127" s="5">
        <v>-26344115644</v>
      </c>
      <c r="L127" s="5">
        <v>4680542204</v>
      </c>
      <c r="M127" s="5">
        <v>15415953395</v>
      </c>
      <c r="N127" s="5">
        <v>17813825549</v>
      </c>
    </row>
    <row r="128" spans="2:14" ht="15.5" x14ac:dyDescent="0.35">
      <c r="C128" t="s">
        <v>140</v>
      </c>
      <c r="D128" s="5">
        <v>-237073919</v>
      </c>
      <c r="E128" s="5">
        <v>-798187139</v>
      </c>
      <c r="F128" s="5">
        <v>-13539890614</v>
      </c>
      <c r="G128" s="5">
        <v>-3753489841</v>
      </c>
      <c r="I128" s="5">
        <v>-18324906419</v>
      </c>
      <c r="J128" s="5">
        <v>-33866382764</v>
      </c>
      <c r="K128" s="5">
        <v>-1304131884</v>
      </c>
      <c r="L128" s="5">
        <v>630276796</v>
      </c>
      <c r="M128" s="5">
        <v>-4416743011</v>
      </c>
      <c r="N128" s="5">
        <v>-10146955510</v>
      </c>
    </row>
    <row r="129" spans="3:14" ht="15.5" x14ac:dyDescent="0.35">
      <c r="C129" t="s">
        <v>1436</v>
      </c>
      <c r="D129" s="5">
        <v>-80278919</v>
      </c>
      <c r="E129" s="5">
        <v>-566391840</v>
      </c>
      <c r="F129" s="5">
        <v>-11503792614</v>
      </c>
      <c r="G129" s="5">
        <v>-3655983841</v>
      </c>
      <c r="I129" s="5">
        <v>-15825662060</v>
      </c>
      <c r="J129" s="5">
        <v>-32792110351</v>
      </c>
      <c r="K129" s="5">
        <v>-4256175947</v>
      </c>
      <c r="L129" s="5">
        <v>-1194706321</v>
      </c>
      <c r="M129" s="5">
        <v>-93626877</v>
      </c>
      <c r="N129" s="5">
        <v>-10086093510</v>
      </c>
    </row>
    <row r="130" spans="3:14" ht="15.5" x14ac:dyDescent="0.35">
      <c r="C130" t="s">
        <v>546</v>
      </c>
      <c r="J130" s="5">
        <v>193513474</v>
      </c>
      <c r="K130" s="5">
        <v>55500000</v>
      </c>
      <c r="L130" s="5">
        <v>56756757</v>
      </c>
    </row>
    <row r="131" spans="3:14" ht="15.5" x14ac:dyDescent="0.35">
      <c r="C131" t="s">
        <v>1250</v>
      </c>
      <c r="F131" s="5">
        <v>20760641</v>
      </c>
      <c r="I131" s="5">
        <v>20760641</v>
      </c>
      <c r="J131" s="5">
        <v>-1284503136</v>
      </c>
      <c r="K131" s="5">
        <v>-197888320</v>
      </c>
    </row>
    <row r="132" spans="3:14" ht="15.5" x14ac:dyDescent="0.35">
      <c r="C132" t="s">
        <v>1437</v>
      </c>
      <c r="D132" s="5">
        <v>-156795000</v>
      </c>
      <c r="E132" s="5">
        <v>-231795299</v>
      </c>
      <c r="F132" s="5">
        <v>413141359</v>
      </c>
      <c r="G132" s="5">
        <v>-97506000</v>
      </c>
      <c r="K132" s="5">
        <v>258997858</v>
      </c>
    </row>
    <row r="133" spans="3:14" ht="15.5" x14ac:dyDescent="0.35">
      <c r="C133" t="s">
        <v>747</v>
      </c>
      <c r="F133" s="5">
        <v>-2520005000</v>
      </c>
      <c r="I133" s="5">
        <v>-2520005000</v>
      </c>
      <c r="J133" s="5">
        <v>16717249</v>
      </c>
      <c r="K133" s="5">
        <v>2835434525</v>
      </c>
      <c r="L133" s="5">
        <v>-44785967651</v>
      </c>
      <c r="M133" s="5">
        <v>-89621532051</v>
      </c>
      <c r="N133" s="5">
        <v>-177387200</v>
      </c>
    </row>
    <row r="134" spans="3:14" ht="15.5" x14ac:dyDescent="0.35">
      <c r="C134" t="s">
        <v>1438</v>
      </c>
      <c r="L134" s="5">
        <v>46554194011</v>
      </c>
      <c r="M134" s="5">
        <v>85298415917</v>
      </c>
      <c r="N134" s="5">
        <v>116525200</v>
      </c>
    </row>
    <row r="135" spans="3:14" ht="15.5" x14ac:dyDescent="0.35">
      <c r="C135" t="s">
        <v>148</v>
      </c>
      <c r="D135" s="5">
        <v>-17844793153</v>
      </c>
      <c r="E135" s="5">
        <v>-6591756362</v>
      </c>
      <c r="F135" s="5">
        <v>41431199467</v>
      </c>
      <c r="G135" s="5">
        <v>-1277042241</v>
      </c>
      <c r="I135" s="5">
        <v>25532792314</v>
      </c>
      <c r="J135" s="5">
        <v>61456312469</v>
      </c>
      <c r="K135" s="5">
        <v>-26344115644</v>
      </c>
      <c r="L135" s="5">
        <v>4680542204</v>
      </c>
      <c r="M135" s="5">
        <v>15415953395</v>
      </c>
      <c r="N135" s="5">
        <v>17813825549</v>
      </c>
    </row>
    <row r="136" spans="3:14" ht="15.5" x14ac:dyDescent="0.35">
      <c r="C136" t="s">
        <v>149</v>
      </c>
      <c r="D136" s="5">
        <v>1269300000</v>
      </c>
      <c r="F136" s="5">
        <v>4403524000</v>
      </c>
      <c r="G136" s="5">
        <v>-270986000</v>
      </c>
      <c r="I136" s="5">
        <v>7057284000</v>
      </c>
      <c r="J136" s="5">
        <v>79764370016</v>
      </c>
      <c r="K136" s="5">
        <v>99490099000</v>
      </c>
      <c r="L136" s="5">
        <v>41163278000</v>
      </c>
      <c r="M136" s="5">
        <v>3971854000</v>
      </c>
      <c r="N136" s="5">
        <v>25166476000</v>
      </c>
    </row>
    <row r="137" spans="3:14" ht="15.5" x14ac:dyDescent="0.35">
      <c r="C137" t="s">
        <v>1245</v>
      </c>
    </row>
    <row r="138" spans="3:14" ht="15.5" x14ac:dyDescent="0.35">
      <c r="C138" t="s">
        <v>153</v>
      </c>
      <c r="D138" s="5">
        <v>-1765207624</v>
      </c>
      <c r="E138" s="5">
        <v>1790581000</v>
      </c>
      <c r="F138" s="5">
        <v>5079061000</v>
      </c>
      <c r="G138" s="5">
        <v>1380440000</v>
      </c>
      <c r="I138" s="5">
        <v>-1428539000</v>
      </c>
      <c r="J138" s="5">
        <v>-79987970016</v>
      </c>
      <c r="K138" s="5">
        <v>-82014079000</v>
      </c>
      <c r="L138" s="5">
        <v>-40335473000</v>
      </c>
      <c r="M138" s="5">
        <v>-3409150904</v>
      </c>
      <c r="N138" s="5">
        <v>-15398232918</v>
      </c>
    </row>
    <row r="139" spans="3:14" ht="15.5" x14ac:dyDescent="0.35">
      <c r="C139" t="s">
        <v>1439</v>
      </c>
      <c r="J139" s="5">
        <v>71842897061</v>
      </c>
    </row>
    <row r="140" spans="3:14" ht="15.5" x14ac:dyDescent="0.35">
      <c r="C140" t="s">
        <v>918</v>
      </c>
      <c r="L140" s="5">
        <v>500</v>
      </c>
      <c r="M140" s="5">
        <v>24900941005</v>
      </c>
    </row>
    <row r="141" spans="3:14" ht="15.5" x14ac:dyDescent="0.35">
      <c r="C141" t="s">
        <v>1440</v>
      </c>
      <c r="F141" s="5">
        <v>2104590</v>
      </c>
      <c r="G141" s="5">
        <v>2226978</v>
      </c>
      <c r="I141" s="5">
        <v>8675412</v>
      </c>
      <c r="J141" s="5">
        <v>3965408</v>
      </c>
    </row>
    <row r="142" spans="3:14" ht="15.5" x14ac:dyDescent="0.35">
      <c r="C142" t="s">
        <v>1267</v>
      </c>
      <c r="D142" s="5">
        <v>-25373376</v>
      </c>
      <c r="E142" s="5">
        <v>25373376</v>
      </c>
      <c r="I142" s="5">
        <v>-16936935595</v>
      </c>
    </row>
    <row r="143" spans="3:14" ht="15.5" x14ac:dyDescent="0.35">
      <c r="C143" t="s">
        <v>459</v>
      </c>
      <c r="D143" s="5">
        <v>-25745195391</v>
      </c>
      <c r="E143" s="5">
        <v>4680000</v>
      </c>
      <c r="F143" s="5">
        <v>-4867840002</v>
      </c>
      <c r="G143" s="5">
        <v>-2393538219</v>
      </c>
      <c r="N143" s="5">
        <v>8713051727</v>
      </c>
    </row>
    <row r="144" spans="3:14" ht="15.5" x14ac:dyDescent="0.35">
      <c r="C144" t="s">
        <v>1441</v>
      </c>
      <c r="D144" s="5">
        <v>8412390738</v>
      </c>
      <c r="E144" s="5">
        <v>-8412390738</v>
      </c>
      <c r="F144" s="5">
        <v>22705118</v>
      </c>
      <c r="I144" s="5">
        <v>22705118</v>
      </c>
      <c r="J144" s="5">
        <v>-10166950000</v>
      </c>
      <c r="K144" s="5">
        <v>6339321353</v>
      </c>
      <c r="L144" s="5">
        <v>-5542120050</v>
      </c>
      <c r="M144" s="5">
        <v>-9531844470</v>
      </c>
    </row>
    <row r="145" spans="2:14" ht="15.5" x14ac:dyDescent="0.35">
      <c r="C145" t="s">
        <v>1442</v>
      </c>
      <c r="D145" s="5">
        <v>9292500</v>
      </c>
      <c r="F145" s="5">
        <v>-17957618</v>
      </c>
      <c r="G145" s="5">
        <v>4815000</v>
      </c>
      <c r="L145" s="5">
        <v>9394856754</v>
      </c>
    </row>
    <row r="146" spans="2:14" ht="15.5" x14ac:dyDescent="0.35">
      <c r="C146" t="s">
        <v>1443</v>
      </c>
      <c r="F146" s="5">
        <v>36809602379</v>
      </c>
      <c r="I146" s="5">
        <v>36809602379</v>
      </c>
      <c r="K146" s="5">
        <v>-50159456997</v>
      </c>
      <c r="M146" s="5">
        <v>-515846236</v>
      </c>
      <c r="N146" s="5">
        <v>-667469260</v>
      </c>
    </row>
    <row r="147" spans="2:14" ht="15.5" x14ac:dyDescent="0.35">
      <c r="C147" t="s">
        <v>157</v>
      </c>
      <c r="D147" s="5">
        <v>-14709225063</v>
      </c>
      <c r="E147" s="5">
        <v>-6358918737</v>
      </c>
      <c r="F147" s="5">
        <v>21640760762</v>
      </c>
      <c r="G147" s="5">
        <v>-2398860836</v>
      </c>
      <c r="I147" s="5">
        <v>11021560862</v>
      </c>
      <c r="J147" s="5">
        <v>39264592823</v>
      </c>
      <c r="K147" s="5">
        <v>-19940978772</v>
      </c>
      <c r="L147" s="5">
        <v>5471576162</v>
      </c>
      <c r="M147" s="5">
        <v>10776103917</v>
      </c>
      <c r="N147" s="5">
        <v>3484733159</v>
      </c>
    </row>
    <row r="148" spans="2:14" ht="15.5" x14ac:dyDescent="0.35">
      <c r="C148" t="s">
        <v>586</v>
      </c>
    </row>
    <row r="149" spans="2:14" ht="15.5" x14ac:dyDescent="0.35">
      <c r="C149" t="s">
        <v>858</v>
      </c>
      <c r="D149" s="5">
        <v>-14709225063</v>
      </c>
      <c r="E149" s="5">
        <v>-6358918737</v>
      </c>
      <c r="F149" s="5">
        <v>21640760762</v>
      </c>
      <c r="G149" s="5">
        <v>-2398860836</v>
      </c>
      <c r="I149" s="5">
        <v>11021560862</v>
      </c>
      <c r="J149" s="5">
        <v>39264592823</v>
      </c>
      <c r="K149" s="5">
        <v>-19940978772</v>
      </c>
      <c r="L149" s="5">
        <v>5471576162</v>
      </c>
      <c r="M149" s="5">
        <v>10776103917</v>
      </c>
      <c r="N149" s="5">
        <v>3484733159</v>
      </c>
    </row>
    <row r="150" spans="2:14" ht="15.5" x14ac:dyDescent="0.35">
      <c r="C150" t="s">
        <v>158</v>
      </c>
      <c r="E150" s="5">
        <v>52537277546</v>
      </c>
      <c r="I150" s="5">
        <v>41515717439</v>
      </c>
      <c r="J150" s="5">
        <v>2251124616</v>
      </c>
      <c r="K150" s="5">
        <v>22192103385</v>
      </c>
      <c r="L150" s="5">
        <v>16720527223</v>
      </c>
      <c r="M150" s="5">
        <v>5944423306</v>
      </c>
      <c r="N150" s="5">
        <v>2459690147</v>
      </c>
    </row>
    <row r="151" spans="2:14" ht="15.5" x14ac:dyDescent="0.35">
      <c r="C151" t="s">
        <v>159</v>
      </c>
      <c r="D151" s="5">
        <v>-14709225063</v>
      </c>
      <c r="E151" s="5">
        <v>46178358809</v>
      </c>
      <c r="F151" s="5">
        <v>21640760762</v>
      </c>
      <c r="G151" s="5">
        <v>-2398860836</v>
      </c>
      <c r="I151" s="5">
        <v>52537278301</v>
      </c>
      <c r="J151" s="5">
        <v>41515717439</v>
      </c>
      <c r="K151" s="5">
        <v>2251124613</v>
      </c>
      <c r="L151" s="5">
        <v>22192103385</v>
      </c>
      <c r="M151" s="5">
        <v>16720527223</v>
      </c>
      <c r="N151" s="5">
        <v>5944423306</v>
      </c>
    </row>
    <row r="153" spans="2:14" ht="15.5" x14ac:dyDescent="0.35">
      <c r="B153" t="s">
        <v>160</v>
      </c>
      <c r="C153" t="s">
        <v>12</v>
      </c>
      <c r="D153" s="5">
        <v>3470000000</v>
      </c>
      <c r="E153" s="5">
        <v>3470000000</v>
      </c>
      <c r="F153" s="5">
        <v>3470000000</v>
      </c>
      <c r="G153" s="5">
        <v>3470000000</v>
      </c>
      <c r="I153" s="5">
        <v>3470000000</v>
      </c>
      <c r="J153" s="5">
        <v>3470000000</v>
      </c>
      <c r="K153" s="5">
        <v>2780000000</v>
      </c>
      <c r="L153" s="5">
        <v>2780000000</v>
      </c>
      <c r="M153" s="5">
        <v>1930000000</v>
      </c>
      <c r="N153" s="5">
        <v>0</v>
      </c>
    </row>
    <row r="154" spans="2:14" ht="15.5" x14ac:dyDescent="0.35">
      <c r="C154" t="s">
        <v>161</v>
      </c>
      <c r="D154" s="6">
        <v>0.13</v>
      </c>
      <c r="E154" s="6">
        <v>0.49</v>
      </c>
      <c r="F154" s="6">
        <v>0.55000000000000004</v>
      </c>
      <c r="G154" s="6">
        <v>1.04</v>
      </c>
    </row>
    <row r="155" spans="2:14" ht="15.5" x14ac:dyDescent="0.35">
      <c r="C155" t="s">
        <v>162</v>
      </c>
      <c r="D155" s="6">
        <v>461.54</v>
      </c>
      <c r="E155" s="6">
        <v>142.86000000000001</v>
      </c>
      <c r="F155" s="6">
        <v>158.18</v>
      </c>
      <c r="G155" s="6">
        <v>80.77</v>
      </c>
    </row>
    <row r="156" spans="2:14" ht="15.5" x14ac:dyDescent="0.35">
      <c r="C156" t="s">
        <v>61</v>
      </c>
      <c r="D156" s="6">
        <v>17.690000000000001</v>
      </c>
      <c r="E156" s="6">
        <v>20.69</v>
      </c>
      <c r="F156" s="6">
        <v>25.84</v>
      </c>
      <c r="G156" s="6">
        <v>27.36</v>
      </c>
    </row>
    <row r="157" spans="2:14" ht="15.5" x14ac:dyDescent="0.35">
      <c r="C157" t="s">
        <v>163</v>
      </c>
      <c r="D157" s="5">
        <v>1720000000</v>
      </c>
      <c r="E157" s="5">
        <v>3280000000</v>
      </c>
      <c r="F157" s="5">
        <v>4980000000</v>
      </c>
      <c r="G157" s="6">
        <v>4030000000.0000005</v>
      </c>
    </row>
    <row r="158" spans="2:14" ht="15.5" x14ac:dyDescent="0.35">
      <c r="C158" t="s">
        <v>164</v>
      </c>
      <c r="D158" s="6">
        <v>1.9E-3</v>
      </c>
      <c r="E158" s="6">
        <v>7.1999999999999998E-3</v>
      </c>
      <c r="F158" s="6">
        <v>8.199999999999999E-3</v>
      </c>
      <c r="G158" s="6">
        <v>1.55E-2</v>
      </c>
    </row>
    <row r="159" spans="2:14" ht="15.5" x14ac:dyDescent="0.35">
      <c r="C159" t="s">
        <v>165</v>
      </c>
      <c r="D159" s="6">
        <v>2.5000000000000001E-3</v>
      </c>
      <c r="E159" s="6">
        <v>9.300000000000001E-3</v>
      </c>
      <c r="F159" s="6">
        <v>1.06E-2</v>
      </c>
      <c r="G159" s="6">
        <v>1.9599999999999999E-2</v>
      </c>
    </row>
    <row r="160" spans="2:14" ht="15.5" x14ac:dyDescent="0.35">
      <c r="C160" t="s">
        <v>166</v>
      </c>
      <c r="D160" s="6">
        <v>1.7000000000000001E-3</v>
      </c>
      <c r="E160" s="6">
        <v>1.04E-2</v>
      </c>
      <c r="F160" s="6">
        <v>1.8500000000000003E-2</v>
      </c>
      <c r="G160" s="6">
        <v>2.2799999999999997E-2</v>
      </c>
    </row>
    <row r="161" spans="3:7" ht="15.5" x14ac:dyDescent="0.35">
      <c r="C161" t="s">
        <v>167</v>
      </c>
      <c r="D161" s="6">
        <v>0.42</v>
      </c>
      <c r="E161" s="6">
        <v>3.6</v>
      </c>
      <c r="F161" s="6">
        <v>5.26</v>
      </c>
      <c r="G161" s="6">
        <v>6.31</v>
      </c>
    </row>
    <row r="162" spans="3:7" ht="15.5" x14ac:dyDescent="0.35">
      <c r="C162" t="s">
        <v>168</v>
      </c>
      <c r="D162" s="5">
        <v>182000000000</v>
      </c>
      <c r="E162" s="5">
        <v>181000000000</v>
      </c>
      <c r="F162" s="5">
        <v>180000000000</v>
      </c>
      <c r="G162" s="5">
        <v>184000000000</v>
      </c>
    </row>
    <row r="163" spans="3:7" ht="15.5" x14ac:dyDescent="0.35">
      <c r="C163" t="s">
        <v>169</v>
      </c>
      <c r="D163" s="6">
        <v>1.1499999999999999</v>
      </c>
      <c r="E163" s="6">
        <v>1.34</v>
      </c>
      <c r="F163" s="6">
        <v>1.68</v>
      </c>
      <c r="G163" s="6">
        <v>1.59</v>
      </c>
    </row>
    <row r="164" spans="3:7" ht="15.5" x14ac:dyDescent="0.35">
      <c r="C164" t="s">
        <v>170</v>
      </c>
      <c r="D164" s="6">
        <v>52.4</v>
      </c>
      <c r="E164" s="6">
        <v>52.28</v>
      </c>
      <c r="F164" s="6">
        <v>51.79</v>
      </c>
      <c r="G164" s="6">
        <v>52.9</v>
      </c>
    </row>
    <row r="165" spans="3:7" ht="15.5" x14ac:dyDescent="0.35">
      <c r="C165" t="s">
        <v>171</v>
      </c>
      <c r="D165" s="6">
        <v>1.1499999999999999</v>
      </c>
      <c r="E165" s="6">
        <v>1.34</v>
      </c>
      <c r="F165" s="6">
        <v>1.68</v>
      </c>
      <c r="G165" s="6">
        <v>1.59</v>
      </c>
    </row>
    <row r="166" spans="3:7" ht="15.5" x14ac:dyDescent="0.35">
      <c r="C166" t="s">
        <v>172</v>
      </c>
      <c r="D166" s="6">
        <v>52.4</v>
      </c>
      <c r="E166" s="6">
        <v>52.28</v>
      </c>
      <c r="F166" s="6">
        <v>51.79</v>
      </c>
      <c r="G166" s="6">
        <v>52.9</v>
      </c>
    </row>
    <row r="167" spans="3:7" ht="15.5" x14ac:dyDescent="0.35">
      <c r="C167" t="s">
        <v>173</v>
      </c>
      <c r="D167" s="5">
        <v>45000000000</v>
      </c>
      <c r="E167" s="5">
        <v>43000000000</v>
      </c>
      <c r="F167" s="5">
        <v>41000000000</v>
      </c>
      <c r="G167" s="5">
        <v>41000000000</v>
      </c>
    </row>
    <row r="168" spans="3:7" ht="15.5" x14ac:dyDescent="0.35">
      <c r="C168" t="s">
        <v>174</v>
      </c>
    </row>
    <row r="169" spans="3:7" ht="15.5" x14ac:dyDescent="0.35">
      <c r="C169" t="s">
        <v>175</v>
      </c>
      <c r="D169" s="5">
        <v>182000000000</v>
      </c>
      <c r="E169" s="5">
        <v>181000000000</v>
      </c>
      <c r="F169" s="5">
        <v>180000000000</v>
      </c>
      <c r="G169" s="5">
        <v>184000000000</v>
      </c>
    </row>
    <row r="170" spans="3:7" ht="15.5" x14ac:dyDescent="0.35">
      <c r="C170" t="s">
        <v>24</v>
      </c>
      <c r="D170" s="5">
        <v>45000000000</v>
      </c>
      <c r="E170" s="5">
        <v>43000000000</v>
      </c>
      <c r="F170" s="5">
        <v>41000000000</v>
      </c>
      <c r="G170" s="5">
        <v>41000000000</v>
      </c>
    </row>
    <row r="171" spans="3:7" ht="15.5" x14ac:dyDescent="0.35">
      <c r="C171" t="s">
        <v>21</v>
      </c>
      <c r="D171" s="5">
        <v>14000000000</v>
      </c>
      <c r="E171" s="5">
        <v>-3000000000</v>
      </c>
      <c r="F171" s="5">
        <v>-11000000000</v>
      </c>
      <c r="G171" s="5">
        <v>11000000000</v>
      </c>
    </row>
    <row r="172" spans="3:7" ht="15.5" x14ac:dyDescent="0.35">
      <c r="C172" t="s">
        <v>176</v>
      </c>
      <c r="D172" s="5">
        <v>8000000000</v>
      </c>
      <c r="E172" s="5">
        <v>24000000000</v>
      </c>
      <c r="F172" s="5">
        <v>30000000000</v>
      </c>
      <c r="G172" s="5">
        <v>14000000000</v>
      </c>
    </row>
    <row r="173" spans="3:7" ht="15.5" x14ac:dyDescent="0.35">
      <c r="C173" t="s">
        <v>177</v>
      </c>
      <c r="D173" s="5">
        <v>3000000000</v>
      </c>
      <c r="E173" s="5">
        <v>1000000000</v>
      </c>
      <c r="F173" s="5">
        <v>-6000000000</v>
      </c>
      <c r="G173" s="5">
        <v>3000000000</v>
      </c>
    </row>
    <row r="174" spans="3:7" ht="15.5" x14ac:dyDescent="0.35">
      <c r="C174" t="s">
        <v>178</v>
      </c>
    </row>
    <row r="175" spans="3:7" ht="15.5" x14ac:dyDescent="0.35">
      <c r="C175" t="s">
        <v>13</v>
      </c>
      <c r="D175" s="5">
        <v>3000000000</v>
      </c>
      <c r="E175" s="5">
        <v>1000000000</v>
      </c>
      <c r="F175" s="5">
        <v>-6000000000</v>
      </c>
      <c r="G175" s="5">
        <v>3000000000</v>
      </c>
    </row>
    <row r="176" spans="3:7" ht="15.5" x14ac:dyDescent="0.35">
      <c r="C176" t="s">
        <v>16</v>
      </c>
      <c r="D176" s="6">
        <v>0.97</v>
      </c>
      <c r="E176" s="6">
        <v>0.3</v>
      </c>
      <c r="F176" s="6">
        <v>-1.8</v>
      </c>
      <c r="G176" s="6">
        <v>0.76</v>
      </c>
    </row>
    <row r="177" spans="3:14" ht="15.5" x14ac:dyDescent="0.35">
      <c r="C177" t="s">
        <v>46</v>
      </c>
      <c r="I177" s="6">
        <v>2.89</v>
      </c>
      <c r="J177" s="6">
        <v>2.63</v>
      </c>
      <c r="K177" s="6">
        <v>1.86</v>
      </c>
      <c r="L177" s="6">
        <v>0.89</v>
      </c>
      <c r="M177" s="6">
        <v>1.0900000000000001</v>
      </c>
      <c r="N177" s="6">
        <v>2641265.5499999998</v>
      </c>
    </row>
    <row r="178" spans="3:14" ht="15.5" x14ac:dyDescent="0.35">
      <c r="C178" t="s">
        <v>60</v>
      </c>
      <c r="I178" s="6">
        <v>30.1</v>
      </c>
      <c r="J178" s="6">
        <v>41.44</v>
      </c>
      <c r="K178" s="5">
        <v>0</v>
      </c>
      <c r="L178" s="5">
        <v>0</v>
      </c>
      <c r="M178" s="5">
        <v>0</v>
      </c>
      <c r="N178" s="5">
        <v>0</v>
      </c>
    </row>
    <row r="179" spans="3:14" ht="15.5" x14ac:dyDescent="0.35">
      <c r="C179" t="s">
        <v>63</v>
      </c>
      <c r="I179" s="6">
        <v>7.21</v>
      </c>
      <c r="J179" s="6">
        <v>8.65</v>
      </c>
      <c r="K179" s="5">
        <v>0</v>
      </c>
      <c r="L179" s="5">
        <v>0</v>
      </c>
      <c r="M179" s="5">
        <v>0</v>
      </c>
      <c r="N179" s="5">
        <v>0</v>
      </c>
    </row>
    <row r="180" spans="3:14" ht="15.5" x14ac:dyDescent="0.35">
      <c r="C180" t="s">
        <v>179</v>
      </c>
      <c r="I180" s="5">
        <v>15740000000</v>
      </c>
      <c r="J180" s="5">
        <v>14340000000</v>
      </c>
      <c r="K180" s="5">
        <v>11550000000</v>
      </c>
      <c r="L180" s="5">
        <v>5720000000</v>
      </c>
      <c r="M180" s="5">
        <v>4240000000</v>
      </c>
      <c r="N180" s="5">
        <v>4950000000</v>
      </c>
    </row>
    <row r="181" spans="3:14" ht="15.5" x14ac:dyDescent="0.35">
      <c r="C181" t="s">
        <v>180</v>
      </c>
      <c r="I181" s="6">
        <v>4.3200000000000002E-2</v>
      </c>
      <c r="J181" s="6">
        <v>3.73E-2</v>
      </c>
      <c r="K181" s="6">
        <v>4.82E-2</v>
      </c>
      <c r="L181" s="6">
        <v>2.9399999999999999E-2</v>
      </c>
      <c r="M181" s="6">
        <v>2.6000000000000002E-2</v>
      </c>
      <c r="N181" s="6">
        <v>5.5099999999999996E-2</v>
      </c>
    </row>
    <row r="182" spans="3:14" ht="15.5" x14ac:dyDescent="0.35">
      <c r="C182" t="s">
        <v>181</v>
      </c>
      <c r="I182" s="6">
        <v>5.5800000000000002E-2</v>
      </c>
      <c r="J182" s="6">
        <v>4.7400000000000005E-2</v>
      </c>
      <c r="K182" s="6">
        <v>9.0999999999999998E-2</v>
      </c>
      <c r="L182" s="6">
        <v>4.7899999999999998E-2</v>
      </c>
      <c r="M182" s="6">
        <v>4.2900000000000001E-2</v>
      </c>
      <c r="N182" s="6">
        <v>0.18379999999999999</v>
      </c>
    </row>
    <row r="183" spans="3:14" ht="15.5" x14ac:dyDescent="0.35">
      <c r="C183" t="s">
        <v>182</v>
      </c>
      <c r="I183" s="6">
        <v>6.1200000000000004E-2</v>
      </c>
      <c r="J183" s="6">
        <v>0.10199999999999999</v>
      </c>
      <c r="K183" s="6">
        <v>0.17780000000000001</v>
      </c>
      <c r="L183" s="6">
        <v>8.5000000000000006E-2</v>
      </c>
      <c r="M183" s="6">
        <v>8.3499999999999991E-2</v>
      </c>
      <c r="N183" s="6">
        <v>0.35850000000000004</v>
      </c>
    </row>
    <row r="184" spans="3:14" ht="15.5" x14ac:dyDescent="0.35">
      <c r="C184" t="s">
        <v>183</v>
      </c>
      <c r="I184" s="6">
        <v>4.33</v>
      </c>
      <c r="J184" s="6">
        <v>7.73</v>
      </c>
      <c r="K184" s="6">
        <v>3.62</v>
      </c>
      <c r="L184" s="6">
        <v>3.21</v>
      </c>
      <c r="M184" s="6">
        <v>3.71</v>
      </c>
      <c r="N184" s="6">
        <v>5.01</v>
      </c>
    </row>
    <row r="185" spans="3:14" ht="15.5" x14ac:dyDescent="0.35">
      <c r="C185" t="s">
        <v>57</v>
      </c>
      <c r="I185" s="6">
        <v>1.68</v>
      </c>
      <c r="J185" s="6">
        <v>1.97</v>
      </c>
      <c r="K185" s="5">
        <v>0</v>
      </c>
      <c r="L185" s="5">
        <v>0</v>
      </c>
      <c r="M185" s="5">
        <v>0</v>
      </c>
      <c r="N185" s="5">
        <v>0</v>
      </c>
    </row>
    <row r="186" spans="3:14" ht="15.5" x14ac:dyDescent="0.35">
      <c r="C186" t="s">
        <v>54</v>
      </c>
      <c r="I186" s="6">
        <v>51.79</v>
      </c>
      <c r="J186" s="6">
        <v>55.38</v>
      </c>
      <c r="K186" s="6">
        <v>20.420000000000002</v>
      </c>
      <c r="L186" s="6">
        <v>18.59</v>
      </c>
      <c r="M186" s="6">
        <v>25.47</v>
      </c>
      <c r="N186" s="6">
        <v>14367585.67</v>
      </c>
    </row>
    <row r="187" spans="3:14" ht="15.5" x14ac:dyDescent="0.35">
      <c r="C187" t="s">
        <v>184</v>
      </c>
      <c r="I187" s="6">
        <v>1.68</v>
      </c>
      <c r="J187" s="6">
        <v>1.97</v>
      </c>
      <c r="K187" s="5">
        <v>0</v>
      </c>
      <c r="L187" s="5">
        <v>0</v>
      </c>
      <c r="M187" s="5">
        <v>0</v>
      </c>
      <c r="N187" s="5">
        <v>0</v>
      </c>
    </row>
    <row r="188" spans="3:14" ht="15.5" x14ac:dyDescent="0.35">
      <c r="C188" t="s">
        <v>185</v>
      </c>
      <c r="I188" s="6">
        <v>51.79</v>
      </c>
      <c r="J188" s="6">
        <v>55.38</v>
      </c>
      <c r="K188" s="6">
        <v>20.420000000000002</v>
      </c>
      <c r="L188" s="6">
        <v>18.59</v>
      </c>
      <c r="M188" s="6">
        <v>25.47</v>
      </c>
      <c r="N188" s="6">
        <v>14367585.67</v>
      </c>
    </row>
    <row r="189" spans="3:14" ht="15.5" x14ac:dyDescent="0.35">
      <c r="C189" t="s">
        <v>186</v>
      </c>
      <c r="I189" s="5">
        <v>41000000000</v>
      </c>
      <c r="J189" s="5">
        <v>45000000000</v>
      </c>
      <c r="K189" s="5">
        <v>45000000000</v>
      </c>
      <c r="L189" s="5">
        <v>28000000000</v>
      </c>
      <c r="M189" s="5">
        <v>26000000000</v>
      </c>
      <c r="N189" s="5">
        <v>25000000000</v>
      </c>
    </row>
    <row r="190" spans="3:14" ht="15.5" x14ac:dyDescent="0.35">
      <c r="C190" t="s">
        <v>187</v>
      </c>
    </row>
    <row r="191" spans="3:14" ht="15.5" x14ac:dyDescent="0.35">
      <c r="C191" t="s">
        <v>26</v>
      </c>
      <c r="I191" s="5">
        <v>41000000000</v>
      </c>
      <c r="J191" s="5">
        <v>45000000000</v>
      </c>
      <c r="K191" s="5">
        <v>45000000000</v>
      </c>
      <c r="L191" s="5">
        <v>28000000000</v>
      </c>
      <c r="M191" s="5">
        <v>26000000000</v>
      </c>
      <c r="N191" s="5">
        <v>25000000000</v>
      </c>
    </row>
    <row r="192" spans="3:14" ht="15.5" x14ac:dyDescent="0.35">
      <c r="C192" t="s">
        <v>23</v>
      </c>
      <c r="I192" s="5">
        <v>-11000000000</v>
      </c>
      <c r="J192" s="5">
        <v>4000000000</v>
      </c>
      <c r="K192" s="5">
        <v>43000000000</v>
      </c>
      <c r="L192" s="5">
        <v>6000000000</v>
      </c>
      <c r="M192" s="5">
        <v>9000000000</v>
      </c>
      <c r="N192" s="5">
        <v>19000000000</v>
      </c>
    </row>
    <row r="193" spans="2:14" ht="15.5" x14ac:dyDescent="0.35">
      <c r="C193" t="s">
        <v>188</v>
      </c>
      <c r="I193" s="5">
        <v>30000000000</v>
      </c>
      <c r="J193" s="5">
        <v>20000000000</v>
      </c>
      <c r="K193" s="5">
        <v>-21000000000</v>
      </c>
      <c r="L193" s="5">
        <v>23000000000</v>
      </c>
      <c r="M193" s="5">
        <v>17000000000</v>
      </c>
      <c r="N193" s="5">
        <v>-2000000000</v>
      </c>
    </row>
    <row r="194" spans="2:14" ht="15.5" x14ac:dyDescent="0.35">
      <c r="C194" t="s">
        <v>189</v>
      </c>
      <c r="I194" s="5">
        <v>4000000000</v>
      </c>
      <c r="J194" s="5">
        <v>12000000000</v>
      </c>
      <c r="K194" s="5">
        <v>8000000000</v>
      </c>
      <c r="L194" s="5">
        <v>0</v>
      </c>
      <c r="M194" s="5">
        <v>0</v>
      </c>
      <c r="N194" s="5">
        <v>-4000000000</v>
      </c>
    </row>
    <row r="195" spans="2:14" ht="15.5" x14ac:dyDescent="0.35">
      <c r="C195" t="s">
        <v>190</v>
      </c>
    </row>
    <row r="196" spans="2:14" ht="15.5" x14ac:dyDescent="0.35">
      <c r="C196" t="s">
        <v>15</v>
      </c>
      <c r="I196" s="5">
        <v>4000000000</v>
      </c>
      <c r="J196" s="5">
        <v>12000000000</v>
      </c>
      <c r="K196" s="5">
        <v>8000000000</v>
      </c>
      <c r="L196" s="5">
        <v>0</v>
      </c>
      <c r="M196" s="5">
        <v>0</v>
      </c>
      <c r="N196" s="5">
        <v>-4000000000</v>
      </c>
    </row>
    <row r="197" spans="2:14" ht="15.5" x14ac:dyDescent="0.35">
      <c r="C197" t="s">
        <v>17</v>
      </c>
      <c r="I197" s="6">
        <v>1.1000000000000001</v>
      </c>
      <c r="J197" s="6">
        <v>3.37</v>
      </c>
      <c r="K197" s="6">
        <v>2.78</v>
      </c>
      <c r="L197" s="6">
        <v>0.06</v>
      </c>
      <c r="M197" s="6">
        <v>-0.12</v>
      </c>
      <c r="N197" s="6">
        <v>-3757535.38</v>
      </c>
    </row>
    <row r="199" spans="2:14" ht="15.5" x14ac:dyDescent="0.35">
      <c r="B199" t="s">
        <v>191</v>
      </c>
      <c r="C199" t="s">
        <v>192</v>
      </c>
      <c r="D199" s="5">
        <v>451000000</v>
      </c>
      <c r="E199" s="5">
        <v>2000000000</v>
      </c>
      <c r="F199" s="5">
        <v>2000000000</v>
      </c>
      <c r="G199" s="5">
        <v>4000000000</v>
      </c>
      <c r="H199" s="5">
        <v>4000000000</v>
      </c>
      <c r="I199" s="5">
        <v>10000000000</v>
      </c>
      <c r="J199" s="5">
        <v>9000000000</v>
      </c>
      <c r="K199" s="5">
        <v>5000000000</v>
      </c>
      <c r="L199" s="5">
        <v>2000000000</v>
      </c>
      <c r="M199" s="5">
        <v>2000000000</v>
      </c>
      <c r="N199" s="5">
        <v>3000000000</v>
      </c>
    </row>
    <row r="200" spans="2:14" ht="15.5" x14ac:dyDescent="0.35">
      <c r="C200" t="s">
        <v>345</v>
      </c>
      <c r="H200" s="6">
        <v>15.6</v>
      </c>
      <c r="I200" s="6">
        <v>15.6</v>
      </c>
      <c r="J200" s="6">
        <v>20.28</v>
      </c>
    </row>
    <row r="201" spans="2:14" ht="15.5" x14ac:dyDescent="0.35">
      <c r="C201" t="s">
        <v>65</v>
      </c>
      <c r="H201" s="6">
        <v>12.6126</v>
      </c>
      <c r="I201" s="6">
        <v>5.4004999999999992</v>
      </c>
      <c r="J201" s="6">
        <v>7.7213000000000003</v>
      </c>
    </row>
    <row r="202" spans="2:14" ht="15.5" x14ac:dyDescent="0.35">
      <c r="C202" t="s">
        <v>346</v>
      </c>
      <c r="H202" s="6">
        <v>0.32500000000000001</v>
      </c>
      <c r="I202" s="6">
        <v>0.26</v>
      </c>
      <c r="J202" s="6">
        <v>0.19309999999999999</v>
      </c>
    </row>
    <row r="203" spans="2:14" ht="15.5" x14ac:dyDescent="0.35">
      <c r="C203" t="s">
        <v>45</v>
      </c>
      <c r="D203" s="6">
        <v>0.13</v>
      </c>
      <c r="E203" s="6">
        <v>0.49</v>
      </c>
      <c r="F203" s="6">
        <v>0.55000000000000004</v>
      </c>
      <c r="G203" s="6">
        <v>1.04</v>
      </c>
      <c r="H203" s="6">
        <v>1.24</v>
      </c>
      <c r="I203" s="6">
        <v>2.89</v>
      </c>
      <c r="J203" s="6">
        <v>2.63</v>
      </c>
      <c r="K203" s="6">
        <v>1.49</v>
      </c>
      <c r="L203" s="6">
        <v>0.71</v>
      </c>
      <c r="M203" s="6">
        <v>0.61</v>
      </c>
      <c r="N203" s="6">
        <v>0.85</v>
      </c>
    </row>
    <row r="204" spans="2:14" ht="15.5" x14ac:dyDescent="0.35">
      <c r="C204" t="s">
        <v>67</v>
      </c>
      <c r="H204" s="6">
        <v>15.6</v>
      </c>
      <c r="I204" s="6">
        <v>15.6</v>
      </c>
      <c r="J204" s="6">
        <v>20.28</v>
      </c>
    </row>
    <row r="205" spans="2:14" ht="15.5" x14ac:dyDescent="0.35">
      <c r="C205" t="s">
        <v>347</v>
      </c>
      <c r="H205" s="6">
        <v>12.6126</v>
      </c>
      <c r="I205" s="6">
        <v>5.4004999999999992</v>
      </c>
      <c r="J205" s="6">
        <v>7.7213000000000003</v>
      </c>
    </row>
    <row r="206" spans="2:14" ht="15.5" x14ac:dyDescent="0.35">
      <c r="C206" t="s">
        <v>348</v>
      </c>
      <c r="H206" s="6">
        <v>0.32500000000000001</v>
      </c>
      <c r="I206" s="6">
        <v>0.26</v>
      </c>
      <c r="J206" s="6">
        <v>0.19309999999999999</v>
      </c>
    </row>
    <row r="207" spans="2:14" ht="15.5" x14ac:dyDescent="0.35">
      <c r="C207" t="s">
        <v>193</v>
      </c>
      <c r="D207" s="5">
        <v>12000000000</v>
      </c>
      <c r="E207" s="5">
        <v>12000000000</v>
      </c>
      <c r="F207" s="5">
        <v>12000000000</v>
      </c>
      <c r="G207" s="5">
        <v>11000000000</v>
      </c>
      <c r="H207" s="5">
        <v>47000000000</v>
      </c>
      <c r="I207" s="5">
        <v>42000000000</v>
      </c>
      <c r="J207" s="5">
        <v>44000000000</v>
      </c>
      <c r="K207" s="5">
        <v>39000000000</v>
      </c>
      <c r="L207" s="5">
        <v>52000000000</v>
      </c>
      <c r="M207" s="5">
        <v>42000000000</v>
      </c>
      <c r="N207" s="5">
        <v>30000000000</v>
      </c>
    </row>
    <row r="208" spans="2:14" ht="15.5" x14ac:dyDescent="0.35">
      <c r="C208" t="s">
        <v>349</v>
      </c>
      <c r="H208" s="6">
        <v>15.6</v>
      </c>
      <c r="I208" s="6">
        <v>15.6</v>
      </c>
      <c r="J208" s="6">
        <v>20.28</v>
      </c>
    </row>
    <row r="209" spans="3:10" ht="15.5" x14ac:dyDescent="0.35">
      <c r="C209" t="s">
        <v>350</v>
      </c>
      <c r="H209" s="6">
        <v>12.6126</v>
      </c>
      <c r="I209" s="6">
        <v>5.4004999999999992</v>
      </c>
      <c r="J209" s="6">
        <v>7.7213000000000003</v>
      </c>
    </row>
    <row r="210" spans="3:10" ht="15.5" x14ac:dyDescent="0.35">
      <c r="C210" t="s">
        <v>351</v>
      </c>
      <c r="H210" s="6">
        <v>0.32500000000000001</v>
      </c>
      <c r="I210" s="6">
        <v>0.26</v>
      </c>
      <c r="J210" s="6">
        <v>0.19309999999999999</v>
      </c>
    </row>
    <row r="211" spans="3:10" ht="15.5" x14ac:dyDescent="0.35">
      <c r="C211" t="s">
        <v>194</v>
      </c>
      <c r="I211" s="6">
        <v>38.81</v>
      </c>
    </row>
    <row r="212" spans="3:10" ht="15.5" x14ac:dyDescent="0.35">
      <c r="C212" t="s">
        <v>292</v>
      </c>
      <c r="I212" s="6">
        <v>21.81</v>
      </c>
    </row>
    <row r="213" spans="3:10" ht="15.5" x14ac:dyDescent="0.35">
      <c r="C213" t="s">
        <v>195</v>
      </c>
      <c r="I213" s="6">
        <v>6.95</v>
      </c>
    </row>
    <row r="214" spans="3:10" ht="15.5" x14ac:dyDescent="0.35">
      <c r="C214" t="s">
        <v>293</v>
      </c>
      <c r="I214" s="6">
        <v>4.58E-2</v>
      </c>
    </row>
    <row r="215" spans="3:10" ht="15.5" x14ac:dyDescent="0.35">
      <c r="C215" t="s">
        <v>294</v>
      </c>
      <c r="I215" s="6">
        <v>3.63</v>
      </c>
    </row>
    <row r="216" spans="3:10" ht="15.5" x14ac:dyDescent="0.35">
      <c r="C216" t="s">
        <v>196</v>
      </c>
      <c r="I216" s="6">
        <v>0.92</v>
      </c>
    </row>
    <row r="217" spans="3:10" ht="15.5" x14ac:dyDescent="0.35">
      <c r="C217" t="s">
        <v>295</v>
      </c>
      <c r="I217" s="6">
        <v>212.2</v>
      </c>
    </row>
    <row r="218" spans="3:10" ht="15.5" x14ac:dyDescent="0.35">
      <c r="C218" t="s">
        <v>296</v>
      </c>
      <c r="I218" s="6">
        <v>212.2</v>
      </c>
    </row>
    <row r="219" spans="3:10" ht="15.5" x14ac:dyDescent="0.35">
      <c r="C219" t="s">
        <v>297</v>
      </c>
      <c r="I219" s="6">
        <v>18.329999999999998</v>
      </c>
    </row>
    <row r="220" spans="3:10" ht="15.5" x14ac:dyDescent="0.35">
      <c r="C220" t="s">
        <v>298</v>
      </c>
      <c r="I220" s="6">
        <v>12.84</v>
      </c>
    </row>
    <row r="221" spans="3:10" ht="15.5" x14ac:dyDescent="0.35">
      <c r="C221" t="s">
        <v>299</v>
      </c>
      <c r="I221" s="6">
        <v>2.21</v>
      </c>
    </row>
    <row r="222" spans="3:10" ht="15.5" x14ac:dyDescent="0.35">
      <c r="C222" t="s">
        <v>300</v>
      </c>
      <c r="I222" s="6">
        <v>0.45</v>
      </c>
    </row>
    <row r="223" spans="3:10" ht="15.5" x14ac:dyDescent="0.35">
      <c r="C223" t="s">
        <v>301</v>
      </c>
      <c r="I223" s="6">
        <v>2.2000000000000002</v>
      </c>
    </row>
    <row r="224" spans="3:10" ht="15.5" x14ac:dyDescent="0.35">
      <c r="C224" t="s">
        <v>197</v>
      </c>
      <c r="I224" s="6">
        <v>1.24</v>
      </c>
    </row>
    <row r="225" spans="3:9" ht="15.5" x14ac:dyDescent="0.35">
      <c r="C225" t="s">
        <v>302</v>
      </c>
      <c r="I225" s="6">
        <v>13.21</v>
      </c>
    </row>
    <row r="226" spans="3:9" ht="15.5" x14ac:dyDescent="0.35">
      <c r="C226" t="s">
        <v>198</v>
      </c>
      <c r="D226" s="6">
        <v>9.07</v>
      </c>
    </row>
    <row r="227" spans="3:9" ht="15.5" x14ac:dyDescent="0.35">
      <c r="C227" t="s">
        <v>199</v>
      </c>
      <c r="I227" s="6">
        <v>52.4</v>
      </c>
    </row>
    <row r="228" spans="3:9" ht="15.5" x14ac:dyDescent="0.35">
      <c r="C228" t="s">
        <v>303</v>
      </c>
      <c r="I228" s="6">
        <v>0.23</v>
      </c>
    </row>
    <row r="229" spans="3:9" ht="15.5" x14ac:dyDescent="0.35">
      <c r="C229" t="s">
        <v>200</v>
      </c>
      <c r="D229" s="6">
        <v>1.1499999999999999</v>
      </c>
    </row>
    <row r="230" spans="3:9" ht="15.5" x14ac:dyDescent="0.35">
      <c r="C230" t="s">
        <v>201</v>
      </c>
      <c r="D230" s="6">
        <v>0.78</v>
      </c>
    </row>
    <row r="231" spans="3:9" ht="15.5" x14ac:dyDescent="0.35">
      <c r="C231" t="s">
        <v>202</v>
      </c>
      <c r="D231" s="6">
        <v>0.25</v>
      </c>
    </row>
    <row r="232" spans="3:9" ht="15.5" x14ac:dyDescent="0.35">
      <c r="C232" t="s">
        <v>203</v>
      </c>
      <c r="D232" s="6">
        <v>0.3</v>
      </c>
    </row>
    <row r="233" spans="3:9" ht="15.5" x14ac:dyDescent="0.35">
      <c r="C233" t="s">
        <v>204</v>
      </c>
      <c r="D233" s="6">
        <v>0.19</v>
      </c>
    </row>
    <row r="234" spans="3:9" ht="15.5" x14ac:dyDescent="0.35">
      <c r="C234" t="s">
        <v>205</v>
      </c>
      <c r="D234" s="6">
        <v>1.3</v>
      </c>
    </row>
    <row r="235" spans="3:9" ht="15.5" x14ac:dyDescent="0.35">
      <c r="C235" t="s">
        <v>304</v>
      </c>
      <c r="I235" s="6">
        <v>3.79</v>
      </c>
    </row>
    <row r="236" spans="3:9" ht="15.5" x14ac:dyDescent="0.35">
      <c r="C236" t="s">
        <v>13</v>
      </c>
      <c r="D236" s="5">
        <v>3000000000</v>
      </c>
    </row>
    <row r="237" spans="3:9" ht="15.5" x14ac:dyDescent="0.35">
      <c r="C237" t="s">
        <v>206</v>
      </c>
      <c r="I237" s="6">
        <v>4.1500000000000004</v>
      </c>
    </row>
    <row r="238" spans="3:9" ht="15.5" x14ac:dyDescent="0.35">
      <c r="C238" t="s">
        <v>207</v>
      </c>
      <c r="I238" s="6">
        <v>3.2199999999999999E-2</v>
      </c>
    </row>
    <row r="239" spans="3:9" ht="15.5" x14ac:dyDescent="0.35">
      <c r="C239" t="s">
        <v>208</v>
      </c>
      <c r="I239" s="6">
        <v>4.2000000000000003E-2</v>
      </c>
    </row>
    <row r="240" spans="3:9" ht="15.5" x14ac:dyDescent="0.35">
      <c r="C240" t="s">
        <v>209</v>
      </c>
      <c r="I240" s="6">
        <v>5.33E-2</v>
      </c>
    </row>
    <row r="241" spans="3:9" ht="15.5" x14ac:dyDescent="0.35">
      <c r="C241" t="s">
        <v>305</v>
      </c>
      <c r="I241" s="6">
        <v>3.1699999999999999E-2</v>
      </c>
    </row>
    <row r="242" spans="3:9" ht="15.5" x14ac:dyDescent="0.35">
      <c r="C242" t="s">
        <v>210</v>
      </c>
      <c r="D242" s="5">
        <v>67</v>
      </c>
    </row>
    <row r="243" spans="3:9" ht="15.5" x14ac:dyDescent="0.35">
      <c r="C243" t="s">
        <v>211</v>
      </c>
      <c r="D243" s="6">
        <v>256.17</v>
      </c>
    </row>
    <row r="244" spans="3:9" ht="15.5" x14ac:dyDescent="0.35">
      <c r="C244" t="s">
        <v>212</v>
      </c>
      <c r="D244" s="6">
        <v>12.67</v>
      </c>
    </row>
    <row r="245" spans="3:9" ht="15.5" x14ac:dyDescent="0.35">
      <c r="C245" t="s">
        <v>213</v>
      </c>
      <c r="D245" s="6">
        <v>310.5</v>
      </c>
    </row>
    <row r="246" spans="3:9" ht="15.5" x14ac:dyDescent="0.35">
      <c r="C246" t="s">
        <v>214</v>
      </c>
      <c r="D246" s="6">
        <v>1.36</v>
      </c>
    </row>
    <row r="247" spans="3:9" ht="15.5" x14ac:dyDescent="0.35">
      <c r="C247" t="s">
        <v>306</v>
      </c>
      <c r="I247" s="6">
        <v>0.19</v>
      </c>
    </row>
    <row r="248" spans="3:9" ht="15.5" x14ac:dyDescent="0.35">
      <c r="C248" t="s">
        <v>307</v>
      </c>
      <c r="I248" s="6">
        <v>1.23</v>
      </c>
    </row>
    <row r="249" spans="3:9" ht="15.5" x14ac:dyDescent="0.35">
      <c r="C249" t="s">
        <v>41</v>
      </c>
      <c r="I249" s="5">
        <v>167000000000</v>
      </c>
    </row>
    <row r="250" spans="3:9" ht="15.5" x14ac:dyDescent="0.35">
      <c r="C250" t="s">
        <v>215</v>
      </c>
      <c r="I250" s="5">
        <v>180000000000</v>
      </c>
    </row>
    <row r="251" spans="3:9" ht="15.5" x14ac:dyDescent="0.35">
      <c r="C251" t="s">
        <v>216</v>
      </c>
      <c r="I251" s="5">
        <v>3470000000</v>
      </c>
    </row>
    <row r="252" spans="3:9" ht="15.5" x14ac:dyDescent="0.35">
      <c r="C252" t="s">
        <v>217</v>
      </c>
      <c r="I252" s="6">
        <v>0.21600000000000003</v>
      </c>
    </row>
    <row r="253" spans="3:9" ht="15.5" x14ac:dyDescent="0.35">
      <c r="C253" t="s">
        <v>218</v>
      </c>
      <c r="D253" s="6">
        <v>0.42609999999999998</v>
      </c>
    </row>
    <row r="254" spans="3:9" ht="15.5" x14ac:dyDescent="0.35">
      <c r="C254" t="s">
        <v>219</v>
      </c>
      <c r="D254" s="6">
        <v>2.69E-2</v>
      </c>
    </row>
    <row r="255" spans="3:9" ht="15.5" x14ac:dyDescent="0.35">
      <c r="C255" t="s">
        <v>220</v>
      </c>
      <c r="D255" s="6">
        <v>3.8300000000000001E-2</v>
      </c>
    </row>
    <row r="256" spans="3:9" ht="15.5" x14ac:dyDescent="0.35">
      <c r="C256" t="s">
        <v>221</v>
      </c>
      <c r="D256" s="6">
        <v>1.0932999999999999</v>
      </c>
    </row>
    <row r="257" spans="3:9" ht="15.5" x14ac:dyDescent="0.35">
      <c r="C257" t="s">
        <v>222</v>
      </c>
      <c r="D257" s="6">
        <v>2.4227000000000003</v>
      </c>
    </row>
    <row r="258" spans="3:9" ht="15.5" x14ac:dyDescent="0.35">
      <c r="C258" t="s">
        <v>223</v>
      </c>
      <c r="D258" s="6">
        <v>-0.58889999999999998</v>
      </c>
    </row>
    <row r="259" spans="3:9" ht="15.5" x14ac:dyDescent="0.35">
      <c r="C259" t="s">
        <v>353</v>
      </c>
      <c r="I259" s="6">
        <v>3.13</v>
      </c>
    </row>
    <row r="260" spans="3:9" ht="15.5" x14ac:dyDescent="0.35">
      <c r="C260" t="s">
        <v>354</v>
      </c>
      <c r="I260" s="6">
        <v>15.6</v>
      </c>
    </row>
    <row r="261" spans="3:9" ht="15.5" x14ac:dyDescent="0.35">
      <c r="C261" t="s">
        <v>355</v>
      </c>
      <c r="I261" s="6">
        <v>12.6126</v>
      </c>
    </row>
    <row r="262" spans="3:9" ht="15.5" x14ac:dyDescent="0.35">
      <c r="C262" t="s">
        <v>356</v>
      </c>
      <c r="I262" s="6">
        <v>0.32500000000000001</v>
      </c>
    </row>
    <row r="263" spans="3:9" ht="15.5" x14ac:dyDescent="0.35">
      <c r="C263" t="s">
        <v>357</v>
      </c>
      <c r="I263" t="s">
        <v>1444</v>
      </c>
    </row>
    <row r="264" spans="3:9" ht="15.5" x14ac:dyDescent="0.35">
      <c r="C264" t="s">
        <v>224</v>
      </c>
      <c r="I264" s="5">
        <v>6</v>
      </c>
    </row>
    <row r="265" spans="3:9" ht="15.5" x14ac:dyDescent="0.35">
      <c r="C265" t="s">
        <v>225</v>
      </c>
      <c r="I265" s="6">
        <v>0.15</v>
      </c>
    </row>
    <row r="266" spans="3:9" ht="15.5" x14ac:dyDescent="0.35">
      <c r="C266" t="s">
        <v>226</v>
      </c>
      <c r="I266" s="6">
        <v>0.18</v>
      </c>
    </row>
    <row r="267" spans="3:9" ht="15.5" x14ac:dyDescent="0.35">
      <c r="C267" t="s">
        <v>308</v>
      </c>
      <c r="I267" s="6">
        <v>0.34</v>
      </c>
    </row>
    <row r="268" spans="3:9" ht="15.5" x14ac:dyDescent="0.35">
      <c r="C268" t="s">
        <v>228</v>
      </c>
      <c r="I268" s="6">
        <v>0.26</v>
      </c>
    </row>
    <row r="269" spans="3:9" ht="15.5" x14ac:dyDescent="0.35">
      <c r="C269" t="s">
        <v>229</v>
      </c>
      <c r="I269" s="6">
        <v>0.59</v>
      </c>
    </row>
    <row r="270" spans="3:9" ht="15.5" x14ac:dyDescent="0.35">
      <c r="C270" t="s">
        <v>230</v>
      </c>
      <c r="I270" s="6">
        <v>0.22</v>
      </c>
    </row>
    <row r="271" spans="3:9" ht="15.5" x14ac:dyDescent="0.35">
      <c r="C271" t="s">
        <v>309</v>
      </c>
      <c r="I271" s="5">
        <v>46000000000</v>
      </c>
    </row>
    <row r="272" spans="3:9" ht="15.5" x14ac:dyDescent="0.35">
      <c r="C272" t="s">
        <v>310</v>
      </c>
      <c r="I272" s="5">
        <v>22000000000</v>
      </c>
    </row>
    <row r="273" spans="3:9" ht="15.5" x14ac:dyDescent="0.35">
      <c r="C273" t="s">
        <v>311</v>
      </c>
      <c r="I273" s="5">
        <v>14000000000</v>
      </c>
    </row>
    <row r="274" spans="3:9" ht="15.5" x14ac:dyDescent="0.35">
      <c r="C274" t="s">
        <v>312</v>
      </c>
      <c r="I274" s="5">
        <v>8000000000</v>
      </c>
    </row>
    <row r="275" spans="3:9" ht="15.5" x14ac:dyDescent="0.35">
      <c r="C275" t="s">
        <v>231</v>
      </c>
      <c r="D275" s="5">
        <v>31000000000</v>
      </c>
    </row>
    <row r="276" spans="3:9" ht="15.5" x14ac:dyDescent="0.35">
      <c r="C276" t="s">
        <v>232</v>
      </c>
      <c r="D276" s="5">
        <v>237000000000</v>
      </c>
    </row>
    <row r="277" spans="3:9" ht="15.5" x14ac:dyDescent="0.35">
      <c r="C277" t="s">
        <v>233</v>
      </c>
      <c r="D277" s="5">
        <v>55000000000</v>
      </c>
    </row>
    <row r="278" spans="3:9" ht="15.5" x14ac:dyDescent="0.35">
      <c r="C278" t="s">
        <v>176</v>
      </c>
      <c r="D278" s="5">
        <v>8000000000</v>
      </c>
    </row>
    <row r="279" spans="3:9" ht="15.5" x14ac:dyDescent="0.35">
      <c r="C279" t="s">
        <v>175</v>
      </c>
      <c r="I279" s="5">
        <v>182000000000</v>
      </c>
    </row>
    <row r="280" spans="3:9" ht="15.5" x14ac:dyDescent="0.35">
      <c r="C280" t="s">
        <v>173</v>
      </c>
      <c r="D280" s="5">
        <v>45000000000</v>
      </c>
    </row>
    <row r="281" spans="3:9" ht="15.5" x14ac:dyDescent="0.35">
      <c r="C281" t="s">
        <v>24</v>
      </c>
      <c r="D281" s="5">
        <v>45000000000</v>
      </c>
    </row>
    <row r="282" spans="3:9" ht="15.5" x14ac:dyDescent="0.35">
      <c r="C282" t="s">
        <v>21</v>
      </c>
      <c r="D282" s="5">
        <v>14000000000</v>
      </c>
    </row>
    <row r="283" spans="3:9" ht="15.5" x14ac:dyDescent="0.35">
      <c r="C283" t="s">
        <v>234</v>
      </c>
      <c r="I283" s="5">
        <v>182000000000</v>
      </c>
    </row>
    <row r="284" spans="3:9" ht="15.5" x14ac:dyDescent="0.35">
      <c r="C284" t="s">
        <v>313</v>
      </c>
      <c r="I284" s="5">
        <v>1000000000</v>
      </c>
    </row>
    <row r="285" spans="3:9" ht="15.5" x14ac:dyDescent="0.35">
      <c r="C285" t="s">
        <v>314</v>
      </c>
      <c r="I285" s="5">
        <v>-18000000000</v>
      </c>
    </row>
    <row r="286" spans="3:9" ht="15.5" x14ac:dyDescent="0.35">
      <c r="C286" t="s">
        <v>315</v>
      </c>
      <c r="I286" s="5">
        <v>16000000000</v>
      </c>
    </row>
    <row r="287" spans="3:9" ht="15.5" x14ac:dyDescent="0.35">
      <c r="C287" t="s">
        <v>317</v>
      </c>
      <c r="I287" s="5">
        <v>1000000000</v>
      </c>
    </row>
  </sheetData>
  <pageMargins left="0.7" right="0.7" top="0.75" bottom="0.75" header="0.3" footer="0.3"/>
  <ignoredErrors>
    <ignoredError sqref="A1:N288" numberStoredAsText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M28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1445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1446</v>
      </c>
      <c r="D2" s="2" vm="248">
        <f ca="1">IFERROR(_xlfn.STOCKHISTORY("XIDX:" &amp; $C$1, D3, , 0, 0, 1), "Libur")</f>
        <v>47</v>
      </c>
      <c r="E2" s="2" vm="249">
        <f ca="1">IFERROR(_xlfn.STOCKHISTORY("XIDX:" &amp; $C$1, E3, , 0, 0, 1), "Libur")</f>
        <v>40</v>
      </c>
      <c r="H2" s="2" vm="249">
        <f ca="1">IFERROR(INDEX(D2:G2,COUNT(D2:G2)),"")</f>
        <v>40</v>
      </c>
      <c r="I2" s="2" vm="15">
        <f ca="1">IFERROR(_xlfn.STOCKHISTORY("XIDX:" &amp; $C$1, I1, , 0, 0, 1), "Libur")</f>
        <v>61</v>
      </c>
      <c r="J2" s="2" vm="250">
        <f ca="1">IFERROR(_xlfn.STOCKHISTORY("XIDX:" &amp; $C$1, J1, , 0, 0, 1), "Libur")</f>
        <v>97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3" ht="15.5" x14ac:dyDescent="0.35">
      <c r="B4" t="s">
        <v>5</v>
      </c>
      <c r="C4" t="s">
        <v>6</v>
      </c>
      <c r="D4" s="2">
        <f>IFERROR(INDEX(D51:D500,MATCH($C$4,$C$51:$C$500,0)),"")</f>
        <v>3292927694</v>
      </c>
      <c r="E4" s="2">
        <f>IFERROR(INDEX(E51:E500,MATCH($C$4,$C$51:$C$500,0)),"")</f>
        <v>3259547975</v>
      </c>
      <c r="H4" s="2">
        <f>IFERROR(SUM(D4:G4)*(4/MAX(1,COUNT(D4:G4))),"")</f>
        <v>13104951338</v>
      </c>
      <c r="I4" s="2">
        <f>IFERROR(INDEX(I51:I500,MATCH($C$4,$C$51:$C$500,0)),"")</f>
        <v>39808816608</v>
      </c>
      <c r="J4" s="2">
        <f>IFERROR(INDEX(J51:J500,MATCH($C$4,$C$51:$C$500,0)),"")</f>
        <v>72159996781</v>
      </c>
      <c r="K4" s="2">
        <f>IFERROR(INDEX(K51:K500,MATCH($C$4,$C$51:$C$500,0)),"")</f>
        <v>59597519053</v>
      </c>
      <c r="L4" s="2">
        <f>IFERROR(INDEX(L51:L500,MATCH($C$4,$C$51:$C$500,0)),"")</f>
        <v>13985007501</v>
      </c>
      <c r="M4" s="2">
        <f>IFERROR(INDEX(M51:M500,MATCH($C$4,$C$51:$C$500,0)),"")</f>
        <v>32725356532</v>
      </c>
    </row>
    <row r="5" spans="1:13" ht="15.5" x14ac:dyDescent="0.35">
      <c r="B5" t="s">
        <v>7</v>
      </c>
      <c r="C5" t="s">
        <v>8</v>
      </c>
      <c r="D5" s="2">
        <f>IFERROR(INDEX(D51:D500,MATCH($C$5,$C$51:$C$500,0)),"")</f>
        <v>-3276972929</v>
      </c>
      <c r="E5" s="2">
        <f>IFERROR(INDEX(E51:E500,MATCH($C$5,$C$51:$C$500,0)),"")</f>
        <v>-3946610023</v>
      </c>
      <c r="H5" s="2">
        <f>IFERROR(SUM(D5:G5)*(4/MAX(1,COUNT(D5:G5))),"")</f>
        <v>-14447165904</v>
      </c>
      <c r="I5" s="2">
        <f>IFERROR(INDEX(I51:I500,MATCH($C$5,$C$51:$C$500,0)),"")</f>
        <v>-11686199657</v>
      </c>
      <c r="J5" s="2">
        <f>IFERROR(INDEX(J51:J500,MATCH($C$5,$C$51:$C$500,0)),"")</f>
        <v>4926759787</v>
      </c>
      <c r="K5" s="2">
        <f>IFERROR(INDEX(K51:K500,MATCH($C$5,$C$51:$C$500,0)),"")</f>
        <v>1218300680</v>
      </c>
      <c r="L5" s="2">
        <f>IFERROR(INDEX(L51:L500,MATCH($C$5,$C$51:$C$500,0)),"")</f>
        <v>2237027357</v>
      </c>
      <c r="M5" s="2">
        <f>IFERROR(INDEX(M51:M500,MATCH($C$5,$C$51:$C$500,0)),"")</f>
        <v>6431877244</v>
      </c>
    </row>
    <row r="6" spans="1:13" ht="15.5" x14ac:dyDescent="0.35">
      <c r="B6" t="s">
        <v>9</v>
      </c>
      <c r="C6" t="s">
        <v>10</v>
      </c>
      <c r="D6" s="2">
        <f>IFERROR(INDEX(D51:D500,MATCH($C$6,$C$51:$C$500,0)),"")</f>
        <v>130705132455</v>
      </c>
      <c r="E6" s="2">
        <f>IFERROR(INDEX(E51:E500,MATCH($C$6,$C$51:$C$500,0)),"")</f>
        <v>133977946259</v>
      </c>
      <c r="H6" s="2">
        <f>IFERROR(INDEX(D6:G6,COUNT(D6:G6)),"")</f>
        <v>133977946259</v>
      </c>
      <c r="I6" s="2">
        <f>IFERROR(INDEX(I51:I500,MATCH($C$6,$C$51:$C$500,0)),"")</f>
        <v>137917758032</v>
      </c>
      <c r="J6" s="2">
        <f>IFERROR(INDEX(J51:J500,MATCH($C$6,$C$51:$C$500,0)),"")</f>
        <v>149601933189</v>
      </c>
      <c r="K6" s="2">
        <f>IFERROR(INDEX(K51:K500,MATCH($C$6,$C$51:$C$500,0)),"")</f>
        <v>71284791654</v>
      </c>
      <c r="L6" s="2">
        <f>IFERROR(INDEX(L51:L500,MATCH($C$6,$C$51:$C$500,0)),"")</f>
        <v>70066490974</v>
      </c>
      <c r="M6" s="2">
        <f>IFERROR(INDEX(M51:M500,MATCH($C$6,$C$51:$C$500,0)),"")</f>
        <v>58829463617</v>
      </c>
    </row>
    <row r="7" spans="1:13" ht="15.5" x14ac:dyDescent="0.35">
      <c r="B7" t="s">
        <v>11</v>
      </c>
      <c r="C7" t="s">
        <v>12</v>
      </c>
      <c r="D7" s="3">
        <f>IFERROR(INDEX(D51:D500,MATCH($C$7,$C$51:$C$500,0))/1000000000,"")</f>
        <v>3.81</v>
      </c>
      <c r="E7" s="3">
        <f>IFERROR(INDEX(E51:E500,MATCH($C$7,$C$51:$C$500,0))/1000000000,"")</f>
        <v>3.81</v>
      </c>
      <c r="H7" s="3">
        <f>IFERROR(INDEX(D7:G7,COUNT(D7:G7)),"")</f>
        <v>3.81</v>
      </c>
      <c r="I7" s="3">
        <f>IFERROR(INDEX(I51:I500,MATCH($C$7,$C$51:$C$500,0))/1000000000,"")</f>
        <v>3.81</v>
      </c>
      <c r="J7" s="3">
        <f>IFERROR(INDEX(J51:J500,MATCH($C$7,$C$51:$C$500,0))/1000000000,"")</f>
        <v>3.81</v>
      </c>
      <c r="K7" s="3">
        <f>IFERROR(INDEX(K51:K500,MATCH($C$7,$C$51:$C$500,0))/1000000000,"")</f>
        <v>3.05</v>
      </c>
      <c r="L7" s="3">
        <f>IFERROR(INDEX(L51:L500,MATCH($C$7,$C$51:$C$500,0))/1000000000,"")</f>
        <v>0</v>
      </c>
      <c r="M7" s="3">
        <f>IFERROR(INDEX(M51:M500,MATCH($C$7,$C$51:$C$500,0))/1000000000,"")</f>
        <v>0</v>
      </c>
    </row>
    <row r="8" spans="1:1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0</v>
      </c>
      <c r="E8" s="2">
        <f>IFERROR(INDEX(E51:E500,MATCH("Free cash flow (Quarter)",$C$51:$C$500,0)),"")</f>
        <v>1000000000</v>
      </c>
      <c r="H8" s="2">
        <f>IFERROR(INDEX(D8:G8,COUNT(D8:G8)),"")</f>
        <v>1000000000</v>
      </c>
      <c r="I8" s="2">
        <f>IFERROR(INDEX(I51:I500,MATCH($C$8,$C$51:$C$500,0)),"")</f>
        <v>1000000000</v>
      </c>
      <c r="J8" s="2">
        <f>IFERROR(INDEX(J51:J500,MATCH($C$8,$C$51:$C$500,0)),"")</f>
        <v>-83000000000</v>
      </c>
      <c r="K8" s="2">
        <f>IFERROR(INDEX(K51:K500,MATCH($C$8,$C$51:$C$500,0)),"")</f>
        <v>3000000000</v>
      </c>
      <c r="L8" s="2">
        <f>IFERROR(INDEX(L51:L500,MATCH($C$8,$C$51:$C$500,0)),"")</f>
        <v>-14000000000</v>
      </c>
      <c r="M8" s="2">
        <f>IFERROR(INDEX(M51:M500,MATCH($C$8,$C$51:$C$500,0)),"")</f>
        <v>-4000000000</v>
      </c>
    </row>
    <row r="9" spans="1:13" ht="15.5" x14ac:dyDescent="0.35">
      <c r="A9" t="s">
        <v>16</v>
      </c>
      <c r="C9" t="s">
        <v>17</v>
      </c>
      <c r="D9" s="3">
        <f>IFERROR(INDEX(D51:D500,MATCH("Free cash flow per share (Quarter)",$C$51:$C$500,0)),"")</f>
        <v>-0.06</v>
      </c>
      <c r="E9" s="3">
        <f>IFERROR(INDEX(E51:E500,MATCH("Free cash flow per share (Quarter)",$C$51:$C$500,0)),"")</f>
        <v>0.14000000000000001</v>
      </c>
      <c r="H9" s="3">
        <f>IFERROR(INDEX(D9:G9,COUNT(D9:G9)),"")</f>
        <v>0.14000000000000001</v>
      </c>
      <c r="I9" s="3">
        <f>IFERROR(INDEX(I51:I500,MATCH($C$9,$C$51:$C$500,0)),"")</f>
        <v>0.3</v>
      </c>
      <c r="J9" s="3">
        <f>IFERROR(INDEX(J51:J500,MATCH($C$9,$C$51:$C$500,0)),"")</f>
        <v>-21.73</v>
      </c>
      <c r="K9" s="3">
        <f>IFERROR(INDEX(K51:K500,MATCH($C$9,$C$51:$C$500,0)),"")</f>
        <v>0.99</v>
      </c>
      <c r="L9" s="3">
        <f>IFERROR(INDEX(L51:L500,MATCH($C$9,$C$51:$C$500,0)),"")</f>
        <v>-223591.89</v>
      </c>
      <c r="M9" s="3">
        <f>IFERROR(INDEX(M51:M500,MATCH($C$9,$C$51:$C$500,0)),"")</f>
        <v>-2759172.38</v>
      </c>
    </row>
    <row r="10" spans="1:13" ht="15.5" x14ac:dyDescent="0.35">
      <c r="C10" t="s">
        <v>18</v>
      </c>
      <c r="D10" s="3">
        <f ca="1">IFERROR(IF(D9=0,"",D2/D9),"")</f>
        <v>-783.33333333333337</v>
      </c>
      <c r="E10" s="3">
        <f ca="1">IFERROR(IF(E9=0,"",E2/E9),"")</f>
        <v>285.71428571428567</v>
      </c>
      <c r="I10" s="3">
        <f ca="1">IFERROR(IF(I9=0,"",I2/I9),"")</f>
        <v>203.33333333333334</v>
      </c>
      <c r="J10" s="3">
        <f ca="1">IFERROR(IF(J9=0,"",J2/J9),"")</f>
        <v>-4.4638748274275191</v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19</v>
      </c>
      <c r="C11" t="s">
        <v>20</v>
      </c>
      <c r="D11" s="2">
        <f>IFERROR(INDEX(D51:D500,MATCH($C$11,$C$51:$C$500,0)),"")</f>
        <v>322704677</v>
      </c>
      <c r="E11" s="2">
        <f>IFERROR(INDEX(E51:E500,MATCH($C$11,$C$51:$C$500,0)),"")</f>
        <v>396926467</v>
      </c>
      <c r="H11" s="2">
        <f>IFERROR(INDEX(D11:G11,COUNT(D11:G11)),"")</f>
        <v>396926467</v>
      </c>
      <c r="I11" s="2">
        <f>IFERROR(INDEX(I51:I500,MATCH($C$11,$C$51:$C$500,0)),"")</f>
        <v>729354705</v>
      </c>
      <c r="J11" s="2">
        <f>IFERROR(INDEX(J51:J500,MATCH($C$11,$C$51:$C$500,0)),"")</f>
        <v>280728166</v>
      </c>
      <c r="K11" s="2">
        <f>IFERROR(INDEX(K51:K500,MATCH($C$11,$C$51:$C$500,0)),"")</f>
        <v>3258087771</v>
      </c>
      <c r="L11" s="2">
        <f>IFERROR(INDEX(L51:L500,MATCH($C$11,$C$51:$C$500,0)),"")</f>
        <v>1838978182</v>
      </c>
      <c r="M11" s="2">
        <f>IFERROR(INDEX(M51:M500,MATCH($C$11,$C$51:$C$500,0)),"")</f>
        <v>978024233</v>
      </c>
    </row>
    <row r="12" spans="1:1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20000000000</v>
      </c>
      <c r="E12" s="2">
        <f>IFERROR(INDEX(E51:E500,MATCH("Net Debt (Quarter)",$C$51:$C$500,0)),"")</f>
        <v>20000000000</v>
      </c>
      <c r="H12" s="2">
        <f>IFERROR(INDEX(D12:G12,COUNT(D12:G12)),"")</f>
        <v>20000000000</v>
      </c>
      <c r="I12" s="2">
        <f>IFERROR(INDEX(I51:I500,MATCH($C$12,$C$51:$C$500,0)),"")</f>
        <v>21000000000</v>
      </c>
      <c r="J12" s="2">
        <f>IFERROR(INDEX(J51:J500,MATCH($C$12,$C$51:$C$500,0)),"")</f>
        <v>26000000000</v>
      </c>
      <c r="K12" s="2">
        <f>IFERROR(INDEX(K51:K500,MATCH($C$12,$C$51:$C$500,0)),"")</f>
        <v>19000000000</v>
      </c>
      <c r="L12" s="2">
        <f>IFERROR(INDEX(L51:L500,MATCH($C$12,$C$51:$C$500,0)),"")</f>
        <v>25000000000</v>
      </c>
      <c r="M12" s="2">
        <f>IFERROR(INDEX(M51:M500,MATCH($C$12,$C$51:$C$500,0)),"")</f>
        <v>16000000000</v>
      </c>
    </row>
    <row r="13" spans="1:1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20000000000</v>
      </c>
      <c r="E13" s="2">
        <f>IFERROR(INDEX(E51:E500,MATCH("Total Debt (Quarter)",$C$51:$C$500,0)),"")</f>
        <v>21000000000</v>
      </c>
      <c r="H13" s="2">
        <f>IFERROR(INDEX(D13:G13,COUNT(D13:G13)),"")</f>
        <v>21000000000</v>
      </c>
      <c r="I13" s="2">
        <f>IFERROR(INDEX(I51:I500,MATCH($C$13,$C$51:$C$500,0)),"")</f>
        <v>22000000000</v>
      </c>
      <c r="J13" s="2">
        <f>IFERROR(INDEX(J51:J500,MATCH($C$13,$C$51:$C$500,0)),"")</f>
        <v>27000000000</v>
      </c>
      <c r="K13" s="2">
        <f>IFERROR(INDEX(K51:K500,MATCH($C$13,$C$51:$C$500,0)),"")</f>
        <v>22000000000</v>
      </c>
      <c r="L13" s="2">
        <f>IFERROR(INDEX(L51:L500,MATCH($C$13,$C$51:$C$500,0)),"")</f>
        <v>27000000000</v>
      </c>
      <c r="M13" s="2">
        <f>IFERROR(INDEX(M51:M500,MATCH($C$13,$C$51:$C$500,0)),"")</f>
        <v>17000000000</v>
      </c>
    </row>
    <row r="14" spans="1:13" ht="15.5" x14ac:dyDescent="0.35">
      <c r="C14" t="s">
        <v>27</v>
      </c>
      <c r="D14" s="2">
        <f>IFERROR(INDEX(D51:D500,MATCH($C$14,$C$51:$C$500,0)),"")</f>
        <v>-739689632</v>
      </c>
      <c r="E14" s="2">
        <f>IFERROR(INDEX(E51:E500,MATCH($C$14,$C$51:$C$500,0)),"")</f>
        <v>-686596872</v>
      </c>
      <c r="H14" s="2">
        <f>IFERROR(SUM(D14:G14)*(4/MAX(1,COUNT(D14:G14))),"")</f>
        <v>-2852573008</v>
      </c>
      <c r="I14" s="2">
        <f>IFERROR(INDEX(I51:I500,MATCH($C$14,$C$51:$C$500,0)),"")</f>
        <v>-3818639762</v>
      </c>
      <c r="J14" s="2">
        <f>IFERROR(INDEX(J51:J500,MATCH($C$14,$C$51:$C$500,0)),"")</f>
        <v>-3163308961</v>
      </c>
      <c r="K14" s="2">
        <f>IFERROR(INDEX(K51:K500,MATCH($C$14,$C$51:$C$500,0)),"")</f>
        <v>-2983646418</v>
      </c>
      <c r="L14" s="2">
        <f>IFERROR(INDEX(L51:L500,MATCH($C$14,$C$51:$C$500,0)),"")</f>
        <v>-2109189272</v>
      </c>
      <c r="M14" s="2">
        <f>IFERROR(INDEX(M51:M500,MATCH($C$14,$C$51:$C$500,0)),"")</f>
        <v>-3063690400</v>
      </c>
    </row>
    <row r="15" spans="1:13" ht="15.5" x14ac:dyDescent="0.35">
      <c r="C15" t="s">
        <v>28</v>
      </c>
      <c r="D15" s="2">
        <f>IFERROR(INDEX(D51:D500,MATCH($C$15,$C$51:$C$500,0)),"")</f>
        <v>22214486</v>
      </c>
      <c r="E15" s="2">
        <f>IFERROR(INDEX(E51:E500,MATCH($C$15,$C$51:$C$500,0)),"")</f>
        <v>-67469258</v>
      </c>
      <c r="H15" s="2">
        <f>IFERROR(SUM(D15:G15)*(4/MAX(1,COUNT(D15:G15))),"")</f>
        <v>-90509544</v>
      </c>
      <c r="I15" s="2">
        <f>IFERROR(INDEX(I51:I500,MATCH($C$15,$C$51:$C$500,0)),"")</f>
        <v>653157261</v>
      </c>
      <c r="J15" s="2">
        <f>IFERROR(INDEX(J51:J500,MATCH($C$15,$C$51:$C$500,0)),"")</f>
        <v>-2349241632</v>
      </c>
      <c r="K15" s="2">
        <f>IFERROR(INDEX(K51:K500,MATCH($C$15,$C$51:$C$500,0)),"")</f>
        <v>-1210192496</v>
      </c>
      <c r="L15" s="2">
        <f>IFERROR(INDEX(L51:L500,MATCH($C$15,$C$51:$C$500,0)),"")</f>
        <v>660842889</v>
      </c>
      <c r="M15" s="2">
        <f>IFERROR(INDEX(M51:M500,MATCH($C$15,$C$51:$C$500,0)),"")</f>
        <v>-692244848</v>
      </c>
    </row>
    <row r="16" spans="1:13" ht="15.5" x14ac:dyDescent="0.35">
      <c r="C16" t="s">
        <v>29</v>
      </c>
      <c r="D16" s="2">
        <f>IFERROR(INDEX(D51:D500,MATCH($C$16,$C$51:$C$500,0)),"")</f>
        <v>-3299187415</v>
      </c>
      <c r="E16" s="2">
        <f>IFERROR(INDEX(E51:E500,MATCH($C$16,$C$51:$C$500,0)),"")</f>
        <v>-3879140765</v>
      </c>
      <c r="H16" s="2">
        <f>IFERROR(SUM(D16:G16)*(4/MAX(1,COUNT(D16:G16))),"")</f>
        <v>-14356656360</v>
      </c>
      <c r="I16" s="2">
        <f>IFERROR(INDEX(I51:I500,MATCH($C$16,$C$51:$C$500,0)),"")</f>
        <v>-12483098296</v>
      </c>
      <c r="J16" s="2">
        <f>IFERROR(INDEX(J51:J500,MATCH($C$16,$C$51:$C$500,0)),"")</f>
        <v>3204131668</v>
      </c>
      <c r="K16" s="2">
        <f>IFERROR(INDEX(K51:K500,MATCH($C$16,$C$51:$C$500,0)),"")</f>
        <v>2382905882</v>
      </c>
      <c r="L16" s="2">
        <f>IFERROR(INDEX(L51:L500,MATCH($C$16,$C$51:$C$500,0)),"")</f>
        <v>-11287002946</v>
      </c>
      <c r="M16" s="2">
        <f>IFERROR(INDEX(M51:M500,MATCH($C$16,$C$51:$C$500,0)),"")</f>
        <v>3632816025</v>
      </c>
    </row>
    <row r="17" spans="1:13" ht="15.5" x14ac:dyDescent="0.35">
      <c r="A17" t="s">
        <v>30</v>
      </c>
    </row>
    <row r="18" spans="1:1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</row>
    <row r="19" spans="1:13" ht="15.5" x14ac:dyDescent="0.35">
      <c r="A19" t="s">
        <v>38</v>
      </c>
      <c r="C19" t="s">
        <v>39</v>
      </c>
    </row>
    <row r="20" spans="1:13" ht="15.5" x14ac:dyDescent="0.35">
      <c r="A20" t="s">
        <v>40</v>
      </c>
      <c r="C20" t="s">
        <v>41</v>
      </c>
      <c r="D20" s="2">
        <f ca="1">IFERROR(D21*D2,"")</f>
        <v>179070000000</v>
      </c>
      <c r="E20" s="2">
        <f ca="1">IFERROR(E21*E2,"")</f>
        <v>152400000000</v>
      </c>
      <c r="H20" s="2">
        <f t="shared" ref="H20:M20" ca="1" si="0">IFERROR(H21*H2,"")</f>
        <v>152400000000</v>
      </c>
      <c r="I20" s="2">
        <f t="shared" ca="1" si="0"/>
        <v>232410000000</v>
      </c>
      <c r="J20" s="2">
        <f t="shared" ca="1" si="0"/>
        <v>369570000000</v>
      </c>
      <c r="K20" s="2" t="str">
        <f t="shared" ca="1" si="0"/>
        <v/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12</v>
      </c>
      <c r="D21" s="2">
        <f>IFERROR(INDEX(D51:D500,MATCH($C$7,$C$51:$C$500,0)),"")</f>
        <v>3810000000</v>
      </c>
      <c r="E21" s="2">
        <f>IFERROR(INDEX(E51:E500,MATCH($C$7,$C$51:$C$500,0)),"")</f>
        <v>3810000000</v>
      </c>
      <c r="H21" s="2">
        <f>IFERROR(INDEX(D21:G21,COUNT(D21:G21)),"")</f>
        <v>3810000000</v>
      </c>
      <c r="I21" s="2">
        <f>IFERROR(INDEX(I51:I500,MATCH($C$7,$C$51:$C$500,0)),"")</f>
        <v>3810000000</v>
      </c>
      <c r="J21" s="2">
        <f>IFERROR(INDEX(J51:J500,MATCH($C$7,$C$51:$C$500,0)),"")</f>
        <v>3810000000</v>
      </c>
      <c r="K21" s="2">
        <f>IFERROR(INDEX(K51:K500,MATCH($C$7,$C$51:$C$500,0)),"")</f>
        <v>3050000000</v>
      </c>
      <c r="L21" s="2">
        <f>IFERROR(INDEX(L51:L500,MATCH($C$7,$C$51:$C$500,0)),"")</f>
        <v>0</v>
      </c>
      <c r="M21" s="2">
        <f>IFERROR(INDEX(M51:M500,MATCH($C$7,$C$51:$C$500,0)),"")</f>
        <v>0</v>
      </c>
    </row>
    <row r="23" spans="1:13" ht="15.5" x14ac:dyDescent="0.35">
      <c r="B23" t="s">
        <v>42</v>
      </c>
      <c r="C23" t="s">
        <v>43</v>
      </c>
      <c r="D23" s="3">
        <f>IFERROR(D5/D6*100,"")</f>
        <v>-2.507149388436003</v>
      </c>
      <c r="E23" s="3">
        <f>IFERROR(E5/E6*100,"")</f>
        <v>-2.945716166876148</v>
      </c>
      <c r="H23" s="3">
        <f t="shared" ref="H23:M23" si="1">IFERROR(H5/H6*100,"")</f>
        <v>-10.783241800162696</v>
      </c>
      <c r="I23" s="3">
        <f t="shared" si="1"/>
        <v>-8.4733103436096613</v>
      </c>
      <c r="J23" s="3">
        <f t="shared" si="1"/>
        <v>3.2932460710756755</v>
      </c>
      <c r="K23" s="3">
        <f t="shared" si="1"/>
        <v>1.7090611499762129</v>
      </c>
      <c r="L23" s="3">
        <f t="shared" si="1"/>
        <v>3.1927206941619315</v>
      </c>
      <c r="M23" s="3">
        <f t="shared" si="1"/>
        <v>10.933088368566009</v>
      </c>
    </row>
    <row r="24" spans="1:13" ht="15.5" x14ac:dyDescent="0.35">
      <c r="C24" t="s">
        <v>44</v>
      </c>
      <c r="D24" s="4">
        <f>IFERROR(_xlfn.RRI(5,I23,D23),"")</f>
        <v>-0.21616361388872796</v>
      </c>
      <c r="E24" s="4" t="str">
        <f>IFERROR(_xlfn.RRI(5,J23,E23),"")</f>
        <v/>
      </c>
      <c r="H24" s="4" t="str">
        <f t="shared" ref="H24:M24" si="2">IFERROR(_xlfn.RRI(5,M23,H23),"")</f>
        <v/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45</v>
      </c>
      <c r="C25" t="s">
        <v>46</v>
      </c>
      <c r="D25" s="3">
        <f>IFERROR(INDEX(D51:D500,MATCH($A$25,$C$51:$C$500,0)),"")</f>
        <v>-0.86</v>
      </c>
      <c r="E25" s="3">
        <f>IFERROR(INDEX(E51:E500,MATCH($A$25,$C$51:$C$500,0)),"")</f>
        <v>-1.04</v>
      </c>
      <c r="H25" s="3">
        <f>IFERROR(INDEX(D25:G25,COUNT(D25:G25)),"")</f>
        <v>-1.04</v>
      </c>
      <c r="I25" s="3">
        <f>IFERROR(INDEX(I51:I500,MATCH($C$25,$C$51:$C$500,0)),"")</f>
        <v>-3.1</v>
      </c>
      <c r="J25" s="3">
        <f>IFERROR(INDEX(J51:J500,MATCH($C$25,$C$51:$C$500,0)),"")</f>
        <v>0.22</v>
      </c>
      <c r="K25" s="3">
        <f>IFERROR(INDEX(K51:K500,MATCH($C$25,$C$51:$C$500,0)),"")</f>
        <v>0.38</v>
      </c>
      <c r="L25" s="3">
        <f>IFERROR(INDEX(L51:L500,MATCH($C$25,$C$51:$C$500,0)),"")</f>
        <v>-174199.35</v>
      </c>
      <c r="M25" s="3">
        <f>IFERROR(INDEX(M51:M500,MATCH($C$25,$C$51:$C$500,0)),"")</f>
        <v>1960380.78</v>
      </c>
    </row>
    <row r="26" spans="1:13" ht="15.5" x14ac:dyDescent="0.35">
      <c r="C26" t="s">
        <v>47</v>
      </c>
      <c r="D26" s="4">
        <f>IFERROR(_xlfn.RRI(5,I25,D25),"")</f>
        <v>-0.22620244793518718</v>
      </c>
      <c r="E26" s="4" t="str">
        <f>IFERROR(_xlfn.RRI(5,J25,E25),"")</f>
        <v/>
      </c>
      <c r="H26" s="4" t="str">
        <f t="shared" ref="H26:M26" si="3">IFERROR(_xlfn.RRI(5,M25,H25),"")</f>
        <v/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48</v>
      </c>
      <c r="D27" s="3">
        <f>IFERROR(D4/D21,"")</f>
        <v>0.86428548398950134</v>
      </c>
      <c r="E27" s="3">
        <f>IFERROR(E4/E21,"")</f>
        <v>0.85552440288713916</v>
      </c>
      <c r="H27" s="3">
        <f t="shared" ref="H27:M27" si="4">IFERROR(H4/H21,"")</f>
        <v>3.439619773753281</v>
      </c>
      <c r="I27" s="3">
        <f t="shared" si="4"/>
        <v>10.448508296062991</v>
      </c>
      <c r="J27" s="3">
        <f t="shared" si="4"/>
        <v>18.939631701049869</v>
      </c>
      <c r="K27" s="3">
        <f t="shared" si="4"/>
        <v>19.540170181311474</v>
      </c>
      <c r="L27" s="3" t="str">
        <f t="shared" si="4"/>
        <v/>
      </c>
      <c r="M27" s="3" t="str">
        <f t="shared" si="4"/>
        <v/>
      </c>
    </row>
    <row r="28" spans="1:13" ht="15.5" x14ac:dyDescent="0.35">
      <c r="C28" t="s">
        <v>49</v>
      </c>
      <c r="D28" s="4">
        <f>IFERROR(_xlfn.RRI(5,I27,D27),"")</f>
        <v>-0.39253594423375304</v>
      </c>
      <c r="E28" s="4">
        <f>IFERROR(_xlfn.RRI(5,J27,E27),"")</f>
        <v>-0.46176470367687827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50</v>
      </c>
      <c r="H29" s="4">
        <f t="shared" ref="H29:M29" si="6">IFERROR(((H25-I25)/I25)*100%,"")</f>
        <v>-0.6645161290322581</v>
      </c>
      <c r="I29" s="4">
        <f t="shared" si="6"/>
        <v>-15.090909090909092</v>
      </c>
      <c r="J29" s="4">
        <f t="shared" si="6"/>
        <v>-0.42105263157894735</v>
      </c>
      <c r="K29" s="4">
        <f t="shared" si="6"/>
        <v>-1.0000021814088285</v>
      </c>
      <c r="L29" s="4">
        <f t="shared" si="6"/>
        <v>-1.0888599560744519</v>
      </c>
      <c r="M29" s="4" t="str">
        <f t="shared" si="6"/>
        <v/>
      </c>
    </row>
    <row r="30" spans="1:13" ht="15.5" x14ac:dyDescent="0.35">
      <c r="C30" t="s">
        <v>51</v>
      </c>
      <c r="H30" s="4">
        <f t="shared" ref="H30:M30" si="7">IFERROR(((H27-I27)/I27)*100%,"")</f>
        <v>-0.67080279057161363</v>
      </c>
      <c r="I30" s="4">
        <f t="shared" si="7"/>
        <v>-0.44832568758537128</v>
      </c>
      <c r="J30" s="4">
        <f t="shared" si="7"/>
        <v>-3.0733533776280485E-2</v>
      </c>
      <c r="K30" s="4" t="str">
        <f t="shared" si="7"/>
        <v/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34.28</v>
      </c>
      <c r="E32" s="3">
        <f>IFERROR(INDEX(E51:E500,MATCH($A$32,$C$51:$C$500,0)),"")</f>
        <v>35.14</v>
      </c>
      <c r="H32" s="3">
        <f>IFERROR(INDEX(D32:G32,COUNT(D32:G32)),"")</f>
        <v>35.14</v>
      </c>
      <c r="I32" s="3">
        <f>IFERROR(INDEX(I51:I500,MATCH($C$32,$C$51:$C$500,0)),"")</f>
        <v>36.17</v>
      </c>
      <c r="J32" s="3">
        <f>IFERROR(INDEX(J51:J500,MATCH($C$32,$C$51:$C$500,0)),"")</f>
        <v>39.24</v>
      </c>
      <c r="K32" s="3">
        <f>IFERROR(INDEX(K51:K500,MATCH($C$32,$C$51:$C$500,0)),"")</f>
        <v>23.37</v>
      </c>
      <c r="L32" s="3">
        <f>IFERROR(INDEX(L51:L500,MATCH($C$32,$C$51:$C$500,0)),"")</f>
        <v>1148631</v>
      </c>
      <c r="M32" s="3">
        <f>IFERROR(INDEX(M51:M500,MATCH($C$32,$C$51:$C$500,0)),"")</f>
        <v>39219642.409999996</v>
      </c>
    </row>
    <row r="33" spans="1:13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1.17</v>
      </c>
      <c r="E33" s="3">
        <f>IFERROR(INDEX(E51:E500,MATCH($A$33,$C$51:$C$500,0)),"")</f>
        <v>1.31</v>
      </c>
      <c r="H33" s="3">
        <f>IFERROR(INDEX(D33:G33,COUNT(D33:G33)),"")</f>
        <v>1.31</v>
      </c>
      <c r="I33" s="3">
        <f>IFERROR(INDEX(I51:I500,MATCH($C$33,$C$51:$C$500,0)),"")</f>
        <v>1.69</v>
      </c>
      <c r="J33" s="3">
        <f>IFERROR(INDEX(J51:J500,MATCH($C$33,$C$51:$C$500,0)),"")</f>
        <v>2.4700000000000002</v>
      </c>
      <c r="K33" s="3">
        <f>IFERROR(INDEX(K51:K500,MATCH($C$33,$C$51:$C$500,0)),"")</f>
        <v>0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-46.51</v>
      </c>
      <c r="E34" s="3">
        <f>IFERROR(INDEX(E51:E500,MATCH($A$34,$C$51:$C$500,0)),"")</f>
        <v>-44.23</v>
      </c>
      <c r="H34" s="3">
        <f>IFERROR(INDEX(D34:G34,COUNT(D34:G34)),"")</f>
        <v>-44.23</v>
      </c>
      <c r="I34" s="3">
        <f>IFERROR(INDEX(I51:I500,MATCH($C$34,$C$51:$C$500,0)),"")</f>
        <v>-19.68</v>
      </c>
      <c r="J34" s="3">
        <f>IFERROR(INDEX(J51:J500,MATCH($C$34,$C$51:$C$500,0)),"")</f>
        <v>440.91</v>
      </c>
      <c r="K34" s="3">
        <f>IFERROR(INDEX(K51:K500,MATCH($C$34,$C$51:$C$500,0)),"")</f>
        <v>0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46.31</v>
      </c>
      <c r="E35" s="3">
        <f>IFERROR(INDEX(E51:E500,MATCH($A$35,$C$51:$C$500,0)),"")</f>
        <v>53.8</v>
      </c>
      <c r="H35" s="3">
        <f>IFERROR(INDEX(D35:G35,COUNT(D35:G35)),"")</f>
        <v>53.8</v>
      </c>
      <c r="I35" s="3">
        <f>IFERROR(INDEX(I51:I500,MATCH($C$35,$C$51:$C$500,0)),"")</f>
        <v>5.84</v>
      </c>
      <c r="J35" s="3">
        <f>IFERROR(INDEX(J51:J500,MATCH($C$35,$C$51:$C$500,0)),"")</f>
        <v>5.12</v>
      </c>
      <c r="K35" s="3">
        <f>IFERROR(INDEX(K51:K500,MATCH($C$35,$C$51:$C$500,0)),"")</f>
        <v>0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64</v>
      </c>
      <c r="C36" t="s">
        <v>65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66</v>
      </c>
      <c r="C37" t="s">
        <v>67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</row>
    <row r="51" spans="2:13" ht="15.5" x14ac:dyDescent="0.35">
      <c r="B51" t="s">
        <v>73</v>
      </c>
      <c r="C51" t="s">
        <v>6</v>
      </c>
      <c r="D51" s="5">
        <v>3292927694</v>
      </c>
      <c r="E51" s="5">
        <v>3259547975</v>
      </c>
      <c r="F51" s="5">
        <v>6947715270</v>
      </c>
      <c r="G51" s="5">
        <v>7562150726</v>
      </c>
      <c r="I51" s="5">
        <v>39808816608</v>
      </c>
      <c r="J51" s="5">
        <v>72159996781</v>
      </c>
      <c r="K51" s="5">
        <v>59597519053</v>
      </c>
      <c r="L51" s="5">
        <v>13985007501</v>
      </c>
      <c r="M51" s="5">
        <v>32725356532</v>
      </c>
    </row>
    <row r="52" spans="2:13" ht="15.5" x14ac:dyDescent="0.35">
      <c r="C52" t="s">
        <v>74</v>
      </c>
      <c r="D52" s="5">
        <v>-3190662462</v>
      </c>
      <c r="E52" s="5">
        <v>-2731401981</v>
      </c>
      <c r="F52" s="5">
        <v>-6312411561</v>
      </c>
      <c r="G52" s="5">
        <v>-7292401404</v>
      </c>
      <c r="I52" s="5">
        <v>-32998312594</v>
      </c>
      <c r="J52" s="5">
        <v>-51523185692</v>
      </c>
      <c r="K52" s="5">
        <v>-45064840323</v>
      </c>
      <c r="L52" s="5">
        <v>-13361408746</v>
      </c>
      <c r="M52" s="5">
        <v>-20993381214</v>
      </c>
    </row>
    <row r="53" spans="2:13" ht="15.5" x14ac:dyDescent="0.35">
      <c r="C53" t="s">
        <v>75</v>
      </c>
      <c r="D53" s="5">
        <v>102265232</v>
      </c>
      <c r="E53" s="5">
        <v>528145994</v>
      </c>
      <c r="F53" s="5">
        <v>635303709</v>
      </c>
      <c r="G53" s="5">
        <v>269749322</v>
      </c>
      <c r="I53" s="5">
        <v>6810504014</v>
      </c>
      <c r="J53" s="5">
        <v>20636811089</v>
      </c>
      <c r="K53" s="5">
        <v>14532678730</v>
      </c>
      <c r="L53" s="5">
        <v>623598755</v>
      </c>
      <c r="M53" s="5">
        <v>11731975318</v>
      </c>
    </row>
    <row r="54" spans="2:13" ht="15.5" x14ac:dyDescent="0.35">
      <c r="C54" t="s">
        <v>76</v>
      </c>
      <c r="D54" s="5">
        <v>-2499679922</v>
      </c>
      <c r="E54" s="5">
        <v>-3743164672</v>
      </c>
      <c r="F54" s="5">
        <v>-6017798277</v>
      </c>
      <c r="G54" s="5">
        <v>-4849447892</v>
      </c>
      <c r="I54" s="5">
        <v>-16077994069</v>
      </c>
      <c r="J54" s="5">
        <v>-14120914684</v>
      </c>
      <c r="K54" s="5">
        <v>-8979396720</v>
      </c>
      <c r="L54" s="5">
        <v>-9670274886</v>
      </c>
      <c r="M54" s="5">
        <v>-7078923642</v>
      </c>
    </row>
    <row r="55" spans="2:13" ht="15.5" x14ac:dyDescent="0.35">
      <c r="C55" t="s">
        <v>240</v>
      </c>
      <c r="D55" s="5">
        <v>-20000000</v>
      </c>
      <c r="E55" s="5">
        <v>-441000</v>
      </c>
      <c r="F55" s="5">
        <v>-4900000</v>
      </c>
      <c r="I55" s="5">
        <v>-5548000</v>
      </c>
      <c r="J55" s="5">
        <v>-278722700</v>
      </c>
      <c r="K55" s="5">
        <v>-16072700</v>
      </c>
      <c r="L55" s="5">
        <v>-23114270</v>
      </c>
    </row>
    <row r="56" spans="2:13" ht="15.5" x14ac:dyDescent="0.35">
      <c r="C56" t="s">
        <v>77</v>
      </c>
      <c r="D56" s="5">
        <v>-2479679922</v>
      </c>
      <c r="E56" s="5">
        <v>-3742723672</v>
      </c>
      <c r="F56" s="5">
        <v>-6012898277</v>
      </c>
      <c r="G56" s="5">
        <v>-4849447892</v>
      </c>
      <c r="I56" s="5">
        <v>-16072446069</v>
      </c>
      <c r="J56" s="5">
        <v>-13842191984</v>
      </c>
      <c r="K56" s="5">
        <v>-8963324020</v>
      </c>
      <c r="L56" s="5">
        <v>-9647160616</v>
      </c>
      <c r="M56" s="5">
        <v>-7078923642</v>
      </c>
    </row>
    <row r="57" spans="2:13" ht="15.5" x14ac:dyDescent="0.35">
      <c r="C57" t="s">
        <v>78</v>
      </c>
      <c r="D57" s="5">
        <v>-2397414690</v>
      </c>
      <c r="E57" s="5">
        <v>-3215018678</v>
      </c>
      <c r="F57" s="5">
        <v>-5382494568</v>
      </c>
      <c r="G57" s="5">
        <v>-4579698570</v>
      </c>
      <c r="I57" s="5">
        <v>-9267490055</v>
      </c>
      <c r="J57" s="5">
        <v>6515896405</v>
      </c>
      <c r="K57" s="5">
        <v>5553282010</v>
      </c>
      <c r="L57" s="5">
        <v>-9046676131</v>
      </c>
      <c r="M57" s="5">
        <v>4653051676</v>
      </c>
    </row>
    <row r="58" spans="2:13" ht="15.5" x14ac:dyDescent="0.35">
      <c r="C58" t="s">
        <v>79</v>
      </c>
      <c r="D58" s="5">
        <v>-901772725</v>
      </c>
      <c r="E58" s="5">
        <v>-664122087</v>
      </c>
      <c r="F58" s="5">
        <v>-516887074</v>
      </c>
      <c r="G58" s="5">
        <v>-468123963</v>
      </c>
      <c r="I58" s="5">
        <v>-3215608241</v>
      </c>
      <c r="J58" s="5">
        <v>-3311764737</v>
      </c>
      <c r="K58" s="5">
        <v>-3170376128</v>
      </c>
      <c r="L58" s="5">
        <v>-2240326815</v>
      </c>
      <c r="M58" s="5">
        <v>-1020235651</v>
      </c>
    </row>
    <row r="59" spans="2:13" ht="15.5" x14ac:dyDescent="0.35">
      <c r="C59" t="s">
        <v>27</v>
      </c>
      <c r="D59" s="5">
        <v>-739689632</v>
      </c>
      <c r="E59" s="5">
        <v>-686596872</v>
      </c>
      <c r="F59" s="5">
        <v>-901276138</v>
      </c>
      <c r="G59" s="5">
        <v>-617285482</v>
      </c>
      <c r="I59" s="5">
        <v>-3818639762</v>
      </c>
      <c r="J59" s="5">
        <v>-3163308961</v>
      </c>
      <c r="K59" s="5">
        <v>-2983646418</v>
      </c>
      <c r="L59" s="5">
        <v>-2109189272</v>
      </c>
      <c r="M59" s="5">
        <v>-3063690400</v>
      </c>
    </row>
    <row r="60" spans="2:13" ht="15.5" x14ac:dyDescent="0.35">
      <c r="C60" t="s">
        <v>80</v>
      </c>
      <c r="D60" s="5">
        <v>20967610</v>
      </c>
      <c r="G60" s="5">
        <v>-67804198</v>
      </c>
    </row>
    <row r="61" spans="2:13" ht="15.5" x14ac:dyDescent="0.35">
      <c r="C61" t="s">
        <v>81</v>
      </c>
    </row>
    <row r="62" spans="2:13" ht="15.5" x14ac:dyDescent="0.35">
      <c r="C62" t="s">
        <v>82</v>
      </c>
      <c r="D62" s="5">
        <v>-901772725</v>
      </c>
      <c r="E62" s="5">
        <v>-664122087</v>
      </c>
      <c r="F62" s="5">
        <v>-516887074</v>
      </c>
      <c r="G62" s="5">
        <v>-468123963</v>
      </c>
      <c r="I62" s="5">
        <v>-3215608241</v>
      </c>
      <c r="J62" s="5">
        <v>-3311764737</v>
      </c>
      <c r="K62" s="5">
        <v>-3170376128</v>
      </c>
      <c r="L62" s="5">
        <v>-2240326815</v>
      </c>
      <c r="M62" s="5">
        <v>-1020235651</v>
      </c>
    </row>
    <row r="63" spans="2:13" ht="15.5" x14ac:dyDescent="0.35">
      <c r="C63" t="s">
        <v>29</v>
      </c>
      <c r="D63" s="5">
        <v>-3299187415</v>
      </c>
      <c r="E63" s="5">
        <v>-3879140765</v>
      </c>
      <c r="F63" s="5">
        <v>-5899381642</v>
      </c>
      <c r="G63" s="5">
        <v>-5047822533</v>
      </c>
      <c r="I63" s="5">
        <v>-12483098296</v>
      </c>
      <c r="J63" s="5">
        <v>3204131668</v>
      </c>
      <c r="K63" s="5">
        <v>2382905882</v>
      </c>
      <c r="L63" s="5">
        <v>-11287002946</v>
      </c>
      <c r="M63" s="5">
        <v>3632816025</v>
      </c>
    </row>
    <row r="64" spans="2:13" ht="15.5" x14ac:dyDescent="0.35">
      <c r="C64" t="s">
        <v>28</v>
      </c>
      <c r="D64" s="5">
        <v>22214486</v>
      </c>
      <c r="E64" s="5">
        <v>-67469258</v>
      </c>
      <c r="F64" s="5">
        <v>1171999936</v>
      </c>
      <c r="G64" s="5">
        <v>322762475</v>
      </c>
      <c r="I64" s="5">
        <v>653157261</v>
      </c>
      <c r="J64" s="5">
        <v>-2349241632</v>
      </c>
      <c r="K64" s="5">
        <v>-1210192496</v>
      </c>
      <c r="L64" s="5">
        <v>660842889</v>
      </c>
      <c r="M64" s="5">
        <v>-692244848</v>
      </c>
    </row>
    <row r="65" spans="2:13" ht="15.5" x14ac:dyDescent="0.35">
      <c r="C65" t="s">
        <v>83</v>
      </c>
      <c r="F65" s="5">
        <v>-1044018217</v>
      </c>
      <c r="I65" s="5">
        <v>-1044018217</v>
      </c>
    </row>
    <row r="66" spans="2:13" ht="15.5" x14ac:dyDescent="0.35">
      <c r="C66" t="s">
        <v>84</v>
      </c>
      <c r="D66" s="5">
        <v>22214486</v>
      </c>
      <c r="E66" s="5">
        <v>-7841031</v>
      </c>
      <c r="F66" s="5">
        <v>2221106083</v>
      </c>
      <c r="I66" s="5">
        <v>2746281625</v>
      </c>
      <c r="J66" s="5">
        <v>-608949030</v>
      </c>
      <c r="K66" s="5">
        <v>-128069018</v>
      </c>
      <c r="L66" s="5">
        <v>796380278</v>
      </c>
      <c r="M66" s="5">
        <v>289515848</v>
      </c>
    </row>
    <row r="67" spans="2:13" ht="15.5" x14ac:dyDescent="0.35">
      <c r="C67" t="s">
        <v>433</v>
      </c>
      <c r="E67" s="5">
        <v>-59628227</v>
      </c>
      <c r="F67" s="5">
        <v>-5087930</v>
      </c>
      <c r="I67" s="5">
        <v>-1049106147</v>
      </c>
      <c r="J67" s="5">
        <v>-1740292602</v>
      </c>
      <c r="K67" s="5">
        <v>-1082123478</v>
      </c>
      <c r="L67" s="5">
        <v>-135537389</v>
      </c>
      <c r="M67" s="5">
        <v>-981760696</v>
      </c>
    </row>
    <row r="68" spans="2:13" ht="15.5" x14ac:dyDescent="0.35">
      <c r="C68" t="s">
        <v>85</v>
      </c>
      <c r="D68" s="5">
        <v>22214486</v>
      </c>
      <c r="E68" s="5">
        <v>-67469258</v>
      </c>
      <c r="F68" s="5">
        <v>1171999936</v>
      </c>
      <c r="G68" s="5">
        <v>322762475</v>
      </c>
      <c r="I68" s="5">
        <v>653157261</v>
      </c>
      <c r="J68" s="5">
        <v>-2349241632</v>
      </c>
      <c r="K68" s="5">
        <v>-1210192496</v>
      </c>
      <c r="L68" s="5">
        <v>660842889</v>
      </c>
      <c r="M68" s="5">
        <v>-692244848</v>
      </c>
    </row>
    <row r="69" spans="2:13" ht="15.5" x14ac:dyDescent="0.35">
      <c r="C69" t="s">
        <v>87</v>
      </c>
      <c r="D69" s="5">
        <v>-3276972929</v>
      </c>
      <c r="E69" s="5">
        <v>-3946610023</v>
      </c>
      <c r="F69" s="5">
        <v>-4727381706</v>
      </c>
      <c r="G69" s="5">
        <v>-4725060058</v>
      </c>
      <c r="I69" s="5">
        <v>-11829941035</v>
      </c>
      <c r="J69" s="5">
        <v>854890036</v>
      </c>
      <c r="K69" s="5">
        <v>1172713386</v>
      </c>
      <c r="L69" s="5">
        <v>-10626160057</v>
      </c>
      <c r="M69" s="5">
        <v>2940571177</v>
      </c>
    </row>
    <row r="70" spans="2:13" ht="15.5" x14ac:dyDescent="0.35">
      <c r="C70" t="s">
        <v>88</v>
      </c>
      <c r="F70" s="5">
        <v>143741378</v>
      </c>
      <c r="I70" s="5">
        <v>143741378</v>
      </c>
      <c r="J70" s="5">
        <v>4071869751</v>
      </c>
      <c r="K70" s="5">
        <v>45587295</v>
      </c>
      <c r="L70" s="5">
        <v>12863187414</v>
      </c>
      <c r="M70" s="5">
        <v>3491306067</v>
      </c>
    </row>
    <row r="71" spans="2:13" ht="15.5" x14ac:dyDescent="0.35">
      <c r="C71" t="s">
        <v>320</v>
      </c>
      <c r="F71" s="5">
        <v>143741378</v>
      </c>
      <c r="I71" s="5">
        <v>143741378</v>
      </c>
      <c r="J71" s="5">
        <v>4071869751</v>
      </c>
      <c r="K71" s="5">
        <v>45587295</v>
      </c>
      <c r="L71" s="5">
        <v>12863187414</v>
      </c>
      <c r="M71" s="5">
        <v>3491306067</v>
      </c>
    </row>
    <row r="72" spans="2:13" ht="15.5" x14ac:dyDescent="0.35">
      <c r="C72" t="s">
        <v>89</v>
      </c>
      <c r="D72" s="5">
        <v>-3276972929</v>
      </c>
      <c r="E72" s="5">
        <v>-3946610023</v>
      </c>
      <c r="F72" s="5">
        <v>-4583640328</v>
      </c>
      <c r="G72" s="5">
        <v>-4725060058</v>
      </c>
      <c r="I72" s="5">
        <v>-11686199657</v>
      </c>
      <c r="J72" s="5">
        <v>4926759787</v>
      </c>
      <c r="K72" s="5">
        <v>1218300681</v>
      </c>
      <c r="L72" s="5">
        <v>2237027357</v>
      </c>
      <c r="M72" s="5">
        <v>6431877244</v>
      </c>
    </row>
    <row r="73" spans="2:13" ht="15.5" x14ac:dyDescent="0.35">
      <c r="C73" t="s">
        <v>90</v>
      </c>
      <c r="D73" s="5">
        <v>-3276972929</v>
      </c>
      <c r="E73" s="5">
        <v>-3946610023</v>
      </c>
      <c r="F73" s="5">
        <v>-4727381706</v>
      </c>
      <c r="G73" s="5">
        <v>-4725060058</v>
      </c>
      <c r="I73" s="5">
        <v>-11829941035</v>
      </c>
      <c r="J73" s="5">
        <v>854890036</v>
      </c>
      <c r="K73" s="5">
        <v>1172713385</v>
      </c>
      <c r="L73" s="5">
        <v>-10626160057</v>
      </c>
      <c r="M73" s="5">
        <v>2940571177</v>
      </c>
    </row>
    <row r="74" spans="2:13" ht="15.5" x14ac:dyDescent="0.35">
      <c r="C74" t="s">
        <v>8</v>
      </c>
      <c r="D74" s="5">
        <v>-3276972929</v>
      </c>
      <c r="E74" s="5">
        <v>-3946610023</v>
      </c>
      <c r="F74" s="5">
        <v>-4583640328</v>
      </c>
      <c r="G74" s="5">
        <v>-4725060058</v>
      </c>
      <c r="I74" s="5">
        <v>-11686199657</v>
      </c>
      <c r="J74" s="5">
        <v>4926759787</v>
      </c>
      <c r="K74" s="5">
        <v>1218300680</v>
      </c>
      <c r="L74" s="5">
        <v>2237027357</v>
      </c>
      <c r="M74" s="5">
        <v>6431877244</v>
      </c>
    </row>
    <row r="75" spans="2:13" ht="15.5" x14ac:dyDescent="0.35">
      <c r="C75" t="s">
        <v>92</v>
      </c>
      <c r="D75" s="5">
        <v>-3276972929</v>
      </c>
      <c r="E75" s="5">
        <v>-3946610023</v>
      </c>
      <c r="F75" s="5">
        <v>-4727381706</v>
      </c>
      <c r="G75" s="5">
        <v>-4725060058</v>
      </c>
      <c r="I75" s="5">
        <v>-11829941035</v>
      </c>
      <c r="J75" s="5">
        <v>854890036</v>
      </c>
      <c r="K75" s="5">
        <v>1172713385</v>
      </c>
      <c r="L75" s="5">
        <v>-10626160057</v>
      </c>
      <c r="M75" s="5">
        <v>2940571177</v>
      </c>
    </row>
    <row r="76" spans="2:13" ht="15.5" x14ac:dyDescent="0.35">
      <c r="C76" t="s">
        <v>93</v>
      </c>
      <c r="D76" s="5">
        <v>-3276972929</v>
      </c>
      <c r="E76" s="5">
        <v>-3946610023</v>
      </c>
      <c r="F76" s="5">
        <v>-4583640328</v>
      </c>
      <c r="G76" s="5">
        <v>-4725060058</v>
      </c>
      <c r="I76" s="5">
        <v>-11686199657</v>
      </c>
      <c r="J76" s="5">
        <v>4926759787</v>
      </c>
      <c r="K76" s="5">
        <v>1218300680</v>
      </c>
      <c r="L76" s="5">
        <v>2237027357</v>
      </c>
      <c r="M76" s="5">
        <v>6431877244</v>
      </c>
    </row>
    <row r="77" spans="2:13" ht="15.5" x14ac:dyDescent="0.35">
      <c r="C77" t="s">
        <v>94</v>
      </c>
      <c r="D77" s="5">
        <v>-3276972929</v>
      </c>
      <c r="E77" s="5">
        <v>-3946610023</v>
      </c>
      <c r="F77" s="5">
        <v>-4583640328</v>
      </c>
      <c r="G77" s="5">
        <v>-4725060058</v>
      </c>
      <c r="I77" s="5">
        <v>-11686199657</v>
      </c>
      <c r="J77" s="5">
        <v>4926759787</v>
      </c>
      <c r="K77" s="5">
        <v>1218300680</v>
      </c>
      <c r="L77" s="5">
        <v>2237027357</v>
      </c>
      <c r="M77" s="5">
        <v>6431877244</v>
      </c>
    </row>
    <row r="79" spans="2:13" ht="15.5" x14ac:dyDescent="0.35">
      <c r="B79" t="s">
        <v>95</v>
      </c>
      <c r="C79" t="s">
        <v>96</v>
      </c>
    </row>
    <row r="80" spans="2:13" ht="15.5" x14ac:dyDescent="0.35">
      <c r="C80" t="s">
        <v>97</v>
      </c>
    </row>
    <row r="81" spans="3:13" ht="15.5" x14ac:dyDescent="0.35">
      <c r="C81" t="s">
        <v>20</v>
      </c>
      <c r="D81" s="5">
        <v>322704677</v>
      </c>
      <c r="E81" s="5">
        <v>396926467</v>
      </c>
      <c r="F81" s="5">
        <v>729354705</v>
      </c>
      <c r="G81" s="5">
        <v>338512420</v>
      </c>
      <c r="I81" s="5">
        <v>729354705</v>
      </c>
      <c r="J81" s="5">
        <v>280728166</v>
      </c>
      <c r="K81" s="5">
        <v>3258087771</v>
      </c>
      <c r="L81" s="5">
        <v>1838978182</v>
      </c>
      <c r="M81" s="5">
        <v>978024233</v>
      </c>
    </row>
    <row r="82" spans="3:13" ht="15.5" x14ac:dyDescent="0.35">
      <c r="C82" t="s">
        <v>98</v>
      </c>
      <c r="D82" s="5">
        <v>40753061988</v>
      </c>
      <c r="E82" s="5">
        <v>44799953702</v>
      </c>
      <c r="F82" s="5">
        <v>47604032355</v>
      </c>
      <c r="G82" s="5">
        <v>52395727065</v>
      </c>
      <c r="I82" s="5">
        <v>47604032355</v>
      </c>
      <c r="J82" s="5">
        <v>59999276945</v>
      </c>
      <c r="K82" s="5">
        <v>17570217881</v>
      </c>
      <c r="L82" s="5">
        <v>6719647583</v>
      </c>
      <c r="M82" s="5">
        <v>15977161006</v>
      </c>
    </row>
    <row r="83" spans="3:13" ht="15.5" x14ac:dyDescent="0.35">
      <c r="C83" t="s">
        <v>99</v>
      </c>
    </row>
    <row r="84" spans="3:13" ht="15.5" x14ac:dyDescent="0.35">
      <c r="C84" t="s">
        <v>247</v>
      </c>
    </row>
    <row r="85" spans="3:13" ht="15.5" x14ac:dyDescent="0.35">
      <c r="C85" t="s">
        <v>100</v>
      </c>
      <c r="D85" s="5">
        <v>40753061988</v>
      </c>
      <c r="E85" s="5">
        <v>44799953702</v>
      </c>
      <c r="F85" s="5">
        <v>47604032355</v>
      </c>
      <c r="G85" s="5">
        <v>52395727065</v>
      </c>
      <c r="I85" s="5">
        <v>47604032355</v>
      </c>
      <c r="J85" s="5">
        <v>59999276945</v>
      </c>
      <c r="K85" s="5">
        <v>17570217881</v>
      </c>
      <c r="L85" s="5">
        <v>6719647583</v>
      </c>
      <c r="M85" s="5">
        <v>15977161006</v>
      </c>
    </row>
    <row r="86" spans="3:13" ht="15.5" x14ac:dyDescent="0.35">
      <c r="C86" t="s">
        <v>101</v>
      </c>
      <c r="D86" s="5">
        <v>1338081969</v>
      </c>
      <c r="E86" s="5">
        <v>2089081471</v>
      </c>
      <c r="F86" s="5">
        <v>2845023329</v>
      </c>
      <c r="G86" s="5">
        <v>6391459204</v>
      </c>
      <c r="I86" s="5">
        <v>2845023329</v>
      </c>
      <c r="J86" s="5">
        <v>7406000717</v>
      </c>
      <c r="K86" s="5">
        <v>8832024736</v>
      </c>
      <c r="L86" s="5">
        <v>13731083800</v>
      </c>
      <c r="M86" s="5">
        <v>11651961560</v>
      </c>
    </row>
    <row r="87" spans="3:13" ht="15.5" x14ac:dyDescent="0.35">
      <c r="C87" t="s">
        <v>102</v>
      </c>
      <c r="D87" s="5">
        <v>1338081969</v>
      </c>
      <c r="E87" s="5">
        <v>2089081471</v>
      </c>
      <c r="F87" s="5">
        <v>2845023329</v>
      </c>
      <c r="G87" s="5">
        <v>6391459204</v>
      </c>
      <c r="I87" s="5">
        <v>2845023329</v>
      </c>
      <c r="J87" s="5">
        <v>7406000717</v>
      </c>
      <c r="K87" s="5">
        <v>8832024736</v>
      </c>
      <c r="L87" s="5">
        <v>13731083800</v>
      </c>
      <c r="M87" s="5">
        <v>11651961560</v>
      </c>
    </row>
    <row r="88" spans="3:13" ht="15.5" x14ac:dyDescent="0.35">
      <c r="C88" t="s">
        <v>103</v>
      </c>
      <c r="D88" s="5">
        <v>671420454</v>
      </c>
      <c r="E88" s="5">
        <v>1549655232</v>
      </c>
      <c r="F88" s="5">
        <v>1139655232</v>
      </c>
      <c r="G88" s="5">
        <v>1258234892</v>
      </c>
      <c r="I88" s="5">
        <v>1139655232</v>
      </c>
      <c r="J88" s="5">
        <v>245281475</v>
      </c>
      <c r="K88" s="5">
        <v>221672500</v>
      </c>
      <c r="L88" s="5">
        <v>198105500</v>
      </c>
      <c r="M88" s="5">
        <v>8434183991</v>
      </c>
    </row>
    <row r="89" spans="3:13" ht="15.5" x14ac:dyDescent="0.35">
      <c r="C89" t="s">
        <v>81</v>
      </c>
      <c r="D89" s="5">
        <v>20745503986</v>
      </c>
      <c r="E89" s="5">
        <v>20745503986</v>
      </c>
      <c r="F89" s="5">
        <v>20745503986</v>
      </c>
      <c r="G89" s="5">
        <v>20601762608</v>
      </c>
      <c r="I89" s="5">
        <v>20745503986</v>
      </c>
      <c r="J89" s="5">
        <v>20601762608</v>
      </c>
      <c r="K89" s="5">
        <v>16529892857</v>
      </c>
      <c r="L89" s="5">
        <v>16484305562</v>
      </c>
      <c r="M89" s="5">
        <v>3621118148</v>
      </c>
    </row>
    <row r="90" spans="3:13" ht="15.5" x14ac:dyDescent="0.35">
      <c r="C90" t="s">
        <v>104</v>
      </c>
      <c r="D90" s="5">
        <v>65361939961</v>
      </c>
      <c r="E90" s="5">
        <v>67732204308</v>
      </c>
      <c r="F90" s="5">
        <v>72599310057</v>
      </c>
      <c r="G90" s="5">
        <v>151001090876</v>
      </c>
      <c r="I90" s="5">
        <v>72599310057</v>
      </c>
      <c r="J90" s="5">
        <v>160763648526</v>
      </c>
      <c r="K90" s="5">
        <v>67388411356</v>
      </c>
      <c r="L90" s="5">
        <v>64905823863</v>
      </c>
      <c r="M90" s="5">
        <v>56334771544</v>
      </c>
    </row>
    <row r="91" spans="3:13" ht="15.5" x14ac:dyDescent="0.35">
      <c r="C91" t="s">
        <v>105</v>
      </c>
    </row>
    <row r="92" spans="3:13" ht="15.5" x14ac:dyDescent="0.35">
      <c r="C92" t="s">
        <v>106</v>
      </c>
      <c r="D92" s="5">
        <v>21836408420</v>
      </c>
      <c r="E92" s="5">
        <v>23443082644</v>
      </c>
      <c r="F92" s="5">
        <v>25730315851</v>
      </c>
      <c r="G92" s="5">
        <v>25730315851</v>
      </c>
      <c r="I92" s="5">
        <v>25730315851</v>
      </c>
      <c r="J92" s="5">
        <v>30429069071</v>
      </c>
      <c r="K92" s="5">
        <v>33621975312</v>
      </c>
      <c r="L92" s="5">
        <v>37539019500</v>
      </c>
      <c r="M92" s="5">
        <v>22282055463</v>
      </c>
    </row>
    <row r="93" spans="3:13" ht="15.5" x14ac:dyDescent="0.35">
      <c r="C93" t="s">
        <v>108</v>
      </c>
      <c r="D93" s="5">
        <v>4013654407</v>
      </c>
      <c r="E93" s="5">
        <v>3991439921</v>
      </c>
      <c r="F93" s="5">
        <v>3999280952</v>
      </c>
      <c r="G93" s="5">
        <v>1818717309</v>
      </c>
      <c r="I93" s="5">
        <v>3999280952</v>
      </c>
      <c r="J93" s="5">
        <v>1293541767</v>
      </c>
      <c r="M93" s="5">
        <v>1242263758</v>
      </c>
    </row>
    <row r="94" spans="3:13" ht="15.5" x14ac:dyDescent="0.35">
      <c r="C94" t="s">
        <v>109</v>
      </c>
      <c r="D94" s="5">
        <v>94081802507</v>
      </c>
      <c r="E94" s="5">
        <v>95611262245</v>
      </c>
      <c r="F94" s="5">
        <v>97906336483</v>
      </c>
      <c r="G94" s="5">
        <v>27549033160</v>
      </c>
      <c r="I94" s="5">
        <v>97906336483</v>
      </c>
      <c r="J94" s="5">
        <v>31722610838</v>
      </c>
      <c r="K94" s="5">
        <v>34057312398</v>
      </c>
      <c r="L94" s="5">
        <v>37974056586</v>
      </c>
      <c r="M94" s="5">
        <v>23524319221</v>
      </c>
    </row>
    <row r="95" spans="3:13" ht="15.5" x14ac:dyDescent="0.35">
      <c r="C95" t="s">
        <v>110</v>
      </c>
      <c r="D95" s="5">
        <v>159443742468</v>
      </c>
      <c r="E95" s="5">
        <v>163343466553</v>
      </c>
      <c r="F95" s="5">
        <v>170505646540</v>
      </c>
      <c r="G95" s="5">
        <v>178550124036</v>
      </c>
      <c r="I95" s="5">
        <v>170505646540</v>
      </c>
      <c r="J95" s="5">
        <v>192486259364</v>
      </c>
      <c r="K95" s="5">
        <v>101445723754</v>
      </c>
      <c r="L95" s="5">
        <v>102879880449</v>
      </c>
      <c r="M95" s="5">
        <v>79859090765</v>
      </c>
    </row>
    <row r="96" spans="3:13" ht="15.5" x14ac:dyDescent="0.35">
      <c r="C96" t="s">
        <v>111</v>
      </c>
    </row>
    <row r="97" spans="3:13" ht="15.5" x14ac:dyDescent="0.35">
      <c r="C97" t="s">
        <v>112</v>
      </c>
    </row>
    <row r="98" spans="3:13" ht="15.5" x14ac:dyDescent="0.35">
      <c r="C98" t="s">
        <v>113</v>
      </c>
      <c r="D98" s="5">
        <v>26445278251</v>
      </c>
      <c r="E98" s="5">
        <v>27171316226</v>
      </c>
      <c r="F98" s="5">
        <v>30091057214</v>
      </c>
      <c r="G98" s="5">
        <v>33082052461</v>
      </c>
      <c r="I98" s="5">
        <v>30091057214</v>
      </c>
      <c r="J98" s="5">
        <v>38506585500</v>
      </c>
      <c r="K98" s="5">
        <v>26710840584</v>
      </c>
      <c r="L98" s="5">
        <v>29720451588</v>
      </c>
      <c r="M98" s="5">
        <v>19840206675</v>
      </c>
    </row>
    <row r="99" spans="3:13" ht="15.5" x14ac:dyDescent="0.35">
      <c r="C99" t="s">
        <v>250</v>
      </c>
      <c r="D99" s="5">
        <v>19687596810</v>
      </c>
      <c r="E99" s="5">
        <v>20037596810</v>
      </c>
      <c r="F99" s="5">
        <v>21223596810</v>
      </c>
      <c r="G99" s="5">
        <v>23212739338</v>
      </c>
      <c r="I99" s="5">
        <v>21223596810</v>
      </c>
      <c r="J99" s="5">
        <v>25354190034</v>
      </c>
      <c r="K99" s="5">
        <v>22445159975</v>
      </c>
      <c r="L99" s="5">
        <v>26577572615</v>
      </c>
      <c r="M99" s="5">
        <v>16563213426</v>
      </c>
    </row>
    <row r="100" spans="3:13" ht="15.5" x14ac:dyDescent="0.35">
      <c r="C100" t="s">
        <v>114</v>
      </c>
      <c r="D100" s="5">
        <v>265814410</v>
      </c>
      <c r="E100" s="5">
        <v>79951910</v>
      </c>
      <c r="F100" s="5">
        <v>179811458</v>
      </c>
      <c r="G100" s="5">
        <v>183811458</v>
      </c>
      <c r="I100" s="5">
        <v>179811458</v>
      </c>
      <c r="J100" s="5">
        <v>2897405631</v>
      </c>
      <c r="M100" s="5">
        <v>1112319408</v>
      </c>
    </row>
    <row r="101" spans="3:13" ht="15.5" x14ac:dyDescent="0.35">
      <c r="C101" t="s">
        <v>251</v>
      </c>
      <c r="D101" s="5">
        <v>265814410</v>
      </c>
      <c r="E101" s="5">
        <v>79951910</v>
      </c>
      <c r="F101" s="5">
        <v>179811458</v>
      </c>
      <c r="G101" s="5">
        <v>183811458</v>
      </c>
      <c r="I101" s="5">
        <v>179811458</v>
      </c>
      <c r="J101" s="5">
        <v>2897405631</v>
      </c>
      <c r="M101" s="5">
        <v>1112319408</v>
      </c>
    </row>
    <row r="102" spans="3:13" ht="15.5" x14ac:dyDescent="0.35">
      <c r="C102" t="s">
        <v>118</v>
      </c>
    </row>
    <row r="103" spans="3:13" ht="15.5" x14ac:dyDescent="0.35">
      <c r="C103" t="s">
        <v>116</v>
      </c>
      <c r="D103" s="5">
        <v>4989604660</v>
      </c>
      <c r="E103" s="5">
        <v>4883357987</v>
      </c>
      <c r="F103" s="5">
        <v>5958332300</v>
      </c>
      <c r="G103" s="5">
        <v>7289175260</v>
      </c>
      <c r="I103" s="5">
        <v>5958332300</v>
      </c>
      <c r="J103" s="5">
        <v>8497202256</v>
      </c>
      <c r="K103" s="5">
        <v>3384915965</v>
      </c>
      <c r="L103" s="5">
        <v>2236429507</v>
      </c>
      <c r="M103" s="5">
        <v>1117921</v>
      </c>
    </row>
    <row r="104" spans="3:13" ht="15.5" x14ac:dyDescent="0.35">
      <c r="C104" t="s">
        <v>117</v>
      </c>
      <c r="D104" s="5">
        <v>135959999</v>
      </c>
      <c r="E104" s="5">
        <v>244407647</v>
      </c>
      <c r="F104" s="5">
        <v>779064646</v>
      </c>
      <c r="G104" s="5">
        <v>789064644</v>
      </c>
      <c r="I104" s="5">
        <v>779064646</v>
      </c>
      <c r="J104" s="5">
        <v>789064643</v>
      </c>
      <c r="K104" s="5">
        <v>880764644</v>
      </c>
      <c r="L104" s="5">
        <v>325549389</v>
      </c>
      <c r="M104" s="5">
        <v>1949257100</v>
      </c>
    </row>
    <row r="105" spans="3:13" ht="15.5" x14ac:dyDescent="0.35">
      <c r="C105" t="s">
        <v>322</v>
      </c>
    </row>
    <row r="106" spans="3:13" ht="15.5" x14ac:dyDescent="0.35">
      <c r="C106" t="s">
        <v>323</v>
      </c>
      <c r="D106" s="5">
        <v>554058372</v>
      </c>
      <c r="E106" s="5">
        <v>689053872</v>
      </c>
      <c r="F106" s="5">
        <v>713304000</v>
      </c>
      <c r="G106" s="5">
        <v>598840008</v>
      </c>
      <c r="I106" s="5">
        <v>713304000</v>
      </c>
      <c r="J106" s="5">
        <v>574580164</v>
      </c>
    </row>
    <row r="107" spans="3:13" ht="15.5" x14ac:dyDescent="0.35">
      <c r="C107" t="s">
        <v>325</v>
      </c>
      <c r="D107" s="5">
        <v>1366302372</v>
      </c>
      <c r="E107" s="5">
        <v>1926001872</v>
      </c>
      <c r="F107" s="5">
        <v>1950252000</v>
      </c>
      <c r="G107" s="5">
        <v>1607261761</v>
      </c>
      <c r="I107" s="5">
        <v>1950252000</v>
      </c>
      <c r="J107" s="5">
        <v>968722936</v>
      </c>
    </row>
    <row r="108" spans="3:13" ht="15.5" x14ac:dyDescent="0.35">
      <c r="C108" t="s">
        <v>122</v>
      </c>
      <c r="D108" s="5">
        <v>2293331762</v>
      </c>
      <c r="E108" s="5">
        <v>2194204068</v>
      </c>
      <c r="F108" s="5">
        <v>2496831294</v>
      </c>
      <c r="G108" s="5">
        <v>2967131590</v>
      </c>
      <c r="I108" s="5">
        <v>2496831294</v>
      </c>
      <c r="J108" s="5">
        <v>4377740675</v>
      </c>
      <c r="K108" s="5">
        <v>3450091517</v>
      </c>
      <c r="L108" s="5">
        <v>3092937887</v>
      </c>
      <c r="M108" s="5">
        <v>1189420473</v>
      </c>
    </row>
    <row r="109" spans="3:13" ht="15.5" x14ac:dyDescent="0.35">
      <c r="C109" t="s">
        <v>123</v>
      </c>
      <c r="D109" s="5">
        <v>2293331762</v>
      </c>
      <c r="E109" s="5">
        <v>2194204068</v>
      </c>
      <c r="F109" s="5">
        <v>2496831294</v>
      </c>
      <c r="G109" s="5">
        <v>2967131590</v>
      </c>
      <c r="I109" s="5">
        <v>2496831294</v>
      </c>
      <c r="J109" s="5">
        <v>4377740675</v>
      </c>
      <c r="K109" s="5">
        <v>3450091517</v>
      </c>
      <c r="L109" s="5">
        <v>3092937887</v>
      </c>
      <c r="M109" s="5">
        <v>1189420473</v>
      </c>
    </row>
    <row r="110" spans="3:13" ht="15.5" x14ac:dyDescent="0.35">
      <c r="C110" t="s">
        <v>256</v>
      </c>
      <c r="K110" s="5">
        <v>1766975102</v>
      </c>
      <c r="L110" s="5">
        <v>1589434465</v>
      </c>
    </row>
    <row r="111" spans="3:13" ht="15.5" x14ac:dyDescent="0.35">
      <c r="C111" t="s">
        <v>124</v>
      </c>
      <c r="D111" s="5">
        <v>28738610013</v>
      </c>
      <c r="E111" s="5">
        <v>29365520294</v>
      </c>
      <c r="F111" s="5">
        <v>32587888508</v>
      </c>
      <c r="G111" s="5">
        <v>36049184051</v>
      </c>
      <c r="I111" s="5">
        <v>32587888508</v>
      </c>
      <c r="J111" s="5">
        <v>42884326175</v>
      </c>
      <c r="K111" s="5">
        <v>30160932101</v>
      </c>
      <c r="L111" s="5">
        <v>32813389475</v>
      </c>
      <c r="M111" s="5">
        <v>21029627148</v>
      </c>
    </row>
    <row r="112" spans="3:13" ht="15.5" x14ac:dyDescent="0.35">
      <c r="C112" t="s">
        <v>125</v>
      </c>
    </row>
    <row r="113" spans="2:13" ht="15.5" x14ac:dyDescent="0.35">
      <c r="C113" t="s">
        <v>126</v>
      </c>
      <c r="D113" s="5">
        <v>76252077100</v>
      </c>
      <c r="E113" s="5">
        <v>76251411640</v>
      </c>
      <c r="F113" s="5">
        <v>76250323920</v>
      </c>
      <c r="G113" s="5">
        <v>76250250580</v>
      </c>
      <c r="I113" s="5">
        <v>76250323920</v>
      </c>
      <c r="J113" s="5">
        <v>76250000000</v>
      </c>
      <c r="K113" s="5">
        <v>61000000000</v>
      </c>
      <c r="L113" s="5">
        <v>61000000000</v>
      </c>
      <c r="M113" s="5">
        <v>1500000000</v>
      </c>
    </row>
    <row r="114" spans="2:13" ht="15.5" x14ac:dyDescent="0.35">
      <c r="C114" t="s">
        <v>127</v>
      </c>
      <c r="D114" s="5">
        <v>58151286523</v>
      </c>
      <c r="E114" s="5">
        <v>58147792858</v>
      </c>
      <c r="F114" s="5">
        <v>58142082328</v>
      </c>
      <c r="G114" s="5">
        <v>58141697293</v>
      </c>
      <c r="I114" s="5">
        <v>58142082328</v>
      </c>
      <c r="J114" s="5">
        <v>58140381748</v>
      </c>
    </row>
    <row r="115" spans="2:13" ht="15.5" x14ac:dyDescent="0.35">
      <c r="C115" t="s">
        <v>128</v>
      </c>
      <c r="D115" s="5">
        <v>-24443735154</v>
      </c>
      <c r="E115" s="5">
        <v>-21166762225</v>
      </c>
      <c r="F115" s="5">
        <v>-17220152202</v>
      </c>
      <c r="G115" s="5">
        <v>-12492770496</v>
      </c>
      <c r="I115" s="5">
        <v>-17220152202</v>
      </c>
      <c r="J115" s="5">
        <v>-5390211167</v>
      </c>
      <c r="K115" s="5">
        <v>-6245101203</v>
      </c>
      <c r="L115" s="5">
        <v>-7417814588</v>
      </c>
      <c r="M115" s="5">
        <v>53708345469</v>
      </c>
    </row>
    <row r="116" spans="2:13" ht="15.5" x14ac:dyDescent="0.35">
      <c r="C116" t="s">
        <v>257</v>
      </c>
    </row>
    <row r="117" spans="2:13" ht="15.5" x14ac:dyDescent="0.35">
      <c r="C117" t="s">
        <v>258</v>
      </c>
      <c r="D117" s="5">
        <v>-24443735154</v>
      </c>
      <c r="E117" s="5">
        <v>-21166762225</v>
      </c>
      <c r="F117" s="5">
        <v>-17220152202</v>
      </c>
      <c r="G117" s="5">
        <v>-12492770496</v>
      </c>
      <c r="I117" s="5">
        <v>-17220152202</v>
      </c>
      <c r="J117" s="5">
        <v>-5390211167</v>
      </c>
      <c r="K117" s="5">
        <v>-6245101203</v>
      </c>
      <c r="L117" s="5">
        <v>-7417814588</v>
      </c>
      <c r="M117" s="5">
        <v>53708345469</v>
      </c>
    </row>
    <row r="118" spans="2:13" ht="15.5" x14ac:dyDescent="0.35">
      <c r="C118" t="s">
        <v>259</v>
      </c>
      <c r="D118" s="5">
        <v>-24443735154</v>
      </c>
      <c r="E118" s="5">
        <v>-21166762225</v>
      </c>
      <c r="F118" s="5">
        <v>-17220152202</v>
      </c>
      <c r="G118" s="5">
        <v>-12492770496</v>
      </c>
      <c r="I118" s="5">
        <v>-17220152202</v>
      </c>
      <c r="J118" s="5">
        <v>-5390211167</v>
      </c>
      <c r="K118" s="5">
        <v>-6245101203</v>
      </c>
      <c r="L118" s="5">
        <v>-7417814588</v>
      </c>
      <c r="M118" s="5">
        <v>53708345469</v>
      </c>
    </row>
    <row r="119" spans="2:13" ht="15.5" x14ac:dyDescent="0.35">
      <c r="C119" t="s">
        <v>10</v>
      </c>
      <c r="D119" s="5">
        <v>130705132455</v>
      </c>
      <c r="E119" s="5">
        <v>133977946259</v>
      </c>
      <c r="F119" s="5">
        <v>137917758032</v>
      </c>
      <c r="G119" s="5">
        <v>142500939985</v>
      </c>
      <c r="I119" s="5">
        <v>137917758032</v>
      </c>
      <c r="J119" s="5">
        <v>149601933189</v>
      </c>
      <c r="K119" s="5">
        <v>71284791654</v>
      </c>
      <c r="L119" s="5">
        <v>70066490974</v>
      </c>
      <c r="M119" s="5">
        <v>58829463617</v>
      </c>
    </row>
    <row r="120" spans="2:13" ht="15.5" x14ac:dyDescent="0.35">
      <c r="C120" t="s">
        <v>129</v>
      </c>
      <c r="D120" s="5">
        <v>159443742468</v>
      </c>
      <c r="E120" s="5">
        <v>163343466553</v>
      </c>
      <c r="F120" s="5">
        <v>170505646540</v>
      </c>
      <c r="G120" s="5">
        <v>178550124036</v>
      </c>
      <c r="I120" s="5">
        <v>170505646540</v>
      </c>
      <c r="J120" s="5">
        <v>192486259364</v>
      </c>
      <c r="K120" s="5">
        <v>101445723755</v>
      </c>
      <c r="L120" s="5">
        <v>102879880449</v>
      </c>
      <c r="M120" s="5">
        <v>79859090765</v>
      </c>
    </row>
    <row r="121" spans="2:13" ht="15.5" x14ac:dyDescent="0.35">
      <c r="C121" t="s">
        <v>130</v>
      </c>
      <c r="D121" s="5">
        <v>3812603855</v>
      </c>
      <c r="E121" s="5">
        <v>3812570582</v>
      </c>
      <c r="F121" s="5">
        <v>3812516196</v>
      </c>
      <c r="G121" s="5">
        <v>3812512529</v>
      </c>
      <c r="I121" s="5">
        <v>3812516196</v>
      </c>
      <c r="J121" s="5">
        <v>3812500000</v>
      </c>
      <c r="K121" s="5">
        <v>3050000000</v>
      </c>
      <c r="L121" s="5">
        <v>61000</v>
      </c>
      <c r="M121" s="5">
        <v>1500</v>
      </c>
    </row>
    <row r="123" spans="2:13" ht="15.5" x14ac:dyDescent="0.35">
      <c r="B123" t="s">
        <v>131</v>
      </c>
      <c r="C123" t="s">
        <v>132</v>
      </c>
      <c r="D123" s="5">
        <v>-218237434</v>
      </c>
      <c r="E123" s="5">
        <v>514793714</v>
      </c>
      <c r="F123" s="5">
        <v>-651233477</v>
      </c>
      <c r="G123" s="5">
        <v>-2274911892</v>
      </c>
      <c r="I123" s="5">
        <v>1161335981</v>
      </c>
      <c r="J123" s="5">
        <v>-82318042433</v>
      </c>
      <c r="K123" s="5">
        <v>3125410661</v>
      </c>
      <c r="L123" s="5">
        <v>-13483472974</v>
      </c>
      <c r="M123" s="5">
        <v>-227214119</v>
      </c>
    </row>
    <row r="124" spans="2:13" ht="15.5" x14ac:dyDescent="0.35">
      <c r="C124" t="s">
        <v>133</v>
      </c>
      <c r="D124" s="5">
        <v>7339819408</v>
      </c>
      <c r="E124" s="5">
        <v>6063626628</v>
      </c>
      <c r="F124" s="5">
        <v>11900798680</v>
      </c>
      <c r="G124" s="5">
        <v>7276132590</v>
      </c>
      <c r="I124" s="5">
        <v>52204061198</v>
      </c>
      <c r="J124" s="5">
        <v>33064158277</v>
      </c>
      <c r="K124" s="5">
        <v>48531404696</v>
      </c>
      <c r="L124" s="5">
        <v>33713911001</v>
      </c>
      <c r="M124" s="5">
        <v>27782162696</v>
      </c>
    </row>
    <row r="125" spans="2:13" ht="15.5" x14ac:dyDescent="0.35">
      <c r="C125" t="s">
        <v>134</v>
      </c>
      <c r="D125" s="5">
        <v>-6894050075</v>
      </c>
      <c r="E125" s="5">
        <v>-3748065299</v>
      </c>
      <c r="F125" s="5">
        <v>-12815780619</v>
      </c>
      <c r="G125" s="5">
        <v>-12171125971</v>
      </c>
      <c r="I125" s="5">
        <v>-46239345345</v>
      </c>
      <c r="J125" s="5">
        <v>-111484635258</v>
      </c>
      <c r="K125" s="5">
        <v>-42301680887</v>
      </c>
      <c r="L125" s="5">
        <v>-37234807400</v>
      </c>
      <c r="M125" s="5">
        <v>-24864045361</v>
      </c>
    </row>
    <row r="126" spans="2:13" ht="15.5" x14ac:dyDescent="0.35">
      <c r="C126" t="s">
        <v>365</v>
      </c>
      <c r="G126" s="5">
        <v>1884769511</v>
      </c>
      <c r="L126" s="5">
        <v>-4113873652</v>
      </c>
      <c r="M126" s="5">
        <v>995057100</v>
      </c>
    </row>
    <row r="127" spans="2:13" ht="15.5" x14ac:dyDescent="0.35">
      <c r="C127" t="s">
        <v>466</v>
      </c>
      <c r="D127" s="5">
        <v>11398866</v>
      </c>
      <c r="E127" s="5">
        <v>-499798448</v>
      </c>
      <c r="F127" s="5">
        <v>1175544501</v>
      </c>
      <c r="G127" s="5">
        <v>216748920</v>
      </c>
      <c r="L127" s="5">
        <v>-3425249392</v>
      </c>
      <c r="M127" s="5">
        <v>-2138392207</v>
      </c>
    </row>
    <row r="128" spans="2:13" ht="15.5" x14ac:dyDescent="0.35">
      <c r="C128" t="s">
        <v>138</v>
      </c>
      <c r="K128" s="5">
        <v>1161261458</v>
      </c>
      <c r="L128" s="5">
        <v>-131137543</v>
      </c>
      <c r="M128" s="5">
        <v>2043454749</v>
      </c>
    </row>
    <row r="129" spans="3:13" ht="15.5" x14ac:dyDescent="0.35">
      <c r="C129" t="s">
        <v>1447</v>
      </c>
      <c r="D129" s="5">
        <v>-1294560593</v>
      </c>
      <c r="G129" s="5">
        <v>2300078142</v>
      </c>
      <c r="L129" s="5">
        <v>-2109189272</v>
      </c>
      <c r="M129" s="5">
        <v>-3063690400</v>
      </c>
    </row>
    <row r="130" spans="3:13" ht="15.5" x14ac:dyDescent="0.35">
      <c r="C130" t="s">
        <v>614</v>
      </c>
      <c r="D130" s="5">
        <v>404344</v>
      </c>
      <c r="E130" s="5">
        <v>20563266</v>
      </c>
      <c r="F130" s="5">
        <v>-63495931</v>
      </c>
      <c r="G130" s="5">
        <v>3443701</v>
      </c>
      <c r="I130" s="5">
        <v>7751968</v>
      </c>
      <c r="J130" s="5">
        <v>15361435</v>
      </c>
      <c r="K130" s="5">
        <v>12049334</v>
      </c>
    </row>
    <row r="131" spans="3:13" ht="15.5" x14ac:dyDescent="0.35">
      <c r="C131" t="s">
        <v>863</v>
      </c>
      <c r="D131" s="5">
        <v>686596872</v>
      </c>
      <c r="E131" s="5">
        <v>-686596872</v>
      </c>
      <c r="F131" s="5">
        <v>-899826247</v>
      </c>
      <c r="G131" s="5">
        <v>-2918813515</v>
      </c>
      <c r="I131" s="5">
        <v>-3818639762</v>
      </c>
      <c r="J131" s="5">
        <v>-3264576495</v>
      </c>
      <c r="K131" s="5">
        <v>-3195500462</v>
      </c>
    </row>
    <row r="132" spans="3:13" ht="15.5" x14ac:dyDescent="0.35">
      <c r="C132" t="s">
        <v>263</v>
      </c>
      <c r="D132" s="5">
        <v>-67846256</v>
      </c>
      <c r="E132" s="5">
        <v>-634935561</v>
      </c>
      <c r="F132" s="5">
        <v>51526139</v>
      </c>
      <c r="G132" s="5">
        <v>1133854730</v>
      </c>
      <c r="I132" s="5">
        <v>-992492078</v>
      </c>
      <c r="J132" s="5">
        <v>-648350392</v>
      </c>
      <c r="K132" s="5">
        <v>-1082123478</v>
      </c>
      <c r="L132" s="5">
        <v>-183126716</v>
      </c>
      <c r="M132" s="5">
        <v>-981760696</v>
      </c>
    </row>
    <row r="133" spans="3:13" ht="15.5" x14ac:dyDescent="0.35">
      <c r="C133" t="s">
        <v>139</v>
      </c>
      <c r="D133" s="5">
        <v>-907583363</v>
      </c>
      <c r="E133" s="5">
        <v>-1603163810</v>
      </c>
      <c r="F133" s="5">
        <v>-2156764650</v>
      </c>
      <c r="G133" s="5">
        <v>1496459169</v>
      </c>
      <c r="I133" s="5">
        <v>-5240175998</v>
      </c>
      <c r="J133" s="5">
        <v>78031392202</v>
      </c>
      <c r="K133" s="5">
        <v>-6191008756</v>
      </c>
      <c r="L133" s="5">
        <v>16579181338</v>
      </c>
      <c r="M133" s="5">
        <v>-7370137784</v>
      </c>
    </row>
    <row r="134" spans="3:13" ht="15.5" x14ac:dyDescent="0.35">
      <c r="C134" t="s">
        <v>140</v>
      </c>
      <c r="D134" s="5">
        <v>1051599007</v>
      </c>
      <c r="E134" s="5">
        <v>755941858</v>
      </c>
      <c r="F134" s="5">
        <v>3546435876</v>
      </c>
      <c r="G134" s="5">
        <v>199924197</v>
      </c>
      <c r="I134" s="5">
        <v>4527466556</v>
      </c>
      <c r="J134" s="5">
        <v>1309290626</v>
      </c>
      <c r="K134" s="5">
        <v>4484707684</v>
      </c>
      <c r="L134" s="5">
        <v>-2234754415</v>
      </c>
      <c r="M134" s="5">
        <v>6755144946</v>
      </c>
    </row>
    <row r="135" spans="3:13" ht="15.5" x14ac:dyDescent="0.35">
      <c r="C135" t="s">
        <v>101</v>
      </c>
      <c r="D135" s="5">
        <v>1503164654</v>
      </c>
      <c r="F135" s="5">
        <v>4529464056</v>
      </c>
      <c r="G135" s="5">
        <v>-783103983</v>
      </c>
      <c r="I135" s="5">
        <v>4529464056</v>
      </c>
      <c r="J135" s="5">
        <v>1847511276</v>
      </c>
      <c r="K135" s="5">
        <v>4593292684</v>
      </c>
      <c r="L135" s="5">
        <v>-2079122240</v>
      </c>
      <c r="M135" s="5">
        <v>10666689396</v>
      </c>
    </row>
    <row r="136" spans="3:13" ht="15.5" x14ac:dyDescent="0.35">
      <c r="C136" t="s">
        <v>1448</v>
      </c>
      <c r="D136" s="5">
        <v>304376211</v>
      </c>
    </row>
    <row r="137" spans="3:13" ht="15.5" x14ac:dyDescent="0.35">
      <c r="C137" t="s">
        <v>143</v>
      </c>
      <c r="I137" s="5">
        <v>-1997500</v>
      </c>
      <c r="J137" s="5">
        <v>-538220650</v>
      </c>
      <c r="K137" s="5">
        <v>-108585000</v>
      </c>
      <c r="L137" s="5">
        <v>-155632175</v>
      </c>
      <c r="M137" s="5">
        <v>-3911544450</v>
      </c>
    </row>
    <row r="138" spans="3:13" ht="15.5" x14ac:dyDescent="0.35">
      <c r="C138" t="s">
        <v>1449</v>
      </c>
    </row>
    <row r="139" spans="3:13" ht="15.5" x14ac:dyDescent="0.35">
      <c r="C139" t="s">
        <v>1450</v>
      </c>
      <c r="D139" s="5">
        <v>-755941858</v>
      </c>
      <c r="E139" s="5">
        <v>755941858</v>
      </c>
      <c r="F139" s="5">
        <v>-983028180</v>
      </c>
      <c r="G139" s="5">
        <v>983028180</v>
      </c>
    </row>
    <row r="140" spans="3:13" ht="15.5" x14ac:dyDescent="0.35">
      <c r="C140" t="s">
        <v>148</v>
      </c>
      <c r="D140" s="5">
        <v>-907583363</v>
      </c>
      <c r="E140" s="5">
        <v>-1603163810</v>
      </c>
      <c r="F140" s="5">
        <v>-2156764650</v>
      </c>
      <c r="G140" s="5">
        <v>1496459169</v>
      </c>
      <c r="I140" s="5">
        <v>-5240175998</v>
      </c>
      <c r="J140" s="5">
        <v>78031392202</v>
      </c>
      <c r="K140" s="5">
        <v>-6191008756</v>
      </c>
      <c r="L140" s="5">
        <v>16579181338</v>
      </c>
      <c r="M140" s="5">
        <v>-7370137784</v>
      </c>
    </row>
    <row r="141" spans="3:13" ht="15.5" x14ac:dyDescent="0.35">
      <c r="C141" t="s">
        <v>1451</v>
      </c>
      <c r="J141" s="5">
        <v>15250000000</v>
      </c>
    </row>
    <row r="142" spans="3:13" ht="15.5" x14ac:dyDescent="0.35">
      <c r="C142" t="s">
        <v>1452</v>
      </c>
      <c r="D142" s="5">
        <v>4159125</v>
      </c>
      <c r="E142" s="5">
        <v>6798250</v>
      </c>
      <c r="F142" s="5">
        <v>458375</v>
      </c>
      <c r="G142" s="5">
        <v>819375</v>
      </c>
      <c r="I142" s="5">
        <v>2024500</v>
      </c>
    </row>
    <row r="143" spans="3:13" ht="15.5" x14ac:dyDescent="0.35">
      <c r="C143" t="s">
        <v>1057</v>
      </c>
      <c r="J143" s="5">
        <v>58140381748</v>
      </c>
    </row>
    <row r="144" spans="3:13" ht="15.5" x14ac:dyDescent="0.35">
      <c r="C144" t="s">
        <v>1453</v>
      </c>
      <c r="F144" s="5">
        <v>2260857472</v>
      </c>
      <c r="G144" s="5">
        <v>-6391450696</v>
      </c>
      <c r="I144" s="5">
        <v>-4130593224</v>
      </c>
      <c r="J144" s="5">
        <v>-8934189836</v>
      </c>
      <c r="K144" s="5">
        <v>-21154603083</v>
      </c>
      <c r="L144" s="5">
        <v>-6904171860</v>
      </c>
      <c r="M144" s="5">
        <v>-24984436604</v>
      </c>
    </row>
    <row r="145" spans="3:13" ht="15.5" x14ac:dyDescent="0.35">
      <c r="C145" t="s">
        <v>1454</v>
      </c>
      <c r="F145" s="5">
        <v>-4250000000</v>
      </c>
      <c r="G145" s="5">
        <v>4250000000</v>
      </c>
      <c r="J145" s="5">
        <v>11843219895</v>
      </c>
      <c r="K145" s="5">
        <v>17022190443</v>
      </c>
      <c r="L145" s="5">
        <v>16918531049</v>
      </c>
      <c r="M145" s="5">
        <v>17400000000</v>
      </c>
    </row>
    <row r="146" spans="3:13" ht="15.5" x14ac:dyDescent="0.35">
      <c r="C146" t="s">
        <v>1455</v>
      </c>
      <c r="J146" s="5">
        <v>2971038000</v>
      </c>
    </row>
    <row r="147" spans="3:13" ht="15.5" x14ac:dyDescent="0.35">
      <c r="C147" t="s">
        <v>1456</v>
      </c>
      <c r="D147" s="5">
        <v>-476747761</v>
      </c>
      <c r="E147" s="5">
        <v>-257193239</v>
      </c>
      <c r="F147" s="5">
        <v>-21768885</v>
      </c>
      <c r="G147" s="5">
        <v>-228039599</v>
      </c>
      <c r="I147" s="5">
        <v>-610304086</v>
      </c>
      <c r="J147" s="5">
        <v>-505311914</v>
      </c>
    </row>
    <row r="148" spans="3:13" ht="15.5" x14ac:dyDescent="0.35">
      <c r="C148" t="s">
        <v>532</v>
      </c>
      <c r="G148" s="5">
        <v>-23710828</v>
      </c>
    </row>
    <row r="149" spans="3:13" ht="15.5" x14ac:dyDescent="0.35">
      <c r="C149" t="s">
        <v>384</v>
      </c>
      <c r="D149" s="5">
        <v>-350000000</v>
      </c>
      <c r="E149" s="5">
        <v>-1186000000</v>
      </c>
      <c r="G149" s="5">
        <v>4265161524</v>
      </c>
    </row>
    <row r="150" spans="3:13" ht="15.5" x14ac:dyDescent="0.35">
      <c r="C150" t="s">
        <v>1457</v>
      </c>
    </row>
    <row r="151" spans="3:13" ht="15.5" x14ac:dyDescent="0.35">
      <c r="C151" t="s">
        <v>289</v>
      </c>
      <c r="D151" s="5">
        <v>-84994727</v>
      </c>
      <c r="E151" s="5">
        <v>-166768821</v>
      </c>
      <c r="G151" s="5">
        <v>191115622</v>
      </c>
    </row>
    <row r="152" spans="3:13" ht="15.5" x14ac:dyDescent="0.35">
      <c r="C152" t="s">
        <v>458</v>
      </c>
      <c r="F152" s="5">
        <v>-146311612</v>
      </c>
      <c r="G152" s="5">
        <v>-354991576</v>
      </c>
      <c r="I152" s="5">
        <v>-501303188</v>
      </c>
      <c r="J152" s="5">
        <v>-386150227</v>
      </c>
      <c r="K152" s="5">
        <v>-580900077</v>
      </c>
      <c r="L152" s="5">
        <v>-999271232</v>
      </c>
    </row>
    <row r="153" spans="3:13" ht="15.5" x14ac:dyDescent="0.35">
      <c r="C153" t="s">
        <v>1458</v>
      </c>
      <c r="L153" s="5">
        <v>1365872489</v>
      </c>
      <c r="M153" s="5">
        <v>214298820</v>
      </c>
    </row>
    <row r="154" spans="3:13" ht="15.5" x14ac:dyDescent="0.35">
      <c r="C154" t="s">
        <v>940</v>
      </c>
      <c r="L154" s="5">
        <v>7300000000</v>
      </c>
    </row>
    <row r="155" spans="3:13" ht="15.5" x14ac:dyDescent="0.35">
      <c r="C155" t="s">
        <v>777</v>
      </c>
    </row>
    <row r="156" spans="3:13" ht="15.5" x14ac:dyDescent="0.35">
      <c r="C156" t="s">
        <v>337</v>
      </c>
    </row>
    <row r="157" spans="3:13" ht="15.5" x14ac:dyDescent="0.35">
      <c r="C157" t="s">
        <v>155</v>
      </c>
      <c r="K157" s="5">
        <v>-1477696039</v>
      </c>
      <c r="L157" s="5">
        <v>-1101779108</v>
      </c>
    </row>
    <row r="158" spans="3:13" ht="15.5" x14ac:dyDescent="0.35">
      <c r="C158" t="s">
        <v>939</v>
      </c>
      <c r="G158" s="5">
        <v>-212444653</v>
      </c>
      <c r="J158" s="5">
        <v>-347595464</v>
      </c>
    </row>
    <row r="159" spans="3:13" ht="15.5" x14ac:dyDescent="0.35">
      <c r="C159" t="s">
        <v>157</v>
      </c>
      <c r="D159" s="5">
        <v>-74221790</v>
      </c>
      <c r="E159" s="5">
        <v>-332428238</v>
      </c>
      <c r="F159" s="5">
        <v>738437749</v>
      </c>
      <c r="G159" s="5">
        <v>-578528526</v>
      </c>
      <c r="I159" s="5">
        <v>448626539</v>
      </c>
      <c r="J159" s="5">
        <v>-2977359605</v>
      </c>
      <c r="K159" s="5">
        <v>1419109589</v>
      </c>
      <c r="L159" s="5">
        <v>860953949</v>
      </c>
      <c r="M159" s="5">
        <v>-842206957</v>
      </c>
    </row>
    <row r="160" spans="3:13" ht="15.5" x14ac:dyDescent="0.35">
      <c r="C160" t="s">
        <v>290</v>
      </c>
    </row>
    <row r="161" spans="2:13" ht="15.5" x14ac:dyDescent="0.35">
      <c r="C161" t="s">
        <v>158</v>
      </c>
      <c r="E161" s="5">
        <v>729354705</v>
      </c>
      <c r="F161" s="5">
        <v>-347595464</v>
      </c>
      <c r="G161" s="5">
        <v>347595464</v>
      </c>
      <c r="I161" s="5">
        <v>280728166</v>
      </c>
      <c r="J161" s="5">
        <v>3258087771</v>
      </c>
      <c r="K161" s="5">
        <v>1838978182</v>
      </c>
      <c r="L161" s="5">
        <v>978024233</v>
      </c>
      <c r="M161" s="5">
        <v>1820231190</v>
      </c>
    </row>
    <row r="162" spans="2:13" ht="15.5" x14ac:dyDescent="0.35">
      <c r="C162" t="s">
        <v>159</v>
      </c>
      <c r="D162" s="5">
        <v>-74221790</v>
      </c>
      <c r="E162" s="5">
        <v>396926467</v>
      </c>
      <c r="F162" s="5">
        <v>390842285</v>
      </c>
      <c r="G162" s="5">
        <v>-230933062</v>
      </c>
      <c r="I162" s="5">
        <v>729354705</v>
      </c>
      <c r="J162" s="5">
        <v>280728166</v>
      </c>
      <c r="K162" s="5">
        <v>3258087771</v>
      </c>
      <c r="L162" s="5">
        <v>1838978182</v>
      </c>
      <c r="M162" s="5">
        <v>978024233</v>
      </c>
    </row>
    <row r="164" spans="2:13" ht="15.5" x14ac:dyDescent="0.35">
      <c r="B164" t="s">
        <v>160</v>
      </c>
      <c r="C164" t="s">
        <v>12</v>
      </c>
      <c r="D164" s="5">
        <v>3810000000</v>
      </c>
      <c r="E164" s="5">
        <v>3810000000</v>
      </c>
      <c r="F164" s="5">
        <v>3810000000</v>
      </c>
      <c r="G164" s="5">
        <v>3810000000</v>
      </c>
      <c r="I164" s="5">
        <v>3810000000</v>
      </c>
      <c r="J164" s="5">
        <v>3810000000</v>
      </c>
      <c r="K164" s="5">
        <v>3050000000</v>
      </c>
      <c r="L164" s="5">
        <v>0</v>
      </c>
      <c r="M164" s="5">
        <v>0</v>
      </c>
    </row>
    <row r="165" spans="2:13" ht="15.5" x14ac:dyDescent="0.35">
      <c r="C165" t="s">
        <v>161</v>
      </c>
      <c r="D165" s="6">
        <v>-0.86</v>
      </c>
      <c r="E165" s="6">
        <v>-1.04</v>
      </c>
      <c r="F165" s="6">
        <v>-1.24</v>
      </c>
      <c r="G165" s="6">
        <v>-1.24</v>
      </c>
    </row>
    <row r="166" spans="2:13" ht="15.5" x14ac:dyDescent="0.35">
      <c r="C166" t="s">
        <v>162</v>
      </c>
      <c r="D166" s="6">
        <v>-46.51</v>
      </c>
      <c r="E166" s="6">
        <v>-44.23</v>
      </c>
      <c r="F166" s="6">
        <v>-49.19</v>
      </c>
      <c r="G166" s="6">
        <v>-66.13</v>
      </c>
    </row>
    <row r="167" spans="2:13" ht="15.5" x14ac:dyDescent="0.35">
      <c r="C167" t="s">
        <v>61</v>
      </c>
      <c r="D167" s="6">
        <v>46.31</v>
      </c>
      <c r="E167" s="6">
        <v>53.8</v>
      </c>
      <c r="F167" s="6">
        <v>33.47</v>
      </c>
      <c r="G167" s="6">
        <v>41.34</v>
      </c>
    </row>
    <row r="168" spans="2:13" ht="15.5" x14ac:dyDescent="0.35">
      <c r="C168" t="s">
        <v>163</v>
      </c>
    </row>
    <row r="169" spans="2:13" ht="15.5" x14ac:dyDescent="0.35">
      <c r="C169" t="s">
        <v>164</v>
      </c>
      <c r="D169" s="6">
        <v>-2.06E-2</v>
      </c>
      <c r="E169" s="6">
        <v>-2.4199999999999999E-2</v>
      </c>
      <c r="F169" s="6">
        <v>-2.7699999999999999E-2</v>
      </c>
      <c r="G169" s="6">
        <v>-2.6499999999999999E-2</v>
      </c>
    </row>
    <row r="170" spans="2:13" ht="15.5" x14ac:dyDescent="0.35">
      <c r="C170" t="s">
        <v>165</v>
      </c>
      <c r="D170" s="6">
        <v>-2.5099999999999997E-2</v>
      </c>
      <c r="E170" s="6">
        <v>-2.9500000000000002E-2</v>
      </c>
      <c r="F170" s="6">
        <v>-3.4300000000000004E-2</v>
      </c>
      <c r="G170" s="6">
        <v>-3.32E-2</v>
      </c>
    </row>
    <row r="171" spans="2:13" ht="15.5" x14ac:dyDescent="0.35">
      <c r="C171" t="s">
        <v>166</v>
      </c>
      <c r="D171" s="6">
        <v>-1.78E-2</v>
      </c>
      <c r="E171" s="6">
        <v>-2.3199999999999998E-2</v>
      </c>
      <c r="F171" s="6">
        <v>-3.7699999999999997E-2</v>
      </c>
      <c r="G171" s="6">
        <v>-3.0899999999999997E-2</v>
      </c>
    </row>
    <row r="172" spans="2:13" ht="15.5" x14ac:dyDescent="0.35">
      <c r="C172" t="s">
        <v>167</v>
      </c>
      <c r="D172" s="6">
        <v>-3.24</v>
      </c>
      <c r="E172" s="6">
        <v>-4.68</v>
      </c>
      <c r="F172" s="6">
        <v>-5.97</v>
      </c>
      <c r="G172" s="6">
        <v>-7.42</v>
      </c>
    </row>
    <row r="173" spans="2:13" ht="15.5" x14ac:dyDescent="0.35">
      <c r="C173" t="s">
        <v>168</v>
      </c>
      <c r="D173" s="5">
        <v>131000000000</v>
      </c>
      <c r="E173" s="5">
        <v>134000000000</v>
      </c>
      <c r="F173" s="5">
        <v>138000000000</v>
      </c>
      <c r="G173" s="5">
        <v>143000000000</v>
      </c>
    </row>
    <row r="174" spans="2:13" ht="15.5" x14ac:dyDescent="0.35">
      <c r="C174" t="s">
        <v>169</v>
      </c>
      <c r="D174" s="6">
        <v>1.17</v>
      </c>
      <c r="E174" s="6">
        <v>1.31</v>
      </c>
      <c r="F174" s="6">
        <v>1.69</v>
      </c>
      <c r="G174" s="6">
        <v>2.19</v>
      </c>
    </row>
    <row r="175" spans="2:13" ht="15.5" x14ac:dyDescent="0.35">
      <c r="C175" t="s">
        <v>170</v>
      </c>
      <c r="D175" s="6">
        <v>34.28</v>
      </c>
      <c r="E175" s="6">
        <v>35.14</v>
      </c>
      <c r="F175" s="6">
        <v>36.17</v>
      </c>
      <c r="G175" s="6">
        <v>37.380000000000003</v>
      </c>
    </row>
    <row r="176" spans="2:13" ht="15.5" x14ac:dyDescent="0.35">
      <c r="C176" t="s">
        <v>171</v>
      </c>
      <c r="D176" s="6">
        <v>1.17</v>
      </c>
      <c r="E176" s="6">
        <v>1.31</v>
      </c>
      <c r="F176" s="6">
        <v>1.69</v>
      </c>
      <c r="G176" s="6">
        <v>2.19</v>
      </c>
    </row>
    <row r="177" spans="3:13" ht="15.5" x14ac:dyDescent="0.35">
      <c r="C177" t="s">
        <v>172</v>
      </c>
      <c r="D177" s="6">
        <v>34.28</v>
      </c>
      <c r="E177" s="6">
        <v>35.14</v>
      </c>
      <c r="F177" s="6">
        <v>36.17</v>
      </c>
      <c r="G177" s="6">
        <v>37.380000000000003</v>
      </c>
    </row>
    <row r="178" spans="3:13" ht="15.5" x14ac:dyDescent="0.35">
      <c r="C178" t="s">
        <v>173</v>
      </c>
      <c r="D178" s="5">
        <v>20000000000</v>
      </c>
      <c r="E178" s="5">
        <v>21000000000</v>
      </c>
      <c r="F178" s="5">
        <v>22000000000</v>
      </c>
      <c r="G178" s="5">
        <v>24000000000</v>
      </c>
    </row>
    <row r="179" spans="3:13" ht="15.5" x14ac:dyDescent="0.35">
      <c r="C179" t="s">
        <v>174</v>
      </c>
      <c r="D179" s="5">
        <v>0</v>
      </c>
      <c r="E179" s="5">
        <v>0</v>
      </c>
      <c r="F179" s="5">
        <v>0</v>
      </c>
      <c r="G179" s="5">
        <v>0</v>
      </c>
    </row>
    <row r="180" spans="3:13" ht="15.5" x14ac:dyDescent="0.35">
      <c r="C180" t="s">
        <v>175</v>
      </c>
      <c r="D180" s="5">
        <v>131000000000</v>
      </c>
      <c r="E180" s="5">
        <v>134000000000</v>
      </c>
      <c r="F180" s="5">
        <v>138000000000</v>
      </c>
      <c r="G180" s="5">
        <v>143000000000</v>
      </c>
    </row>
    <row r="181" spans="3:13" ht="15.5" x14ac:dyDescent="0.35">
      <c r="C181" t="s">
        <v>24</v>
      </c>
      <c r="D181" s="5">
        <v>20000000000</v>
      </c>
      <c r="E181" s="5">
        <v>21000000000</v>
      </c>
      <c r="F181" s="5">
        <v>22000000000</v>
      </c>
      <c r="G181" s="5">
        <v>24000000000</v>
      </c>
    </row>
    <row r="182" spans="3:13" ht="15.5" x14ac:dyDescent="0.35">
      <c r="C182" t="s">
        <v>21</v>
      </c>
      <c r="D182" s="5">
        <v>20000000000</v>
      </c>
      <c r="E182" s="5">
        <v>20000000000</v>
      </c>
      <c r="F182" s="5">
        <v>21000000000</v>
      </c>
      <c r="G182" s="5">
        <v>24000000000</v>
      </c>
    </row>
    <row r="183" spans="3:13" ht="15.5" x14ac:dyDescent="0.35">
      <c r="C183" t="s">
        <v>176</v>
      </c>
      <c r="D183" s="5">
        <v>39000000000</v>
      </c>
      <c r="E183" s="5">
        <v>41000000000</v>
      </c>
      <c r="F183" s="5">
        <v>43000000000</v>
      </c>
      <c r="G183" s="5">
        <v>118000000000</v>
      </c>
    </row>
    <row r="184" spans="3:13" ht="15.5" x14ac:dyDescent="0.35">
      <c r="C184" t="s">
        <v>177</v>
      </c>
      <c r="D184" s="5">
        <v>0</v>
      </c>
      <c r="E184" s="5">
        <v>1000000000</v>
      </c>
      <c r="F184" s="5">
        <v>-1000000000</v>
      </c>
      <c r="G184" s="5">
        <v>-2000000000</v>
      </c>
    </row>
    <row r="185" spans="3:13" ht="15.5" x14ac:dyDescent="0.35">
      <c r="C185" t="s">
        <v>178</v>
      </c>
    </row>
    <row r="186" spans="3:13" ht="15.5" x14ac:dyDescent="0.35">
      <c r="C186" t="s">
        <v>13</v>
      </c>
      <c r="D186" s="5">
        <v>0</v>
      </c>
      <c r="E186" s="5">
        <v>1000000000</v>
      </c>
      <c r="F186" s="5">
        <v>-1000000000</v>
      </c>
      <c r="G186" s="5">
        <v>-2000000000</v>
      </c>
    </row>
    <row r="187" spans="3:13" ht="15.5" x14ac:dyDescent="0.35">
      <c r="C187" t="s">
        <v>16</v>
      </c>
      <c r="D187" s="6">
        <v>-0.06</v>
      </c>
      <c r="E187" s="6">
        <v>0.14000000000000001</v>
      </c>
      <c r="F187" s="6">
        <v>-0.17</v>
      </c>
      <c r="G187" s="6">
        <v>-0.6</v>
      </c>
    </row>
    <row r="188" spans="3:13" ht="15.5" x14ac:dyDescent="0.35">
      <c r="C188" t="s">
        <v>46</v>
      </c>
      <c r="I188" s="6">
        <v>-3.1</v>
      </c>
      <c r="J188" s="6">
        <v>0.22</v>
      </c>
      <c r="K188" s="6">
        <v>0.38</v>
      </c>
      <c r="L188" s="6">
        <v>-174199.35</v>
      </c>
      <c r="M188" s="6">
        <v>1960380.78</v>
      </c>
    </row>
    <row r="189" spans="3:13" ht="15.5" x14ac:dyDescent="0.35">
      <c r="C189" t="s">
        <v>60</v>
      </c>
      <c r="I189" s="6">
        <v>-19.68</v>
      </c>
      <c r="J189" s="6">
        <v>440.91</v>
      </c>
      <c r="K189" s="5">
        <v>0</v>
      </c>
      <c r="L189" s="5">
        <v>0</v>
      </c>
      <c r="M189" s="5">
        <v>0</v>
      </c>
    </row>
    <row r="190" spans="3:13" ht="15.5" x14ac:dyDescent="0.35">
      <c r="C190" t="s">
        <v>63</v>
      </c>
      <c r="I190" s="6">
        <v>5.84</v>
      </c>
      <c r="J190" s="6">
        <v>5.12</v>
      </c>
      <c r="K190" s="5">
        <v>0</v>
      </c>
      <c r="L190" s="5">
        <v>0</v>
      </c>
      <c r="M190" s="5">
        <v>0</v>
      </c>
    </row>
    <row r="191" spans="3:13" ht="15.5" x14ac:dyDescent="0.35">
      <c r="C191" t="s">
        <v>179</v>
      </c>
    </row>
    <row r="192" spans="3:13" ht="15.5" x14ac:dyDescent="0.35">
      <c r="C192" t="s">
        <v>180</v>
      </c>
      <c r="I192" s="6">
        <v>-6.9400000000000003E-2</v>
      </c>
      <c r="J192" s="6">
        <v>4.4000000000000003E-3</v>
      </c>
      <c r="K192" s="6">
        <v>1.1599999999999999E-2</v>
      </c>
      <c r="L192" s="6">
        <v>-0.1033</v>
      </c>
      <c r="M192" s="6">
        <v>3.6799999999999999E-2</v>
      </c>
    </row>
    <row r="193" spans="3:13" ht="15.5" x14ac:dyDescent="0.35">
      <c r="C193" t="s">
        <v>181</v>
      </c>
      <c r="I193" s="6">
        <v>-8.5800000000000001E-2</v>
      </c>
      <c r="J193" s="6">
        <v>5.6999999999999993E-3</v>
      </c>
      <c r="K193" s="6">
        <v>1.6500000000000001E-2</v>
      </c>
      <c r="L193" s="6">
        <v>-0.1517</v>
      </c>
      <c r="M193" s="6">
        <v>0.05</v>
      </c>
    </row>
    <row r="194" spans="3:13" ht="15.5" x14ac:dyDescent="0.35">
      <c r="C194" t="s">
        <v>182</v>
      </c>
      <c r="I194" s="6">
        <v>-6.3E-2</v>
      </c>
      <c r="J194" s="6">
        <v>5.7000000000000002E-2</v>
      </c>
      <c r="K194" s="6">
        <v>7.51E-2</v>
      </c>
      <c r="L194" s="6">
        <v>-0.13589999999999999</v>
      </c>
      <c r="M194" s="6">
        <v>0.15509999999999999</v>
      </c>
    </row>
    <row r="195" spans="3:13" ht="15.5" x14ac:dyDescent="0.35">
      <c r="C195" t="s">
        <v>183</v>
      </c>
      <c r="I195" s="6">
        <v>-2.4300000000000002</v>
      </c>
      <c r="J195" s="6">
        <v>2.06</v>
      </c>
      <c r="K195" s="6">
        <v>1.86</v>
      </c>
      <c r="L195" s="6">
        <v>-4.29</v>
      </c>
      <c r="M195" s="6">
        <v>1.52</v>
      </c>
    </row>
    <row r="196" spans="3:13" ht="15.5" x14ac:dyDescent="0.35">
      <c r="C196" t="s">
        <v>57</v>
      </c>
      <c r="I196" s="6">
        <v>1.69</v>
      </c>
      <c r="J196" s="6">
        <v>2.4700000000000002</v>
      </c>
      <c r="K196" s="5">
        <v>0</v>
      </c>
      <c r="L196" s="5">
        <v>0</v>
      </c>
      <c r="M196" s="5">
        <v>0</v>
      </c>
    </row>
    <row r="197" spans="3:13" ht="15.5" x14ac:dyDescent="0.35">
      <c r="C197" t="s">
        <v>54</v>
      </c>
      <c r="I197" s="6">
        <v>36.17</v>
      </c>
      <c r="J197" s="6">
        <v>39.24</v>
      </c>
      <c r="K197" s="6">
        <v>23.37</v>
      </c>
      <c r="L197" s="5">
        <v>1148631</v>
      </c>
      <c r="M197" s="6">
        <v>39219642.409999996</v>
      </c>
    </row>
    <row r="198" spans="3:13" ht="15.5" x14ac:dyDescent="0.35">
      <c r="C198" t="s">
        <v>184</v>
      </c>
      <c r="I198" s="6">
        <v>1.69</v>
      </c>
      <c r="J198" s="6">
        <v>2.4700000000000002</v>
      </c>
      <c r="K198" s="5">
        <v>0</v>
      </c>
      <c r="L198" s="5">
        <v>0</v>
      </c>
      <c r="M198" s="5">
        <v>0</v>
      </c>
    </row>
    <row r="199" spans="3:13" ht="15.5" x14ac:dyDescent="0.35">
      <c r="C199" t="s">
        <v>185</v>
      </c>
      <c r="I199" s="6">
        <v>36.17</v>
      </c>
      <c r="J199" s="6">
        <v>39.24</v>
      </c>
      <c r="K199" s="6">
        <v>23.37</v>
      </c>
      <c r="L199" s="5">
        <v>1148631</v>
      </c>
      <c r="M199" s="6">
        <v>39219642.409999996</v>
      </c>
    </row>
    <row r="200" spans="3:13" ht="15.5" x14ac:dyDescent="0.35">
      <c r="C200" t="s">
        <v>186</v>
      </c>
      <c r="I200" s="5">
        <v>22000000000</v>
      </c>
      <c r="J200" s="5">
        <v>26000000000</v>
      </c>
      <c r="K200" s="5">
        <v>22000000000</v>
      </c>
      <c r="L200" s="5">
        <v>27000000000</v>
      </c>
      <c r="M200" s="5">
        <v>17000000000</v>
      </c>
    </row>
    <row r="201" spans="3:13" ht="15.5" x14ac:dyDescent="0.35">
      <c r="C201" t="s">
        <v>187</v>
      </c>
      <c r="I201" s="5">
        <v>0</v>
      </c>
      <c r="J201" s="5">
        <v>1000000000</v>
      </c>
    </row>
    <row r="202" spans="3:13" ht="15.5" x14ac:dyDescent="0.35">
      <c r="C202" t="s">
        <v>26</v>
      </c>
      <c r="I202" s="5">
        <v>22000000000</v>
      </c>
      <c r="J202" s="5">
        <v>27000000000</v>
      </c>
      <c r="K202" s="5">
        <v>22000000000</v>
      </c>
      <c r="L202" s="5">
        <v>27000000000</v>
      </c>
      <c r="M202" s="5">
        <v>17000000000</v>
      </c>
    </row>
    <row r="203" spans="3:13" ht="15.5" x14ac:dyDescent="0.35">
      <c r="C203" t="s">
        <v>23</v>
      </c>
      <c r="I203" s="5">
        <v>21000000000</v>
      </c>
      <c r="J203" s="5">
        <v>26000000000</v>
      </c>
      <c r="K203" s="5">
        <v>19000000000</v>
      </c>
      <c r="L203" s="5">
        <v>25000000000</v>
      </c>
      <c r="M203" s="5">
        <v>16000000000</v>
      </c>
    </row>
    <row r="204" spans="3:13" ht="15.5" x14ac:dyDescent="0.35">
      <c r="C204" t="s">
        <v>188</v>
      </c>
      <c r="I204" s="5">
        <v>43000000000</v>
      </c>
      <c r="J204" s="5">
        <v>122000000000</v>
      </c>
      <c r="K204" s="5">
        <v>41000000000</v>
      </c>
      <c r="L204" s="5">
        <v>35000000000</v>
      </c>
      <c r="M204" s="5">
        <v>36000000000</v>
      </c>
    </row>
    <row r="205" spans="3:13" ht="15.5" x14ac:dyDescent="0.35">
      <c r="C205" t="s">
        <v>189</v>
      </c>
      <c r="I205" s="5">
        <v>1000000000</v>
      </c>
      <c r="J205" s="5">
        <v>-82000000000</v>
      </c>
      <c r="K205" s="5">
        <v>3000000000</v>
      </c>
      <c r="L205" s="5">
        <v>-13000000000</v>
      </c>
      <c r="M205" s="5">
        <v>0</v>
      </c>
    </row>
    <row r="206" spans="3:13" ht="15.5" x14ac:dyDescent="0.35">
      <c r="C206" t="s">
        <v>190</v>
      </c>
      <c r="I206" s="5">
        <v>0</v>
      </c>
      <c r="J206" s="5">
        <v>-1000000000</v>
      </c>
      <c r="K206" s="5">
        <v>0</v>
      </c>
      <c r="L206" s="5">
        <v>0</v>
      </c>
      <c r="M206" s="5">
        <v>-4000000000</v>
      </c>
    </row>
    <row r="207" spans="3:13" ht="15.5" x14ac:dyDescent="0.35">
      <c r="C207" t="s">
        <v>15</v>
      </c>
      <c r="I207" s="5">
        <v>1000000000</v>
      </c>
      <c r="J207" s="5">
        <v>-83000000000</v>
      </c>
      <c r="K207" s="5">
        <v>3000000000</v>
      </c>
      <c r="L207" s="5">
        <v>-14000000000</v>
      </c>
      <c r="M207" s="5">
        <v>-4000000000</v>
      </c>
    </row>
    <row r="208" spans="3:13" ht="15.5" x14ac:dyDescent="0.35">
      <c r="C208" t="s">
        <v>17</v>
      </c>
      <c r="I208" s="6">
        <v>0.3</v>
      </c>
      <c r="J208" s="6">
        <v>-21.73</v>
      </c>
      <c r="K208" s="6">
        <v>0.99</v>
      </c>
      <c r="L208" s="6">
        <v>-223591.89</v>
      </c>
      <c r="M208" s="6">
        <v>-2759172.38</v>
      </c>
    </row>
    <row r="210" spans="2:13" ht="15.5" x14ac:dyDescent="0.35">
      <c r="B210" t="s">
        <v>191</v>
      </c>
      <c r="C210" t="s">
        <v>192</v>
      </c>
      <c r="D210" s="5">
        <v>-3000000000</v>
      </c>
      <c r="E210" s="5">
        <v>-4000000000</v>
      </c>
      <c r="F210" s="5">
        <v>-5000000000</v>
      </c>
      <c r="G210" s="5">
        <v>-5000000000</v>
      </c>
      <c r="H210" s="5">
        <v>-14000000000</v>
      </c>
      <c r="I210" s="5">
        <v>-12000000000</v>
      </c>
      <c r="J210" s="5">
        <v>855000000</v>
      </c>
      <c r="K210" s="5">
        <v>1000000000</v>
      </c>
      <c r="L210" s="5">
        <v>-11000000000</v>
      </c>
      <c r="M210" s="5">
        <v>3000000000</v>
      </c>
    </row>
    <row r="211" spans="2:13" ht="15.5" x14ac:dyDescent="0.35">
      <c r="C211" t="s">
        <v>45</v>
      </c>
      <c r="D211" s="6">
        <v>-0.86</v>
      </c>
      <c r="E211" s="6">
        <v>-1.04</v>
      </c>
      <c r="F211" s="6">
        <v>-1.24</v>
      </c>
      <c r="G211" s="6">
        <v>-1.24</v>
      </c>
      <c r="H211" s="6">
        <v>-3.79</v>
      </c>
      <c r="I211" s="6">
        <v>-3.1</v>
      </c>
      <c r="J211" s="6">
        <v>0.22</v>
      </c>
      <c r="K211" s="6">
        <v>0.31</v>
      </c>
      <c r="L211" s="6">
        <v>-2.79</v>
      </c>
      <c r="M211" s="6">
        <v>0.77</v>
      </c>
    </row>
    <row r="212" spans="2:13" ht="15.5" x14ac:dyDescent="0.35">
      <c r="C212" t="s">
        <v>193</v>
      </c>
      <c r="D212" s="5">
        <v>3000000000</v>
      </c>
      <c r="E212" s="5">
        <v>3000000000</v>
      </c>
      <c r="F212" s="5">
        <v>7000000000</v>
      </c>
      <c r="G212" s="5">
        <v>8000000000</v>
      </c>
      <c r="H212" s="5">
        <v>13000000000</v>
      </c>
      <c r="I212" s="5">
        <v>40000000000</v>
      </c>
      <c r="J212" s="5">
        <v>72000000000</v>
      </c>
      <c r="K212" s="5">
        <v>60000000000</v>
      </c>
      <c r="L212" s="5">
        <v>14000000000</v>
      </c>
      <c r="M212" s="5">
        <v>33000000000</v>
      </c>
    </row>
    <row r="213" spans="2:13" ht="15.5" x14ac:dyDescent="0.35">
      <c r="C213" t="s">
        <v>194</v>
      </c>
      <c r="I213" s="6">
        <v>-9.24</v>
      </c>
    </row>
    <row r="214" spans="2:13" ht="15.5" x14ac:dyDescent="0.35">
      <c r="C214" t="s">
        <v>292</v>
      </c>
      <c r="I214" s="5">
        <v>-8</v>
      </c>
    </row>
    <row r="215" spans="2:13" ht="15.5" x14ac:dyDescent="0.35">
      <c r="C215" t="s">
        <v>195</v>
      </c>
      <c r="I215" s="6">
        <v>6.95</v>
      </c>
    </row>
    <row r="216" spans="2:13" ht="15.5" x14ac:dyDescent="0.35">
      <c r="C216" t="s">
        <v>293</v>
      </c>
      <c r="I216" s="6">
        <v>-0.125</v>
      </c>
    </row>
    <row r="217" spans="2:13" ht="15.5" x14ac:dyDescent="0.35">
      <c r="C217" t="s">
        <v>294</v>
      </c>
      <c r="I217" s="6">
        <v>6.34</v>
      </c>
    </row>
    <row r="218" spans="2:13" ht="15.5" x14ac:dyDescent="0.35">
      <c r="C218" t="s">
        <v>196</v>
      </c>
      <c r="I218" s="6">
        <v>1.02</v>
      </c>
    </row>
    <row r="219" spans="2:13" ht="15.5" x14ac:dyDescent="0.35">
      <c r="C219" t="s">
        <v>295</v>
      </c>
      <c r="I219" s="6">
        <v>-50.75</v>
      </c>
    </row>
    <row r="220" spans="2:13" ht="15.5" x14ac:dyDescent="0.35">
      <c r="C220" t="s">
        <v>296</v>
      </c>
      <c r="I220" s="6">
        <v>-50.75</v>
      </c>
    </row>
    <row r="221" spans="2:13" ht="15.5" x14ac:dyDescent="0.35">
      <c r="C221" t="s">
        <v>297</v>
      </c>
      <c r="I221" s="6">
        <v>-9.85</v>
      </c>
    </row>
    <row r="222" spans="2:13" ht="15.5" x14ac:dyDescent="0.35">
      <c r="C222" t="s">
        <v>301</v>
      </c>
      <c r="I222" s="6">
        <v>-4.37</v>
      </c>
    </row>
    <row r="223" spans="2:13" ht="15.5" x14ac:dyDescent="0.35">
      <c r="C223" t="s">
        <v>197</v>
      </c>
      <c r="I223" s="6">
        <v>-3.79</v>
      </c>
    </row>
    <row r="224" spans="2:13" ht="15.5" x14ac:dyDescent="0.35">
      <c r="C224" t="s">
        <v>302</v>
      </c>
      <c r="I224" s="6">
        <v>5.52</v>
      </c>
    </row>
    <row r="225" spans="3:9" ht="15.5" x14ac:dyDescent="0.35">
      <c r="C225" t="s">
        <v>198</v>
      </c>
      <c r="D225" s="6">
        <v>0.08</v>
      </c>
    </row>
    <row r="226" spans="3:9" ht="15.5" x14ac:dyDescent="0.35">
      <c r="C226" t="s">
        <v>199</v>
      </c>
      <c r="I226" s="6">
        <v>34.28</v>
      </c>
    </row>
    <row r="227" spans="3:9" ht="15.5" x14ac:dyDescent="0.35">
      <c r="C227" t="s">
        <v>303</v>
      </c>
      <c r="I227" s="6">
        <v>-0.69</v>
      </c>
    </row>
    <row r="228" spans="3:9" ht="15.5" x14ac:dyDescent="0.35">
      <c r="C228" t="s">
        <v>200</v>
      </c>
      <c r="D228" s="6">
        <v>2.4700000000000002</v>
      </c>
    </row>
    <row r="229" spans="3:9" ht="15.5" x14ac:dyDescent="0.35">
      <c r="C229" t="s">
        <v>201</v>
      </c>
      <c r="D229" s="6">
        <v>2.4500000000000002</v>
      </c>
    </row>
    <row r="230" spans="3:9" ht="15.5" x14ac:dyDescent="0.35">
      <c r="C230" t="s">
        <v>202</v>
      </c>
      <c r="D230" s="6">
        <v>0.16</v>
      </c>
    </row>
    <row r="231" spans="3:9" ht="15.5" x14ac:dyDescent="0.35">
      <c r="C231" t="s">
        <v>203</v>
      </c>
      <c r="D231" s="6">
        <v>0.22</v>
      </c>
    </row>
    <row r="232" spans="3:9" ht="15.5" x14ac:dyDescent="0.35">
      <c r="C232" t="s">
        <v>204</v>
      </c>
      <c r="D232" s="6">
        <v>0.13</v>
      </c>
    </row>
    <row r="233" spans="3:9" ht="15.5" x14ac:dyDescent="0.35">
      <c r="C233" t="s">
        <v>205</v>
      </c>
      <c r="D233" s="6">
        <v>1.22</v>
      </c>
    </row>
    <row r="234" spans="3:9" ht="15.5" x14ac:dyDescent="0.35">
      <c r="C234" t="s">
        <v>304</v>
      </c>
      <c r="I234" s="6">
        <v>-5.29</v>
      </c>
    </row>
    <row r="235" spans="3:9" ht="15.5" x14ac:dyDescent="0.35">
      <c r="C235" t="s">
        <v>13</v>
      </c>
      <c r="D235" s="5">
        <v>0</v>
      </c>
    </row>
    <row r="236" spans="3:9" ht="15.5" x14ac:dyDescent="0.35">
      <c r="C236" t="s">
        <v>206</v>
      </c>
      <c r="I236" s="6">
        <v>5.22</v>
      </c>
    </row>
    <row r="237" spans="3:9" ht="15.5" x14ac:dyDescent="0.35">
      <c r="C237" t="s">
        <v>207</v>
      </c>
      <c r="I237" s="6">
        <v>-0.10460000000000001</v>
      </c>
    </row>
    <row r="238" spans="3:9" ht="15.5" x14ac:dyDescent="0.35">
      <c r="C238" t="s">
        <v>208</v>
      </c>
      <c r="I238" s="6">
        <v>-0.12759999999999999</v>
      </c>
    </row>
    <row r="239" spans="3:9" ht="15.5" x14ac:dyDescent="0.35">
      <c r="C239" t="s">
        <v>209</v>
      </c>
      <c r="I239" s="6">
        <v>-0.1157</v>
      </c>
    </row>
    <row r="240" spans="3:9" ht="15.5" x14ac:dyDescent="0.35">
      <c r="C240" t="s">
        <v>305</v>
      </c>
      <c r="I240" s="6">
        <v>-0.11</v>
      </c>
    </row>
    <row r="241" spans="3:9" ht="15.5" x14ac:dyDescent="0.35">
      <c r="C241" t="s">
        <v>210</v>
      </c>
      <c r="D241" s="6">
        <v>1182.1300000000001</v>
      </c>
    </row>
    <row r="242" spans="3:9" ht="15.5" x14ac:dyDescent="0.35">
      <c r="C242" t="s">
        <v>211</v>
      </c>
      <c r="D242" s="6">
        <v>31.67</v>
      </c>
    </row>
    <row r="243" spans="3:9" ht="15.5" x14ac:dyDescent="0.35">
      <c r="C243" t="s">
        <v>212</v>
      </c>
      <c r="D243" s="6">
        <v>4.93</v>
      </c>
    </row>
    <row r="244" spans="3:9" ht="15.5" x14ac:dyDescent="0.35">
      <c r="C244" t="s">
        <v>213</v>
      </c>
      <c r="D244" s="6">
        <v>1208.8699999999999</v>
      </c>
    </row>
    <row r="245" spans="3:9" ht="15.5" x14ac:dyDescent="0.35">
      <c r="C245" t="s">
        <v>214</v>
      </c>
      <c r="D245" s="6">
        <v>0.08</v>
      </c>
    </row>
    <row r="246" spans="3:9" ht="15.5" x14ac:dyDescent="0.35">
      <c r="C246" t="s">
        <v>306</v>
      </c>
      <c r="I246" s="6">
        <v>0.13</v>
      </c>
    </row>
    <row r="247" spans="3:9" ht="15.5" x14ac:dyDescent="0.35">
      <c r="C247" t="s">
        <v>307</v>
      </c>
      <c r="I247" s="6">
        <v>17.579999999999998</v>
      </c>
    </row>
    <row r="248" spans="3:9" ht="15.5" x14ac:dyDescent="0.35">
      <c r="C248" t="s">
        <v>41</v>
      </c>
      <c r="I248" s="5">
        <v>133000000000</v>
      </c>
    </row>
    <row r="249" spans="3:9" ht="15.5" x14ac:dyDescent="0.35">
      <c r="C249" t="s">
        <v>215</v>
      </c>
      <c r="I249" s="5">
        <v>153000000000</v>
      </c>
    </row>
    <row r="250" spans="3:9" ht="15.5" x14ac:dyDescent="0.35">
      <c r="C250" t="s">
        <v>216</v>
      </c>
      <c r="I250" s="5">
        <v>3810000000</v>
      </c>
    </row>
    <row r="251" spans="3:9" ht="15.5" x14ac:dyDescent="0.35">
      <c r="C251" t="s">
        <v>217</v>
      </c>
      <c r="I251" s="6">
        <v>0.2</v>
      </c>
    </row>
    <row r="252" spans="3:9" ht="15.5" x14ac:dyDescent="0.35">
      <c r="C252" t="s">
        <v>218</v>
      </c>
      <c r="D252" s="6">
        <v>3.1099999999999999E-2</v>
      </c>
    </row>
    <row r="253" spans="3:9" ht="15.5" x14ac:dyDescent="0.35">
      <c r="C253" t="s">
        <v>219</v>
      </c>
      <c r="D253" s="6">
        <v>-0.72799999999999998</v>
      </c>
    </row>
    <row r="254" spans="3:9" ht="15.5" x14ac:dyDescent="0.35">
      <c r="C254" t="s">
        <v>220</v>
      </c>
      <c r="D254" s="6">
        <v>-0.99519999999999997</v>
      </c>
    </row>
    <row r="255" spans="3:9" ht="15.5" x14ac:dyDescent="0.35">
      <c r="C255" t="s">
        <v>221</v>
      </c>
      <c r="D255" s="6">
        <v>-0.78170000000000006</v>
      </c>
    </row>
    <row r="256" spans="3:9" ht="15.5" x14ac:dyDescent="0.35">
      <c r="C256" t="s">
        <v>222</v>
      </c>
      <c r="D256" s="6">
        <v>-0.97549999999999992</v>
      </c>
    </row>
    <row r="257" spans="3:9" ht="15.5" x14ac:dyDescent="0.35">
      <c r="C257" t="s">
        <v>223</v>
      </c>
      <c r="D257" s="6">
        <v>-6.3383000000000003</v>
      </c>
    </row>
    <row r="258" spans="3:9" ht="15.5" x14ac:dyDescent="0.35">
      <c r="C258" t="s">
        <v>224</v>
      </c>
      <c r="I258" s="5">
        <v>3</v>
      </c>
    </row>
    <row r="259" spans="3:9" ht="15.5" x14ac:dyDescent="0.35">
      <c r="C259" t="s">
        <v>225</v>
      </c>
      <c r="I259" s="6">
        <v>0.15</v>
      </c>
    </row>
    <row r="260" spans="3:9" ht="15.5" x14ac:dyDescent="0.35">
      <c r="C260" t="s">
        <v>226</v>
      </c>
      <c r="I260" s="6">
        <v>0.14000000000000001</v>
      </c>
    </row>
    <row r="261" spans="3:9" ht="15.5" x14ac:dyDescent="0.35">
      <c r="C261" t="s">
        <v>308</v>
      </c>
      <c r="I261" s="6">
        <v>0.17</v>
      </c>
    </row>
    <row r="262" spans="3:9" ht="15.5" x14ac:dyDescent="0.35">
      <c r="C262" t="s">
        <v>228</v>
      </c>
      <c r="I262" s="6">
        <v>0.19</v>
      </c>
    </row>
    <row r="263" spans="3:9" ht="15.5" x14ac:dyDescent="0.35">
      <c r="C263" t="s">
        <v>229</v>
      </c>
      <c r="I263" s="6">
        <v>0.55000000000000004</v>
      </c>
    </row>
    <row r="264" spans="3:9" ht="15.5" x14ac:dyDescent="0.35">
      <c r="C264" t="s">
        <v>230</v>
      </c>
      <c r="I264" s="6">
        <v>0.27</v>
      </c>
    </row>
    <row r="265" spans="3:9" ht="15.5" x14ac:dyDescent="0.35">
      <c r="C265" t="s">
        <v>309</v>
      </c>
      <c r="I265" s="5">
        <v>21000000000</v>
      </c>
    </row>
    <row r="266" spans="3:9" ht="15.5" x14ac:dyDescent="0.35">
      <c r="C266" t="s">
        <v>310</v>
      </c>
      <c r="I266" s="5">
        <v>2000000000</v>
      </c>
    </row>
    <row r="267" spans="3:9" ht="15.5" x14ac:dyDescent="0.35">
      <c r="C267" t="s">
        <v>312</v>
      </c>
      <c r="I267" s="5">
        <v>-17000000000</v>
      </c>
    </row>
    <row r="268" spans="3:9" ht="15.5" x14ac:dyDescent="0.35">
      <c r="C268" t="s">
        <v>231</v>
      </c>
      <c r="D268" s="5">
        <v>0</v>
      </c>
    </row>
    <row r="269" spans="3:9" ht="15.5" x14ac:dyDescent="0.35">
      <c r="C269" t="s">
        <v>232</v>
      </c>
      <c r="D269" s="5">
        <v>159000000000</v>
      </c>
    </row>
    <row r="270" spans="3:9" ht="15.5" x14ac:dyDescent="0.35">
      <c r="C270" t="s">
        <v>233</v>
      </c>
      <c r="D270" s="5">
        <v>29000000000</v>
      </c>
    </row>
    <row r="271" spans="3:9" ht="15.5" x14ac:dyDescent="0.35">
      <c r="C271" t="s">
        <v>176</v>
      </c>
      <c r="D271" s="5">
        <v>39000000000</v>
      </c>
    </row>
    <row r="272" spans="3:9" ht="15.5" x14ac:dyDescent="0.35">
      <c r="C272" t="s">
        <v>175</v>
      </c>
      <c r="I272" s="5">
        <v>131000000000</v>
      </c>
    </row>
    <row r="273" spans="3:9" ht="15.5" x14ac:dyDescent="0.35">
      <c r="C273" t="s">
        <v>174</v>
      </c>
      <c r="D273" s="5">
        <v>0</v>
      </c>
    </row>
    <row r="274" spans="3:9" ht="15.5" x14ac:dyDescent="0.35">
      <c r="C274" t="s">
        <v>173</v>
      </c>
      <c r="D274" s="5">
        <v>20000000000</v>
      </c>
    </row>
    <row r="275" spans="3:9" ht="15.5" x14ac:dyDescent="0.35">
      <c r="C275" t="s">
        <v>24</v>
      </c>
      <c r="D275" s="5">
        <v>20000000000</v>
      </c>
    </row>
    <row r="276" spans="3:9" ht="15.5" x14ac:dyDescent="0.35">
      <c r="C276" t="s">
        <v>21</v>
      </c>
      <c r="D276" s="5">
        <v>20000000000</v>
      </c>
    </row>
    <row r="277" spans="3:9" ht="15.5" x14ac:dyDescent="0.35">
      <c r="C277" t="s">
        <v>234</v>
      </c>
      <c r="I277" s="5">
        <v>131000000000</v>
      </c>
    </row>
    <row r="278" spans="3:9" ht="15.5" x14ac:dyDescent="0.35">
      <c r="C278" t="s">
        <v>313</v>
      </c>
      <c r="I278" s="5">
        <v>-3000000000</v>
      </c>
    </row>
    <row r="279" spans="3:9" ht="15.5" x14ac:dyDescent="0.35">
      <c r="C279" t="s">
        <v>314</v>
      </c>
      <c r="I279" s="5">
        <v>6000000000</v>
      </c>
    </row>
    <row r="280" spans="3:9" ht="15.5" x14ac:dyDescent="0.35">
      <c r="C280" t="s">
        <v>315</v>
      </c>
      <c r="I280" s="5">
        <v>-3000000000</v>
      </c>
    </row>
    <row r="281" spans="3:9" ht="15.5" x14ac:dyDescent="0.35">
      <c r="C281" t="s">
        <v>317</v>
      </c>
      <c r="I281" s="5">
        <v>-3000000000</v>
      </c>
    </row>
  </sheetData>
  <pageMargins left="0.7" right="0.7" top="0.75" bottom="0.75" header="0.3" footer="0.3"/>
  <ignoredErrors>
    <ignoredError sqref="A1:M282" numberStoredAsText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N26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1459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1460</v>
      </c>
      <c r="D2" s="2" vm="3">
        <f ca="1">IFERROR(_xlfn.STOCKHISTORY("XIDX:" &amp; $C$1, D3, , 0, 0, 1), "Libur")</f>
        <v>54</v>
      </c>
      <c r="E2" s="2" vm="3">
        <f ca="1">IFERROR(_xlfn.STOCKHISTORY("XIDX:" &amp; $C$1, E3, , 0, 0, 1), "Libur")</f>
        <v>54</v>
      </c>
      <c r="H2" s="2" vm="3">
        <f ca="1">IFERROR(INDEX(D2:G2,COUNT(D2:G2)),"")</f>
        <v>54</v>
      </c>
      <c r="I2" s="2" vm="247">
        <f t="shared" ref="I2:N2" ca="1" si="0">IFERROR(_xlfn.STOCKHISTORY("XIDX:" &amp; $C$1, I1, , 0, 0, 1), "Libur")</f>
        <v>60</v>
      </c>
      <c r="J2" s="2" vm="14">
        <f t="shared" ca="1" si="0"/>
        <v>50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8287644078</v>
      </c>
      <c r="E4" s="2">
        <f>IFERROR(INDEX(E51:E500,MATCH($C$4,$C$51:$C$500,0)),"")</f>
        <v>7429682239</v>
      </c>
      <c r="H4" s="2">
        <f>IFERROR(SUM(D4:G4)*(4/MAX(1,COUNT(D4:G4))),"")</f>
        <v>31434652634</v>
      </c>
      <c r="I4" s="2">
        <f t="shared" ref="I4:N4" si="1">IFERROR(INDEX(I51:I500,MATCH($C$4,$C$51:$C$500,0)),"")</f>
        <v>34483225173</v>
      </c>
      <c r="J4" s="2">
        <f t="shared" si="1"/>
        <v>29069027670</v>
      </c>
      <c r="K4" s="2">
        <f t="shared" si="1"/>
        <v>26212236062</v>
      </c>
      <c r="L4" s="2">
        <f t="shared" si="1"/>
        <v>22610835661</v>
      </c>
      <c r="M4" s="2">
        <f t="shared" si="1"/>
        <v>14665244751</v>
      </c>
      <c r="N4" s="2">
        <f t="shared" si="1"/>
        <v>10453717523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869342386</v>
      </c>
      <c r="E5" s="2">
        <f>IFERROR(INDEX(E51:E500,MATCH($C$5,$C$51:$C$500,0)),"")</f>
        <v>358179764</v>
      </c>
      <c r="H5" s="2">
        <f>IFERROR(SUM(D5:G5)*(4/MAX(1,COUNT(D5:G5))),"")</f>
        <v>2455044300</v>
      </c>
      <c r="I5" s="2">
        <f t="shared" ref="I5:N5" si="2">IFERROR(INDEX(I51:I500,MATCH($C$5,$C$51:$C$500,0)),"")</f>
        <v>3234029358</v>
      </c>
      <c r="J5" s="2">
        <f t="shared" si="2"/>
        <v>3200051459</v>
      </c>
      <c r="K5" s="2">
        <f t="shared" si="2"/>
        <v>33934442686</v>
      </c>
      <c r="L5" s="2">
        <f t="shared" si="2"/>
        <v>1419929055</v>
      </c>
      <c r="M5" s="2">
        <f t="shared" si="2"/>
        <v>-442574170</v>
      </c>
      <c r="N5" s="2">
        <f t="shared" si="2"/>
        <v>-864003455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78757716846</v>
      </c>
      <c r="E6" s="2">
        <f>IFERROR(INDEX(E51:E500,MATCH($C$6,$C$51:$C$500,0)),"")</f>
        <v>77888374460</v>
      </c>
      <c r="H6" s="2">
        <f>IFERROR(INDEX(D6:G6,COUNT(D6:G6)),"")</f>
        <v>77888374460</v>
      </c>
      <c r="I6" s="2">
        <f t="shared" ref="I6:N6" si="3">IFERROR(INDEX(I51:I500,MATCH($C$6,$C$51:$C$500,0)),"")</f>
        <v>77530194696</v>
      </c>
      <c r="J6" s="2">
        <f t="shared" si="3"/>
        <v>74296165338</v>
      </c>
      <c r="K6" s="2">
        <f t="shared" si="3"/>
        <v>52777606016</v>
      </c>
      <c r="L6" s="2">
        <f t="shared" si="3"/>
        <v>-706836670</v>
      </c>
      <c r="M6" s="2">
        <f t="shared" si="3"/>
        <v>-2126765725</v>
      </c>
      <c r="N6" s="2">
        <f t="shared" si="3"/>
        <v>-1684191555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1</v>
      </c>
      <c r="E7" s="3">
        <f>IFERROR(INDEX(E51:E500,MATCH($C$7,$C$51:$C$500,0))/1000000000,"")</f>
        <v>1</v>
      </c>
      <c r="H7" s="3">
        <f>IFERROR(INDEX(D7:G7,COUNT(D7:G7)),"")</f>
        <v>1</v>
      </c>
      <c r="I7" s="3">
        <f t="shared" ref="I7:N7" si="4">IFERROR(INDEX(I51:I500,MATCH($C$7,$C$51:$C$500,0))/1000000000,"")</f>
        <v>1</v>
      </c>
      <c r="J7" s="3">
        <f t="shared" si="4"/>
        <v>1</v>
      </c>
      <c r="K7" s="3">
        <f t="shared" si="4"/>
        <v>0.8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1000000000</v>
      </c>
      <c r="E8" s="2">
        <f>IFERROR(INDEX(E51:E500,MATCH("Free cash flow (Quarter)",$C$51:$C$500,0)),"")</f>
        <v>1000000000</v>
      </c>
      <c r="H8" s="2">
        <f>IFERROR(INDEX(D8:G8,COUNT(D8:G8)),"")</f>
        <v>1000000000</v>
      </c>
      <c r="I8" s="2">
        <f t="shared" ref="I8:N8" si="5">IFERROR(INDEX(I51:I500,MATCH($C$8,$C$51:$C$500,0)),"")</f>
        <v>-5000000000</v>
      </c>
      <c r="J8" s="2">
        <f t="shared" si="5"/>
        <v>-17000000000</v>
      </c>
      <c r="K8" s="2">
        <f t="shared" si="5"/>
        <v>-2000000000</v>
      </c>
      <c r="L8" s="2">
        <f t="shared" si="5"/>
        <v>-2000000000</v>
      </c>
      <c r="M8" s="2">
        <f t="shared" si="5"/>
        <v>-3000000000</v>
      </c>
      <c r="N8" s="2">
        <f t="shared" si="5"/>
        <v>-5000000000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0.78</v>
      </c>
      <c r="E9" s="3">
        <f>IFERROR(INDEX(E51:E500,MATCH("Free cash flow per share (Quarter)",$C$51:$C$500,0)),"")</f>
        <v>0.63</v>
      </c>
      <c r="H9" s="3">
        <f>IFERROR(INDEX(D9:G9,COUNT(D9:G9)),"")</f>
        <v>0.63</v>
      </c>
      <c r="I9" s="3">
        <f t="shared" ref="I9:N9" si="6">IFERROR(INDEX(I51:I500,MATCH($C$9,$C$51:$C$500,0)),"")</f>
        <v>-4.59</v>
      </c>
      <c r="J9" s="3">
        <f t="shared" si="6"/>
        <v>-17.079999999999998</v>
      </c>
      <c r="K9" s="3">
        <f t="shared" si="6"/>
        <v>-2.33</v>
      </c>
      <c r="L9" s="3">
        <f t="shared" si="6"/>
        <v>-1981385.07</v>
      </c>
      <c r="M9" s="3">
        <f t="shared" si="6"/>
        <v>-3564040.5</v>
      </c>
      <c r="N9" s="3">
        <f t="shared" si="6"/>
        <v>-5234476.78</v>
      </c>
    </row>
    <row r="10" spans="1:14" ht="15.5" x14ac:dyDescent="0.35">
      <c r="C10" t="s">
        <v>18</v>
      </c>
      <c r="D10" s="3">
        <f ca="1">IFERROR(IF(D9=0,"",D2/D9),"")</f>
        <v>69.230769230769226</v>
      </c>
      <c r="E10" s="3">
        <f ca="1">IFERROR(IF(E9=0,"",E2/E9),"")</f>
        <v>85.714285714285708</v>
      </c>
      <c r="I10" s="3">
        <f t="shared" ref="I10:N10" ca="1" si="7">IFERROR(IF(I9=0,"",I2/I9),"")</f>
        <v>-13.071895424836601</v>
      </c>
      <c r="J10" s="3">
        <f t="shared" ca="1" si="7"/>
        <v>-2.9274004683840751</v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173611399</v>
      </c>
      <c r="E11" s="2">
        <f>IFERROR(INDEX(E51:E500,MATCH($C$11,$C$51:$C$500,0)),"")</f>
        <v>200859203</v>
      </c>
      <c r="H11" s="2">
        <f>IFERROR(INDEX(D11:G11,COUNT(D11:G11)),"")</f>
        <v>200859203</v>
      </c>
      <c r="I11" s="2">
        <f t="shared" ref="I11:N11" si="8">IFERROR(INDEX(I51:I500,MATCH($C$11,$C$51:$C$500,0)),"")</f>
        <v>380807118</v>
      </c>
      <c r="J11" s="2">
        <f t="shared" si="8"/>
        <v>3604180842</v>
      </c>
      <c r="K11" s="2">
        <f t="shared" si="8"/>
        <v>606573516</v>
      </c>
      <c r="L11" s="2">
        <f t="shared" si="8"/>
        <v>54751850</v>
      </c>
      <c r="M11" s="2">
        <f t="shared" si="8"/>
        <v>293950634</v>
      </c>
      <c r="N11" s="2">
        <f t="shared" si="8"/>
        <v>308022796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16000000000</v>
      </c>
      <c r="E12" s="2">
        <f>IFERROR(INDEX(E51:E500,MATCH("Net Debt (Quarter)",$C$51:$C$500,0)),"")</f>
        <v>16000000000</v>
      </c>
      <c r="H12" s="2">
        <f>IFERROR(INDEX(D12:G12,COUNT(D12:G12)),"")</f>
        <v>16000000000</v>
      </c>
      <c r="I12" s="2">
        <f t="shared" ref="I12:N12" si="9">IFERROR(INDEX(I51:I500,MATCH($C$12,$C$51:$C$500,0)),"")</f>
        <v>17000000000</v>
      </c>
      <c r="J12" s="2">
        <f t="shared" si="9"/>
        <v>12000000000</v>
      </c>
      <c r="K12" s="2">
        <f t="shared" si="9"/>
        <v>14000000000</v>
      </c>
      <c r="L12" s="2">
        <f t="shared" si="9"/>
        <v>15000000000</v>
      </c>
      <c r="M12" s="2">
        <f t="shared" si="9"/>
        <v>16000000000</v>
      </c>
      <c r="N12" s="2">
        <f t="shared" si="9"/>
        <v>16000000000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16000000000</v>
      </c>
      <c r="E13" s="2">
        <f>IFERROR(INDEX(E51:E500,MATCH("Total Debt (Quarter)",$C$51:$C$500,0)),"")</f>
        <v>17000000000</v>
      </c>
      <c r="H13" s="2">
        <f>IFERROR(INDEX(D13:G13,COUNT(D13:G13)),"")</f>
        <v>17000000000</v>
      </c>
      <c r="I13" s="2">
        <f t="shared" ref="I13:N13" si="10">IFERROR(INDEX(I51:I500,MATCH($C$13,$C$51:$C$500,0)),"")</f>
        <v>17000000000</v>
      </c>
      <c r="J13" s="2">
        <f t="shared" si="10"/>
        <v>16000000000</v>
      </c>
      <c r="K13" s="2">
        <f t="shared" si="10"/>
        <v>14000000000</v>
      </c>
      <c r="L13" s="2">
        <f t="shared" si="10"/>
        <v>16000000000</v>
      </c>
      <c r="M13" s="2">
        <f t="shared" si="10"/>
        <v>17000000000</v>
      </c>
      <c r="N13" s="2">
        <f t="shared" si="10"/>
        <v>17000000000</v>
      </c>
    </row>
    <row r="14" spans="1:14" ht="15.5" x14ac:dyDescent="0.35">
      <c r="C14" t="s">
        <v>27</v>
      </c>
      <c r="D14" s="2">
        <f>IFERROR(INDEX(D51:D500,MATCH($C$14,$C$51:$C$500,0)),"")</f>
        <v>-440420518</v>
      </c>
      <c r="E14" s="2">
        <f>IFERROR(INDEX(E51:E500,MATCH($C$14,$C$51:$C$500,0)),"")</f>
        <v>-452010293</v>
      </c>
      <c r="H14" s="2">
        <f>IFERROR(SUM(D14:G14)*(4/MAX(1,COUNT(D14:G14))),"")</f>
        <v>-1784861622</v>
      </c>
      <c r="I14" s="2">
        <f t="shared" ref="I14:N14" si="11">IFERROR(INDEX(I51:I500,MATCH($C$14,$C$51:$C$500,0)),"")</f>
        <v>-1621281271</v>
      </c>
      <c r="J14" s="2">
        <f t="shared" si="11"/>
        <v>-904869815</v>
      </c>
      <c r="K14" s="2">
        <f t="shared" si="11"/>
        <v>-1673626770</v>
      </c>
      <c r="L14" s="2">
        <f t="shared" si="11"/>
        <v>-911741557</v>
      </c>
      <c r="M14" s="2">
        <f t="shared" si="11"/>
        <v>-410558108</v>
      </c>
      <c r="N14" s="2">
        <f t="shared" si="11"/>
        <v>-420097029</v>
      </c>
    </row>
    <row r="15" spans="1:14" ht="15.5" x14ac:dyDescent="0.35">
      <c r="C15" t="s">
        <v>28</v>
      </c>
      <c r="D15" s="2">
        <f>IFERROR(INDEX(D51:D500,MATCH($C$15,$C$51:$C$500,0)),"")</f>
        <v>-191730872</v>
      </c>
      <c r="E15" s="2">
        <f>IFERROR(INDEX(E51:E500,MATCH($C$15,$C$51:$C$500,0)),"")</f>
        <v>-100261709</v>
      </c>
      <c r="H15" s="2">
        <f>IFERROR(SUM(D15:G15)*(4/MAX(1,COUNT(D15:G15))),"")</f>
        <v>-583985162</v>
      </c>
      <c r="I15" s="2">
        <f t="shared" ref="I15:N15" si="12">IFERROR(INDEX(I51:I500,MATCH($C$15,$C$51:$C$500,0)),"")</f>
        <v>-939016774</v>
      </c>
      <c r="J15" s="2">
        <f t="shared" si="12"/>
        <v>-236657777</v>
      </c>
      <c r="K15" s="2">
        <f t="shared" si="12"/>
        <v>-1083040100</v>
      </c>
      <c r="L15" s="2">
        <f t="shared" si="12"/>
        <v>-387151114</v>
      </c>
      <c r="M15" s="2">
        <f t="shared" si="12"/>
        <v>-180303906</v>
      </c>
      <c r="N15" s="2">
        <f t="shared" si="12"/>
        <v>-74769235</v>
      </c>
    </row>
    <row r="16" spans="1:14" ht="15.5" x14ac:dyDescent="0.35">
      <c r="C16" t="s">
        <v>29</v>
      </c>
      <c r="D16" s="2">
        <f>IFERROR(INDEX(D51:D500,MATCH($C$16,$C$51:$C$500,0)),"")</f>
        <v>1061073258</v>
      </c>
      <c r="E16" s="2">
        <f>IFERROR(INDEX(E51:E500,MATCH($C$16,$C$51:$C$500,0)),"")</f>
        <v>458441473</v>
      </c>
      <c r="H16" s="2">
        <f>IFERROR(SUM(D16:G16)*(4/MAX(1,COUNT(D16:G16))),"")</f>
        <v>3039029462</v>
      </c>
      <c r="I16" s="2">
        <f t="shared" ref="I16:N16" si="13">IFERROR(INDEX(I51:I500,MATCH($C$16,$C$51:$C$500,0)),"")</f>
        <v>4081173767</v>
      </c>
      <c r="J16" s="2">
        <f t="shared" si="13"/>
        <v>3461025185</v>
      </c>
      <c r="K16" s="2">
        <f t="shared" si="13"/>
        <v>2353599623</v>
      </c>
      <c r="L16" s="2">
        <f t="shared" si="13"/>
        <v>1748655519</v>
      </c>
      <c r="M16" s="2">
        <f t="shared" si="13"/>
        <v>-165982470</v>
      </c>
      <c r="N16" s="2">
        <f t="shared" si="13"/>
        <v>-789234220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38</v>
      </c>
      <c r="C19" t="s">
        <v>39</v>
      </c>
    </row>
    <row r="20" spans="1:14" ht="15.5" x14ac:dyDescent="0.35">
      <c r="A20" t="s">
        <v>40</v>
      </c>
      <c r="C20" t="s">
        <v>41</v>
      </c>
      <c r="D20" s="2">
        <f ca="1">IFERROR(D21*D2,"")</f>
        <v>54000000000</v>
      </c>
      <c r="E20" s="2">
        <f ca="1">IFERROR(E21*E2,"")</f>
        <v>54000000000</v>
      </c>
      <c r="H20" s="2">
        <f t="shared" ref="H20:N20" ca="1" si="14">IFERROR(H21*H2,"")</f>
        <v>54000000000</v>
      </c>
      <c r="I20" s="2">
        <f t="shared" ca="1" si="14"/>
        <v>60000000000</v>
      </c>
      <c r="J20" s="2">
        <f t="shared" ca="1" si="14"/>
        <v>50000000000</v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1000000000</v>
      </c>
      <c r="E21" s="2">
        <f>IFERROR(INDEX(E51:E500,MATCH($C$7,$C$51:$C$500,0)),"")</f>
        <v>1000000000</v>
      </c>
      <c r="H21" s="2">
        <f>IFERROR(INDEX(D21:G21,COUNT(D21:G21)),"")</f>
        <v>1000000000</v>
      </c>
      <c r="I21" s="2">
        <f t="shared" ref="I21:N21" si="15">IFERROR(INDEX(I51:I500,MATCH($C$7,$C$51:$C$500,0)),"")</f>
        <v>1000000000</v>
      </c>
      <c r="J21" s="2">
        <f t="shared" si="15"/>
        <v>1000000000</v>
      </c>
      <c r="K21" s="2">
        <f t="shared" si="15"/>
        <v>800000000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42</v>
      </c>
      <c r="C23" t="s">
        <v>43</v>
      </c>
      <c r="D23" s="3">
        <f>IFERROR(D5/D6*100,"")</f>
        <v>1.1038186743019489</v>
      </c>
      <c r="E23" s="3">
        <f>IFERROR(E5/E6*100,"")</f>
        <v>0.45986293395292926</v>
      </c>
      <c r="H23" s="3">
        <f t="shared" ref="H23:N23" si="16">IFERROR(H5/H6*100,"")</f>
        <v>3.1520035140299418</v>
      </c>
      <c r="I23" s="3">
        <f t="shared" si="16"/>
        <v>4.1713159249513048</v>
      </c>
      <c r="J23" s="3">
        <f t="shared" si="16"/>
        <v>4.3071556175770498</v>
      </c>
      <c r="K23" s="3">
        <f t="shared" si="16"/>
        <v>64.29704802395257</v>
      </c>
      <c r="L23" s="3">
        <f t="shared" si="16"/>
        <v>-200.885029776398</v>
      </c>
      <c r="M23" s="3">
        <f t="shared" si="16"/>
        <v>20.809728349369557</v>
      </c>
      <c r="N23" s="3">
        <f t="shared" si="16"/>
        <v>51.300783003866798</v>
      </c>
    </row>
    <row r="24" spans="1:14" ht="15.5" x14ac:dyDescent="0.35">
      <c r="C24" t="s">
        <v>44</v>
      </c>
      <c r="D24" s="4">
        <f>IFERROR(_xlfn.RRI(5,I23,D23),"")</f>
        <v>-0.23347745876413828</v>
      </c>
      <c r="E24" s="4">
        <f>IFERROR(_xlfn.RRI(5,J23,E23),"")</f>
        <v>-0.36072522426734321</v>
      </c>
      <c r="H24" s="4">
        <f t="shared" ref="H24:N24" si="17">IFERROR(_xlfn.RRI(5,M23,H23),"")</f>
        <v>-0.31441065978014904</v>
      </c>
      <c r="I24" s="4">
        <f t="shared" si="17"/>
        <v>-0.39461756212793764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45</v>
      </c>
      <c r="C25" t="s">
        <v>46</v>
      </c>
      <c r="D25" s="3">
        <f>IFERROR(INDEX(D51:D500,MATCH($A$25,$C$51:$C$500,0)),"")</f>
        <v>0.87</v>
      </c>
      <c r="E25" s="3">
        <f>IFERROR(INDEX(E51:E500,MATCH($A$25,$C$51:$C$500,0)),"")</f>
        <v>0.36</v>
      </c>
      <c r="H25" s="3">
        <f>IFERROR(INDEX(D25:G25,COUNT(D25:G25)),"")</f>
        <v>0.36</v>
      </c>
      <c r="I25" s="3">
        <f t="shared" ref="I25:N25" si="18">IFERROR(INDEX(I51:I500,MATCH($C$25,$C$51:$C$500,0)),"")</f>
        <v>3.14</v>
      </c>
      <c r="J25" s="3">
        <f t="shared" si="18"/>
        <v>3.22</v>
      </c>
      <c r="K25" s="3">
        <f t="shared" si="18"/>
        <v>1.59</v>
      </c>
      <c r="L25" s="3">
        <f t="shared" si="18"/>
        <v>1512782.67</v>
      </c>
      <c r="M25" s="3">
        <f t="shared" si="18"/>
        <v>-384762.64</v>
      </c>
      <c r="N25" s="3">
        <f t="shared" si="18"/>
        <v>-960003.84</v>
      </c>
    </row>
    <row r="26" spans="1:14" ht="15.5" x14ac:dyDescent="0.35">
      <c r="C26" t="s">
        <v>47</v>
      </c>
      <c r="D26" s="4">
        <f>IFERROR(_xlfn.RRI(5,I25,D25),"")</f>
        <v>-0.22639739962253191</v>
      </c>
      <c r="E26" s="4">
        <f>IFERROR(_xlfn.RRI(5,J25,E25),"")</f>
        <v>-0.3548074769772549</v>
      </c>
      <c r="H26" s="4" t="str">
        <f t="shared" ref="H26:N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48</v>
      </c>
      <c r="D27" s="3">
        <f>IFERROR(D4/D21,"")</f>
        <v>8.2876440779999996</v>
      </c>
      <c r="E27" s="3">
        <f>IFERROR(E4/E21,"")</f>
        <v>7.4296822389999999</v>
      </c>
      <c r="H27" s="3">
        <f t="shared" ref="H27:N27" si="20">IFERROR(H4/H21,"")</f>
        <v>31.434652633999999</v>
      </c>
      <c r="I27" s="3">
        <f t="shared" si="20"/>
        <v>34.483225173000001</v>
      </c>
      <c r="J27" s="3">
        <f t="shared" si="20"/>
        <v>29.069027670000001</v>
      </c>
      <c r="K27" s="3">
        <f t="shared" si="20"/>
        <v>32.765295077499999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49</v>
      </c>
      <c r="D28" s="4">
        <f>IFERROR(_xlfn.RRI(5,I27,D27),"")</f>
        <v>-0.24809210885713395</v>
      </c>
      <c r="E28" s="4">
        <f>IFERROR(_xlfn.RRI(5,J27,E27),"")</f>
        <v>-0.23878393208678528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50</v>
      </c>
      <c r="H29" s="4">
        <f t="shared" ref="H29:N29" si="22">IFERROR(((H25-I25)/I25)*100%,"")</f>
        <v>-0.88535031847133761</v>
      </c>
      <c r="I29" s="4">
        <f t="shared" si="22"/>
        <v>-2.4844720496894429E-2</v>
      </c>
      <c r="J29" s="4">
        <f t="shared" si="22"/>
        <v>1.0251572327044025</v>
      </c>
      <c r="K29" s="4">
        <f t="shared" si="22"/>
        <v>-0.99999894895675923</v>
      </c>
      <c r="L29" s="4">
        <f t="shared" si="22"/>
        <v>-4.931729624269134</v>
      </c>
      <c r="M29" s="4">
        <f t="shared" si="22"/>
        <v>-0.59920718650458726</v>
      </c>
      <c r="N29" s="4" t="str">
        <f t="shared" si="22"/>
        <v/>
      </c>
    </row>
    <row r="30" spans="1:14" ht="15.5" x14ac:dyDescent="0.35">
      <c r="C30" t="s">
        <v>51</v>
      </c>
      <c r="H30" s="4">
        <f t="shared" ref="H30:N30" si="23">IFERROR(((H27-I27)/I27)*100%,"")</f>
        <v>-8.8407407477273964E-2</v>
      </c>
      <c r="I30" s="4">
        <f t="shared" si="23"/>
        <v>0.186253133901262</v>
      </c>
      <c r="J30" s="4">
        <f t="shared" si="23"/>
        <v>-0.11281044161992711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78.760000000000005</v>
      </c>
      <c r="E32" s="3">
        <f>IFERROR(INDEX(E51:E500,MATCH($A$32,$C$51:$C$500,0)),"")</f>
        <v>77.89</v>
      </c>
      <c r="H32" s="3">
        <f>IFERROR(INDEX(D32:G32,COUNT(D32:G32)),"")</f>
        <v>77.89</v>
      </c>
      <c r="I32" s="3">
        <f t="shared" ref="I32:N32" si="24">IFERROR(INDEX(I51:I500,MATCH($C$32,$C$51:$C$500,0)),"")</f>
        <v>77.53</v>
      </c>
      <c r="J32" s="3">
        <f t="shared" si="24"/>
        <v>74.3</v>
      </c>
      <c r="K32" s="3">
        <f t="shared" si="24"/>
        <v>65.97</v>
      </c>
      <c r="L32" s="3">
        <f t="shared" si="24"/>
        <v>-785374.08</v>
      </c>
      <c r="M32" s="3">
        <f t="shared" si="24"/>
        <v>-2363073.0299999998</v>
      </c>
      <c r="N32" s="3">
        <f t="shared" si="24"/>
        <v>-1871323.95</v>
      </c>
    </row>
    <row r="33" spans="1:14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0.69</v>
      </c>
      <c r="E33" s="3">
        <f>IFERROR(INDEX(E51:E500,MATCH($A$33,$C$51:$C$500,0)),"")</f>
        <v>0.68</v>
      </c>
      <c r="H33" s="3">
        <f>IFERROR(INDEX(D33:G33,COUNT(D33:G33)),"")</f>
        <v>0.68</v>
      </c>
      <c r="I33" s="3">
        <f t="shared" ref="I33:N33" si="25">IFERROR(INDEX(I51:I500,MATCH($C$33,$C$51:$C$500,0)),"")</f>
        <v>0.77</v>
      </c>
      <c r="J33" s="3">
        <f t="shared" si="25"/>
        <v>0.67</v>
      </c>
      <c r="K33" s="3">
        <f t="shared" si="25"/>
        <v>0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62.07</v>
      </c>
      <c r="E34" s="3">
        <f>IFERROR(INDEX(E51:E500,MATCH($A$34,$C$51:$C$500,0)),"")</f>
        <v>147.22</v>
      </c>
      <c r="H34" s="3">
        <f>IFERROR(INDEX(D34:G34,COUNT(D34:G34)),"")</f>
        <v>147.22</v>
      </c>
      <c r="I34" s="3">
        <f t="shared" ref="I34:N34" si="26">IFERROR(INDEX(I51:I500,MATCH($C$34,$C$51:$C$500,0)),"")</f>
        <v>19.11</v>
      </c>
      <c r="J34" s="3">
        <f t="shared" si="26"/>
        <v>15.53</v>
      </c>
      <c r="K34" s="3">
        <f t="shared" si="26"/>
        <v>0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6.52</v>
      </c>
      <c r="E35" s="3">
        <f>IFERROR(INDEX(E51:E500,MATCH($A$35,$C$51:$C$500,0)),"")</f>
        <v>7.13</v>
      </c>
      <c r="H35" s="3">
        <f>IFERROR(INDEX(D35:G35,COUNT(D35:G35)),"")</f>
        <v>7.13</v>
      </c>
      <c r="I35" s="3">
        <f t="shared" ref="I35:N35" si="27">IFERROR(INDEX(I51:I500,MATCH($C$35,$C$51:$C$500,0)),"")</f>
        <v>1.74</v>
      </c>
      <c r="J35" s="3">
        <f t="shared" si="27"/>
        <v>1.72</v>
      </c>
      <c r="K35" s="3">
        <f t="shared" si="27"/>
        <v>0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64</v>
      </c>
      <c r="C36" t="s">
        <v>65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66</v>
      </c>
      <c r="C37" t="s">
        <v>67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73</v>
      </c>
      <c r="C51" t="s">
        <v>6</v>
      </c>
      <c r="D51" s="5">
        <v>8287644078</v>
      </c>
      <c r="E51" s="5">
        <v>7429682239</v>
      </c>
      <c r="F51" s="5">
        <v>10936609718</v>
      </c>
      <c r="G51" s="5">
        <v>8820428660</v>
      </c>
      <c r="I51" s="5">
        <v>34483225173</v>
      </c>
      <c r="J51" s="5">
        <v>29069027670</v>
      </c>
      <c r="K51" s="5">
        <v>26212236062</v>
      </c>
      <c r="L51" s="5">
        <v>22610835661</v>
      </c>
      <c r="M51" s="5">
        <v>14665244751</v>
      </c>
      <c r="N51" s="5">
        <v>10453717523</v>
      </c>
    </row>
    <row r="52" spans="2:14" ht="15.5" x14ac:dyDescent="0.35">
      <c r="C52" t="s">
        <v>74</v>
      </c>
      <c r="D52" s="5">
        <v>-3939781754</v>
      </c>
      <c r="E52" s="5">
        <v>-3815228460</v>
      </c>
      <c r="F52" s="5">
        <v>-6287562630</v>
      </c>
      <c r="G52" s="5">
        <v>-4636130257</v>
      </c>
      <c r="I52" s="5">
        <v>-17726825242</v>
      </c>
      <c r="J52" s="5">
        <v>-15318281918</v>
      </c>
      <c r="K52" s="5">
        <v>-13032005597</v>
      </c>
      <c r="L52" s="5">
        <v>-12180514922</v>
      </c>
      <c r="M52" s="5">
        <v>-8375879853</v>
      </c>
      <c r="N52" s="5">
        <v>-4929131308</v>
      </c>
    </row>
    <row r="53" spans="2:14" ht="15.5" x14ac:dyDescent="0.35">
      <c r="C53" t="s">
        <v>75</v>
      </c>
      <c r="D53" s="5">
        <v>4347862324</v>
      </c>
      <c r="E53" s="5">
        <v>3614453779</v>
      </c>
      <c r="F53" s="5">
        <v>4649047088</v>
      </c>
      <c r="G53" s="5">
        <v>4184298403</v>
      </c>
      <c r="I53" s="5">
        <v>16756399931</v>
      </c>
      <c r="J53" s="5">
        <v>13750745752</v>
      </c>
      <c r="K53" s="5">
        <v>13180230465</v>
      </c>
      <c r="L53" s="5">
        <v>10430320739</v>
      </c>
      <c r="M53" s="5">
        <v>6289364898</v>
      </c>
      <c r="N53" s="5">
        <v>5524586215</v>
      </c>
    </row>
    <row r="54" spans="2:14" ht="15.5" x14ac:dyDescent="0.35">
      <c r="C54" t="s">
        <v>76</v>
      </c>
      <c r="D54" s="5">
        <v>-2846368548</v>
      </c>
      <c r="E54" s="5">
        <v>-2704002013</v>
      </c>
      <c r="F54" s="5">
        <v>-3579087686</v>
      </c>
      <c r="G54" s="5">
        <v>-1785800672</v>
      </c>
      <c r="I54" s="5">
        <v>-11053944893</v>
      </c>
      <c r="J54" s="5">
        <v>-9384850752</v>
      </c>
      <c r="K54" s="5">
        <v>-9153004072</v>
      </c>
      <c r="L54" s="5">
        <v>-7769923663</v>
      </c>
      <c r="M54" s="5">
        <v>-6044789260</v>
      </c>
      <c r="N54" s="5">
        <v>-5893723406</v>
      </c>
    </row>
    <row r="55" spans="2:14" ht="15.5" x14ac:dyDescent="0.35">
      <c r="C55" t="s">
        <v>77</v>
      </c>
      <c r="D55" s="5">
        <v>-2863867751</v>
      </c>
      <c r="E55" s="5">
        <v>-2654449593</v>
      </c>
      <c r="F55" s="5">
        <v>-3679845960</v>
      </c>
      <c r="G55" s="5">
        <v>-1754005729</v>
      </c>
      <c r="I55" s="5">
        <v>-11103991927</v>
      </c>
      <c r="J55" s="5">
        <v>-9669504685</v>
      </c>
      <c r="K55" s="5">
        <v>-9319990674</v>
      </c>
      <c r="L55" s="5">
        <v>-7867454496</v>
      </c>
      <c r="M55" s="5">
        <v>-6294319266</v>
      </c>
      <c r="N55" s="5">
        <v>-5942136137</v>
      </c>
    </row>
    <row r="56" spans="2:14" ht="15.5" x14ac:dyDescent="0.35">
      <c r="C56" t="s">
        <v>81</v>
      </c>
    </row>
    <row r="57" spans="2:14" ht="15.5" x14ac:dyDescent="0.35">
      <c r="C57" t="s">
        <v>78</v>
      </c>
      <c r="D57" s="5">
        <v>1501493776</v>
      </c>
      <c r="E57" s="5">
        <v>910451766</v>
      </c>
      <c r="F57" s="5">
        <v>1069959402</v>
      </c>
      <c r="G57" s="5">
        <v>2398497731</v>
      </c>
      <c r="I57" s="5">
        <v>5702455038</v>
      </c>
      <c r="J57" s="5">
        <v>4365895000</v>
      </c>
      <c r="K57" s="5">
        <v>4027226393</v>
      </c>
      <c r="L57" s="5">
        <v>2660397076</v>
      </c>
      <c r="M57" s="5">
        <v>244575638</v>
      </c>
      <c r="N57" s="5">
        <v>-369137191</v>
      </c>
    </row>
    <row r="58" spans="2:14" ht="15.5" x14ac:dyDescent="0.35">
      <c r="C58" t="s">
        <v>79</v>
      </c>
      <c r="D58" s="5">
        <v>-440420518</v>
      </c>
      <c r="E58" s="5">
        <v>-452010293</v>
      </c>
      <c r="F58" s="5">
        <v>-501666752</v>
      </c>
      <c r="G58" s="5">
        <v>-392889410</v>
      </c>
      <c r="I58" s="5">
        <v>-1621281271</v>
      </c>
      <c r="J58" s="5">
        <v>-904869815</v>
      </c>
      <c r="K58" s="5">
        <v>-1673626770</v>
      </c>
      <c r="L58" s="5">
        <v>-911741557</v>
      </c>
      <c r="M58" s="5">
        <v>-410558108</v>
      </c>
      <c r="N58" s="5">
        <v>-420097029</v>
      </c>
    </row>
    <row r="59" spans="2:14" ht="15.5" x14ac:dyDescent="0.35">
      <c r="C59" t="s">
        <v>27</v>
      </c>
      <c r="D59" s="5">
        <v>-440420518</v>
      </c>
      <c r="E59" s="5">
        <v>-452010293</v>
      </c>
      <c r="F59" s="5">
        <v>-501666752</v>
      </c>
      <c r="G59" s="5">
        <v>-392889410</v>
      </c>
      <c r="I59" s="5">
        <v>-1621281271</v>
      </c>
      <c r="J59" s="5">
        <v>-904869815</v>
      </c>
      <c r="K59" s="5">
        <v>-1673626770</v>
      </c>
      <c r="L59" s="5">
        <v>-911741557</v>
      </c>
      <c r="M59" s="5">
        <v>-410558108</v>
      </c>
      <c r="N59" s="5">
        <v>-420097029</v>
      </c>
    </row>
    <row r="60" spans="2:14" ht="15.5" x14ac:dyDescent="0.35">
      <c r="C60" t="s">
        <v>82</v>
      </c>
      <c r="D60" s="5">
        <v>-440420518</v>
      </c>
      <c r="E60" s="5">
        <v>-452010293</v>
      </c>
      <c r="F60" s="5">
        <v>-501666752</v>
      </c>
      <c r="G60" s="5">
        <v>-392889410</v>
      </c>
      <c r="I60" s="5">
        <v>-1621281271</v>
      </c>
      <c r="J60" s="5">
        <v>-904869815</v>
      </c>
      <c r="K60" s="5">
        <v>-1673626770</v>
      </c>
      <c r="L60" s="5">
        <v>-911741557</v>
      </c>
      <c r="M60" s="5">
        <v>-410558108</v>
      </c>
      <c r="N60" s="5">
        <v>-420097029</v>
      </c>
    </row>
    <row r="61" spans="2:14" ht="15.5" x14ac:dyDescent="0.35">
      <c r="C61" t="s">
        <v>29</v>
      </c>
      <c r="D61" s="5">
        <v>1061073258</v>
      </c>
      <c r="E61" s="5">
        <v>458441473</v>
      </c>
      <c r="F61" s="5">
        <v>568292650</v>
      </c>
      <c r="G61" s="5">
        <v>2005608321</v>
      </c>
      <c r="I61" s="5">
        <v>4081173767</v>
      </c>
      <c r="J61" s="5">
        <v>3461025185</v>
      </c>
      <c r="K61" s="5">
        <v>2353599623</v>
      </c>
      <c r="L61" s="5">
        <v>1748655519</v>
      </c>
      <c r="M61" s="5">
        <v>-165982470</v>
      </c>
      <c r="N61" s="5">
        <v>-789234220</v>
      </c>
    </row>
    <row r="62" spans="2:14" ht="15.5" x14ac:dyDescent="0.35">
      <c r="C62" t="s">
        <v>28</v>
      </c>
      <c r="D62" s="5">
        <v>-191730872</v>
      </c>
      <c r="E62" s="5">
        <v>-100261709</v>
      </c>
      <c r="F62" s="5">
        <v>-211221688</v>
      </c>
      <c r="G62" s="5">
        <v>-396103678</v>
      </c>
      <c r="I62" s="5">
        <v>-939016774</v>
      </c>
      <c r="J62" s="5">
        <v>-236657777</v>
      </c>
      <c r="K62" s="5">
        <v>-1083040100</v>
      </c>
      <c r="L62" s="5">
        <v>-387151114</v>
      </c>
      <c r="M62" s="5">
        <v>-180303906</v>
      </c>
      <c r="N62" s="5">
        <v>-74769235</v>
      </c>
    </row>
    <row r="63" spans="2:14" ht="15.5" x14ac:dyDescent="0.35">
      <c r="C63" t="s">
        <v>83</v>
      </c>
      <c r="D63" s="5">
        <v>-155147235</v>
      </c>
      <c r="E63" s="5">
        <v>-63633414</v>
      </c>
      <c r="F63" s="5">
        <v>-165539317</v>
      </c>
      <c r="G63" s="5">
        <v>-365362837</v>
      </c>
      <c r="I63" s="5">
        <v>-801230700</v>
      </c>
      <c r="J63" s="5">
        <v>-627256072</v>
      </c>
      <c r="K63" s="5">
        <v>-453155562</v>
      </c>
      <c r="L63" s="5">
        <v>-326159207</v>
      </c>
      <c r="M63" s="5">
        <v>-87778111</v>
      </c>
      <c r="N63" s="5">
        <v>-109753472</v>
      </c>
    </row>
    <row r="64" spans="2:14" ht="15.5" x14ac:dyDescent="0.35">
      <c r="C64" t="s">
        <v>84</v>
      </c>
      <c r="D64" s="5">
        <v>-36583637</v>
      </c>
      <c r="E64" s="5">
        <v>-36628295</v>
      </c>
      <c r="F64" s="5">
        <v>-45682371</v>
      </c>
      <c r="G64" s="5">
        <v>-30740841</v>
      </c>
      <c r="I64" s="5">
        <v>-137786074</v>
      </c>
      <c r="J64" s="5">
        <v>390598295</v>
      </c>
      <c r="K64" s="5">
        <v>-629884538</v>
      </c>
      <c r="L64" s="5">
        <v>-60991907</v>
      </c>
      <c r="M64" s="5">
        <v>-92525795</v>
      </c>
      <c r="N64" s="5">
        <v>34984237</v>
      </c>
    </row>
    <row r="65" spans="2:14" ht="15.5" x14ac:dyDescent="0.35">
      <c r="C65" t="s">
        <v>85</v>
      </c>
      <c r="D65" s="5">
        <v>-191730872</v>
      </c>
      <c r="E65" s="5">
        <v>-100261709</v>
      </c>
      <c r="F65" s="5">
        <v>-211221688</v>
      </c>
      <c r="G65" s="5">
        <v>-396103678</v>
      </c>
      <c r="I65" s="5">
        <v>-939016774</v>
      </c>
      <c r="J65" s="5">
        <v>-236657777</v>
      </c>
      <c r="K65" s="5">
        <v>-1083040100</v>
      </c>
      <c r="L65" s="5">
        <v>-387151114</v>
      </c>
      <c r="M65" s="5">
        <v>-180303906</v>
      </c>
      <c r="N65" s="5">
        <v>-74769235</v>
      </c>
    </row>
    <row r="66" spans="2:14" ht="15.5" x14ac:dyDescent="0.35">
      <c r="C66" t="s">
        <v>86</v>
      </c>
      <c r="D66" s="5">
        <v>869342386</v>
      </c>
      <c r="E66" s="5">
        <v>358179764</v>
      </c>
      <c r="F66" s="5">
        <v>357070962</v>
      </c>
      <c r="G66" s="5">
        <v>1609504643</v>
      </c>
      <c r="I66" s="5">
        <v>3142156993</v>
      </c>
      <c r="J66" s="5">
        <v>3224367408</v>
      </c>
      <c r="K66" s="5">
        <v>1270559523</v>
      </c>
      <c r="L66" s="5">
        <v>1361504405</v>
      </c>
      <c r="M66" s="5">
        <v>-346286376</v>
      </c>
      <c r="N66" s="5">
        <v>-864003455</v>
      </c>
    </row>
    <row r="67" spans="2:14" ht="15.5" x14ac:dyDescent="0.35">
      <c r="C67" t="s">
        <v>585</v>
      </c>
    </row>
    <row r="68" spans="2:14" ht="15.5" x14ac:dyDescent="0.35">
      <c r="C68" t="s">
        <v>87</v>
      </c>
      <c r="D68" s="5">
        <v>869342386</v>
      </c>
      <c r="E68" s="5">
        <v>358179764</v>
      </c>
      <c r="F68" s="5">
        <v>357070962</v>
      </c>
      <c r="G68" s="5">
        <v>1609504643</v>
      </c>
      <c r="I68" s="5">
        <v>3142156993</v>
      </c>
      <c r="J68" s="5">
        <v>3224367408</v>
      </c>
      <c r="K68" s="5">
        <v>1270559523</v>
      </c>
      <c r="L68" s="5">
        <v>1361504405</v>
      </c>
      <c r="M68" s="5">
        <v>-346286376</v>
      </c>
      <c r="N68" s="5">
        <v>-864003455</v>
      </c>
    </row>
    <row r="69" spans="2:14" ht="15.5" x14ac:dyDescent="0.35">
      <c r="C69" t="s">
        <v>88</v>
      </c>
      <c r="F69" s="5">
        <v>91872365</v>
      </c>
      <c r="I69" s="5">
        <v>91872365</v>
      </c>
      <c r="J69" s="5">
        <v>-24315949</v>
      </c>
      <c r="K69" s="5">
        <v>32663883163</v>
      </c>
      <c r="L69" s="5">
        <v>58424650</v>
      </c>
      <c r="M69" s="5">
        <v>-96287794</v>
      </c>
    </row>
    <row r="70" spans="2:14" ht="15.5" x14ac:dyDescent="0.35">
      <c r="C70" t="s">
        <v>320</v>
      </c>
      <c r="F70" s="5">
        <v>91872365</v>
      </c>
      <c r="I70" s="5">
        <v>91872365</v>
      </c>
      <c r="J70" s="5">
        <v>-24315949</v>
      </c>
      <c r="K70" s="5">
        <v>32663883163</v>
      </c>
      <c r="L70" s="5">
        <v>58424650</v>
      </c>
      <c r="M70" s="5">
        <v>-96287794</v>
      </c>
    </row>
    <row r="71" spans="2:14" ht="15.5" x14ac:dyDescent="0.35">
      <c r="C71" t="s">
        <v>89</v>
      </c>
      <c r="D71" s="5">
        <v>869342386</v>
      </c>
      <c r="E71" s="5">
        <v>358179764</v>
      </c>
      <c r="F71" s="5">
        <v>448943327</v>
      </c>
      <c r="G71" s="5">
        <v>1609504643</v>
      </c>
      <c r="I71" s="5">
        <v>3234029358</v>
      </c>
      <c r="J71" s="5">
        <v>3200051459</v>
      </c>
      <c r="K71" s="5">
        <v>33934442686</v>
      </c>
      <c r="L71" s="5">
        <v>1419929055</v>
      </c>
      <c r="M71" s="5">
        <v>-442574170</v>
      </c>
      <c r="N71" s="5">
        <v>-864003455</v>
      </c>
    </row>
    <row r="72" spans="2:14" ht="15.5" x14ac:dyDescent="0.35">
      <c r="C72" t="s">
        <v>90</v>
      </c>
      <c r="D72" s="5">
        <v>869342386</v>
      </c>
      <c r="E72" s="5">
        <v>358179764</v>
      </c>
      <c r="F72" s="5">
        <v>357070962</v>
      </c>
      <c r="G72" s="5">
        <v>1609504643</v>
      </c>
      <c r="I72" s="5">
        <v>3142156993</v>
      </c>
      <c r="J72" s="5">
        <v>3224367408</v>
      </c>
      <c r="K72" s="5">
        <v>1270559523</v>
      </c>
      <c r="L72" s="5">
        <v>1361504405</v>
      </c>
      <c r="M72" s="5">
        <v>-346286376</v>
      </c>
      <c r="N72" s="5">
        <v>-864003455</v>
      </c>
    </row>
    <row r="73" spans="2:14" ht="15.5" x14ac:dyDescent="0.35">
      <c r="C73" t="s">
        <v>8</v>
      </c>
      <c r="D73" s="5">
        <v>869342386</v>
      </c>
      <c r="E73" s="5">
        <v>358179764</v>
      </c>
      <c r="F73" s="5">
        <v>448943327</v>
      </c>
      <c r="G73" s="5">
        <v>1609504643</v>
      </c>
      <c r="I73" s="5">
        <v>3234029358</v>
      </c>
      <c r="J73" s="5">
        <v>3200051459</v>
      </c>
      <c r="K73" s="5">
        <v>33934442686</v>
      </c>
      <c r="L73" s="5">
        <v>1419929055</v>
      </c>
      <c r="M73" s="5">
        <v>-442574170</v>
      </c>
      <c r="N73" s="5">
        <v>-864003455</v>
      </c>
    </row>
    <row r="74" spans="2:14" ht="15.5" x14ac:dyDescent="0.35">
      <c r="C74" t="s">
        <v>92</v>
      </c>
      <c r="D74" s="5">
        <v>869342386</v>
      </c>
      <c r="E74" s="5">
        <v>358179764</v>
      </c>
      <c r="F74" s="5">
        <v>357070962</v>
      </c>
      <c r="G74" s="5">
        <v>1609504643</v>
      </c>
      <c r="I74" s="5">
        <v>3142156993</v>
      </c>
      <c r="J74" s="5">
        <v>3224367408</v>
      </c>
      <c r="K74" s="5">
        <v>1270559523</v>
      </c>
      <c r="L74" s="5">
        <v>1361504405</v>
      </c>
      <c r="M74" s="5">
        <v>-346286376</v>
      </c>
      <c r="N74" s="5">
        <v>-864003455</v>
      </c>
    </row>
    <row r="75" spans="2:14" ht="15.5" x14ac:dyDescent="0.35">
      <c r="C75" t="s">
        <v>93</v>
      </c>
      <c r="D75" s="5">
        <v>869342386</v>
      </c>
      <c r="E75" s="5">
        <v>358179764</v>
      </c>
      <c r="F75" s="5">
        <v>448943327</v>
      </c>
      <c r="G75" s="5">
        <v>1609504643</v>
      </c>
      <c r="I75" s="5">
        <v>3234029358</v>
      </c>
      <c r="J75" s="5">
        <v>3200051459</v>
      </c>
      <c r="K75" s="5">
        <v>33934442686</v>
      </c>
      <c r="L75" s="5">
        <v>1419929055</v>
      </c>
      <c r="M75" s="5">
        <v>-442574170</v>
      </c>
      <c r="N75" s="5">
        <v>-864003455</v>
      </c>
    </row>
    <row r="76" spans="2:14" ht="15.5" x14ac:dyDescent="0.35">
      <c r="C76" t="s">
        <v>94</v>
      </c>
      <c r="D76" s="5">
        <v>869342386</v>
      </c>
      <c r="E76" s="5">
        <v>358179764</v>
      </c>
      <c r="F76" s="5">
        <v>448943327</v>
      </c>
      <c r="G76" s="5">
        <v>1609504643</v>
      </c>
      <c r="I76" s="5">
        <v>3234029358</v>
      </c>
      <c r="J76" s="5">
        <v>3200051459</v>
      </c>
      <c r="K76" s="5">
        <v>33934442686</v>
      </c>
      <c r="L76" s="5">
        <v>1419929055</v>
      </c>
      <c r="M76" s="5">
        <v>-442574170</v>
      </c>
      <c r="N76" s="5">
        <v>-864003455</v>
      </c>
    </row>
    <row r="78" spans="2:14" ht="15.5" x14ac:dyDescent="0.35">
      <c r="B78" t="s">
        <v>95</v>
      </c>
      <c r="C78" t="s">
        <v>96</v>
      </c>
    </row>
    <row r="79" spans="2:14" ht="15.5" x14ac:dyDescent="0.35">
      <c r="C79" t="s">
        <v>97</v>
      </c>
    </row>
    <row r="80" spans="2:14" ht="15.5" x14ac:dyDescent="0.35">
      <c r="C80" t="s">
        <v>20</v>
      </c>
      <c r="D80" s="5">
        <v>173611399</v>
      </c>
      <c r="E80" s="5">
        <v>200859203</v>
      </c>
      <c r="F80" s="5">
        <v>380807118</v>
      </c>
      <c r="G80" s="5">
        <v>368173255</v>
      </c>
      <c r="I80" s="5">
        <v>380807118</v>
      </c>
      <c r="J80" s="5">
        <v>3604180842</v>
      </c>
      <c r="K80" s="5">
        <v>606573516</v>
      </c>
      <c r="L80" s="5">
        <v>54751850</v>
      </c>
      <c r="M80" s="5">
        <v>293950634</v>
      </c>
      <c r="N80" s="5">
        <v>308022796</v>
      </c>
    </row>
    <row r="81" spans="3:14" ht="15.5" x14ac:dyDescent="0.35">
      <c r="C81" t="s">
        <v>98</v>
      </c>
      <c r="D81" s="5">
        <v>1237078328</v>
      </c>
      <c r="E81" s="5">
        <v>155941721</v>
      </c>
      <c r="F81" s="5">
        <v>202199984</v>
      </c>
      <c r="G81" s="5">
        <v>728371941</v>
      </c>
      <c r="I81" s="5">
        <v>202199984</v>
      </c>
      <c r="J81" s="5">
        <v>176331912</v>
      </c>
      <c r="K81" s="5">
        <v>137273282</v>
      </c>
      <c r="L81" s="5">
        <v>127358116</v>
      </c>
      <c r="M81" s="5">
        <v>84992559</v>
      </c>
      <c r="N81" s="5">
        <v>170130700</v>
      </c>
    </row>
    <row r="82" spans="3:14" ht="15.5" x14ac:dyDescent="0.35">
      <c r="C82" t="s">
        <v>99</v>
      </c>
      <c r="D82" s="5">
        <v>1237078328</v>
      </c>
      <c r="E82" s="5">
        <v>155941721</v>
      </c>
      <c r="F82" s="5">
        <v>202199984</v>
      </c>
      <c r="G82" s="5">
        <v>728371941</v>
      </c>
      <c r="I82" s="5">
        <v>202199984</v>
      </c>
      <c r="J82" s="5">
        <v>176331912</v>
      </c>
      <c r="K82" s="5">
        <v>137273282</v>
      </c>
      <c r="L82" s="5">
        <v>127358116</v>
      </c>
      <c r="M82" s="5">
        <v>84992559</v>
      </c>
      <c r="N82" s="5">
        <v>170130700</v>
      </c>
    </row>
    <row r="83" spans="3:14" ht="15.5" x14ac:dyDescent="0.35">
      <c r="C83" t="s">
        <v>100</v>
      </c>
      <c r="D83" s="5">
        <v>1237078328</v>
      </c>
      <c r="E83" s="5">
        <v>155941721</v>
      </c>
      <c r="F83" s="5">
        <v>202199984</v>
      </c>
      <c r="G83" s="5">
        <v>728371941</v>
      </c>
      <c r="I83" s="5">
        <v>202199984</v>
      </c>
      <c r="J83" s="5">
        <v>176331912</v>
      </c>
      <c r="K83" s="5">
        <v>137273282</v>
      </c>
      <c r="L83" s="5">
        <v>127358116</v>
      </c>
      <c r="M83" s="5">
        <v>84992559</v>
      </c>
      <c r="N83" s="5">
        <v>170130700</v>
      </c>
    </row>
    <row r="84" spans="3:14" ht="15.5" x14ac:dyDescent="0.35">
      <c r="C84" t="s">
        <v>103</v>
      </c>
      <c r="D84" s="5">
        <v>1314765650</v>
      </c>
      <c r="E84" s="5">
        <v>1296197710</v>
      </c>
      <c r="F84" s="5">
        <v>1296197710</v>
      </c>
      <c r="G84" s="5">
        <v>1208911622</v>
      </c>
      <c r="I84" s="5">
        <v>1296197710</v>
      </c>
      <c r="J84" s="5">
        <v>1170037156</v>
      </c>
      <c r="K84" s="5">
        <v>564509924</v>
      </c>
      <c r="L84" s="5">
        <v>570530472</v>
      </c>
      <c r="M84" s="5">
        <v>328642533</v>
      </c>
      <c r="N84" s="5">
        <v>10025000</v>
      </c>
    </row>
    <row r="85" spans="3:14" ht="15.5" x14ac:dyDescent="0.35">
      <c r="C85" t="s">
        <v>81</v>
      </c>
      <c r="D85" s="5">
        <v>32693576435</v>
      </c>
      <c r="E85" s="5">
        <v>32693576435</v>
      </c>
      <c r="F85" s="5">
        <v>32693576435</v>
      </c>
      <c r="G85" s="5">
        <v>32601704070</v>
      </c>
      <c r="I85" s="5">
        <v>32693576435</v>
      </c>
      <c r="J85" s="5">
        <v>32601704070</v>
      </c>
      <c r="K85" s="5">
        <v>32626020019</v>
      </c>
      <c r="L85" s="5">
        <v>-37863144</v>
      </c>
      <c r="M85" s="5">
        <v>-96287794</v>
      </c>
    </row>
    <row r="86" spans="3:14" ht="15.5" x14ac:dyDescent="0.35">
      <c r="C86" t="s">
        <v>104</v>
      </c>
      <c r="D86" s="5">
        <v>3344402079</v>
      </c>
      <c r="E86" s="5">
        <v>3317439887</v>
      </c>
      <c r="F86" s="5">
        <v>3194828735</v>
      </c>
      <c r="G86" s="5">
        <v>4309726576</v>
      </c>
      <c r="I86" s="5">
        <v>3194828735</v>
      </c>
      <c r="J86" s="5">
        <v>6488646696</v>
      </c>
      <c r="K86" s="5">
        <v>3565142059</v>
      </c>
      <c r="L86" s="5">
        <v>914458897</v>
      </c>
      <c r="M86" s="5">
        <v>810036147</v>
      </c>
      <c r="N86" s="5">
        <v>792877213</v>
      </c>
    </row>
    <row r="87" spans="3:14" ht="15.5" x14ac:dyDescent="0.35">
      <c r="C87" t="s">
        <v>105</v>
      </c>
    </row>
    <row r="88" spans="3:14" ht="15.5" x14ac:dyDescent="0.35">
      <c r="C88" t="s">
        <v>106</v>
      </c>
      <c r="D88" s="5">
        <v>91236638355</v>
      </c>
      <c r="E88" s="5">
        <v>91335016914</v>
      </c>
      <c r="F88" s="5">
        <v>91955551693</v>
      </c>
      <c r="G88" s="5">
        <v>91684003819</v>
      </c>
      <c r="I88" s="5">
        <v>91955551693</v>
      </c>
      <c r="J88" s="5">
        <v>85000286285</v>
      </c>
      <c r="K88" s="5">
        <v>67260283047</v>
      </c>
      <c r="L88" s="5">
        <v>30762538219</v>
      </c>
      <c r="M88" s="5">
        <v>27682173907</v>
      </c>
      <c r="N88" s="5">
        <v>24509530015</v>
      </c>
    </row>
    <row r="89" spans="3:14" ht="15.5" x14ac:dyDescent="0.35">
      <c r="C89" t="s">
        <v>109</v>
      </c>
      <c r="D89" s="5">
        <v>96764937438</v>
      </c>
      <c r="E89" s="5">
        <v>96637076203</v>
      </c>
      <c r="F89" s="5">
        <v>97310218731</v>
      </c>
      <c r="G89" s="5">
        <v>96795915881</v>
      </c>
      <c r="I89" s="5">
        <v>97310218731</v>
      </c>
      <c r="J89" s="5">
        <v>89348333933</v>
      </c>
      <c r="K89" s="5">
        <v>69983126304</v>
      </c>
      <c r="L89" s="5">
        <v>33591402024</v>
      </c>
      <c r="M89" s="5">
        <v>30369149773</v>
      </c>
      <c r="N89" s="5">
        <v>26977888348</v>
      </c>
    </row>
    <row r="90" spans="3:14" ht="15.5" x14ac:dyDescent="0.35">
      <c r="C90" t="s">
        <v>110</v>
      </c>
      <c r="D90" s="5">
        <v>100109339517</v>
      </c>
      <c r="E90" s="5">
        <v>99954516090</v>
      </c>
      <c r="F90" s="5">
        <v>100505047466</v>
      </c>
      <c r="G90" s="5">
        <v>101105642457</v>
      </c>
      <c r="I90" s="5">
        <v>100505047466</v>
      </c>
      <c r="J90" s="5">
        <v>95836980629</v>
      </c>
      <c r="K90" s="5">
        <v>73548268363</v>
      </c>
      <c r="L90" s="5">
        <v>34505860921</v>
      </c>
      <c r="M90" s="5">
        <v>31179185920</v>
      </c>
      <c r="N90" s="5">
        <v>27770765561</v>
      </c>
    </row>
    <row r="91" spans="3:14" ht="15.5" x14ac:dyDescent="0.35">
      <c r="C91" t="s">
        <v>111</v>
      </c>
    </row>
    <row r="92" spans="3:14" ht="15.5" x14ac:dyDescent="0.35">
      <c r="C92" t="s">
        <v>112</v>
      </c>
    </row>
    <row r="93" spans="3:14" ht="15.5" x14ac:dyDescent="0.35">
      <c r="C93" t="s">
        <v>113</v>
      </c>
      <c r="D93" s="5">
        <v>5150769298</v>
      </c>
      <c r="E93" s="5">
        <v>4489886359</v>
      </c>
      <c r="F93" s="5">
        <v>5374135496</v>
      </c>
      <c r="G93" s="5">
        <v>3270997330</v>
      </c>
      <c r="I93" s="5">
        <v>5374135496</v>
      </c>
      <c r="J93" s="5">
        <v>6232556390</v>
      </c>
      <c r="K93" s="5">
        <v>5318298334</v>
      </c>
      <c r="L93" s="5">
        <v>3592221837</v>
      </c>
      <c r="M93" s="5">
        <v>3219446295</v>
      </c>
      <c r="N93" s="5">
        <v>3178880524</v>
      </c>
    </row>
    <row r="94" spans="3:14" ht="15.5" x14ac:dyDescent="0.35">
      <c r="C94" t="s">
        <v>114</v>
      </c>
      <c r="D94" s="5">
        <v>519120231</v>
      </c>
      <c r="E94" s="5">
        <v>632795532</v>
      </c>
      <c r="F94" s="5">
        <v>451029950</v>
      </c>
      <c r="G94" s="5">
        <v>548167553</v>
      </c>
      <c r="I94" s="5">
        <v>451029950</v>
      </c>
      <c r="J94" s="5">
        <v>737760729</v>
      </c>
      <c r="K94" s="5">
        <v>737690712</v>
      </c>
      <c r="L94" s="5">
        <v>854736245</v>
      </c>
      <c r="M94" s="5">
        <v>531165875</v>
      </c>
      <c r="N94" s="5">
        <v>464492453</v>
      </c>
    </row>
    <row r="95" spans="3:14" ht="15.5" x14ac:dyDescent="0.35">
      <c r="C95" t="s">
        <v>116</v>
      </c>
      <c r="D95" s="5">
        <v>526239472</v>
      </c>
      <c r="E95" s="5">
        <v>469087017</v>
      </c>
      <c r="F95" s="5">
        <v>830172488</v>
      </c>
      <c r="G95" s="5">
        <v>786264139</v>
      </c>
      <c r="I95" s="5">
        <v>830172488</v>
      </c>
      <c r="J95" s="5">
        <v>526745157</v>
      </c>
      <c r="K95" s="5">
        <v>572167687</v>
      </c>
      <c r="L95" s="5">
        <v>453220996</v>
      </c>
      <c r="M95" s="5">
        <v>659589877</v>
      </c>
      <c r="N95" s="5">
        <v>520808678</v>
      </c>
    </row>
    <row r="96" spans="3:14" ht="15.5" x14ac:dyDescent="0.35">
      <c r="C96" t="s">
        <v>117</v>
      </c>
      <c r="D96" s="5">
        <v>420769345</v>
      </c>
      <c r="E96" s="5">
        <v>364384223</v>
      </c>
      <c r="F96" s="5">
        <v>369199424</v>
      </c>
      <c r="G96" s="5">
        <v>399429799</v>
      </c>
      <c r="I96" s="5">
        <v>369199424</v>
      </c>
      <c r="J96" s="5">
        <v>334370456</v>
      </c>
      <c r="K96" s="5">
        <v>353356213</v>
      </c>
      <c r="L96" s="5">
        <v>156968524</v>
      </c>
      <c r="M96" s="5">
        <v>149546804</v>
      </c>
      <c r="N96" s="5">
        <v>119934456</v>
      </c>
    </row>
    <row r="97" spans="3:14" ht="15.5" x14ac:dyDescent="0.35">
      <c r="C97" t="s">
        <v>322</v>
      </c>
    </row>
    <row r="98" spans="3:14" ht="15.5" x14ac:dyDescent="0.35">
      <c r="C98" t="s">
        <v>120</v>
      </c>
      <c r="D98" s="5">
        <v>12551462611</v>
      </c>
      <c r="E98" s="5">
        <v>14033610229</v>
      </c>
      <c r="F98" s="5">
        <v>14164862611</v>
      </c>
      <c r="G98" s="5">
        <v>17374114286</v>
      </c>
      <c r="I98" s="5">
        <v>14164862611</v>
      </c>
      <c r="J98" s="5">
        <v>12198966281</v>
      </c>
      <c r="K98" s="5">
        <v>12213966578</v>
      </c>
      <c r="L98" s="5">
        <v>14247835776</v>
      </c>
      <c r="M98" s="5">
        <v>15502428519</v>
      </c>
      <c r="N98" s="5">
        <v>15083307948</v>
      </c>
    </row>
    <row r="99" spans="3:14" ht="15.5" x14ac:dyDescent="0.35">
      <c r="C99" t="s">
        <v>325</v>
      </c>
      <c r="D99" s="5">
        <v>3225885714</v>
      </c>
      <c r="E99" s="5">
        <v>2550438096</v>
      </c>
      <c r="F99" s="5">
        <v>3225885714</v>
      </c>
      <c r="G99" s="5">
        <v>943585714</v>
      </c>
      <c r="I99" s="5">
        <v>3225885714</v>
      </c>
      <c r="J99" s="5">
        <v>3826954346</v>
      </c>
      <c r="K99" s="5">
        <v>2053869197</v>
      </c>
      <c r="L99" s="5">
        <v>1359341069</v>
      </c>
      <c r="M99" s="5">
        <v>1105940739</v>
      </c>
      <c r="N99" s="5">
        <v>1550136037</v>
      </c>
    </row>
    <row r="100" spans="3:14" ht="15.5" x14ac:dyDescent="0.35">
      <c r="C100" t="s">
        <v>122</v>
      </c>
      <c r="D100" s="5">
        <v>16200853373</v>
      </c>
      <c r="E100" s="5">
        <v>17576255271</v>
      </c>
      <c r="F100" s="5">
        <v>17600717274</v>
      </c>
      <c r="G100" s="5">
        <v>20753393758</v>
      </c>
      <c r="I100" s="5">
        <v>17600717274</v>
      </c>
      <c r="J100" s="5">
        <v>15308258901</v>
      </c>
      <c r="K100" s="5">
        <v>15452364013</v>
      </c>
      <c r="L100" s="5">
        <v>31620475754</v>
      </c>
      <c r="M100" s="5">
        <v>30086505350</v>
      </c>
      <c r="N100" s="5">
        <v>26276076592</v>
      </c>
    </row>
    <row r="101" spans="3:14" ht="15.5" x14ac:dyDescent="0.35">
      <c r="C101" t="s">
        <v>123</v>
      </c>
      <c r="D101" s="5">
        <v>16200853373</v>
      </c>
      <c r="E101" s="5">
        <v>17576255271</v>
      </c>
      <c r="F101" s="5">
        <v>17600717274</v>
      </c>
      <c r="G101" s="5">
        <v>20753393758</v>
      </c>
      <c r="I101" s="5">
        <v>17600717274</v>
      </c>
      <c r="J101" s="5">
        <v>15308258901</v>
      </c>
      <c r="K101" s="5">
        <v>15452364013</v>
      </c>
      <c r="L101" s="5">
        <v>31620475754</v>
      </c>
      <c r="M101" s="5">
        <v>30086505350</v>
      </c>
      <c r="N101" s="5">
        <v>26276076592</v>
      </c>
    </row>
    <row r="102" spans="3:14" ht="15.5" x14ac:dyDescent="0.35">
      <c r="C102" t="s">
        <v>119</v>
      </c>
    </row>
    <row r="103" spans="3:14" ht="15.5" x14ac:dyDescent="0.35">
      <c r="C103" t="s">
        <v>121</v>
      </c>
      <c r="D103" s="5">
        <v>12551462611</v>
      </c>
      <c r="E103" s="5">
        <v>14033610229</v>
      </c>
      <c r="F103" s="5">
        <v>14164862611</v>
      </c>
      <c r="G103" s="5">
        <v>17374114286</v>
      </c>
      <c r="I103" s="5">
        <v>14164862611</v>
      </c>
      <c r="J103" s="5">
        <v>12198966281</v>
      </c>
      <c r="K103" s="5">
        <v>12213966578</v>
      </c>
      <c r="L103" s="5">
        <v>16447835776</v>
      </c>
      <c r="M103" s="5">
        <v>17802428519</v>
      </c>
      <c r="N103" s="5">
        <v>17483307948</v>
      </c>
    </row>
    <row r="104" spans="3:14" ht="15.5" x14ac:dyDescent="0.35">
      <c r="C104" t="s">
        <v>256</v>
      </c>
      <c r="D104" s="5">
        <v>1606049040</v>
      </c>
      <c r="E104" s="5">
        <v>1569465403</v>
      </c>
      <c r="F104" s="5">
        <v>1532837108</v>
      </c>
      <c r="G104" s="5">
        <v>1461242019</v>
      </c>
      <c r="I104" s="5">
        <v>1532837108</v>
      </c>
      <c r="J104" s="5">
        <v>1369138316</v>
      </c>
      <c r="K104" s="5">
        <v>1755351768</v>
      </c>
      <c r="L104" s="5">
        <v>283905588</v>
      </c>
      <c r="M104" s="5">
        <v>206434933</v>
      </c>
      <c r="N104" s="5">
        <v>141067234</v>
      </c>
    </row>
    <row r="105" spans="3:14" ht="15.5" x14ac:dyDescent="0.35">
      <c r="C105" t="s">
        <v>124</v>
      </c>
      <c r="D105" s="5">
        <v>21351622671</v>
      </c>
      <c r="E105" s="5">
        <v>22066141630</v>
      </c>
      <c r="F105" s="5">
        <v>22974852770</v>
      </c>
      <c r="G105" s="5">
        <v>24024391088</v>
      </c>
      <c r="I105" s="5">
        <v>22974852770</v>
      </c>
      <c r="J105" s="5">
        <v>21540815291</v>
      </c>
      <c r="K105" s="5">
        <v>20770662347</v>
      </c>
      <c r="L105" s="5">
        <v>35212697591</v>
      </c>
      <c r="M105" s="5">
        <v>33305951645</v>
      </c>
      <c r="N105" s="5">
        <v>29454957116</v>
      </c>
    </row>
    <row r="106" spans="3:14" ht="15.5" x14ac:dyDescent="0.35">
      <c r="C106" t="s">
        <v>125</v>
      </c>
    </row>
    <row r="107" spans="3:14" ht="15.5" x14ac:dyDescent="0.35">
      <c r="C107" t="s">
        <v>126</v>
      </c>
      <c r="D107" s="5">
        <v>25000000000</v>
      </c>
      <c r="E107" s="5">
        <v>25000000000</v>
      </c>
      <c r="F107" s="5">
        <v>25000000000</v>
      </c>
      <c r="G107" s="5">
        <v>25000000000</v>
      </c>
      <c r="I107" s="5">
        <v>25000000000</v>
      </c>
      <c r="J107" s="5">
        <v>25000000000</v>
      </c>
      <c r="K107" s="5">
        <v>20000000000</v>
      </c>
      <c r="L107" s="5">
        <v>450000000</v>
      </c>
      <c r="M107" s="5">
        <v>450000000</v>
      </c>
      <c r="N107" s="5">
        <v>450000000</v>
      </c>
    </row>
    <row r="108" spans="3:14" ht="15.5" x14ac:dyDescent="0.35">
      <c r="C108" t="s">
        <v>127</v>
      </c>
      <c r="D108" s="5">
        <v>13318507863</v>
      </c>
      <c r="E108" s="5">
        <v>13318507863</v>
      </c>
      <c r="F108" s="5">
        <v>13318507863</v>
      </c>
      <c r="G108" s="5">
        <v>13318507863</v>
      </c>
      <c r="I108" s="5">
        <v>13318507863</v>
      </c>
      <c r="J108" s="5">
        <v>13318507863</v>
      </c>
    </row>
    <row r="109" spans="3:14" ht="15.5" x14ac:dyDescent="0.35">
      <c r="C109" t="s">
        <v>128</v>
      </c>
      <c r="D109" s="5">
        <v>7745632548</v>
      </c>
      <c r="E109" s="5">
        <v>6876290162</v>
      </c>
      <c r="F109" s="5">
        <v>6518110398</v>
      </c>
      <c r="G109" s="5">
        <v>6161039436</v>
      </c>
      <c r="I109" s="5">
        <v>6518110398</v>
      </c>
      <c r="J109" s="5">
        <v>3375953405</v>
      </c>
      <c r="K109" s="5">
        <v>151585997</v>
      </c>
      <c r="L109" s="5">
        <v>-1118973526</v>
      </c>
      <c r="M109" s="5">
        <v>-2480477931</v>
      </c>
      <c r="N109" s="5">
        <v>-2134191555</v>
      </c>
    </row>
    <row r="110" spans="3:14" ht="15.5" x14ac:dyDescent="0.35">
      <c r="C110" t="s">
        <v>257</v>
      </c>
      <c r="D110" s="5">
        <v>1430000000</v>
      </c>
      <c r="E110" s="5">
        <v>30000000</v>
      </c>
      <c r="F110" s="5">
        <v>30000000</v>
      </c>
      <c r="G110" s="5">
        <v>30000000</v>
      </c>
      <c r="I110" s="5">
        <v>30000000</v>
      </c>
      <c r="J110" s="5">
        <v>30000000</v>
      </c>
    </row>
    <row r="111" spans="3:14" ht="15.5" x14ac:dyDescent="0.35">
      <c r="C111" t="s">
        <v>258</v>
      </c>
      <c r="D111" s="5">
        <v>6315632548</v>
      </c>
      <c r="E111" s="5">
        <v>6846290162</v>
      </c>
      <c r="F111" s="5">
        <v>6488110398</v>
      </c>
      <c r="G111" s="5">
        <v>6131039436</v>
      </c>
      <c r="I111" s="5">
        <v>6488110398</v>
      </c>
      <c r="J111" s="5">
        <v>3345953405</v>
      </c>
    </row>
    <row r="112" spans="3:14" ht="15.5" x14ac:dyDescent="0.35">
      <c r="C112" t="s">
        <v>259</v>
      </c>
      <c r="D112" s="5">
        <v>7745632548</v>
      </c>
      <c r="E112" s="5">
        <v>6876290162</v>
      </c>
      <c r="F112" s="5">
        <v>6518110398</v>
      </c>
      <c r="G112" s="5">
        <v>6161039436</v>
      </c>
      <c r="I112" s="5">
        <v>6518110398</v>
      </c>
      <c r="J112" s="5">
        <v>3375953405</v>
      </c>
      <c r="K112" s="5">
        <v>151585997</v>
      </c>
      <c r="L112" s="5">
        <v>-1118973526</v>
      </c>
      <c r="M112" s="5">
        <v>-2480477931</v>
      </c>
      <c r="N112" s="5">
        <v>-2134191555</v>
      </c>
    </row>
    <row r="113" spans="2:14" ht="15.5" x14ac:dyDescent="0.35">
      <c r="C113" t="s">
        <v>260</v>
      </c>
    </row>
    <row r="114" spans="2:14" ht="15.5" x14ac:dyDescent="0.35">
      <c r="C114" t="s">
        <v>10</v>
      </c>
      <c r="D114" s="5">
        <v>78757716846</v>
      </c>
      <c r="E114" s="5">
        <v>77888374460</v>
      </c>
      <c r="F114" s="5">
        <v>77530194696</v>
      </c>
      <c r="G114" s="5">
        <v>77081251369</v>
      </c>
      <c r="I114" s="5">
        <v>77530194696</v>
      </c>
      <c r="J114" s="5">
        <v>74296165338</v>
      </c>
      <c r="K114" s="5">
        <v>52777606016</v>
      </c>
      <c r="L114" s="5">
        <v>-706836670</v>
      </c>
      <c r="M114" s="5">
        <v>-2126765725</v>
      </c>
      <c r="N114" s="5">
        <v>-1684191555</v>
      </c>
    </row>
    <row r="115" spans="2:14" ht="15.5" x14ac:dyDescent="0.35">
      <c r="C115" t="s">
        <v>129</v>
      </c>
      <c r="D115" s="5">
        <v>100109339517</v>
      </c>
      <c r="E115" s="5">
        <v>99954516090</v>
      </c>
      <c r="F115" s="5">
        <v>100505047466</v>
      </c>
      <c r="G115" s="5">
        <v>101105642457</v>
      </c>
      <c r="I115" s="5">
        <v>100505047466</v>
      </c>
      <c r="J115" s="5">
        <v>95836980629</v>
      </c>
      <c r="K115" s="5">
        <v>73548268363</v>
      </c>
      <c r="L115" s="5">
        <v>34505860921</v>
      </c>
      <c r="M115" s="5">
        <v>31179185920</v>
      </c>
      <c r="N115" s="5">
        <v>27770765561</v>
      </c>
    </row>
    <row r="116" spans="2:14" ht="15.5" x14ac:dyDescent="0.35">
      <c r="C116" t="s">
        <v>130</v>
      </c>
      <c r="D116" s="5">
        <v>1000000000</v>
      </c>
      <c r="E116" s="5">
        <v>1000000000</v>
      </c>
      <c r="F116" s="5">
        <v>1000000000</v>
      </c>
      <c r="G116" s="5">
        <v>1000000000</v>
      </c>
      <c r="I116" s="5">
        <v>1000000000</v>
      </c>
      <c r="J116" s="5">
        <v>1000000000</v>
      </c>
      <c r="K116" s="5">
        <v>800000000</v>
      </c>
      <c r="L116" s="5">
        <v>900</v>
      </c>
      <c r="M116" s="5">
        <v>900</v>
      </c>
      <c r="N116" s="5">
        <v>900</v>
      </c>
    </row>
    <row r="118" spans="2:14" ht="15.5" x14ac:dyDescent="0.35">
      <c r="B118" t="s">
        <v>131</v>
      </c>
      <c r="C118" t="s">
        <v>132</v>
      </c>
      <c r="D118" s="5">
        <v>2190557612</v>
      </c>
      <c r="E118" s="5">
        <v>1059643909</v>
      </c>
      <c r="F118" s="5">
        <v>8775501032</v>
      </c>
      <c r="G118" s="5">
        <v>2198622629</v>
      </c>
      <c r="I118" s="5">
        <v>14401131691</v>
      </c>
      <c r="J118" s="5">
        <v>3161402808</v>
      </c>
      <c r="K118" s="5">
        <v>3055594574</v>
      </c>
      <c r="L118" s="5">
        <v>2612804753</v>
      </c>
      <c r="M118" s="5">
        <v>623281755</v>
      </c>
      <c r="N118" s="5">
        <v>-2400251147</v>
      </c>
    </row>
    <row r="119" spans="2:14" ht="15.5" x14ac:dyDescent="0.35">
      <c r="C119" t="s">
        <v>133</v>
      </c>
      <c r="D119" s="5">
        <v>7192080509</v>
      </c>
      <c r="E119" s="5">
        <v>7451274080</v>
      </c>
      <c r="F119" s="5">
        <v>11367079470</v>
      </c>
      <c r="G119" s="5">
        <v>8700642330</v>
      </c>
      <c r="I119" s="5">
        <v>34148479319</v>
      </c>
      <c r="J119" s="5">
        <v>28235480217</v>
      </c>
      <c r="K119" s="5">
        <v>27035580418</v>
      </c>
      <c r="L119" s="5">
        <v>22563222107</v>
      </c>
      <c r="M119" s="5">
        <v>15000076992</v>
      </c>
      <c r="N119" s="5">
        <v>12612294874</v>
      </c>
    </row>
    <row r="120" spans="2:14" ht="15.5" x14ac:dyDescent="0.35">
      <c r="C120" t="s">
        <v>135</v>
      </c>
      <c r="D120" s="5">
        <v>-2411296768</v>
      </c>
      <c r="E120" s="5">
        <v>-2145572315</v>
      </c>
      <c r="F120" s="5">
        <v>-1688856047</v>
      </c>
      <c r="G120" s="5">
        <v>-1334923314</v>
      </c>
      <c r="I120" s="5">
        <v>-5838457002</v>
      </c>
      <c r="J120" s="5">
        <v>-4797739265</v>
      </c>
      <c r="K120" s="5">
        <v>-4956681968</v>
      </c>
      <c r="L120" s="5">
        <v>-5583314185</v>
      </c>
      <c r="M120" s="5">
        <v>-6182575488</v>
      </c>
      <c r="N120" s="5">
        <v>-5550560374</v>
      </c>
    </row>
    <row r="121" spans="2:14" ht="15.5" x14ac:dyDescent="0.35">
      <c r="C121" t="s">
        <v>134</v>
      </c>
      <c r="D121" s="5">
        <v>-753149811</v>
      </c>
      <c r="E121" s="5">
        <v>-1948941089</v>
      </c>
      <c r="F121" s="5">
        <v>1723330108</v>
      </c>
      <c r="G121" s="5">
        <v>-3136908216</v>
      </c>
      <c r="I121" s="5">
        <v>-4682240436</v>
      </c>
      <c r="J121" s="5">
        <v>-12761069292</v>
      </c>
      <c r="K121" s="5">
        <v>-11084166763</v>
      </c>
      <c r="L121" s="5">
        <v>-10821422200</v>
      </c>
      <c r="M121" s="5">
        <v>-6563312936</v>
      </c>
      <c r="N121" s="5">
        <v>-7596428802</v>
      </c>
    </row>
    <row r="122" spans="2:14" ht="15.5" x14ac:dyDescent="0.35">
      <c r="C122" t="s">
        <v>724</v>
      </c>
      <c r="D122" s="5">
        <v>-1453808255</v>
      </c>
      <c r="E122" s="5">
        <v>-1484021003</v>
      </c>
      <c r="F122" s="5">
        <v>-2682392542</v>
      </c>
      <c r="G122" s="5">
        <v>-1482535069</v>
      </c>
      <c r="I122" s="5">
        <v>-7554125631</v>
      </c>
      <c r="J122" s="5">
        <v>-5945273626</v>
      </c>
      <c r="K122" s="5">
        <v>-5467576234</v>
      </c>
      <c r="L122" s="5">
        <v>-1857574067</v>
      </c>
      <c r="M122" s="5">
        <v>-540753639</v>
      </c>
      <c r="N122" s="5">
        <v>-505767592</v>
      </c>
    </row>
    <row r="123" spans="2:14" ht="15.5" x14ac:dyDescent="0.35">
      <c r="C123" t="s">
        <v>467</v>
      </c>
      <c r="D123" s="5">
        <v>-440420518</v>
      </c>
      <c r="E123" s="5">
        <v>-452010293</v>
      </c>
      <c r="F123" s="5">
        <v>-501666752</v>
      </c>
      <c r="G123" s="5">
        <v>-392889410</v>
      </c>
      <c r="I123" s="5">
        <v>-1621281271</v>
      </c>
      <c r="J123" s="5">
        <v>-904869815</v>
      </c>
      <c r="K123" s="5">
        <v>-1978173208</v>
      </c>
      <c r="L123" s="5">
        <v>-1557017689</v>
      </c>
      <c r="M123" s="5">
        <v>-1023456446</v>
      </c>
      <c r="N123" s="5">
        <v>-1285020018</v>
      </c>
    </row>
    <row r="124" spans="2:14" ht="15.5" x14ac:dyDescent="0.35">
      <c r="C124" t="s">
        <v>442</v>
      </c>
      <c r="D124" s="5">
        <v>57152455</v>
      </c>
      <c r="E124" s="5">
        <v>-361085471</v>
      </c>
      <c r="F124" s="5">
        <v>558006795</v>
      </c>
      <c r="G124" s="5">
        <v>-154763692</v>
      </c>
      <c r="I124" s="5">
        <v>-51243288</v>
      </c>
      <c r="J124" s="5">
        <v>-665125411</v>
      </c>
      <c r="K124" s="5">
        <v>-493387671</v>
      </c>
      <c r="L124" s="5">
        <v>-131089213</v>
      </c>
      <c r="M124" s="5">
        <v>-66696728</v>
      </c>
      <c r="N124" s="5">
        <v>-74769235</v>
      </c>
    </row>
    <row r="125" spans="2:14" ht="15.5" x14ac:dyDescent="0.35">
      <c r="C125" t="s">
        <v>139</v>
      </c>
      <c r="D125" s="5">
        <v>-806700000</v>
      </c>
      <c r="E125" s="5">
        <v>-806700000</v>
      </c>
      <c r="F125" s="5">
        <v>-926951675</v>
      </c>
      <c r="G125" s="5">
        <v>5318751675</v>
      </c>
      <c r="I125" s="5">
        <v>1364827698</v>
      </c>
      <c r="J125" s="5">
        <v>20076592715</v>
      </c>
      <c r="K125" s="5">
        <v>2336319987</v>
      </c>
      <c r="L125" s="5">
        <v>1544047781</v>
      </c>
      <c r="M125" s="5">
        <v>3193564291</v>
      </c>
      <c r="N125" s="5">
        <v>4520739078</v>
      </c>
    </row>
    <row r="126" spans="2:14" ht="15.5" x14ac:dyDescent="0.35">
      <c r="C126" t="s">
        <v>140</v>
      </c>
      <c r="D126" s="5">
        <v>-1411105416</v>
      </c>
      <c r="E126" s="5">
        <v>-432891824</v>
      </c>
      <c r="F126" s="5">
        <v>-7835915494</v>
      </c>
      <c r="G126" s="5">
        <v>-7324782926</v>
      </c>
      <c r="I126" s="5">
        <v>-18989333113</v>
      </c>
      <c r="J126" s="5">
        <v>-20240388197</v>
      </c>
      <c r="K126" s="5">
        <v>-4840092895</v>
      </c>
      <c r="L126" s="5">
        <v>-4396051318</v>
      </c>
      <c r="M126" s="5">
        <v>-3830918208</v>
      </c>
      <c r="N126" s="5">
        <v>-2310777959</v>
      </c>
    </row>
    <row r="127" spans="2:14" ht="15.5" x14ac:dyDescent="0.35">
      <c r="C127" t="s">
        <v>333</v>
      </c>
      <c r="K127" s="5">
        <v>80020558</v>
      </c>
    </row>
    <row r="128" spans="2:14" ht="15.5" x14ac:dyDescent="0.35">
      <c r="C128" t="s">
        <v>143</v>
      </c>
      <c r="D128" s="5">
        <v>-1411105416</v>
      </c>
      <c r="E128" s="5">
        <v>-432891824</v>
      </c>
      <c r="F128" s="5">
        <v>-7835915494</v>
      </c>
      <c r="G128" s="5">
        <v>-7324782926</v>
      </c>
      <c r="I128" s="5">
        <v>-18989333113</v>
      </c>
      <c r="J128" s="5">
        <v>-20240388197</v>
      </c>
      <c r="K128" s="5">
        <v>-4920113453</v>
      </c>
      <c r="L128" s="5">
        <v>-4396051318</v>
      </c>
      <c r="M128" s="5">
        <v>-3830918208</v>
      </c>
      <c r="N128" s="5">
        <v>-2310777959</v>
      </c>
    </row>
    <row r="129" spans="2:14" ht="15.5" x14ac:dyDescent="0.35">
      <c r="C129" t="s">
        <v>148</v>
      </c>
      <c r="D129" s="5">
        <v>-806700000</v>
      </c>
      <c r="E129" s="5">
        <v>-806700000</v>
      </c>
      <c r="F129" s="5">
        <v>-926951675</v>
      </c>
      <c r="G129" s="5">
        <v>5318751675</v>
      </c>
      <c r="I129" s="5">
        <v>1364827698</v>
      </c>
      <c r="J129" s="5">
        <v>20076592715</v>
      </c>
      <c r="K129" s="5">
        <v>2336319987</v>
      </c>
      <c r="L129" s="5">
        <v>1544047781</v>
      </c>
      <c r="M129" s="5">
        <v>3193564291</v>
      </c>
      <c r="N129" s="5">
        <v>4520739078</v>
      </c>
    </row>
    <row r="130" spans="2:14" ht="15.5" x14ac:dyDescent="0.35">
      <c r="C130" t="s">
        <v>532</v>
      </c>
      <c r="G130" s="5">
        <v>6000000000</v>
      </c>
      <c r="I130" s="5">
        <v>6000000000</v>
      </c>
      <c r="J130" s="5">
        <v>5000000000</v>
      </c>
      <c r="K130" s="5">
        <v>794528128</v>
      </c>
      <c r="L130" s="5">
        <v>253400330</v>
      </c>
      <c r="M130" s="5">
        <v>419120571</v>
      </c>
      <c r="N130" s="5">
        <v>1450136037</v>
      </c>
    </row>
    <row r="131" spans="2:14" ht="15.5" x14ac:dyDescent="0.35">
      <c r="C131" t="s">
        <v>384</v>
      </c>
      <c r="D131" s="5">
        <v>-806700000</v>
      </c>
      <c r="E131" s="5">
        <v>-806700000</v>
      </c>
      <c r="F131" s="5">
        <v>-926951675</v>
      </c>
      <c r="G131" s="5">
        <v>-681248325</v>
      </c>
      <c r="I131" s="5">
        <v>-4635172302</v>
      </c>
      <c r="J131" s="5">
        <v>-3241915148</v>
      </c>
      <c r="K131" s="5">
        <v>-2033869198</v>
      </c>
      <c r="L131" s="5">
        <v>-1254592743</v>
      </c>
      <c r="M131" s="5">
        <v>-444195298</v>
      </c>
      <c r="N131" s="5">
        <v>-3078833440</v>
      </c>
    </row>
    <row r="132" spans="2:14" ht="15.5" x14ac:dyDescent="0.35">
      <c r="C132" t="s">
        <v>343</v>
      </c>
      <c r="K132" s="5">
        <v>-2300000000</v>
      </c>
    </row>
    <row r="133" spans="2:14" ht="15.5" x14ac:dyDescent="0.35">
      <c r="C133" t="s">
        <v>487</v>
      </c>
      <c r="K133" s="5">
        <v>-13674338943</v>
      </c>
    </row>
    <row r="134" spans="2:14" ht="15.5" x14ac:dyDescent="0.35">
      <c r="C134" t="s">
        <v>565</v>
      </c>
      <c r="J134" s="5">
        <v>15600000000</v>
      </c>
      <c r="L134" s="5">
        <v>2545240194</v>
      </c>
      <c r="M134" s="5">
        <v>3218639018</v>
      </c>
      <c r="N134" s="5">
        <v>6149436481</v>
      </c>
    </row>
    <row r="135" spans="2:14" ht="15.5" x14ac:dyDescent="0.35">
      <c r="C135" t="s">
        <v>407</v>
      </c>
      <c r="J135" s="5">
        <v>-2281492137</v>
      </c>
    </row>
    <row r="136" spans="2:14" ht="15.5" x14ac:dyDescent="0.35">
      <c r="C136" t="s">
        <v>1461</v>
      </c>
    </row>
    <row r="137" spans="2:14" ht="15.5" x14ac:dyDescent="0.35">
      <c r="C137" t="s">
        <v>428</v>
      </c>
    </row>
    <row r="138" spans="2:14" ht="15.5" x14ac:dyDescent="0.35">
      <c r="C138" t="s">
        <v>587</v>
      </c>
      <c r="J138" s="5">
        <v>5000000000</v>
      </c>
      <c r="K138" s="5">
        <v>19550000000</v>
      </c>
    </row>
    <row r="139" spans="2:14" ht="15.5" x14ac:dyDescent="0.35">
      <c r="C139" t="s">
        <v>157</v>
      </c>
      <c r="D139" s="5">
        <v>-27247804</v>
      </c>
      <c r="E139" s="5">
        <v>-179947915</v>
      </c>
      <c r="F139" s="5">
        <v>12633863</v>
      </c>
      <c r="G139" s="5">
        <v>192591378</v>
      </c>
      <c r="I139" s="5">
        <v>-3223373724</v>
      </c>
      <c r="J139" s="5">
        <v>2997607326</v>
      </c>
      <c r="K139" s="5">
        <v>551821666</v>
      </c>
      <c r="L139" s="5">
        <v>-239198784</v>
      </c>
      <c r="M139" s="5">
        <v>-14072162</v>
      </c>
      <c r="N139" s="5">
        <v>-190290028</v>
      </c>
    </row>
    <row r="140" spans="2:14" ht="15.5" x14ac:dyDescent="0.35">
      <c r="C140" t="s">
        <v>158</v>
      </c>
      <c r="E140" s="5">
        <v>380807118</v>
      </c>
      <c r="I140" s="5">
        <v>3604180842</v>
      </c>
      <c r="J140" s="5">
        <v>606573516</v>
      </c>
      <c r="K140" s="5">
        <v>54751850</v>
      </c>
      <c r="L140" s="5">
        <v>293950634</v>
      </c>
      <c r="M140" s="5">
        <v>308022796</v>
      </c>
      <c r="N140" s="5">
        <v>498312824</v>
      </c>
    </row>
    <row r="141" spans="2:14" ht="15.5" x14ac:dyDescent="0.35">
      <c r="C141" t="s">
        <v>159</v>
      </c>
      <c r="D141" s="5">
        <v>-27247804</v>
      </c>
      <c r="E141" s="5">
        <v>200859203</v>
      </c>
      <c r="F141" s="5">
        <v>12633863</v>
      </c>
      <c r="G141" s="5">
        <v>192591378</v>
      </c>
      <c r="I141" s="5">
        <v>380807118</v>
      </c>
      <c r="J141" s="5">
        <v>3604180842</v>
      </c>
      <c r="K141" s="5">
        <v>606573516</v>
      </c>
      <c r="L141" s="5">
        <v>54751850</v>
      </c>
      <c r="M141" s="5">
        <v>293950634</v>
      </c>
      <c r="N141" s="5">
        <v>308022796</v>
      </c>
    </row>
    <row r="143" spans="2:14" ht="15.5" x14ac:dyDescent="0.35">
      <c r="B143" t="s">
        <v>160</v>
      </c>
      <c r="C143" t="s">
        <v>12</v>
      </c>
      <c r="D143" s="5">
        <v>1000000000</v>
      </c>
      <c r="E143" s="5">
        <v>1000000000</v>
      </c>
      <c r="F143" s="5">
        <v>1000000000</v>
      </c>
      <c r="G143" s="5">
        <v>1000000000</v>
      </c>
      <c r="I143" s="5">
        <v>1000000000</v>
      </c>
      <c r="J143" s="5">
        <v>1000000000</v>
      </c>
      <c r="K143" s="5">
        <v>800000000</v>
      </c>
      <c r="L143" s="5">
        <v>0</v>
      </c>
      <c r="M143" s="5">
        <v>0</v>
      </c>
      <c r="N143" s="5">
        <v>0</v>
      </c>
    </row>
    <row r="144" spans="2:14" ht="15.5" x14ac:dyDescent="0.35">
      <c r="C144" t="s">
        <v>161</v>
      </c>
      <c r="D144" s="6">
        <v>0.87</v>
      </c>
      <c r="E144" s="6">
        <v>0.36</v>
      </c>
      <c r="F144" s="6">
        <v>0.36</v>
      </c>
      <c r="G144" s="6">
        <v>1.61</v>
      </c>
    </row>
    <row r="145" spans="3:7" ht="15.5" x14ac:dyDescent="0.35">
      <c r="C145" t="s">
        <v>162</v>
      </c>
      <c r="D145" s="6">
        <v>62.07</v>
      </c>
      <c r="E145" s="6">
        <v>147.22</v>
      </c>
      <c r="F145" s="6">
        <v>166.67</v>
      </c>
      <c r="G145" s="6">
        <v>43.48</v>
      </c>
    </row>
    <row r="146" spans="3:7" ht="15.5" x14ac:dyDescent="0.35">
      <c r="C146" t="s">
        <v>61</v>
      </c>
      <c r="D146" s="6">
        <v>6.52</v>
      </c>
      <c r="E146" s="6">
        <v>7.13</v>
      </c>
      <c r="F146" s="6">
        <v>5.49</v>
      </c>
      <c r="G146" s="6">
        <v>7.94</v>
      </c>
    </row>
    <row r="147" spans="3:7" ht="15.5" x14ac:dyDescent="0.35">
      <c r="C147" t="s">
        <v>163</v>
      </c>
      <c r="D147" s="5">
        <v>2450000000</v>
      </c>
      <c r="E147" s="5">
        <v>1870000000</v>
      </c>
      <c r="F147" s="5">
        <v>2170000000</v>
      </c>
      <c r="G147" s="5">
        <v>3290000000</v>
      </c>
    </row>
    <row r="148" spans="3:7" ht="15.5" x14ac:dyDescent="0.35">
      <c r="C148" t="s">
        <v>164</v>
      </c>
      <c r="D148" s="6">
        <v>8.6999999999999994E-3</v>
      </c>
      <c r="E148" s="6">
        <v>3.5999999999999999E-3</v>
      </c>
      <c r="F148" s="6">
        <v>3.5999999999999999E-3</v>
      </c>
      <c r="G148" s="6">
        <v>1.5900000000000001E-2</v>
      </c>
    </row>
    <row r="149" spans="3:7" ht="15.5" x14ac:dyDescent="0.35">
      <c r="C149" t="s">
        <v>165</v>
      </c>
      <c r="D149" s="6">
        <v>1.1000000000000001E-2</v>
      </c>
      <c r="E149" s="6">
        <v>4.5999999999999999E-3</v>
      </c>
      <c r="F149" s="6">
        <v>4.5999999999999999E-3</v>
      </c>
      <c r="G149" s="6">
        <v>2.0899999999999998E-2</v>
      </c>
    </row>
    <row r="150" spans="3:7" ht="15.5" x14ac:dyDescent="0.35">
      <c r="C150" t="s">
        <v>166</v>
      </c>
      <c r="D150" s="6">
        <v>1.5800000000000002E-2</v>
      </c>
      <c r="E150" s="6">
        <v>9.5999999999999992E-3</v>
      </c>
      <c r="F150" s="6">
        <v>1.11E-2</v>
      </c>
      <c r="G150" s="6">
        <v>2.5499999999999998E-2</v>
      </c>
    </row>
    <row r="151" spans="3:7" ht="15.5" x14ac:dyDescent="0.35">
      <c r="C151" t="s">
        <v>167</v>
      </c>
      <c r="D151" s="6">
        <v>3.41</v>
      </c>
      <c r="E151" s="6">
        <v>2.0099999999999998</v>
      </c>
      <c r="F151" s="6">
        <v>2.13</v>
      </c>
      <c r="G151" s="6">
        <v>6.1</v>
      </c>
    </row>
    <row r="152" spans="3:7" ht="15.5" x14ac:dyDescent="0.35">
      <c r="C152" t="s">
        <v>168</v>
      </c>
      <c r="D152" s="5">
        <v>79000000000</v>
      </c>
      <c r="E152" s="5">
        <v>78000000000</v>
      </c>
      <c r="F152" s="5">
        <v>78000000000</v>
      </c>
      <c r="G152" s="5">
        <v>77000000000</v>
      </c>
    </row>
    <row r="153" spans="3:7" ht="15.5" x14ac:dyDescent="0.35">
      <c r="C153" t="s">
        <v>169</v>
      </c>
      <c r="D153" s="6">
        <v>0.69</v>
      </c>
      <c r="E153" s="6">
        <v>0.68</v>
      </c>
      <c r="F153" s="6">
        <v>0.77</v>
      </c>
      <c r="G153" s="6">
        <v>0.91</v>
      </c>
    </row>
    <row r="154" spans="3:7" ht="15.5" x14ac:dyDescent="0.35">
      <c r="C154" t="s">
        <v>170</v>
      </c>
      <c r="D154" s="6">
        <v>78.760000000000005</v>
      </c>
      <c r="E154" s="6">
        <v>77.89</v>
      </c>
      <c r="F154" s="6">
        <v>77.53</v>
      </c>
      <c r="G154" s="6">
        <v>77.08</v>
      </c>
    </row>
    <row r="155" spans="3:7" ht="15.5" x14ac:dyDescent="0.35">
      <c r="C155" t="s">
        <v>171</v>
      </c>
      <c r="D155" s="6">
        <v>0.69</v>
      </c>
      <c r="E155" s="6">
        <v>0.68</v>
      </c>
      <c r="F155" s="6">
        <v>0.77</v>
      </c>
      <c r="G155" s="6">
        <v>0.91</v>
      </c>
    </row>
    <row r="156" spans="3:7" ht="15.5" x14ac:dyDescent="0.35">
      <c r="C156" t="s">
        <v>172</v>
      </c>
      <c r="D156" s="6">
        <v>78.760000000000005</v>
      </c>
      <c r="E156" s="6">
        <v>77.89</v>
      </c>
      <c r="F156" s="6">
        <v>77.53</v>
      </c>
      <c r="G156" s="6">
        <v>77.08</v>
      </c>
    </row>
    <row r="157" spans="3:7" ht="15.5" x14ac:dyDescent="0.35">
      <c r="C157" t="s">
        <v>173</v>
      </c>
      <c r="D157" s="5">
        <v>3000000000</v>
      </c>
      <c r="E157" s="5">
        <v>3000000000</v>
      </c>
      <c r="F157" s="5">
        <v>3000000000</v>
      </c>
      <c r="G157" s="5">
        <v>1000000000</v>
      </c>
    </row>
    <row r="158" spans="3:7" ht="15.5" x14ac:dyDescent="0.35">
      <c r="C158" t="s">
        <v>174</v>
      </c>
      <c r="D158" s="5">
        <v>13000000000</v>
      </c>
      <c r="E158" s="5">
        <v>14000000000</v>
      </c>
      <c r="F158" s="5">
        <v>14000000000</v>
      </c>
      <c r="G158" s="5">
        <v>17000000000</v>
      </c>
    </row>
    <row r="159" spans="3:7" ht="15.5" x14ac:dyDescent="0.35">
      <c r="C159" t="s">
        <v>175</v>
      </c>
      <c r="D159" s="5">
        <v>79000000000</v>
      </c>
      <c r="E159" s="5">
        <v>78000000000</v>
      </c>
      <c r="F159" s="5">
        <v>78000000000</v>
      </c>
      <c r="G159" s="5">
        <v>77000000000</v>
      </c>
    </row>
    <row r="160" spans="3:7" ht="15.5" x14ac:dyDescent="0.35">
      <c r="C160" t="s">
        <v>24</v>
      </c>
      <c r="D160" s="5">
        <v>16000000000</v>
      </c>
      <c r="E160" s="5">
        <v>17000000000</v>
      </c>
      <c r="F160" s="5">
        <v>17000000000</v>
      </c>
      <c r="G160" s="5">
        <v>18000000000</v>
      </c>
    </row>
    <row r="161" spans="3:14" ht="15.5" x14ac:dyDescent="0.35">
      <c r="C161" t="s">
        <v>21</v>
      </c>
      <c r="D161" s="5">
        <v>16000000000</v>
      </c>
      <c r="E161" s="5">
        <v>16000000000</v>
      </c>
      <c r="F161" s="5">
        <v>17000000000</v>
      </c>
      <c r="G161" s="5">
        <v>18000000000</v>
      </c>
    </row>
    <row r="162" spans="3:14" ht="15.5" x14ac:dyDescent="0.35">
      <c r="C162" t="s">
        <v>176</v>
      </c>
      <c r="D162" s="5">
        <v>-2000000000</v>
      </c>
      <c r="E162" s="5">
        <v>-1000000000</v>
      </c>
      <c r="F162" s="5">
        <v>-2000000000</v>
      </c>
      <c r="G162" s="5">
        <v>1000000000</v>
      </c>
    </row>
    <row r="163" spans="3:14" ht="15.5" x14ac:dyDescent="0.35">
      <c r="C163" t="s">
        <v>177</v>
      </c>
      <c r="D163" s="5">
        <v>2000000000</v>
      </c>
      <c r="E163" s="5">
        <v>1000000000</v>
      </c>
      <c r="F163" s="5">
        <v>9000000000</v>
      </c>
      <c r="G163" s="5">
        <v>2000000000</v>
      </c>
    </row>
    <row r="164" spans="3:14" ht="15.5" x14ac:dyDescent="0.35">
      <c r="C164" t="s">
        <v>178</v>
      </c>
      <c r="D164" s="5">
        <v>-1000000000</v>
      </c>
      <c r="E164" s="5">
        <v>0</v>
      </c>
      <c r="F164" s="5">
        <v>-8000000000</v>
      </c>
      <c r="G164" s="5">
        <v>-7000000000</v>
      </c>
    </row>
    <row r="165" spans="3:14" ht="15.5" x14ac:dyDescent="0.35">
      <c r="C165" t="s">
        <v>13</v>
      </c>
      <c r="D165" s="5">
        <v>1000000000</v>
      </c>
      <c r="E165" s="5">
        <v>1000000000</v>
      </c>
      <c r="F165" s="5">
        <v>1000000000</v>
      </c>
      <c r="G165" s="5">
        <v>-5000000000</v>
      </c>
    </row>
    <row r="166" spans="3:14" ht="15.5" x14ac:dyDescent="0.35">
      <c r="C166" t="s">
        <v>16</v>
      </c>
      <c r="D166" s="6">
        <v>0.78</v>
      </c>
      <c r="E166" s="6">
        <v>0.63</v>
      </c>
      <c r="F166" s="6">
        <v>0.94</v>
      </c>
      <c r="G166" s="6">
        <v>-5.13</v>
      </c>
    </row>
    <row r="167" spans="3:14" ht="15.5" x14ac:dyDescent="0.35">
      <c r="C167" t="s">
        <v>46</v>
      </c>
      <c r="I167" s="6">
        <v>3.14</v>
      </c>
      <c r="J167" s="6">
        <v>3.22</v>
      </c>
      <c r="K167" s="6">
        <v>1.59</v>
      </c>
      <c r="L167" s="6">
        <v>1512782.67</v>
      </c>
      <c r="M167" s="6">
        <v>-384762.64</v>
      </c>
      <c r="N167" s="6">
        <v>-960003.84</v>
      </c>
    </row>
    <row r="168" spans="3:14" ht="15.5" x14ac:dyDescent="0.35">
      <c r="C168" t="s">
        <v>60</v>
      </c>
      <c r="I168" s="6">
        <v>19.11</v>
      </c>
      <c r="J168" s="6">
        <v>15.53</v>
      </c>
      <c r="K168" s="5">
        <v>0</v>
      </c>
      <c r="L168" s="5">
        <v>0</v>
      </c>
      <c r="M168" s="5">
        <v>0</v>
      </c>
      <c r="N168" s="5">
        <v>0</v>
      </c>
    </row>
    <row r="169" spans="3:14" ht="15.5" x14ac:dyDescent="0.35">
      <c r="C169" t="s">
        <v>63</v>
      </c>
      <c r="I169" s="6">
        <v>1.74</v>
      </c>
      <c r="J169" s="6">
        <v>1.72</v>
      </c>
      <c r="K169" s="5">
        <v>0</v>
      </c>
      <c r="L169" s="5">
        <v>0</v>
      </c>
      <c r="M169" s="5">
        <v>0</v>
      </c>
      <c r="N169" s="5">
        <v>0</v>
      </c>
    </row>
    <row r="170" spans="3:14" ht="15.5" x14ac:dyDescent="0.35">
      <c r="C170" t="s">
        <v>179</v>
      </c>
      <c r="I170" s="5">
        <v>9430000000</v>
      </c>
      <c r="J170" s="5">
        <v>7020000000</v>
      </c>
      <c r="K170" s="5">
        <v>6340000000</v>
      </c>
      <c r="L170" s="5">
        <v>4720000000</v>
      </c>
      <c r="M170" s="5">
        <v>1620000000</v>
      </c>
      <c r="N170" s="5">
        <v>630000000</v>
      </c>
    </row>
    <row r="171" spans="3:14" ht="15.5" x14ac:dyDescent="0.35">
      <c r="C171" t="s">
        <v>180</v>
      </c>
      <c r="I171" s="6">
        <v>3.1300000000000001E-2</v>
      </c>
      <c r="J171" s="6">
        <v>3.3599999999999998E-2</v>
      </c>
      <c r="K171" s="6">
        <v>1.7299999999999999E-2</v>
      </c>
      <c r="L171" s="6">
        <v>3.95E-2</v>
      </c>
      <c r="M171" s="6">
        <v>-1.11E-2</v>
      </c>
      <c r="N171" s="6">
        <v>-3.1099999999999999E-2</v>
      </c>
    </row>
    <row r="172" spans="3:14" ht="15.5" x14ac:dyDescent="0.35">
      <c r="C172" t="s">
        <v>181</v>
      </c>
      <c r="I172" s="6">
        <v>4.0500000000000001E-2</v>
      </c>
      <c r="J172" s="6">
        <v>4.3400000000000001E-2</v>
      </c>
      <c r="K172" s="6">
        <v>2.41E-2</v>
      </c>
      <c r="L172" s="6">
        <v>-1.9262000000000001</v>
      </c>
      <c r="M172" s="6">
        <v>0.1628</v>
      </c>
      <c r="N172" s="6">
        <v>0.51300000000000001</v>
      </c>
    </row>
    <row r="173" spans="3:14" ht="15.5" x14ac:dyDescent="0.35">
      <c r="C173" t="s">
        <v>182</v>
      </c>
      <c r="I173" s="6">
        <v>6.1699999999999998E-2</v>
      </c>
      <c r="J173" s="6">
        <v>5.5300000000000002E-2</v>
      </c>
      <c r="K173" s="6">
        <v>8.1199999999999994E-2</v>
      </c>
      <c r="L173" s="6">
        <v>9.0399999999999994E-2</v>
      </c>
      <c r="M173" s="6">
        <v>9.300000000000001E-3</v>
      </c>
      <c r="N173" s="6">
        <v>-0.03</v>
      </c>
    </row>
    <row r="174" spans="3:14" ht="15.5" x14ac:dyDescent="0.35">
      <c r="C174" t="s">
        <v>183</v>
      </c>
      <c r="I174" s="6">
        <v>3.52</v>
      </c>
      <c r="J174" s="6">
        <v>4.82</v>
      </c>
      <c r="K174" s="6">
        <v>2.41</v>
      </c>
      <c r="L174" s="6">
        <v>2.92</v>
      </c>
      <c r="M174" s="6">
        <v>0.6</v>
      </c>
      <c r="N174" s="6">
        <v>-0.88</v>
      </c>
    </row>
    <row r="175" spans="3:14" ht="15.5" x14ac:dyDescent="0.35">
      <c r="C175" t="s">
        <v>57</v>
      </c>
      <c r="I175" s="6">
        <v>0.77</v>
      </c>
      <c r="J175" s="6">
        <v>0.67</v>
      </c>
      <c r="K175" s="5">
        <v>0</v>
      </c>
      <c r="L175" s="5">
        <v>0</v>
      </c>
      <c r="M175" s="5">
        <v>0</v>
      </c>
      <c r="N175" s="5">
        <v>0</v>
      </c>
    </row>
    <row r="176" spans="3:14" ht="15.5" x14ac:dyDescent="0.35">
      <c r="C176" t="s">
        <v>54</v>
      </c>
      <c r="I176" s="6">
        <v>77.53</v>
      </c>
      <c r="J176" s="6">
        <v>74.3</v>
      </c>
      <c r="K176" s="6">
        <v>65.97</v>
      </c>
      <c r="L176" s="6">
        <v>-785374.08</v>
      </c>
      <c r="M176" s="6">
        <v>-2363073.0299999998</v>
      </c>
      <c r="N176" s="6">
        <v>-1871323.95</v>
      </c>
    </row>
    <row r="177" spans="2:14" ht="15.5" x14ac:dyDescent="0.35">
      <c r="C177" t="s">
        <v>184</v>
      </c>
      <c r="I177" s="6">
        <v>0.77</v>
      </c>
      <c r="J177" s="6">
        <v>0.67</v>
      </c>
      <c r="K177" s="5">
        <v>0</v>
      </c>
      <c r="L177" s="5">
        <v>0</v>
      </c>
      <c r="M177" s="5">
        <v>0</v>
      </c>
      <c r="N177" s="5">
        <v>0</v>
      </c>
    </row>
    <row r="178" spans="2:14" ht="15.5" x14ac:dyDescent="0.35">
      <c r="C178" t="s">
        <v>185</v>
      </c>
      <c r="I178" s="6">
        <v>77.53</v>
      </c>
      <c r="J178" s="6">
        <v>74.3</v>
      </c>
      <c r="K178" s="6">
        <v>65.97</v>
      </c>
      <c r="L178" s="6">
        <v>-785374.08</v>
      </c>
      <c r="M178" s="6">
        <v>-2363073.0299999998</v>
      </c>
      <c r="N178" s="6">
        <v>-1871323.95</v>
      </c>
    </row>
    <row r="179" spans="2:14" ht="15.5" x14ac:dyDescent="0.35">
      <c r="C179" t="s">
        <v>186</v>
      </c>
      <c r="I179" s="5">
        <v>3000000000</v>
      </c>
      <c r="J179" s="5">
        <v>4000000000</v>
      </c>
      <c r="K179" s="5">
        <v>2000000000</v>
      </c>
      <c r="L179" s="5">
        <v>1000000000</v>
      </c>
      <c r="M179" s="5">
        <v>1000000000</v>
      </c>
      <c r="N179" s="5">
        <v>1000000000</v>
      </c>
    </row>
    <row r="180" spans="2:14" ht="15.5" x14ac:dyDescent="0.35">
      <c r="C180" t="s">
        <v>187</v>
      </c>
      <c r="I180" s="5">
        <v>14000000000</v>
      </c>
      <c r="J180" s="5">
        <v>12000000000</v>
      </c>
      <c r="K180" s="5">
        <v>12000000000</v>
      </c>
      <c r="L180" s="5">
        <v>14000000000</v>
      </c>
      <c r="M180" s="5">
        <v>16000000000</v>
      </c>
      <c r="N180" s="5">
        <v>15000000000</v>
      </c>
    </row>
    <row r="181" spans="2:14" ht="15.5" x14ac:dyDescent="0.35">
      <c r="C181" t="s">
        <v>26</v>
      </c>
      <c r="I181" s="5">
        <v>17000000000</v>
      </c>
      <c r="J181" s="5">
        <v>16000000000</v>
      </c>
      <c r="K181" s="5">
        <v>14000000000</v>
      </c>
      <c r="L181" s="5">
        <v>16000000000</v>
      </c>
      <c r="M181" s="5">
        <v>17000000000</v>
      </c>
      <c r="N181" s="5">
        <v>17000000000</v>
      </c>
    </row>
    <row r="182" spans="2:14" ht="15.5" x14ac:dyDescent="0.35">
      <c r="C182" t="s">
        <v>23</v>
      </c>
      <c r="I182" s="5">
        <v>17000000000</v>
      </c>
      <c r="J182" s="5">
        <v>12000000000</v>
      </c>
      <c r="K182" s="5">
        <v>14000000000</v>
      </c>
      <c r="L182" s="5">
        <v>15000000000</v>
      </c>
      <c r="M182" s="5">
        <v>16000000000</v>
      </c>
      <c r="N182" s="5">
        <v>16000000000</v>
      </c>
    </row>
    <row r="183" spans="2:14" ht="15.5" x14ac:dyDescent="0.35">
      <c r="C183" t="s">
        <v>188</v>
      </c>
      <c r="I183" s="5">
        <v>-2000000000</v>
      </c>
      <c r="J183" s="5">
        <v>0</v>
      </c>
      <c r="K183" s="5">
        <v>-2000000000</v>
      </c>
      <c r="L183" s="5">
        <v>-3000000000</v>
      </c>
      <c r="M183" s="5">
        <v>-2000000000</v>
      </c>
      <c r="N183" s="5">
        <v>-2000000000</v>
      </c>
    </row>
    <row r="184" spans="2:14" ht="15.5" x14ac:dyDescent="0.35">
      <c r="C184" t="s">
        <v>189</v>
      </c>
      <c r="I184" s="5">
        <v>14000000000</v>
      </c>
      <c r="J184" s="5">
        <v>3000000000</v>
      </c>
      <c r="K184" s="5">
        <v>3000000000</v>
      </c>
      <c r="L184" s="5">
        <v>3000000000</v>
      </c>
      <c r="M184" s="5">
        <v>1000000000</v>
      </c>
      <c r="N184" s="5">
        <v>-2000000000</v>
      </c>
    </row>
    <row r="185" spans="2:14" ht="15.5" x14ac:dyDescent="0.35">
      <c r="C185" t="s">
        <v>190</v>
      </c>
      <c r="I185" s="5">
        <v>-19000000000</v>
      </c>
      <c r="J185" s="5">
        <v>-20000000000</v>
      </c>
      <c r="K185" s="5">
        <v>-5000000000</v>
      </c>
      <c r="L185" s="5">
        <v>-4000000000</v>
      </c>
      <c r="M185" s="5">
        <v>-4000000000</v>
      </c>
      <c r="N185" s="5">
        <v>-2000000000</v>
      </c>
    </row>
    <row r="186" spans="2:14" ht="15.5" x14ac:dyDescent="0.35">
      <c r="C186" t="s">
        <v>15</v>
      </c>
      <c r="I186" s="5">
        <v>-5000000000</v>
      </c>
      <c r="J186" s="5">
        <v>-17000000000</v>
      </c>
      <c r="K186" s="5">
        <v>-2000000000</v>
      </c>
      <c r="L186" s="5">
        <v>-2000000000</v>
      </c>
      <c r="M186" s="5">
        <v>-3000000000</v>
      </c>
      <c r="N186" s="5">
        <v>-5000000000</v>
      </c>
    </row>
    <row r="187" spans="2:14" ht="15.5" x14ac:dyDescent="0.35">
      <c r="C187" t="s">
        <v>17</v>
      </c>
      <c r="I187" s="6">
        <v>-4.59</v>
      </c>
      <c r="J187" s="6">
        <v>-17.079999999999998</v>
      </c>
      <c r="K187" s="6">
        <v>-2.33</v>
      </c>
      <c r="L187" s="6">
        <v>-1981385.07</v>
      </c>
      <c r="M187" s="6">
        <v>-3564040.5</v>
      </c>
      <c r="N187" s="6">
        <v>-5234476.78</v>
      </c>
    </row>
    <row r="189" spans="2:14" ht="15.5" x14ac:dyDescent="0.35">
      <c r="B189" t="s">
        <v>191</v>
      </c>
      <c r="C189" t="s">
        <v>192</v>
      </c>
      <c r="D189" s="5">
        <v>869000000</v>
      </c>
      <c r="E189" s="5">
        <v>358000000</v>
      </c>
      <c r="F189" s="5">
        <v>357000000</v>
      </c>
      <c r="G189" s="5">
        <v>2000000000</v>
      </c>
      <c r="H189" s="5">
        <v>2000000000</v>
      </c>
      <c r="I189" s="5">
        <v>3000000000</v>
      </c>
      <c r="J189" s="5">
        <v>3000000000</v>
      </c>
      <c r="K189" s="5">
        <v>1000000000</v>
      </c>
      <c r="L189" s="5">
        <v>1000000000</v>
      </c>
      <c r="M189" s="5">
        <v>-346000000</v>
      </c>
      <c r="N189" s="5">
        <v>-864000000</v>
      </c>
    </row>
    <row r="190" spans="2:14" ht="15.5" x14ac:dyDescent="0.35">
      <c r="C190" t="s">
        <v>45</v>
      </c>
      <c r="D190" s="6">
        <v>0.87</v>
      </c>
      <c r="E190" s="6">
        <v>0.36</v>
      </c>
      <c r="F190" s="6">
        <v>0.36</v>
      </c>
      <c r="G190" s="6">
        <v>1.61</v>
      </c>
      <c r="H190" s="6">
        <v>2.46</v>
      </c>
      <c r="I190" s="6">
        <v>3.14</v>
      </c>
      <c r="J190" s="6">
        <v>3.22</v>
      </c>
      <c r="K190" s="6">
        <v>1.27</v>
      </c>
      <c r="L190" s="6">
        <v>1.36</v>
      </c>
      <c r="M190" s="6">
        <v>-0.35</v>
      </c>
      <c r="N190" s="6">
        <v>-0.86</v>
      </c>
    </row>
    <row r="191" spans="2:14" ht="15.5" x14ac:dyDescent="0.35">
      <c r="C191" t="s">
        <v>193</v>
      </c>
      <c r="D191" s="5">
        <v>8000000000</v>
      </c>
      <c r="E191" s="5">
        <v>7000000000</v>
      </c>
      <c r="F191" s="5">
        <v>11000000000</v>
      </c>
      <c r="G191" s="5">
        <v>9000000000</v>
      </c>
      <c r="H191" s="5">
        <v>31000000000</v>
      </c>
      <c r="I191" s="5">
        <v>34000000000</v>
      </c>
      <c r="J191" s="5">
        <v>29000000000</v>
      </c>
      <c r="K191" s="5">
        <v>26000000000</v>
      </c>
      <c r="L191" s="5">
        <v>23000000000</v>
      </c>
      <c r="M191" s="5">
        <v>15000000000</v>
      </c>
      <c r="N191" s="5">
        <v>10000000000</v>
      </c>
    </row>
    <row r="192" spans="2:14" ht="15.5" x14ac:dyDescent="0.35">
      <c r="C192" t="s">
        <v>194</v>
      </c>
      <c r="I192" s="6">
        <v>40.729999999999997</v>
      </c>
    </row>
    <row r="193" spans="3:9" ht="15.5" x14ac:dyDescent="0.35">
      <c r="C193" t="s">
        <v>292</v>
      </c>
      <c r="I193" s="6">
        <v>31.31</v>
      </c>
    </row>
    <row r="194" spans="3:9" ht="15.5" x14ac:dyDescent="0.35">
      <c r="C194" t="s">
        <v>195</v>
      </c>
      <c r="I194" s="6">
        <v>6.95</v>
      </c>
    </row>
    <row r="195" spans="3:9" ht="15.5" x14ac:dyDescent="0.35">
      <c r="C195" t="s">
        <v>293</v>
      </c>
      <c r="I195" s="6">
        <v>3.1899999999999998E-2</v>
      </c>
    </row>
    <row r="196" spans="3:9" ht="15.5" x14ac:dyDescent="0.35">
      <c r="C196" t="s">
        <v>294</v>
      </c>
      <c r="I196" s="6">
        <v>2.82</v>
      </c>
    </row>
    <row r="197" spans="3:9" ht="15.5" x14ac:dyDescent="0.35">
      <c r="C197" t="s">
        <v>196</v>
      </c>
      <c r="I197" s="6">
        <v>1.27</v>
      </c>
    </row>
    <row r="198" spans="3:9" ht="15.5" x14ac:dyDescent="0.35">
      <c r="C198" t="s">
        <v>295</v>
      </c>
      <c r="I198" s="6">
        <v>7.03</v>
      </c>
    </row>
    <row r="199" spans="3:9" ht="15.5" x14ac:dyDescent="0.35">
      <c r="C199" t="s">
        <v>296</v>
      </c>
      <c r="I199" s="6">
        <v>-35.97</v>
      </c>
    </row>
    <row r="200" spans="3:9" ht="15.5" x14ac:dyDescent="0.35">
      <c r="C200" t="s">
        <v>297</v>
      </c>
      <c r="I200" s="6">
        <v>19.66</v>
      </c>
    </row>
    <row r="201" spans="3:9" ht="15.5" x14ac:dyDescent="0.35">
      <c r="C201" t="s">
        <v>298</v>
      </c>
      <c r="I201" s="6">
        <v>11.82</v>
      </c>
    </row>
    <row r="202" spans="3:9" ht="15.5" x14ac:dyDescent="0.35">
      <c r="C202" t="s">
        <v>299</v>
      </c>
      <c r="I202" s="6">
        <v>-12.62</v>
      </c>
    </row>
    <row r="203" spans="3:9" ht="15.5" x14ac:dyDescent="0.35">
      <c r="C203" t="s">
        <v>300</v>
      </c>
      <c r="I203" s="6">
        <v>-0.32</v>
      </c>
    </row>
    <row r="204" spans="3:9" ht="15.5" x14ac:dyDescent="0.35">
      <c r="C204" t="s">
        <v>301</v>
      </c>
      <c r="I204" s="6">
        <v>3.19</v>
      </c>
    </row>
    <row r="205" spans="3:9" ht="15.5" x14ac:dyDescent="0.35">
      <c r="C205" t="s">
        <v>197</v>
      </c>
      <c r="I205" s="6">
        <v>2.46</v>
      </c>
    </row>
    <row r="206" spans="3:9" ht="15.5" x14ac:dyDescent="0.35">
      <c r="C206" t="s">
        <v>302</v>
      </c>
      <c r="I206" s="6">
        <v>35.47</v>
      </c>
    </row>
    <row r="207" spans="3:9" ht="15.5" x14ac:dyDescent="0.35">
      <c r="C207" t="s">
        <v>198</v>
      </c>
      <c r="D207" s="6">
        <v>0.17</v>
      </c>
    </row>
    <row r="208" spans="3:9" ht="15.5" x14ac:dyDescent="0.35">
      <c r="C208" t="s">
        <v>199</v>
      </c>
      <c r="I208" s="6">
        <v>78.760000000000005</v>
      </c>
    </row>
    <row r="209" spans="3:9" ht="15.5" x14ac:dyDescent="0.35">
      <c r="C209" t="s">
        <v>303</v>
      </c>
      <c r="I209" s="6">
        <v>-2.78</v>
      </c>
    </row>
    <row r="210" spans="3:9" ht="15.5" x14ac:dyDescent="0.35">
      <c r="C210" t="s">
        <v>200</v>
      </c>
      <c r="D210" s="6">
        <v>0.65</v>
      </c>
    </row>
    <row r="211" spans="3:9" ht="15.5" x14ac:dyDescent="0.35">
      <c r="C211" t="s">
        <v>201</v>
      </c>
      <c r="D211" s="6">
        <v>0.36</v>
      </c>
    </row>
    <row r="212" spans="3:9" ht="15.5" x14ac:dyDescent="0.35">
      <c r="C212" t="s">
        <v>202</v>
      </c>
      <c r="D212" s="6">
        <v>0.2</v>
      </c>
    </row>
    <row r="213" spans="3:9" ht="15.5" x14ac:dyDescent="0.35">
      <c r="C213" t="s">
        <v>352</v>
      </c>
      <c r="D213" s="6">
        <v>0.16</v>
      </c>
    </row>
    <row r="214" spans="3:9" ht="15.5" x14ac:dyDescent="0.35">
      <c r="C214" t="s">
        <v>203</v>
      </c>
      <c r="D214" s="6">
        <v>0.27</v>
      </c>
    </row>
    <row r="215" spans="3:9" ht="15.5" x14ac:dyDescent="0.35">
      <c r="C215" t="s">
        <v>204</v>
      </c>
      <c r="D215" s="6">
        <v>0.16</v>
      </c>
    </row>
    <row r="216" spans="3:9" ht="15.5" x14ac:dyDescent="0.35">
      <c r="C216" t="s">
        <v>205</v>
      </c>
      <c r="D216" s="6">
        <v>1.27</v>
      </c>
    </row>
    <row r="217" spans="3:9" ht="15.5" x14ac:dyDescent="0.35">
      <c r="C217" t="s">
        <v>304</v>
      </c>
      <c r="I217" s="6">
        <v>3.29</v>
      </c>
    </row>
    <row r="218" spans="3:9" ht="15.5" x14ac:dyDescent="0.35">
      <c r="C218" t="s">
        <v>13</v>
      </c>
      <c r="D218" s="5">
        <v>1000000000</v>
      </c>
    </row>
    <row r="219" spans="3:9" ht="15.5" x14ac:dyDescent="0.35">
      <c r="C219" t="s">
        <v>206</v>
      </c>
      <c r="I219" s="6">
        <v>4.4000000000000004</v>
      </c>
    </row>
    <row r="220" spans="3:9" ht="15.5" x14ac:dyDescent="0.35">
      <c r="C220" t="s">
        <v>207</v>
      </c>
      <c r="I220" s="6">
        <v>3.1899999999999998E-2</v>
      </c>
    </row>
    <row r="221" spans="3:9" ht="15.5" x14ac:dyDescent="0.35">
      <c r="C221" t="s">
        <v>208</v>
      </c>
      <c r="I221" s="6">
        <v>4.0599999999999997E-2</v>
      </c>
    </row>
    <row r="222" spans="3:9" ht="15.5" x14ac:dyDescent="0.35">
      <c r="C222" t="s">
        <v>209</v>
      </c>
      <c r="I222" s="6">
        <v>6.1799999999999994E-2</v>
      </c>
    </row>
    <row r="223" spans="3:9" ht="15.5" x14ac:dyDescent="0.35">
      <c r="C223" t="s">
        <v>305</v>
      </c>
      <c r="I223" s="6">
        <v>4.8600000000000004E-2</v>
      </c>
    </row>
    <row r="224" spans="3:9" ht="15.5" x14ac:dyDescent="0.35">
      <c r="C224" t="s">
        <v>210</v>
      </c>
      <c r="D224" s="6">
        <v>7.65</v>
      </c>
    </row>
    <row r="225" spans="3:9" ht="15.5" x14ac:dyDescent="0.35">
      <c r="C225" t="s">
        <v>211</v>
      </c>
      <c r="D225" s="6">
        <v>34.909999999999997</v>
      </c>
    </row>
    <row r="226" spans="3:9" ht="15.5" x14ac:dyDescent="0.35">
      <c r="C226" t="s">
        <v>212</v>
      </c>
      <c r="D226" s="6">
        <v>13.3</v>
      </c>
    </row>
    <row r="227" spans="3:9" ht="15.5" x14ac:dyDescent="0.35">
      <c r="C227" t="s">
        <v>213</v>
      </c>
      <c r="D227" s="6">
        <v>29.26</v>
      </c>
    </row>
    <row r="228" spans="3:9" ht="15.5" x14ac:dyDescent="0.35">
      <c r="C228" t="s">
        <v>214</v>
      </c>
      <c r="D228" s="6">
        <v>11.9</v>
      </c>
    </row>
    <row r="229" spans="3:9" ht="15.5" x14ac:dyDescent="0.35">
      <c r="C229" t="s">
        <v>306</v>
      </c>
      <c r="I229" s="6">
        <v>0.35</v>
      </c>
    </row>
    <row r="230" spans="3:9" ht="15.5" x14ac:dyDescent="0.35">
      <c r="C230" t="s">
        <v>307</v>
      </c>
      <c r="I230" s="6">
        <v>12.36</v>
      </c>
    </row>
    <row r="231" spans="3:9" ht="15.5" x14ac:dyDescent="0.35">
      <c r="C231" t="s">
        <v>41</v>
      </c>
      <c r="I231" s="5">
        <v>100000000000</v>
      </c>
    </row>
    <row r="232" spans="3:9" ht="15.5" x14ac:dyDescent="0.35">
      <c r="C232" t="s">
        <v>215</v>
      </c>
      <c r="I232" s="5">
        <v>116000000000</v>
      </c>
    </row>
    <row r="233" spans="3:9" ht="15.5" x14ac:dyDescent="0.35">
      <c r="C233" t="s">
        <v>216</v>
      </c>
      <c r="I233" s="5">
        <v>1000000000</v>
      </c>
    </row>
    <row r="234" spans="3:9" ht="15.5" x14ac:dyDescent="0.35">
      <c r="C234" t="s">
        <v>217</v>
      </c>
      <c r="I234" s="6">
        <v>0.222</v>
      </c>
    </row>
    <row r="235" spans="3:9" ht="15.5" x14ac:dyDescent="0.35">
      <c r="C235" t="s">
        <v>218</v>
      </c>
      <c r="D235" s="6">
        <v>0.52459999999999996</v>
      </c>
    </row>
    <row r="236" spans="3:9" ht="15.5" x14ac:dyDescent="0.35">
      <c r="C236" t="s">
        <v>219</v>
      </c>
      <c r="D236" s="6">
        <v>0.1812</v>
      </c>
    </row>
    <row r="237" spans="3:9" ht="15.5" x14ac:dyDescent="0.35">
      <c r="C237" t="s">
        <v>220</v>
      </c>
      <c r="D237" s="6">
        <v>0.10490000000000001</v>
      </c>
    </row>
    <row r="238" spans="3:9" ht="15.5" x14ac:dyDescent="0.35">
      <c r="C238" t="s">
        <v>221</v>
      </c>
      <c r="D238" s="6">
        <v>0.1216</v>
      </c>
    </row>
    <row r="239" spans="3:9" ht="15.5" x14ac:dyDescent="0.35">
      <c r="C239" t="s">
        <v>222</v>
      </c>
      <c r="D239" s="6">
        <v>1.23E-2</v>
      </c>
    </row>
    <row r="240" spans="3:9" ht="15.5" x14ac:dyDescent="0.35">
      <c r="C240" t="s">
        <v>223</v>
      </c>
      <c r="D240" s="6">
        <v>1.9299999999999998E-2</v>
      </c>
    </row>
    <row r="241" spans="3:9" ht="15.5" x14ac:dyDescent="0.35">
      <c r="C241" t="s">
        <v>224</v>
      </c>
      <c r="I241" s="5">
        <v>5</v>
      </c>
    </row>
    <row r="242" spans="3:9" ht="15.5" x14ac:dyDescent="0.35">
      <c r="C242" t="s">
        <v>225</v>
      </c>
      <c r="I242" s="6">
        <v>0.94</v>
      </c>
    </row>
    <row r="243" spans="3:9" ht="15.5" x14ac:dyDescent="0.35">
      <c r="C243" t="s">
        <v>226</v>
      </c>
      <c r="I243" s="6">
        <v>0.08</v>
      </c>
    </row>
    <row r="244" spans="3:9" ht="15.5" x14ac:dyDescent="0.35">
      <c r="C244" t="s">
        <v>308</v>
      </c>
      <c r="I244" s="6">
        <v>0.26</v>
      </c>
    </row>
    <row r="245" spans="3:9" ht="15.5" x14ac:dyDescent="0.35">
      <c r="C245" t="s">
        <v>228</v>
      </c>
      <c r="I245" s="6">
        <v>0.32</v>
      </c>
    </row>
    <row r="246" spans="3:9" ht="15.5" x14ac:dyDescent="0.35">
      <c r="C246" t="s">
        <v>229</v>
      </c>
      <c r="I246" s="6">
        <v>0.47</v>
      </c>
    </row>
    <row r="247" spans="3:9" ht="15.5" x14ac:dyDescent="0.35">
      <c r="C247" t="s">
        <v>230</v>
      </c>
      <c r="I247" s="6">
        <v>0.65</v>
      </c>
    </row>
    <row r="248" spans="3:9" ht="15.5" x14ac:dyDescent="0.35">
      <c r="C248" t="s">
        <v>309</v>
      </c>
      <c r="I248" s="5">
        <v>35000000000</v>
      </c>
    </row>
    <row r="249" spans="3:9" ht="15.5" x14ac:dyDescent="0.35">
      <c r="C249" t="s">
        <v>310</v>
      </c>
      <c r="I249" s="5">
        <v>17000000000</v>
      </c>
    </row>
    <row r="250" spans="3:9" ht="15.5" x14ac:dyDescent="0.35">
      <c r="C250" t="s">
        <v>311</v>
      </c>
      <c r="I250" s="5">
        <v>10000000000</v>
      </c>
    </row>
    <row r="251" spans="3:9" ht="15.5" x14ac:dyDescent="0.35">
      <c r="C251" t="s">
        <v>312</v>
      </c>
      <c r="I251" s="5">
        <v>3000000000</v>
      </c>
    </row>
    <row r="252" spans="3:9" ht="15.5" x14ac:dyDescent="0.35">
      <c r="C252" t="s">
        <v>231</v>
      </c>
      <c r="D252" s="5">
        <v>0</v>
      </c>
    </row>
    <row r="253" spans="3:9" ht="15.5" x14ac:dyDescent="0.35">
      <c r="C253" t="s">
        <v>232</v>
      </c>
      <c r="D253" s="5">
        <v>100000000000</v>
      </c>
    </row>
    <row r="254" spans="3:9" ht="15.5" x14ac:dyDescent="0.35">
      <c r="C254" t="s">
        <v>233</v>
      </c>
      <c r="D254" s="5">
        <v>21000000000</v>
      </c>
    </row>
    <row r="255" spans="3:9" ht="15.5" x14ac:dyDescent="0.35">
      <c r="C255" t="s">
        <v>176</v>
      </c>
      <c r="D255" s="5">
        <v>-2000000000</v>
      </c>
    </row>
    <row r="256" spans="3:9" ht="15.5" x14ac:dyDescent="0.35">
      <c r="C256" t="s">
        <v>175</v>
      </c>
      <c r="I256" s="5">
        <v>79000000000</v>
      </c>
    </row>
    <row r="257" spans="3:9" ht="15.5" x14ac:dyDescent="0.35">
      <c r="C257" t="s">
        <v>174</v>
      </c>
      <c r="D257" s="5">
        <v>13000000000</v>
      </c>
    </row>
    <row r="258" spans="3:9" ht="15.5" x14ac:dyDescent="0.35">
      <c r="C258" t="s">
        <v>173</v>
      </c>
      <c r="D258" s="5">
        <v>3000000000</v>
      </c>
    </row>
    <row r="259" spans="3:9" ht="15.5" x14ac:dyDescent="0.35">
      <c r="C259" t="s">
        <v>24</v>
      </c>
      <c r="D259" s="5">
        <v>16000000000</v>
      </c>
    </row>
    <row r="260" spans="3:9" ht="15.5" x14ac:dyDescent="0.35">
      <c r="C260" t="s">
        <v>21</v>
      </c>
      <c r="D260" s="5">
        <v>16000000000</v>
      </c>
    </row>
    <row r="261" spans="3:9" ht="15.5" x14ac:dyDescent="0.35">
      <c r="C261" t="s">
        <v>234</v>
      </c>
      <c r="I261" s="5">
        <v>79000000000</v>
      </c>
    </row>
    <row r="262" spans="3:9" ht="15.5" x14ac:dyDescent="0.35">
      <c r="C262" t="s">
        <v>313</v>
      </c>
      <c r="I262" s="5">
        <v>14000000000</v>
      </c>
    </row>
    <row r="263" spans="3:9" ht="15.5" x14ac:dyDescent="0.35">
      <c r="C263" t="s">
        <v>314</v>
      </c>
      <c r="I263" s="5">
        <v>-17000000000</v>
      </c>
    </row>
    <row r="264" spans="3:9" ht="15.5" x14ac:dyDescent="0.35">
      <c r="C264" t="s">
        <v>315</v>
      </c>
      <c r="I264" s="5">
        <v>3000000000</v>
      </c>
    </row>
    <row r="265" spans="3:9" ht="15.5" x14ac:dyDescent="0.35">
      <c r="C265" t="s">
        <v>316</v>
      </c>
      <c r="I265" s="5">
        <v>-17000000000</v>
      </c>
    </row>
    <row r="266" spans="3:9" ht="15.5" x14ac:dyDescent="0.35">
      <c r="C266" t="s">
        <v>317</v>
      </c>
      <c r="I266" s="5">
        <v>-3000000000</v>
      </c>
    </row>
  </sheetData>
  <pageMargins left="0.7" right="0.7" top="0.75" bottom="0.75" header="0.3" footer="0.3"/>
  <ignoredErrors>
    <ignoredError sqref="A1:N267" numberStoredAsText="1"/>
  </ignoredError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N29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1462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1463</v>
      </c>
      <c r="D2" s="2" vm="219">
        <f ca="1">IFERROR(_xlfn.STOCKHISTORY("XIDX:" &amp; $C$1, D3, , 0, 0, 1), "Libur")</f>
        <v>87</v>
      </c>
      <c r="E2" s="2" vm="15">
        <f ca="1">IFERROR(_xlfn.STOCKHISTORY("XIDX:" &amp; $C$1, E3, , 0, 0, 1), "Libur")</f>
        <v>61</v>
      </c>
      <c r="H2" s="2" vm="15">
        <f ca="1">IFERROR(INDEX(D2:G2,COUNT(D2:G2)),"")</f>
        <v>61</v>
      </c>
      <c r="I2" s="2" vm="111">
        <f t="shared" ref="I2:N2" ca="1" si="0">IFERROR(_xlfn.STOCKHISTORY("XIDX:" &amp; $C$1, I1, , 0, 0, 1), "Libur")</f>
        <v>105</v>
      </c>
      <c r="J2" s="2" vm="205">
        <f t="shared" ca="1" si="0"/>
        <v>59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870726858536</v>
      </c>
      <c r="E4" s="2">
        <f>IFERROR(INDEX(E51:E500,MATCH($C$4,$C$51:$C$500,0)),"")</f>
        <v>711878518225</v>
      </c>
      <c r="H4" s="2">
        <f>IFERROR(SUM(D4:G4)*(4/MAX(1,COUNT(D4:G4))),"")</f>
        <v>3165210753522</v>
      </c>
      <c r="I4" s="2">
        <f t="shared" ref="I4:N4" si="1">IFERROR(INDEX(I51:I500,MATCH($C$4,$C$51:$C$500,0)),"")</f>
        <v>1936180096724</v>
      </c>
      <c r="J4" s="2">
        <f t="shared" si="1"/>
        <v>1061194664942</v>
      </c>
      <c r="K4" s="2">
        <f t="shared" si="1"/>
        <v>173220464961</v>
      </c>
      <c r="L4" s="2">
        <f t="shared" si="1"/>
        <v>162045413845</v>
      </c>
      <c r="M4" s="2">
        <f t="shared" si="1"/>
        <v>8289288000</v>
      </c>
      <c r="N4" s="2">
        <f t="shared" si="1"/>
        <v>0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45505392678</v>
      </c>
      <c r="E5" s="2">
        <f>IFERROR(INDEX(E51:E500,MATCH($C$5,$C$51:$C$500,0)),"")</f>
        <v>21689130889</v>
      </c>
      <c r="H5" s="2">
        <f>IFERROR(SUM(D5:G5)*(4/MAX(1,COUNT(D5:G5))),"")</f>
        <v>134389047134</v>
      </c>
      <c r="I5" s="2">
        <f t="shared" ref="I5:N5" si="2">IFERROR(INDEX(I51:I500,MATCH($C$5,$C$51:$C$500,0)),"")</f>
        <v>48185249564</v>
      </c>
      <c r="J5" s="2">
        <f t="shared" si="2"/>
        <v>20818585736</v>
      </c>
      <c r="K5" s="2">
        <f t="shared" si="2"/>
        <v>3736131066</v>
      </c>
      <c r="L5" s="2">
        <f t="shared" si="2"/>
        <v>8256939306</v>
      </c>
      <c r="M5" s="2">
        <f t="shared" si="2"/>
        <v>370343779</v>
      </c>
      <c r="N5" s="2">
        <f t="shared" si="2"/>
        <v>-146192988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459026186985</v>
      </c>
      <c r="E6" s="2">
        <f>IFERROR(INDEX(E51:E500,MATCH($C$6,$C$51:$C$500,0)),"")</f>
        <v>412231877628</v>
      </c>
      <c r="H6" s="2">
        <f>IFERROR(INDEX(D6:G6,COUNT(D6:G6)),"")</f>
        <v>412231877628</v>
      </c>
      <c r="I6" s="2">
        <f t="shared" ref="I6:N6" si="3">IFERROR(INDEX(I51:I500,MATCH($C$6,$C$51:$C$500,0)),"")</f>
        <v>390068120110</v>
      </c>
      <c r="J6" s="2">
        <f t="shared" si="3"/>
        <v>351029868792</v>
      </c>
      <c r="K6" s="2">
        <f t="shared" si="3"/>
        <v>153574514888</v>
      </c>
      <c r="L6" s="2">
        <f t="shared" si="3"/>
        <v>164769808052</v>
      </c>
      <c r="M6" s="2">
        <f t="shared" si="3"/>
        <v>20355894207</v>
      </c>
      <c r="N6" s="2">
        <f t="shared" si="3"/>
        <v>4813185979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8.75</v>
      </c>
      <c r="E7" s="3">
        <f>IFERROR(INDEX(E51:E500,MATCH($C$7,$C$51:$C$500,0))/1000000000,"")</f>
        <v>8.75</v>
      </c>
      <c r="H7" s="3">
        <f>IFERROR(INDEX(D7:G7,COUNT(D7:G7)),"")</f>
        <v>8.75</v>
      </c>
      <c r="I7" s="3">
        <f t="shared" ref="I7:N7" si="4">IFERROR(INDEX(I51:I500,MATCH($C$7,$C$51:$C$500,0))/1000000000,"")</f>
        <v>8.75</v>
      </c>
      <c r="J7" s="3">
        <f t="shared" si="4"/>
        <v>8.75</v>
      </c>
      <c r="K7" s="3">
        <f t="shared" si="4"/>
        <v>0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22000000000</v>
      </c>
      <c r="E8" s="2">
        <f>IFERROR(INDEX(E51:E500,MATCH("Free cash flow (Quarter)",$C$51:$C$500,0)),"")</f>
        <v>-2000000000</v>
      </c>
      <c r="H8" s="2">
        <f>IFERROR(INDEX(D8:G8,COUNT(D8:G8)),"")</f>
        <v>-2000000000</v>
      </c>
      <c r="I8" s="2">
        <f t="shared" ref="I8:N8" si="5">IFERROR(INDEX(I51:I500,MATCH($C$8,$C$51:$C$500,0)),"")</f>
        <v>12000000000</v>
      </c>
      <c r="J8" s="2">
        <f t="shared" si="5"/>
        <v>-295000000000</v>
      </c>
      <c r="K8" s="2">
        <f t="shared" si="5"/>
        <v>-26000000000</v>
      </c>
      <c r="L8" s="2">
        <f t="shared" si="5"/>
        <v>-48000000000</v>
      </c>
      <c r="M8" s="2">
        <f t="shared" si="5"/>
        <v>24000000000</v>
      </c>
      <c r="N8" s="2">
        <f t="shared" si="5"/>
        <v>-8000000000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2.52</v>
      </c>
      <c r="E9" s="3">
        <f>IFERROR(INDEX(E51:E500,MATCH("Free cash flow per share (Quarter)",$C$51:$C$500,0)),"")</f>
        <v>-0.27</v>
      </c>
      <c r="H9" s="3">
        <f>IFERROR(INDEX(D9:G9,COUNT(D9:G9)),"")</f>
        <v>-0.27</v>
      </c>
      <c r="I9" s="3">
        <f t="shared" ref="I9:N9" si="6">IFERROR(INDEX(I51:I500,MATCH($C$9,$C$51:$C$500,0)),"")</f>
        <v>1.42</v>
      </c>
      <c r="J9" s="3">
        <f t="shared" si="6"/>
        <v>-33.76</v>
      </c>
      <c r="K9" s="3">
        <f t="shared" si="6"/>
        <v>-185457.56</v>
      </c>
      <c r="L9" s="3">
        <f t="shared" si="6"/>
        <v>-339785.47</v>
      </c>
      <c r="M9" s="3">
        <f t="shared" si="6"/>
        <v>4870955.05</v>
      </c>
      <c r="N9" s="3">
        <f t="shared" si="6"/>
        <v>-1509422.89</v>
      </c>
    </row>
    <row r="10" spans="1:14" ht="15.5" x14ac:dyDescent="0.35">
      <c r="C10" t="s">
        <v>18</v>
      </c>
      <c r="D10" s="3">
        <f ca="1">IFERROR(IF(D9=0,"",D2/D9),"")</f>
        <v>34.523809523809526</v>
      </c>
      <c r="E10" s="3">
        <f ca="1">IFERROR(IF(E9=0,"",E2/E9),"")</f>
        <v>-225.92592592592592</v>
      </c>
      <c r="I10" s="3">
        <f t="shared" ref="I10:N10" ca="1" si="7">IFERROR(IF(I9=0,"",I2/I9),"")</f>
        <v>73.943661971830991</v>
      </c>
      <c r="J10" s="3">
        <f t="shared" ca="1" si="7"/>
        <v>-1.7476303317535546</v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42526056550</v>
      </c>
      <c r="E11" s="2">
        <f>IFERROR(INDEX(E51:E500,MATCH($C$11,$C$51:$C$500,0)),"")</f>
        <v>20963940197</v>
      </c>
      <c r="H11" s="2">
        <f>IFERROR(INDEX(D11:G11,COUNT(D11:G11)),"")</f>
        <v>20963940197</v>
      </c>
      <c r="I11" s="2">
        <f t="shared" ref="I11:N11" si="8">IFERROR(INDEX(I51:I500,MATCH($C$11,$C$51:$C$500,0)),"")</f>
        <v>17473808170</v>
      </c>
      <c r="J11" s="2">
        <f t="shared" si="8"/>
        <v>1431191215</v>
      </c>
      <c r="K11" s="2">
        <f t="shared" si="8"/>
        <v>510968304</v>
      </c>
      <c r="L11" s="2">
        <f t="shared" si="8"/>
        <v>559728679</v>
      </c>
      <c r="M11" s="2">
        <f t="shared" si="8"/>
        <v>2125736182</v>
      </c>
      <c r="N11" s="2">
        <f t="shared" si="8"/>
        <v>56122138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-7000000000</v>
      </c>
      <c r="E12" s="2">
        <f>IFERROR(INDEX(E51:E500,MATCH("Net Debt (Quarter)",$C$51:$C$500,0)),"")</f>
        <v>15000000000</v>
      </c>
      <c r="H12" s="2">
        <f>IFERROR(INDEX(D12:G12,COUNT(D12:G12)),"")</f>
        <v>15000000000</v>
      </c>
      <c r="I12" s="2">
        <f t="shared" ref="I12:N12" si="9">IFERROR(INDEX(I51:I500,MATCH($C$12,$C$51:$C$500,0)),"")</f>
        <v>12000000000</v>
      </c>
      <c r="J12" s="2">
        <f t="shared" si="9"/>
        <v>27000000000</v>
      </c>
      <c r="K12" s="2">
        <f t="shared" si="9"/>
        <v>19000000000</v>
      </c>
      <c r="L12" s="2">
        <f t="shared" si="9"/>
        <v>15000000000</v>
      </c>
      <c r="M12" s="2">
        <f t="shared" si="9"/>
        <v>-2000000000</v>
      </c>
      <c r="N12" s="2">
        <f t="shared" si="9"/>
        <v>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36000000000</v>
      </c>
      <c r="E13" s="2">
        <f>IFERROR(INDEX(E51:E500,MATCH("Total Debt (Quarter)",$C$51:$C$500,0)),"")</f>
        <v>36000000000</v>
      </c>
      <c r="H13" s="2">
        <f>IFERROR(INDEX(D13:G13,COUNT(D13:G13)),"")</f>
        <v>36000000000</v>
      </c>
      <c r="I13" s="2">
        <f t="shared" ref="I13:N13" si="10">IFERROR(INDEX(I51:I500,MATCH($C$13,$C$51:$C$500,0)),"")</f>
        <v>29000000000</v>
      </c>
      <c r="J13" s="2">
        <f t="shared" si="10"/>
        <v>28000000000</v>
      </c>
      <c r="K13" s="2">
        <f t="shared" si="10"/>
        <v>19000000000</v>
      </c>
      <c r="L13" s="2">
        <f t="shared" si="10"/>
        <v>16000000000</v>
      </c>
      <c r="M13" s="2">
        <f t="shared" si="10"/>
        <v>0</v>
      </c>
      <c r="N13" s="2">
        <f t="shared" si="10"/>
        <v>0</v>
      </c>
    </row>
    <row r="14" spans="1:14" ht="15.5" x14ac:dyDescent="0.35">
      <c r="C14" t="s">
        <v>27</v>
      </c>
      <c r="D14" s="2">
        <f>IFERROR(INDEX(D51:D500,MATCH($C$14,$C$51:$C$500,0)),"")</f>
        <v>-3692213346</v>
      </c>
      <c r="E14" s="2">
        <f>IFERROR(INDEX(E51:E500,MATCH($C$14,$C$51:$C$500,0)),"")</f>
        <v>-643638246</v>
      </c>
      <c r="H14" s="2">
        <f>IFERROR(SUM(D14:G14)*(4/MAX(1,COUNT(D14:G14))),"")</f>
        <v>-8671703184</v>
      </c>
      <c r="I14" s="2">
        <f t="shared" ref="I14:N14" si="11">IFERROR(INDEX(I51:I500,MATCH($C$14,$C$51:$C$500,0)),"")</f>
        <v>-4460427211</v>
      </c>
      <c r="J14" s="2">
        <f t="shared" si="11"/>
        <v>-5471151834</v>
      </c>
      <c r="K14" s="2">
        <f t="shared" si="11"/>
        <v>-3674041147</v>
      </c>
      <c r="L14" s="2">
        <f t="shared" si="11"/>
        <v>-2550030386</v>
      </c>
      <c r="M14" s="2">
        <f t="shared" si="11"/>
        <v>0</v>
      </c>
      <c r="N14" s="2">
        <f t="shared" si="11"/>
        <v>0</v>
      </c>
    </row>
    <row r="15" spans="1:14" ht="15.5" x14ac:dyDescent="0.35">
      <c r="C15" t="s">
        <v>28</v>
      </c>
      <c r="D15" s="2">
        <f>IFERROR(INDEX(D51:D500,MATCH($C$15,$C$51:$C$500,0)),"")</f>
        <v>-14001359611</v>
      </c>
      <c r="E15" s="2">
        <f>IFERROR(INDEX(E51:E500,MATCH($C$15,$C$51:$C$500,0)),"")</f>
        <v>-6833361526</v>
      </c>
      <c r="H15" s="2">
        <f>IFERROR(SUM(D15:G15)*(4/MAX(1,COUNT(D15:G15))),"")</f>
        <v>-41669442274</v>
      </c>
      <c r="I15" s="2">
        <f t="shared" ref="I15:N15" si="12">IFERROR(INDEX(I51:I500,MATCH($C$15,$C$51:$C$500,0)),"")</f>
        <v>-19230341055</v>
      </c>
      <c r="J15" s="2">
        <f t="shared" si="12"/>
        <v>-9272367638</v>
      </c>
      <c r="K15" s="2">
        <f t="shared" si="12"/>
        <v>-2495436340</v>
      </c>
      <c r="L15" s="2">
        <f t="shared" si="12"/>
        <v>-1866790785</v>
      </c>
      <c r="M15" s="2">
        <f t="shared" si="12"/>
        <v>-78760559</v>
      </c>
      <c r="N15" s="2">
        <f t="shared" si="12"/>
        <v>0</v>
      </c>
    </row>
    <row r="16" spans="1:14" ht="15.5" x14ac:dyDescent="0.35">
      <c r="C16" t="s">
        <v>29</v>
      </c>
      <c r="D16" s="2">
        <f>IFERROR(INDEX(D51:D500,MATCH($C$16,$C$51:$C$500,0)),"")</f>
        <v>60670674799</v>
      </c>
      <c r="E16" s="2">
        <f>IFERROR(INDEX(E51:E500,MATCH($C$16,$C$51:$C$500,0)),"")</f>
        <v>28997119044</v>
      </c>
      <c r="H16" s="2">
        <f>IFERROR(SUM(D16:G16)*(4/MAX(1,COUNT(D16:G16))),"")</f>
        <v>179335587686</v>
      </c>
      <c r="I16" s="2">
        <f t="shared" ref="I16:N16" si="13">IFERROR(INDEX(I51:I500,MATCH($C$16,$C$51:$C$500,0)),"")</f>
        <v>58173264508</v>
      </c>
      <c r="J16" s="2">
        <f t="shared" si="13"/>
        <v>24174502392</v>
      </c>
      <c r="K16" s="2">
        <f t="shared" si="13"/>
        <v>3886493232</v>
      </c>
      <c r="L16" s="2">
        <f t="shared" si="13"/>
        <v>8270210815</v>
      </c>
      <c r="M16" s="2">
        <f t="shared" si="13"/>
        <v>424752120</v>
      </c>
      <c r="N16" s="2">
        <f t="shared" si="13"/>
        <v>-165281827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38</v>
      </c>
      <c r="C19" t="s">
        <v>39</v>
      </c>
    </row>
    <row r="20" spans="1:14" ht="15.5" x14ac:dyDescent="0.35">
      <c r="A20" t="s">
        <v>40</v>
      </c>
      <c r="C20" t="s">
        <v>41</v>
      </c>
      <c r="D20" s="2">
        <f ca="1">IFERROR(D21*D2,"")</f>
        <v>761250000000</v>
      </c>
      <c r="E20" s="2">
        <f ca="1">IFERROR(E21*E2,"")</f>
        <v>533750000000</v>
      </c>
      <c r="H20" s="2">
        <f t="shared" ref="H20:N20" ca="1" si="14">IFERROR(H21*H2,"")</f>
        <v>533750000000</v>
      </c>
      <c r="I20" s="2">
        <f t="shared" ca="1" si="14"/>
        <v>918750000000</v>
      </c>
      <c r="J20" s="2">
        <f t="shared" ca="1" si="14"/>
        <v>516250000000</v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8750000000</v>
      </c>
      <c r="E21" s="2">
        <f>IFERROR(INDEX(E51:E500,MATCH($C$7,$C$51:$C$500,0)),"")</f>
        <v>8750000000</v>
      </c>
      <c r="H21" s="2">
        <f>IFERROR(INDEX(D21:G21,COUNT(D21:G21)),"")</f>
        <v>8750000000</v>
      </c>
      <c r="I21" s="2">
        <f t="shared" ref="I21:N21" si="15">IFERROR(INDEX(I51:I500,MATCH($C$7,$C$51:$C$500,0)),"")</f>
        <v>8750000000</v>
      </c>
      <c r="J21" s="2">
        <f t="shared" si="15"/>
        <v>8750000000</v>
      </c>
      <c r="K21" s="2">
        <f t="shared" si="15"/>
        <v>0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42</v>
      </c>
      <c r="C23" t="s">
        <v>43</v>
      </c>
      <c r="D23" s="3">
        <f>IFERROR(D5/D6*100,"")</f>
        <v>9.9134633204460343</v>
      </c>
      <c r="E23" s="3">
        <f>IFERROR(E5/E6*100,"")</f>
        <v>5.2613909952331186</v>
      </c>
      <c r="H23" s="3">
        <f t="shared" ref="H23:N23" si="16">IFERROR(H5/H6*100,"")</f>
        <v>32.600352963308019</v>
      </c>
      <c r="I23" s="3">
        <f t="shared" si="16"/>
        <v>12.353034529048839</v>
      </c>
      <c r="J23" s="3">
        <f t="shared" si="16"/>
        <v>5.9307163255488922</v>
      </c>
      <c r="K23" s="3">
        <f t="shared" si="16"/>
        <v>2.4327806398898373</v>
      </c>
      <c r="L23" s="3">
        <f t="shared" si="16"/>
        <v>5.0111967742258807</v>
      </c>
      <c r="M23" s="3">
        <f t="shared" si="16"/>
        <v>1.8193441920750693</v>
      </c>
      <c r="N23" s="3">
        <f t="shared" si="16"/>
        <v>-3.0373434277803124</v>
      </c>
    </row>
    <row r="24" spans="1:14" ht="15.5" x14ac:dyDescent="0.35">
      <c r="C24" t="s">
        <v>44</v>
      </c>
      <c r="D24" s="4">
        <f>IFERROR(_xlfn.RRI(5,I23,D23),"")</f>
        <v>-4.3047569655174533E-2</v>
      </c>
      <c r="E24" s="4">
        <f>IFERROR(_xlfn.RRI(5,J23,E23),"")</f>
        <v>-2.3665389414419646E-2</v>
      </c>
      <c r="H24" s="4">
        <f t="shared" ref="H24:N24" si="17">IFERROR(_xlfn.RRI(5,M23,H23),"")</f>
        <v>0.78099002348703128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45</v>
      </c>
      <c r="C25" t="s">
        <v>46</v>
      </c>
      <c r="D25" s="3">
        <f>IFERROR(INDEX(D51:D500,MATCH($A$25,$C$51:$C$500,0)),"")</f>
        <v>5.19</v>
      </c>
      <c r="E25" s="3">
        <f>IFERROR(INDEX(E51:E500,MATCH($A$25,$C$51:$C$500,0)),"")</f>
        <v>2.48</v>
      </c>
      <c r="H25" s="3">
        <f>IFERROR(INDEX(D25:G25,COUNT(D25:G25)),"")</f>
        <v>2.48</v>
      </c>
      <c r="I25" s="3">
        <f t="shared" ref="I25:N25" si="18">IFERROR(INDEX(I51:I500,MATCH($C$25,$C$51:$C$500,0)),"")</f>
        <v>5.5</v>
      </c>
      <c r="J25" s="3">
        <f t="shared" si="18"/>
        <v>2.33</v>
      </c>
      <c r="K25" s="3">
        <f t="shared" si="18"/>
        <v>17736.71</v>
      </c>
      <c r="L25" s="3">
        <f t="shared" si="18"/>
        <v>59384.45</v>
      </c>
      <c r="M25" s="3">
        <f t="shared" si="18"/>
        <v>74068.759999999995</v>
      </c>
      <c r="N25" s="3">
        <f t="shared" si="18"/>
        <v>-29238.6</v>
      </c>
    </row>
    <row r="26" spans="1:14" ht="15.5" x14ac:dyDescent="0.35">
      <c r="C26" t="s">
        <v>47</v>
      </c>
      <c r="D26" s="4">
        <f>IFERROR(_xlfn.RRI(5,I25,D25),"")</f>
        <v>-1.1535825201088645E-2</v>
      </c>
      <c r="E26" s="4">
        <f>IFERROR(_xlfn.RRI(5,J25,E25),"")</f>
        <v>1.255623431438635E-2</v>
      </c>
      <c r="H26" s="4">
        <f t="shared" ref="H26:N26" si="19">IFERROR(_xlfn.RRI(5,M25,H25),"")</f>
        <v>-0.87266044690666955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48</v>
      </c>
      <c r="D27" s="3">
        <f>IFERROR(D4/D21,"")</f>
        <v>99.511640975542861</v>
      </c>
      <c r="E27" s="3">
        <f>IFERROR(E4/E21,"")</f>
        <v>81.357544939999997</v>
      </c>
      <c r="H27" s="3">
        <f t="shared" ref="H27:N27" si="20">IFERROR(H4/H21,"")</f>
        <v>361.73837183108571</v>
      </c>
      <c r="I27" s="3">
        <f t="shared" si="20"/>
        <v>221.27772533988571</v>
      </c>
      <c r="J27" s="3">
        <f t="shared" si="20"/>
        <v>121.27939027908572</v>
      </c>
      <c r="K27" s="3" t="str">
        <f t="shared" si="20"/>
        <v/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49</v>
      </c>
      <c r="D28" s="4">
        <f>IFERROR(_xlfn.RRI(5,I27,D27),"")</f>
        <v>-0.14771030407222174</v>
      </c>
      <c r="E28" s="4">
        <f>IFERROR(_xlfn.RRI(5,J27,E27),"")</f>
        <v>-7.6743942026737844E-2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50</v>
      </c>
      <c r="H29" s="4">
        <f t="shared" ref="H29:N29" si="22">IFERROR(((H25-I25)/I25)*100%,"")</f>
        <v>-0.54909090909090907</v>
      </c>
      <c r="I29" s="4">
        <f t="shared" si="22"/>
        <v>1.3605150214592274</v>
      </c>
      <c r="J29" s="4">
        <f t="shared" si="22"/>
        <v>-0.99986863403641368</v>
      </c>
      <c r="K29" s="4">
        <f t="shared" si="22"/>
        <v>-0.70132399980129478</v>
      </c>
      <c r="L29" s="4">
        <f t="shared" si="22"/>
        <v>-0.1982524076277232</v>
      </c>
      <c r="M29" s="4">
        <f t="shared" si="22"/>
        <v>-3.5332526181144099</v>
      </c>
      <c r="N29" s="4" t="str">
        <f t="shared" si="22"/>
        <v/>
      </c>
    </row>
    <row r="30" spans="1:14" ht="15.5" x14ac:dyDescent="0.35">
      <c r="C30" t="s">
        <v>51</v>
      </c>
      <c r="H30" s="4">
        <f t="shared" ref="H30:N30" si="23">IFERROR(((H27-I27)/I27)*100%,"")</f>
        <v>0.6347708350465483</v>
      </c>
      <c r="I30" s="4">
        <f t="shared" si="23"/>
        <v>0.82452867573530686</v>
      </c>
      <c r="J30" s="4" t="str">
        <f t="shared" si="23"/>
        <v/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54.04</v>
      </c>
      <c r="E32" s="3">
        <f>IFERROR(INDEX(E51:E500,MATCH($A$32,$C$51:$C$500,0)),"")</f>
        <v>48.84</v>
      </c>
      <c r="H32" s="3">
        <f>IFERROR(INDEX(D32:G32,COUNT(D32:G32)),"")</f>
        <v>48.84</v>
      </c>
      <c r="I32" s="3">
        <f t="shared" ref="I32:N32" si="24">IFERROR(INDEX(I51:I500,MATCH($C$32,$C$51:$C$500,0)),"")</f>
        <v>46.36</v>
      </c>
      <c r="J32" s="3">
        <f t="shared" si="24"/>
        <v>40.86</v>
      </c>
      <c r="K32" s="3">
        <f t="shared" si="24"/>
        <v>1104280.1399999999</v>
      </c>
      <c r="L32" s="3">
        <f t="shared" si="24"/>
        <v>1059813.07</v>
      </c>
      <c r="M32" s="3">
        <f t="shared" si="24"/>
        <v>1023378.08</v>
      </c>
      <c r="N32" s="3">
        <f t="shared" si="24"/>
        <v>949309.32</v>
      </c>
    </row>
    <row r="33" spans="1:14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1.1299999999999999</v>
      </c>
      <c r="E33" s="3">
        <f>IFERROR(INDEX(E51:E500,MATCH($A$33,$C$51:$C$500,0)),"")</f>
        <v>1.72</v>
      </c>
      <c r="H33" s="3">
        <f>IFERROR(INDEX(D33:G33,COUNT(D33:G33)),"")</f>
        <v>1.72</v>
      </c>
      <c r="I33" s="3">
        <f t="shared" ref="I33:N33" si="25">IFERROR(INDEX(I51:I500,MATCH($C$33,$C$51:$C$500,0)),"")</f>
        <v>2.2599999999999998</v>
      </c>
      <c r="J33" s="3">
        <f t="shared" si="25"/>
        <v>1.44</v>
      </c>
      <c r="K33" s="3">
        <f t="shared" si="25"/>
        <v>0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11.75</v>
      </c>
      <c r="E34" s="3">
        <f>IFERROR(INDEX(E51:E500,MATCH($A$34,$C$51:$C$500,0)),"")</f>
        <v>33.869999999999997</v>
      </c>
      <c r="H34" s="3">
        <f>IFERROR(INDEX(D34:G34,COUNT(D34:G34)),"")</f>
        <v>33.869999999999997</v>
      </c>
      <c r="I34" s="3">
        <f t="shared" ref="I34:N34" si="26">IFERROR(INDEX(I51:I500,MATCH($C$34,$C$51:$C$500,0)),"")</f>
        <v>19.09</v>
      </c>
      <c r="J34" s="3">
        <f t="shared" si="26"/>
        <v>25.32</v>
      </c>
      <c r="K34" s="3">
        <f t="shared" si="26"/>
        <v>0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0.61</v>
      </c>
      <c r="E35" s="3">
        <f>IFERROR(INDEX(E51:E500,MATCH($A$35,$C$51:$C$500,0)),"")</f>
        <v>1.03</v>
      </c>
      <c r="H35" s="3">
        <f>IFERROR(INDEX(D35:G35,COUNT(D35:G35)),"")</f>
        <v>1.03</v>
      </c>
      <c r="I35" s="3">
        <f t="shared" ref="I35:N35" si="27">IFERROR(INDEX(I51:I500,MATCH($C$35,$C$51:$C$500,0)),"")</f>
        <v>0.47</v>
      </c>
      <c r="J35" s="3">
        <f t="shared" si="27"/>
        <v>0.49</v>
      </c>
      <c r="K35" s="3">
        <f t="shared" si="27"/>
        <v>0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64</v>
      </c>
      <c r="C36" t="s">
        <v>65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66</v>
      </c>
      <c r="C37" t="s">
        <v>67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73</v>
      </c>
      <c r="C51" t="s">
        <v>6</v>
      </c>
      <c r="D51" s="5">
        <v>870726858536</v>
      </c>
      <c r="E51" s="5">
        <v>711878518225</v>
      </c>
      <c r="F51" s="5">
        <v>615014042703</v>
      </c>
      <c r="G51" s="5">
        <v>408115997391</v>
      </c>
      <c r="I51" s="5">
        <v>1936180096724</v>
      </c>
      <c r="J51" s="5">
        <v>1061194664942</v>
      </c>
      <c r="K51" s="5">
        <v>173220464961</v>
      </c>
      <c r="L51" s="5">
        <v>162045413845</v>
      </c>
      <c r="M51" s="5">
        <v>8289288000</v>
      </c>
    </row>
    <row r="52" spans="2:14" ht="15.5" x14ac:dyDescent="0.35">
      <c r="C52" t="s">
        <v>74</v>
      </c>
      <c r="D52" s="5">
        <v>-786783773723</v>
      </c>
      <c r="E52" s="5">
        <v>-671377820471</v>
      </c>
      <c r="F52" s="5">
        <v>-604091029728</v>
      </c>
      <c r="G52" s="5">
        <v>-375888679712</v>
      </c>
      <c r="I52" s="5">
        <v>-1832187793688</v>
      </c>
      <c r="J52" s="5">
        <v>-994096654218</v>
      </c>
      <c r="K52" s="5">
        <v>-155589914826</v>
      </c>
      <c r="L52" s="5">
        <v>-144487559351</v>
      </c>
      <c r="M52" s="5">
        <v>-7623184500</v>
      </c>
    </row>
    <row r="53" spans="2:14" ht="15.5" x14ac:dyDescent="0.35">
      <c r="C53" t="s">
        <v>75</v>
      </c>
      <c r="D53" s="5">
        <v>83943084813</v>
      </c>
      <c r="E53" s="5">
        <v>40500697754</v>
      </c>
      <c r="F53" s="5">
        <v>10923012975</v>
      </c>
      <c r="G53" s="5">
        <v>32227317679</v>
      </c>
      <c r="I53" s="5">
        <v>103992303036</v>
      </c>
      <c r="J53" s="5">
        <v>67098010724</v>
      </c>
      <c r="K53" s="5">
        <v>17630550135</v>
      </c>
      <c r="L53" s="5">
        <v>17557854494</v>
      </c>
      <c r="M53" s="5">
        <v>666103500</v>
      </c>
    </row>
    <row r="54" spans="2:14" ht="15.5" x14ac:dyDescent="0.35">
      <c r="C54" t="s">
        <v>76</v>
      </c>
      <c r="D54" s="5">
        <v>-22926450873</v>
      </c>
      <c r="E54" s="5">
        <v>-11577514135</v>
      </c>
      <c r="F54" s="5">
        <v>-13761678907</v>
      </c>
      <c r="G54" s="5">
        <v>-9942318819</v>
      </c>
      <c r="I54" s="5">
        <v>-46258046780</v>
      </c>
      <c r="J54" s="5">
        <v>-34014387920</v>
      </c>
      <c r="K54" s="5">
        <v>-14384372806</v>
      </c>
      <c r="L54" s="5">
        <v>-9080025420</v>
      </c>
      <c r="M54" s="5">
        <v>-250948580</v>
      </c>
      <c r="N54" s="5">
        <v>-162645210</v>
      </c>
    </row>
    <row r="55" spans="2:14" ht="15.5" x14ac:dyDescent="0.35">
      <c r="C55" t="s">
        <v>361</v>
      </c>
      <c r="D55" s="5">
        <v>-22926450873</v>
      </c>
      <c r="E55" s="5">
        <v>-11577514135</v>
      </c>
      <c r="F55" s="5">
        <v>-13741227307</v>
      </c>
      <c r="G55" s="5">
        <v>-9942318819</v>
      </c>
      <c r="I55" s="5">
        <v>-46237595180</v>
      </c>
      <c r="J55" s="5">
        <v>-34014241410</v>
      </c>
      <c r="K55" s="5">
        <v>-14384372806</v>
      </c>
      <c r="L55" s="5">
        <v>-9080025420</v>
      </c>
      <c r="M55" s="5">
        <v>-250948580</v>
      </c>
      <c r="N55" s="5">
        <v>-162645210</v>
      </c>
    </row>
    <row r="56" spans="2:14" ht="15.5" x14ac:dyDescent="0.35">
      <c r="C56" t="s">
        <v>81</v>
      </c>
      <c r="D56" s="5">
        <v>1288916679</v>
      </c>
      <c r="E56" s="5">
        <v>474626629</v>
      </c>
      <c r="F56" s="5">
        <v>-4905916736</v>
      </c>
      <c r="G56" s="5">
        <v>-461365357</v>
      </c>
      <c r="I56" s="5">
        <v>-9146998246</v>
      </c>
      <c r="J56" s="5">
        <v>-5443231832</v>
      </c>
      <c r="K56" s="5">
        <v>-1092081992</v>
      </c>
      <c r="L56" s="5">
        <v>-1910403027</v>
      </c>
      <c r="M56" s="5">
        <v>-24352218</v>
      </c>
      <c r="N56" s="5">
        <v>-19088839</v>
      </c>
    </row>
    <row r="57" spans="2:14" ht="15.5" x14ac:dyDescent="0.35">
      <c r="C57" t="s">
        <v>78</v>
      </c>
      <c r="D57" s="5">
        <v>61016633940</v>
      </c>
      <c r="E57" s="5">
        <v>28923183619</v>
      </c>
      <c r="F57" s="5">
        <v>-2838665932</v>
      </c>
      <c r="G57" s="5">
        <v>22284998860</v>
      </c>
      <c r="I57" s="5">
        <v>57734256256</v>
      </c>
      <c r="J57" s="5">
        <v>33083622804</v>
      </c>
      <c r="K57" s="5">
        <v>3246177329</v>
      </c>
      <c r="L57" s="5">
        <v>8477829074</v>
      </c>
      <c r="M57" s="5">
        <v>415154920</v>
      </c>
      <c r="N57" s="5">
        <v>-162645210</v>
      </c>
    </row>
    <row r="58" spans="2:14" ht="15.5" x14ac:dyDescent="0.35">
      <c r="C58" t="s">
        <v>79</v>
      </c>
      <c r="D58" s="5">
        <v>-345959141</v>
      </c>
      <c r="E58" s="5">
        <v>73935425</v>
      </c>
      <c r="F58" s="5">
        <v>-1548581397</v>
      </c>
      <c r="G58" s="5">
        <v>-2418469473</v>
      </c>
      <c r="I58" s="5">
        <v>439008252</v>
      </c>
      <c r="J58" s="5">
        <v>-8909120412</v>
      </c>
      <c r="K58" s="5">
        <v>640315903</v>
      </c>
      <c r="L58" s="5">
        <v>-207618259</v>
      </c>
      <c r="M58" s="5">
        <v>9597200</v>
      </c>
      <c r="N58" s="5">
        <v>-2636617</v>
      </c>
    </row>
    <row r="59" spans="2:14" ht="15.5" x14ac:dyDescent="0.35">
      <c r="C59" t="s">
        <v>27</v>
      </c>
      <c r="D59" s="5">
        <v>-3692213346</v>
      </c>
      <c r="E59" s="5">
        <v>-643638246</v>
      </c>
      <c r="F59" s="5">
        <v>-876964223</v>
      </c>
      <c r="G59" s="5">
        <v>-1190890543</v>
      </c>
      <c r="I59" s="5">
        <v>-4460427211</v>
      </c>
      <c r="J59" s="5">
        <v>-5471151834</v>
      </c>
      <c r="K59" s="5">
        <v>-3674041147</v>
      </c>
      <c r="L59" s="5">
        <v>-2550030386</v>
      </c>
    </row>
    <row r="60" spans="2:14" ht="15.5" x14ac:dyDescent="0.35">
      <c r="C60" t="s">
        <v>82</v>
      </c>
      <c r="D60" s="5">
        <v>-345959141</v>
      </c>
      <c r="E60" s="5">
        <v>73935425</v>
      </c>
      <c r="F60" s="5">
        <v>-1548581397</v>
      </c>
      <c r="G60" s="5">
        <v>-2418469473</v>
      </c>
      <c r="I60" s="5">
        <v>439008252</v>
      </c>
      <c r="J60" s="5">
        <v>-8909120412</v>
      </c>
      <c r="K60" s="5">
        <v>640315903</v>
      </c>
      <c r="L60" s="5">
        <v>-207618259</v>
      </c>
      <c r="M60" s="5">
        <v>9597200</v>
      </c>
      <c r="N60" s="5">
        <v>-2636617</v>
      </c>
    </row>
    <row r="61" spans="2:14" ht="15.5" x14ac:dyDescent="0.35">
      <c r="C61" t="s">
        <v>29</v>
      </c>
      <c r="D61" s="5">
        <v>60670674799</v>
      </c>
      <c r="E61" s="5">
        <v>28997119044</v>
      </c>
      <c r="F61" s="5">
        <v>-4387247329</v>
      </c>
      <c r="G61" s="5">
        <v>19866529387</v>
      </c>
      <c r="I61" s="5">
        <v>58173264508</v>
      </c>
      <c r="J61" s="5">
        <v>24174502392</v>
      </c>
      <c r="K61" s="5">
        <v>3886493232</v>
      </c>
      <c r="L61" s="5">
        <v>8270210815</v>
      </c>
      <c r="M61" s="5">
        <v>424752120</v>
      </c>
      <c r="N61" s="5">
        <v>-165281827</v>
      </c>
    </row>
    <row r="62" spans="2:14" ht="15.5" x14ac:dyDescent="0.35">
      <c r="C62" t="s">
        <v>28</v>
      </c>
      <c r="D62" s="5">
        <v>-14001359611</v>
      </c>
      <c r="E62" s="5">
        <v>-6833361526</v>
      </c>
      <c r="F62" s="5">
        <v>-3162944259</v>
      </c>
      <c r="G62" s="5">
        <v>-4348243971</v>
      </c>
      <c r="I62" s="5">
        <v>-19230341055</v>
      </c>
      <c r="J62" s="5">
        <v>-9272367638</v>
      </c>
      <c r="K62" s="5">
        <v>-2495436340</v>
      </c>
      <c r="L62" s="5">
        <v>-1866790785</v>
      </c>
      <c r="M62" s="5">
        <v>-78760559</v>
      </c>
    </row>
    <row r="63" spans="2:14" ht="15.5" x14ac:dyDescent="0.35">
      <c r="C63" t="s">
        <v>87</v>
      </c>
      <c r="D63" s="5">
        <v>46669315188</v>
      </c>
      <c r="E63" s="5">
        <v>22163757518</v>
      </c>
      <c r="F63" s="5">
        <v>-7550191588</v>
      </c>
      <c r="G63" s="5">
        <v>15518285416</v>
      </c>
      <c r="I63" s="5">
        <v>38942923453</v>
      </c>
      <c r="J63" s="5">
        <v>14902134754</v>
      </c>
      <c r="K63" s="5">
        <v>1391056892</v>
      </c>
      <c r="L63" s="5">
        <v>6403420030</v>
      </c>
      <c r="M63" s="5">
        <v>345991561</v>
      </c>
      <c r="N63" s="5">
        <v>-165281827</v>
      </c>
    </row>
    <row r="64" spans="2:14" ht="15.5" x14ac:dyDescent="0.35">
      <c r="C64" t="s">
        <v>88</v>
      </c>
      <c r="D64" s="5">
        <v>124994169</v>
      </c>
      <c r="F64" s="5">
        <v>95327865</v>
      </c>
      <c r="G64" s="5">
        <v>-47663933</v>
      </c>
      <c r="I64" s="5">
        <v>95327865</v>
      </c>
      <c r="J64" s="5">
        <v>473219150</v>
      </c>
      <c r="K64" s="5">
        <v>1252992182</v>
      </c>
      <c r="L64" s="5">
        <v>-56883751</v>
      </c>
    </row>
    <row r="65" spans="2:14" ht="15.5" x14ac:dyDescent="0.35">
      <c r="C65" t="s">
        <v>89</v>
      </c>
      <c r="D65" s="5">
        <v>46794309357</v>
      </c>
      <c r="E65" s="5">
        <v>22163757518</v>
      </c>
      <c r="F65" s="5">
        <v>-7454863723</v>
      </c>
      <c r="G65" s="5">
        <v>15470621483</v>
      </c>
      <c r="I65" s="5">
        <v>39038251318</v>
      </c>
      <c r="J65" s="5">
        <v>15375353904</v>
      </c>
      <c r="K65" s="5">
        <v>2644049074</v>
      </c>
      <c r="L65" s="5">
        <v>6346536279</v>
      </c>
      <c r="M65" s="5">
        <v>345991561</v>
      </c>
      <c r="N65" s="5">
        <v>-165281827</v>
      </c>
    </row>
    <row r="66" spans="2:14" ht="15.5" x14ac:dyDescent="0.35">
      <c r="C66" t="s">
        <v>90</v>
      </c>
      <c r="D66" s="5">
        <v>46669315188</v>
      </c>
      <c r="E66" s="5">
        <v>22163757518</v>
      </c>
      <c r="F66" s="5">
        <v>-7550191588</v>
      </c>
      <c r="G66" s="5">
        <v>15518285416</v>
      </c>
      <c r="I66" s="5">
        <v>38942923453</v>
      </c>
      <c r="J66" s="5">
        <v>14902134754</v>
      </c>
      <c r="K66" s="5">
        <v>1391056892</v>
      </c>
      <c r="L66" s="5">
        <v>6403420030</v>
      </c>
      <c r="M66" s="5">
        <v>345991561</v>
      </c>
      <c r="N66" s="5">
        <v>-165281827</v>
      </c>
    </row>
    <row r="67" spans="2:14" ht="15.5" x14ac:dyDescent="0.35">
      <c r="C67" t="s">
        <v>8</v>
      </c>
      <c r="D67" s="5">
        <v>45505392678</v>
      </c>
      <c r="E67" s="5">
        <v>21689130889</v>
      </c>
      <c r="F67" s="5">
        <v>-2548946987</v>
      </c>
      <c r="G67" s="5">
        <v>15931986840</v>
      </c>
      <c r="I67" s="5">
        <v>48185249564</v>
      </c>
      <c r="J67" s="5">
        <v>20818585736</v>
      </c>
      <c r="K67" s="5">
        <v>3736131066</v>
      </c>
      <c r="L67" s="5">
        <v>8256939306</v>
      </c>
      <c r="M67" s="5">
        <v>370343779</v>
      </c>
      <c r="N67" s="5">
        <v>-146192988</v>
      </c>
    </row>
    <row r="68" spans="2:14" ht="15.5" x14ac:dyDescent="0.35">
      <c r="C68" t="s">
        <v>92</v>
      </c>
      <c r="D68" s="5">
        <v>46669315188</v>
      </c>
      <c r="E68" s="5">
        <v>22163757518</v>
      </c>
      <c r="F68" s="5">
        <v>-7550191588</v>
      </c>
      <c r="G68" s="5">
        <v>15518285416</v>
      </c>
      <c r="I68" s="5">
        <v>38942923453</v>
      </c>
      <c r="J68" s="5">
        <v>14902134754</v>
      </c>
      <c r="K68" s="5">
        <v>1391056892</v>
      </c>
      <c r="L68" s="5">
        <v>6403420030</v>
      </c>
      <c r="M68" s="5">
        <v>345991561</v>
      </c>
      <c r="N68" s="5">
        <v>-165281827</v>
      </c>
    </row>
    <row r="69" spans="2:14" ht="15.5" x14ac:dyDescent="0.35">
      <c r="C69" t="s">
        <v>93</v>
      </c>
      <c r="D69" s="5">
        <v>46794309357</v>
      </c>
      <c r="E69" s="5">
        <v>22163757518</v>
      </c>
      <c r="F69" s="5">
        <v>-7454863723</v>
      </c>
      <c r="G69" s="5">
        <v>15470621483</v>
      </c>
      <c r="I69" s="5">
        <v>39038251318</v>
      </c>
      <c r="J69" s="5">
        <v>15375353904</v>
      </c>
      <c r="K69" s="5">
        <v>2644049074</v>
      </c>
      <c r="L69" s="5">
        <v>6346536279</v>
      </c>
      <c r="M69" s="5">
        <v>345991561</v>
      </c>
      <c r="N69" s="5">
        <v>-165281827</v>
      </c>
    </row>
    <row r="70" spans="2:14" ht="15.5" x14ac:dyDescent="0.35">
      <c r="C70" t="s">
        <v>94</v>
      </c>
      <c r="D70" s="5">
        <v>46794309357</v>
      </c>
      <c r="E70" s="5">
        <v>22163757518</v>
      </c>
      <c r="F70" s="5">
        <v>-7454863723</v>
      </c>
      <c r="G70" s="5">
        <v>15470621483</v>
      </c>
      <c r="I70" s="5">
        <v>39038251318</v>
      </c>
      <c r="J70" s="5">
        <v>15375353904</v>
      </c>
      <c r="K70" s="5">
        <v>2644049074</v>
      </c>
      <c r="L70" s="5">
        <v>6346536279</v>
      </c>
      <c r="M70" s="5">
        <v>345991561</v>
      </c>
      <c r="N70" s="5">
        <v>-165281827</v>
      </c>
    </row>
    <row r="72" spans="2:14" ht="15.5" x14ac:dyDescent="0.35">
      <c r="B72" t="s">
        <v>95</v>
      </c>
      <c r="C72" t="s">
        <v>96</v>
      </c>
    </row>
    <row r="73" spans="2:14" ht="15.5" x14ac:dyDescent="0.35">
      <c r="C73" t="s">
        <v>97</v>
      </c>
    </row>
    <row r="74" spans="2:14" ht="15.5" x14ac:dyDescent="0.35">
      <c r="C74" t="s">
        <v>20</v>
      </c>
      <c r="D74" s="5">
        <v>42526056550</v>
      </c>
      <c r="E74" s="5">
        <v>20963940197</v>
      </c>
      <c r="F74" s="5">
        <v>17473808170</v>
      </c>
      <c r="G74" s="5">
        <v>2125671266</v>
      </c>
      <c r="I74" s="5">
        <v>17473808170</v>
      </c>
      <c r="J74" s="5">
        <v>1431191215</v>
      </c>
      <c r="K74" s="5">
        <v>510968304</v>
      </c>
      <c r="L74" s="5">
        <v>559728679</v>
      </c>
      <c r="M74" s="5">
        <v>2125736182</v>
      </c>
      <c r="N74" s="5">
        <v>56122138</v>
      </c>
    </row>
    <row r="75" spans="2:14" ht="15.5" x14ac:dyDescent="0.35">
      <c r="C75" t="s">
        <v>98</v>
      </c>
      <c r="D75" s="5">
        <v>288094773767</v>
      </c>
      <c r="E75" s="5">
        <v>349818270373</v>
      </c>
      <c r="F75" s="5">
        <v>132664911430</v>
      </c>
      <c r="G75" s="5">
        <v>28131207236</v>
      </c>
      <c r="I75" s="5">
        <v>132664911430</v>
      </c>
      <c r="J75" s="5">
        <v>84677297671</v>
      </c>
      <c r="K75" s="5">
        <v>1125586818</v>
      </c>
      <c r="L75" s="5">
        <v>2286450437</v>
      </c>
      <c r="M75" s="5">
        <v>5016916800</v>
      </c>
    </row>
    <row r="76" spans="2:14" ht="15.5" x14ac:dyDescent="0.35">
      <c r="C76" t="s">
        <v>99</v>
      </c>
      <c r="D76" s="5">
        <v>30477731135</v>
      </c>
      <c r="E76" s="5">
        <v>103548981544</v>
      </c>
      <c r="F76" s="5">
        <v>32721319278</v>
      </c>
      <c r="G76" s="5">
        <v>33478078994</v>
      </c>
      <c r="I76" s="5">
        <v>32721319278</v>
      </c>
      <c r="J76" s="5">
        <v>44019228033</v>
      </c>
      <c r="K76" s="5">
        <v>41033595802</v>
      </c>
    </row>
    <row r="77" spans="2:14" ht="15.5" x14ac:dyDescent="0.35">
      <c r="C77" t="s">
        <v>247</v>
      </c>
      <c r="E77" s="5">
        <v>331810846</v>
      </c>
      <c r="F77" s="5">
        <v>331810846</v>
      </c>
      <c r="G77" s="5">
        <v>436028331</v>
      </c>
      <c r="I77" s="5">
        <v>331810846</v>
      </c>
      <c r="J77" s="5">
        <v>5436428279</v>
      </c>
      <c r="K77" s="5">
        <v>19733627981</v>
      </c>
      <c r="L77" s="5">
        <v>10874922054</v>
      </c>
      <c r="M77" s="5">
        <v>108002624472</v>
      </c>
      <c r="N77" s="5">
        <v>78830285678</v>
      </c>
    </row>
    <row r="78" spans="2:14" ht="15.5" x14ac:dyDescent="0.35">
      <c r="C78" t="s">
        <v>100</v>
      </c>
      <c r="D78" s="5">
        <v>288094773767</v>
      </c>
      <c r="E78" s="5">
        <v>349818270373</v>
      </c>
      <c r="F78" s="5">
        <v>132664911430</v>
      </c>
      <c r="G78" s="5">
        <v>28131207236</v>
      </c>
      <c r="I78" s="5">
        <v>132664911430</v>
      </c>
      <c r="J78" s="5">
        <v>84677297671</v>
      </c>
      <c r="K78" s="5">
        <v>1125586818</v>
      </c>
      <c r="L78" s="5">
        <v>2286450437</v>
      </c>
      <c r="M78" s="5">
        <v>5016916800</v>
      </c>
    </row>
    <row r="79" spans="2:14" ht="15.5" x14ac:dyDescent="0.35">
      <c r="C79" t="s">
        <v>101</v>
      </c>
      <c r="D79" s="5">
        <v>2139767291</v>
      </c>
      <c r="E79" s="5">
        <v>1687224726</v>
      </c>
      <c r="F79" s="5">
        <v>143716813</v>
      </c>
      <c r="G79" s="5">
        <v>24350000</v>
      </c>
      <c r="I79" s="5">
        <v>143716813</v>
      </c>
      <c r="J79" s="5">
        <v>16350000</v>
      </c>
      <c r="K79" s="5">
        <v>2725993926</v>
      </c>
      <c r="L79" s="5">
        <v>29000000000</v>
      </c>
      <c r="M79" s="5">
        <v>26000000000</v>
      </c>
      <c r="N79" s="5">
        <v>4502000000</v>
      </c>
    </row>
    <row r="80" spans="2:14" ht="15.5" x14ac:dyDescent="0.35">
      <c r="C80" t="s">
        <v>102</v>
      </c>
      <c r="D80" s="5">
        <v>2139767291</v>
      </c>
      <c r="E80" s="5">
        <v>1687224726</v>
      </c>
      <c r="F80" s="5">
        <v>143716813</v>
      </c>
      <c r="G80" s="5">
        <v>24350000</v>
      </c>
      <c r="I80" s="5">
        <v>143716813</v>
      </c>
      <c r="J80" s="5">
        <v>16350000</v>
      </c>
      <c r="K80" s="5">
        <v>2725993926</v>
      </c>
      <c r="L80" s="5">
        <v>29000000000</v>
      </c>
      <c r="M80" s="5">
        <v>26000000000</v>
      </c>
      <c r="N80" s="5">
        <v>4502000000</v>
      </c>
    </row>
    <row r="81" spans="3:14" ht="15.5" x14ac:dyDescent="0.35">
      <c r="C81" t="s">
        <v>81</v>
      </c>
      <c r="D81" s="5">
        <v>1935265023</v>
      </c>
      <c r="F81" s="5">
        <v>1819962251</v>
      </c>
      <c r="I81" s="5">
        <v>1819962251</v>
      </c>
      <c r="J81" s="5">
        <v>1726211332</v>
      </c>
      <c r="K81" s="5">
        <v>1252992182</v>
      </c>
      <c r="L81" s="5">
        <v>-56883751</v>
      </c>
    </row>
    <row r="82" spans="3:14" ht="15.5" x14ac:dyDescent="0.35">
      <c r="C82" t="s">
        <v>104</v>
      </c>
      <c r="D82" s="5">
        <v>841473826382</v>
      </c>
      <c r="E82" s="5">
        <v>1103693552816</v>
      </c>
      <c r="F82" s="5">
        <v>813427406973</v>
      </c>
      <c r="G82" s="5">
        <v>693831314894</v>
      </c>
      <c r="I82" s="5">
        <v>813427406973</v>
      </c>
      <c r="J82" s="5">
        <v>669665219023</v>
      </c>
      <c r="K82" s="5">
        <v>259908908624</v>
      </c>
      <c r="L82" s="5">
        <v>190469088198</v>
      </c>
      <c r="M82" s="5">
        <v>119761864216</v>
      </c>
      <c r="N82" s="5">
        <v>75133992050</v>
      </c>
    </row>
    <row r="83" spans="3:14" ht="15.5" x14ac:dyDescent="0.35">
      <c r="C83" t="s">
        <v>105</v>
      </c>
    </row>
    <row r="84" spans="3:14" ht="15.5" x14ac:dyDescent="0.35">
      <c r="C84" t="s">
        <v>108</v>
      </c>
      <c r="D84" s="5">
        <v>554741741</v>
      </c>
      <c r="E84" s="5">
        <v>462194524</v>
      </c>
      <c r="F84" s="5">
        <v>462194524</v>
      </c>
      <c r="G84" s="5">
        <v>362208497</v>
      </c>
      <c r="I84" s="5">
        <v>462194524</v>
      </c>
      <c r="J84" s="5">
        <v>362208497</v>
      </c>
      <c r="K84" s="5">
        <v>206571135</v>
      </c>
      <c r="L84" s="5">
        <v>1142822123</v>
      </c>
      <c r="M84" s="5">
        <v>296753</v>
      </c>
    </row>
    <row r="85" spans="3:14" ht="15.5" x14ac:dyDescent="0.35">
      <c r="C85" t="s">
        <v>106</v>
      </c>
      <c r="D85" s="5">
        <v>74099879575</v>
      </c>
      <c r="E85" s="5">
        <v>81124288428</v>
      </c>
      <c r="F85" s="5">
        <v>84815590868</v>
      </c>
      <c r="G85" s="5">
        <v>80844603697</v>
      </c>
      <c r="I85" s="5">
        <v>84815590868</v>
      </c>
      <c r="J85" s="5">
        <v>67469081147</v>
      </c>
      <c r="K85" s="5">
        <v>6409124328</v>
      </c>
      <c r="L85" s="5">
        <v>61889167</v>
      </c>
    </row>
    <row r="86" spans="3:14" ht="15.5" x14ac:dyDescent="0.35">
      <c r="C86" t="s">
        <v>249</v>
      </c>
      <c r="L86" s="5">
        <v>184216667</v>
      </c>
      <c r="M86" s="5">
        <v>184216667</v>
      </c>
    </row>
    <row r="87" spans="3:14" ht="15.5" x14ac:dyDescent="0.35">
      <c r="C87" t="s">
        <v>635</v>
      </c>
      <c r="D87" s="5">
        <v>24753474718</v>
      </c>
      <c r="E87" s="5">
        <v>25290264083</v>
      </c>
      <c r="F87" s="5">
        <v>25290264083</v>
      </c>
      <c r="G87" s="5">
        <v>25290264083</v>
      </c>
      <c r="I87" s="5">
        <v>25290264083</v>
      </c>
      <c r="J87" s="5">
        <v>25290264083</v>
      </c>
    </row>
    <row r="88" spans="3:14" ht="15.5" x14ac:dyDescent="0.35">
      <c r="C88" t="s">
        <v>107</v>
      </c>
      <c r="D88" s="5">
        <v>4597545600</v>
      </c>
      <c r="E88" s="5">
        <v>4597545600</v>
      </c>
      <c r="F88" s="5">
        <v>4597545600</v>
      </c>
      <c r="G88" s="5">
        <v>4398268000</v>
      </c>
      <c r="I88" s="5">
        <v>4597545600</v>
      </c>
      <c r="J88" s="5">
        <v>4398268000</v>
      </c>
      <c r="K88" s="5">
        <v>89700000</v>
      </c>
      <c r="N88" s="5">
        <v>3025063</v>
      </c>
    </row>
    <row r="89" spans="3:14" ht="15.5" x14ac:dyDescent="0.35">
      <c r="C89" t="s">
        <v>634</v>
      </c>
      <c r="K89" s="5">
        <v>3513790000</v>
      </c>
      <c r="L89" s="5">
        <v>8601679282</v>
      </c>
      <c r="M89" s="5">
        <v>13601679282</v>
      </c>
      <c r="N89" s="5">
        <v>8568454544</v>
      </c>
    </row>
    <row r="90" spans="3:14" ht="15.5" x14ac:dyDescent="0.35">
      <c r="C90" t="s">
        <v>109</v>
      </c>
      <c r="D90" s="5">
        <v>110678514031</v>
      </c>
      <c r="E90" s="5">
        <v>117456844716</v>
      </c>
      <c r="F90" s="5">
        <v>121524761733</v>
      </c>
      <c r="G90" s="5">
        <v>117949806291</v>
      </c>
      <c r="I90" s="5">
        <v>121524761733</v>
      </c>
      <c r="J90" s="5">
        <v>120544110402</v>
      </c>
      <c r="K90" s="5">
        <v>20854723440</v>
      </c>
      <c r="L90" s="5">
        <v>21815607239</v>
      </c>
      <c r="M90" s="5">
        <v>13786192702</v>
      </c>
      <c r="N90" s="5">
        <v>8571479607</v>
      </c>
    </row>
    <row r="91" spans="3:14" ht="15.5" x14ac:dyDescent="0.35">
      <c r="C91" t="s">
        <v>110</v>
      </c>
      <c r="D91" s="5">
        <v>952152340413</v>
      </c>
      <c r="E91" s="5">
        <v>1221150397532</v>
      </c>
      <c r="F91" s="5">
        <v>934952168706</v>
      </c>
      <c r="G91" s="5">
        <v>811781121185</v>
      </c>
      <c r="I91" s="5">
        <v>934952168706</v>
      </c>
      <c r="J91" s="5">
        <v>790209329425</v>
      </c>
      <c r="K91" s="5">
        <v>280763632064</v>
      </c>
      <c r="L91" s="5">
        <v>212284695437</v>
      </c>
      <c r="M91" s="5">
        <v>133548056918</v>
      </c>
      <c r="N91" s="5">
        <v>83705471657</v>
      </c>
    </row>
    <row r="92" spans="3:14" ht="15.5" x14ac:dyDescent="0.35">
      <c r="C92" t="s">
        <v>111</v>
      </c>
    </row>
    <row r="93" spans="3:14" ht="15.5" x14ac:dyDescent="0.35">
      <c r="C93" t="s">
        <v>112</v>
      </c>
    </row>
    <row r="94" spans="3:14" ht="15.5" x14ac:dyDescent="0.35">
      <c r="C94" t="s">
        <v>113</v>
      </c>
      <c r="D94" s="5">
        <v>482970073970</v>
      </c>
      <c r="E94" s="5">
        <v>795619057289</v>
      </c>
      <c r="F94" s="5">
        <v>527833479345</v>
      </c>
      <c r="G94" s="5">
        <v>394287748259</v>
      </c>
      <c r="I94" s="5">
        <v>527833479345</v>
      </c>
      <c r="J94" s="5">
        <v>429876011543</v>
      </c>
      <c r="K94" s="5">
        <v>124887392778</v>
      </c>
      <c r="L94" s="5">
        <v>42239587175</v>
      </c>
      <c r="M94" s="5">
        <v>113190813834</v>
      </c>
      <c r="N94" s="5">
        <v>78892285678</v>
      </c>
    </row>
    <row r="95" spans="3:14" ht="15.5" x14ac:dyDescent="0.35">
      <c r="C95" t="s">
        <v>1464</v>
      </c>
      <c r="D95" s="5">
        <v>14000000000</v>
      </c>
      <c r="E95" s="5">
        <v>10000000000</v>
      </c>
      <c r="G95" s="5">
        <v>46000000000</v>
      </c>
      <c r="K95" s="5">
        <v>19000000000</v>
      </c>
      <c r="L95" s="5">
        <v>15760000000</v>
      </c>
    </row>
    <row r="96" spans="3:14" ht="15.5" x14ac:dyDescent="0.35">
      <c r="C96" t="s">
        <v>250</v>
      </c>
      <c r="J96" s="5">
        <v>15000000000</v>
      </c>
    </row>
    <row r="97" spans="3:14" ht="15.5" x14ac:dyDescent="0.35">
      <c r="C97" t="s">
        <v>114</v>
      </c>
    </row>
    <row r="98" spans="3:14" ht="15.5" x14ac:dyDescent="0.35">
      <c r="C98" t="s">
        <v>251</v>
      </c>
      <c r="D98" s="5">
        <v>156734926798</v>
      </c>
      <c r="E98" s="5">
        <v>98437266617</v>
      </c>
      <c r="F98" s="5">
        <v>115196959400</v>
      </c>
      <c r="G98" s="5">
        <v>74536550241</v>
      </c>
      <c r="I98" s="5">
        <v>115196959400</v>
      </c>
      <c r="J98" s="5">
        <v>120721422793</v>
      </c>
      <c r="K98" s="5">
        <v>21283358962</v>
      </c>
      <c r="L98" s="5">
        <v>9192227729</v>
      </c>
      <c r="M98" s="5">
        <v>4199078250</v>
      </c>
    </row>
    <row r="99" spans="3:14" ht="15.5" x14ac:dyDescent="0.35">
      <c r="C99" t="s">
        <v>115</v>
      </c>
    </row>
    <row r="100" spans="3:14" ht="15.5" x14ac:dyDescent="0.35">
      <c r="C100" t="s">
        <v>252</v>
      </c>
      <c r="D100" s="5">
        <v>30477731135</v>
      </c>
      <c r="E100" s="5">
        <v>103880792390</v>
      </c>
      <c r="F100" s="5">
        <v>33053130124</v>
      </c>
      <c r="G100" s="5">
        <v>33914107325</v>
      </c>
      <c r="I100" s="5">
        <v>33053130124</v>
      </c>
      <c r="J100" s="5">
        <v>49455656312</v>
      </c>
      <c r="K100" s="5">
        <v>60767223783</v>
      </c>
      <c r="L100" s="5">
        <v>10874922054</v>
      </c>
      <c r="M100" s="5">
        <v>108002624472</v>
      </c>
      <c r="N100" s="5">
        <v>78830285678</v>
      </c>
    </row>
    <row r="101" spans="3:14" ht="15.5" x14ac:dyDescent="0.35">
      <c r="C101" t="s">
        <v>117</v>
      </c>
      <c r="D101" s="5">
        <v>819862647</v>
      </c>
      <c r="E101" s="5">
        <v>331031182</v>
      </c>
      <c r="F101" s="5">
        <v>686700485</v>
      </c>
      <c r="I101" s="5">
        <v>686700485</v>
      </c>
      <c r="J101" s="5">
        <v>85000000</v>
      </c>
      <c r="K101" s="5">
        <v>822227692</v>
      </c>
      <c r="L101" s="5">
        <v>1932405682</v>
      </c>
      <c r="M101" s="5">
        <v>81000000</v>
      </c>
      <c r="N101" s="5">
        <v>62000000</v>
      </c>
    </row>
    <row r="102" spans="3:14" ht="15.5" x14ac:dyDescent="0.35">
      <c r="C102" t="s">
        <v>116</v>
      </c>
      <c r="D102" s="5">
        <v>41502120105</v>
      </c>
      <c r="E102" s="5">
        <v>26365269171</v>
      </c>
      <c r="F102" s="5">
        <v>18250566208</v>
      </c>
      <c r="G102" s="5">
        <v>9401694678</v>
      </c>
      <c r="I102" s="5">
        <v>18250566208</v>
      </c>
      <c r="J102" s="5">
        <v>5986355924</v>
      </c>
      <c r="K102" s="5">
        <v>1313222217</v>
      </c>
      <c r="L102" s="5">
        <v>1235581968</v>
      </c>
      <c r="M102" s="5">
        <v>908111112</v>
      </c>
    </row>
    <row r="103" spans="3:14" ht="15.5" x14ac:dyDescent="0.35">
      <c r="C103" t="s">
        <v>322</v>
      </c>
    </row>
    <row r="104" spans="3:14" ht="15.5" x14ac:dyDescent="0.35">
      <c r="C104" t="s">
        <v>323</v>
      </c>
      <c r="D104" s="5">
        <v>386182930</v>
      </c>
      <c r="E104" s="5">
        <v>483786967</v>
      </c>
      <c r="F104" s="5">
        <v>596019314</v>
      </c>
      <c r="G104" s="5">
        <v>705040122</v>
      </c>
      <c r="I104" s="5">
        <v>596019314</v>
      </c>
      <c r="J104" s="5">
        <v>537410119</v>
      </c>
      <c r="K104" s="5">
        <v>78357092</v>
      </c>
    </row>
    <row r="105" spans="3:14" ht="15.5" x14ac:dyDescent="0.35">
      <c r="C105" t="s">
        <v>255</v>
      </c>
      <c r="D105" s="5">
        <v>6594801156</v>
      </c>
      <c r="E105" s="5">
        <v>9943382300</v>
      </c>
      <c r="F105" s="5">
        <v>13582256589</v>
      </c>
      <c r="G105" s="5">
        <v>17292595100</v>
      </c>
      <c r="I105" s="5">
        <v>13582256589</v>
      </c>
      <c r="J105" s="5">
        <v>6793285100</v>
      </c>
    </row>
    <row r="106" spans="3:14" ht="15.5" x14ac:dyDescent="0.35">
      <c r="C106" t="s">
        <v>325</v>
      </c>
      <c r="D106" s="5">
        <v>14797167609</v>
      </c>
      <c r="E106" s="5">
        <v>15128485342</v>
      </c>
      <c r="F106" s="5">
        <v>15151962070</v>
      </c>
      <c r="G106" s="5">
        <v>15104357503</v>
      </c>
      <c r="I106" s="5">
        <v>15151962070</v>
      </c>
      <c r="J106" s="5">
        <v>7001022228</v>
      </c>
      <c r="K106" s="5">
        <v>4601361001</v>
      </c>
      <c r="L106" s="5">
        <v>3244449742</v>
      </c>
    </row>
    <row r="107" spans="3:14" ht="15.5" x14ac:dyDescent="0.35">
      <c r="C107" t="s">
        <v>122</v>
      </c>
      <c r="D107" s="5">
        <v>10156079458</v>
      </c>
      <c r="E107" s="5">
        <v>13299462615</v>
      </c>
      <c r="F107" s="5">
        <v>17050569251</v>
      </c>
      <c r="G107" s="5">
        <v>19970389093</v>
      </c>
      <c r="I107" s="5">
        <v>17050569251</v>
      </c>
      <c r="J107" s="5">
        <v>9303449090</v>
      </c>
      <c r="K107" s="5">
        <v>2301724398</v>
      </c>
      <c r="L107" s="5">
        <v>5275300210</v>
      </c>
      <c r="M107" s="5">
        <v>1348877</v>
      </c>
    </row>
    <row r="108" spans="3:14" ht="15.5" x14ac:dyDescent="0.35">
      <c r="C108" t="s">
        <v>123</v>
      </c>
      <c r="D108" s="5">
        <v>10156079458</v>
      </c>
      <c r="E108" s="5">
        <v>13299462615</v>
      </c>
      <c r="F108" s="5">
        <v>17050569251</v>
      </c>
      <c r="G108" s="5">
        <v>19970389093</v>
      </c>
      <c r="I108" s="5">
        <v>17050569251</v>
      </c>
      <c r="J108" s="5">
        <v>9303449090</v>
      </c>
      <c r="K108" s="5">
        <v>2301724398</v>
      </c>
      <c r="L108" s="5">
        <v>5275300210</v>
      </c>
      <c r="M108" s="5">
        <v>1348877</v>
      </c>
    </row>
    <row r="109" spans="3:14" ht="15.5" x14ac:dyDescent="0.35">
      <c r="C109" t="s">
        <v>119</v>
      </c>
    </row>
    <row r="110" spans="3:14" ht="15.5" x14ac:dyDescent="0.35">
      <c r="C110" t="s">
        <v>464</v>
      </c>
    </row>
    <row r="111" spans="3:14" ht="15.5" x14ac:dyDescent="0.35">
      <c r="C111" t="s">
        <v>120</v>
      </c>
    </row>
    <row r="112" spans="3:14" ht="15.5" x14ac:dyDescent="0.35">
      <c r="C112" t="s">
        <v>121</v>
      </c>
      <c r="D112" s="5">
        <v>9398647058</v>
      </c>
      <c r="E112" s="5">
        <v>12542030215</v>
      </c>
      <c r="F112" s="5">
        <v>16293136851</v>
      </c>
      <c r="G112" s="5">
        <v>19212956693</v>
      </c>
      <c r="I112" s="5">
        <v>16293136851</v>
      </c>
      <c r="J112" s="5">
        <v>8546016690</v>
      </c>
      <c r="K112" s="5">
        <v>2301724398</v>
      </c>
      <c r="L112" s="5">
        <v>5275300210</v>
      </c>
      <c r="M112" s="5">
        <v>1348877</v>
      </c>
    </row>
    <row r="113" spans="2:14" ht="15.5" x14ac:dyDescent="0.35">
      <c r="C113" t="s">
        <v>124</v>
      </c>
      <c r="D113" s="5">
        <v>493126153428</v>
      </c>
      <c r="E113" s="5">
        <v>808918519904</v>
      </c>
      <c r="F113" s="5">
        <v>544884048596</v>
      </c>
      <c r="G113" s="5">
        <v>414258137352</v>
      </c>
      <c r="I113" s="5">
        <v>544884048596</v>
      </c>
      <c r="J113" s="5">
        <v>439179460633</v>
      </c>
      <c r="K113" s="5">
        <v>127189117176</v>
      </c>
      <c r="L113" s="5">
        <v>47514887385</v>
      </c>
      <c r="M113" s="5">
        <v>113192162711</v>
      </c>
      <c r="N113" s="5">
        <v>78892285678</v>
      </c>
    </row>
    <row r="114" spans="2:14" ht="15.5" x14ac:dyDescent="0.35">
      <c r="C114" t="s">
        <v>125</v>
      </c>
    </row>
    <row r="115" spans="2:14" ht="15.5" x14ac:dyDescent="0.35">
      <c r="C115" t="s">
        <v>126</v>
      </c>
      <c r="D115" s="5">
        <v>175000000000</v>
      </c>
      <c r="E115" s="5">
        <v>175000000000</v>
      </c>
      <c r="F115" s="5">
        <v>175000000000</v>
      </c>
      <c r="G115" s="5">
        <v>175000000000</v>
      </c>
      <c r="I115" s="5">
        <v>175000000000</v>
      </c>
      <c r="J115" s="5">
        <v>175000000000</v>
      </c>
      <c r="K115" s="5">
        <v>140000000000</v>
      </c>
      <c r="L115" s="5">
        <v>140000000000</v>
      </c>
      <c r="M115" s="5">
        <v>5000000000</v>
      </c>
      <c r="N115" s="5">
        <v>5000000000</v>
      </c>
    </row>
    <row r="116" spans="2:14" ht="15.5" x14ac:dyDescent="0.35">
      <c r="C116" t="s">
        <v>127</v>
      </c>
      <c r="D116" s="5">
        <v>147080000000</v>
      </c>
      <c r="E116" s="5">
        <v>147080000000</v>
      </c>
      <c r="F116" s="5">
        <v>147080000000</v>
      </c>
      <c r="G116" s="5">
        <v>147080000000</v>
      </c>
      <c r="I116" s="5">
        <v>147080000000</v>
      </c>
      <c r="J116" s="5">
        <v>147080000000</v>
      </c>
    </row>
    <row r="117" spans="2:14" ht="15.5" x14ac:dyDescent="0.35">
      <c r="C117" t="s">
        <v>128</v>
      </c>
      <c r="D117" s="5">
        <v>148862313158</v>
      </c>
      <c r="E117" s="5">
        <v>105292185503</v>
      </c>
      <c r="F117" s="5">
        <v>81783092363</v>
      </c>
      <c r="G117" s="5">
        <v>86152001601</v>
      </c>
      <c r="I117" s="5">
        <v>81783092363</v>
      </c>
      <c r="J117" s="5">
        <v>33691593718</v>
      </c>
      <c r="K117" s="5">
        <v>13346227132</v>
      </c>
      <c r="L117" s="5">
        <v>8430713461</v>
      </c>
      <c r="M117" s="5">
        <v>116890404</v>
      </c>
      <c r="N117" s="5">
        <v>-253453375</v>
      </c>
    </row>
    <row r="118" spans="2:14" ht="15.5" x14ac:dyDescent="0.35">
      <c r="C118" t="s">
        <v>257</v>
      </c>
      <c r="D118" s="5">
        <v>5269307256</v>
      </c>
      <c r="E118" s="5">
        <v>4269307256</v>
      </c>
      <c r="F118" s="5">
        <v>4269307256</v>
      </c>
      <c r="G118" s="5">
        <v>2269307256</v>
      </c>
      <c r="I118" s="5">
        <v>4269307256</v>
      </c>
      <c r="J118" s="5">
        <v>2269307256</v>
      </c>
      <c r="K118" s="5">
        <v>1269307256</v>
      </c>
    </row>
    <row r="119" spans="2:14" ht="15.5" x14ac:dyDescent="0.35">
      <c r="C119" t="s">
        <v>258</v>
      </c>
      <c r="D119" s="5">
        <v>143593005902</v>
      </c>
      <c r="E119" s="5">
        <v>101022878247</v>
      </c>
      <c r="F119" s="5">
        <v>77513785107</v>
      </c>
      <c r="G119" s="5">
        <v>83882694345</v>
      </c>
      <c r="I119" s="5">
        <v>77513785107</v>
      </c>
      <c r="J119" s="5">
        <v>31422286462</v>
      </c>
      <c r="K119" s="5">
        <v>12076919876</v>
      </c>
      <c r="L119" s="5">
        <v>8430713461</v>
      </c>
      <c r="M119" s="5">
        <v>116890404</v>
      </c>
      <c r="N119" s="5">
        <v>-253453375</v>
      </c>
    </row>
    <row r="120" spans="2:14" ht="15.5" x14ac:dyDescent="0.35">
      <c r="C120" t="s">
        <v>259</v>
      </c>
      <c r="D120" s="5">
        <v>148862313158</v>
      </c>
      <c r="E120" s="5">
        <v>105292185503</v>
      </c>
      <c r="F120" s="5">
        <v>81783092363</v>
      </c>
      <c r="G120" s="5">
        <v>86152001601</v>
      </c>
      <c r="I120" s="5">
        <v>81783092363</v>
      </c>
      <c r="J120" s="5">
        <v>33691593718</v>
      </c>
      <c r="K120" s="5">
        <v>13346227132</v>
      </c>
      <c r="L120" s="5">
        <v>8430713461</v>
      </c>
      <c r="M120" s="5">
        <v>116890404</v>
      </c>
      <c r="N120" s="5">
        <v>-253453375</v>
      </c>
    </row>
    <row r="121" spans="2:14" ht="15.5" x14ac:dyDescent="0.35">
      <c r="C121" t="s">
        <v>260</v>
      </c>
      <c r="D121" s="5">
        <v>-13851391196</v>
      </c>
      <c r="E121" s="5">
        <v>-15140307875</v>
      </c>
      <c r="F121" s="5">
        <v>-15614934504</v>
      </c>
      <c r="G121" s="5">
        <v>-10709017768</v>
      </c>
      <c r="I121" s="5">
        <v>-15614934504</v>
      </c>
      <c r="J121" s="5">
        <v>-6467936258</v>
      </c>
      <c r="K121" s="5">
        <v>-1024704426</v>
      </c>
      <c r="L121" s="5">
        <v>16395978342</v>
      </c>
      <c r="M121" s="5">
        <v>15239003803</v>
      </c>
      <c r="N121" s="5">
        <v>66639354</v>
      </c>
    </row>
    <row r="122" spans="2:14" ht="15.5" x14ac:dyDescent="0.35">
      <c r="C122" t="s">
        <v>10</v>
      </c>
      <c r="D122" s="5">
        <v>459026186985</v>
      </c>
      <c r="E122" s="5">
        <v>412231877628</v>
      </c>
      <c r="F122" s="5">
        <v>390068120110</v>
      </c>
      <c r="G122" s="5">
        <v>397522983833</v>
      </c>
      <c r="I122" s="5">
        <v>390068120110</v>
      </c>
      <c r="J122" s="5">
        <v>351029868792</v>
      </c>
      <c r="K122" s="5">
        <v>153574514888</v>
      </c>
      <c r="L122" s="5">
        <v>164769808052</v>
      </c>
      <c r="M122" s="5">
        <v>20355894207</v>
      </c>
      <c r="N122" s="5">
        <v>4813185979</v>
      </c>
    </row>
    <row r="123" spans="2:14" ht="15.5" x14ac:dyDescent="0.35">
      <c r="C123" t="s">
        <v>129</v>
      </c>
      <c r="D123" s="5">
        <v>952152340413</v>
      </c>
      <c r="E123" s="5">
        <v>1221150397532</v>
      </c>
      <c r="F123" s="5">
        <v>934952168706</v>
      </c>
      <c r="G123" s="5">
        <v>811781121185</v>
      </c>
      <c r="I123" s="5">
        <v>934952168706</v>
      </c>
      <c r="J123" s="5">
        <v>790209329425</v>
      </c>
      <c r="K123" s="5">
        <v>280763632064</v>
      </c>
      <c r="L123" s="5">
        <v>212284695437</v>
      </c>
      <c r="M123" s="5">
        <v>133548056918</v>
      </c>
      <c r="N123" s="5">
        <v>83705471657</v>
      </c>
    </row>
    <row r="124" spans="2:14" ht="15.5" x14ac:dyDescent="0.35">
      <c r="C124" t="s">
        <v>130</v>
      </c>
      <c r="D124" s="5">
        <v>8750000000</v>
      </c>
      <c r="E124" s="5">
        <v>8750000000</v>
      </c>
      <c r="F124" s="5">
        <v>8750000000</v>
      </c>
      <c r="G124" s="5">
        <v>8750000000</v>
      </c>
      <c r="I124" s="5">
        <v>8750000000</v>
      </c>
      <c r="J124" s="5">
        <v>8750000000</v>
      </c>
      <c r="K124" s="5">
        <v>140000</v>
      </c>
      <c r="L124" s="5">
        <v>140000</v>
      </c>
      <c r="M124" s="5">
        <v>5000</v>
      </c>
      <c r="N124" s="5">
        <v>5000</v>
      </c>
    </row>
    <row r="126" spans="2:14" ht="15.5" x14ac:dyDescent="0.35">
      <c r="B126" t="s">
        <v>131</v>
      </c>
      <c r="C126" t="s">
        <v>132</v>
      </c>
      <c r="D126" s="5">
        <v>22069809723</v>
      </c>
      <c r="E126" s="5">
        <v>-2398540165</v>
      </c>
      <c r="F126" s="5">
        <v>41216655848</v>
      </c>
      <c r="G126" s="5">
        <v>-8930724544</v>
      </c>
      <c r="I126" s="5">
        <v>27666706490</v>
      </c>
      <c r="J126" s="5">
        <v>-229042380916</v>
      </c>
      <c r="K126" s="5">
        <v>-21620288574</v>
      </c>
      <c r="L126" s="5">
        <v>-47499065187</v>
      </c>
      <c r="M126" s="5">
        <v>24387999988</v>
      </c>
      <c r="N126" s="5">
        <v>-720583662</v>
      </c>
    </row>
    <row r="127" spans="2:14" ht="15.5" x14ac:dyDescent="0.35">
      <c r="C127" t="s">
        <v>363</v>
      </c>
      <c r="D127" s="5">
        <v>615271906983</v>
      </c>
      <c r="E127" s="5">
        <v>690707210813</v>
      </c>
      <c r="F127" s="5">
        <v>638636294857</v>
      </c>
      <c r="G127" s="5">
        <v>445440879490</v>
      </c>
      <c r="I127" s="5">
        <v>1996470654683</v>
      </c>
      <c r="J127" s="5">
        <v>1192169509252</v>
      </c>
      <c r="K127" s="5">
        <v>191323529342</v>
      </c>
      <c r="L127" s="5">
        <v>164764644756</v>
      </c>
      <c r="M127" s="5">
        <v>3272371200</v>
      </c>
      <c r="N127" s="5">
        <v>317679553</v>
      </c>
    </row>
    <row r="128" spans="2:14" ht="15.5" x14ac:dyDescent="0.35">
      <c r="C128" t="s">
        <v>465</v>
      </c>
      <c r="D128" s="5">
        <v>-576111781626</v>
      </c>
      <c r="E128" s="5">
        <v>-706407647608</v>
      </c>
      <c r="F128" s="5">
        <v>-661349862405</v>
      </c>
      <c r="G128" s="5">
        <v>-397681131243</v>
      </c>
      <c r="I128" s="5">
        <v>-1926603262888</v>
      </c>
      <c r="J128" s="5">
        <v>-1164454779430</v>
      </c>
      <c r="K128" s="5">
        <v>-245773150536</v>
      </c>
      <c r="L128" s="5">
        <v>-213213133987</v>
      </c>
      <c r="M128" s="5">
        <v>-7640612611</v>
      </c>
      <c r="N128" s="5">
        <v>-1417265522</v>
      </c>
    </row>
    <row r="129" spans="3:14" ht="15.5" x14ac:dyDescent="0.35">
      <c r="C129" t="s">
        <v>846</v>
      </c>
      <c r="L129" s="5">
        <v>4993149479</v>
      </c>
      <c r="M129" s="5">
        <v>28155736928</v>
      </c>
      <c r="N129" s="5">
        <v>500000000</v>
      </c>
    </row>
    <row r="130" spans="3:14" ht="15.5" x14ac:dyDescent="0.35">
      <c r="C130" t="s">
        <v>724</v>
      </c>
      <c r="D130" s="5">
        <v>1126710197</v>
      </c>
      <c r="E130" s="5">
        <v>-7294209407</v>
      </c>
      <c r="F130" s="5">
        <v>-1454734315</v>
      </c>
      <c r="G130" s="5">
        <v>-1233955924</v>
      </c>
      <c r="I130" s="5">
        <v>-23119483296</v>
      </c>
      <c r="J130" s="5">
        <v>-73658645434</v>
      </c>
      <c r="K130" s="5">
        <v>-8928230734</v>
      </c>
      <c r="L130" s="5">
        <v>-2666977558</v>
      </c>
      <c r="M130" s="5">
        <v>-230532269</v>
      </c>
      <c r="N130" s="5">
        <v>-121596865</v>
      </c>
    </row>
    <row r="131" spans="3:14" ht="15.5" x14ac:dyDescent="0.35">
      <c r="C131" t="s">
        <v>1465</v>
      </c>
      <c r="D131" s="5">
        <v>-5922166306</v>
      </c>
      <c r="E131" s="5">
        <v>27662080876</v>
      </c>
      <c r="F131" s="5">
        <v>75307538328</v>
      </c>
      <c r="G131" s="5">
        <v>-49919123322</v>
      </c>
      <c r="I131" s="5">
        <v>10463238614</v>
      </c>
      <c r="J131" s="5">
        <v>-159537515670</v>
      </c>
      <c r="K131" s="5">
        <v>49122998108</v>
      </c>
      <c r="L131" s="5">
        <v>3061393712</v>
      </c>
      <c r="M131" s="5">
        <v>831036740</v>
      </c>
      <c r="N131" s="5">
        <v>599172</v>
      </c>
    </row>
    <row r="132" spans="3:14" ht="15.5" x14ac:dyDescent="0.35">
      <c r="C132" t="s">
        <v>786</v>
      </c>
    </row>
    <row r="133" spans="3:14" ht="15.5" x14ac:dyDescent="0.35">
      <c r="C133" t="s">
        <v>137</v>
      </c>
      <c r="D133" s="5">
        <v>-8784377290</v>
      </c>
      <c r="E133" s="5">
        <v>-6422336593</v>
      </c>
      <c r="F133" s="5">
        <v>-13384956920</v>
      </c>
      <c r="G133" s="5">
        <v>-4256363481</v>
      </c>
      <c r="I133" s="5">
        <v>-29423353938</v>
      </c>
      <c r="J133" s="5">
        <v>-18089797800</v>
      </c>
      <c r="K133" s="5">
        <v>-3691393607</v>
      </c>
      <c r="L133" s="5">
        <v>-1888111203</v>
      </c>
    </row>
    <row r="134" spans="3:14" ht="15.5" x14ac:dyDescent="0.35">
      <c r="C134" t="s">
        <v>265</v>
      </c>
      <c r="D134" s="5">
        <v>-3721874773</v>
      </c>
      <c r="E134" s="5">
        <v>-613976819</v>
      </c>
      <c r="F134" s="5">
        <v>3348798912</v>
      </c>
      <c r="G134" s="5">
        <v>-956226467</v>
      </c>
      <c r="J134" s="5">
        <v>-4510414546</v>
      </c>
      <c r="K134" s="5">
        <v>-2373465277</v>
      </c>
      <c r="L134" s="5">
        <v>-305457530</v>
      </c>
    </row>
    <row r="135" spans="3:14" ht="15.5" x14ac:dyDescent="0.35">
      <c r="C135" t="s">
        <v>392</v>
      </c>
      <c r="D135" s="5">
        <v>211392538</v>
      </c>
      <c r="E135" s="5">
        <v>-29661427</v>
      </c>
      <c r="F135" s="5">
        <v>113577391</v>
      </c>
      <c r="G135" s="5">
        <v>-324803597</v>
      </c>
      <c r="I135" s="5">
        <v>-121086685</v>
      </c>
      <c r="J135" s="5">
        <v>-960737288</v>
      </c>
      <c r="K135" s="5">
        <v>-1300575870</v>
      </c>
      <c r="L135" s="5">
        <v>-2244572856</v>
      </c>
    </row>
    <row r="136" spans="3:14" ht="15.5" x14ac:dyDescent="0.35">
      <c r="C136" t="s">
        <v>245</v>
      </c>
    </row>
    <row r="137" spans="3:14" ht="15.5" x14ac:dyDescent="0.35">
      <c r="C137" t="s">
        <v>139</v>
      </c>
      <c r="D137" s="5">
        <v>559241530</v>
      </c>
      <c r="E137" s="5">
        <v>5888672192</v>
      </c>
      <c r="F137" s="5">
        <v>-43568133447</v>
      </c>
      <c r="G137" s="5">
        <v>31683288113</v>
      </c>
      <c r="I137" s="5">
        <v>3626072560</v>
      </c>
      <c r="J137" s="5">
        <v>329507609367</v>
      </c>
      <c r="K137" s="5">
        <v>9938377089</v>
      </c>
      <c r="L137" s="5">
        <v>46048636982</v>
      </c>
      <c r="M137" s="5">
        <v>-1037161206</v>
      </c>
      <c r="N137" s="5">
        <v>7544210734</v>
      </c>
    </row>
    <row r="138" spans="3:14" ht="15.5" x14ac:dyDescent="0.35">
      <c r="C138" t="s">
        <v>140</v>
      </c>
      <c r="D138" s="5">
        <v>-1066934900</v>
      </c>
      <c r="F138" s="5">
        <v>17699614503</v>
      </c>
      <c r="G138" s="5">
        <v>-27632080785</v>
      </c>
      <c r="I138" s="5">
        <v>-15250162095</v>
      </c>
      <c r="J138" s="5">
        <v>-99545005540</v>
      </c>
      <c r="K138" s="5">
        <v>11893729604</v>
      </c>
      <c r="L138" s="5">
        <v>-145900000</v>
      </c>
      <c r="M138" s="5">
        <v>-21531224738</v>
      </c>
      <c r="N138" s="5">
        <v>-6826530801</v>
      </c>
    </row>
    <row r="139" spans="3:14" ht="15.5" x14ac:dyDescent="0.35">
      <c r="C139" t="s">
        <v>1466</v>
      </c>
      <c r="L139" s="5">
        <v>-75000000</v>
      </c>
    </row>
    <row r="140" spans="3:14" ht="15.5" x14ac:dyDescent="0.35">
      <c r="C140" t="s">
        <v>1467</v>
      </c>
    </row>
    <row r="141" spans="3:14" ht="15.5" x14ac:dyDescent="0.35">
      <c r="C141" t="s">
        <v>143</v>
      </c>
      <c r="F141" s="5">
        <v>17699614503</v>
      </c>
      <c r="G141" s="5">
        <v>-29280237809</v>
      </c>
      <c r="I141" s="5">
        <v>-15250162095</v>
      </c>
      <c r="J141" s="5">
        <v>-65324809683</v>
      </c>
      <c r="K141" s="5">
        <v>-829980396</v>
      </c>
      <c r="L141" s="5">
        <v>-70900000</v>
      </c>
    </row>
    <row r="142" spans="3:14" ht="15.5" x14ac:dyDescent="0.35">
      <c r="C142" t="s">
        <v>544</v>
      </c>
      <c r="M142" s="5">
        <v>-21498000000</v>
      </c>
    </row>
    <row r="143" spans="3:14" ht="15.5" x14ac:dyDescent="0.35">
      <c r="C143" t="s">
        <v>484</v>
      </c>
      <c r="D143" s="5">
        <v>-1066934900</v>
      </c>
      <c r="G143" s="5">
        <v>1648157024</v>
      </c>
      <c r="J143" s="5">
        <v>-15057814174</v>
      </c>
    </row>
    <row r="144" spans="3:14" ht="15.5" x14ac:dyDescent="0.35">
      <c r="C144" t="s">
        <v>653</v>
      </c>
      <c r="J144" s="5">
        <v>-18095381683</v>
      </c>
    </row>
    <row r="145" spans="3:14" ht="15.5" x14ac:dyDescent="0.35">
      <c r="C145" t="s">
        <v>1468</v>
      </c>
      <c r="K145" s="5">
        <v>16237500000</v>
      </c>
    </row>
    <row r="146" spans="3:14" ht="15.5" x14ac:dyDescent="0.35">
      <c r="C146" t="s">
        <v>654</v>
      </c>
      <c r="J146" s="5">
        <v>-1067000000</v>
      </c>
      <c r="K146" s="5">
        <v>-3513790000</v>
      </c>
      <c r="M146" s="5">
        <v>-33224738</v>
      </c>
      <c r="N146" s="5">
        <v>-6826530801</v>
      </c>
    </row>
    <row r="147" spans="3:14" ht="15.5" x14ac:dyDescent="0.35">
      <c r="C147" t="s">
        <v>148</v>
      </c>
      <c r="D147" s="5">
        <v>559241530</v>
      </c>
      <c r="E147" s="5">
        <v>5888672192</v>
      </c>
      <c r="F147" s="5">
        <v>-43568133447</v>
      </c>
      <c r="G147" s="5">
        <v>31683288113</v>
      </c>
      <c r="I147" s="5">
        <v>3626072560</v>
      </c>
      <c r="J147" s="5">
        <v>329507609367</v>
      </c>
      <c r="K147" s="5">
        <v>9938377089</v>
      </c>
      <c r="L147" s="5">
        <v>46048636982</v>
      </c>
      <c r="M147" s="5">
        <v>-1037161206</v>
      </c>
      <c r="N147" s="5">
        <v>7544210734</v>
      </c>
    </row>
    <row r="148" spans="3:14" ht="15.5" x14ac:dyDescent="0.35">
      <c r="C148" t="s">
        <v>874</v>
      </c>
      <c r="J148" s="5">
        <v>148750000000</v>
      </c>
    </row>
    <row r="149" spans="3:14" ht="15.5" x14ac:dyDescent="0.35">
      <c r="C149" t="s">
        <v>547</v>
      </c>
      <c r="J149" s="5">
        <v>35000000000</v>
      </c>
    </row>
    <row r="150" spans="3:14" ht="15.5" x14ac:dyDescent="0.35">
      <c r="C150" t="s">
        <v>502</v>
      </c>
    </row>
    <row r="151" spans="3:14" ht="15.5" x14ac:dyDescent="0.35">
      <c r="C151" t="s">
        <v>289</v>
      </c>
      <c r="L151" s="5">
        <v>-15760000000</v>
      </c>
    </row>
    <row r="152" spans="3:14" ht="15.5" x14ac:dyDescent="0.35">
      <c r="C152" t="s">
        <v>339</v>
      </c>
      <c r="F152" s="5">
        <v>-46000000000</v>
      </c>
      <c r="G152" s="5">
        <v>46000000000</v>
      </c>
      <c r="L152" s="5">
        <v>30000000000</v>
      </c>
    </row>
    <row r="153" spans="3:14" ht="15.5" x14ac:dyDescent="0.35">
      <c r="C153" t="s">
        <v>285</v>
      </c>
      <c r="F153" s="5">
        <v>-25436019300</v>
      </c>
      <c r="G153" s="5">
        <v>29182738000</v>
      </c>
      <c r="I153" s="5">
        <v>3746718700</v>
      </c>
      <c r="J153" s="5">
        <v>722817099062</v>
      </c>
      <c r="K153" s="5">
        <v>189939295905</v>
      </c>
      <c r="L153" s="5">
        <v>169776392503</v>
      </c>
      <c r="M153" s="5">
        <v>30442229361</v>
      </c>
    </row>
    <row r="154" spans="3:14" ht="15.5" x14ac:dyDescent="0.35">
      <c r="C154" t="s">
        <v>281</v>
      </c>
      <c r="F154" s="5">
        <v>23755027600</v>
      </c>
      <c r="G154" s="5">
        <v>-23755027600</v>
      </c>
      <c r="J154" s="5">
        <v>-579388818069</v>
      </c>
      <c r="K154" s="5">
        <v>-178868089977</v>
      </c>
      <c r="L154" s="5">
        <v>-268404094921</v>
      </c>
      <c r="M154" s="5">
        <v>-31479390567</v>
      </c>
    </row>
    <row r="155" spans="3:14" ht="15.5" x14ac:dyDescent="0.35">
      <c r="C155" t="s">
        <v>577</v>
      </c>
    </row>
    <row r="156" spans="3:14" ht="15.5" x14ac:dyDescent="0.35">
      <c r="C156" t="s">
        <v>470</v>
      </c>
      <c r="D156" s="5">
        <v>14336744444</v>
      </c>
      <c r="E156" s="5">
        <v>9663255556</v>
      </c>
      <c r="J156" s="5">
        <v>26275000000</v>
      </c>
      <c r="K156" s="5">
        <v>44450000000</v>
      </c>
    </row>
    <row r="157" spans="3:14" ht="15.5" x14ac:dyDescent="0.35">
      <c r="C157" t="s">
        <v>471</v>
      </c>
      <c r="D157" s="5">
        <v>-10000000000</v>
      </c>
      <c r="J157" s="5">
        <v>-45275000000</v>
      </c>
      <c r="K157" s="5">
        <v>-41210000000</v>
      </c>
    </row>
    <row r="158" spans="3:14" ht="15.5" x14ac:dyDescent="0.35">
      <c r="C158" t="s">
        <v>578</v>
      </c>
      <c r="D158" s="5">
        <v>-3674606400</v>
      </c>
      <c r="E158" s="5">
        <v>-3674606400</v>
      </c>
      <c r="F158" s="5">
        <v>16753104000</v>
      </c>
      <c r="G158" s="5">
        <v>-17073945400</v>
      </c>
      <c r="I158" s="5">
        <v>16753104000</v>
      </c>
      <c r="J158" s="5">
        <v>11563310300</v>
      </c>
    </row>
    <row r="159" spans="3:14" ht="15.5" x14ac:dyDescent="0.35">
      <c r="C159" t="s">
        <v>579</v>
      </c>
    </row>
    <row r="160" spans="3:14" ht="15.5" x14ac:dyDescent="0.35">
      <c r="C160" t="s">
        <v>1464</v>
      </c>
    </row>
    <row r="161" spans="2:14" ht="15.5" x14ac:dyDescent="0.35">
      <c r="C161" t="s">
        <v>1469</v>
      </c>
      <c r="D161" s="5">
        <v>4336744444</v>
      </c>
      <c r="E161" s="5">
        <v>9663255556</v>
      </c>
      <c r="J161" s="5">
        <v>-19000000000</v>
      </c>
      <c r="K161" s="5">
        <v>3240000000</v>
      </c>
    </row>
    <row r="162" spans="2:14" ht="15.5" x14ac:dyDescent="0.35">
      <c r="C162" t="s">
        <v>408</v>
      </c>
      <c r="F162" s="5">
        <v>-119166666</v>
      </c>
      <c r="I162" s="5">
        <v>-1501263979</v>
      </c>
      <c r="J162" s="5">
        <v>-3735221712</v>
      </c>
      <c r="K162" s="5">
        <v>-3310248887</v>
      </c>
      <c r="L162" s="5">
        <v>-4563660600</v>
      </c>
    </row>
    <row r="163" spans="2:14" ht="15.5" x14ac:dyDescent="0.35">
      <c r="C163" t="s">
        <v>1470</v>
      </c>
      <c r="D163" s="5">
        <v>-102896514</v>
      </c>
      <c r="E163" s="5">
        <v>-99976964</v>
      </c>
      <c r="G163" s="5">
        <v>180930193</v>
      </c>
    </row>
    <row r="164" spans="2:14" ht="15.5" x14ac:dyDescent="0.35">
      <c r="C164" t="s">
        <v>1471</v>
      </c>
      <c r="F164" s="5">
        <v>-97148352</v>
      </c>
      <c r="G164" s="5">
        <v>-275337809</v>
      </c>
      <c r="I164" s="5">
        <v>-372486161</v>
      </c>
      <c r="J164" s="5">
        <v>-620752214</v>
      </c>
      <c r="K164" s="5">
        <v>-173087952</v>
      </c>
    </row>
    <row r="165" spans="2:14" ht="15.5" x14ac:dyDescent="0.35">
      <c r="C165" t="s">
        <v>152</v>
      </c>
      <c r="J165" s="5">
        <v>-878008000</v>
      </c>
      <c r="K165" s="5">
        <v>-889492000</v>
      </c>
    </row>
    <row r="166" spans="2:14" ht="15.5" x14ac:dyDescent="0.35">
      <c r="C166" t="s">
        <v>781</v>
      </c>
      <c r="L166" s="5">
        <v>135000000000</v>
      </c>
    </row>
    <row r="167" spans="2:14" ht="15.5" x14ac:dyDescent="0.35">
      <c r="C167" t="s">
        <v>459</v>
      </c>
      <c r="N167" s="5">
        <v>7544210734</v>
      </c>
    </row>
    <row r="168" spans="2:14" ht="15.5" x14ac:dyDescent="0.35">
      <c r="C168" t="s">
        <v>460</v>
      </c>
      <c r="F168" s="5">
        <v>2576069271</v>
      </c>
      <c r="G168" s="5">
        <v>-2576069271</v>
      </c>
    </row>
    <row r="169" spans="2:14" ht="15.5" x14ac:dyDescent="0.35">
      <c r="C169" t="s">
        <v>157</v>
      </c>
      <c r="D169" s="5">
        <v>21562116353</v>
      </c>
      <c r="E169" s="5">
        <v>3490132027</v>
      </c>
      <c r="F169" s="5">
        <v>15348136904</v>
      </c>
      <c r="G169" s="5">
        <v>-4879517216</v>
      </c>
      <c r="I169" s="5">
        <v>16042616955</v>
      </c>
      <c r="J169" s="5">
        <v>920222911</v>
      </c>
      <c r="K169" s="5">
        <v>211818119</v>
      </c>
      <c r="L169" s="5">
        <v>-1596328205</v>
      </c>
      <c r="M169" s="5">
        <v>1819614044</v>
      </c>
      <c r="N169" s="5">
        <v>-2903729</v>
      </c>
    </row>
    <row r="170" spans="2:14" ht="15.5" x14ac:dyDescent="0.35">
      <c r="C170" t="s">
        <v>158</v>
      </c>
      <c r="E170" s="5">
        <v>17473808170</v>
      </c>
      <c r="I170" s="5">
        <v>1431191215</v>
      </c>
      <c r="J170" s="5">
        <v>510968304</v>
      </c>
      <c r="K170" s="5">
        <v>559728679</v>
      </c>
      <c r="L170" s="5">
        <v>2125736182</v>
      </c>
      <c r="M170" s="5">
        <v>56122138</v>
      </c>
      <c r="N170" s="5">
        <v>59025867</v>
      </c>
    </row>
    <row r="171" spans="2:14" ht="15.5" x14ac:dyDescent="0.35">
      <c r="C171" t="s">
        <v>1472</v>
      </c>
      <c r="K171" s="5">
        <v>-260578494</v>
      </c>
      <c r="L171" s="5">
        <v>30320702</v>
      </c>
      <c r="M171" s="5">
        <v>250000000</v>
      </c>
    </row>
    <row r="172" spans="2:14" ht="15.5" x14ac:dyDescent="0.35">
      <c r="C172" t="s">
        <v>159</v>
      </c>
      <c r="D172" s="5">
        <v>21562116353</v>
      </c>
      <c r="E172" s="5">
        <v>20963940197</v>
      </c>
      <c r="F172" s="5">
        <v>15348136904</v>
      </c>
      <c r="G172" s="5">
        <v>-4879517216</v>
      </c>
      <c r="I172" s="5">
        <v>17473808170</v>
      </c>
      <c r="J172" s="5">
        <v>1431191215</v>
      </c>
      <c r="K172" s="5">
        <v>510968304</v>
      </c>
      <c r="L172" s="5">
        <v>559728679</v>
      </c>
      <c r="M172" s="5">
        <v>2125736182</v>
      </c>
      <c r="N172" s="5">
        <v>56122138</v>
      </c>
    </row>
    <row r="174" spans="2:14" ht="15.5" x14ac:dyDescent="0.35">
      <c r="B174" t="s">
        <v>160</v>
      </c>
      <c r="C174" t="s">
        <v>12</v>
      </c>
      <c r="D174" s="5">
        <v>8750000000</v>
      </c>
      <c r="E174" s="5">
        <v>8750000000</v>
      </c>
      <c r="F174" s="5">
        <v>8750000000</v>
      </c>
      <c r="G174" s="5">
        <v>8750000000</v>
      </c>
      <c r="I174" s="5">
        <v>8750000000</v>
      </c>
      <c r="J174" s="5">
        <v>8750000000</v>
      </c>
      <c r="K174" s="5">
        <v>0</v>
      </c>
      <c r="L174" s="5">
        <v>0</v>
      </c>
      <c r="M174" s="5">
        <v>0</v>
      </c>
      <c r="N174" s="5">
        <v>0</v>
      </c>
    </row>
    <row r="175" spans="2:14" ht="15.5" x14ac:dyDescent="0.35">
      <c r="C175" t="s">
        <v>161</v>
      </c>
      <c r="D175" s="6">
        <v>5.19</v>
      </c>
      <c r="E175" s="6">
        <v>2.48</v>
      </c>
      <c r="F175" s="6">
        <v>-0.3</v>
      </c>
      <c r="G175" s="6">
        <v>1.83</v>
      </c>
    </row>
    <row r="176" spans="2:14" ht="15.5" x14ac:dyDescent="0.35">
      <c r="C176" t="s">
        <v>162</v>
      </c>
      <c r="D176" s="6">
        <v>11.75</v>
      </c>
      <c r="E176" s="6">
        <v>33.869999999999997</v>
      </c>
      <c r="F176" s="5">
        <v>-350</v>
      </c>
      <c r="G176" s="6">
        <v>54.1</v>
      </c>
    </row>
    <row r="177" spans="3:7" ht="15.5" x14ac:dyDescent="0.35">
      <c r="C177" t="s">
        <v>61</v>
      </c>
      <c r="D177" s="6">
        <v>0.61</v>
      </c>
      <c r="E177" s="6">
        <v>1.03</v>
      </c>
      <c r="F177" s="6">
        <v>1.49</v>
      </c>
      <c r="G177" s="6">
        <v>2.12</v>
      </c>
    </row>
    <row r="178" spans="3:7" ht="15.5" x14ac:dyDescent="0.35">
      <c r="C178" t="s">
        <v>163</v>
      </c>
      <c r="E178" s="6">
        <v>32990000000.000004</v>
      </c>
      <c r="F178" s="5">
        <v>1230000000</v>
      </c>
      <c r="G178" s="5">
        <v>26070000000</v>
      </c>
    </row>
    <row r="179" spans="3:7" ht="15.5" x14ac:dyDescent="0.35">
      <c r="C179" t="s">
        <v>164</v>
      </c>
      <c r="D179" s="6">
        <v>4.7699999999999992E-2</v>
      </c>
      <c r="E179" s="6">
        <v>1.78E-2</v>
      </c>
      <c r="F179" s="6">
        <v>-2.8000000000000004E-3</v>
      </c>
      <c r="G179" s="6">
        <v>1.9699999999999999E-2</v>
      </c>
    </row>
    <row r="180" spans="3:7" ht="15.5" x14ac:dyDescent="0.35">
      <c r="C180" t="s">
        <v>165</v>
      </c>
      <c r="D180" s="6">
        <v>9.6000000000000002E-2</v>
      </c>
      <c r="E180" s="6">
        <v>5.0700000000000002E-2</v>
      </c>
      <c r="F180" s="6">
        <v>-6.5000000000000006E-3</v>
      </c>
      <c r="G180" s="6">
        <v>3.9100000000000003E-2</v>
      </c>
    </row>
    <row r="181" spans="3:7" ht="15.5" x14ac:dyDescent="0.35">
      <c r="C181" t="s">
        <v>166</v>
      </c>
      <c r="D181" s="6">
        <v>0.13639999999999999</v>
      </c>
      <c r="E181" s="6">
        <v>6.9500000000000006E-2</v>
      </c>
      <c r="F181" s="6">
        <v>-6.8999999999999999E-3</v>
      </c>
      <c r="G181" s="6">
        <v>5.4400000000000004E-2</v>
      </c>
    </row>
    <row r="182" spans="3:7" ht="15.5" x14ac:dyDescent="0.35">
      <c r="C182" t="s">
        <v>167</v>
      </c>
      <c r="D182" s="6">
        <v>16.53</v>
      </c>
      <c r="E182" s="6">
        <v>44.94</v>
      </c>
      <c r="F182" s="6">
        <v>-3.24</v>
      </c>
      <c r="G182" s="6">
        <v>18.71</v>
      </c>
    </row>
    <row r="183" spans="3:7" ht="15.5" x14ac:dyDescent="0.35">
      <c r="C183" t="s">
        <v>168</v>
      </c>
      <c r="D183" s="5">
        <v>459000000000</v>
      </c>
      <c r="E183" s="5">
        <v>412000000000</v>
      </c>
      <c r="F183" s="5">
        <v>390000000000</v>
      </c>
      <c r="G183" s="5">
        <v>398000000000</v>
      </c>
    </row>
    <row r="184" spans="3:7" ht="15.5" x14ac:dyDescent="0.35">
      <c r="C184" t="s">
        <v>169</v>
      </c>
      <c r="D184" s="6">
        <v>1.1299999999999999</v>
      </c>
      <c r="E184" s="6">
        <v>1.72</v>
      </c>
      <c r="F184" s="6">
        <v>2.2599999999999998</v>
      </c>
      <c r="G184" s="6">
        <v>2.12</v>
      </c>
    </row>
    <row r="185" spans="3:7" ht="15.5" x14ac:dyDescent="0.35">
      <c r="C185" t="s">
        <v>170</v>
      </c>
      <c r="D185" s="6">
        <v>54.04</v>
      </c>
      <c r="E185" s="6">
        <v>48.84</v>
      </c>
      <c r="F185" s="6">
        <v>46.36</v>
      </c>
      <c r="G185" s="6">
        <v>46.66</v>
      </c>
    </row>
    <row r="186" spans="3:7" ht="15.5" x14ac:dyDescent="0.35">
      <c r="C186" t="s">
        <v>171</v>
      </c>
      <c r="D186" s="6">
        <v>1.1399999999999999</v>
      </c>
      <c r="E186" s="6">
        <v>1.74</v>
      </c>
      <c r="F186" s="6">
        <v>2.29</v>
      </c>
      <c r="G186" s="6">
        <v>2.15</v>
      </c>
    </row>
    <row r="187" spans="3:7" ht="15.5" x14ac:dyDescent="0.35">
      <c r="C187" t="s">
        <v>172</v>
      </c>
      <c r="D187" s="6">
        <v>53.52</v>
      </c>
      <c r="E187" s="6">
        <v>48.32</v>
      </c>
      <c r="F187" s="6">
        <v>45.84</v>
      </c>
      <c r="G187" s="6">
        <v>46.15</v>
      </c>
    </row>
    <row r="188" spans="3:7" ht="15.5" x14ac:dyDescent="0.35">
      <c r="C188" t="s">
        <v>173</v>
      </c>
      <c r="D188" s="5">
        <v>29000000000</v>
      </c>
      <c r="E188" s="5">
        <v>25000000000</v>
      </c>
      <c r="F188" s="5">
        <v>15000000000</v>
      </c>
      <c r="G188" s="5">
        <v>61000000000</v>
      </c>
    </row>
    <row r="189" spans="3:7" ht="15.5" x14ac:dyDescent="0.35">
      <c r="C189" t="s">
        <v>174</v>
      </c>
      <c r="D189" s="5">
        <v>7000000000</v>
      </c>
      <c r="E189" s="5">
        <v>10000000000</v>
      </c>
      <c r="F189" s="5">
        <v>14000000000</v>
      </c>
      <c r="G189" s="5">
        <v>18000000000</v>
      </c>
    </row>
    <row r="190" spans="3:7" ht="15.5" x14ac:dyDescent="0.35">
      <c r="C190" t="s">
        <v>175</v>
      </c>
      <c r="D190" s="5">
        <v>473000000000</v>
      </c>
      <c r="E190" s="5">
        <v>427000000000</v>
      </c>
      <c r="F190" s="5">
        <v>406000000000</v>
      </c>
      <c r="G190" s="5">
        <v>408000000000</v>
      </c>
    </row>
    <row r="191" spans="3:7" ht="15.5" x14ac:dyDescent="0.35">
      <c r="C191" t="s">
        <v>24</v>
      </c>
      <c r="D191" s="5">
        <v>36000000000</v>
      </c>
      <c r="E191" s="5">
        <v>36000000000</v>
      </c>
      <c r="F191" s="5">
        <v>29000000000</v>
      </c>
      <c r="G191" s="5">
        <v>79000000000</v>
      </c>
    </row>
    <row r="192" spans="3:7" ht="15.5" x14ac:dyDescent="0.35">
      <c r="C192" t="s">
        <v>21</v>
      </c>
      <c r="D192" s="5">
        <v>-7000000000</v>
      </c>
      <c r="E192" s="5">
        <v>15000000000</v>
      </c>
      <c r="F192" s="5">
        <v>12000000000</v>
      </c>
      <c r="G192" s="5">
        <v>77000000000</v>
      </c>
    </row>
    <row r="193" spans="3:14" ht="15.5" x14ac:dyDescent="0.35">
      <c r="C193" t="s">
        <v>176</v>
      </c>
      <c r="D193" s="5">
        <v>359000000000</v>
      </c>
      <c r="E193" s="5">
        <v>308000000000</v>
      </c>
      <c r="F193" s="5">
        <v>286000000000</v>
      </c>
      <c r="G193" s="5">
        <v>300000000000</v>
      </c>
    </row>
    <row r="194" spans="3:14" ht="15.5" x14ac:dyDescent="0.35">
      <c r="C194" t="s">
        <v>177</v>
      </c>
      <c r="D194" s="5">
        <v>22000000000</v>
      </c>
      <c r="E194" s="5">
        <v>-2000000000</v>
      </c>
      <c r="F194" s="5">
        <v>41000000000</v>
      </c>
      <c r="G194" s="5">
        <v>-9000000000</v>
      </c>
    </row>
    <row r="195" spans="3:14" ht="15.5" x14ac:dyDescent="0.35">
      <c r="C195" t="s">
        <v>178</v>
      </c>
      <c r="F195" s="5">
        <v>18000000000</v>
      </c>
      <c r="G195" s="5">
        <v>-29000000000</v>
      </c>
    </row>
    <row r="196" spans="3:14" ht="15.5" x14ac:dyDescent="0.35">
      <c r="C196" t="s">
        <v>13</v>
      </c>
      <c r="D196" s="5">
        <v>22000000000</v>
      </c>
      <c r="E196" s="5">
        <v>-2000000000</v>
      </c>
      <c r="F196" s="5">
        <v>59000000000</v>
      </c>
      <c r="G196" s="5">
        <v>-38000000000</v>
      </c>
    </row>
    <row r="197" spans="3:14" ht="15.5" x14ac:dyDescent="0.35">
      <c r="C197" t="s">
        <v>16</v>
      </c>
      <c r="D197" s="6">
        <v>2.52</v>
      </c>
      <c r="E197" s="6">
        <v>-0.27</v>
      </c>
      <c r="F197" s="6">
        <v>6.73</v>
      </c>
      <c r="G197" s="6">
        <v>-4.37</v>
      </c>
    </row>
    <row r="198" spans="3:14" ht="15.5" x14ac:dyDescent="0.35">
      <c r="C198" t="s">
        <v>46</v>
      </c>
      <c r="I198" s="6">
        <v>5.5</v>
      </c>
      <c r="J198" s="6">
        <v>2.33</v>
      </c>
      <c r="K198" s="6">
        <v>17736.71</v>
      </c>
      <c r="L198" s="6">
        <v>59384.45</v>
      </c>
      <c r="M198" s="6">
        <v>74068.759999999995</v>
      </c>
      <c r="N198" s="6">
        <v>-29238.6</v>
      </c>
    </row>
    <row r="199" spans="3:14" ht="15.5" x14ac:dyDescent="0.35">
      <c r="C199" t="s">
        <v>60</v>
      </c>
      <c r="I199" s="6">
        <v>19.09</v>
      </c>
      <c r="J199" s="6">
        <v>25.32</v>
      </c>
      <c r="K199" s="5">
        <v>0</v>
      </c>
      <c r="L199" s="5">
        <v>0</v>
      </c>
      <c r="M199" s="5">
        <v>0</v>
      </c>
      <c r="N199" s="5">
        <v>0</v>
      </c>
    </row>
    <row r="200" spans="3:14" ht="15.5" x14ac:dyDescent="0.35">
      <c r="C200" t="s">
        <v>63</v>
      </c>
      <c r="I200" s="6">
        <v>0.47</v>
      </c>
      <c r="J200" s="6">
        <v>0.49</v>
      </c>
      <c r="K200" s="5">
        <v>0</v>
      </c>
      <c r="L200" s="5">
        <v>0</v>
      </c>
      <c r="M200" s="5">
        <v>0</v>
      </c>
      <c r="N200" s="5">
        <v>0</v>
      </c>
    </row>
    <row r="201" spans="3:14" ht="15.5" x14ac:dyDescent="0.35">
      <c r="C201" t="s">
        <v>179</v>
      </c>
      <c r="I201" s="5">
        <v>72420000000</v>
      </c>
      <c r="J201" s="5">
        <v>40860000000</v>
      </c>
      <c r="K201" s="5">
        <v>5600000000</v>
      </c>
      <c r="L201" s="5">
        <v>9560000000</v>
      </c>
      <c r="M201" s="5">
        <v>420000000</v>
      </c>
      <c r="N201" s="5">
        <v>-160000000</v>
      </c>
    </row>
    <row r="202" spans="3:14" ht="15.5" x14ac:dyDescent="0.35">
      <c r="C202" t="s">
        <v>180</v>
      </c>
      <c r="I202" s="6">
        <v>5.1399999999999994E-2</v>
      </c>
      <c r="J202" s="6">
        <v>2.5699999999999997E-2</v>
      </c>
      <c r="K202" s="6">
        <v>8.8000000000000005E-3</v>
      </c>
      <c r="L202" s="6">
        <v>3.9199999999999999E-2</v>
      </c>
      <c r="M202" s="6">
        <v>2.8000000000000004E-3</v>
      </c>
      <c r="N202" s="6">
        <v>-1.7000000000000001E-3</v>
      </c>
    </row>
    <row r="203" spans="3:14" ht="15.5" x14ac:dyDescent="0.35">
      <c r="C203" t="s">
        <v>181</v>
      </c>
      <c r="I203" s="6">
        <v>0.11849999999999999</v>
      </c>
      <c r="J203" s="6">
        <v>5.6900000000000006E-2</v>
      </c>
      <c r="K203" s="6">
        <v>1.61E-2</v>
      </c>
      <c r="L203" s="6">
        <v>5.5999999999999994E-2</v>
      </c>
      <c r="M203" s="6">
        <v>7.2400000000000006E-2</v>
      </c>
      <c r="N203" s="6">
        <v>-3.0800000000000001E-2</v>
      </c>
    </row>
    <row r="204" spans="3:14" ht="15.5" x14ac:dyDescent="0.35">
      <c r="C204" t="s">
        <v>182</v>
      </c>
      <c r="I204" s="6">
        <v>0.15049999999999999</v>
      </c>
      <c r="J204" s="6">
        <v>0.12820000000000001</v>
      </c>
      <c r="K204" s="6">
        <v>1.9900000000000001E-2</v>
      </c>
      <c r="L204" s="6">
        <v>8.9099999999999999E-2</v>
      </c>
      <c r="M204" s="6">
        <v>3.3000000000000002E-2</v>
      </c>
      <c r="N204" s="6">
        <v>-6.7599999999999993E-2</v>
      </c>
    </row>
    <row r="205" spans="3:14" ht="15.5" x14ac:dyDescent="0.35">
      <c r="C205" t="s">
        <v>183</v>
      </c>
      <c r="I205" s="6">
        <v>12.94</v>
      </c>
      <c r="J205" s="6">
        <v>6.05</v>
      </c>
      <c r="K205" s="6">
        <v>0.88</v>
      </c>
      <c r="L205" s="6">
        <v>3.32</v>
      </c>
    </row>
    <row r="206" spans="3:14" ht="15.5" x14ac:dyDescent="0.35">
      <c r="C206" t="s">
        <v>57</v>
      </c>
      <c r="I206" s="6">
        <v>2.2599999999999998</v>
      </c>
      <c r="J206" s="6">
        <v>1.44</v>
      </c>
      <c r="K206" s="5">
        <v>0</v>
      </c>
      <c r="L206" s="5">
        <v>0</v>
      </c>
      <c r="M206" s="5">
        <v>0</v>
      </c>
      <c r="N206" s="5">
        <v>0</v>
      </c>
    </row>
    <row r="207" spans="3:14" ht="15.5" x14ac:dyDescent="0.35">
      <c r="C207" t="s">
        <v>54</v>
      </c>
      <c r="I207" s="6">
        <v>46.36</v>
      </c>
      <c r="J207" s="6">
        <v>40.86</v>
      </c>
      <c r="K207" s="6">
        <v>1104280.1399999999</v>
      </c>
      <c r="L207" s="6">
        <v>1059813.07</v>
      </c>
      <c r="M207" s="6">
        <v>1023378.08</v>
      </c>
      <c r="N207" s="6">
        <v>949309.32</v>
      </c>
    </row>
    <row r="208" spans="3:14" ht="15.5" x14ac:dyDescent="0.35">
      <c r="C208" t="s">
        <v>184</v>
      </c>
      <c r="I208" s="6">
        <v>2.29</v>
      </c>
      <c r="J208" s="6">
        <v>1.46</v>
      </c>
      <c r="K208" s="5">
        <v>0</v>
      </c>
      <c r="L208" s="5">
        <v>0</v>
      </c>
      <c r="M208" s="5">
        <v>0</v>
      </c>
      <c r="N208" s="5">
        <v>0</v>
      </c>
    </row>
    <row r="209" spans="2:14" ht="15.5" x14ac:dyDescent="0.35">
      <c r="C209" t="s">
        <v>185</v>
      </c>
      <c r="I209" s="6">
        <v>45.84</v>
      </c>
      <c r="J209" s="6">
        <v>40.35</v>
      </c>
      <c r="K209" s="6">
        <v>1103639.42</v>
      </c>
      <c r="L209" s="6">
        <v>1058497.24</v>
      </c>
      <c r="M209" s="6">
        <v>986534.75</v>
      </c>
      <c r="N209" s="6">
        <v>948704.31</v>
      </c>
    </row>
    <row r="210" spans="2:14" ht="15.5" x14ac:dyDescent="0.35">
      <c r="C210" t="s">
        <v>186</v>
      </c>
      <c r="I210" s="5">
        <v>15000000000</v>
      </c>
      <c r="J210" s="5">
        <v>21000000000</v>
      </c>
      <c r="K210" s="5">
        <v>19000000000</v>
      </c>
      <c r="L210" s="5">
        <v>16000000000</v>
      </c>
    </row>
    <row r="211" spans="2:14" ht="15.5" x14ac:dyDescent="0.35">
      <c r="C211" t="s">
        <v>187</v>
      </c>
      <c r="I211" s="5">
        <v>14000000000</v>
      </c>
      <c r="J211" s="5">
        <v>7000000000</v>
      </c>
      <c r="K211" s="5">
        <v>0</v>
      </c>
    </row>
    <row r="212" spans="2:14" ht="15.5" x14ac:dyDescent="0.35">
      <c r="C212" t="s">
        <v>26</v>
      </c>
      <c r="I212" s="5">
        <v>29000000000</v>
      </c>
      <c r="J212" s="5">
        <v>28000000000</v>
      </c>
      <c r="K212" s="5">
        <v>19000000000</v>
      </c>
      <c r="L212" s="5">
        <v>16000000000</v>
      </c>
    </row>
    <row r="213" spans="2:14" ht="15.5" x14ac:dyDescent="0.35">
      <c r="C213" t="s">
        <v>23</v>
      </c>
      <c r="I213" s="5">
        <v>12000000000</v>
      </c>
      <c r="J213" s="5">
        <v>27000000000</v>
      </c>
      <c r="K213" s="5">
        <v>19000000000</v>
      </c>
      <c r="L213" s="5">
        <v>15000000000</v>
      </c>
      <c r="M213" s="5">
        <v>-2000000000</v>
      </c>
      <c r="N213" s="5">
        <v>0</v>
      </c>
    </row>
    <row r="214" spans="2:14" ht="15.5" x14ac:dyDescent="0.35">
      <c r="C214" t="s">
        <v>188</v>
      </c>
      <c r="I214" s="5">
        <v>286000000000</v>
      </c>
      <c r="J214" s="5">
        <v>240000000000</v>
      </c>
      <c r="K214" s="5">
        <v>135000000000</v>
      </c>
      <c r="L214" s="5">
        <v>148000000000</v>
      </c>
      <c r="M214" s="5">
        <v>7000000000</v>
      </c>
      <c r="N214" s="5">
        <v>-4000000000</v>
      </c>
    </row>
    <row r="215" spans="2:14" ht="15.5" x14ac:dyDescent="0.35">
      <c r="C215" t="s">
        <v>189</v>
      </c>
      <c r="I215" s="5">
        <v>28000000000</v>
      </c>
      <c r="J215" s="5">
        <v>-229000000000</v>
      </c>
      <c r="K215" s="5">
        <v>-22000000000</v>
      </c>
      <c r="L215" s="5">
        <v>-47000000000</v>
      </c>
      <c r="M215" s="5">
        <v>24000000000</v>
      </c>
      <c r="N215" s="5">
        <v>-1000000000</v>
      </c>
    </row>
    <row r="216" spans="2:14" ht="15.5" x14ac:dyDescent="0.35">
      <c r="C216" t="s">
        <v>190</v>
      </c>
      <c r="I216" s="5">
        <v>-15000000000</v>
      </c>
      <c r="J216" s="5">
        <v>-66000000000</v>
      </c>
      <c r="K216" s="5">
        <v>-4000000000</v>
      </c>
      <c r="L216" s="5">
        <v>0</v>
      </c>
      <c r="M216" s="5">
        <v>0</v>
      </c>
      <c r="N216" s="5">
        <v>-7000000000</v>
      </c>
    </row>
    <row r="217" spans="2:14" ht="15.5" x14ac:dyDescent="0.35">
      <c r="C217" t="s">
        <v>15</v>
      </c>
      <c r="I217" s="5">
        <v>12000000000</v>
      </c>
      <c r="J217" s="5">
        <v>-295000000000</v>
      </c>
      <c r="K217" s="5">
        <v>-26000000000</v>
      </c>
      <c r="L217" s="5">
        <v>-48000000000</v>
      </c>
      <c r="M217" s="5">
        <v>24000000000</v>
      </c>
      <c r="N217" s="5">
        <v>-8000000000</v>
      </c>
    </row>
    <row r="218" spans="2:14" ht="15.5" x14ac:dyDescent="0.35">
      <c r="C218" t="s">
        <v>17</v>
      </c>
      <c r="I218" s="6">
        <v>1.42</v>
      </c>
      <c r="J218" s="6">
        <v>-33.76</v>
      </c>
      <c r="K218" s="6">
        <v>-185457.56</v>
      </c>
      <c r="L218" s="6">
        <v>-339785.47</v>
      </c>
      <c r="M218" s="6">
        <v>4870955.05</v>
      </c>
      <c r="N218" s="6">
        <v>-1509422.89</v>
      </c>
    </row>
    <row r="220" spans="2:14" ht="15.5" x14ac:dyDescent="0.35">
      <c r="B220" t="s">
        <v>191</v>
      </c>
      <c r="C220" t="s">
        <v>192</v>
      </c>
      <c r="D220" s="5">
        <v>45000000000</v>
      </c>
      <c r="E220" s="5">
        <v>22000000000</v>
      </c>
      <c r="F220" s="5">
        <v>-3000000000</v>
      </c>
      <c r="G220" s="5">
        <v>16000000000</v>
      </c>
      <c r="H220" s="5">
        <v>134000000000</v>
      </c>
      <c r="I220" s="5">
        <v>48000000000</v>
      </c>
      <c r="J220" s="5">
        <v>20000000000</v>
      </c>
      <c r="K220" s="5">
        <v>2000000000</v>
      </c>
      <c r="L220" s="5">
        <v>8000000000</v>
      </c>
      <c r="M220" s="5">
        <v>370000000</v>
      </c>
      <c r="N220" s="5">
        <v>-146000000</v>
      </c>
    </row>
    <row r="221" spans="2:14" ht="15.5" x14ac:dyDescent="0.35">
      <c r="C221" t="s">
        <v>45</v>
      </c>
      <c r="D221" s="6">
        <v>5.19</v>
      </c>
      <c r="E221" s="6">
        <v>2.48</v>
      </c>
      <c r="F221" s="6">
        <v>-0.3</v>
      </c>
      <c r="G221" s="6">
        <v>1.83</v>
      </c>
      <c r="H221" s="6">
        <v>15.33</v>
      </c>
      <c r="I221" s="6">
        <v>5.5</v>
      </c>
      <c r="J221" s="6">
        <v>2.33</v>
      </c>
      <c r="K221" s="6">
        <v>0.28000000000000003</v>
      </c>
      <c r="L221" s="6">
        <v>0.95</v>
      </c>
      <c r="M221" s="6">
        <v>0.04</v>
      </c>
      <c r="N221" s="6">
        <v>-0.02</v>
      </c>
    </row>
    <row r="222" spans="2:14" ht="15.5" x14ac:dyDescent="0.35">
      <c r="C222" t="s">
        <v>193</v>
      </c>
      <c r="D222" s="5">
        <v>871000000000</v>
      </c>
      <c r="E222" s="5">
        <v>712000000000</v>
      </c>
      <c r="F222" s="5">
        <v>615000000000</v>
      </c>
      <c r="G222" s="5">
        <v>408000000000</v>
      </c>
      <c r="H222" s="5">
        <v>3165000000000</v>
      </c>
      <c r="I222" s="5">
        <v>1936000000000</v>
      </c>
      <c r="J222" s="5">
        <v>1061000000000</v>
      </c>
      <c r="K222" s="5">
        <v>173000000000</v>
      </c>
      <c r="L222" s="5">
        <v>162000000000</v>
      </c>
      <c r="M222" s="5">
        <v>8000000000</v>
      </c>
    </row>
    <row r="223" spans="2:14" ht="15.5" x14ac:dyDescent="0.35">
      <c r="C223" t="s">
        <v>194</v>
      </c>
      <c r="I223" s="6">
        <v>5.09</v>
      </c>
    </row>
    <row r="224" spans="2:14" ht="15.5" x14ac:dyDescent="0.35">
      <c r="C224" t="s">
        <v>292</v>
      </c>
      <c r="I224" s="6">
        <v>8.49</v>
      </c>
    </row>
    <row r="225" spans="3:9" ht="15.5" x14ac:dyDescent="0.35">
      <c r="C225" t="s">
        <v>195</v>
      </c>
      <c r="I225" s="6">
        <v>6.95</v>
      </c>
    </row>
    <row r="226" spans="3:9" ht="15.5" x14ac:dyDescent="0.35">
      <c r="C226" t="s">
        <v>293</v>
      </c>
      <c r="I226" s="6">
        <v>0.11779999999999999</v>
      </c>
    </row>
    <row r="227" spans="3:9" ht="15.5" x14ac:dyDescent="0.35">
      <c r="C227" t="s">
        <v>294</v>
      </c>
      <c r="I227" s="6">
        <v>0.26</v>
      </c>
    </row>
    <row r="228" spans="3:9" ht="15.5" x14ac:dyDescent="0.35">
      <c r="C228" t="s">
        <v>196</v>
      </c>
      <c r="I228" s="6">
        <v>1.44</v>
      </c>
    </row>
    <row r="229" spans="3:9" ht="15.5" x14ac:dyDescent="0.35">
      <c r="C229" t="s">
        <v>295</v>
      </c>
      <c r="I229" s="6">
        <v>13.14</v>
      </c>
    </row>
    <row r="230" spans="3:9" ht="15.5" x14ac:dyDescent="0.35">
      <c r="C230" t="s">
        <v>296</v>
      </c>
      <c r="I230" s="6">
        <v>16.899999999999999</v>
      </c>
    </row>
    <row r="231" spans="3:9" ht="15.5" x14ac:dyDescent="0.35">
      <c r="C231" t="s">
        <v>297</v>
      </c>
      <c r="I231" s="6">
        <v>6.05</v>
      </c>
    </row>
    <row r="232" spans="3:9" ht="15.5" x14ac:dyDescent="0.35">
      <c r="C232" t="s">
        <v>298</v>
      </c>
      <c r="I232" s="6">
        <v>7.78</v>
      </c>
    </row>
    <row r="233" spans="3:9" ht="15.5" x14ac:dyDescent="0.35">
      <c r="C233" t="s">
        <v>299</v>
      </c>
      <c r="I233" s="6">
        <v>0.06</v>
      </c>
    </row>
    <row r="234" spans="3:9" ht="15.5" x14ac:dyDescent="0.35">
      <c r="C234" t="s">
        <v>300</v>
      </c>
      <c r="I234" s="6">
        <v>-0.09</v>
      </c>
    </row>
    <row r="235" spans="3:9" ht="15.5" x14ac:dyDescent="0.35">
      <c r="C235" t="s">
        <v>301</v>
      </c>
      <c r="I235" s="6">
        <v>9.19</v>
      </c>
    </row>
    <row r="236" spans="3:9" ht="15.5" x14ac:dyDescent="0.35">
      <c r="C236" t="s">
        <v>197</v>
      </c>
      <c r="I236" s="6">
        <v>15.33</v>
      </c>
    </row>
    <row r="237" spans="3:9" ht="15.5" x14ac:dyDescent="0.35">
      <c r="C237" t="s">
        <v>302</v>
      </c>
      <c r="I237" s="6">
        <v>297.8</v>
      </c>
    </row>
    <row r="238" spans="3:9" ht="15.5" x14ac:dyDescent="0.35">
      <c r="C238" t="s">
        <v>198</v>
      </c>
      <c r="D238" s="6">
        <v>4.8600000000000003</v>
      </c>
    </row>
    <row r="239" spans="3:9" ht="15.5" x14ac:dyDescent="0.35">
      <c r="C239" t="s">
        <v>199</v>
      </c>
      <c r="I239" s="6">
        <v>54.04</v>
      </c>
    </row>
    <row r="240" spans="3:9" ht="15.5" x14ac:dyDescent="0.35">
      <c r="C240" t="s">
        <v>303</v>
      </c>
      <c r="I240" s="6">
        <v>4.6100000000000003</v>
      </c>
    </row>
    <row r="241" spans="3:9" ht="15.5" x14ac:dyDescent="0.35">
      <c r="C241" t="s">
        <v>200</v>
      </c>
      <c r="D241" s="6">
        <v>1.74</v>
      </c>
    </row>
    <row r="242" spans="3:9" ht="15.5" x14ac:dyDescent="0.35">
      <c r="C242" t="s">
        <v>201</v>
      </c>
      <c r="D242" s="6">
        <v>1.74</v>
      </c>
    </row>
    <row r="243" spans="3:9" ht="15.5" x14ac:dyDescent="0.35">
      <c r="C243" t="s">
        <v>202</v>
      </c>
      <c r="D243" s="6">
        <v>0.08</v>
      </c>
    </row>
    <row r="244" spans="3:9" ht="15.5" x14ac:dyDescent="0.35">
      <c r="C244" t="s">
        <v>352</v>
      </c>
      <c r="D244" s="6">
        <v>0.02</v>
      </c>
    </row>
    <row r="245" spans="3:9" ht="15.5" x14ac:dyDescent="0.35">
      <c r="C245" t="s">
        <v>203</v>
      </c>
      <c r="D245" s="6">
        <v>1.07</v>
      </c>
    </row>
    <row r="246" spans="3:9" ht="15.5" x14ac:dyDescent="0.35">
      <c r="C246" t="s">
        <v>204</v>
      </c>
      <c r="D246" s="6">
        <v>0.04</v>
      </c>
    </row>
    <row r="247" spans="3:9" ht="15.5" x14ac:dyDescent="0.35">
      <c r="C247" t="s">
        <v>205</v>
      </c>
      <c r="D247" s="6">
        <v>2.0099999999999998</v>
      </c>
    </row>
    <row r="248" spans="3:9" ht="15.5" x14ac:dyDescent="0.35">
      <c r="C248" t="s">
        <v>304</v>
      </c>
      <c r="I248" s="6">
        <v>17.079999999999998</v>
      </c>
    </row>
    <row r="249" spans="3:9" ht="15.5" x14ac:dyDescent="0.35">
      <c r="C249" t="s">
        <v>13</v>
      </c>
      <c r="D249" s="5">
        <v>22000000000</v>
      </c>
    </row>
    <row r="250" spans="3:9" ht="15.5" x14ac:dyDescent="0.35">
      <c r="C250" t="s">
        <v>206</v>
      </c>
      <c r="I250" s="6">
        <v>4.76</v>
      </c>
    </row>
    <row r="251" spans="3:9" ht="15.5" x14ac:dyDescent="0.35">
      <c r="C251" t="s">
        <v>207</v>
      </c>
      <c r="I251" s="6">
        <v>8.4499999999999992E-2</v>
      </c>
    </row>
    <row r="252" spans="3:9" ht="15.5" x14ac:dyDescent="0.35">
      <c r="C252" t="s">
        <v>208</v>
      </c>
      <c r="I252" s="6">
        <v>0.17010000000000003</v>
      </c>
    </row>
    <row r="253" spans="3:9" ht="15.5" x14ac:dyDescent="0.35">
      <c r="C253" t="s">
        <v>209</v>
      </c>
      <c r="I253" s="6">
        <v>0.2445</v>
      </c>
    </row>
    <row r="254" spans="3:9" ht="15.5" x14ac:dyDescent="0.35">
      <c r="C254" t="s">
        <v>305</v>
      </c>
      <c r="I254" s="6">
        <v>0.16949999999999998</v>
      </c>
    </row>
    <row r="255" spans="3:9" ht="15.5" x14ac:dyDescent="0.35">
      <c r="C255" t="s">
        <v>210</v>
      </c>
      <c r="D255" s="6">
        <v>33.33</v>
      </c>
    </row>
    <row r="256" spans="3:9" ht="15.5" x14ac:dyDescent="0.35">
      <c r="C256" t="s">
        <v>212</v>
      </c>
      <c r="D256" s="6">
        <v>14.76</v>
      </c>
    </row>
    <row r="257" spans="3:9" ht="15.5" x14ac:dyDescent="0.35">
      <c r="C257" t="s">
        <v>214</v>
      </c>
      <c r="D257" s="6">
        <v>2.73</v>
      </c>
    </row>
    <row r="258" spans="3:9" ht="15.5" x14ac:dyDescent="0.35">
      <c r="C258" t="s">
        <v>306</v>
      </c>
      <c r="I258" s="6">
        <v>2.4</v>
      </c>
    </row>
    <row r="259" spans="3:9" ht="15.5" x14ac:dyDescent="0.35">
      <c r="C259" t="s">
        <v>41</v>
      </c>
      <c r="I259" s="5">
        <v>683000000000</v>
      </c>
    </row>
    <row r="260" spans="3:9" ht="15.5" x14ac:dyDescent="0.35">
      <c r="C260" t="s">
        <v>215</v>
      </c>
      <c r="I260" s="5">
        <v>662000000000</v>
      </c>
    </row>
    <row r="261" spans="3:9" ht="15.5" x14ac:dyDescent="0.35">
      <c r="C261" t="s">
        <v>216</v>
      </c>
      <c r="I261" s="5">
        <v>8750000000</v>
      </c>
    </row>
    <row r="262" spans="3:9" ht="15.5" x14ac:dyDescent="0.35">
      <c r="C262" t="s">
        <v>217</v>
      </c>
      <c r="I262" s="6">
        <v>0.2</v>
      </c>
    </row>
    <row r="263" spans="3:9" ht="15.5" x14ac:dyDescent="0.35">
      <c r="C263" t="s">
        <v>218</v>
      </c>
      <c r="D263" s="6">
        <v>9.64E-2</v>
      </c>
    </row>
    <row r="264" spans="3:9" ht="15.5" x14ac:dyDescent="0.35">
      <c r="C264" t="s">
        <v>219</v>
      </c>
      <c r="D264" s="6">
        <v>7.0099999999999996E-2</v>
      </c>
    </row>
    <row r="265" spans="3:9" ht="15.5" x14ac:dyDescent="0.35">
      <c r="C265" t="s">
        <v>220</v>
      </c>
      <c r="D265" s="6">
        <v>5.21E-2</v>
      </c>
    </row>
    <row r="266" spans="3:9" ht="15.5" x14ac:dyDescent="0.35">
      <c r="C266" t="s">
        <v>221</v>
      </c>
      <c r="D266" s="6">
        <v>0.71120000000000005</v>
      </c>
    </row>
    <row r="267" spans="3:9" ht="15.5" x14ac:dyDescent="0.35">
      <c r="C267" t="s">
        <v>222</v>
      </c>
      <c r="D267" s="6">
        <v>1.47</v>
      </c>
    </row>
    <row r="268" spans="3:9" ht="15.5" x14ac:dyDescent="0.35">
      <c r="C268" t="s">
        <v>223</v>
      </c>
      <c r="D268" s="6">
        <v>1.3821000000000001</v>
      </c>
    </row>
    <row r="269" spans="3:9" ht="15.5" x14ac:dyDescent="0.35">
      <c r="C269" t="s">
        <v>224</v>
      </c>
      <c r="I269" s="5">
        <v>7</v>
      </c>
    </row>
    <row r="270" spans="3:9" ht="15.5" x14ac:dyDescent="0.35">
      <c r="C270" t="s">
        <v>225</v>
      </c>
      <c r="I270" s="6">
        <v>0.42</v>
      </c>
    </row>
    <row r="271" spans="3:9" ht="15.5" x14ac:dyDescent="0.35">
      <c r="C271" t="s">
        <v>226</v>
      </c>
      <c r="I271" s="6">
        <v>0.43</v>
      </c>
    </row>
    <row r="272" spans="3:9" ht="15.5" x14ac:dyDescent="0.35">
      <c r="C272" t="s">
        <v>308</v>
      </c>
      <c r="I272" s="6">
        <v>0.68</v>
      </c>
    </row>
    <row r="273" spans="3:9" ht="15.5" x14ac:dyDescent="0.35">
      <c r="C273" t="s">
        <v>228</v>
      </c>
      <c r="I273" s="6">
        <v>0.88</v>
      </c>
    </row>
    <row r="274" spans="3:9" ht="15.5" x14ac:dyDescent="0.35">
      <c r="C274" t="s">
        <v>229</v>
      </c>
      <c r="I274" s="6">
        <v>0.42</v>
      </c>
    </row>
    <row r="275" spans="3:9" ht="15.5" x14ac:dyDescent="0.35">
      <c r="C275" t="s">
        <v>230</v>
      </c>
      <c r="I275" s="6">
        <v>0.42</v>
      </c>
    </row>
    <row r="276" spans="3:9" ht="15.5" x14ac:dyDescent="0.35">
      <c r="C276" t="s">
        <v>309</v>
      </c>
      <c r="I276" s="5">
        <v>2606000000000</v>
      </c>
    </row>
    <row r="277" spans="3:9" ht="15.5" x14ac:dyDescent="0.35">
      <c r="C277" t="s">
        <v>310</v>
      </c>
      <c r="I277" s="5">
        <v>168000000000</v>
      </c>
    </row>
    <row r="278" spans="3:9" ht="15.5" x14ac:dyDescent="0.35">
      <c r="C278" t="s">
        <v>311</v>
      </c>
      <c r="I278" s="5">
        <v>85000000000</v>
      </c>
    </row>
    <row r="279" spans="3:9" ht="15.5" x14ac:dyDescent="0.35">
      <c r="C279" t="s">
        <v>312</v>
      </c>
      <c r="I279" s="5">
        <v>80000000000</v>
      </c>
    </row>
    <row r="280" spans="3:9" ht="15.5" x14ac:dyDescent="0.35">
      <c r="C280" t="s">
        <v>231</v>
      </c>
      <c r="D280" s="5">
        <v>43000000000</v>
      </c>
    </row>
    <row r="281" spans="3:9" ht="15.5" x14ac:dyDescent="0.35">
      <c r="C281" t="s">
        <v>232</v>
      </c>
      <c r="D281" s="5">
        <v>952000000000</v>
      </c>
    </row>
    <row r="282" spans="3:9" ht="15.5" x14ac:dyDescent="0.35">
      <c r="C282" t="s">
        <v>233</v>
      </c>
      <c r="D282" s="5">
        <v>493000000000</v>
      </c>
    </row>
    <row r="283" spans="3:9" ht="15.5" x14ac:dyDescent="0.35">
      <c r="C283" t="s">
        <v>176</v>
      </c>
      <c r="D283" s="5">
        <v>359000000000</v>
      </c>
    </row>
    <row r="284" spans="3:9" ht="15.5" x14ac:dyDescent="0.35">
      <c r="C284" t="s">
        <v>175</v>
      </c>
      <c r="I284" s="5">
        <v>473000000000</v>
      </c>
    </row>
    <row r="285" spans="3:9" ht="15.5" x14ac:dyDescent="0.35">
      <c r="C285" t="s">
        <v>174</v>
      </c>
      <c r="D285" s="5">
        <v>7000000000</v>
      </c>
    </row>
    <row r="286" spans="3:9" ht="15.5" x14ac:dyDescent="0.35">
      <c r="C286" t="s">
        <v>173</v>
      </c>
      <c r="D286" s="5">
        <v>29000000000</v>
      </c>
    </row>
    <row r="287" spans="3:9" ht="15.5" x14ac:dyDescent="0.35">
      <c r="C287" t="s">
        <v>24</v>
      </c>
      <c r="D287" s="5">
        <v>36000000000</v>
      </c>
    </row>
    <row r="288" spans="3:9" ht="15.5" x14ac:dyDescent="0.35">
      <c r="C288" t="s">
        <v>21</v>
      </c>
      <c r="D288" s="5">
        <v>-7000000000</v>
      </c>
    </row>
    <row r="289" spans="3:9" ht="15.5" x14ac:dyDescent="0.35">
      <c r="C289" t="s">
        <v>234</v>
      </c>
      <c r="I289" s="5">
        <v>459000000000</v>
      </c>
    </row>
    <row r="290" spans="3:9" ht="15.5" x14ac:dyDescent="0.35">
      <c r="C290" t="s">
        <v>313</v>
      </c>
      <c r="I290" s="5">
        <v>52000000000</v>
      </c>
    </row>
    <row r="291" spans="3:9" ht="15.5" x14ac:dyDescent="0.35">
      <c r="C291" t="s">
        <v>314</v>
      </c>
      <c r="I291" s="5">
        <v>-11000000000</v>
      </c>
    </row>
    <row r="292" spans="3:9" ht="15.5" x14ac:dyDescent="0.35">
      <c r="C292" t="s">
        <v>315</v>
      </c>
      <c r="I292" s="5">
        <v>-5000000000</v>
      </c>
    </row>
    <row r="293" spans="3:9" ht="15.5" x14ac:dyDescent="0.35">
      <c r="C293" t="s">
        <v>316</v>
      </c>
      <c r="I293" s="5">
        <v>-12000000000</v>
      </c>
    </row>
    <row r="294" spans="3:9" ht="15.5" x14ac:dyDescent="0.35">
      <c r="C294" t="s">
        <v>317</v>
      </c>
      <c r="I294" s="5">
        <v>40000000000</v>
      </c>
    </row>
  </sheetData>
  <pageMargins left="0.7" right="0.7" top="0.75" bottom="0.75" header="0.3" footer="0.3"/>
  <ignoredErrors>
    <ignoredError sqref="A1:N295" numberStoredAsText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N29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1473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1474</v>
      </c>
      <c r="D2" s="2" vm="251">
        <f ca="1">IFERROR(_xlfn.STOCKHISTORY("XIDX:" &amp; $C$1, D3, , 0, 0, 1), "Libur")</f>
        <v>81</v>
      </c>
      <c r="E2" s="2" vm="17">
        <f ca="1">IFERROR(_xlfn.STOCKHISTORY("XIDX:" &amp; $C$1, E3, , 0, 0, 1), "Libur")</f>
        <v>70</v>
      </c>
      <c r="H2" s="2" vm="17">
        <f ca="1">IFERROR(INDEX(D2:G2,COUNT(D2:G2)),"")</f>
        <v>70</v>
      </c>
      <c r="I2" s="2" vm="60">
        <f t="shared" ref="I2:N2" ca="1" si="0">IFERROR(_xlfn.STOCKHISTORY("XIDX:" &amp; $C$1, I1, , 0, 0, 1), "Libur")</f>
        <v>96</v>
      </c>
      <c r="J2" s="2" vm="153">
        <f t="shared" ca="1" si="0"/>
        <v>91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114413195426</v>
      </c>
      <c r="E4" s="2">
        <f>IFERROR(INDEX(E51:E500,MATCH($C$4,$C$51:$C$500,0)),"")</f>
        <v>102202286815</v>
      </c>
      <c r="H4" s="2">
        <f>IFERROR(SUM(D4:G4)*(4/MAX(1,COUNT(D4:G4))),"")</f>
        <v>433230964482</v>
      </c>
      <c r="I4" s="2">
        <f t="shared" ref="I4:N4" si="1">IFERROR(INDEX(I51:I500,MATCH($C$4,$C$51:$C$500,0)),"")</f>
        <v>412952115079</v>
      </c>
      <c r="J4" s="2">
        <f t="shared" si="1"/>
        <v>573313340870</v>
      </c>
      <c r="K4" s="2">
        <f t="shared" si="1"/>
        <v>684623623630</v>
      </c>
      <c r="L4" s="2">
        <f t="shared" si="1"/>
        <v>419174026364</v>
      </c>
      <c r="M4" s="2">
        <f t="shared" si="1"/>
        <v>502015349141</v>
      </c>
      <c r="N4" s="2">
        <f t="shared" si="1"/>
        <v>646816784125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-44351761282</v>
      </c>
      <c r="E5" s="2">
        <f>IFERROR(INDEX(E51:E500,MATCH($C$5,$C$51:$C$500,0)),"")</f>
        <v>-11308340210</v>
      </c>
      <c r="H5" s="2">
        <f>IFERROR(SUM(D5:G5)*(4/MAX(1,COUNT(D5:G5))),"")</f>
        <v>-111320202984</v>
      </c>
      <c r="I5" s="2">
        <f t="shared" ref="I5:N5" si="2">IFERROR(INDEX(I51:I500,MATCH($C$5,$C$51:$C$500,0)),"")</f>
        <v>-32930978311</v>
      </c>
      <c r="J5" s="2">
        <f t="shared" si="2"/>
        <v>21445743193</v>
      </c>
      <c r="K5" s="2">
        <f t="shared" si="2"/>
        <v>53457783614</v>
      </c>
      <c r="L5" s="2">
        <f t="shared" si="2"/>
        <v>42109513354</v>
      </c>
      <c r="M5" s="2">
        <f t="shared" si="2"/>
        <v>41461126308</v>
      </c>
      <c r="N5" s="2">
        <f t="shared" si="2"/>
        <v>46688748496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505894559842</v>
      </c>
      <c r="E6" s="2">
        <f>IFERROR(INDEX(E51:E500,MATCH($C$6,$C$51:$C$500,0)),"")</f>
        <v>550246321124</v>
      </c>
      <c r="H6" s="2">
        <f>IFERROR(INDEX(D6:G6,COUNT(D6:G6)),"")</f>
        <v>550246321124</v>
      </c>
      <c r="I6" s="2">
        <f t="shared" ref="I6:N6" si="3">IFERROR(INDEX(I51:I500,MATCH($C$6,$C$51:$C$500,0)),"")</f>
        <v>561554661334</v>
      </c>
      <c r="J6" s="2">
        <f t="shared" si="3"/>
        <v>627818973145</v>
      </c>
      <c r="K6" s="2">
        <f t="shared" si="3"/>
        <v>221752651744</v>
      </c>
      <c r="L6" s="2">
        <f t="shared" si="3"/>
        <v>168294868130</v>
      </c>
      <c r="M6" s="2">
        <f t="shared" si="3"/>
        <v>162185354776</v>
      </c>
      <c r="N6" s="2">
        <f t="shared" si="3"/>
        <v>120724228468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6.67</v>
      </c>
      <c r="E7" s="3">
        <f>IFERROR(INDEX(E51:E500,MATCH($C$7,$C$51:$C$500,0))/1000000000,"")</f>
        <v>6.67</v>
      </c>
      <c r="H7" s="3">
        <f>IFERROR(INDEX(D7:G7,COUNT(D7:G7)),"")</f>
        <v>6.67</v>
      </c>
      <c r="I7" s="3">
        <f t="shared" ref="I7:N7" si="4">IFERROR(INDEX(I51:I500,MATCH($C$7,$C$51:$C$500,0))/1000000000,"")</f>
        <v>6.67</v>
      </c>
      <c r="J7" s="3">
        <f t="shared" si="4"/>
        <v>6.67</v>
      </c>
      <c r="K7" s="3">
        <f t="shared" si="4"/>
        <v>5</v>
      </c>
      <c r="L7" s="3">
        <f t="shared" si="4"/>
        <v>5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2000000000</v>
      </c>
      <c r="E8" s="2">
        <f>IFERROR(INDEX(E51:E500,MATCH("Free cash flow (Quarter)",$C$51:$C$500,0)),"")</f>
        <v>8000000000</v>
      </c>
      <c r="H8" s="2">
        <f>IFERROR(INDEX(D8:G8,COUNT(D8:G8)),"")</f>
        <v>8000000000</v>
      </c>
      <c r="I8" s="2">
        <f t="shared" ref="I8:N8" si="5">IFERROR(INDEX(I51:I500,MATCH($C$8,$C$51:$C$500,0)),"")</f>
        <v>-43000000000</v>
      </c>
      <c r="J8" s="2">
        <f t="shared" si="5"/>
        <v>-161000000000</v>
      </c>
      <c r="K8" s="2">
        <f t="shared" si="5"/>
        <v>-56000000000</v>
      </c>
      <c r="L8" s="2">
        <f t="shared" si="5"/>
        <v>-38000000000</v>
      </c>
      <c r="M8" s="2">
        <f t="shared" si="5"/>
        <v>-149000000000</v>
      </c>
      <c r="N8" s="2">
        <f t="shared" si="5"/>
        <v>21000000000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0.33</v>
      </c>
      <c r="E9" s="3">
        <f>IFERROR(INDEX(E51:E500,MATCH("Free cash flow per share (Quarter)",$C$51:$C$500,0)),"")</f>
        <v>1.22</v>
      </c>
      <c r="H9" s="3">
        <f>IFERROR(INDEX(D9:G9,COUNT(D9:G9)),"")</f>
        <v>1.22</v>
      </c>
      <c r="I9" s="3">
        <f t="shared" ref="I9:N9" si="6">IFERROR(INDEX(I51:I500,MATCH($C$9,$C$51:$C$500,0)),"")</f>
        <v>-6.38</v>
      </c>
      <c r="J9" s="3">
        <f t="shared" si="6"/>
        <v>-24.18</v>
      </c>
      <c r="K9" s="3">
        <f t="shared" si="6"/>
        <v>-11.17</v>
      </c>
      <c r="L9" s="3">
        <f t="shared" si="6"/>
        <v>-7.52</v>
      </c>
      <c r="M9" s="3">
        <f t="shared" si="6"/>
        <v>-14919489.119999999</v>
      </c>
      <c r="N9" s="3">
        <f t="shared" si="6"/>
        <v>2109441.5699999998</v>
      </c>
    </row>
    <row r="10" spans="1:14" ht="15.5" x14ac:dyDescent="0.35">
      <c r="C10" t="s">
        <v>18</v>
      </c>
      <c r="D10" s="3">
        <f ca="1">IFERROR(IF(D9=0,"",D2/D9),"")</f>
        <v>245.45454545454544</v>
      </c>
      <c r="E10" s="3">
        <f ca="1">IFERROR(IF(E9=0,"",E2/E9),"")</f>
        <v>57.377049180327873</v>
      </c>
      <c r="I10" s="3">
        <f t="shared" ref="I10:N10" ca="1" si="7">IFERROR(IF(I9=0,"",I2/I9),"")</f>
        <v>-15.047021943573668</v>
      </c>
      <c r="J10" s="3">
        <f t="shared" ca="1" si="7"/>
        <v>-3.763440860215054</v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147835315993</v>
      </c>
      <c r="E11" s="2">
        <f>IFERROR(INDEX(E51:E500,MATCH($C$11,$C$51:$C$500,0)),"")</f>
        <v>165822895899</v>
      </c>
      <c r="H11" s="2">
        <f>IFERROR(INDEX(D11:G11,COUNT(D11:G11)),"")</f>
        <v>165822895899</v>
      </c>
      <c r="I11" s="2">
        <f t="shared" ref="I11:N11" si="8">IFERROR(INDEX(I51:I500,MATCH($C$11,$C$51:$C$500,0)),"")</f>
        <v>167180334738</v>
      </c>
      <c r="J11" s="2">
        <f t="shared" si="8"/>
        <v>181253618924</v>
      </c>
      <c r="K11" s="2">
        <f t="shared" si="8"/>
        <v>245638795</v>
      </c>
      <c r="L11" s="2">
        <f t="shared" si="8"/>
        <v>185739152</v>
      </c>
      <c r="M11" s="2">
        <f t="shared" si="8"/>
        <v>1864347893</v>
      </c>
      <c r="N11" s="2">
        <f t="shared" si="8"/>
        <v>397353632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409000000000</v>
      </c>
      <c r="E12" s="2">
        <f>IFERROR(INDEX(E51:E500,MATCH("Net Debt (Quarter)",$C$51:$C$500,0)),"")</f>
        <v>406000000000</v>
      </c>
      <c r="H12" s="2">
        <f>IFERROR(INDEX(D12:G12,COUNT(D12:G12)),"")</f>
        <v>406000000000</v>
      </c>
      <c r="I12" s="2">
        <f t="shared" ref="I12:N12" si="9">IFERROR(INDEX(I51:I500,MATCH($C$12,$C$51:$C$500,0)),"")</f>
        <v>413000000000</v>
      </c>
      <c r="J12" s="2">
        <f t="shared" si="9"/>
        <v>357000000000</v>
      </c>
      <c r="K12" s="2">
        <f t="shared" si="9"/>
        <v>558000000000</v>
      </c>
      <c r="L12" s="2">
        <f t="shared" si="9"/>
        <v>475000000000</v>
      </c>
      <c r="M12" s="2">
        <f t="shared" si="9"/>
        <v>455000000000</v>
      </c>
      <c r="N12" s="2">
        <f t="shared" si="9"/>
        <v>311000000000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557000000000</v>
      </c>
      <c r="E13" s="2">
        <f>IFERROR(INDEX(E51:E500,MATCH("Total Debt (Quarter)",$C$51:$C$500,0)),"")</f>
        <v>572000000000</v>
      </c>
      <c r="H13" s="2">
        <f>IFERROR(INDEX(D13:G13,COUNT(D13:G13)),"")</f>
        <v>572000000000</v>
      </c>
      <c r="I13" s="2">
        <f t="shared" ref="I13:N13" si="10">IFERROR(INDEX(I51:I500,MATCH($C$13,$C$51:$C$500,0)),"")</f>
        <v>580000000000</v>
      </c>
      <c r="J13" s="2">
        <f t="shared" si="10"/>
        <v>538000000000</v>
      </c>
      <c r="K13" s="2">
        <f t="shared" si="10"/>
        <v>558000000000</v>
      </c>
      <c r="L13" s="2">
        <f t="shared" si="10"/>
        <v>475000000000</v>
      </c>
      <c r="M13" s="2">
        <f t="shared" si="10"/>
        <v>457000000000</v>
      </c>
      <c r="N13" s="2">
        <f t="shared" si="10"/>
        <v>312000000000</v>
      </c>
    </row>
    <row r="14" spans="1:14" ht="15.5" x14ac:dyDescent="0.35">
      <c r="C14" t="s">
        <v>27</v>
      </c>
      <c r="D14" s="2">
        <f>IFERROR(INDEX(D51:D500,MATCH($C$14,$C$51:$C$500,0)),"")</f>
        <v>-12446524400</v>
      </c>
      <c r="E14" s="2">
        <f>IFERROR(INDEX(E51:E500,MATCH($C$14,$C$51:$C$500,0)),"")</f>
        <v>-11082774690</v>
      </c>
      <c r="H14" s="2">
        <f>IFERROR(SUM(D14:G14)*(4/MAX(1,COUNT(D14:G14))),"")</f>
        <v>-47058598180</v>
      </c>
      <c r="I14" s="2">
        <f t="shared" ref="I14:N14" si="11">IFERROR(INDEX(I51:I500,MATCH($C$14,$C$51:$C$500,0)),"")</f>
        <v>-47223710737</v>
      </c>
      <c r="J14" s="2">
        <f t="shared" si="11"/>
        <v>-43105463382</v>
      </c>
      <c r="K14" s="2">
        <f t="shared" si="11"/>
        <v>-38610550914</v>
      </c>
      <c r="L14" s="2">
        <f t="shared" si="11"/>
        <v>-32415524320</v>
      </c>
      <c r="M14" s="2">
        <f t="shared" si="11"/>
        <v>-37052411386</v>
      </c>
      <c r="N14" s="2">
        <f t="shared" si="11"/>
        <v>-27782641385</v>
      </c>
    </row>
    <row r="15" spans="1:14" ht="15.5" x14ac:dyDescent="0.35">
      <c r="C15" t="s">
        <v>28</v>
      </c>
      <c r="D15" s="2">
        <f>IFERROR(INDEX(D51:D500,MATCH($C$15,$C$51:$C$500,0)),"")</f>
        <v>1258630818</v>
      </c>
      <c r="E15" s="2">
        <f>IFERROR(INDEX(E51:E500,MATCH($C$15,$C$51:$C$500,0)),"")</f>
        <v>-131221273</v>
      </c>
      <c r="H15" s="2">
        <f>IFERROR(SUM(D15:G15)*(4/MAX(1,COUNT(D15:G15))),"")</f>
        <v>2254819090</v>
      </c>
      <c r="I15" s="2">
        <f t="shared" ref="I15:N15" si="12">IFERROR(INDEX(I51:I500,MATCH($C$15,$C$51:$C$500,0)),"")</f>
        <v>464717395</v>
      </c>
      <c r="J15" s="2">
        <f t="shared" si="12"/>
        <v>-7996199591</v>
      </c>
      <c r="K15" s="2">
        <f t="shared" si="12"/>
        <v>-15643153768</v>
      </c>
      <c r="L15" s="2">
        <f t="shared" si="12"/>
        <v>-13931660893</v>
      </c>
      <c r="M15" s="2">
        <f t="shared" si="12"/>
        <v>-11851153840</v>
      </c>
      <c r="N15" s="2">
        <f t="shared" si="12"/>
        <v>-14277075451</v>
      </c>
    </row>
    <row r="16" spans="1:14" ht="15.5" x14ac:dyDescent="0.35">
      <c r="C16" t="s">
        <v>29</v>
      </c>
      <c r="D16" s="2">
        <f>IFERROR(INDEX(D51:D500,MATCH($C$16,$C$51:$C$500,0)),"")</f>
        <v>-45608770836</v>
      </c>
      <c r="E16" s="2">
        <f>IFERROR(INDEX(E51:E500,MATCH($C$16,$C$51:$C$500,0)),"")</f>
        <v>-11335709962</v>
      </c>
      <c r="H16" s="2">
        <f>IFERROR(SUM(D16:G16)*(4/MAX(1,COUNT(D16:G16))),"")</f>
        <v>-113888961596</v>
      </c>
      <c r="I16" s="2">
        <f t="shared" ref="I16:N16" si="13">IFERROR(INDEX(I51:I500,MATCH($C$16,$C$51:$C$500,0)),"")</f>
        <v>-33709635227</v>
      </c>
      <c r="J16" s="2">
        <f t="shared" si="13"/>
        <v>28811902056</v>
      </c>
      <c r="K16" s="2">
        <f t="shared" si="13"/>
        <v>68643963269</v>
      </c>
      <c r="L16" s="2">
        <f t="shared" si="13"/>
        <v>56019411600</v>
      </c>
      <c r="M16" s="2">
        <f t="shared" si="13"/>
        <v>52861502209</v>
      </c>
      <c r="N16" s="2">
        <f t="shared" si="13"/>
        <v>61390475980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38</v>
      </c>
      <c r="C19" t="s">
        <v>39</v>
      </c>
    </row>
    <row r="20" spans="1:14" ht="15.5" x14ac:dyDescent="0.35">
      <c r="A20" t="s">
        <v>40</v>
      </c>
      <c r="C20" t="s">
        <v>41</v>
      </c>
      <c r="D20" s="2">
        <f ca="1">IFERROR(D21*D2,"")</f>
        <v>540270000000</v>
      </c>
      <c r="E20" s="2">
        <f ca="1">IFERROR(E21*E2,"")</f>
        <v>466900000000</v>
      </c>
      <c r="H20" s="2">
        <f t="shared" ref="H20:N20" ca="1" si="14">IFERROR(H21*H2,"")</f>
        <v>466900000000</v>
      </c>
      <c r="I20" s="2">
        <f t="shared" ca="1" si="14"/>
        <v>640320000000</v>
      </c>
      <c r="J20" s="2">
        <f t="shared" ca="1" si="14"/>
        <v>606970000000</v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6670000000</v>
      </c>
      <c r="E21" s="2">
        <f>IFERROR(INDEX(E51:E500,MATCH($C$7,$C$51:$C$500,0)),"")</f>
        <v>6670000000</v>
      </c>
      <c r="H21" s="2">
        <f>IFERROR(INDEX(D21:G21,COUNT(D21:G21)),"")</f>
        <v>6670000000</v>
      </c>
      <c r="I21" s="2">
        <f t="shared" ref="I21:N21" si="15">IFERROR(INDEX(I51:I500,MATCH($C$7,$C$51:$C$500,0)),"")</f>
        <v>6670000000</v>
      </c>
      <c r="J21" s="2">
        <f t="shared" si="15"/>
        <v>6670000000</v>
      </c>
      <c r="K21" s="2">
        <f t="shared" si="15"/>
        <v>5000000000</v>
      </c>
      <c r="L21" s="2">
        <f t="shared" si="15"/>
        <v>5000000000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42</v>
      </c>
      <c r="C23" t="s">
        <v>43</v>
      </c>
      <c r="D23" s="3">
        <f>IFERROR(D5/D6*100,"")</f>
        <v>-8.7669970785714426</v>
      </c>
      <c r="E23" s="3">
        <f>IFERROR(E5/E6*100,"")</f>
        <v>-2.0551414477247589</v>
      </c>
      <c r="H23" s="3">
        <f t="shared" ref="H23:N23" si="16">IFERROR(H5/H6*100,"")</f>
        <v>-20.230976330128627</v>
      </c>
      <c r="I23" s="3">
        <f t="shared" si="16"/>
        <v>-5.8642516176022621</v>
      </c>
      <c r="J23" s="3">
        <f t="shared" si="16"/>
        <v>3.4159119284926307</v>
      </c>
      <c r="K23" s="3">
        <f t="shared" si="16"/>
        <v>24.106942214027622</v>
      </c>
      <c r="L23" s="3">
        <f t="shared" si="16"/>
        <v>25.021270001811551</v>
      </c>
      <c r="M23" s="3">
        <f t="shared" si="16"/>
        <v>25.564038359236225</v>
      </c>
      <c r="N23" s="3">
        <f t="shared" si="16"/>
        <v>38.673884346567306</v>
      </c>
    </row>
    <row r="24" spans="1:14" ht="15.5" x14ac:dyDescent="0.35">
      <c r="C24" t="s">
        <v>44</v>
      </c>
      <c r="D24" s="4">
        <f>IFERROR(_xlfn.RRI(5,I23,D23),"")</f>
        <v>8.3746363218833553E-2</v>
      </c>
      <c r="E24" s="4" t="str">
        <f>IFERROR(_xlfn.RRI(5,J23,E23),"")</f>
        <v/>
      </c>
      <c r="H24" s="4" t="str">
        <f t="shared" ref="H24:N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45</v>
      </c>
      <c r="C25" t="s">
        <v>46</v>
      </c>
      <c r="D25" s="3">
        <f>IFERROR(INDEX(D51:D500,MATCH($A$25,$C$51:$C$500,0)),"")</f>
        <v>-6.65</v>
      </c>
      <c r="E25" s="3">
        <f>IFERROR(INDEX(E51:E500,MATCH($A$25,$C$51:$C$500,0)),"")</f>
        <v>-1.72</v>
      </c>
      <c r="H25" s="3">
        <f>IFERROR(INDEX(D25:G25,COUNT(D25:G25)),"")</f>
        <v>-1.72</v>
      </c>
      <c r="I25" s="3">
        <f t="shared" ref="I25:N25" si="18">IFERROR(INDEX(I51:I500,MATCH($C$25,$C$51:$C$500,0)),"")</f>
        <v>-4.99</v>
      </c>
      <c r="J25" s="3">
        <f t="shared" si="18"/>
        <v>3.12</v>
      </c>
      <c r="K25" s="3">
        <f t="shared" si="18"/>
        <v>10.6</v>
      </c>
      <c r="L25" s="3">
        <f t="shared" si="18"/>
        <v>8.42</v>
      </c>
      <c r="M25" s="3">
        <f t="shared" si="18"/>
        <v>4101034.84</v>
      </c>
      <c r="N25" s="3">
        <f t="shared" si="18"/>
        <v>4711340.05</v>
      </c>
    </row>
    <row r="26" spans="1:14" ht="15.5" x14ac:dyDescent="0.35">
      <c r="C26" t="s">
        <v>47</v>
      </c>
      <c r="D26" s="4">
        <f>IFERROR(_xlfn.RRI(5,I25,D25),"")</f>
        <v>5.9117685119534968E-2</v>
      </c>
      <c r="E26" s="4" t="str">
        <f>IFERROR(_xlfn.RRI(5,J25,E25),"")</f>
        <v/>
      </c>
      <c r="H26" s="4" t="str">
        <f t="shared" ref="H26:N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48</v>
      </c>
      <c r="D27" s="3">
        <f>IFERROR(D4/D21,"")</f>
        <v>17.153402612593702</v>
      </c>
      <c r="E27" s="3">
        <f>IFERROR(E4/E21,"")</f>
        <v>15.322681681409295</v>
      </c>
      <c r="H27" s="3">
        <f t="shared" ref="H27:N27" si="20">IFERROR(H4/H21,"")</f>
        <v>64.952168588006003</v>
      </c>
      <c r="I27" s="3">
        <f t="shared" si="20"/>
        <v>61.911861331184404</v>
      </c>
      <c r="J27" s="3">
        <f t="shared" si="20"/>
        <v>85.954024118440785</v>
      </c>
      <c r="K27" s="3">
        <f t="shared" si="20"/>
        <v>136.92472472599999</v>
      </c>
      <c r="L27" s="3">
        <f t="shared" si="20"/>
        <v>83.834805272799997</v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49</v>
      </c>
      <c r="D28" s="4">
        <f>IFERROR(_xlfn.RRI(5,I27,D27),"")</f>
        <v>-0.2264020966045065</v>
      </c>
      <c r="E28" s="4">
        <f>IFERROR(_xlfn.RRI(5,J27,E27),"")</f>
        <v>-0.29170575497689255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50</v>
      </c>
      <c r="H29" s="4">
        <f t="shared" ref="H29:N29" si="22">IFERROR(((H25-I25)/I25)*100%,"")</f>
        <v>-0.65531062124248507</v>
      </c>
      <c r="I29" s="4">
        <f t="shared" si="22"/>
        <v>-2.599358974358974</v>
      </c>
      <c r="J29" s="4">
        <f t="shared" si="22"/>
        <v>-0.70566037735849052</v>
      </c>
      <c r="K29" s="4">
        <f t="shared" si="22"/>
        <v>0.25890736342042753</v>
      </c>
      <c r="L29" s="4">
        <f t="shared" si="22"/>
        <v>-0.99999794685967602</v>
      </c>
      <c r="M29" s="4">
        <f t="shared" si="22"/>
        <v>-0.12953962217182774</v>
      </c>
      <c r="N29" s="4" t="str">
        <f t="shared" si="22"/>
        <v/>
      </c>
    </row>
    <row r="30" spans="1:14" ht="15.5" x14ac:dyDescent="0.35">
      <c r="C30" t="s">
        <v>51</v>
      </c>
      <c r="H30" s="4">
        <f t="shared" ref="H30:N30" si="23">IFERROR(((H27-I27)/I27)*100%,"")</f>
        <v>4.9107023944218356E-2</v>
      </c>
      <c r="I30" s="4">
        <f t="shared" si="23"/>
        <v>-0.27970956605972702</v>
      </c>
      <c r="J30" s="4">
        <f t="shared" si="23"/>
        <v>-0.3722534458955945</v>
      </c>
      <c r="K30" s="4">
        <f t="shared" si="23"/>
        <v>0.63326823841773616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75.88</v>
      </c>
      <c r="E32" s="3">
        <f>IFERROR(INDEX(E51:E500,MATCH($A$32,$C$51:$C$500,0)),"")</f>
        <v>82.54</v>
      </c>
      <c r="H32" s="3">
        <f>IFERROR(INDEX(D32:G32,COUNT(D32:G32)),"")</f>
        <v>82.54</v>
      </c>
      <c r="I32" s="3">
        <f t="shared" ref="I32:N32" si="24">IFERROR(INDEX(I51:I500,MATCH($C$32,$C$51:$C$500,0)),"")</f>
        <v>84.23</v>
      </c>
      <c r="J32" s="3">
        <f t="shared" si="24"/>
        <v>94.17</v>
      </c>
      <c r="K32" s="3">
        <f t="shared" si="24"/>
        <v>44.35</v>
      </c>
      <c r="L32" s="3">
        <f t="shared" si="24"/>
        <v>33.659999999999997</v>
      </c>
      <c r="M32" s="3">
        <f t="shared" si="24"/>
        <v>16218535.48</v>
      </c>
      <c r="N32" s="3">
        <f t="shared" si="24"/>
        <v>12072422.85</v>
      </c>
    </row>
    <row r="33" spans="1:14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0.92</v>
      </c>
      <c r="E33" s="3">
        <f>IFERROR(INDEX(E51:E500,MATCH($A$33,$C$51:$C$500,0)),"")</f>
        <v>1.02</v>
      </c>
      <c r="H33" s="3">
        <f>IFERROR(INDEX(D33:G33,COUNT(D33:G33)),"")</f>
        <v>1.02</v>
      </c>
      <c r="I33" s="3">
        <f t="shared" ref="I33:N33" si="25">IFERROR(INDEX(I51:I500,MATCH($C$33,$C$51:$C$500,0)),"")</f>
        <v>1.1399999999999999</v>
      </c>
      <c r="J33" s="3">
        <f t="shared" si="25"/>
        <v>0.97</v>
      </c>
      <c r="K33" s="3">
        <f t="shared" si="25"/>
        <v>0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-10.53</v>
      </c>
      <c r="E34" s="3">
        <f>IFERROR(INDEX(E51:E500,MATCH($A$34,$C$51:$C$500,0)),"")</f>
        <v>-48.84</v>
      </c>
      <c r="H34" s="3">
        <f>IFERROR(INDEX(D34:G34,COUNT(D34:G34)),"")</f>
        <v>-48.84</v>
      </c>
      <c r="I34" s="3">
        <f t="shared" ref="I34:N34" si="26">IFERROR(INDEX(I51:I500,MATCH($C$34,$C$51:$C$500,0)),"")</f>
        <v>-19.239999999999998</v>
      </c>
      <c r="J34" s="3">
        <f t="shared" si="26"/>
        <v>29.17</v>
      </c>
      <c r="K34" s="3">
        <f t="shared" si="26"/>
        <v>0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4.08</v>
      </c>
      <c r="E35" s="3">
        <f>IFERROR(INDEX(E51:E500,MATCH($A$35,$C$51:$C$500,0)),"")</f>
        <v>5.48</v>
      </c>
      <c r="H35" s="3">
        <f>IFERROR(INDEX(D35:G35,COUNT(D35:G35)),"")</f>
        <v>5.48</v>
      </c>
      <c r="I35" s="3">
        <f t="shared" ref="I35:N35" si="27">IFERROR(INDEX(I51:I500,MATCH($C$35,$C$51:$C$500,0)),"")</f>
        <v>1.55</v>
      </c>
      <c r="J35" s="3">
        <f t="shared" si="27"/>
        <v>1.06</v>
      </c>
      <c r="K35" s="3">
        <f t="shared" si="27"/>
        <v>0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64</v>
      </c>
      <c r="C36" t="s">
        <v>65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N36" si="28">IFERROR(INDEX(H51:H500,MATCH($C$36,$C$51:$C$500,0)),"")</f>
        <v>-0.29859999999999998</v>
      </c>
      <c r="I36" s="4">
        <f t="shared" si="28"/>
        <v>-1.0026999999999999</v>
      </c>
      <c r="J36" s="4">
        <f t="shared" si="28"/>
        <v>1.6013999999999999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66</v>
      </c>
      <c r="C37" t="s">
        <v>67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N37" si="29">IFERROR(INDEX(H51:H500,MATCH($C$37,$C$51:$C$500,0)),"")</f>
        <v>5</v>
      </c>
      <c r="I37" s="3">
        <f t="shared" si="29"/>
        <v>5</v>
      </c>
      <c r="J37" s="3">
        <f t="shared" si="29"/>
        <v>5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73</v>
      </c>
      <c r="C51" t="s">
        <v>6</v>
      </c>
      <c r="D51" s="5">
        <v>114413195426</v>
      </c>
      <c r="E51" s="5">
        <v>102202286815</v>
      </c>
      <c r="F51" s="5">
        <v>66160089908</v>
      </c>
      <c r="G51" s="5">
        <v>167689300800</v>
      </c>
      <c r="I51" s="5">
        <v>412952115079</v>
      </c>
      <c r="J51" s="5">
        <v>573313340870</v>
      </c>
      <c r="K51" s="5">
        <v>684623623630</v>
      </c>
      <c r="L51" s="5">
        <v>419174026364</v>
      </c>
      <c r="M51" s="5">
        <v>502015349141</v>
      </c>
      <c r="N51" s="5">
        <v>646816784125</v>
      </c>
    </row>
    <row r="52" spans="2:14" ht="15.5" x14ac:dyDescent="0.35">
      <c r="C52" t="s">
        <v>74</v>
      </c>
      <c r="D52" s="5">
        <v>-126673884641</v>
      </c>
      <c r="E52" s="5">
        <v>-91767433331</v>
      </c>
      <c r="F52" s="5">
        <v>-74525242700</v>
      </c>
      <c r="G52" s="5">
        <v>-134502236628</v>
      </c>
      <c r="I52" s="5">
        <v>-338419042438</v>
      </c>
      <c r="J52" s="5">
        <v>-441595143852</v>
      </c>
      <c r="K52" s="5">
        <v>-510094570274</v>
      </c>
      <c r="L52" s="5">
        <v>-285232786629</v>
      </c>
      <c r="M52" s="5">
        <v>-353115115341</v>
      </c>
      <c r="N52" s="5">
        <v>-502392204817</v>
      </c>
    </row>
    <row r="53" spans="2:14" ht="15.5" x14ac:dyDescent="0.35">
      <c r="C53" t="s">
        <v>75</v>
      </c>
      <c r="D53" s="5">
        <v>-12260689215</v>
      </c>
      <c r="E53" s="5">
        <v>10434853484</v>
      </c>
      <c r="F53" s="5">
        <v>-8365152792</v>
      </c>
      <c r="G53" s="5">
        <v>33187064172</v>
      </c>
      <c r="I53" s="5">
        <v>74533072641</v>
      </c>
      <c r="J53" s="5">
        <v>131718197018</v>
      </c>
      <c r="K53" s="5">
        <v>174529053356</v>
      </c>
      <c r="L53" s="5">
        <v>133941239735</v>
      </c>
      <c r="M53" s="5">
        <v>148900233800</v>
      </c>
      <c r="N53" s="5">
        <v>144424579308</v>
      </c>
    </row>
    <row r="54" spans="2:14" ht="15.5" x14ac:dyDescent="0.35">
      <c r="C54" t="s">
        <v>76</v>
      </c>
      <c r="D54" s="5">
        <v>-20937550683</v>
      </c>
      <c r="E54" s="5">
        <v>-10688061387</v>
      </c>
      <c r="F54" s="5">
        <v>-2333044392</v>
      </c>
      <c r="G54" s="5">
        <v>-33441062848</v>
      </c>
      <c r="I54" s="5">
        <v>-61065311282</v>
      </c>
      <c r="J54" s="5">
        <v>-61128581092</v>
      </c>
      <c r="K54" s="5">
        <v>-67294098714</v>
      </c>
      <c r="L54" s="5">
        <v>-45526305701</v>
      </c>
      <c r="M54" s="5">
        <v>-59096022348</v>
      </c>
      <c r="N54" s="5">
        <v>-55288399289</v>
      </c>
    </row>
    <row r="55" spans="2:14" ht="15.5" x14ac:dyDescent="0.35">
      <c r="C55" t="s">
        <v>240</v>
      </c>
      <c r="D55" s="5">
        <v>-4068981695</v>
      </c>
      <c r="E55" s="5">
        <v>-3866782671</v>
      </c>
      <c r="F55" s="5">
        <v>7332983303</v>
      </c>
      <c r="G55" s="5">
        <v>-26388530477</v>
      </c>
      <c r="I55" s="5">
        <v>-26205001706</v>
      </c>
      <c r="J55" s="5">
        <v>-30971501158</v>
      </c>
      <c r="K55" s="5">
        <v>-37281225657</v>
      </c>
      <c r="L55" s="5">
        <v>-21562322058</v>
      </c>
      <c r="M55" s="5">
        <v>-25320872391</v>
      </c>
      <c r="N55" s="5">
        <v>-29532741281</v>
      </c>
    </row>
    <row r="56" spans="2:14" ht="15.5" x14ac:dyDescent="0.35">
      <c r="C56" t="s">
        <v>77</v>
      </c>
      <c r="D56" s="5">
        <v>-13845108729</v>
      </c>
      <c r="E56" s="5">
        <v>-9278682525</v>
      </c>
      <c r="F56" s="5">
        <v>-8516449135</v>
      </c>
      <c r="G56" s="5">
        <v>-8200013432</v>
      </c>
      <c r="I56" s="5">
        <v>-34275326970</v>
      </c>
      <c r="J56" s="5">
        <v>-32959213741</v>
      </c>
      <c r="K56" s="5">
        <v>-29610199185</v>
      </c>
      <c r="L56" s="5">
        <v>-23515424854</v>
      </c>
      <c r="M56" s="5">
        <v>-32817358617</v>
      </c>
      <c r="N56" s="5">
        <v>-30312443155</v>
      </c>
    </row>
    <row r="57" spans="2:14" ht="15.5" x14ac:dyDescent="0.35">
      <c r="C57" t="s">
        <v>81</v>
      </c>
    </row>
    <row r="58" spans="2:14" ht="15.5" x14ac:dyDescent="0.35">
      <c r="C58" t="s">
        <v>78</v>
      </c>
      <c r="D58" s="5">
        <v>-33198239898</v>
      </c>
      <c r="E58" s="5">
        <v>-253207903</v>
      </c>
      <c r="F58" s="5">
        <v>-10698197184</v>
      </c>
      <c r="G58" s="5">
        <v>-253998676</v>
      </c>
      <c r="I58" s="5">
        <v>13467761359</v>
      </c>
      <c r="J58" s="5">
        <v>70589615926</v>
      </c>
      <c r="K58" s="5">
        <v>107234954642</v>
      </c>
      <c r="L58" s="5">
        <v>88414934034</v>
      </c>
      <c r="M58" s="5">
        <v>89804211452</v>
      </c>
      <c r="N58" s="5">
        <v>89136180019</v>
      </c>
    </row>
    <row r="59" spans="2:14" ht="15.5" x14ac:dyDescent="0.35">
      <c r="C59" t="s">
        <v>79</v>
      </c>
      <c r="D59" s="5">
        <v>-12410530938</v>
      </c>
      <c r="E59" s="5">
        <v>-11082502059</v>
      </c>
      <c r="F59" s="5">
        <v>-12117653965</v>
      </c>
      <c r="G59" s="5">
        <v>-11791663525</v>
      </c>
      <c r="I59" s="5">
        <v>-47177396586</v>
      </c>
      <c r="J59" s="5">
        <v>-41777713870</v>
      </c>
      <c r="K59" s="5">
        <v>-38590991373</v>
      </c>
      <c r="L59" s="5">
        <v>-32395522434</v>
      </c>
      <c r="M59" s="5">
        <v>-36942709243</v>
      </c>
      <c r="N59" s="5">
        <v>-27745704039</v>
      </c>
    </row>
    <row r="60" spans="2:14" ht="15.5" x14ac:dyDescent="0.35">
      <c r="C60" t="s">
        <v>80</v>
      </c>
      <c r="D60" s="5">
        <v>35993462</v>
      </c>
      <c r="E60" s="5">
        <v>272631</v>
      </c>
      <c r="F60" s="5">
        <v>723131</v>
      </c>
      <c r="G60" s="5">
        <v>10543921</v>
      </c>
      <c r="I60" s="5">
        <v>46314151</v>
      </c>
      <c r="J60" s="5">
        <v>1327749512</v>
      </c>
      <c r="K60" s="5">
        <v>19559541</v>
      </c>
      <c r="L60" s="5">
        <v>20001886</v>
      </c>
      <c r="M60" s="5">
        <v>109702143</v>
      </c>
      <c r="N60" s="5">
        <v>36937346</v>
      </c>
    </row>
    <row r="61" spans="2:14" ht="15.5" x14ac:dyDescent="0.35">
      <c r="C61" t="s">
        <v>27</v>
      </c>
      <c r="D61" s="5">
        <v>-12446524400</v>
      </c>
      <c r="E61" s="5">
        <v>-11082774690</v>
      </c>
      <c r="F61" s="5">
        <v>-12118377096</v>
      </c>
      <c r="G61" s="5">
        <v>-11802207446</v>
      </c>
      <c r="I61" s="5">
        <v>-47223710737</v>
      </c>
      <c r="J61" s="5">
        <v>-43105463382</v>
      </c>
      <c r="K61" s="5">
        <v>-38610550914</v>
      </c>
      <c r="L61" s="5">
        <v>-32415524320</v>
      </c>
      <c r="M61" s="5">
        <v>-37052411386</v>
      </c>
      <c r="N61" s="5">
        <v>-27782641385</v>
      </c>
    </row>
    <row r="62" spans="2:14" ht="15.5" x14ac:dyDescent="0.35">
      <c r="C62" t="s">
        <v>82</v>
      </c>
      <c r="D62" s="5">
        <v>-12410530938</v>
      </c>
      <c r="E62" s="5">
        <v>-11082502059</v>
      </c>
      <c r="F62" s="5">
        <v>-12117653965</v>
      </c>
      <c r="G62" s="5">
        <v>-11791663525</v>
      </c>
      <c r="I62" s="5">
        <v>-47177396586</v>
      </c>
      <c r="J62" s="5">
        <v>-41777713870</v>
      </c>
      <c r="K62" s="5">
        <v>-38590991373</v>
      </c>
      <c r="L62" s="5">
        <v>-32395522434</v>
      </c>
      <c r="M62" s="5">
        <v>-36942709243</v>
      </c>
      <c r="N62" s="5">
        <v>-27745704039</v>
      </c>
    </row>
    <row r="63" spans="2:14" ht="15.5" x14ac:dyDescent="0.35">
      <c r="C63" t="s">
        <v>29</v>
      </c>
      <c r="D63" s="5">
        <v>-45608770836</v>
      </c>
      <c r="E63" s="5">
        <v>-11335709962</v>
      </c>
      <c r="F63" s="5">
        <v>-22815851149</v>
      </c>
      <c r="G63" s="5">
        <v>-12045662201</v>
      </c>
      <c r="I63" s="5">
        <v>-33709635227</v>
      </c>
      <c r="J63" s="5">
        <v>28811902056</v>
      </c>
      <c r="K63" s="5">
        <v>68643963269</v>
      </c>
      <c r="L63" s="5">
        <v>56019411600</v>
      </c>
      <c r="M63" s="5">
        <v>52861502209</v>
      </c>
      <c r="N63" s="5">
        <v>61390475980</v>
      </c>
    </row>
    <row r="64" spans="2:14" ht="15.5" x14ac:dyDescent="0.35">
      <c r="C64" t="s">
        <v>28</v>
      </c>
      <c r="D64" s="5">
        <v>1258630818</v>
      </c>
      <c r="E64" s="5">
        <v>-131221273</v>
      </c>
      <c r="F64" s="5">
        <v>134625318</v>
      </c>
      <c r="G64" s="5">
        <v>691003869</v>
      </c>
      <c r="I64" s="5">
        <v>464717395</v>
      </c>
      <c r="J64" s="5">
        <v>-7996199591</v>
      </c>
      <c r="K64" s="5">
        <v>-15643153768</v>
      </c>
      <c r="L64" s="5">
        <v>-13931660893</v>
      </c>
      <c r="M64" s="5">
        <v>-11851153840</v>
      </c>
      <c r="N64" s="5">
        <v>-14277075451</v>
      </c>
    </row>
    <row r="65" spans="2:14" ht="15.5" x14ac:dyDescent="0.35">
      <c r="C65" t="s">
        <v>83</v>
      </c>
    </row>
    <row r="66" spans="2:14" ht="15.5" x14ac:dyDescent="0.35">
      <c r="C66" t="s">
        <v>84</v>
      </c>
    </row>
    <row r="67" spans="2:14" ht="15.5" x14ac:dyDescent="0.35">
      <c r="C67" t="s">
        <v>85</v>
      </c>
      <c r="D67" s="5">
        <v>1258630818</v>
      </c>
      <c r="E67" s="5">
        <v>-131221273</v>
      </c>
      <c r="F67" s="5">
        <v>134625318</v>
      </c>
      <c r="G67" s="5">
        <v>691003869</v>
      </c>
      <c r="I67" s="5">
        <v>464717395</v>
      </c>
      <c r="J67" s="5">
        <v>-7996199591</v>
      </c>
      <c r="K67" s="5">
        <v>-15643153768</v>
      </c>
      <c r="L67" s="5">
        <v>-13931660893</v>
      </c>
      <c r="M67" s="5">
        <v>-11851153840</v>
      </c>
      <c r="N67" s="5">
        <v>-14277075451</v>
      </c>
    </row>
    <row r="68" spans="2:14" ht="15.5" x14ac:dyDescent="0.35">
      <c r="C68" t="s">
        <v>86</v>
      </c>
      <c r="D68" s="5">
        <v>-44350140018</v>
      </c>
      <c r="E68" s="5">
        <v>-11466931235</v>
      </c>
      <c r="F68" s="5">
        <v>-22681225831</v>
      </c>
      <c r="G68" s="5">
        <v>-11354658332</v>
      </c>
      <c r="I68" s="5">
        <v>-33244917832</v>
      </c>
      <c r="J68" s="5">
        <v>20815702465</v>
      </c>
      <c r="K68" s="5">
        <v>53000809501</v>
      </c>
      <c r="L68" s="5">
        <v>42087750707</v>
      </c>
      <c r="M68" s="5">
        <v>41010348369</v>
      </c>
      <c r="N68" s="5">
        <v>47113400529</v>
      </c>
    </row>
    <row r="69" spans="2:14" ht="15.5" x14ac:dyDescent="0.35">
      <c r="C69" t="s">
        <v>585</v>
      </c>
    </row>
    <row r="70" spans="2:14" ht="15.5" x14ac:dyDescent="0.35">
      <c r="C70" t="s">
        <v>87</v>
      </c>
      <c r="D70" s="5">
        <v>-44350140018</v>
      </c>
      <c r="E70" s="5">
        <v>-11466931235</v>
      </c>
      <c r="F70" s="5">
        <v>-22681225831</v>
      </c>
      <c r="G70" s="5">
        <v>-11354658332</v>
      </c>
      <c r="I70" s="5">
        <v>-33244917832</v>
      </c>
      <c r="J70" s="5">
        <v>20815702465</v>
      </c>
      <c r="K70" s="5">
        <v>53000809501</v>
      </c>
      <c r="L70" s="5">
        <v>42087750707</v>
      </c>
      <c r="M70" s="5">
        <v>41010348369</v>
      </c>
      <c r="N70" s="5">
        <v>47113400529</v>
      </c>
    </row>
    <row r="71" spans="2:14" ht="15.5" x14ac:dyDescent="0.35">
      <c r="C71" t="s">
        <v>88</v>
      </c>
      <c r="D71" s="5">
        <v>-1621264</v>
      </c>
      <c r="E71" s="5">
        <v>158591025</v>
      </c>
      <c r="F71" s="5">
        <v>-158591026</v>
      </c>
      <c r="G71" s="5">
        <v>157510182</v>
      </c>
      <c r="I71" s="5">
        <v>313939521</v>
      </c>
      <c r="J71" s="5">
        <v>630040728</v>
      </c>
      <c r="K71" s="5">
        <v>456974113</v>
      </c>
      <c r="L71" s="5">
        <v>21762647</v>
      </c>
      <c r="M71" s="5">
        <v>450777939</v>
      </c>
      <c r="N71" s="5">
        <v>-424652033</v>
      </c>
    </row>
    <row r="72" spans="2:14" ht="15.5" x14ac:dyDescent="0.35">
      <c r="C72" t="s">
        <v>89</v>
      </c>
      <c r="D72" s="5">
        <v>-44351761282</v>
      </c>
      <c r="E72" s="5">
        <v>-11308340210</v>
      </c>
      <c r="F72" s="5">
        <v>-22839816857</v>
      </c>
      <c r="G72" s="5">
        <v>-11197148150</v>
      </c>
      <c r="I72" s="5">
        <v>-32930978311</v>
      </c>
      <c r="J72" s="5">
        <v>21445743193</v>
      </c>
      <c r="K72" s="5">
        <v>53457783614</v>
      </c>
      <c r="L72" s="5">
        <v>42109513354</v>
      </c>
      <c r="M72" s="5">
        <v>41461126308</v>
      </c>
      <c r="N72" s="5">
        <v>46688748496</v>
      </c>
    </row>
    <row r="73" spans="2:14" ht="15.5" x14ac:dyDescent="0.35">
      <c r="C73" t="s">
        <v>90</v>
      </c>
      <c r="D73" s="5">
        <v>-44350140018</v>
      </c>
      <c r="E73" s="5">
        <v>-11466931235</v>
      </c>
      <c r="F73" s="5">
        <v>-22681225831</v>
      </c>
      <c r="G73" s="5">
        <v>-11354658332</v>
      </c>
      <c r="I73" s="5">
        <v>-33244917832</v>
      </c>
      <c r="J73" s="5">
        <v>20815702465</v>
      </c>
      <c r="K73" s="5">
        <v>53000809501</v>
      </c>
      <c r="L73" s="5">
        <v>42087750707</v>
      </c>
      <c r="M73" s="5">
        <v>41010348369</v>
      </c>
      <c r="N73" s="5">
        <v>47113400529</v>
      </c>
    </row>
    <row r="74" spans="2:14" ht="15.5" x14ac:dyDescent="0.35">
      <c r="C74" t="s">
        <v>8</v>
      </c>
      <c r="D74" s="5">
        <v>-44351761282</v>
      </c>
      <c r="E74" s="5">
        <v>-11308340210</v>
      </c>
      <c r="F74" s="5">
        <v>-22839816857</v>
      </c>
      <c r="G74" s="5">
        <v>-11197148150</v>
      </c>
      <c r="I74" s="5">
        <v>-32930978311</v>
      </c>
      <c r="J74" s="5">
        <v>21445743193</v>
      </c>
      <c r="K74" s="5">
        <v>53457783614</v>
      </c>
      <c r="L74" s="5">
        <v>42109513354</v>
      </c>
      <c r="M74" s="5">
        <v>41461126308</v>
      </c>
      <c r="N74" s="5">
        <v>46688748496</v>
      </c>
    </row>
    <row r="75" spans="2:14" ht="15.5" x14ac:dyDescent="0.35">
      <c r="C75" t="s">
        <v>92</v>
      </c>
      <c r="D75" s="5">
        <v>-44350140018</v>
      </c>
      <c r="E75" s="5">
        <v>-11466931235</v>
      </c>
      <c r="F75" s="5">
        <v>-22681225831</v>
      </c>
      <c r="G75" s="5">
        <v>-11354658332</v>
      </c>
      <c r="I75" s="5">
        <v>-33244917832</v>
      </c>
      <c r="J75" s="5">
        <v>20815702465</v>
      </c>
      <c r="K75" s="5">
        <v>53000809501</v>
      </c>
      <c r="L75" s="5">
        <v>42087750707</v>
      </c>
      <c r="M75" s="5">
        <v>41010348369</v>
      </c>
      <c r="N75" s="5">
        <v>47113400529</v>
      </c>
    </row>
    <row r="76" spans="2:14" ht="15.5" x14ac:dyDescent="0.35">
      <c r="C76" t="s">
        <v>93</v>
      </c>
      <c r="D76" s="5">
        <v>-44351761282</v>
      </c>
      <c r="E76" s="5">
        <v>-11308340210</v>
      </c>
      <c r="F76" s="5">
        <v>-22839816857</v>
      </c>
      <c r="G76" s="5">
        <v>-11197148150</v>
      </c>
      <c r="I76" s="5">
        <v>-32930978311</v>
      </c>
      <c r="J76" s="5">
        <v>21445743193</v>
      </c>
      <c r="K76" s="5">
        <v>53457783614</v>
      </c>
      <c r="L76" s="5">
        <v>42109513354</v>
      </c>
      <c r="M76" s="5">
        <v>41461126308</v>
      </c>
      <c r="N76" s="5">
        <v>46688748496</v>
      </c>
    </row>
    <row r="77" spans="2:14" ht="15.5" x14ac:dyDescent="0.35">
      <c r="C77" t="s">
        <v>94</v>
      </c>
      <c r="D77" s="5">
        <v>-44351761282</v>
      </c>
      <c r="E77" s="5">
        <v>-11308340210</v>
      </c>
      <c r="F77" s="5">
        <v>-22839816857</v>
      </c>
      <c r="G77" s="5">
        <v>-11197148150</v>
      </c>
      <c r="I77" s="5">
        <v>-32930978311</v>
      </c>
      <c r="J77" s="5">
        <v>21445743193</v>
      </c>
      <c r="K77" s="5">
        <v>53457783614</v>
      </c>
      <c r="L77" s="5">
        <v>42109513354</v>
      </c>
      <c r="M77" s="5">
        <v>41461126308</v>
      </c>
      <c r="N77" s="5">
        <v>46688748496</v>
      </c>
    </row>
    <row r="79" spans="2:14" ht="15.5" x14ac:dyDescent="0.35">
      <c r="B79" t="s">
        <v>95</v>
      </c>
      <c r="C79" t="s">
        <v>96</v>
      </c>
    </row>
    <row r="80" spans="2:14" ht="15.5" x14ac:dyDescent="0.35">
      <c r="C80" t="s">
        <v>97</v>
      </c>
    </row>
    <row r="81" spans="3:14" ht="15.5" x14ac:dyDescent="0.35">
      <c r="C81" t="s">
        <v>20</v>
      </c>
      <c r="D81" s="5">
        <v>147835315993</v>
      </c>
      <c r="E81" s="5">
        <v>165822895899</v>
      </c>
      <c r="F81" s="5">
        <v>167180334738</v>
      </c>
      <c r="G81" s="5">
        <v>180889819627</v>
      </c>
      <c r="I81" s="5">
        <v>167180334738</v>
      </c>
      <c r="J81" s="5">
        <v>181253618924</v>
      </c>
      <c r="K81" s="5">
        <v>245638795</v>
      </c>
      <c r="L81" s="5">
        <v>185739152</v>
      </c>
      <c r="M81" s="5">
        <v>1864347893</v>
      </c>
      <c r="N81" s="5">
        <v>397353632</v>
      </c>
    </row>
    <row r="82" spans="3:14" ht="15.5" x14ac:dyDescent="0.35">
      <c r="C82" t="s">
        <v>98</v>
      </c>
      <c r="D82" s="5">
        <v>175954460180</v>
      </c>
      <c r="E82" s="5">
        <v>230060673653</v>
      </c>
      <c r="F82" s="5">
        <v>218562124302</v>
      </c>
      <c r="G82" s="5">
        <v>255033366354</v>
      </c>
      <c r="I82" s="5">
        <v>218562124302</v>
      </c>
      <c r="J82" s="5">
        <v>242254847121</v>
      </c>
      <c r="K82" s="5">
        <v>204910916745</v>
      </c>
      <c r="L82" s="5">
        <v>171875592296</v>
      </c>
      <c r="M82" s="5">
        <v>123994043358</v>
      </c>
      <c r="N82" s="5">
        <v>105533278952</v>
      </c>
    </row>
    <row r="83" spans="3:14" ht="15.5" x14ac:dyDescent="0.35">
      <c r="C83" t="s">
        <v>247</v>
      </c>
      <c r="D83" s="5">
        <v>11000000000</v>
      </c>
      <c r="E83" s="5">
        <v>9166666667</v>
      </c>
      <c r="F83" s="5">
        <v>11000000000</v>
      </c>
      <c r="G83" s="5">
        <v>5000000000</v>
      </c>
      <c r="I83" s="5">
        <v>11000000000</v>
      </c>
      <c r="L83" s="5">
        <v>27950000000</v>
      </c>
    </row>
    <row r="84" spans="3:14" ht="15.5" x14ac:dyDescent="0.35">
      <c r="C84" t="s">
        <v>99</v>
      </c>
      <c r="D84" s="5">
        <v>655272000</v>
      </c>
      <c r="E84" s="5">
        <v>2695951173</v>
      </c>
      <c r="F84" s="5">
        <v>419536000</v>
      </c>
      <c r="G84" s="5">
        <v>677636000</v>
      </c>
      <c r="I84" s="5">
        <v>419536000</v>
      </c>
      <c r="J84" s="5">
        <v>941502530</v>
      </c>
      <c r="K84" s="5">
        <v>1870737500</v>
      </c>
      <c r="L84" s="5">
        <v>1594022123</v>
      </c>
      <c r="M84" s="5">
        <v>1843740067</v>
      </c>
      <c r="N84" s="5">
        <v>2684981926</v>
      </c>
    </row>
    <row r="85" spans="3:14" ht="15.5" x14ac:dyDescent="0.35">
      <c r="C85" t="s">
        <v>100</v>
      </c>
      <c r="D85" s="5">
        <v>175954460180</v>
      </c>
      <c r="E85" s="5">
        <v>230060673653</v>
      </c>
      <c r="F85" s="5">
        <v>218562124302</v>
      </c>
      <c r="G85" s="5">
        <v>255033366354</v>
      </c>
      <c r="I85" s="5">
        <v>218562124302</v>
      </c>
      <c r="J85" s="5">
        <v>242254847121</v>
      </c>
      <c r="K85" s="5">
        <v>204910916745</v>
      </c>
      <c r="L85" s="5">
        <v>171875592296</v>
      </c>
      <c r="M85" s="5">
        <v>123994043358</v>
      </c>
      <c r="N85" s="5">
        <v>105533278952</v>
      </c>
    </row>
    <row r="86" spans="3:14" ht="15.5" x14ac:dyDescent="0.35">
      <c r="C86" t="s">
        <v>101</v>
      </c>
      <c r="D86" s="5">
        <v>355235906</v>
      </c>
      <c r="E86" s="5">
        <v>188738984</v>
      </c>
      <c r="F86" s="5">
        <v>188738984</v>
      </c>
      <c r="I86" s="5">
        <v>188738984</v>
      </c>
      <c r="L86" s="5">
        <v>3067644000</v>
      </c>
      <c r="M86" s="5">
        <v>29504000000</v>
      </c>
      <c r="N86" s="5">
        <v>36469778948</v>
      </c>
    </row>
    <row r="87" spans="3:14" ht="15.5" x14ac:dyDescent="0.35">
      <c r="C87" t="s">
        <v>102</v>
      </c>
      <c r="D87" s="5">
        <v>355235906</v>
      </c>
      <c r="E87" s="5">
        <v>188738984</v>
      </c>
      <c r="F87" s="5">
        <v>188738984</v>
      </c>
      <c r="I87" s="5">
        <v>188738984</v>
      </c>
      <c r="L87" s="5">
        <v>3067644000</v>
      </c>
      <c r="M87" s="5">
        <v>29504000000</v>
      </c>
      <c r="N87" s="5">
        <v>36469778948</v>
      </c>
    </row>
    <row r="88" spans="3:14" ht="15.5" x14ac:dyDescent="0.35">
      <c r="C88" t="s">
        <v>103</v>
      </c>
      <c r="D88" s="5">
        <v>517120508380</v>
      </c>
      <c r="E88" s="5">
        <v>546125514989</v>
      </c>
      <c r="F88" s="5">
        <v>561084809078</v>
      </c>
      <c r="G88" s="5">
        <v>558862232075</v>
      </c>
      <c r="I88" s="5">
        <v>561084809078</v>
      </c>
      <c r="J88" s="5">
        <v>593813708768</v>
      </c>
      <c r="K88" s="5">
        <v>505465168802</v>
      </c>
      <c r="L88" s="5">
        <v>376109807614</v>
      </c>
      <c r="M88" s="5">
        <v>408160496359</v>
      </c>
      <c r="N88" s="5">
        <v>300917893942</v>
      </c>
    </row>
    <row r="89" spans="3:14" ht="15.5" x14ac:dyDescent="0.35">
      <c r="C89" t="s">
        <v>81</v>
      </c>
    </row>
    <row r="90" spans="3:14" ht="15.5" x14ac:dyDescent="0.35">
      <c r="C90" t="s">
        <v>104</v>
      </c>
      <c r="D90" s="5">
        <v>903639559761</v>
      </c>
      <c r="E90" s="5">
        <v>997958065298</v>
      </c>
      <c r="F90" s="5">
        <v>1013608928532</v>
      </c>
      <c r="G90" s="5">
        <v>1041248040318</v>
      </c>
      <c r="I90" s="5">
        <v>1013608928532</v>
      </c>
      <c r="J90" s="5">
        <v>1062416990503</v>
      </c>
      <c r="K90" s="5">
        <v>787210215999</v>
      </c>
      <c r="L90" s="5">
        <v>623096718702</v>
      </c>
      <c r="M90" s="5">
        <v>595701023168</v>
      </c>
      <c r="N90" s="5">
        <v>455036049650</v>
      </c>
    </row>
    <row r="91" spans="3:14" ht="15.5" x14ac:dyDescent="0.35">
      <c r="C91" t="s">
        <v>105</v>
      </c>
    </row>
    <row r="92" spans="3:14" ht="15.5" x14ac:dyDescent="0.35">
      <c r="C92" t="s">
        <v>106</v>
      </c>
      <c r="D92" s="5">
        <v>178173518165</v>
      </c>
      <c r="E92" s="5">
        <v>176054283349</v>
      </c>
      <c r="F92" s="5">
        <v>180197983113</v>
      </c>
      <c r="G92" s="5">
        <v>181792552864</v>
      </c>
      <c r="I92" s="5">
        <v>180197983113</v>
      </c>
      <c r="J92" s="5">
        <v>158425757286</v>
      </c>
      <c r="K92" s="5">
        <v>130137414711</v>
      </c>
      <c r="L92" s="5">
        <v>132474575740</v>
      </c>
      <c r="M92" s="5">
        <v>142420256301</v>
      </c>
      <c r="N92" s="5">
        <v>137928070441</v>
      </c>
    </row>
    <row r="93" spans="3:14" ht="15.5" x14ac:dyDescent="0.35">
      <c r="C93" t="s">
        <v>434</v>
      </c>
      <c r="D93" s="5">
        <v>3085592772</v>
      </c>
      <c r="E93" s="5">
        <v>3245196881</v>
      </c>
      <c r="F93" s="5">
        <v>3404800994</v>
      </c>
      <c r="G93" s="5">
        <v>3564405103</v>
      </c>
      <c r="I93" s="5">
        <v>3404800994</v>
      </c>
      <c r="J93" s="5">
        <v>4043217436</v>
      </c>
      <c r="K93" s="5">
        <v>4681633878</v>
      </c>
      <c r="L93" s="5">
        <v>4258130698</v>
      </c>
      <c r="M93" s="5">
        <v>2939897689</v>
      </c>
      <c r="N93" s="5">
        <v>1313426901</v>
      </c>
    </row>
    <row r="94" spans="3:14" ht="15.5" x14ac:dyDescent="0.35">
      <c r="C94" t="s">
        <v>108</v>
      </c>
      <c r="D94" s="5">
        <v>3643811801</v>
      </c>
      <c r="E94" s="5">
        <v>2647166250</v>
      </c>
      <c r="F94" s="5">
        <v>2560675778</v>
      </c>
      <c r="G94" s="5">
        <v>2381319659</v>
      </c>
      <c r="I94" s="5">
        <v>2560675778</v>
      </c>
      <c r="J94" s="5">
        <v>2184505428</v>
      </c>
      <c r="K94" s="5">
        <v>1904048174</v>
      </c>
      <c r="L94" s="5">
        <v>1627040157</v>
      </c>
      <c r="M94" s="5">
        <v>1482134425</v>
      </c>
      <c r="N94" s="5">
        <v>1058680521</v>
      </c>
    </row>
    <row r="95" spans="3:14" ht="15.5" x14ac:dyDescent="0.35">
      <c r="C95" t="s">
        <v>109</v>
      </c>
      <c r="D95" s="5">
        <v>211004952872</v>
      </c>
      <c r="E95" s="5">
        <v>206928113026</v>
      </c>
      <c r="F95" s="5">
        <v>208860990930</v>
      </c>
      <c r="G95" s="5">
        <v>205080046924</v>
      </c>
      <c r="I95" s="5">
        <v>208860990930</v>
      </c>
      <c r="J95" s="5">
        <v>165406339147</v>
      </c>
      <c r="K95" s="5">
        <v>137852385259</v>
      </c>
      <c r="L95" s="5">
        <v>139865464590</v>
      </c>
      <c r="M95" s="5">
        <v>149853724405</v>
      </c>
      <c r="N95" s="5">
        <v>144315425849</v>
      </c>
    </row>
    <row r="96" spans="3:14" ht="15.5" x14ac:dyDescent="0.35">
      <c r="C96" t="s">
        <v>110</v>
      </c>
      <c r="D96" s="5">
        <v>1114644512633</v>
      </c>
      <c r="E96" s="5">
        <v>1204886178324</v>
      </c>
      <c r="F96" s="5">
        <v>1222469919462</v>
      </c>
      <c r="G96" s="5">
        <v>1246328087242</v>
      </c>
      <c r="I96" s="5">
        <v>1222469919462</v>
      </c>
      <c r="J96" s="5">
        <v>1227823329650</v>
      </c>
      <c r="K96" s="5">
        <v>925062601258</v>
      </c>
      <c r="L96" s="5">
        <v>762962183292</v>
      </c>
      <c r="M96" s="5">
        <v>745554747573</v>
      </c>
      <c r="N96" s="5">
        <v>599351475499</v>
      </c>
    </row>
    <row r="97" spans="3:14" ht="15.5" x14ac:dyDescent="0.35">
      <c r="C97" t="s">
        <v>111</v>
      </c>
    </row>
    <row r="98" spans="3:14" ht="15.5" x14ac:dyDescent="0.35">
      <c r="C98" t="s">
        <v>112</v>
      </c>
    </row>
    <row r="99" spans="3:14" ht="15.5" x14ac:dyDescent="0.35">
      <c r="C99" t="s">
        <v>113</v>
      </c>
      <c r="D99" s="5">
        <v>558732251734</v>
      </c>
      <c r="E99" s="5">
        <v>588619064986</v>
      </c>
      <c r="F99" s="5">
        <v>588042415347</v>
      </c>
      <c r="G99" s="5">
        <v>584996987898</v>
      </c>
      <c r="I99" s="5">
        <v>588042415347</v>
      </c>
      <c r="J99" s="5">
        <v>500435774679</v>
      </c>
      <c r="K99" s="5">
        <v>644812759580</v>
      </c>
      <c r="L99" s="5">
        <v>520999202954</v>
      </c>
      <c r="M99" s="5">
        <v>555029283406</v>
      </c>
      <c r="N99" s="5">
        <v>441092160855</v>
      </c>
    </row>
    <row r="100" spans="3:14" ht="15.5" x14ac:dyDescent="0.35">
      <c r="C100" t="s">
        <v>250</v>
      </c>
      <c r="D100" s="5">
        <v>481388999934</v>
      </c>
      <c r="E100" s="5">
        <v>488006640590</v>
      </c>
      <c r="F100" s="5">
        <v>486674925314</v>
      </c>
      <c r="G100" s="5">
        <v>486557080359</v>
      </c>
      <c r="I100" s="5">
        <v>486674925314</v>
      </c>
      <c r="J100" s="5">
        <v>404309140584</v>
      </c>
      <c r="K100" s="5">
        <v>481608281618</v>
      </c>
      <c r="L100" s="5">
        <v>385265394297</v>
      </c>
      <c r="M100" s="5">
        <v>427215875107</v>
      </c>
      <c r="N100" s="5">
        <v>273094455283</v>
      </c>
    </row>
    <row r="101" spans="3:14" ht="15.5" x14ac:dyDescent="0.35">
      <c r="C101" t="s">
        <v>114</v>
      </c>
    </row>
    <row r="102" spans="3:14" ht="15.5" x14ac:dyDescent="0.35">
      <c r="C102" t="s">
        <v>251</v>
      </c>
      <c r="D102" s="5">
        <v>12327914697</v>
      </c>
      <c r="E102" s="5">
        <v>23678426204</v>
      </c>
      <c r="F102" s="5">
        <v>19289420985</v>
      </c>
      <c r="G102" s="5">
        <v>23945335199</v>
      </c>
      <c r="I102" s="5">
        <v>19289420985</v>
      </c>
      <c r="J102" s="5">
        <v>30946548332</v>
      </c>
      <c r="K102" s="5">
        <v>85562598197</v>
      </c>
      <c r="L102" s="5">
        <v>58322587017</v>
      </c>
      <c r="M102" s="5">
        <v>80905830199</v>
      </c>
      <c r="N102" s="5">
        <v>146432406761</v>
      </c>
    </row>
    <row r="103" spans="3:14" ht="15.5" x14ac:dyDescent="0.35">
      <c r="C103" t="s">
        <v>115</v>
      </c>
    </row>
    <row r="104" spans="3:14" ht="15.5" x14ac:dyDescent="0.35">
      <c r="C104" t="s">
        <v>252</v>
      </c>
      <c r="D104" s="5">
        <v>11655272000</v>
      </c>
      <c r="E104" s="5">
        <v>11862617840</v>
      </c>
      <c r="F104" s="5">
        <v>11419536000</v>
      </c>
      <c r="G104" s="5">
        <v>5677636000</v>
      </c>
      <c r="I104" s="5">
        <v>11419536000</v>
      </c>
      <c r="J104" s="5">
        <v>941502530</v>
      </c>
      <c r="K104" s="5">
        <v>1870737500</v>
      </c>
      <c r="L104" s="5">
        <v>29544022123</v>
      </c>
      <c r="M104" s="5">
        <v>1843740067</v>
      </c>
      <c r="N104" s="5">
        <v>2684981926</v>
      </c>
    </row>
    <row r="105" spans="3:14" ht="15.5" x14ac:dyDescent="0.35">
      <c r="C105" t="s">
        <v>117</v>
      </c>
      <c r="D105" s="5">
        <v>5293282668</v>
      </c>
      <c r="E105" s="5">
        <v>5002728471</v>
      </c>
      <c r="F105" s="5">
        <v>5023733239</v>
      </c>
      <c r="G105" s="5">
        <v>5030928036</v>
      </c>
      <c r="I105" s="5">
        <v>5023733239</v>
      </c>
      <c r="J105" s="5">
        <v>4948076463</v>
      </c>
      <c r="K105" s="5">
        <v>4731004715</v>
      </c>
      <c r="L105" s="5">
        <v>3784449547</v>
      </c>
      <c r="M105" s="5">
        <v>3634901697</v>
      </c>
      <c r="N105" s="5">
        <v>3883459141</v>
      </c>
    </row>
    <row r="106" spans="3:14" ht="15.5" x14ac:dyDescent="0.35">
      <c r="C106" t="s">
        <v>116</v>
      </c>
      <c r="D106" s="5">
        <v>1860671795</v>
      </c>
      <c r="E106" s="5">
        <v>845657214</v>
      </c>
      <c r="F106" s="5">
        <v>1282546313</v>
      </c>
      <c r="G106" s="5">
        <v>447054695</v>
      </c>
      <c r="I106" s="5">
        <v>1282546313</v>
      </c>
      <c r="J106" s="5">
        <v>693692718</v>
      </c>
      <c r="K106" s="5">
        <v>3248445283</v>
      </c>
      <c r="L106" s="5">
        <v>10898372581</v>
      </c>
      <c r="M106" s="5">
        <v>3860147830</v>
      </c>
      <c r="N106" s="5">
        <v>1614609931</v>
      </c>
    </row>
    <row r="107" spans="3:14" ht="15.5" x14ac:dyDescent="0.35">
      <c r="C107" t="s">
        <v>322</v>
      </c>
    </row>
    <row r="108" spans="3:14" ht="15.5" x14ac:dyDescent="0.35">
      <c r="C108" t="s">
        <v>120</v>
      </c>
      <c r="D108" s="5">
        <v>38717514083</v>
      </c>
      <c r="E108" s="5">
        <v>49725988692</v>
      </c>
      <c r="F108" s="5">
        <v>56734463237</v>
      </c>
      <c r="G108" s="5">
        <v>65742937826</v>
      </c>
      <c r="I108" s="5">
        <v>56734463237</v>
      </c>
      <c r="J108" s="5">
        <v>92768361557</v>
      </c>
      <c r="K108" s="5">
        <v>51260593220</v>
      </c>
      <c r="L108" s="5">
        <v>67291666683</v>
      </c>
      <c r="M108" s="5">
        <v>20791666659</v>
      </c>
      <c r="N108" s="5">
        <v>29291666655</v>
      </c>
    </row>
    <row r="109" spans="3:14" ht="15.5" x14ac:dyDescent="0.35">
      <c r="C109" t="s">
        <v>323</v>
      </c>
      <c r="D109" s="5">
        <v>345618484</v>
      </c>
      <c r="E109" s="5">
        <v>48483618</v>
      </c>
      <c r="F109" s="5">
        <v>48483618</v>
      </c>
      <c r="G109" s="5">
        <v>250188366</v>
      </c>
      <c r="I109" s="5">
        <v>48483618</v>
      </c>
      <c r="J109" s="5">
        <v>573002804</v>
      </c>
      <c r="K109" s="5">
        <v>821305279</v>
      </c>
      <c r="L109" s="5">
        <v>159085411</v>
      </c>
      <c r="M109" s="5">
        <v>252174241</v>
      </c>
      <c r="N109" s="5">
        <v>322110841</v>
      </c>
    </row>
    <row r="110" spans="3:14" ht="15.5" x14ac:dyDescent="0.35">
      <c r="C110" t="s">
        <v>325</v>
      </c>
      <c r="D110" s="5">
        <v>36416567337</v>
      </c>
      <c r="E110" s="5">
        <v>34952096430</v>
      </c>
      <c r="F110" s="5">
        <v>37073412139</v>
      </c>
      <c r="G110" s="5">
        <v>37755660195</v>
      </c>
      <c r="I110" s="5">
        <v>37073412139</v>
      </c>
      <c r="J110" s="5">
        <v>41086692191</v>
      </c>
      <c r="K110" s="5">
        <v>25050393076</v>
      </c>
      <c r="L110" s="5">
        <v>23067604721</v>
      </c>
      <c r="M110" s="5">
        <v>9881816455</v>
      </c>
      <c r="N110" s="5">
        <v>9900132810</v>
      </c>
    </row>
    <row r="111" spans="3:14" ht="15.5" x14ac:dyDescent="0.35">
      <c r="C111" t="s">
        <v>122</v>
      </c>
      <c r="D111" s="5">
        <v>50017701057</v>
      </c>
      <c r="E111" s="5">
        <v>66020792214</v>
      </c>
      <c r="F111" s="5">
        <v>72872842781</v>
      </c>
      <c r="G111" s="5">
        <v>76936621153</v>
      </c>
      <c r="I111" s="5">
        <v>72872842781</v>
      </c>
      <c r="J111" s="5">
        <v>99568581826</v>
      </c>
      <c r="K111" s="5">
        <v>58497189934</v>
      </c>
      <c r="L111" s="5">
        <v>73668112208</v>
      </c>
      <c r="M111" s="5">
        <v>28340109391</v>
      </c>
      <c r="N111" s="5">
        <v>37535086176</v>
      </c>
    </row>
    <row r="112" spans="3:14" ht="15.5" x14ac:dyDescent="0.35">
      <c r="C112" t="s">
        <v>123</v>
      </c>
      <c r="D112" s="5">
        <v>50017701057</v>
      </c>
      <c r="E112" s="5">
        <v>66020792214</v>
      </c>
      <c r="F112" s="5">
        <v>72872842781</v>
      </c>
      <c r="G112" s="5">
        <v>76936621153</v>
      </c>
      <c r="I112" s="5">
        <v>72872842781</v>
      </c>
      <c r="J112" s="5">
        <v>99568581826</v>
      </c>
      <c r="K112" s="5">
        <v>58497189934</v>
      </c>
      <c r="L112" s="5">
        <v>73668112208</v>
      </c>
      <c r="M112" s="5">
        <v>28340109391</v>
      </c>
      <c r="N112" s="5">
        <v>37535086176</v>
      </c>
    </row>
    <row r="113" spans="2:14" ht="15.5" x14ac:dyDescent="0.35">
      <c r="C113" t="s">
        <v>119</v>
      </c>
    </row>
    <row r="114" spans="2:14" ht="15.5" x14ac:dyDescent="0.35">
      <c r="C114" t="s">
        <v>121</v>
      </c>
      <c r="D114" s="5">
        <v>39063132567</v>
      </c>
      <c r="E114" s="5">
        <v>49774472310</v>
      </c>
      <c r="F114" s="5">
        <v>56782946855</v>
      </c>
      <c r="G114" s="5">
        <v>65993126192</v>
      </c>
      <c r="I114" s="5">
        <v>56782946855</v>
      </c>
      <c r="J114" s="5">
        <v>93791364361</v>
      </c>
      <c r="K114" s="5">
        <v>52941675798</v>
      </c>
      <c r="L114" s="5">
        <v>68683679248</v>
      </c>
      <c r="M114" s="5">
        <v>23336580363</v>
      </c>
      <c r="N114" s="5">
        <v>32901583238</v>
      </c>
    </row>
    <row r="115" spans="2:14" ht="15.5" x14ac:dyDescent="0.35">
      <c r="C115" t="s">
        <v>124</v>
      </c>
      <c r="D115" s="5">
        <v>608749952791</v>
      </c>
      <c r="E115" s="5">
        <v>654639857200</v>
      </c>
      <c r="F115" s="5">
        <v>660915258128</v>
      </c>
      <c r="G115" s="5">
        <v>661933609051</v>
      </c>
      <c r="I115" s="5">
        <v>660915258128</v>
      </c>
      <c r="J115" s="5">
        <v>600004356505</v>
      </c>
      <c r="K115" s="5">
        <v>703309949514</v>
      </c>
      <c r="L115" s="5">
        <v>594667315162</v>
      </c>
      <c r="M115" s="5">
        <v>583369392797</v>
      </c>
      <c r="N115" s="5">
        <v>478627247031</v>
      </c>
    </row>
    <row r="116" spans="2:14" ht="15.5" x14ac:dyDescent="0.35">
      <c r="C116" t="s">
        <v>125</v>
      </c>
    </row>
    <row r="117" spans="2:14" ht="15.5" x14ac:dyDescent="0.35">
      <c r="C117" t="s">
        <v>126</v>
      </c>
      <c r="D117" s="5">
        <v>166666667500</v>
      </c>
      <c r="E117" s="5">
        <v>166666667500</v>
      </c>
      <c r="F117" s="5">
        <v>166666667500</v>
      </c>
      <c r="G117" s="5">
        <v>166666667500</v>
      </c>
      <c r="I117" s="5">
        <v>166666667500</v>
      </c>
      <c r="J117" s="5">
        <v>166666667500</v>
      </c>
      <c r="K117" s="5">
        <v>125000000000</v>
      </c>
      <c r="L117" s="5">
        <v>125000000000</v>
      </c>
      <c r="M117" s="5">
        <v>1000000000</v>
      </c>
      <c r="N117" s="5">
        <v>1000000000</v>
      </c>
    </row>
    <row r="118" spans="2:14" ht="15.5" x14ac:dyDescent="0.35">
      <c r="C118" t="s">
        <v>127</v>
      </c>
      <c r="D118" s="5">
        <v>342953910708</v>
      </c>
      <c r="E118" s="5">
        <v>342953910708</v>
      </c>
      <c r="F118" s="5">
        <v>342953910708</v>
      </c>
      <c r="G118" s="5">
        <v>342953910708</v>
      </c>
      <c r="I118" s="5">
        <v>342953910708</v>
      </c>
      <c r="J118" s="5">
        <v>342953910708</v>
      </c>
    </row>
    <row r="119" spans="2:14" ht="15.5" x14ac:dyDescent="0.35">
      <c r="C119" t="s">
        <v>128</v>
      </c>
      <c r="D119" s="5">
        <v>-3726018366</v>
      </c>
      <c r="E119" s="5">
        <v>40625742916</v>
      </c>
      <c r="F119" s="5">
        <v>51934083126</v>
      </c>
      <c r="G119" s="5">
        <v>74773899983</v>
      </c>
      <c r="I119" s="5">
        <v>51934083126</v>
      </c>
      <c r="J119" s="5">
        <v>118198394937</v>
      </c>
      <c r="K119" s="5">
        <v>96752651744</v>
      </c>
      <c r="L119" s="5">
        <v>43294868130</v>
      </c>
      <c r="M119" s="5">
        <v>161185354776</v>
      </c>
      <c r="N119" s="5">
        <v>119724228468</v>
      </c>
    </row>
    <row r="120" spans="2:14" ht="15.5" x14ac:dyDescent="0.35">
      <c r="C120" t="s">
        <v>257</v>
      </c>
      <c r="D120" s="5">
        <v>2500000000</v>
      </c>
      <c r="E120" s="5">
        <v>2500000000</v>
      </c>
      <c r="F120" s="5">
        <v>2500000000</v>
      </c>
      <c r="G120" s="5">
        <v>2500000000</v>
      </c>
      <c r="I120" s="5">
        <v>2500000000</v>
      </c>
      <c r="J120" s="5">
        <v>2500000000</v>
      </c>
      <c r="K120" s="5">
        <v>1500000000</v>
      </c>
      <c r="L120" s="5">
        <v>1000000000</v>
      </c>
    </row>
    <row r="121" spans="2:14" ht="15.5" x14ac:dyDescent="0.35">
      <c r="C121" t="s">
        <v>258</v>
      </c>
      <c r="D121" s="5">
        <v>-6226018366</v>
      </c>
      <c r="E121" s="5">
        <v>38125742916</v>
      </c>
      <c r="F121" s="5">
        <v>49434083126</v>
      </c>
      <c r="G121" s="5">
        <v>72273899983</v>
      </c>
      <c r="I121" s="5">
        <v>49434083126</v>
      </c>
      <c r="J121" s="5">
        <v>115698394937</v>
      </c>
      <c r="K121" s="5">
        <v>95252651744</v>
      </c>
      <c r="L121" s="5">
        <v>42294868130</v>
      </c>
      <c r="M121" s="5">
        <v>161185354776</v>
      </c>
      <c r="N121" s="5">
        <v>119724228468</v>
      </c>
    </row>
    <row r="122" spans="2:14" ht="15.5" x14ac:dyDescent="0.35">
      <c r="C122" t="s">
        <v>259</v>
      </c>
      <c r="D122" s="5">
        <v>-3726018366</v>
      </c>
      <c r="E122" s="5">
        <v>40625742916</v>
      </c>
      <c r="F122" s="5">
        <v>51934083126</v>
      </c>
      <c r="G122" s="5">
        <v>74773899983</v>
      </c>
      <c r="I122" s="5">
        <v>51934083126</v>
      </c>
      <c r="J122" s="5">
        <v>118198394937</v>
      </c>
      <c r="K122" s="5">
        <v>96752651744</v>
      </c>
      <c r="L122" s="5">
        <v>43294868130</v>
      </c>
      <c r="M122" s="5">
        <v>161185354776</v>
      </c>
      <c r="N122" s="5">
        <v>119724228468</v>
      </c>
    </row>
    <row r="123" spans="2:14" ht="15.5" x14ac:dyDescent="0.35">
      <c r="C123" t="s">
        <v>260</v>
      </c>
    </row>
    <row r="124" spans="2:14" ht="15.5" x14ac:dyDescent="0.35">
      <c r="C124" t="s">
        <v>10</v>
      </c>
      <c r="D124" s="5">
        <v>505894559842</v>
      </c>
      <c r="E124" s="5">
        <v>550246321124</v>
      </c>
      <c r="F124" s="5">
        <v>561554661334</v>
      </c>
      <c r="G124" s="5">
        <v>584394478191</v>
      </c>
      <c r="I124" s="5">
        <v>561554661334</v>
      </c>
      <c r="J124" s="5">
        <v>627818973145</v>
      </c>
      <c r="K124" s="5">
        <v>221752651744</v>
      </c>
      <c r="L124" s="5">
        <v>168294868130</v>
      </c>
      <c r="M124" s="5">
        <v>162185354776</v>
      </c>
      <c r="N124" s="5">
        <v>120724228468</v>
      </c>
    </row>
    <row r="125" spans="2:14" ht="15.5" x14ac:dyDescent="0.35">
      <c r="C125" t="s">
        <v>129</v>
      </c>
      <c r="D125" s="5">
        <v>1114644512633</v>
      </c>
      <c r="E125" s="5">
        <v>1204886178324</v>
      </c>
      <c r="F125" s="5">
        <v>1222469919462</v>
      </c>
      <c r="G125" s="5">
        <v>1246328087242</v>
      </c>
      <c r="I125" s="5">
        <v>1222469919462</v>
      </c>
      <c r="J125" s="5">
        <v>1227823329650</v>
      </c>
      <c r="K125" s="5">
        <v>925062601258</v>
      </c>
      <c r="L125" s="5">
        <v>762962183292</v>
      </c>
      <c r="M125" s="5">
        <v>745554747573</v>
      </c>
      <c r="N125" s="5">
        <v>599351475499</v>
      </c>
    </row>
    <row r="126" spans="2:14" ht="15.5" x14ac:dyDescent="0.35">
      <c r="C126" t="s">
        <v>130</v>
      </c>
      <c r="D126" s="5">
        <v>6666666700</v>
      </c>
      <c r="E126" s="5">
        <v>6666666700</v>
      </c>
      <c r="F126" s="5">
        <v>6666666700</v>
      </c>
      <c r="G126" s="5">
        <v>6666666700</v>
      </c>
      <c r="I126" s="5">
        <v>6666666700</v>
      </c>
      <c r="J126" s="5">
        <v>6666666700</v>
      </c>
      <c r="K126" s="5">
        <v>5000000000</v>
      </c>
      <c r="L126" s="5">
        <v>5000000000</v>
      </c>
      <c r="M126" s="5">
        <v>10000</v>
      </c>
      <c r="N126" s="5">
        <v>10000</v>
      </c>
    </row>
    <row r="128" spans="2:14" ht="15.5" x14ac:dyDescent="0.35">
      <c r="B128" t="s">
        <v>131</v>
      </c>
      <c r="C128" t="s">
        <v>132</v>
      </c>
      <c r="D128" s="5">
        <v>8870958930</v>
      </c>
      <c r="E128" s="5">
        <v>8157891016</v>
      </c>
      <c r="F128" s="5">
        <v>-11956142620</v>
      </c>
      <c r="G128" s="5">
        <v>55113467027</v>
      </c>
      <c r="I128" s="5">
        <v>-4996085663</v>
      </c>
      <c r="J128" s="5">
        <v>-144192294906</v>
      </c>
      <c r="K128" s="5">
        <v>-48130903423</v>
      </c>
      <c r="L128" s="5">
        <v>-35491748643</v>
      </c>
      <c r="M128" s="5">
        <v>-134042764874</v>
      </c>
      <c r="N128" s="5">
        <v>24900660932</v>
      </c>
    </row>
    <row r="129" spans="3:14" ht="15.5" x14ac:dyDescent="0.35">
      <c r="C129" t="s">
        <v>133</v>
      </c>
      <c r="D129" s="5">
        <v>133626406760</v>
      </c>
      <c r="E129" s="5">
        <v>131935144596</v>
      </c>
      <c r="F129" s="5">
        <v>149751612562</v>
      </c>
      <c r="G129" s="5">
        <v>160743916244</v>
      </c>
      <c r="I129" s="5">
        <v>491838290053</v>
      </c>
      <c r="J129" s="5">
        <v>573802700660</v>
      </c>
      <c r="K129" s="5">
        <v>759521424303</v>
      </c>
      <c r="L129" s="5">
        <v>399005732675</v>
      </c>
      <c r="M129" s="5">
        <v>557960976697</v>
      </c>
      <c r="N129" s="5">
        <v>721886492995</v>
      </c>
    </row>
    <row r="130" spans="3:14" ht="15.5" x14ac:dyDescent="0.35">
      <c r="C130" t="s">
        <v>134</v>
      </c>
      <c r="D130" s="5">
        <v>-82874525097</v>
      </c>
      <c r="E130" s="5">
        <v>-86506191120</v>
      </c>
      <c r="F130" s="5">
        <v>-127405234189</v>
      </c>
      <c r="G130" s="5">
        <v>-15066600423</v>
      </c>
      <c r="I130" s="5">
        <v>-298784823058</v>
      </c>
      <c r="J130" s="5">
        <v>-568421173530</v>
      </c>
      <c r="K130" s="5">
        <v>-642622914730</v>
      </c>
      <c r="L130" s="5">
        <v>-316831034987</v>
      </c>
      <c r="M130" s="5">
        <v>-546801842816</v>
      </c>
      <c r="N130" s="5">
        <v>-561374608625</v>
      </c>
    </row>
    <row r="131" spans="3:14" ht="15.5" x14ac:dyDescent="0.35">
      <c r="C131" t="s">
        <v>135</v>
      </c>
      <c r="D131" s="5">
        <v>-12805746609</v>
      </c>
      <c r="E131" s="5">
        <v>-13713981911</v>
      </c>
      <c r="F131" s="5">
        <v>-12164846789</v>
      </c>
      <c r="G131" s="5">
        <v>-12096497499</v>
      </c>
      <c r="I131" s="5">
        <v>-46635337477</v>
      </c>
      <c r="J131" s="5">
        <v>-52843930135</v>
      </c>
      <c r="K131" s="5">
        <v>-49448700050</v>
      </c>
      <c r="L131" s="5">
        <v>-43107188278</v>
      </c>
      <c r="M131" s="5">
        <v>-60768772288</v>
      </c>
      <c r="N131" s="5">
        <v>-60232431488</v>
      </c>
    </row>
    <row r="132" spans="3:14" ht="15.5" x14ac:dyDescent="0.35">
      <c r="C132" t="s">
        <v>724</v>
      </c>
      <c r="D132" s="5">
        <v>-15298282242</v>
      </c>
      <c r="E132" s="5">
        <v>-12847048214</v>
      </c>
      <c r="F132" s="5">
        <v>3352843990</v>
      </c>
      <c r="G132" s="5">
        <v>-32673488963</v>
      </c>
      <c r="I132" s="5">
        <v>-53224657873</v>
      </c>
      <c r="J132" s="5">
        <v>-45750505717</v>
      </c>
      <c r="K132" s="5">
        <v>-58417126116</v>
      </c>
      <c r="L132" s="5">
        <v>-31026591036</v>
      </c>
      <c r="M132" s="5">
        <v>-37996214703</v>
      </c>
      <c r="N132" s="5">
        <v>-34929473804</v>
      </c>
    </row>
    <row r="133" spans="3:14" ht="15.5" x14ac:dyDescent="0.35">
      <c r="C133" t="s">
        <v>614</v>
      </c>
      <c r="D133" s="5">
        <v>-176251513</v>
      </c>
      <c r="E133" s="5">
        <v>2542441858</v>
      </c>
      <c r="F133" s="5">
        <v>-202111421</v>
      </c>
      <c r="G133" s="5">
        <v>1136462155</v>
      </c>
      <c r="I133" s="5">
        <v>1574507193</v>
      </c>
      <c r="J133" s="5">
        <v>1746319881</v>
      </c>
      <c r="K133" s="5">
        <v>2099133081</v>
      </c>
      <c r="L133" s="5">
        <v>1132919178</v>
      </c>
      <c r="M133" s="5">
        <v>596365800</v>
      </c>
      <c r="N133" s="5">
        <v>233778674</v>
      </c>
    </row>
    <row r="134" spans="3:14" ht="15.5" x14ac:dyDescent="0.35">
      <c r="C134" t="s">
        <v>137</v>
      </c>
      <c r="D134" s="5">
        <v>-2326310803</v>
      </c>
      <c r="E134" s="5">
        <v>-1941153774</v>
      </c>
      <c r="F134" s="5">
        <v>-12989925383</v>
      </c>
      <c r="G134" s="5">
        <v>-35099684103</v>
      </c>
      <c r="I134" s="5">
        <v>-52760640165</v>
      </c>
      <c r="J134" s="5">
        <v>-10979955575</v>
      </c>
      <c r="K134" s="5">
        <v>-21226663206</v>
      </c>
      <c r="L134" s="5">
        <v>-11925529464</v>
      </c>
      <c r="M134" s="5">
        <v>-10257455051</v>
      </c>
      <c r="N134" s="5">
        <v>-13369855235</v>
      </c>
    </row>
    <row r="135" spans="3:14" ht="15.5" x14ac:dyDescent="0.35">
      <c r="C135" t="s">
        <v>805</v>
      </c>
      <c r="D135" s="5">
        <v>-11310325028</v>
      </c>
      <c r="E135" s="5">
        <v>-11311593050</v>
      </c>
      <c r="F135" s="5">
        <v>-12299204521</v>
      </c>
      <c r="G135" s="5">
        <v>-11841184305</v>
      </c>
      <c r="I135" s="5">
        <v>-47049738487</v>
      </c>
      <c r="J135" s="5">
        <v>-43073500002</v>
      </c>
      <c r="K135" s="5">
        <v>-38055616246</v>
      </c>
      <c r="L135" s="5">
        <v>-32760058617</v>
      </c>
      <c r="M135" s="5">
        <v>-36885524656</v>
      </c>
      <c r="N135" s="5">
        <v>-27350178931</v>
      </c>
    </row>
    <row r="136" spans="3:14" ht="15.5" x14ac:dyDescent="0.35">
      <c r="C136" t="s">
        <v>139</v>
      </c>
      <c r="D136" s="5">
        <v>-20070383364</v>
      </c>
      <c r="E136" s="5">
        <v>-9487266034</v>
      </c>
      <c r="F136" s="5">
        <v>798339432</v>
      </c>
      <c r="G136" s="5">
        <v>-33335631635</v>
      </c>
      <c r="I136" s="5">
        <v>28395464304</v>
      </c>
      <c r="J136" s="5">
        <v>363710962093</v>
      </c>
      <c r="K136" s="5">
        <v>55894445869</v>
      </c>
      <c r="L136" s="5">
        <v>35902244620</v>
      </c>
      <c r="M136" s="5">
        <v>150661854490</v>
      </c>
      <c r="N136" s="5">
        <v>-20891388553</v>
      </c>
    </row>
    <row r="137" spans="3:14" ht="15.5" x14ac:dyDescent="0.35">
      <c r="C137" t="s">
        <v>140</v>
      </c>
      <c r="D137" s="5">
        <v>-6689578357</v>
      </c>
      <c r="F137" s="5">
        <v>-2549130013</v>
      </c>
      <c r="G137" s="5">
        <v>-21111606500</v>
      </c>
      <c r="I137" s="5">
        <v>-37457152566</v>
      </c>
      <c r="J137" s="5">
        <v>-15738794012</v>
      </c>
      <c r="K137" s="5">
        <v>-7698911755</v>
      </c>
      <c r="L137" s="5">
        <v>-2099778780</v>
      </c>
      <c r="M137" s="5">
        <v>-15152126351</v>
      </c>
      <c r="N137" s="5">
        <v>-3776245194</v>
      </c>
    </row>
    <row r="138" spans="3:14" ht="15.5" x14ac:dyDescent="0.35">
      <c r="C138" t="s">
        <v>1475</v>
      </c>
    </row>
    <row r="139" spans="3:14" ht="15.5" x14ac:dyDescent="0.35">
      <c r="C139" t="s">
        <v>143</v>
      </c>
      <c r="D139" s="5">
        <v>-6689578357</v>
      </c>
      <c r="F139" s="5">
        <v>-2549130013</v>
      </c>
      <c r="G139" s="5">
        <v>-21206606500</v>
      </c>
      <c r="I139" s="5">
        <v>-37552152566</v>
      </c>
      <c r="J139" s="5">
        <v>-17000055273</v>
      </c>
      <c r="K139" s="5">
        <v>-7698911755</v>
      </c>
      <c r="L139" s="5">
        <v>-2099778780</v>
      </c>
      <c r="M139" s="5">
        <v>-15152126351</v>
      </c>
      <c r="N139" s="5">
        <v>-3806245194</v>
      </c>
    </row>
    <row r="140" spans="3:14" ht="15.5" x14ac:dyDescent="0.35">
      <c r="C140" t="s">
        <v>333</v>
      </c>
      <c r="G140" s="5">
        <v>95000000</v>
      </c>
      <c r="I140" s="5">
        <v>95000000</v>
      </c>
      <c r="J140" s="5">
        <v>1261261261</v>
      </c>
      <c r="N140" s="5">
        <v>30000000</v>
      </c>
    </row>
    <row r="141" spans="3:14" ht="15.5" x14ac:dyDescent="0.35">
      <c r="C141" t="s">
        <v>148</v>
      </c>
      <c r="D141" s="5">
        <v>-20070383364</v>
      </c>
      <c r="E141" s="5">
        <v>-9487266034</v>
      </c>
      <c r="F141" s="5">
        <v>798339432</v>
      </c>
      <c r="G141" s="5">
        <v>-33335631635</v>
      </c>
      <c r="I141" s="5">
        <v>28395464304</v>
      </c>
      <c r="J141" s="5">
        <v>363710962093</v>
      </c>
      <c r="K141" s="5">
        <v>55894445869</v>
      </c>
      <c r="L141" s="5">
        <v>35902244620</v>
      </c>
      <c r="M141" s="5">
        <v>150661854490</v>
      </c>
      <c r="N141" s="5">
        <v>-20891388553</v>
      </c>
    </row>
    <row r="142" spans="3:14" ht="15.5" x14ac:dyDescent="0.35">
      <c r="C142" t="s">
        <v>149</v>
      </c>
      <c r="D142" s="5">
        <v>270452719776</v>
      </c>
      <c r="E142" s="5">
        <v>124560142271</v>
      </c>
      <c r="F142" s="5">
        <v>156424865419</v>
      </c>
      <c r="G142" s="5">
        <v>99933858520</v>
      </c>
      <c r="I142" s="5">
        <v>716839094867</v>
      </c>
      <c r="J142" s="5">
        <v>623595069428</v>
      </c>
      <c r="K142" s="5">
        <v>359497843010</v>
      </c>
      <c r="L142" s="5">
        <v>124610952144</v>
      </c>
      <c r="M142" s="5">
        <v>171016640527</v>
      </c>
      <c r="N142" s="5">
        <v>129559350186</v>
      </c>
    </row>
    <row r="143" spans="3:14" ht="15.5" x14ac:dyDescent="0.35">
      <c r="C143" t="s">
        <v>1476</v>
      </c>
      <c r="J143" s="5">
        <v>384620578208</v>
      </c>
    </row>
    <row r="144" spans="3:14" ht="15.5" x14ac:dyDescent="0.35">
      <c r="C144" t="s">
        <v>456</v>
      </c>
      <c r="J144" s="5">
        <v>100000000000</v>
      </c>
      <c r="K144" s="5">
        <v>10000000000</v>
      </c>
      <c r="L144" s="5">
        <v>70000000000</v>
      </c>
      <c r="N144" s="5">
        <v>22125000000</v>
      </c>
    </row>
    <row r="145" spans="3:14" ht="15.5" x14ac:dyDescent="0.35">
      <c r="C145" t="s">
        <v>503</v>
      </c>
      <c r="K145" s="5">
        <v>3067644000</v>
      </c>
      <c r="L145" s="5">
        <v>26436356000</v>
      </c>
      <c r="M145" s="5">
        <v>6965778948</v>
      </c>
    </row>
    <row r="146" spans="3:14" ht="15.5" x14ac:dyDescent="0.35">
      <c r="C146" t="s">
        <v>285</v>
      </c>
      <c r="D146" s="5">
        <v>-620000000</v>
      </c>
      <c r="E146" s="5">
        <v>620000000</v>
      </c>
      <c r="F146" s="5">
        <v>12000000000</v>
      </c>
      <c r="G146" s="5">
        <v>10000000000</v>
      </c>
      <c r="I146" s="5">
        <v>22000000000</v>
      </c>
      <c r="L146" s="5">
        <v>27950000000</v>
      </c>
    </row>
    <row r="147" spans="3:14" ht="15.5" x14ac:dyDescent="0.35">
      <c r="C147" t="s">
        <v>153</v>
      </c>
      <c r="D147" s="5">
        <v>-295087309586</v>
      </c>
      <c r="E147" s="5">
        <v>-123228426995</v>
      </c>
      <c r="F147" s="5">
        <v>-125906596733</v>
      </c>
      <c r="I147" s="5">
        <v>-634473310137</v>
      </c>
      <c r="J147" s="5">
        <v>-700894210462</v>
      </c>
      <c r="K147" s="5">
        <v>-263154955689</v>
      </c>
      <c r="L147" s="5">
        <v>-166561432954</v>
      </c>
      <c r="M147" s="5">
        <v>-16895220703</v>
      </c>
      <c r="N147" s="5">
        <v>-163708154423</v>
      </c>
    </row>
    <row r="148" spans="3:14" ht="15.5" x14ac:dyDescent="0.35">
      <c r="C148" t="s">
        <v>656</v>
      </c>
      <c r="G148" s="5">
        <v>-107952620299</v>
      </c>
    </row>
    <row r="149" spans="3:14" ht="15.5" x14ac:dyDescent="0.35">
      <c r="C149" t="s">
        <v>655</v>
      </c>
      <c r="G149" s="5">
        <v>-10133474577</v>
      </c>
    </row>
    <row r="150" spans="3:14" ht="15.5" x14ac:dyDescent="0.35">
      <c r="C150" t="s">
        <v>1477</v>
      </c>
      <c r="D150" s="5">
        <v>-295087309586</v>
      </c>
      <c r="E150" s="5">
        <v>-123228426995</v>
      </c>
      <c r="F150" s="5">
        <v>-125906596733</v>
      </c>
      <c r="G150" s="5">
        <v>-118086094876</v>
      </c>
      <c r="I150" s="5">
        <v>-634473310137</v>
      </c>
      <c r="J150" s="5">
        <v>-700894210462</v>
      </c>
      <c r="K150" s="5">
        <v>-263154955689</v>
      </c>
      <c r="L150" s="5">
        <v>-166561432954</v>
      </c>
      <c r="M150" s="5">
        <v>-16895220703</v>
      </c>
      <c r="N150" s="5">
        <v>-163708154423</v>
      </c>
    </row>
    <row r="151" spans="3:14" ht="15.5" x14ac:dyDescent="0.35">
      <c r="C151" t="s">
        <v>281</v>
      </c>
      <c r="D151" s="5">
        <v>-3666666667</v>
      </c>
      <c r="E151" s="5">
        <v>-1833333333</v>
      </c>
      <c r="F151" s="5">
        <v>-1416666667</v>
      </c>
      <c r="I151" s="5">
        <v>-1416666667</v>
      </c>
      <c r="K151" s="5">
        <v>-27950000000</v>
      </c>
    </row>
    <row r="152" spans="3:14" ht="15.5" x14ac:dyDescent="0.35">
      <c r="C152" t="s">
        <v>372</v>
      </c>
      <c r="D152" s="5">
        <v>9008474546</v>
      </c>
      <c r="E152" s="5">
        <v>-9008474546</v>
      </c>
      <c r="F152" s="5">
        <v>-40158898320</v>
      </c>
      <c r="I152" s="5">
        <v>-40158898320</v>
      </c>
      <c r="J152" s="5">
        <v>-42533898326</v>
      </c>
      <c r="K152" s="5">
        <v>-24364406796</v>
      </c>
      <c r="L152" s="5">
        <v>-9499999976</v>
      </c>
      <c r="M152" s="5">
        <v>-8499999996</v>
      </c>
      <c r="N152" s="5">
        <v>-3999999996</v>
      </c>
    </row>
    <row r="153" spans="3:14" ht="15.5" x14ac:dyDescent="0.35">
      <c r="C153" t="s">
        <v>343</v>
      </c>
      <c r="E153" s="5">
        <v>-450000000</v>
      </c>
      <c r="I153" s="5">
        <v>-450000000</v>
      </c>
      <c r="J153" s="5">
        <v>-450000000</v>
      </c>
      <c r="K153" s="5">
        <v>-450000000</v>
      </c>
      <c r="L153" s="5">
        <v>-450000000</v>
      </c>
      <c r="M153" s="5">
        <v>-1200000000</v>
      </c>
      <c r="N153" s="5">
        <v>-1200000000</v>
      </c>
    </row>
    <row r="154" spans="3:14" ht="15.5" x14ac:dyDescent="0.35">
      <c r="C154" t="s">
        <v>289</v>
      </c>
      <c r="D154" s="5">
        <v>-157601433</v>
      </c>
      <c r="E154" s="5">
        <v>-147173431</v>
      </c>
      <c r="F154" s="5">
        <v>-144364267</v>
      </c>
      <c r="G154" s="5">
        <v>-183395279</v>
      </c>
      <c r="I154" s="5">
        <v>-611421939</v>
      </c>
      <c r="J154" s="5">
        <v>-626576755</v>
      </c>
      <c r="K154" s="5">
        <v>-751678656</v>
      </c>
      <c r="L154" s="5">
        <v>-583630594</v>
      </c>
      <c r="M154" s="5">
        <v>-725344286</v>
      </c>
      <c r="N154" s="5">
        <v>-864187020</v>
      </c>
    </row>
    <row r="155" spans="3:14" ht="15.5" x14ac:dyDescent="0.35">
      <c r="C155" t="s">
        <v>544</v>
      </c>
      <c r="N155" s="5">
        <v>-2803397300</v>
      </c>
    </row>
    <row r="156" spans="3:14" ht="15.5" x14ac:dyDescent="0.35">
      <c r="C156" t="s">
        <v>1478</v>
      </c>
      <c r="G156" s="5">
        <v>-25000000000</v>
      </c>
      <c r="I156" s="5">
        <v>-33333333500</v>
      </c>
      <c r="L156" s="5">
        <v>-36000000000</v>
      </c>
    </row>
    <row r="157" spans="3:14" ht="15.5" x14ac:dyDescent="0.35">
      <c r="C157" t="s">
        <v>157</v>
      </c>
      <c r="D157" s="5">
        <v>-17889002791</v>
      </c>
      <c r="E157" s="5">
        <v>-1329375018</v>
      </c>
      <c r="F157" s="5">
        <v>-13706933201</v>
      </c>
      <c r="G157" s="5">
        <v>666228892</v>
      </c>
      <c r="I157" s="5">
        <v>-14057773925</v>
      </c>
      <c r="J157" s="5">
        <v>181015088741</v>
      </c>
      <c r="K157" s="5">
        <v>64630691</v>
      </c>
      <c r="L157" s="5">
        <v>-1689282803</v>
      </c>
      <c r="M157" s="5">
        <v>1466963265</v>
      </c>
      <c r="N157" s="5">
        <v>233027185</v>
      </c>
    </row>
    <row r="158" spans="3:14" ht="15.5" x14ac:dyDescent="0.35">
      <c r="C158" t="s">
        <v>158</v>
      </c>
      <c r="E158" s="5">
        <v>167180334738</v>
      </c>
      <c r="I158" s="5">
        <v>181253618924</v>
      </c>
      <c r="J158" s="5">
        <v>245638795</v>
      </c>
      <c r="K158" s="5">
        <v>185739152</v>
      </c>
      <c r="L158" s="5">
        <v>1864347893</v>
      </c>
      <c r="M158" s="5">
        <v>397353632</v>
      </c>
      <c r="N158" s="5">
        <v>164287891</v>
      </c>
    </row>
    <row r="159" spans="3:14" ht="15.5" x14ac:dyDescent="0.35">
      <c r="C159" t="s">
        <v>290</v>
      </c>
      <c r="D159" s="5">
        <v>-98577116</v>
      </c>
      <c r="E159" s="5">
        <v>-28063820</v>
      </c>
      <c r="F159" s="5">
        <v>-2551688</v>
      </c>
      <c r="G159" s="5">
        <v>-11182398</v>
      </c>
      <c r="I159" s="5">
        <v>-15510261</v>
      </c>
      <c r="J159" s="5">
        <v>-7108612</v>
      </c>
      <c r="K159" s="5">
        <v>-4731048</v>
      </c>
      <c r="L159" s="5">
        <v>10674062</v>
      </c>
      <c r="M159" s="5">
        <v>30996</v>
      </c>
      <c r="N159" s="5">
        <v>38556</v>
      </c>
    </row>
    <row r="160" spans="3:14" ht="15.5" x14ac:dyDescent="0.35">
      <c r="C160" t="s">
        <v>159</v>
      </c>
      <c r="D160" s="5">
        <v>-17987579907</v>
      </c>
      <c r="E160" s="5">
        <v>165822895900</v>
      </c>
      <c r="F160" s="5">
        <v>-13709484889</v>
      </c>
      <c r="G160" s="5">
        <v>655046494</v>
      </c>
      <c r="I160" s="5">
        <v>167180334738</v>
      </c>
      <c r="J160" s="5">
        <v>181253618924</v>
      </c>
      <c r="K160" s="5">
        <v>245638795</v>
      </c>
      <c r="L160" s="5">
        <v>185739152</v>
      </c>
      <c r="M160" s="5">
        <v>1864347893</v>
      </c>
      <c r="N160" s="5">
        <v>397353632</v>
      </c>
    </row>
    <row r="162" spans="2:14" ht="15.5" x14ac:dyDescent="0.35">
      <c r="B162" t="s">
        <v>160</v>
      </c>
      <c r="C162" t="s">
        <v>12</v>
      </c>
      <c r="D162" s="5">
        <v>6670000000</v>
      </c>
      <c r="E162" s="5">
        <v>6670000000</v>
      </c>
      <c r="F162" s="5">
        <v>6670000000</v>
      </c>
      <c r="G162" s="5">
        <v>6670000000</v>
      </c>
      <c r="I162" s="5">
        <v>6670000000</v>
      </c>
      <c r="J162" s="5">
        <v>6670000000</v>
      </c>
      <c r="K162" s="5">
        <v>5000000000</v>
      </c>
      <c r="L162" s="5">
        <v>5000000000</v>
      </c>
      <c r="M162" s="5">
        <v>0</v>
      </c>
      <c r="N162" s="5">
        <v>0</v>
      </c>
    </row>
    <row r="163" spans="2:14" ht="15.5" x14ac:dyDescent="0.35">
      <c r="C163" t="s">
        <v>161</v>
      </c>
      <c r="D163" s="6">
        <v>-6.65</v>
      </c>
      <c r="E163" s="6">
        <v>-1.72</v>
      </c>
      <c r="F163" s="6">
        <v>-3.4</v>
      </c>
      <c r="G163" s="6">
        <v>-1.7</v>
      </c>
    </row>
    <row r="164" spans="2:14" ht="15.5" x14ac:dyDescent="0.35">
      <c r="C164" t="s">
        <v>162</v>
      </c>
      <c r="D164" s="6">
        <v>-10.53</v>
      </c>
      <c r="E164" s="6">
        <v>-48.84</v>
      </c>
      <c r="F164" s="6">
        <v>-28.24</v>
      </c>
      <c r="G164" s="6">
        <v>-48.82</v>
      </c>
    </row>
    <row r="165" spans="2:14" ht="15.5" x14ac:dyDescent="0.35">
      <c r="C165" t="s">
        <v>61</v>
      </c>
      <c r="D165" s="6">
        <v>4.08</v>
      </c>
      <c r="E165" s="6">
        <v>5.48</v>
      </c>
      <c r="F165" s="6">
        <v>9.67</v>
      </c>
      <c r="G165" s="6">
        <v>3.3</v>
      </c>
    </row>
    <row r="166" spans="2:14" ht="15.5" x14ac:dyDescent="0.35">
      <c r="C166" t="s">
        <v>163</v>
      </c>
      <c r="D166" s="5">
        <v>-28140000000</v>
      </c>
      <c r="E166" s="5">
        <v>3980000000</v>
      </c>
      <c r="F166" s="5">
        <v>-6460000000</v>
      </c>
      <c r="G166" s="6">
        <v>4019999999.9999995</v>
      </c>
    </row>
    <row r="167" spans="2:14" ht="15.5" x14ac:dyDescent="0.35">
      <c r="C167" t="s">
        <v>164</v>
      </c>
      <c r="D167" s="6">
        <v>-3.9800000000000002E-2</v>
      </c>
      <c r="E167" s="6">
        <v>-9.4999999999999998E-3</v>
      </c>
      <c r="F167" s="6">
        <v>-1.8600000000000002E-2</v>
      </c>
      <c r="G167" s="6">
        <v>-9.1000000000000004E-3</v>
      </c>
    </row>
    <row r="168" spans="2:14" ht="15.5" x14ac:dyDescent="0.35">
      <c r="C168" t="s">
        <v>165</v>
      </c>
      <c r="D168" s="6">
        <v>-8.77E-2</v>
      </c>
      <c r="E168" s="6">
        <v>-2.0799999999999999E-2</v>
      </c>
      <c r="F168" s="6">
        <v>-4.0399999999999998E-2</v>
      </c>
      <c r="G168" s="6">
        <v>-1.9400000000000001E-2</v>
      </c>
    </row>
    <row r="169" spans="2:14" ht="15.5" x14ac:dyDescent="0.35">
      <c r="C169" t="s">
        <v>166</v>
      </c>
      <c r="D169" s="6">
        <v>-5.6600000000000004E-2</v>
      </c>
      <c r="E169" s="6">
        <v>-4.0000000000000002E-4</v>
      </c>
      <c r="F169" s="6">
        <v>-1.6500000000000001E-2</v>
      </c>
      <c r="G169" s="6">
        <v>-4.0000000000000002E-4</v>
      </c>
    </row>
    <row r="170" spans="2:14" ht="15.5" x14ac:dyDescent="0.35">
      <c r="C170" t="s">
        <v>167</v>
      </c>
      <c r="D170" s="6">
        <v>-2.67</v>
      </c>
      <c r="E170" s="6">
        <v>-0.02</v>
      </c>
      <c r="F170" s="6">
        <v>-0.88</v>
      </c>
      <c r="G170" s="6">
        <v>-0.02</v>
      </c>
    </row>
    <row r="171" spans="2:14" ht="15.5" x14ac:dyDescent="0.35">
      <c r="C171" t="s">
        <v>168</v>
      </c>
      <c r="D171" s="5">
        <v>506000000000</v>
      </c>
      <c r="E171" s="5">
        <v>550000000000</v>
      </c>
      <c r="F171" s="5">
        <v>562000000000</v>
      </c>
      <c r="G171" s="5">
        <v>584000000000</v>
      </c>
    </row>
    <row r="172" spans="2:14" ht="15.5" x14ac:dyDescent="0.35">
      <c r="C172" t="s">
        <v>169</v>
      </c>
      <c r="D172" s="6">
        <v>0.92</v>
      </c>
      <c r="E172" s="6">
        <v>1.02</v>
      </c>
      <c r="F172" s="6">
        <v>1.1399999999999999</v>
      </c>
      <c r="G172" s="6">
        <v>0.95</v>
      </c>
    </row>
    <row r="173" spans="2:14" ht="15.5" x14ac:dyDescent="0.35">
      <c r="C173" t="s">
        <v>170</v>
      </c>
      <c r="D173" s="6">
        <v>75.88</v>
      </c>
      <c r="E173" s="6">
        <v>82.54</v>
      </c>
      <c r="F173" s="6">
        <v>84.23</v>
      </c>
      <c r="G173" s="6">
        <v>87.66</v>
      </c>
    </row>
    <row r="174" spans="2:14" ht="15.5" x14ac:dyDescent="0.35">
      <c r="C174" t="s">
        <v>171</v>
      </c>
      <c r="D174" s="6">
        <v>0.92</v>
      </c>
      <c r="E174" s="6">
        <v>1.02</v>
      </c>
      <c r="F174" s="6">
        <v>1.1399999999999999</v>
      </c>
      <c r="G174" s="6">
        <v>0.95</v>
      </c>
    </row>
    <row r="175" spans="2:14" ht="15.5" x14ac:dyDescent="0.35">
      <c r="C175" t="s">
        <v>172</v>
      </c>
      <c r="D175" s="6">
        <v>75.88</v>
      </c>
      <c r="E175" s="6">
        <v>82.54</v>
      </c>
      <c r="F175" s="6">
        <v>84.23</v>
      </c>
      <c r="G175" s="6">
        <v>87.66</v>
      </c>
    </row>
    <row r="176" spans="2:14" ht="15.5" x14ac:dyDescent="0.35">
      <c r="C176" t="s">
        <v>173</v>
      </c>
      <c r="D176" s="5">
        <v>518000000000</v>
      </c>
      <c r="E176" s="5">
        <v>522000000000</v>
      </c>
      <c r="F176" s="5">
        <v>523000000000</v>
      </c>
      <c r="G176" s="5">
        <v>524000000000</v>
      </c>
    </row>
    <row r="177" spans="3:14" ht="15.5" x14ac:dyDescent="0.35">
      <c r="C177" t="s">
        <v>174</v>
      </c>
      <c r="D177" s="5">
        <v>39000000000</v>
      </c>
      <c r="E177" s="5">
        <v>50000000000</v>
      </c>
      <c r="F177" s="5">
        <v>57000000000</v>
      </c>
      <c r="G177" s="5">
        <v>66000000000</v>
      </c>
    </row>
    <row r="178" spans="3:14" ht="15.5" x14ac:dyDescent="0.35">
      <c r="C178" t="s">
        <v>175</v>
      </c>
      <c r="D178" s="5">
        <v>506000000000</v>
      </c>
      <c r="E178" s="5">
        <v>550000000000</v>
      </c>
      <c r="F178" s="5">
        <v>562000000000</v>
      </c>
      <c r="G178" s="5">
        <v>584000000000</v>
      </c>
    </row>
    <row r="179" spans="3:14" ht="15.5" x14ac:dyDescent="0.35">
      <c r="C179" t="s">
        <v>24</v>
      </c>
      <c r="D179" s="5">
        <v>557000000000</v>
      </c>
      <c r="E179" s="5">
        <v>572000000000</v>
      </c>
      <c r="F179" s="5">
        <v>580000000000</v>
      </c>
      <c r="G179" s="5">
        <v>590000000000</v>
      </c>
    </row>
    <row r="180" spans="3:14" ht="15.5" x14ac:dyDescent="0.35">
      <c r="C180" t="s">
        <v>21</v>
      </c>
      <c r="D180" s="5">
        <v>409000000000</v>
      </c>
      <c r="E180" s="5">
        <v>406000000000</v>
      </c>
      <c r="F180" s="5">
        <v>413000000000</v>
      </c>
      <c r="G180" s="5">
        <v>409000000000</v>
      </c>
    </row>
    <row r="181" spans="3:14" ht="15.5" x14ac:dyDescent="0.35">
      <c r="C181" t="s">
        <v>176</v>
      </c>
      <c r="D181" s="5">
        <v>345000000000</v>
      </c>
      <c r="E181" s="5">
        <v>409000000000</v>
      </c>
      <c r="F181" s="5">
        <v>426000000000</v>
      </c>
      <c r="G181" s="5">
        <v>456000000000</v>
      </c>
    </row>
    <row r="182" spans="3:14" ht="15.5" x14ac:dyDescent="0.35">
      <c r="C182" t="s">
        <v>177</v>
      </c>
      <c r="D182" s="5">
        <v>9000000000</v>
      </c>
      <c r="E182" s="5">
        <v>8000000000</v>
      </c>
      <c r="F182" s="5">
        <v>-12000000000</v>
      </c>
      <c r="G182" s="5">
        <v>55000000000</v>
      </c>
    </row>
    <row r="183" spans="3:14" ht="15.5" x14ac:dyDescent="0.35">
      <c r="C183" t="s">
        <v>178</v>
      </c>
      <c r="D183" s="5">
        <v>-7000000000</v>
      </c>
      <c r="F183" s="5">
        <v>-3000000000</v>
      </c>
      <c r="G183" s="5">
        <v>-21000000000</v>
      </c>
    </row>
    <row r="184" spans="3:14" ht="15.5" x14ac:dyDescent="0.35">
      <c r="C184" t="s">
        <v>13</v>
      </c>
      <c r="D184" s="5">
        <v>2000000000</v>
      </c>
      <c r="E184" s="5">
        <v>8000000000</v>
      </c>
      <c r="F184" s="5">
        <v>-15000000000</v>
      </c>
      <c r="G184" s="5">
        <v>34000000000</v>
      </c>
    </row>
    <row r="185" spans="3:14" ht="15.5" x14ac:dyDescent="0.35">
      <c r="C185" t="s">
        <v>16</v>
      </c>
      <c r="D185" s="6">
        <v>0.33</v>
      </c>
      <c r="E185" s="6">
        <v>1.22</v>
      </c>
      <c r="F185" s="6">
        <v>-2.1800000000000002</v>
      </c>
      <c r="G185" s="6">
        <v>5.09</v>
      </c>
    </row>
    <row r="186" spans="3:14" ht="15.5" x14ac:dyDescent="0.35">
      <c r="C186" t="s">
        <v>46</v>
      </c>
      <c r="I186" s="6">
        <v>-4.99</v>
      </c>
      <c r="J186" s="6">
        <v>3.12</v>
      </c>
      <c r="K186" s="6">
        <v>10.6</v>
      </c>
      <c r="L186" s="6">
        <v>8.42</v>
      </c>
      <c r="M186" s="6">
        <v>4101034.84</v>
      </c>
      <c r="N186" s="6">
        <v>4711340.05</v>
      </c>
    </row>
    <row r="187" spans="3:14" ht="15.5" x14ac:dyDescent="0.35">
      <c r="C187" t="s">
        <v>60</v>
      </c>
      <c r="I187" s="6">
        <v>-19.239999999999998</v>
      </c>
      <c r="J187" s="6">
        <v>29.17</v>
      </c>
      <c r="K187" s="5">
        <v>0</v>
      </c>
      <c r="L187" s="5">
        <v>0</v>
      </c>
      <c r="M187" s="5">
        <v>0</v>
      </c>
      <c r="N187" s="5">
        <v>0</v>
      </c>
    </row>
    <row r="188" spans="3:14" ht="15.5" x14ac:dyDescent="0.35">
      <c r="C188" t="s">
        <v>63</v>
      </c>
      <c r="I188" s="6">
        <v>1.55</v>
      </c>
      <c r="J188" s="6">
        <v>1.06</v>
      </c>
      <c r="K188" s="5">
        <v>0</v>
      </c>
      <c r="L188" s="5">
        <v>0</v>
      </c>
      <c r="M188" s="5">
        <v>0</v>
      </c>
      <c r="N188" s="5">
        <v>0</v>
      </c>
    </row>
    <row r="189" spans="3:14" ht="15.5" x14ac:dyDescent="0.35">
      <c r="C189" t="s">
        <v>179</v>
      </c>
      <c r="I189" s="5">
        <v>29780000000</v>
      </c>
      <c r="J189" s="5">
        <v>82860000000</v>
      </c>
      <c r="K189" s="5">
        <v>118370000000</v>
      </c>
      <c r="L189" s="5">
        <v>99380000000</v>
      </c>
      <c r="M189" s="5">
        <v>100270000000</v>
      </c>
      <c r="N189" s="5">
        <v>98920000000</v>
      </c>
    </row>
    <row r="190" spans="3:14" ht="15.5" x14ac:dyDescent="0.35">
      <c r="C190" t="s">
        <v>180</v>
      </c>
      <c r="I190" s="6">
        <v>-2.7200000000000002E-2</v>
      </c>
      <c r="J190" s="6">
        <v>1.7000000000000001E-2</v>
      </c>
      <c r="K190" s="6">
        <v>5.7300000000000004E-2</v>
      </c>
      <c r="L190" s="6">
        <v>5.5199999999999999E-2</v>
      </c>
      <c r="M190" s="6">
        <v>5.5E-2</v>
      </c>
      <c r="N190" s="6">
        <v>7.8600000000000003E-2</v>
      </c>
    </row>
    <row r="191" spans="3:14" ht="15.5" x14ac:dyDescent="0.35">
      <c r="C191" t="s">
        <v>181</v>
      </c>
      <c r="I191" s="6">
        <v>-5.9200000000000003E-2</v>
      </c>
      <c r="J191" s="6">
        <v>3.32E-2</v>
      </c>
      <c r="K191" s="6">
        <v>0.23899999999999999</v>
      </c>
      <c r="L191" s="6">
        <v>0.25009999999999999</v>
      </c>
      <c r="M191" s="6">
        <v>0.25290000000000001</v>
      </c>
      <c r="N191" s="6">
        <v>0.39030000000000004</v>
      </c>
    </row>
    <row r="192" spans="3:14" ht="15.5" x14ac:dyDescent="0.35">
      <c r="C192" t="s">
        <v>182</v>
      </c>
      <c r="I192" s="6">
        <v>1.9799999999999998E-2</v>
      </c>
      <c r="J192" s="6">
        <v>0.1401</v>
      </c>
      <c r="K192" s="6">
        <v>0.41070000000000001</v>
      </c>
      <c r="L192" s="6">
        <v>0.40889999999999999</v>
      </c>
      <c r="M192" s="6">
        <v>0.51500000000000001</v>
      </c>
      <c r="N192" s="6">
        <v>1.1265000000000001</v>
      </c>
    </row>
    <row r="193" spans="2:14" ht="15.5" x14ac:dyDescent="0.35">
      <c r="C193" t="s">
        <v>183</v>
      </c>
      <c r="I193" s="6">
        <v>0.28999999999999998</v>
      </c>
      <c r="J193" s="6">
        <v>1.64</v>
      </c>
      <c r="K193" s="6">
        <v>2.78</v>
      </c>
      <c r="L193" s="6">
        <v>2.73</v>
      </c>
      <c r="M193" s="6">
        <v>2.42</v>
      </c>
      <c r="N193" s="6">
        <v>3.21</v>
      </c>
    </row>
    <row r="194" spans="2:14" ht="15.5" x14ac:dyDescent="0.35">
      <c r="C194" t="s">
        <v>57</v>
      </c>
      <c r="I194" s="6">
        <v>1.1399999999999999</v>
      </c>
      <c r="J194" s="6">
        <v>0.97</v>
      </c>
      <c r="K194" s="5">
        <v>0</v>
      </c>
      <c r="L194" s="5">
        <v>0</v>
      </c>
      <c r="M194" s="5">
        <v>0</v>
      </c>
      <c r="N194" s="5">
        <v>0</v>
      </c>
    </row>
    <row r="195" spans="2:14" ht="15.5" x14ac:dyDescent="0.35">
      <c r="C195" t="s">
        <v>54</v>
      </c>
      <c r="I195" s="6">
        <v>84.23</v>
      </c>
      <c r="J195" s="6">
        <v>94.17</v>
      </c>
      <c r="K195" s="6">
        <v>44.35</v>
      </c>
      <c r="L195" s="6">
        <v>33.659999999999997</v>
      </c>
      <c r="M195" s="6">
        <v>16218535.48</v>
      </c>
      <c r="N195" s="6">
        <v>12072422.85</v>
      </c>
    </row>
    <row r="196" spans="2:14" ht="15.5" x14ac:dyDescent="0.35">
      <c r="C196" t="s">
        <v>184</v>
      </c>
      <c r="I196" s="6">
        <v>1.1399999999999999</v>
      </c>
      <c r="J196" s="6">
        <v>0.97</v>
      </c>
      <c r="K196" s="5">
        <v>0</v>
      </c>
      <c r="L196" s="5">
        <v>0</v>
      </c>
      <c r="M196" s="5">
        <v>0</v>
      </c>
      <c r="N196" s="5">
        <v>0</v>
      </c>
    </row>
    <row r="197" spans="2:14" ht="15.5" x14ac:dyDescent="0.35">
      <c r="C197" t="s">
        <v>185</v>
      </c>
      <c r="I197" s="6">
        <v>84.23</v>
      </c>
      <c r="J197" s="6">
        <v>94.17</v>
      </c>
      <c r="K197" s="6">
        <v>44.35</v>
      </c>
      <c r="L197" s="6">
        <v>33.659999999999997</v>
      </c>
      <c r="M197" s="6">
        <v>16218535.48</v>
      </c>
      <c r="N197" s="6">
        <v>12072422.85</v>
      </c>
    </row>
    <row r="198" spans="2:14" ht="15.5" x14ac:dyDescent="0.35">
      <c r="C198" t="s">
        <v>186</v>
      </c>
      <c r="I198" s="5">
        <v>523000000000</v>
      </c>
      <c r="J198" s="5">
        <v>445000000000</v>
      </c>
      <c r="K198" s="5">
        <v>506000000000</v>
      </c>
      <c r="L198" s="5">
        <v>408000000000</v>
      </c>
      <c r="M198" s="5">
        <v>436000000000</v>
      </c>
      <c r="N198" s="5">
        <v>282000000000</v>
      </c>
    </row>
    <row r="199" spans="2:14" ht="15.5" x14ac:dyDescent="0.35">
      <c r="C199" t="s">
        <v>187</v>
      </c>
      <c r="I199" s="5">
        <v>57000000000</v>
      </c>
      <c r="J199" s="5">
        <v>93000000000</v>
      </c>
      <c r="K199" s="5">
        <v>52000000000</v>
      </c>
      <c r="L199" s="5">
        <v>67000000000</v>
      </c>
      <c r="M199" s="5">
        <v>21000000000</v>
      </c>
      <c r="N199" s="5">
        <v>30000000000</v>
      </c>
    </row>
    <row r="200" spans="2:14" ht="15.5" x14ac:dyDescent="0.35">
      <c r="C200" t="s">
        <v>26</v>
      </c>
      <c r="I200" s="5">
        <v>580000000000</v>
      </c>
      <c r="J200" s="5">
        <v>538000000000</v>
      </c>
      <c r="K200" s="5">
        <v>558000000000</v>
      </c>
      <c r="L200" s="5">
        <v>475000000000</v>
      </c>
      <c r="M200" s="5">
        <v>457000000000</v>
      </c>
      <c r="N200" s="5">
        <v>312000000000</v>
      </c>
    </row>
    <row r="201" spans="2:14" ht="15.5" x14ac:dyDescent="0.35">
      <c r="C201" t="s">
        <v>23</v>
      </c>
      <c r="I201" s="5">
        <v>413000000000</v>
      </c>
      <c r="J201" s="5">
        <v>357000000000</v>
      </c>
      <c r="K201" s="5">
        <v>558000000000</v>
      </c>
      <c r="L201" s="5">
        <v>475000000000</v>
      </c>
      <c r="M201" s="5">
        <v>455000000000</v>
      </c>
      <c r="N201" s="5">
        <v>311000000000</v>
      </c>
    </row>
    <row r="202" spans="2:14" ht="15.5" x14ac:dyDescent="0.35">
      <c r="C202" t="s">
        <v>188</v>
      </c>
      <c r="I202" s="5">
        <v>426000000000</v>
      </c>
      <c r="J202" s="5">
        <v>562000000000</v>
      </c>
      <c r="K202" s="5">
        <v>142000000000</v>
      </c>
      <c r="L202" s="5">
        <v>102000000000</v>
      </c>
      <c r="M202" s="5">
        <v>41000000000</v>
      </c>
      <c r="N202" s="5">
        <v>14000000000</v>
      </c>
    </row>
    <row r="203" spans="2:14" ht="15.5" x14ac:dyDescent="0.35">
      <c r="C203" t="s">
        <v>189</v>
      </c>
      <c r="I203" s="5">
        <v>-5000000000</v>
      </c>
      <c r="J203" s="5">
        <v>-144000000000</v>
      </c>
      <c r="K203" s="5">
        <v>-48000000000</v>
      </c>
      <c r="L203" s="5">
        <v>-35000000000</v>
      </c>
      <c r="M203" s="5">
        <v>-134000000000</v>
      </c>
      <c r="N203" s="5">
        <v>25000000000</v>
      </c>
    </row>
    <row r="204" spans="2:14" ht="15.5" x14ac:dyDescent="0.35">
      <c r="C204" t="s">
        <v>190</v>
      </c>
      <c r="I204" s="5">
        <v>-38000000000</v>
      </c>
      <c r="J204" s="5">
        <v>-17000000000</v>
      </c>
      <c r="K204" s="5">
        <v>-8000000000</v>
      </c>
      <c r="L204" s="5">
        <v>-2000000000</v>
      </c>
      <c r="M204" s="5">
        <v>-15000000000</v>
      </c>
      <c r="N204" s="5">
        <v>-4000000000</v>
      </c>
    </row>
    <row r="205" spans="2:14" ht="15.5" x14ac:dyDescent="0.35">
      <c r="C205" t="s">
        <v>15</v>
      </c>
      <c r="I205" s="5">
        <v>-43000000000</v>
      </c>
      <c r="J205" s="5">
        <v>-161000000000</v>
      </c>
      <c r="K205" s="5">
        <v>-56000000000</v>
      </c>
      <c r="L205" s="5">
        <v>-38000000000</v>
      </c>
      <c r="M205" s="5">
        <v>-149000000000</v>
      </c>
      <c r="N205" s="5">
        <v>21000000000</v>
      </c>
    </row>
    <row r="206" spans="2:14" ht="15.5" x14ac:dyDescent="0.35">
      <c r="C206" t="s">
        <v>17</v>
      </c>
      <c r="I206" s="6">
        <v>-6.38</v>
      </c>
      <c r="J206" s="6">
        <v>-24.18</v>
      </c>
      <c r="K206" s="6">
        <v>-11.17</v>
      </c>
      <c r="L206" s="6">
        <v>-7.52</v>
      </c>
      <c r="M206" s="6">
        <v>-14919489.119999999</v>
      </c>
      <c r="N206" s="6">
        <v>2109441.5699999998</v>
      </c>
    </row>
    <row r="208" spans="2:14" ht="15.5" x14ac:dyDescent="0.35">
      <c r="B208" t="s">
        <v>191</v>
      </c>
      <c r="C208" t="s">
        <v>192</v>
      </c>
      <c r="D208" s="5">
        <v>-44000000000</v>
      </c>
      <c r="E208" s="5">
        <v>-11000000000</v>
      </c>
      <c r="F208" s="5">
        <v>-23000000000</v>
      </c>
      <c r="G208" s="5">
        <v>-11000000000</v>
      </c>
      <c r="H208" s="5">
        <v>-112000000000</v>
      </c>
      <c r="I208" s="5">
        <v>-33000000000</v>
      </c>
      <c r="J208" s="5">
        <v>21000000000</v>
      </c>
      <c r="K208" s="5">
        <v>53000000000</v>
      </c>
      <c r="L208" s="5">
        <v>42000000000</v>
      </c>
      <c r="M208" s="5">
        <v>41000000000</v>
      </c>
      <c r="N208" s="5">
        <v>47000000000</v>
      </c>
    </row>
    <row r="209" spans="3:14" ht="15.5" x14ac:dyDescent="0.35">
      <c r="C209" t="s">
        <v>345</v>
      </c>
      <c r="H209" s="5">
        <v>5</v>
      </c>
      <c r="I209" s="5">
        <v>5</v>
      </c>
      <c r="J209" s="5">
        <v>5</v>
      </c>
    </row>
    <row r="210" spans="3:14" ht="15.5" x14ac:dyDescent="0.35">
      <c r="C210" t="s">
        <v>65</v>
      </c>
      <c r="H210" s="6">
        <v>-0.29859999999999998</v>
      </c>
      <c r="I210" s="6">
        <v>-1.0026999999999999</v>
      </c>
      <c r="J210" s="6">
        <v>1.6013999999999999</v>
      </c>
    </row>
    <row r="211" spans="3:14" ht="15.5" x14ac:dyDescent="0.35">
      <c r="C211" t="s">
        <v>346</v>
      </c>
      <c r="H211" s="6">
        <v>7.5800000000000006E-2</v>
      </c>
      <c r="I211" s="6">
        <v>5.3800000000000001E-2</v>
      </c>
      <c r="J211" s="6">
        <v>5.3800000000000001E-2</v>
      </c>
    </row>
    <row r="212" spans="3:14" ht="15.5" x14ac:dyDescent="0.35">
      <c r="C212" t="s">
        <v>45</v>
      </c>
      <c r="D212" s="6">
        <v>-6.65</v>
      </c>
      <c r="E212" s="6">
        <v>-1.72</v>
      </c>
      <c r="F212" s="6">
        <v>-3.4</v>
      </c>
      <c r="G212" s="6">
        <v>-1.7</v>
      </c>
      <c r="H212" s="6">
        <v>-16.75</v>
      </c>
      <c r="I212" s="6">
        <v>-4.99</v>
      </c>
      <c r="J212" s="6">
        <v>3.12</v>
      </c>
      <c r="K212" s="6">
        <v>7.95</v>
      </c>
      <c r="L212" s="6">
        <v>6.31</v>
      </c>
      <c r="M212" s="6">
        <v>6.15</v>
      </c>
      <c r="N212" s="6">
        <v>7.07</v>
      </c>
    </row>
    <row r="213" spans="3:14" ht="15.5" x14ac:dyDescent="0.35">
      <c r="C213" t="s">
        <v>67</v>
      </c>
      <c r="H213" s="5">
        <v>5</v>
      </c>
      <c r="I213" s="5">
        <v>5</v>
      </c>
      <c r="J213" s="5">
        <v>5</v>
      </c>
    </row>
    <row r="214" spans="3:14" ht="15.5" x14ac:dyDescent="0.35">
      <c r="C214" t="s">
        <v>347</v>
      </c>
      <c r="H214" s="6">
        <v>-0.29859999999999998</v>
      </c>
      <c r="I214" s="6">
        <v>-1.0026999999999999</v>
      </c>
      <c r="J214" s="6">
        <v>1.6013999999999999</v>
      </c>
    </row>
    <row r="215" spans="3:14" ht="15.5" x14ac:dyDescent="0.35">
      <c r="C215" t="s">
        <v>348</v>
      </c>
      <c r="H215" s="6">
        <v>7.5800000000000006E-2</v>
      </c>
      <c r="I215" s="6">
        <v>5.3800000000000001E-2</v>
      </c>
      <c r="J215" s="6">
        <v>5.3800000000000001E-2</v>
      </c>
    </row>
    <row r="216" spans="3:14" ht="15.5" x14ac:dyDescent="0.35">
      <c r="C216" t="s">
        <v>193</v>
      </c>
      <c r="D216" s="5">
        <v>114000000000</v>
      </c>
      <c r="E216" s="5">
        <v>102000000000</v>
      </c>
      <c r="F216" s="5">
        <v>66000000000</v>
      </c>
      <c r="G216" s="5">
        <v>168000000000</v>
      </c>
      <c r="H216" s="5">
        <v>433000000000</v>
      </c>
      <c r="I216" s="5">
        <v>413000000000</v>
      </c>
      <c r="J216" s="5">
        <v>573000000000</v>
      </c>
      <c r="K216" s="5">
        <v>685000000000</v>
      </c>
      <c r="L216" s="5">
        <v>419000000000</v>
      </c>
      <c r="M216" s="5">
        <v>502000000000</v>
      </c>
      <c r="N216" s="5">
        <v>647000000000</v>
      </c>
    </row>
    <row r="217" spans="3:14" ht="15.5" x14ac:dyDescent="0.35">
      <c r="C217" t="s">
        <v>349</v>
      </c>
      <c r="H217" s="5">
        <v>5</v>
      </c>
      <c r="I217" s="5">
        <v>5</v>
      </c>
      <c r="J217" s="5">
        <v>5</v>
      </c>
    </row>
    <row r="218" spans="3:14" ht="15.5" x14ac:dyDescent="0.35">
      <c r="C218" t="s">
        <v>350</v>
      </c>
      <c r="H218" s="6">
        <v>-0.29859999999999998</v>
      </c>
      <c r="I218" s="6">
        <v>-1.0026999999999999</v>
      </c>
      <c r="J218" s="6">
        <v>1.6013999999999999</v>
      </c>
    </row>
    <row r="219" spans="3:14" ht="15.5" x14ac:dyDescent="0.35">
      <c r="C219" t="s">
        <v>351</v>
      </c>
      <c r="H219" s="6">
        <v>7.5800000000000006E-2</v>
      </c>
      <c r="I219" s="6">
        <v>5.3800000000000001E-2</v>
      </c>
      <c r="J219" s="6">
        <v>5.3800000000000001E-2</v>
      </c>
    </row>
    <row r="220" spans="3:14" ht="15.5" x14ac:dyDescent="0.35">
      <c r="C220" t="s">
        <v>194</v>
      </c>
      <c r="I220" s="6">
        <v>-3.94</v>
      </c>
    </row>
    <row r="221" spans="3:14" ht="15.5" x14ac:dyDescent="0.35">
      <c r="C221" t="s">
        <v>292</v>
      </c>
      <c r="I221" s="6">
        <v>-4.9000000000000004</v>
      </c>
    </row>
    <row r="222" spans="3:14" ht="15.5" x14ac:dyDescent="0.35">
      <c r="C222" t="s">
        <v>195</v>
      </c>
      <c r="I222" s="6">
        <v>6.95</v>
      </c>
    </row>
    <row r="223" spans="3:14" ht="15.5" x14ac:dyDescent="0.35">
      <c r="C223" t="s">
        <v>293</v>
      </c>
      <c r="I223" s="6">
        <v>-0.20420000000000002</v>
      </c>
    </row>
    <row r="224" spans="3:14" ht="15.5" x14ac:dyDescent="0.35">
      <c r="C224" t="s">
        <v>294</v>
      </c>
      <c r="I224" s="6">
        <v>0.98</v>
      </c>
    </row>
    <row r="225" spans="3:9" ht="15.5" x14ac:dyDescent="0.35">
      <c r="C225" t="s">
        <v>196</v>
      </c>
      <c r="I225" s="6">
        <v>0.87</v>
      </c>
    </row>
    <row r="226" spans="3:9" ht="15.5" x14ac:dyDescent="0.35">
      <c r="C226" t="s">
        <v>295</v>
      </c>
      <c r="I226" s="6">
        <v>7.31</v>
      </c>
    </row>
    <row r="227" spans="3:9" ht="15.5" x14ac:dyDescent="0.35">
      <c r="C227" t="s">
        <v>296</v>
      </c>
      <c r="I227" s="6">
        <v>14.79</v>
      </c>
    </row>
    <row r="228" spans="3:9" ht="15.5" x14ac:dyDescent="0.35">
      <c r="C228" t="s">
        <v>297</v>
      </c>
      <c r="I228" s="6">
        <v>-19.12</v>
      </c>
    </row>
    <row r="229" spans="3:9" ht="15.5" x14ac:dyDescent="0.35">
      <c r="C229" t="s">
        <v>298</v>
      </c>
      <c r="I229" s="6">
        <v>-31.92</v>
      </c>
    </row>
    <row r="230" spans="3:9" ht="15.5" x14ac:dyDescent="0.35">
      <c r="C230" t="s">
        <v>301</v>
      </c>
      <c r="I230" s="6">
        <v>-13.48</v>
      </c>
    </row>
    <row r="231" spans="3:9" ht="15.5" x14ac:dyDescent="0.35">
      <c r="C231" t="s">
        <v>197</v>
      </c>
      <c r="I231" s="6">
        <v>-16.75</v>
      </c>
    </row>
    <row r="232" spans="3:9" ht="15.5" x14ac:dyDescent="0.35">
      <c r="C232" t="s">
        <v>302</v>
      </c>
      <c r="I232" s="6">
        <v>67.569999999999993</v>
      </c>
    </row>
    <row r="233" spans="3:9" ht="15.5" x14ac:dyDescent="0.35">
      <c r="C233" t="s">
        <v>198</v>
      </c>
      <c r="D233" s="6">
        <v>22.18</v>
      </c>
    </row>
    <row r="234" spans="3:9" ht="15.5" x14ac:dyDescent="0.35">
      <c r="C234" t="s">
        <v>199</v>
      </c>
      <c r="I234" s="6">
        <v>75.88</v>
      </c>
    </row>
    <row r="235" spans="3:9" ht="15.5" x14ac:dyDescent="0.35">
      <c r="C235" t="s">
        <v>303</v>
      </c>
      <c r="I235" s="6">
        <v>4.46</v>
      </c>
    </row>
    <row r="236" spans="3:9" ht="15.5" x14ac:dyDescent="0.35">
      <c r="C236" t="s">
        <v>200</v>
      </c>
      <c r="D236" s="6">
        <v>1.62</v>
      </c>
    </row>
    <row r="237" spans="3:9" ht="15.5" x14ac:dyDescent="0.35">
      <c r="C237" t="s">
        <v>201</v>
      </c>
      <c r="D237" s="6">
        <v>0.69</v>
      </c>
    </row>
    <row r="238" spans="3:9" ht="15.5" x14ac:dyDescent="0.35">
      <c r="C238" t="s">
        <v>202</v>
      </c>
      <c r="D238" s="6">
        <v>1.1000000000000001</v>
      </c>
    </row>
    <row r="239" spans="3:9" ht="15.5" x14ac:dyDescent="0.35">
      <c r="C239" t="s">
        <v>352</v>
      </c>
      <c r="D239" s="6">
        <v>0.08</v>
      </c>
    </row>
    <row r="240" spans="3:9" ht="15.5" x14ac:dyDescent="0.35">
      <c r="C240" t="s">
        <v>203</v>
      </c>
      <c r="D240" s="6">
        <v>1.2</v>
      </c>
    </row>
    <row r="241" spans="3:9" ht="15.5" x14ac:dyDescent="0.35">
      <c r="C241" t="s">
        <v>204</v>
      </c>
      <c r="D241" s="6">
        <v>0.5</v>
      </c>
    </row>
    <row r="242" spans="3:9" ht="15.5" x14ac:dyDescent="0.35">
      <c r="C242" t="s">
        <v>205</v>
      </c>
      <c r="D242" s="6">
        <v>2.2000000000000002</v>
      </c>
    </row>
    <row r="243" spans="3:9" ht="15.5" x14ac:dyDescent="0.35">
      <c r="C243" t="s">
        <v>304</v>
      </c>
      <c r="I243" s="6">
        <v>-0.94</v>
      </c>
    </row>
    <row r="244" spans="3:9" ht="15.5" x14ac:dyDescent="0.35">
      <c r="C244" t="s">
        <v>13</v>
      </c>
      <c r="D244" s="5">
        <v>2000000000</v>
      </c>
    </row>
    <row r="245" spans="3:9" ht="15.5" x14ac:dyDescent="0.35">
      <c r="C245" t="s">
        <v>206</v>
      </c>
      <c r="I245" s="6">
        <v>2.62</v>
      </c>
    </row>
    <row r="246" spans="3:9" ht="15.5" x14ac:dyDescent="0.35">
      <c r="C246" t="s">
        <v>207</v>
      </c>
      <c r="I246" s="6">
        <v>-8.0600000000000005E-2</v>
      </c>
    </row>
    <row r="247" spans="3:9" ht="15.5" x14ac:dyDescent="0.35">
      <c r="C247" t="s">
        <v>208</v>
      </c>
      <c r="I247" s="6">
        <v>-0.17760000000000001</v>
      </c>
    </row>
    <row r="248" spans="3:9" ht="15.5" x14ac:dyDescent="0.35">
      <c r="C248" t="s">
        <v>209</v>
      </c>
      <c r="I248" s="6">
        <v>-7.5800000000000006E-2</v>
      </c>
    </row>
    <row r="249" spans="3:9" ht="15.5" x14ac:dyDescent="0.35">
      <c r="C249" t="s">
        <v>305</v>
      </c>
      <c r="I249" s="6">
        <v>-4.1500000000000002E-2</v>
      </c>
    </row>
    <row r="250" spans="3:9" ht="15.5" x14ac:dyDescent="0.35">
      <c r="C250" t="s">
        <v>210</v>
      </c>
      <c r="D250" s="6">
        <v>161.46</v>
      </c>
    </row>
    <row r="251" spans="3:9" ht="15.5" x14ac:dyDescent="0.35">
      <c r="C251" t="s">
        <v>211</v>
      </c>
      <c r="D251" s="6">
        <v>381.91</v>
      </c>
    </row>
    <row r="252" spans="3:9" ht="15.5" x14ac:dyDescent="0.35">
      <c r="C252" t="s">
        <v>212</v>
      </c>
      <c r="D252" s="6">
        <v>12.93</v>
      </c>
    </row>
    <row r="253" spans="3:9" ht="15.5" x14ac:dyDescent="0.35">
      <c r="C253" t="s">
        <v>213</v>
      </c>
      <c r="D253" s="6">
        <v>530.44000000000005</v>
      </c>
    </row>
    <row r="254" spans="3:9" ht="15.5" x14ac:dyDescent="0.35">
      <c r="C254" t="s">
        <v>214</v>
      </c>
      <c r="D254" s="6">
        <v>0.56000000000000005</v>
      </c>
    </row>
    <row r="255" spans="3:9" ht="15.5" x14ac:dyDescent="0.35">
      <c r="C255" t="s">
        <v>306</v>
      </c>
      <c r="I255" s="6">
        <v>0.39</v>
      </c>
    </row>
    <row r="256" spans="3:9" ht="15.5" x14ac:dyDescent="0.35">
      <c r="C256" t="s">
        <v>307</v>
      </c>
      <c r="I256" s="6">
        <v>0.8</v>
      </c>
    </row>
    <row r="257" spans="3:9" ht="15.5" x14ac:dyDescent="0.35">
      <c r="C257" t="s">
        <v>41</v>
      </c>
      <c r="I257" s="5">
        <v>440000000000</v>
      </c>
    </row>
    <row r="258" spans="3:9" ht="15.5" x14ac:dyDescent="0.35">
      <c r="C258" t="s">
        <v>215</v>
      </c>
      <c r="I258" s="5">
        <v>849000000000</v>
      </c>
    </row>
    <row r="259" spans="3:9" ht="15.5" x14ac:dyDescent="0.35">
      <c r="C259" t="s">
        <v>216</v>
      </c>
      <c r="I259" s="5">
        <v>6670000000</v>
      </c>
    </row>
    <row r="260" spans="3:9" ht="15.5" x14ac:dyDescent="0.35">
      <c r="C260" t="s">
        <v>217</v>
      </c>
      <c r="I260" s="6">
        <v>0.25</v>
      </c>
    </row>
    <row r="261" spans="3:9" ht="15.5" x14ac:dyDescent="0.35">
      <c r="C261" t="s">
        <v>218</v>
      </c>
      <c r="D261" s="6">
        <v>-0.1072</v>
      </c>
    </row>
    <row r="262" spans="3:9" ht="15.5" x14ac:dyDescent="0.35">
      <c r="C262" t="s">
        <v>219</v>
      </c>
      <c r="D262" s="6">
        <v>-0.29020000000000001</v>
      </c>
    </row>
    <row r="263" spans="3:9" ht="15.5" x14ac:dyDescent="0.35">
      <c r="C263" t="s">
        <v>220</v>
      </c>
      <c r="D263" s="6">
        <v>-0.3876</v>
      </c>
    </row>
    <row r="264" spans="3:9" ht="15.5" x14ac:dyDescent="0.35">
      <c r="C264" t="s">
        <v>221</v>
      </c>
      <c r="D264" s="6">
        <v>0.37840000000000001</v>
      </c>
    </row>
    <row r="265" spans="3:9" ht="15.5" x14ac:dyDescent="0.35">
      <c r="C265" t="s">
        <v>222</v>
      </c>
      <c r="D265" s="6">
        <v>-1.5158</v>
      </c>
    </row>
    <row r="266" spans="3:9" ht="15.5" x14ac:dyDescent="0.35">
      <c r="C266" t="s">
        <v>223</v>
      </c>
      <c r="D266" s="6">
        <v>-39.709800000000001</v>
      </c>
    </row>
    <row r="267" spans="3:9" ht="15.5" x14ac:dyDescent="0.35">
      <c r="C267" t="s">
        <v>353</v>
      </c>
      <c r="I267" s="5">
        <v>5</v>
      </c>
    </row>
    <row r="268" spans="3:9" ht="15.5" x14ac:dyDescent="0.35">
      <c r="C268" t="s">
        <v>354</v>
      </c>
      <c r="I268" s="5">
        <v>5</v>
      </c>
    </row>
    <row r="269" spans="3:9" ht="15.5" x14ac:dyDescent="0.35">
      <c r="C269" t="s">
        <v>355</v>
      </c>
      <c r="I269" s="6">
        <v>-0.29859999999999998</v>
      </c>
    </row>
    <row r="270" spans="3:9" ht="15.5" x14ac:dyDescent="0.35">
      <c r="C270" t="s">
        <v>356</v>
      </c>
      <c r="I270" s="6">
        <v>7.5800000000000006E-2</v>
      </c>
    </row>
    <row r="271" spans="3:9" ht="15.5" x14ac:dyDescent="0.35">
      <c r="C271" t="s">
        <v>357</v>
      </c>
      <c r="I271" t="s">
        <v>1479</v>
      </c>
    </row>
    <row r="272" spans="3:9" ht="15.5" x14ac:dyDescent="0.35">
      <c r="C272" t="s">
        <v>224</v>
      </c>
      <c r="I272" s="5">
        <v>4</v>
      </c>
    </row>
    <row r="273" spans="3:9" ht="15.5" x14ac:dyDescent="0.35">
      <c r="C273" t="s">
        <v>225</v>
      </c>
      <c r="I273" s="6">
        <v>0.31</v>
      </c>
    </row>
    <row r="274" spans="3:9" ht="15.5" x14ac:dyDescent="0.35">
      <c r="C274" t="s">
        <v>226</v>
      </c>
      <c r="I274" s="6">
        <v>0.36</v>
      </c>
    </row>
    <row r="275" spans="3:9" ht="15.5" x14ac:dyDescent="0.35">
      <c r="C275" t="s">
        <v>308</v>
      </c>
      <c r="I275" s="6">
        <v>0.26</v>
      </c>
    </row>
    <row r="276" spans="3:9" ht="15.5" x14ac:dyDescent="0.35">
      <c r="C276" t="s">
        <v>228</v>
      </c>
      <c r="I276" s="6">
        <v>0.57999999999999996</v>
      </c>
    </row>
    <row r="277" spans="3:9" ht="15.5" x14ac:dyDescent="0.35">
      <c r="C277" t="s">
        <v>229</v>
      </c>
      <c r="I277" s="6">
        <v>0.61</v>
      </c>
    </row>
    <row r="278" spans="3:9" ht="15.5" x14ac:dyDescent="0.35">
      <c r="C278" t="s">
        <v>230</v>
      </c>
      <c r="I278" s="6">
        <v>0.44</v>
      </c>
    </row>
    <row r="279" spans="3:9" ht="15.5" x14ac:dyDescent="0.35">
      <c r="C279" t="s">
        <v>309</v>
      </c>
      <c r="I279" s="5">
        <v>450000000000</v>
      </c>
    </row>
    <row r="280" spans="3:9" ht="15.5" x14ac:dyDescent="0.35">
      <c r="C280" t="s">
        <v>310</v>
      </c>
      <c r="I280" s="5">
        <v>23000000000</v>
      </c>
    </row>
    <row r="281" spans="3:9" ht="15.5" x14ac:dyDescent="0.35">
      <c r="C281" t="s">
        <v>311</v>
      </c>
      <c r="I281" s="5">
        <v>-27000000000</v>
      </c>
    </row>
    <row r="282" spans="3:9" ht="15.5" x14ac:dyDescent="0.35">
      <c r="C282" t="s">
        <v>312</v>
      </c>
      <c r="I282" s="5">
        <v>-90000000000</v>
      </c>
    </row>
    <row r="283" spans="3:9" ht="15.5" x14ac:dyDescent="0.35">
      <c r="C283" t="s">
        <v>231</v>
      </c>
      <c r="D283" s="5">
        <v>148000000000</v>
      </c>
    </row>
    <row r="284" spans="3:9" ht="15.5" x14ac:dyDescent="0.35">
      <c r="C284" t="s">
        <v>232</v>
      </c>
      <c r="D284" s="5">
        <v>1115000000000</v>
      </c>
    </row>
    <row r="285" spans="3:9" ht="15.5" x14ac:dyDescent="0.35">
      <c r="C285" t="s">
        <v>233</v>
      </c>
      <c r="D285" s="5">
        <v>609000000000</v>
      </c>
    </row>
    <row r="286" spans="3:9" ht="15.5" x14ac:dyDescent="0.35">
      <c r="C286" t="s">
        <v>176</v>
      </c>
      <c r="D286" s="5">
        <v>345000000000</v>
      </c>
    </row>
    <row r="287" spans="3:9" ht="15.5" x14ac:dyDescent="0.35">
      <c r="C287" t="s">
        <v>175</v>
      </c>
      <c r="I287" s="5">
        <v>506000000000</v>
      </c>
    </row>
    <row r="288" spans="3:9" ht="15.5" x14ac:dyDescent="0.35">
      <c r="C288" t="s">
        <v>174</v>
      </c>
      <c r="D288" s="5">
        <v>39000000000</v>
      </c>
    </row>
    <row r="289" spans="3:9" ht="15.5" x14ac:dyDescent="0.35">
      <c r="C289" t="s">
        <v>173</v>
      </c>
      <c r="D289" s="5">
        <v>518000000000</v>
      </c>
    </row>
    <row r="290" spans="3:9" ht="15.5" x14ac:dyDescent="0.35">
      <c r="C290" t="s">
        <v>24</v>
      </c>
      <c r="D290" s="5">
        <v>557000000000</v>
      </c>
    </row>
    <row r="291" spans="3:9" ht="15.5" x14ac:dyDescent="0.35">
      <c r="C291" t="s">
        <v>21</v>
      </c>
      <c r="D291" s="5">
        <v>409000000000</v>
      </c>
    </row>
    <row r="292" spans="3:9" ht="15.5" x14ac:dyDescent="0.35">
      <c r="C292" t="s">
        <v>234</v>
      </c>
      <c r="I292" s="5">
        <v>506000000000</v>
      </c>
    </row>
    <row r="293" spans="3:9" ht="15.5" x14ac:dyDescent="0.35">
      <c r="C293" t="s">
        <v>313</v>
      </c>
      <c r="I293" s="5">
        <v>60000000000</v>
      </c>
    </row>
    <row r="294" spans="3:9" ht="15.5" x14ac:dyDescent="0.35">
      <c r="C294" t="s">
        <v>314</v>
      </c>
      <c r="I294" s="5">
        <v>-30000000000</v>
      </c>
    </row>
    <row r="295" spans="3:9" ht="15.5" x14ac:dyDescent="0.35">
      <c r="C295" t="s">
        <v>315</v>
      </c>
      <c r="I295" s="5">
        <v>-62000000000</v>
      </c>
    </row>
    <row r="296" spans="3:9" ht="15.5" x14ac:dyDescent="0.35">
      <c r="C296" t="s">
        <v>316</v>
      </c>
      <c r="I296" s="5">
        <v>-30000000000</v>
      </c>
    </row>
    <row r="297" spans="3:9" ht="15.5" x14ac:dyDescent="0.35">
      <c r="C297" t="s">
        <v>317</v>
      </c>
      <c r="I297" s="5">
        <v>30000000000</v>
      </c>
    </row>
  </sheetData>
  <pageMargins left="0.7" right="0.7" top="0.75" bottom="0.75" header="0.3" footer="0.3"/>
  <ignoredErrors>
    <ignoredError sqref="A1:N298" numberStoredAsText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N29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1480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1481</v>
      </c>
      <c r="D2" s="2" vm="169">
        <f ca="1">IFERROR(_xlfn.STOCKHISTORY("XIDX:" &amp; $C$1, D3, , 0, 0, 1), "Libur")</f>
        <v>63</v>
      </c>
      <c r="E2" s="2" vm="42">
        <f ca="1">IFERROR(_xlfn.STOCKHISTORY("XIDX:" &amp; $C$1, E3, , 0, 0, 1), "Libur")</f>
        <v>58</v>
      </c>
      <c r="H2" s="2" vm="42">
        <f ca="1">IFERROR(INDEX(D2:G2,COUNT(D2:G2)),"")</f>
        <v>58</v>
      </c>
      <c r="I2" s="2" vm="12">
        <f t="shared" ref="I2:N2" ca="1" si="0">IFERROR(_xlfn.STOCKHISTORY("XIDX:" &amp; $C$1, I1, , 0, 0, 1), "Libur")</f>
        <v>62</v>
      </c>
      <c r="J2" s="2" vm="21">
        <f t="shared" ca="1" si="0"/>
        <v>56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402398828514</v>
      </c>
      <c r="E4" s="2">
        <f>IFERROR(INDEX(E51:E500,MATCH($C$4,$C$51:$C$500,0)),"")</f>
        <v>416336539523</v>
      </c>
      <c r="H4" s="2">
        <f>IFERROR(SUM(D4:G4)*(4/MAX(1,COUNT(D4:G4))),"")</f>
        <v>1637470736074</v>
      </c>
      <c r="I4" s="2">
        <f t="shared" ref="I4:N4" si="1">IFERROR(INDEX(I51:I500,MATCH($C$4,$C$51:$C$500,0)),"")</f>
        <v>1749173957553</v>
      </c>
      <c r="J4" s="2">
        <f t="shared" si="1"/>
        <v>2277037813184</v>
      </c>
      <c r="K4" s="2">
        <f t="shared" si="1"/>
        <v>2353067522613</v>
      </c>
      <c r="L4" s="2">
        <f t="shared" si="1"/>
        <v>2388987285409</v>
      </c>
      <c r="M4" s="2">
        <f t="shared" si="1"/>
        <v>2520729697641</v>
      </c>
      <c r="N4" s="2">
        <f t="shared" si="1"/>
        <v>1437857450131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721654893</v>
      </c>
      <c r="E5" s="2">
        <f>IFERROR(INDEX(E51:E500,MATCH($C$5,$C$51:$C$500,0)),"")</f>
        <v>780325376</v>
      </c>
      <c r="H5" s="2">
        <f>IFERROR(SUM(D5:G5)*(4/MAX(1,COUNT(D5:G5))),"")</f>
        <v>3003960538</v>
      </c>
      <c r="I5" s="2">
        <f t="shared" ref="I5:N5" si="2">IFERROR(INDEX(I51:I500,MATCH($C$5,$C$51:$C$500,0)),"")</f>
        <v>5700079530</v>
      </c>
      <c r="J5" s="2">
        <f t="shared" si="2"/>
        <v>6810673457</v>
      </c>
      <c r="K5" s="2">
        <f t="shared" si="2"/>
        <v>5443297602</v>
      </c>
      <c r="L5" s="2">
        <f t="shared" si="2"/>
        <v>4766440965</v>
      </c>
      <c r="M5" s="2">
        <f t="shared" si="2"/>
        <v>13191070275</v>
      </c>
      <c r="N5" s="2">
        <f t="shared" si="2"/>
        <v>2187009552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161046887502</v>
      </c>
      <c r="E6" s="2">
        <f>IFERROR(INDEX(E51:E500,MATCH($C$6,$C$51:$C$500,0)),"")</f>
        <v>162309525210</v>
      </c>
      <c r="H6" s="2">
        <f>IFERROR(INDEX(D6:G6,COUNT(D6:G6)),"")</f>
        <v>162309525210</v>
      </c>
      <c r="I6" s="2">
        <f t="shared" ref="I6:N6" si="3">IFERROR(INDEX(I51:I500,MATCH($C$6,$C$51:$C$500,0)),"")</f>
        <v>161535424784</v>
      </c>
      <c r="J6" s="2">
        <f t="shared" si="3"/>
        <v>153366945906</v>
      </c>
      <c r="K6" s="2">
        <f t="shared" si="3"/>
        <v>41507953487</v>
      </c>
      <c r="L6" s="2">
        <f t="shared" si="3"/>
        <v>5083400954</v>
      </c>
      <c r="M6" s="2">
        <f t="shared" si="3"/>
        <v>361567723</v>
      </c>
      <c r="N6" s="2">
        <f t="shared" si="3"/>
        <v>3407990701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4.38</v>
      </c>
      <c r="E7" s="3">
        <f>IFERROR(INDEX(E51:E500,MATCH($C$7,$C$51:$C$500,0))/1000000000,"")</f>
        <v>4.38</v>
      </c>
      <c r="H7" s="3">
        <f>IFERROR(INDEX(D7:G7,COUNT(D7:G7)),"")</f>
        <v>4.38</v>
      </c>
      <c r="I7" s="3">
        <f t="shared" ref="I7:N7" si="4">IFERROR(INDEX(I51:I500,MATCH($C$7,$C$51:$C$500,0))/1000000000,"")</f>
        <v>4.38</v>
      </c>
      <c r="J7" s="3">
        <f t="shared" si="4"/>
        <v>4.38</v>
      </c>
      <c r="K7" s="3">
        <f t="shared" si="4"/>
        <v>3.5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-8000000000</v>
      </c>
      <c r="E8" s="2">
        <f>IFERROR(INDEX(E51:E500,MATCH("Free cash flow (Quarter)",$C$51:$C$500,0)),"")</f>
        <v>-11000000000</v>
      </c>
      <c r="H8" s="2">
        <f>IFERROR(INDEX(D8:G8,COUNT(D8:G8)),"")</f>
        <v>-11000000000</v>
      </c>
      <c r="I8" s="2">
        <f t="shared" ref="I8:N8" si="5">IFERROR(INDEX(I51:I500,MATCH($C$8,$C$51:$C$500,0)),"")</f>
        <v>-8000000000</v>
      </c>
      <c r="J8" s="2">
        <f t="shared" si="5"/>
        <v>-64000000000</v>
      </c>
      <c r="K8" s="2">
        <f t="shared" si="5"/>
        <v>-41000000000</v>
      </c>
      <c r="L8" s="2">
        <f t="shared" si="5"/>
        <v>14000000000</v>
      </c>
      <c r="M8" s="2">
        <f t="shared" si="5"/>
        <v>15000000000</v>
      </c>
      <c r="N8" s="2">
        <f t="shared" si="5"/>
        <v>7000000000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-1.9</v>
      </c>
      <c r="E9" s="3">
        <f>IFERROR(INDEX(E51:E500,MATCH("Free cash flow per share (Quarter)",$C$51:$C$500,0)),"")</f>
        <v>-2.58</v>
      </c>
      <c r="H9" s="3">
        <f>IFERROR(INDEX(D9:G9,COUNT(D9:G9)),"")</f>
        <v>-2.58</v>
      </c>
      <c r="I9" s="3">
        <f t="shared" ref="I9:N9" si="6">IFERROR(INDEX(I51:I500,MATCH($C$9,$C$51:$C$500,0)),"")</f>
        <v>-1.79</v>
      </c>
      <c r="J9" s="3">
        <f t="shared" si="6"/>
        <v>-14.55</v>
      </c>
      <c r="K9" s="3">
        <f t="shared" si="6"/>
        <v>-11.76</v>
      </c>
      <c r="L9" s="3">
        <f t="shared" si="6"/>
        <v>5693.92</v>
      </c>
      <c r="M9" s="3">
        <f t="shared" si="6"/>
        <v>6107.07</v>
      </c>
      <c r="N9" s="3">
        <f t="shared" si="6"/>
        <v>26674738.129999999</v>
      </c>
    </row>
    <row r="10" spans="1:14" ht="15.5" x14ac:dyDescent="0.35">
      <c r="C10" t="s">
        <v>18</v>
      </c>
      <c r="D10" s="3">
        <f ca="1">IFERROR(IF(D9=0,"",D2/D9),"")</f>
        <v>-33.15789473684211</v>
      </c>
      <c r="E10" s="3">
        <f ca="1">IFERROR(IF(E9=0,"",E2/E9),"")</f>
        <v>-22.480620155038761</v>
      </c>
      <c r="I10" s="3">
        <f t="shared" ref="I10:N10" ca="1" si="7">IFERROR(IF(I9=0,"",I2/I9),"")</f>
        <v>-34.63687150837989</v>
      </c>
      <c r="J10" s="3">
        <f t="shared" ca="1" si="7"/>
        <v>-3.8487972508591062</v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22574474061</v>
      </c>
      <c r="E11" s="2">
        <f>IFERROR(INDEX(E51:E500,MATCH($C$11,$C$51:$C$500,0)),"")</f>
        <v>23108239982</v>
      </c>
      <c r="H11" s="2">
        <f>IFERROR(INDEX(D11:G11,COUNT(D11:G11)),"")</f>
        <v>23108239982</v>
      </c>
      <c r="I11" s="2">
        <f t="shared" ref="I11:N11" si="8">IFERROR(INDEX(I51:I500,MATCH($C$11,$C$51:$C$500,0)),"")</f>
        <v>23693693226</v>
      </c>
      <c r="J11" s="2">
        <f t="shared" si="8"/>
        <v>56140795621</v>
      </c>
      <c r="K11" s="2">
        <f t="shared" si="8"/>
        <v>4524125295</v>
      </c>
      <c r="L11" s="2">
        <f t="shared" si="8"/>
        <v>3576993152</v>
      </c>
      <c r="M11" s="2">
        <f t="shared" si="8"/>
        <v>4243544462</v>
      </c>
      <c r="N11" s="2">
        <f t="shared" si="8"/>
        <v>7965954056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7000000000</v>
      </c>
      <c r="E12" s="2">
        <f>IFERROR(INDEX(E51:E500,MATCH("Net Debt (Quarter)",$C$51:$C$500,0)),"")</f>
        <v>-1000000000</v>
      </c>
      <c r="H12" s="2">
        <f>IFERROR(INDEX(D12:G12,COUNT(D12:G12)),"")</f>
        <v>-1000000000</v>
      </c>
      <c r="I12" s="2">
        <f t="shared" ref="I12:N12" si="9">IFERROR(INDEX(I51:I500,MATCH($C$12,$C$51:$C$500,0)),"")</f>
        <v>-12000000000</v>
      </c>
      <c r="J12" s="2">
        <f t="shared" si="9"/>
        <v>-22000000000</v>
      </c>
      <c r="K12" s="2">
        <f t="shared" si="9"/>
        <v>16000000000</v>
      </c>
      <c r="L12" s="2">
        <f t="shared" si="9"/>
        <v>6000000000</v>
      </c>
      <c r="M12" s="2">
        <f t="shared" si="9"/>
        <v>-4000000000</v>
      </c>
      <c r="N12" s="2">
        <f t="shared" si="9"/>
        <v>-8000000000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30000000000</v>
      </c>
      <c r="E13" s="2">
        <f>IFERROR(INDEX(E51:E500,MATCH("Total Debt (Quarter)",$C$51:$C$500,0)),"")</f>
        <v>22000000000</v>
      </c>
      <c r="H13" s="2">
        <f>IFERROR(INDEX(D13:G13,COUNT(D13:G13)),"")</f>
        <v>22000000000</v>
      </c>
      <c r="I13" s="2">
        <f t="shared" ref="I13:N13" si="10">IFERROR(INDEX(I51:I500,MATCH($C$13,$C$51:$C$500,0)),"")</f>
        <v>11000000000</v>
      </c>
      <c r="J13" s="2">
        <f t="shared" si="10"/>
        <v>35000000000</v>
      </c>
      <c r="K13" s="2">
        <f t="shared" si="10"/>
        <v>20000000000</v>
      </c>
      <c r="L13" s="2">
        <f t="shared" si="10"/>
        <v>9000000000</v>
      </c>
      <c r="M13" s="2">
        <f t="shared" si="10"/>
        <v>0</v>
      </c>
      <c r="N13" s="2">
        <f t="shared" si="10"/>
        <v>0</v>
      </c>
    </row>
    <row r="14" spans="1:14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N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</row>
    <row r="15" spans="1:14" ht="15.5" x14ac:dyDescent="0.35">
      <c r="C15" t="s">
        <v>28</v>
      </c>
      <c r="D15" s="2">
        <f>IFERROR(INDEX(D51:D500,MATCH($C$15,$C$51:$C$500,0)),"")</f>
        <v>-635573060</v>
      </c>
      <c r="E15" s="2">
        <f>IFERROR(INDEX(E51:E500,MATCH($C$15,$C$51:$C$500,0)),"")</f>
        <v>-630180693</v>
      </c>
      <c r="H15" s="2">
        <f>IFERROR(SUM(D15:G15)*(4/MAX(1,COUNT(D15:G15))),"")</f>
        <v>-2531507506</v>
      </c>
      <c r="I15" s="2">
        <f t="shared" ref="I15:N15" si="12">IFERROR(INDEX(I51:I500,MATCH($C$15,$C$51:$C$500,0)),"")</f>
        <v>-2561009453</v>
      </c>
      <c r="J15" s="2">
        <f t="shared" si="12"/>
        <v>-2370167322</v>
      </c>
      <c r="K15" s="2">
        <f t="shared" si="12"/>
        <v>-2646252942</v>
      </c>
      <c r="L15" s="2">
        <f t="shared" si="12"/>
        <v>-2695377061</v>
      </c>
      <c r="M15" s="2">
        <f t="shared" si="12"/>
        <v>-3819967622</v>
      </c>
      <c r="N15" s="2">
        <f t="shared" si="12"/>
        <v>-656237120</v>
      </c>
    </row>
    <row r="16" spans="1:14" ht="15.5" x14ac:dyDescent="0.35">
      <c r="C16" t="s">
        <v>29</v>
      </c>
      <c r="D16" s="2">
        <f>IFERROR(INDEX(D51:D500,MATCH($C$16,$C$51:$C$500,0)),"")</f>
        <v>1341810137</v>
      </c>
      <c r="E16" s="2">
        <f>IFERROR(INDEX(E51:E500,MATCH($C$16,$C$51:$C$500,0)),"")</f>
        <v>1404281119</v>
      </c>
      <c r="H16" s="2">
        <f>IFERROR(SUM(D16:G16)*(4/MAX(1,COUNT(D16:G16))),"")</f>
        <v>5492182512</v>
      </c>
      <c r="I16" s="2">
        <f t="shared" ref="I16:N16" si="13">IFERROR(INDEX(I51:I500,MATCH($C$16,$C$51:$C$500,0)),"")</f>
        <v>8296851216</v>
      </c>
      <c r="J16" s="2">
        <f t="shared" si="13"/>
        <v>9096533371</v>
      </c>
      <c r="K16" s="2">
        <f t="shared" si="13"/>
        <v>8072125855</v>
      </c>
      <c r="L16" s="2">
        <f t="shared" si="13"/>
        <v>7235272592</v>
      </c>
      <c r="M16" s="2">
        <f t="shared" si="13"/>
        <v>17011037897</v>
      </c>
      <c r="N16" s="2">
        <f t="shared" si="13"/>
        <v>2843246672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38</v>
      </c>
      <c r="C19" t="s">
        <v>39</v>
      </c>
    </row>
    <row r="20" spans="1:14" ht="15.5" x14ac:dyDescent="0.35">
      <c r="A20" t="s">
        <v>40</v>
      </c>
      <c r="C20" t="s">
        <v>41</v>
      </c>
      <c r="D20" s="2">
        <f ca="1">IFERROR(D21*D2,"")</f>
        <v>275940000000</v>
      </c>
      <c r="E20" s="2">
        <f ca="1">IFERROR(E21*E2,"")</f>
        <v>254040000000</v>
      </c>
      <c r="H20" s="2">
        <f t="shared" ref="H20:N20" ca="1" si="14">IFERROR(H21*H2,"")</f>
        <v>254040000000</v>
      </c>
      <c r="I20" s="2">
        <f t="shared" ca="1" si="14"/>
        <v>271560000000</v>
      </c>
      <c r="J20" s="2">
        <f t="shared" ca="1" si="14"/>
        <v>245280000000</v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4380000000</v>
      </c>
      <c r="E21" s="2">
        <f>IFERROR(INDEX(E51:E500,MATCH($C$7,$C$51:$C$500,0)),"")</f>
        <v>4380000000</v>
      </c>
      <c r="H21" s="2">
        <f>IFERROR(INDEX(D21:G21,COUNT(D21:G21)),"")</f>
        <v>4380000000</v>
      </c>
      <c r="I21" s="2">
        <f t="shared" ref="I21:N21" si="15">IFERROR(INDEX(I51:I500,MATCH($C$7,$C$51:$C$500,0)),"")</f>
        <v>4380000000</v>
      </c>
      <c r="J21" s="2">
        <f t="shared" si="15"/>
        <v>4380000000</v>
      </c>
      <c r="K21" s="2">
        <f t="shared" si="15"/>
        <v>3500000000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42</v>
      </c>
      <c r="C23" t="s">
        <v>43</v>
      </c>
      <c r="D23" s="3">
        <f>IFERROR(D5/D6*100,"")</f>
        <v>0.4481023534161987</v>
      </c>
      <c r="E23" s="3">
        <f>IFERROR(E5/E6*100,"")</f>
        <v>0.48076375985352438</v>
      </c>
      <c r="H23" s="3">
        <f t="shared" ref="H23:N23" si="16">IFERROR(H5/H6*100,"")</f>
        <v>1.8507604739237595</v>
      </c>
      <c r="I23" s="3">
        <f t="shared" si="16"/>
        <v>3.5286869970608392</v>
      </c>
      <c r="J23" s="3">
        <f t="shared" si="16"/>
        <v>4.4407700869092901</v>
      </c>
      <c r="K23" s="3">
        <f t="shared" si="16"/>
        <v>13.113866487551121</v>
      </c>
      <c r="L23" s="3">
        <f t="shared" si="16"/>
        <v>93.764804471097406</v>
      </c>
      <c r="M23" s="3">
        <f t="shared" si="16"/>
        <v>3648.2986273086103</v>
      </c>
      <c r="N23" s="3">
        <f t="shared" si="16"/>
        <v>64.172990594084368</v>
      </c>
    </row>
    <row r="24" spans="1:14" ht="15.5" x14ac:dyDescent="0.35">
      <c r="C24" t="s">
        <v>44</v>
      </c>
      <c r="D24" s="4">
        <f>IFERROR(_xlfn.RRI(5,I23,D23),"")</f>
        <v>-0.33816029530760738</v>
      </c>
      <c r="E24" s="4">
        <f>IFERROR(_xlfn.RRI(5,J23,E23),"")</f>
        <v>-0.35894589313434544</v>
      </c>
      <c r="H24" s="4">
        <f t="shared" ref="H24:N24" si="17">IFERROR(_xlfn.RRI(5,M23,H23),"")</f>
        <v>-0.78069326602683398</v>
      </c>
      <c r="I24" s="4">
        <f t="shared" si="17"/>
        <v>-0.44017515095282422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45</v>
      </c>
      <c r="C25" t="s">
        <v>46</v>
      </c>
      <c r="D25" s="3">
        <f>IFERROR(INDEX(D51:D500,MATCH($A$25,$C$51:$C$500,0)),"")</f>
        <v>0.16</v>
      </c>
      <c r="E25" s="3">
        <f>IFERROR(INDEX(E51:E500,MATCH($A$25,$C$51:$C$500,0)),"")</f>
        <v>0.18</v>
      </c>
      <c r="H25" s="3">
        <f>IFERROR(INDEX(D25:G25,COUNT(D25:G25)),"")</f>
        <v>0.18</v>
      </c>
      <c r="I25" s="3">
        <f t="shared" ref="I25:N25" si="18">IFERROR(INDEX(I51:I500,MATCH($C$25,$C$51:$C$500,0)),"")</f>
        <v>1.31</v>
      </c>
      <c r="J25" s="3">
        <f t="shared" si="18"/>
        <v>1.54</v>
      </c>
      <c r="K25" s="3">
        <f t="shared" si="18"/>
        <v>1.55</v>
      </c>
      <c r="L25" s="3">
        <f t="shared" si="18"/>
        <v>1815.96</v>
      </c>
      <c r="M25" s="3">
        <f t="shared" si="18"/>
        <v>5276.43</v>
      </c>
      <c r="N25" s="3">
        <f t="shared" si="18"/>
        <v>8748038.2100000009</v>
      </c>
    </row>
    <row r="26" spans="1:14" ht="15.5" x14ac:dyDescent="0.35">
      <c r="C26" t="s">
        <v>47</v>
      </c>
      <c r="D26" s="4">
        <f>IFERROR(_xlfn.RRI(5,I25,D25),"")</f>
        <v>-0.34329588537222866</v>
      </c>
      <c r="E26" s="4">
        <f>IFERROR(_xlfn.RRI(5,J25,E25),"")</f>
        <v>-0.34904591479732805</v>
      </c>
      <c r="H26" s="4">
        <f t="shared" ref="H26:N26" si="19">IFERROR(_xlfn.RRI(5,M25,H25),"")</f>
        <v>-0.87218363427855872</v>
      </c>
      <c r="I26" s="4">
        <f t="shared" si="19"/>
        <v>-0.95684092532710696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48</v>
      </c>
      <c r="D27" s="3">
        <f>IFERROR(D4/D21,"")</f>
        <v>91.871878656164384</v>
      </c>
      <c r="E27" s="3">
        <f>IFERROR(E4/E21,"")</f>
        <v>95.054004457305936</v>
      </c>
      <c r="H27" s="3">
        <f t="shared" ref="H27:N27" si="20">IFERROR(H4/H21,"")</f>
        <v>373.85176622694064</v>
      </c>
      <c r="I27" s="3">
        <f t="shared" si="20"/>
        <v>399.35478482945206</v>
      </c>
      <c r="J27" s="3">
        <f t="shared" si="20"/>
        <v>519.8716468456621</v>
      </c>
      <c r="K27" s="3">
        <f t="shared" si="20"/>
        <v>672.30500646085716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49</v>
      </c>
      <c r="D28" s="4">
        <f>IFERROR(_xlfn.RRI(5,I27,D27),"")</f>
        <v>-0.25464230233745722</v>
      </c>
      <c r="E28" s="4">
        <f>IFERROR(_xlfn.RRI(5,J27,E27),"")</f>
        <v>-0.28810677949123653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50</v>
      </c>
      <c r="H29" s="4">
        <f t="shared" ref="H29:N29" si="22">IFERROR(((H25-I25)/I25)*100%,"")</f>
        <v>-0.86259541984732835</v>
      </c>
      <c r="I29" s="4">
        <f t="shared" si="22"/>
        <v>-0.14935064935064934</v>
      </c>
      <c r="J29" s="4">
        <f t="shared" si="22"/>
        <v>-6.4516129032258117E-3</v>
      </c>
      <c r="K29" s="4">
        <f t="shared" si="22"/>
        <v>-0.99914645697041793</v>
      </c>
      <c r="L29" s="4">
        <f t="shared" si="22"/>
        <v>-0.65583547967091382</v>
      </c>
      <c r="M29" s="4">
        <f t="shared" si="22"/>
        <v>-0.99939684419828345</v>
      </c>
      <c r="N29" s="4" t="str">
        <f t="shared" si="22"/>
        <v/>
      </c>
    </row>
    <row r="30" spans="1:14" ht="15.5" x14ac:dyDescent="0.35">
      <c r="C30" t="s">
        <v>51</v>
      </c>
      <c r="H30" s="4">
        <f t="shared" ref="H30:N30" si="23">IFERROR(((H27-I27)/I27)*100%,"")</f>
        <v>-6.3860556005113853E-2</v>
      </c>
      <c r="I30" s="4">
        <f t="shared" si="23"/>
        <v>-0.23182041711151199</v>
      </c>
      <c r="J30" s="4">
        <f t="shared" si="23"/>
        <v>-0.22673244755030694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35.78</v>
      </c>
      <c r="E32" s="3">
        <f>IFERROR(INDEX(E51:E500,MATCH($A$32,$C$51:$C$500,0)),"")</f>
        <v>36.07</v>
      </c>
      <c r="H32" s="3">
        <f>IFERROR(INDEX(D32:G32,COUNT(D32:G32)),"")</f>
        <v>36.07</v>
      </c>
      <c r="I32" s="3">
        <f t="shared" ref="I32:N32" si="24">IFERROR(INDEX(I51:I500,MATCH($C$32,$C$51:$C$500,0)),"")</f>
        <v>35.89</v>
      </c>
      <c r="J32" s="3">
        <f t="shared" si="24"/>
        <v>35.049999999999997</v>
      </c>
      <c r="K32" s="3">
        <f t="shared" si="24"/>
        <v>11.86</v>
      </c>
      <c r="L32" s="3">
        <f t="shared" si="24"/>
        <v>2051.1999999999998</v>
      </c>
      <c r="M32" s="3">
        <f t="shared" si="24"/>
        <v>144.63</v>
      </c>
      <c r="N32" s="3">
        <f t="shared" si="24"/>
        <v>13631962.800000001</v>
      </c>
    </row>
    <row r="33" spans="1:14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1.62</v>
      </c>
      <c r="E33" s="3">
        <f>IFERROR(INDEX(E51:E500,MATCH($A$33,$C$51:$C$500,0)),"")</f>
        <v>1.72</v>
      </c>
      <c r="H33" s="3">
        <f>IFERROR(INDEX(D33:G33,COUNT(D33:G33)),"")</f>
        <v>1.72</v>
      </c>
      <c r="I33" s="3">
        <f t="shared" ref="I33:N33" si="25">IFERROR(INDEX(I51:I500,MATCH($C$33,$C$51:$C$500,0)),"")</f>
        <v>1.73</v>
      </c>
      <c r="J33" s="3">
        <f t="shared" si="25"/>
        <v>1.6</v>
      </c>
      <c r="K33" s="3">
        <f t="shared" si="25"/>
        <v>0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362.5</v>
      </c>
      <c r="E34" s="3">
        <f>IFERROR(INDEX(E51:E500,MATCH($A$34,$C$51:$C$500,0)),"")</f>
        <v>344.44</v>
      </c>
      <c r="H34" s="3">
        <f>IFERROR(INDEX(D34:G34,COUNT(D34:G34)),"")</f>
        <v>344.44</v>
      </c>
      <c r="I34" s="3">
        <f t="shared" ref="I34:N34" si="26">IFERROR(INDEX(I51:I500,MATCH($C$34,$C$51:$C$500,0)),"")</f>
        <v>47.33</v>
      </c>
      <c r="J34" s="3">
        <f t="shared" si="26"/>
        <v>36.36</v>
      </c>
      <c r="K34" s="3">
        <f t="shared" si="26"/>
        <v>0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0.63</v>
      </c>
      <c r="E35" s="3">
        <f>IFERROR(INDEX(E51:E500,MATCH($A$35,$C$51:$C$500,0)),"")</f>
        <v>0.65</v>
      </c>
      <c r="H35" s="3">
        <f>IFERROR(INDEX(D35:G35,COUNT(D35:G35)),"")</f>
        <v>0.65</v>
      </c>
      <c r="I35" s="3">
        <f t="shared" ref="I35:N35" si="27">IFERROR(INDEX(I51:I500,MATCH($C$35,$C$51:$C$500,0)),"")</f>
        <v>0.16</v>
      </c>
      <c r="J35" s="3">
        <f t="shared" si="27"/>
        <v>0.11</v>
      </c>
      <c r="K35" s="3">
        <f t="shared" si="27"/>
        <v>0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64</v>
      </c>
      <c r="C36" t="s">
        <v>65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N36" si="28">IFERROR(INDEX(H51:H500,MATCH($C$36,$C$51:$C$500,0)),"")</f>
        <v>0.65540000000000009</v>
      </c>
      <c r="I36" s="4">
        <f t="shared" si="28"/>
        <v>0.34329999999999999</v>
      </c>
      <c r="J36" s="4">
        <f t="shared" si="28"/>
        <v>0.29920000000000002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66</v>
      </c>
      <c r="C37" t="s">
        <v>67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N37" si="29">IFERROR(INDEX(H51:H500,MATCH($C$37,$C$51:$C$500,0)),"")</f>
        <v>0.45</v>
      </c>
      <c r="I37" s="3">
        <f t="shared" si="29"/>
        <v>0.45</v>
      </c>
      <c r="J37" s="3">
        <f t="shared" si="29"/>
        <v>0.46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73</v>
      </c>
      <c r="C51" t="s">
        <v>6</v>
      </c>
      <c r="D51" s="5">
        <v>402398828514</v>
      </c>
      <c r="E51" s="5">
        <v>416336539523</v>
      </c>
      <c r="F51" s="5">
        <v>447594273058</v>
      </c>
      <c r="G51" s="5">
        <v>441713399690</v>
      </c>
      <c r="I51" s="5">
        <v>1749173957553</v>
      </c>
      <c r="J51" s="5">
        <v>2277037813184</v>
      </c>
      <c r="K51" s="5">
        <v>2353067522613</v>
      </c>
      <c r="L51" s="5">
        <v>2388987285409</v>
      </c>
      <c r="M51" s="5">
        <v>2520729697641</v>
      </c>
      <c r="N51" s="5">
        <v>1437857450131</v>
      </c>
    </row>
    <row r="52" spans="2:14" ht="15.5" x14ac:dyDescent="0.35">
      <c r="C52" t="s">
        <v>74</v>
      </c>
      <c r="D52" s="5">
        <v>-395385806197</v>
      </c>
      <c r="E52" s="5">
        <v>-408270202121</v>
      </c>
      <c r="F52" s="5">
        <v>-438421835712</v>
      </c>
      <c r="G52" s="5">
        <v>-434694748529</v>
      </c>
      <c r="I52" s="5">
        <v>-1717258578879</v>
      </c>
      <c r="J52" s="5">
        <v>-2241064817682</v>
      </c>
      <c r="K52" s="5">
        <v>-2321823537616</v>
      </c>
      <c r="L52" s="5">
        <v>-2356824935448</v>
      </c>
      <c r="M52" s="5">
        <v>-2484946992417</v>
      </c>
      <c r="N52" s="5">
        <v>-1427500874106</v>
      </c>
    </row>
    <row r="53" spans="2:14" ht="15.5" x14ac:dyDescent="0.35">
      <c r="C53" t="s">
        <v>75</v>
      </c>
      <c r="D53" s="5">
        <v>7013022317</v>
      </c>
      <c r="E53" s="5">
        <v>8066337402</v>
      </c>
      <c r="F53" s="5">
        <v>9172437346</v>
      </c>
      <c r="G53" s="5">
        <v>7018651161</v>
      </c>
      <c r="I53" s="5">
        <v>31915378674</v>
      </c>
      <c r="J53" s="5">
        <v>35972995502</v>
      </c>
      <c r="K53" s="5">
        <v>31243984997</v>
      </c>
      <c r="L53" s="5">
        <v>32162349961</v>
      </c>
      <c r="M53" s="5">
        <v>35782705224</v>
      </c>
      <c r="N53" s="5">
        <v>10356576025</v>
      </c>
    </row>
    <row r="54" spans="2:14" ht="15.5" x14ac:dyDescent="0.35">
      <c r="C54" t="s">
        <v>76</v>
      </c>
      <c r="D54" s="5">
        <v>-5673347529</v>
      </c>
      <c r="E54" s="5">
        <v>-6313429801</v>
      </c>
      <c r="F54" s="5">
        <v>-6657831507</v>
      </c>
      <c r="G54" s="5">
        <v>-4851596062</v>
      </c>
      <c r="I54" s="5">
        <v>-21920760246</v>
      </c>
      <c r="J54" s="5">
        <v>-26161636928</v>
      </c>
      <c r="K54" s="5">
        <v>-26547219005</v>
      </c>
      <c r="L54" s="5">
        <v>-27207485986</v>
      </c>
      <c r="M54" s="5">
        <v>-19432313626</v>
      </c>
      <c r="N54" s="5">
        <v>-7514715825</v>
      </c>
    </row>
    <row r="55" spans="2:14" ht="15.5" x14ac:dyDescent="0.35">
      <c r="C55" t="s">
        <v>240</v>
      </c>
      <c r="D55" s="5">
        <v>-582119843</v>
      </c>
      <c r="E55" s="5">
        <v>-583524889</v>
      </c>
      <c r="F55" s="5">
        <v>-1129701818</v>
      </c>
      <c r="G55" s="5">
        <v>-624207710</v>
      </c>
      <c r="I55" s="5">
        <v>-3053471038</v>
      </c>
      <c r="J55" s="5">
        <v>-3598863143</v>
      </c>
      <c r="K55" s="5">
        <v>-3321104231</v>
      </c>
      <c r="L55" s="5">
        <v>-2415906218</v>
      </c>
      <c r="M55" s="5">
        <v>-2512555927</v>
      </c>
      <c r="N55" s="5">
        <v>-1031337436</v>
      </c>
    </row>
    <row r="56" spans="2:14" ht="15.5" x14ac:dyDescent="0.35">
      <c r="C56" t="s">
        <v>77</v>
      </c>
      <c r="D56" s="5">
        <v>-5091227686</v>
      </c>
      <c r="E56" s="5">
        <v>-5729904912</v>
      </c>
      <c r="F56" s="5">
        <v>-5528129689</v>
      </c>
      <c r="G56" s="5">
        <v>-4227388352</v>
      </c>
      <c r="I56" s="5">
        <v>-18867289208</v>
      </c>
      <c r="J56" s="5">
        <v>-22562773785</v>
      </c>
      <c r="K56" s="5">
        <v>-23226114774</v>
      </c>
      <c r="L56" s="5">
        <v>-24791579768</v>
      </c>
      <c r="M56" s="5">
        <v>-16919757699</v>
      </c>
      <c r="N56" s="5">
        <v>-6483378389</v>
      </c>
    </row>
    <row r="57" spans="2:14" ht="15.5" x14ac:dyDescent="0.35">
      <c r="C57" t="s">
        <v>78</v>
      </c>
      <c r="D57" s="5">
        <v>1339674788</v>
      </c>
      <c r="E57" s="5">
        <v>1752907601</v>
      </c>
      <c r="F57" s="5">
        <v>2514605839</v>
      </c>
      <c r="G57" s="5">
        <v>2167055099</v>
      </c>
      <c r="I57" s="5">
        <v>9994618428</v>
      </c>
      <c r="J57" s="5">
        <v>9811358574</v>
      </c>
      <c r="K57" s="5">
        <v>4696765992</v>
      </c>
      <c r="L57" s="5">
        <v>4954863975</v>
      </c>
      <c r="M57" s="5">
        <v>16350391598</v>
      </c>
      <c r="N57" s="5">
        <v>2841860200</v>
      </c>
    </row>
    <row r="58" spans="2:14" ht="15.5" x14ac:dyDescent="0.35">
      <c r="C58" t="s">
        <v>79</v>
      </c>
      <c r="D58" s="5">
        <v>2135349</v>
      </c>
      <c r="E58" s="5">
        <v>-348626482</v>
      </c>
      <c r="F58" s="5">
        <v>-763019922</v>
      </c>
      <c r="G58" s="5">
        <v>-578172420</v>
      </c>
      <c r="I58" s="5">
        <v>-1697767212</v>
      </c>
      <c r="J58" s="5">
        <v>-714825203</v>
      </c>
      <c r="K58" s="5">
        <v>3375359863</v>
      </c>
      <c r="L58" s="5">
        <v>2280408617</v>
      </c>
      <c r="M58" s="5">
        <v>660646299</v>
      </c>
      <c r="N58" s="5">
        <v>1386472</v>
      </c>
    </row>
    <row r="59" spans="2:14" ht="15.5" x14ac:dyDescent="0.35">
      <c r="C59" t="s">
        <v>81</v>
      </c>
      <c r="D59" s="5">
        <v>-15417816</v>
      </c>
      <c r="E59" s="5">
        <v>-6224950</v>
      </c>
      <c r="F59" s="5">
        <v>56089501</v>
      </c>
      <c r="G59" s="5">
        <v>-41139376</v>
      </c>
      <c r="I59" s="5">
        <v>1333813</v>
      </c>
      <c r="J59" s="5">
        <v>-888</v>
      </c>
      <c r="K59" s="5">
        <v>-5169</v>
      </c>
      <c r="L59" s="5">
        <v>-63357734</v>
      </c>
    </row>
    <row r="60" spans="2:14" ht="15.5" x14ac:dyDescent="0.35">
      <c r="C60" t="s">
        <v>82</v>
      </c>
      <c r="D60" s="5">
        <v>2135349</v>
      </c>
      <c r="E60" s="5">
        <v>-348626482</v>
      </c>
      <c r="F60" s="5">
        <v>-763019922</v>
      </c>
      <c r="G60" s="5">
        <v>-578172420</v>
      </c>
      <c r="I60" s="5">
        <v>-1697767212</v>
      </c>
      <c r="J60" s="5">
        <v>-714825203</v>
      </c>
      <c r="K60" s="5">
        <v>3375359863</v>
      </c>
      <c r="L60" s="5">
        <v>2280408617</v>
      </c>
      <c r="M60" s="5">
        <v>660646299</v>
      </c>
      <c r="N60" s="5">
        <v>1386472</v>
      </c>
    </row>
    <row r="61" spans="2:14" ht="15.5" x14ac:dyDescent="0.35">
      <c r="C61" t="s">
        <v>29</v>
      </c>
      <c r="D61" s="5">
        <v>1341810137</v>
      </c>
      <c r="E61" s="5">
        <v>1404281119</v>
      </c>
      <c r="F61" s="5">
        <v>1751585917</v>
      </c>
      <c r="G61" s="5">
        <v>1588882679</v>
      </c>
      <c r="I61" s="5">
        <v>8296851216</v>
      </c>
      <c r="J61" s="5">
        <v>9096533371</v>
      </c>
      <c r="K61" s="5">
        <v>8072125855</v>
      </c>
      <c r="L61" s="5">
        <v>7235272592</v>
      </c>
      <c r="M61" s="5">
        <v>17011037897</v>
      </c>
      <c r="N61" s="5">
        <v>2843246672</v>
      </c>
    </row>
    <row r="62" spans="2:14" ht="15.5" x14ac:dyDescent="0.35">
      <c r="C62" t="s">
        <v>28</v>
      </c>
      <c r="D62" s="5">
        <v>-635573060</v>
      </c>
      <c r="E62" s="5">
        <v>-630180693</v>
      </c>
      <c r="F62" s="5">
        <v>-833107920</v>
      </c>
      <c r="G62" s="5">
        <v>-504883482</v>
      </c>
      <c r="I62" s="5">
        <v>-2561009453</v>
      </c>
      <c r="J62" s="5">
        <v>-2370167322</v>
      </c>
      <c r="K62" s="5">
        <v>-2646252942</v>
      </c>
      <c r="L62" s="5">
        <v>-2695377061</v>
      </c>
      <c r="M62" s="5">
        <v>-3819967622</v>
      </c>
      <c r="N62" s="5">
        <v>-656237120</v>
      </c>
    </row>
    <row r="63" spans="2:14" ht="15.5" x14ac:dyDescent="0.35">
      <c r="C63" t="s">
        <v>83</v>
      </c>
      <c r="D63" s="5">
        <v>-640742080</v>
      </c>
      <c r="E63" s="5">
        <v>-664940100</v>
      </c>
      <c r="F63" s="5">
        <v>-767627573</v>
      </c>
      <c r="G63" s="5">
        <v>-495229680</v>
      </c>
      <c r="I63" s="5">
        <v>-2642503873</v>
      </c>
      <c r="J63" s="5">
        <v>-2798983000</v>
      </c>
      <c r="K63" s="5">
        <v>-2585739200</v>
      </c>
      <c r="L63" s="5">
        <v>-2936739300</v>
      </c>
      <c r="M63" s="5">
        <v>-4032554460</v>
      </c>
      <c r="N63" s="5">
        <v>-656237120</v>
      </c>
    </row>
    <row r="64" spans="2:14" ht="15.5" x14ac:dyDescent="0.35">
      <c r="C64" t="s">
        <v>84</v>
      </c>
      <c r="D64" s="5">
        <v>9869020</v>
      </c>
      <c r="E64" s="5">
        <v>52350847</v>
      </c>
      <c r="F64" s="5">
        <v>-49658254</v>
      </c>
      <c r="G64" s="5">
        <v>29001823</v>
      </c>
      <c r="I64" s="5">
        <v>135972138</v>
      </c>
      <c r="J64" s="5">
        <v>433218179</v>
      </c>
      <c r="K64" s="5">
        <v>-4596709</v>
      </c>
      <c r="L64" s="5">
        <v>242475996</v>
      </c>
      <c r="M64" s="5">
        <v>212586838</v>
      </c>
    </row>
    <row r="65" spans="2:14" ht="15.5" x14ac:dyDescent="0.35">
      <c r="C65" t="s">
        <v>433</v>
      </c>
      <c r="D65" s="5">
        <v>-4700000</v>
      </c>
      <c r="E65" s="5">
        <v>-17591440</v>
      </c>
      <c r="F65" s="5">
        <v>-15822093</v>
      </c>
      <c r="G65" s="5">
        <v>-38655625</v>
      </c>
      <c r="I65" s="5">
        <v>-54477718</v>
      </c>
      <c r="J65" s="5">
        <v>-4402501</v>
      </c>
      <c r="K65" s="5">
        <v>-55917033</v>
      </c>
      <c r="L65" s="5">
        <v>-1113757</v>
      </c>
    </row>
    <row r="66" spans="2:14" ht="15.5" x14ac:dyDescent="0.35">
      <c r="C66" t="s">
        <v>85</v>
      </c>
      <c r="D66" s="5">
        <v>-635573060</v>
      </c>
      <c r="E66" s="5">
        <v>-630180693</v>
      </c>
      <c r="F66" s="5">
        <v>-833107920</v>
      </c>
      <c r="G66" s="5">
        <v>-504883482</v>
      </c>
      <c r="I66" s="5">
        <v>-2561009453</v>
      </c>
      <c r="J66" s="5">
        <v>-2370167322</v>
      </c>
      <c r="K66" s="5">
        <v>-2646252942</v>
      </c>
      <c r="L66" s="5">
        <v>-2695377061</v>
      </c>
      <c r="M66" s="5">
        <v>-3819967622</v>
      </c>
      <c r="N66" s="5">
        <v>-656237120</v>
      </c>
    </row>
    <row r="67" spans="2:14" ht="15.5" x14ac:dyDescent="0.35">
      <c r="C67" t="s">
        <v>87</v>
      </c>
      <c r="D67" s="5">
        <v>706237077</v>
      </c>
      <c r="E67" s="5">
        <v>774100426</v>
      </c>
      <c r="F67" s="5">
        <v>918477997</v>
      </c>
      <c r="G67" s="5">
        <v>1083999197</v>
      </c>
      <c r="I67" s="5">
        <v>5735841763</v>
      </c>
      <c r="J67" s="5">
        <v>6726366049</v>
      </c>
      <c r="K67" s="5">
        <v>5425872913</v>
      </c>
      <c r="L67" s="5">
        <v>4539895531</v>
      </c>
      <c r="M67" s="5">
        <v>13191070275</v>
      </c>
      <c r="N67" s="5">
        <v>2187009552</v>
      </c>
    </row>
    <row r="68" spans="2:14" ht="15.5" x14ac:dyDescent="0.35">
      <c r="C68" t="s">
        <v>88</v>
      </c>
      <c r="F68" s="5">
        <v>-100206406</v>
      </c>
      <c r="G68" s="5">
        <v>65777986</v>
      </c>
      <c r="I68" s="5">
        <v>-34428420</v>
      </c>
      <c r="J68" s="5">
        <v>84306520</v>
      </c>
      <c r="K68" s="5">
        <v>17419520</v>
      </c>
      <c r="L68" s="5">
        <v>163187700</v>
      </c>
    </row>
    <row r="69" spans="2:14" ht="15.5" x14ac:dyDescent="0.35">
      <c r="C69" t="s">
        <v>89</v>
      </c>
      <c r="D69" s="5">
        <v>706237077</v>
      </c>
      <c r="E69" s="5">
        <v>774100426</v>
      </c>
      <c r="F69" s="5">
        <v>818271591</v>
      </c>
      <c r="G69" s="5">
        <v>1149777183</v>
      </c>
      <c r="I69" s="5">
        <v>5701413343</v>
      </c>
      <c r="J69" s="5">
        <v>6810672569</v>
      </c>
      <c r="K69" s="5">
        <v>5443292433</v>
      </c>
      <c r="L69" s="5">
        <v>4703083231</v>
      </c>
      <c r="M69" s="5">
        <v>13191070275</v>
      </c>
      <c r="N69" s="5">
        <v>2187009552</v>
      </c>
    </row>
    <row r="70" spans="2:14" ht="15.5" x14ac:dyDescent="0.35">
      <c r="C70" t="s">
        <v>90</v>
      </c>
      <c r="D70" s="5">
        <v>706237077</v>
      </c>
      <c r="E70" s="5">
        <v>774100426</v>
      </c>
      <c r="F70" s="5">
        <v>918477997</v>
      </c>
      <c r="G70" s="5">
        <v>1083999197</v>
      </c>
      <c r="I70" s="5">
        <v>5735841763</v>
      </c>
      <c r="J70" s="5">
        <v>6726366049</v>
      </c>
      <c r="K70" s="5">
        <v>5425872913</v>
      </c>
      <c r="L70" s="5">
        <v>4539895531</v>
      </c>
      <c r="M70" s="5">
        <v>13191070275</v>
      </c>
      <c r="N70" s="5">
        <v>2187009552</v>
      </c>
    </row>
    <row r="71" spans="2:14" ht="15.5" x14ac:dyDescent="0.35">
      <c r="C71" t="s">
        <v>8</v>
      </c>
      <c r="D71" s="5">
        <v>721654893</v>
      </c>
      <c r="E71" s="5">
        <v>780325376</v>
      </c>
      <c r="F71" s="5">
        <v>762182090</v>
      </c>
      <c r="G71" s="5">
        <v>1190916559</v>
      </c>
      <c r="I71" s="5">
        <v>5700079530</v>
      </c>
      <c r="J71" s="5">
        <v>6810673457</v>
      </c>
      <c r="K71" s="5">
        <v>5443297602</v>
      </c>
      <c r="L71" s="5">
        <v>4766440965</v>
      </c>
      <c r="M71" s="5">
        <v>13191070275</v>
      </c>
      <c r="N71" s="5">
        <v>2187009552</v>
      </c>
    </row>
    <row r="72" spans="2:14" ht="15.5" x14ac:dyDescent="0.35">
      <c r="C72" t="s">
        <v>92</v>
      </c>
      <c r="D72" s="5">
        <v>706237077</v>
      </c>
      <c r="E72" s="5">
        <v>774100426</v>
      </c>
      <c r="F72" s="5">
        <v>918477997</v>
      </c>
      <c r="G72" s="5">
        <v>1083999197</v>
      </c>
      <c r="I72" s="5">
        <v>5735841763</v>
      </c>
      <c r="J72" s="5">
        <v>6726366049</v>
      </c>
      <c r="K72" s="5">
        <v>5425872913</v>
      </c>
      <c r="L72" s="5">
        <v>4539895531</v>
      </c>
      <c r="M72" s="5">
        <v>13191070275</v>
      </c>
      <c r="N72" s="5">
        <v>2187009552</v>
      </c>
    </row>
    <row r="73" spans="2:14" ht="15.5" x14ac:dyDescent="0.35">
      <c r="C73" t="s">
        <v>93</v>
      </c>
      <c r="D73" s="5">
        <v>706237077</v>
      </c>
      <c r="E73" s="5">
        <v>774100426</v>
      </c>
      <c r="F73" s="5">
        <v>818271591</v>
      </c>
      <c r="G73" s="5">
        <v>1149777183</v>
      </c>
      <c r="I73" s="5">
        <v>5701413343</v>
      </c>
      <c r="J73" s="5">
        <v>6810672569</v>
      </c>
      <c r="K73" s="5">
        <v>5443292433</v>
      </c>
      <c r="L73" s="5">
        <v>4703083231</v>
      </c>
      <c r="M73" s="5">
        <v>13191070275</v>
      </c>
      <c r="N73" s="5">
        <v>2187009552</v>
      </c>
    </row>
    <row r="74" spans="2:14" ht="15.5" x14ac:dyDescent="0.35">
      <c r="C74" t="s">
        <v>94</v>
      </c>
      <c r="D74" s="5">
        <v>706237077</v>
      </c>
      <c r="E74" s="5">
        <v>774100426</v>
      </c>
      <c r="F74" s="5">
        <v>818271591</v>
      </c>
      <c r="G74" s="5">
        <v>1149777183</v>
      </c>
      <c r="I74" s="5">
        <v>5701413343</v>
      </c>
      <c r="J74" s="5">
        <v>6810672569</v>
      </c>
      <c r="K74" s="5">
        <v>5443292433</v>
      </c>
      <c r="L74" s="5">
        <v>4703083231</v>
      </c>
      <c r="M74" s="5">
        <v>13191070275</v>
      </c>
      <c r="N74" s="5">
        <v>2187009552</v>
      </c>
    </row>
    <row r="76" spans="2:14" ht="15.5" x14ac:dyDescent="0.35">
      <c r="B76" t="s">
        <v>95</v>
      </c>
      <c r="C76" t="s">
        <v>96</v>
      </c>
    </row>
    <row r="77" spans="2:14" ht="15.5" x14ac:dyDescent="0.35">
      <c r="C77" t="s">
        <v>97</v>
      </c>
    </row>
    <row r="78" spans="2:14" ht="15.5" x14ac:dyDescent="0.35">
      <c r="C78" t="s">
        <v>20</v>
      </c>
      <c r="D78" s="5">
        <v>22574474061</v>
      </c>
      <c r="E78" s="5">
        <v>23108239982</v>
      </c>
      <c r="F78" s="5">
        <v>23693693226</v>
      </c>
      <c r="G78" s="5">
        <v>72561094379</v>
      </c>
      <c r="I78" s="5">
        <v>23693693226</v>
      </c>
      <c r="J78" s="5">
        <v>56140795621</v>
      </c>
      <c r="K78" s="5">
        <v>4524125295</v>
      </c>
      <c r="L78" s="5">
        <v>3576993152</v>
      </c>
      <c r="M78" s="5">
        <v>4243544462</v>
      </c>
      <c r="N78" s="5">
        <v>7965954056</v>
      </c>
    </row>
    <row r="79" spans="2:14" ht="15.5" x14ac:dyDescent="0.35">
      <c r="C79" t="s">
        <v>98</v>
      </c>
      <c r="D79" s="5">
        <v>2194468523</v>
      </c>
      <c r="E79" s="5">
        <v>2117729234</v>
      </c>
      <c r="F79" s="5">
        <v>1429965054</v>
      </c>
      <c r="G79" s="5">
        <v>940163302</v>
      </c>
      <c r="I79" s="5">
        <v>1429965054</v>
      </c>
      <c r="J79" s="5">
        <v>760664313</v>
      </c>
      <c r="K79" s="5">
        <v>781891879</v>
      </c>
      <c r="L79" s="5">
        <v>658793713</v>
      </c>
      <c r="M79" s="5">
        <v>2642703780</v>
      </c>
      <c r="N79" s="5">
        <v>1579117374</v>
      </c>
    </row>
    <row r="80" spans="2:14" ht="15.5" x14ac:dyDescent="0.35">
      <c r="C80" t="s">
        <v>99</v>
      </c>
      <c r="J80" s="5">
        <v>374030362</v>
      </c>
      <c r="K80" s="5">
        <v>134607500</v>
      </c>
      <c r="L80" s="5">
        <v>261100412</v>
      </c>
    </row>
    <row r="81" spans="3:14" ht="15.5" x14ac:dyDescent="0.35">
      <c r="C81" t="s">
        <v>100</v>
      </c>
      <c r="D81" s="5">
        <v>2194468523</v>
      </c>
      <c r="E81" s="5">
        <v>2117729234</v>
      </c>
      <c r="F81" s="5">
        <v>1429965054</v>
      </c>
      <c r="G81" s="5">
        <v>940163302</v>
      </c>
      <c r="I81" s="5">
        <v>1429965054</v>
      </c>
      <c r="J81" s="5">
        <v>760664313</v>
      </c>
      <c r="K81" s="5">
        <v>781891879</v>
      </c>
      <c r="L81" s="5">
        <v>658793713</v>
      </c>
      <c r="M81" s="5">
        <v>2642703780</v>
      </c>
      <c r="N81" s="5">
        <v>1579117374</v>
      </c>
    </row>
    <row r="82" spans="3:14" ht="15.5" x14ac:dyDescent="0.35">
      <c r="C82" t="s">
        <v>101</v>
      </c>
      <c r="D82" s="5">
        <v>724290000</v>
      </c>
      <c r="E82" s="5">
        <v>256950000</v>
      </c>
      <c r="F82" s="5">
        <v>45669465</v>
      </c>
      <c r="G82" s="5">
        <v>76500000</v>
      </c>
      <c r="I82" s="5">
        <v>45669465</v>
      </c>
      <c r="J82" s="5">
        <v>97850000</v>
      </c>
      <c r="K82" s="5">
        <v>140059159</v>
      </c>
      <c r="L82" s="5">
        <v>24888075861</v>
      </c>
      <c r="M82" s="5">
        <v>2755091587</v>
      </c>
    </row>
    <row r="83" spans="3:14" ht="15.5" x14ac:dyDescent="0.35">
      <c r="C83" t="s">
        <v>247</v>
      </c>
      <c r="F83" s="5">
        <v>69920143</v>
      </c>
      <c r="G83" s="5">
        <v>69920143</v>
      </c>
      <c r="I83" s="5">
        <v>69920143</v>
      </c>
      <c r="J83" s="5">
        <v>72920143</v>
      </c>
      <c r="K83" s="5">
        <v>932778789</v>
      </c>
    </row>
    <row r="84" spans="3:14" ht="15.5" x14ac:dyDescent="0.35">
      <c r="C84" t="s">
        <v>102</v>
      </c>
      <c r="D84" s="5">
        <v>724290000</v>
      </c>
      <c r="E84" s="5">
        <v>256950000</v>
      </c>
      <c r="F84" s="5">
        <v>45669465</v>
      </c>
      <c r="G84" s="5">
        <v>76500000</v>
      </c>
      <c r="I84" s="5">
        <v>45669465</v>
      </c>
      <c r="J84" s="5">
        <v>97850000</v>
      </c>
      <c r="K84" s="5">
        <v>140059159</v>
      </c>
      <c r="L84" s="5">
        <v>24888075861</v>
      </c>
      <c r="M84" s="5">
        <v>2755091587</v>
      </c>
    </row>
    <row r="85" spans="3:14" ht="15.5" x14ac:dyDescent="0.35">
      <c r="C85" t="s">
        <v>103</v>
      </c>
      <c r="D85" s="5">
        <v>1201248819</v>
      </c>
      <c r="E85" s="5">
        <v>968746645</v>
      </c>
      <c r="F85" s="5">
        <v>791037346</v>
      </c>
      <c r="G85" s="5">
        <v>455652397</v>
      </c>
      <c r="I85" s="5">
        <v>791037346</v>
      </c>
      <c r="J85" s="5">
        <v>1227757691</v>
      </c>
      <c r="K85" s="5">
        <v>1487441500</v>
      </c>
      <c r="L85" s="5">
        <v>261416899</v>
      </c>
      <c r="M85" s="5">
        <v>65173770</v>
      </c>
      <c r="N85" s="5">
        <v>5683080635</v>
      </c>
    </row>
    <row r="86" spans="3:14" ht="15.5" x14ac:dyDescent="0.35">
      <c r="C86" t="s">
        <v>81</v>
      </c>
      <c r="D86" s="5">
        <v>230485313</v>
      </c>
      <c r="E86" s="5">
        <v>230485313</v>
      </c>
      <c r="F86" s="5">
        <v>230485313</v>
      </c>
      <c r="G86" s="5">
        <v>330691716</v>
      </c>
      <c r="I86" s="5">
        <v>230485313</v>
      </c>
      <c r="J86" s="5">
        <v>264913730</v>
      </c>
      <c r="K86" s="5">
        <v>180607191</v>
      </c>
      <c r="L86" s="5">
        <v>163187700</v>
      </c>
    </row>
    <row r="87" spans="3:14" ht="15.5" x14ac:dyDescent="0.35">
      <c r="C87" t="s">
        <v>104</v>
      </c>
      <c r="D87" s="5">
        <v>107402403240</v>
      </c>
      <c r="E87" s="5">
        <v>102782580315</v>
      </c>
      <c r="F87" s="5">
        <v>90934003526</v>
      </c>
      <c r="G87" s="5">
        <v>155472189482</v>
      </c>
      <c r="I87" s="5">
        <v>90934003526</v>
      </c>
      <c r="J87" s="5">
        <v>160861593977</v>
      </c>
      <c r="K87" s="5">
        <v>48757630414</v>
      </c>
      <c r="L87" s="5">
        <v>32628967698</v>
      </c>
      <c r="M87" s="5">
        <v>28833759657</v>
      </c>
      <c r="N87" s="5">
        <v>30803788592</v>
      </c>
    </row>
    <row r="88" spans="3:14" ht="15.5" x14ac:dyDescent="0.35">
      <c r="C88" t="s">
        <v>105</v>
      </c>
    </row>
    <row r="89" spans="3:14" ht="15.5" x14ac:dyDescent="0.35">
      <c r="C89" t="s">
        <v>106</v>
      </c>
      <c r="D89" s="5">
        <v>95317389258</v>
      </c>
      <c r="E89" s="5">
        <v>95462310977</v>
      </c>
      <c r="F89" s="5">
        <v>95906314806</v>
      </c>
      <c r="G89" s="5">
        <v>23358817443</v>
      </c>
      <c r="I89" s="5">
        <v>95906314806</v>
      </c>
      <c r="J89" s="5">
        <v>22738319974</v>
      </c>
      <c r="K89" s="5">
        <v>11142052181</v>
      </c>
      <c r="L89" s="5">
        <v>6969054057</v>
      </c>
      <c r="M89" s="5">
        <v>3057515755</v>
      </c>
      <c r="N89" s="5">
        <v>1143165355</v>
      </c>
    </row>
    <row r="90" spans="3:14" ht="15.5" x14ac:dyDescent="0.35">
      <c r="C90" t="s">
        <v>108</v>
      </c>
      <c r="D90" s="5">
        <v>1016867629</v>
      </c>
      <c r="E90" s="5">
        <v>1006998609</v>
      </c>
      <c r="F90" s="5">
        <v>954647761</v>
      </c>
      <c r="G90" s="5">
        <v>976042670</v>
      </c>
      <c r="I90" s="5">
        <v>954647761</v>
      </c>
      <c r="J90" s="5">
        <v>808965043</v>
      </c>
      <c r="K90" s="5">
        <v>403881345</v>
      </c>
      <c r="L90" s="5">
        <v>409035534</v>
      </c>
      <c r="M90" s="5">
        <v>212586838</v>
      </c>
    </row>
    <row r="91" spans="3:14" ht="15.5" x14ac:dyDescent="0.35">
      <c r="C91" t="s">
        <v>109</v>
      </c>
      <c r="D91" s="5">
        <v>103023941000</v>
      </c>
      <c r="E91" s="5">
        <v>103146777604</v>
      </c>
      <c r="F91" s="5">
        <v>103753086498</v>
      </c>
      <c r="G91" s="5">
        <v>57039011848</v>
      </c>
      <c r="I91" s="5">
        <v>103753086498</v>
      </c>
      <c r="J91" s="5">
        <v>54623470739</v>
      </c>
      <c r="K91" s="5">
        <v>44027200852</v>
      </c>
      <c r="L91" s="5">
        <v>10600612776</v>
      </c>
      <c r="M91" s="5">
        <v>3270102593</v>
      </c>
      <c r="N91" s="5">
        <v>1143165355</v>
      </c>
    </row>
    <row r="92" spans="3:14" ht="15.5" x14ac:dyDescent="0.35">
      <c r="C92" t="s">
        <v>110</v>
      </c>
      <c r="D92" s="5">
        <v>210426344240</v>
      </c>
      <c r="E92" s="5">
        <v>205929357919</v>
      </c>
      <c r="F92" s="5">
        <v>194687090024</v>
      </c>
      <c r="G92" s="5">
        <v>212511201330</v>
      </c>
      <c r="I92" s="5">
        <v>194687090024</v>
      </c>
      <c r="J92" s="5">
        <v>215485064716</v>
      </c>
      <c r="K92" s="5">
        <v>92784831266</v>
      </c>
      <c r="L92" s="5">
        <v>43229580474</v>
      </c>
      <c r="M92" s="5">
        <v>32103862250</v>
      </c>
      <c r="N92" s="5">
        <v>31946953947</v>
      </c>
    </row>
    <row r="93" spans="3:14" ht="15.5" x14ac:dyDescent="0.35">
      <c r="C93" t="s">
        <v>111</v>
      </c>
    </row>
    <row r="94" spans="3:14" ht="15.5" x14ac:dyDescent="0.35">
      <c r="C94" t="s">
        <v>112</v>
      </c>
    </row>
    <row r="95" spans="3:14" ht="15.5" x14ac:dyDescent="0.35">
      <c r="C95" t="s">
        <v>113</v>
      </c>
      <c r="D95" s="5">
        <v>45905095022</v>
      </c>
      <c r="E95" s="5">
        <v>39872416995</v>
      </c>
      <c r="F95" s="5">
        <v>28962909110</v>
      </c>
      <c r="G95" s="5">
        <v>48601702666</v>
      </c>
      <c r="I95" s="5">
        <v>28962909110</v>
      </c>
      <c r="J95" s="5">
        <v>57698852780</v>
      </c>
      <c r="K95" s="5">
        <v>41469313053</v>
      </c>
      <c r="L95" s="5">
        <v>30714546034</v>
      </c>
      <c r="M95" s="5">
        <v>31061126527</v>
      </c>
      <c r="N95" s="5">
        <v>28538963246</v>
      </c>
    </row>
    <row r="96" spans="3:14" ht="15.5" x14ac:dyDescent="0.35">
      <c r="C96" t="s">
        <v>250</v>
      </c>
      <c r="D96" s="5">
        <v>26581980696</v>
      </c>
      <c r="E96" s="5">
        <v>18098213004</v>
      </c>
      <c r="F96" s="5">
        <v>6608614699</v>
      </c>
      <c r="G96" s="5">
        <v>27477671072</v>
      </c>
      <c r="I96" s="5">
        <v>6608614699</v>
      </c>
      <c r="J96" s="5">
        <v>25479066972</v>
      </c>
      <c r="K96" s="5">
        <v>5490607264</v>
      </c>
    </row>
    <row r="97" spans="3:14" ht="15.5" x14ac:dyDescent="0.35">
      <c r="C97" t="s">
        <v>114</v>
      </c>
      <c r="D97" s="5">
        <v>3411750</v>
      </c>
      <c r="E97" s="5">
        <v>15357996</v>
      </c>
      <c r="F97" s="5">
        <v>6740550</v>
      </c>
      <c r="G97" s="5">
        <v>2375819841</v>
      </c>
      <c r="I97" s="5">
        <v>6740550</v>
      </c>
      <c r="J97" s="5">
        <v>4917279964</v>
      </c>
      <c r="K97" s="5">
        <v>5091747941</v>
      </c>
    </row>
    <row r="98" spans="3:14" ht="15.5" x14ac:dyDescent="0.35">
      <c r="C98" t="s">
        <v>115</v>
      </c>
    </row>
    <row r="99" spans="3:14" ht="15.5" x14ac:dyDescent="0.35">
      <c r="C99" t="s">
        <v>252</v>
      </c>
      <c r="F99" s="5">
        <v>69920143</v>
      </c>
      <c r="G99" s="5">
        <v>69920143</v>
      </c>
      <c r="I99" s="5">
        <v>69920143</v>
      </c>
      <c r="J99" s="5">
        <v>446950505</v>
      </c>
      <c r="K99" s="5">
        <v>1067386289</v>
      </c>
      <c r="L99" s="5">
        <v>261100412</v>
      </c>
    </row>
    <row r="100" spans="3:14" ht="15.5" x14ac:dyDescent="0.35">
      <c r="C100" t="s">
        <v>117</v>
      </c>
      <c r="D100" s="5">
        <v>5355665355</v>
      </c>
      <c r="E100" s="5">
        <v>3555226156</v>
      </c>
      <c r="F100" s="5">
        <v>3810780099</v>
      </c>
      <c r="G100" s="5">
        <v>133980000</v>
      </c>
      <c r="I100" s="5">
        <v>3810780099</v>
      </c>
      <c r="J100" s="5">
        <v>789313086</v>
      </c>
      <c r="K100" s="5">
        <v>2741924359</v>
      </c>
      <c r="L100" s="5">
        <v>369504370</v>
      </c>
      <c r="M100" s="5">
        <v>162000000</v>
      </c>
    </row>
    <row r="101" spans="3:14" ht="15.5" x14ac:dyDescent="0.35">
      <c r="C101" t="s">
        <v>116</v>
      </c>
      <c r="D101" s="5">
        <v>268313028</v>
      </c>
      <c r="E101" s="5">
        <v>372306375</v>
      </c>
      <c r="F101" s="5">
        <v>239288664</v>
      </c>
      <c r="G101" s="5">
        <v>1040967636</v>
      </c>
      <c r="I101" s="5">
        <v>239288664</v>
      </c>
      <c r="J101" s="5">
        <v>632687868</v>
      </c>
      <c r="K101" s="5">
        <v>391291752</v>
      </c>
      <c r="L101" s="5">
        <v>64821258</v>
      </c>
      <c r="M101" s="5">
        <v>2790810677</v>
      </c>
      <c r="N101" s="5">
        <v>503759812</v>
      </c>
    </row>
    <row r="102" spans="3:14" ht="15.5" x14ac:dyDescent="0.35">
      <c r="C102" t="s">
        <v>322</v>
      </c>
    </row>
    <row r="103" spans="3:14" ht="15.5" x14ac:dyDescent="0.35">
      <c r="C103" t="s">
        <v>120</v>
      </c>
      <c r="D103" s="5">
        <v>1190724179</v>
      </c>
      <c r="E103" s="5">
        <v>1475964063</v>
      </c>
      <c r="F103" s="5">
        <v>1747201600</v>
      </c>
      <c r="G103" s="5">
        <v>1981573062</v>
      </c>
      <c r="I103" s="5">
        <v>1747201600</v>
      </c>
      <c r="J103" s="5">
        <v>3357123281</v>
      </c>
      <c r="K103" s="5">
        <v>9004881966</v>
      </c>
      <c r="L103" s="5">
        <v>6111111114</v>
      </c>
    </row>
    <row r="104" spans="3:14" ht="15.5" x14ac:dyDescent="0.35">
      <c r="C104" t="s">
        <v>1464</v>
      </c>
      <c r="D104" s="5">
        <v>799853402</v>
      </c>
      <c r="E104" s="5">
        <v>872049603</v>
      </c>
      <c r="F104" s="5">
        <v>948072276</v>
      </c>
      <c r="I104" s="5">
        <v>948072276</v>
      </c>
    </row>
    <row r="105" spans="3:14" ht="15.5" x14ac:dyDescent="0.35">
      <c r="C105" t="s">
        <v>325</v>
      </c>
      <c r="D105" s="5">
        <v>1640968052</v>
      </c>
      <c r="E105" s="5">
        <v>1864860724</v>
      </c>
      <c r="F105" s="5">
        <v>2221881919</v>
      </c>
      <c r="G105" s="5">
        <v>2566226176</v>
      </c>
      <c r="I105" s="5">
        <v>2221881919</v>
      </c>
      <c r="J105" s="5">
        <v>6000569279</v>
      </c>
      <c r="K105" s="5">
        <v>6026096632</v>
      </c>
      <c r="L105" s="5">
        <v>3567771531</v>
      </c>
    </row>
    <row r="106" spans="3:14" ht="15.5" x14ac:dyDescent="0.35">
      <c r="C106" t="s">
        <v>122</v>
      </c>
      <c r="D106" s="5">
        <v>3474361716</v>
      </c>
      <c r="E106" s="5">
        <v>3747415714</v>
      </c>
      <c r="F106" s="5">
        <v>4188756130</v>
      </c>
      <c r="G106" s="5">
        <v>3192345471</v>
      </c>
      <c r="I106" s="5">
        <v>4188756130</v>
      </c>
      <c r="J106" s="5">
        <v>4419266030</v>
      </c>
      <c r="K106" s="5">
        <v>9807564726</v>
      </c>
      <c r="L106" s="5">
        <v>7431633486</v>
      </c>
      <c r="M106" s="5">
        <v>681168000</v>
      </c>
    </row>
    <row r="107" spans="3:14" ht="15.5" x14ac:dyDescent="0.35">
      <c r="C107" t="s">
        <v>123</v>
      </c>
      <c r="D107" s="5">
        <v>3474361716</v>
      </c>
      <c r="E107" s="5">
        <v>3747415714</v>
      </c>
      <c r="F107" s="5">
        <v>4188756130</v>
      </c>
      <c r="G107" s="5">
        <v>3192345471</v>
      </c>
      <c r="I107" s="5">
        <v>4188756130</v>
      </c>
      <c r="J107" s="5">
        <v>4419266030</v>
      </c>
      <c r="K107" s="5">
        <v>9807564726</v>
      </c>
      <c r="L107" s="5">
        <v>7431633486</v>
      </c>
      <c r="M107" s="5">
        <v>681168000</v>
      </c>
    </row>
    <row r="108" spans="3:14" ht="15.5" x14ac:dyDescent="0.35">
      <c r="C108" t="s">
        <v>119</v>
      </c>
    </row>
    <row r="109" spans="3:14" ht="15.5" x14ac:dyDescent="0.35">
      <c r="C109" t="s">
        <v>121</v>
      </c>
      <c r="D109" s="5">
        <v>2484547716</v>
      </c>
      <c r="E109" s="5">
        <v>2757601714</v>
      </c>
      <c r="F109" s="5">
        <v>3198942130</v>
      </c>
      <c r="G109" s="5">
        <v>2171604221</v>
      </c>
      <c r="I109" s="5">
        <v>3198942130</v>
      </c>
      <c r="J109" s="5">
        <v>3509545030</v>
      </c>
      <c r="K109" s="5">
        <v>9041207726</v>
      </c>
      <c r="L109" s="5">
        <v>6399105486</v>
      </c>
    </row>
    <row r="110" spans="3:14" ht="15.5" x14ac:dyDescent="0.35">
      <c r="C110" t="s">
        <v>124</v>
      </c>
      <c r="D110" s="5">
        <v>49379456738</v>
      </c>
      <c r="E110" s="5">
        <v>43619832709</v>
      </c>
      <c r="F110" s="5">
        <v>33151665240</v>
      </c>
      <c r="G110" s="5">
        <v>51794048137</v>
      </c>
      <c r="I110" s="5">
        <v>33151665240</v>
      </c>
      <c r="J110" s="5">
        <v>62118118810</v>
      </c>
      <c r="K110" s="5">
        <v>51276877779</v>
      </c>
      <c r="L110" s="5">
        <v>38146179520</v>
      </c>
      <c r="M110" s="5">
        <v>31742294527</v>
      </c>
      <c r="N110" s="5">
        <v>28538963246</v>
      </c>
    </row>
    <row r="111" spans="3:14" ht="15.5" x14ac:dyDescent="0.35">
      <c r="C111" t="s">
        <v>125</v>
      </c>
    </row>
    <row r="112" spans="3:14" ht="15.5" x14ac:dyDescent="0.35">
      <c r="C112" t="s">
        <v>126</v>
      </c>
      <c r="D112" s="5">
        <v>43752773000</v>
      </c>
      <c r="E112" s="5">
        <v>43752773000</v>
      </c>
      <c r="F112" s="5">
        <v>43752773000</v>
      </c>
      <c r="G112" s="5">
        <v>43752773000</v>
      </c>
      <c r="I112" s="5">
        <v>43752773000</v>
      </c>
      <c r="J112" s="5">
        <v>43752064910</v>
      </c>
      <c r="K112" s="5">
        <v>35000000000</v>
      </c>
      <c r="L112" s="5">
        <v>250000000</v>
      </c>
      <c r="M112" s="5">
        <v>250000000</v>
      </c>
      <c r="N112" s="5">
        <v>250000000</v>
      </c>
    </row>
    <row r="113" spans="2:14" ht="15.5" x14ac:dyDescent="0.35">
      <c r="C113" t="s">
        <v>127</v>
      </c>
      <c r="D113" s="5">
        <v>96305814155</v>
      </c>
      <c r="E113" s="5">
        <v>96305814155</v>
      </c>
      <c r="F113" s="5">
        <v>96305814155</v>
      </c>
      <c r="G113" s="5">
        <v>96305814155</v>
      </c>
      <c r="I113" s="5">
        <v>96305814155</v>
      </c>
      <c r="J113" s="5">
        <v>96296254940</v>
      </c>
    </row>
    <row r="114" spans="2:14" ht="15.5" x14ac:dyDescent="0.35">
      <c r="C114" t="s">
        <v>128</v>
      </c>
      <c r="D114" s="5">
        <v>16278117006</v>
      </c>
      <c r="E114" s="5">
        <v>17525336898</v>
      </c>
      <c r="F114" s="5">
        <v>16745011522</v>
      </c>
      <c r="G114" s="5">
        <v>15882623029</v>
      </c>
      <c r="I114" s="5">
        <v>16745011522</v>
      </c>
      <c r="J114" s="5">
        <v>13053705345</v>
      </c>
      <c r="K114" s="5">
        <v>6327342974</v>
      </c>
      <c r="L114" s="5">
        <v>4714820988</v>
      </c>
      <c r="M114" s="5">
        <v>111567723</v>
      </c>
      <c r="N114" s="5">
        <v>3157990701</v>
      </c>
    </row>
    <row r="115" spans="2:14" ht="15.5" x14ac:dyDescent="0.35">
      <c r="C115" t="s">
        <v>258</v>
      </c>
      <c r="D115" s="5">
        <v>15678117006</v>
      </c>
      <c r="E115" s="5">
        <v>16975336898</v>
      </c>
      <c r="F115" s="5">
        <v>16195011522</v>
      </c>
      <c r="G115" s="5">
        <v>15332623029</v>
      </c>
      <c r="I115" s="5">
        <v>16195011522</v>
      </c>
      <c r="J115" s="5">
        <v>13003705345</v>
      </c>
      <c r="K115" s="5">
        <v>6277342974</v>
      </c>
      <c r="L115" s="5">
        <v>4714820988</v>
      </c>
      <c r="M115" s="5">
        <v>111567723</v>
      </c>
      <c r="N115" s="5">
        <v>3157990701</v>
      </c>
    </row>
    <row r="116" spans="2:14" ht="15.5" x14ac:dyDescent="0.35">
      <c r="C116" t="s">
        <v>259</v>
      </c>
      <c r="D116" s="5">
        <v>16278117006</v>
      </c>
      <c r="E116" s="5">
        <v>17525336898</v>
      </c>
      <c r="F116" s="5">
        <v>16745011522</v>
      </c>
      <c r="G116" s="5">
        <v>15882623029</v>
      </c>
      <c r="I116" s="5">
        <v>16745011522</v>
      </c>
      <c r="J116" s="5">
        <v>13053705345</v>
      </c>
      <c r="K116" s="5">
        <v>6327342974</v>
      </c>
      <c r="L116" s="5">
        <v>4714820988</v>
      </c>
      <c r="M116" s="5">
        <v>111567723</v>
      </c>
      <c r="N116" s="5">
        <v>3157990701</v>
      </c>
    </row>
    <row r="117" spans="2:14" ht="15.5" x14ac:dyDescent="0.35">
      <c r="C117" t="s">
        <v>260</v>
      </c>
      <c r="D117" s="5">
        <v>4479698028</v>
      </c>
      <c r="E117" s="5">
        <v>4495115844</v>
      </c>
      <c r="F117" s="5">
        <v>4501340794</v>
      </c>
      <c r="G117" s="5">
        <v>4445251293</v>
      </c>
      <c r="I117" s="5">
        <v>4501340794</v>
      </c>
      <c r="J117" s="5">
        <v>6981</v>
      </c>
      <c r="K117" s="5">
        <v>3322</v>
      </c>
      <c r="L117" s="5">
        <v>-44607734</v>
      </c>
    </row>
    <row r="118" spans="2:14" ht="15.5" x14ac:dyDescent="0.35">
      <c r="C118" t="s">
        <v>10</v>
      </c>
      <c r="D118" s="5">
        <v>161046887502</v>
      </c>
      <c r="E118" s="5">
        <v>162309525210</v>
      </c>
      <c r="F118" s="5">
        <v>161535424784</v>
      </c>
      <c r="G118" s="5">
        <v>160717153193</v>
      </c>
      <c r="I118" s="5">
        <v>161535424784</v>
      </c>
      <c r="J118" s="5">
        <v>153366945906</v>
      </c>
      <c r="K118" s="5">
        <v>41507953487</v>
      </c>
      <c r="L118" s="5">
        <v>5083400954</v>
      </c>
      <c r="M118" s="5">
        <v>361567723</v>
      </c>
      <c r="N118" s="5">
        <v>3407990701</v>
      </c>
    </row>
    <row r="119" spans="2:14" ht="15.5" x14ac:dyDescent="0.35">
      <c r="C119" t="s">
        <v>129</v>
      </c>
      <c r="D119" s="5">
        <v>210426344240</v>
      </c>
      <c r="E119" s="5">
        <v>205929357919</v>
      </c>
      <c r="F119" s="5">
        <v>194687090024</v>
      </c>
      <c r="G119" s="5">
        <v>212511201330</v>
      </c>
      <c r="I119" s="5">
        <v>194687090024</v>
      </c>
      <c r="J119" s="5">
        <v>215485064716</v>
      </c>
      <c r="K119" s="5">
        <v>92784831266</v>
      </c>
      <c r="L119" s="5">
        <v>43229580474</v>
      </c>
      <c r="M119" s="5">
        <v>32103862250</v>
      </c>
      <c r="N119" s="5">
        <v>31946953947</v>
      </c>
    </row>
    <row r="120" spans="2:14" ht="15.5" x14ac:dyDescent="0.35">
      <c r="C120" t="s">
        <v>130</v>
      </c>
      <c r="D120" s="5">
        <v>4375277300</v>
      </c>
      <c r="E120" s="5">
        <v>4375277300</v>
      </c>
      <c r="F120" s="5">
        <v>4375277300</v>
      </c>
      <c r="G120" s="5">
        <v>4375277300</v>
      </c>
      <c r="I120" s="5">
        <v>4375277300</v>
      </c>
      <c r="J120" s="5">
        <v>4375206491</v>
      </c>
      <c r="K120" s="5">
        <v>3500000000</v>
      </c>
      <c r="L120" s="5">
        <v>2500000</v>
      </c>
      <c r="M120" s="5">
        <v>2500000</v>
      </c>
      <c r="N120" s="5">
        <v>250</v>
      </c>
    </row>
    <row r="122" spans="2:14" ht="15.5" x14ac:dyDescent="0.35">
      <c r="B122" t="s">
        <v>131</v>
      </c>
      <c r="C122" t="s">
        <v>132</v>
      </c>
      <c r="D122" s="5">
        <v>-7536260117</v>
      </c>
      <c r="E122" s="5">
        <v>-10892194767</v>
      </c>
      <c r="F122" s="5">
        <v>15808528538</v>
      </c>
      <c r="G122" s="5">
        <v>7708925751</v>
      </c>
      <c r="I122" s="5">
        <v>36674640240</v>
      </c>
      <c r="J122" s="5">
        <v>-51012100581</v>
      </c>
      <c r="K122" s="5">
        <v>-35261312460</v>
      </c>
      <c r="L122" s="5">
        <v>19552902165</v>
      </c>
      <c r="M122" s="5">
        <v>18027861266</v>
      </c>
      <c r="N122" s="5">
        <v>8065633932</v>
      </c>
    </row>
    <row r="123" spans="2:14" ht="15.5" x14ac:dyDescent="0.35">
      <c r="C123" t="s">
        <v>363</v>
      </c>
      <c r="D123" s="5">
        <v>398940091439</v>
      </c>
      <c r="E123" s="5">
        <v>415796019442</v>
      </c>
      <c r="F123" s="5">
        <v>448342035095</v>
      </c>
      <c r="G123" s="5">
        <v>439959441780</v>
      </c>
      <c r="I123" s="5">
        <v>1747046369903</v>
      </c>
      <c r="J123" s="5">
        <v>2277391610838</v>
      </c>
      <c r="K123" s="5">
        <v>2351282568136</v>
      </c>
      <c r="L123" s="5">
        <v>2389314228089</v>
      </c>
      <c r="M123" s="5">
        <v>2519739223651</v>
      </c>
      <c r="N123" s="5">
        <v>1459132665230</v>
      </c>
    </row>
    <row r="124" spans="2:14" ht="15.5" x14ac:dyDescent="0.35">
      <c r="C124" t="s">
        <v>465</v>
      </c>
      <c r="D124" s="5">
        <v>-402304757625</v>
      </c>
      <c r="E124" s="5">
        <v>-420908189326</v>
      </c>
      <c r="F124" s="5">
        <v>-427078257509</v>
      </c>
      <c r="G124" s="5">
        <v>-429685523119</v>
      </c>
      <c r="I124" s="5">
        <v>-1692100216654</v>
      </c>
      <c r="J124" s="5">
        <v>-2308911585062</v>
      </c>
      <c r="K124" s="5">
        <v>-2366673140100</v>
      </c>
      <c r="L124" s="5">
        <v>-2348318299382</v>
      </c>
      <c r="M124" s="5">
        <v>-2489496092702</v>
      </c>
      <c r="N124" s="5">
        <v>-1446676279806</v>
      </c>
    </row>
    <row r="125" spans="2:14" ht="15.5" x14ac:dyDescent="0.35">
      <c r="C125" t="s">
        <v>365</v>
      </c>
      <c r="D125" s="5">
        <v>-3325006738</v>
      </c>
      <c r="E125" s="5">
        <v>-4298960323</v>
      </c>
      <c r="F125" s="5">
        <v>-3461288985</v>
      </c>
      <c r="G125" s="5">
        <v>-2593596686</v>
      </c>
      <c r="I125" s="5">
        <v>-12390474554</v>
      </c>
      <c r="J125" s="5">
        <v>-14343933042</v>
      </c>
      <c r="K125" s="5">
        <v>-15471884088</v>
      </c>
      <c r="L125" s="5">
        <v>-15413970354</v>
      </c>
      <c r="M125" s="5">
        <v>-10295159424</v>
      </c>
      <c r="N125" s="5">
        <v>-4048108872</v>
      </c>
    </row>
    <row r="126" spans="2:14" ht="15.5" x14ac:dyDescent="0.35">
      <c r="C126" t="s">
        <v>261</v>
      </c>
      <c r="D126" s="5">
        <v>4201331</v>
      </c>
      <c r="E126" s="5">
        <v>4630082</v>
      </c>
      <c r="F126" s="5">
        <v>9422042</v>
      </c>
      <c r="G126" s="5">
        <v>26249933</v>
      </c>
      <c r="I126" s="5">
        <v>76135216</v>
      </c>
      <c r="J126" s="5">
        <v>80415936</v>
      </c>
      <c r="K126" s="5">
        <v>107901550</v>
      </c>
      <c r="L126" s="5">
        <v>12085547</v>
      </c>
      <c r="M126" s="5">
        <v>57389261</v>
      </c>
      <c r="N126" s="5">
        <v>101752800</v>
      </c>
    </row>
    <row r="127" spans="2:14" ht="15.5" x14ac:dyDescent="0.35">
      <c r="C127" t="s">
        <v>380</v>
      </c>
      <c r="D127" s="5">
        <v>-234500576</v>
      </c>
      <c r="E127" s="5">
        <v>-1073216612</v>
      </c>
      <c r="F127" s="5">
        <v>-1486386177</v>
      </c>
      <c r="G127" s="5">
        <v>643751601</v>
      </c>
      <c r="I127" s="5">
        <v>-3050813217</v>
      </c>
      <c r="J127" s="5">
        <v>-2187415234</v>
      </c>
      <c r="K127" s="5">
        <v>-2445894168</v>
      </c>
      <c r="L127" s="5">
        <v>-5671558259</v>
      </c>
      <c r="M127" s="5">
        <v>-1777178366</v>
      </c>
      <c r="N127" s="5">
        <v>-344029092</v>
      </c>
    </row>
    <row r="128" spans="2:14" ht="15.5" x14ac:dyDescent="0.35">
      <c r="C128" t="s">
        <v>604</v>
      </c>
      <c r="D128" s="5">
        <v>-4700000</v>
      </c>
      <c r="E128" s="5">
        <v>-17591440</v>
      </c>
      <c r="F128" s="5">
        <v>-49297048</v>
      </c>
      <c r="I128" s="5">
        <v>-49297048</v>
      </c>
    </row>
    <row r="129" spans="3:14" ht="15.5" x14ac:dyDescent="0.35">
      <c r="C129" t="s">
        <v>366</v>
      </c>
      <c r="D129" s="5">
        <v>-611587948</v>
      </c>
      <c r="E129" s="5">
        <v>-394886590</v>
      </c>
      <c r="F129" s="5">
        <v>-467698880</v>
      </c>
      <c r="G129" s="5">
        <v>-641397758</v>
      </c>
      <c r="I129" s="5">
        <v>-2857063406</v>
      </c>
      <c r="J129" s="5">
        <v>-3041194017</v>
      </c>
      <c r="K129" s="5">
        <v>-2060863790</v>
      </c>
      <c r="L129" s="5">
        <v>-369583476</v>
      </c>
      <c r="M129" s="5">
        <v>-200321154</v>
      </c>
      <c r="N129" s="5">
        <v>-100366328</v>
      </c>
    </row>
    <row r="130" spans="3:14" ht="15.5" x14ac:dyDescent="0.35">
      <c r="C130" t="s">
        <v>139</v>
      </c>
      <c r="D130" s="5">
        <v>7767215696</v>
      </c>
      <c r="E130" s="5">
        <v>10691236694</v>
      </c>
      <c r="F130" s="5">
        <v>-22326256502</v>
      </c>
      <c r="G130" s="5">
        <v>-3265956956</v>
      </c>
      <c r="I130" s="5">
        <v>-22918083087</v>
      </c>
      <c r="J130" s="5">
        <v>118284608837</v>
      </c>
      <c r="K130" s="5">
        <v>42949585924</v>
      </c>
      <c r="L130" s="5">
        <v>9463194444</v>
      </c>
      <c r="M130" s="5">
        <v>-16237493253</v>
      </c>
    </row>
    <row r="131" spans="3:14" ht="15.5" x14ac:dyDescent="0.35">
      <c r="C131" t="s">
        <v>140</v>
      </c>
      <c r="D131" s="5">
        <v>-764721500</v>
      </c>
      <c r="E131" s="5">
        <v>-384495171</v>
      </c>
      <c r="F131" s="5">
        <v>-42349673189</v>
      </c>
      <c r="G131" s="5">
        <v>-1120713856</v>
      </c>
      <c r="I131" s="5">
        <v>-46203659548</v>
      </c>
      <c r="J131" s="5">
        <v>-15655837930</v>
      </c>
      <c r="K131" s="5">
        <v>-6741141320</v>
      </c>
      <c r="L131" s="5">
        <v>-29682647919</v>
      </c>
      <c r="M131" s="5">
        <v>-5512777607</v>
      </c>
      <c r="N131" s="5">
        <v>-1396949400</v>
      </c>
    </row>
    <row r="132" spans="3:14" ht="15.5" x14ac:dyDescent="0.35">
      <c r="C132" t="s">
        <v>272</v>
      </c>
      <c r="J132" s="5">
        <v>-1064391053</v>
      </c>
      <c r="K132" s="5">
        <v>-24719594595</v>
      </c>
    </row>
    <row r="133" spans="3:14" ht="15.5" x14ac:dyDescent="0.35">
      <c r="C133" t="s">
        <v>143</v>
      </c>
      <c r="D133" s="5">
        <v>-764721500</v>
      </c>
      <c r="E133" s="5">
        <v>-409169623</v>
      </c>
      <c r="F133" s="5">
        <v>-42422160341</v>
      </c>
      <c r="G133" s="5">
        <v>-534918302</v>
      </c>
      <c r="I133" s="5">
        <v>-44509566485</v>
      </c>
      <c r="J133" s="5">
        <v>-12627664455</v>
      </c>
      <c r="K133" s="5">
        <v>-5897922965</v>
      </c>
      <c r="L133" s="5">
        <v>-5318092239</v>
      </c>
      <c r="M133" s="5">
        <v>-2760186020</v>
      </c>
      <c r="N133" s="5">
        <v>-1396949400</v>
      </c>
    </row>
    <row r="134" spans="3:14" ht="15.5" x14ac:dyDescent="0.35">
      <c r="C134" t="s">
        <v>694</v>
      </c>
      <c r="K134" s="5">
        <v>24888075861</v>
      </c>
      <c r="L134" s="5">
        <v>3275000000</v>
      </c>
    </row>
    <row r="135" spans="3:14" ht="15.5" x14ac:dyDescent="0.35">
      <c r="C135" t="s">
        <v>957</v>
      </c>
      <c r="L135" s="5">
        <v>-24908494408</v>
      </c>
      <c r="M135" s="5">
        <v>-2752591587</v>
      </c>
    </row>
    <row r="136" spans="3:14" ht="15.5" x14ac:dyDescent="0.35">
      <c r="C136" t="s">
        <v>546</v>
      </c>
      <c r="E136" s="5">
        <v>94594595</v>
      </c>
      <c r="F136" s="5">
        <v>1</v>
      </c>
      <c r="G136" s="5">
        <v>945946</v>
      </c>
      <c r="I136" s="5">
        <v>8513514</v>
      </c>
      <c r="J136" s="5">
        <v>88186999</v>
      </c>
      <c r="K136" s="5">
        <v>260609910</v>
      </c>
      <c r="L136" s="5">
        <v>234234234</v>
      </c>
    </row>
    <row r="137" spans="3:14" ht="15.5" x14ac:dyDescent="0.35">
      <c r="C137" t="s">
        <v>381</v>
      </c>
      <c r="F137" s="5">
        <v>-59150099</v>
      </c>
      <c r="G137" s="5">
        <v>-8249901</v>
      </c>
      <c r="I137" s="5">
        <v>-67400000</v>
      </c>
      <c r="J137" s="5">
        <v>-316981982</v>
      </c>
      <c r="K137" s="5">
        <v>-669809531</v>
      </c>
      <c r="L137" s="5">
        <v>-645715649</v>
      </c>
    </row>
    <row r="138" spans="3:14" ht="15.5" x14ac:dyDescent="0.35">
      <c r="C138" t="s">
        <v>483</v>
      </c>
      <c r="E138" s="5">
        <v>-69920143</v>
      </c>
      <c r="F138" s="5">
        <v>131637250</v>
      </c>
      <c r="G138" s="5">
        <v>-578491599</v>
      </c>
      <c r="I138" s="5">
        <v>-1635206577</v>
      </c>
      <c r="J138" s="5">
        <v>-1734987439</v>
      </c>
      <c r="K138" s="5">
        <v>-602500000</v>
      </c>
      <c r="L138" s="5">
        <v>-2319579857</v>
      </c>
    </row>
    <row r="139" spans="3:14" ht="15.5" x14ac:dyDescent="0.35">
      <c r="C139" t="s">
        <v>148</v>
      </c>
      <c r="D139" s="5">
        <v>7767215696</v>
      </c>
      <c r="E139" s="5">
        <v>10691236694</v>
      </c>
      <c r="F139" s="5">
        <v>-22326256502</v>
      </c>
      <c r="G139" s="5">
        <v>-3265956956</v>
      </c>
      <c r="I139" s="5">
        <v>-22918083087</v>
      </c>
      <c r="J139" s="5">
        <v>118284608837</v>
      </c>
      <c r="K139" s="5">
        <v>42949585924</v>
      </c>
      <c r="L139" s="5">
        <v>9463194444</v>
      </c>
      <c r="M139" s="5">
        <v>-16237493253</v>
      </c>
    </row>
    <row r="140" spans="3:14" ht="15.5" x14ac:dyDescent="0.35">
      <c r="C140" t="s">
        <v>856</v>
      </c>
      <c r="F140" s="5">
        <v>3000000</v>
      </c>
      <c r="G140" s="5">
        <v>-3000000</v>
      </c>
      <c r="J140" s="5">
        <v>-854858646</v>
      </c>
      <c r="K140" s="5">
        <v>854858646</v>
      </c>
    </row>
    <row r="141" spans="3:14" ht="15.5" x14ac:dyDescent="0.35">
      <c r="C141" t="s">
        <v>456</v>
      </c>
      <c r="D141" s="5">
        <v>19973365997</v>
      </c>
      <c r="G141" s="5">
        <v>-3500000000</v>
      </c>
      <c r="K141" s="5">
        <v>19444444444</v>
      </c>
      <c r="L141" s="5">
        <v>10000000000</v>
      </c>
    </row>
    <row r="142" spans="3:14" ht="15.5" x14ac:dyDescent="0.35">
      <c r="C142" t="s">
        <v>372</v>
      </c>
      <c r="D142" s="5">
        <v>-412458687</v>
      </c>
      <c r="E142" s="5">
        <v>-706070992</v>
      </c>
      <c r="F142" s="5">
        <v>-1004623468</v>
      </c>
      <c r="G142" s="5">
        <v>-1600290818</v>
      </c>
      <c r="I142" s="5">
        <v>-5709168215</v>
      </c>
      <c r="J142" s="5">
        <v>-5767312075</v>
      </c>
      <c r="K142" s="5">
        <v>-14032901718</v>
      </c>
      <c r="L142" s="5">
        <v>-555555556</v>
      </c>
    </row>
    <row r="143" spans="3:14" ht="15.5" x14ac:dyDescent="0.35">
      <c r="C143" t="s">
        <v>281</v>
      </c>
      <c r="F143" s="5">
        <v>-374030362</v>
      </c>
      <c r="I143" s="5">
        <v>-374030362</v>
      </c>
    </row>
    <row r="144" spans="3:14" ht="15.5" x14ac:dyDescent="0.35">
      <c r="C144" t="s">
        <v>289</v>
      </c>
      <c r="D144" s="5">
        <v>-72196201</v>
      </c>
      <c r="E144" s="5">
        <v>-70780304</v>
      </c>
      <c r="F144" s="5">
        <v>-54248802</v>
      </c>
      <c r="I144" s="5">
        <v>-54248802</v>
      </c>
    </row>
    <row r="145" spans="2:14" ht="15.5" x14ac:dyDescent="0.35">
      <c r="C145" t="s">
        <v>343</v>
      </c>
      <c r="D145" s="5">
        <v>-231897108</v>
      </c>
      <c r="E145" s="5">
        <v>-21510315</v>
      </c>
      <c r="F145" s="5">
        <v>-27297497</v>
      </c>
      <c r="G145" s="5">
        <v>-349951473</v>
      </c>
      <c r="I145" s="5">
        <v>-377248970</v>
      </c>
      <c r="J145" s="5">
        <v>-130000000</v>
      </c>
      <c r="K145" s="5">
        <v>211317188</v>
      </c>
    </row>
    <row r="146" spans="2:14" ht="15.5" x14ac:dyDescent="0.35">
      <c r="C146" t="s">
        <v>280</v>
      </c>
      <c r="F146" s="5">
        <v>10267305</v>
      </c>
      <c r="I146" s="5">
        <v>10267305</v>
      </c>
      <c r="J146" s="5">
        <v>109404941195</v>
      </c>
    </row>
    <row r="147" spans="2:14" ht="15.5" x14ac:dyDescent="0.35">
      <c r="C147" t="s">
        <v>1482</v>
      </c>
      <c r="G147" s="5">
        <v>4500000000</v>
      </c>
      <c r="I147" s="5">
        <v>4500000000</v>
      </c>
      <c r="K147" s="5">
        <v>-18739900</v>
      </c>
      <c r="L147" s="5">
        <v>18750000</v>
      </c>
    </row>
    <row r="148" spans="2:14" ht="15.5" x14ac:dyDescent="0.35">
      <c r="C148" t="s">
        <v>1483</v>
      </c>
      <c r="F148" s="5">
        <v>-10267305</v>
      </c>
      <c r="G148" s="5">
        <v>10267305</v>
      </c>
    </row>
    <row r="149" spans="2:14" ht="15.5" x14ac:dyDescent="0.35">
      <c r="C149" t="s">
        <v>1484</v>
      </c>
      <c r="G149" s="5">
        <v>-10267305</v>
      </c>
    </row>
    <row r="150" spans="2:14" ht="15.5" x14ac:dyDescent="0.35">
      <c r="C150" t="s">
        <v>823</v>
      </c>
      <c r="G150" s="5">
        <v>-4500000000</v>
      </c>
    </row>
    <row r="151" spans="2:14" ht="15.5" x14ac:dyDescent="0.35">
      <c r="C151" t="s">
        <v>718</v>
      </c>
      <c r="K151" s="5">
        <v>31000000000</v>
      </c>
    </row>
    <row r="152" spans="2:14" ht="15.5" x14ac:dyDescent="0.35">
      <c r="C152" t="s">
        <v>1485</v>
      </c>
      <c r="J152" s="5">
        <v>-4356621345</v>
      </c>
    </row>
    <row r="153" spans="2:14" ht="15.5" x14ac:dyDescent="0.35">
      <c r="C153" t="s">
        <v>338</v>
      </c>
      <c r="I153" s="5">
        <v>-2043201770</v>
      </c>
      <c r="M153" s="5">
        <v>-16237493253</v>
      </c>
    </row>
    <row r="154" spans="2:14" ht="15.5" x14ac:dyDescent="0.35">
      <c r="C154" t="s">
        <v>157</v>
      </c>
      <c r="D154" s="5">
        <v>-533765921</v>
      </c>
      <c r="E154" s="5">
        <v>-585453244</v>
      </c>
      <c r="F154" s="5">
        <v>-48867401153</v>
      </c>
      <c r="G154" s="5">
        <v>3322254939</v>
      </c>
      <c r="I154" s="5">
        <v>-32447102395</v>
      </c>
      <c r="J154" s="5">
        <v>51616670326</v>
      </c>
      <c r="K154" s="5">
        <v>947132144</v>
      </c>
      <c r="L154" s="5">
        <v>-666551310</v>
      </c>
      <c r="M154" s="5">
        <v>-3722409594</v>
      </c>
      <c r="N154" s="5">
        <v>6668684532</v>
      </c>
    </row>
    <row r="155" spans="2:14" ht="15.5" x14ac:dyDescent="0.35">
      <c r="C155" t="s">
        <v>158</v>
      </c>
      <c r="E155" s="5">
        <v>23693693226</v>
      </c>
      <c r="I155" s="5">
        <v>56140795621</v>
      </c>
      <c r="J155" s="5">
        <v>4524125295</v>
      </c>
      <c r="K155" s="5">
        <v>3576993152</v>
      </c>
      <c r="L155" s="5">
        <v>4243544462</v>
      </c>
      <c r="M155" s="5">
        <v>7965954056</v>
      </c>
      <c r="N155" s="5">
        <v>1297269524</v>
      </c>
    </row>
    <row r="156" spans="2:14" ht="15.5" x14ac:dyDescent="0.35">
      <c r="C156" t="s">
        <v>159</v>
      </c>
      <c r="D156" s="5">
        <v>-533765921</v>
      </c>
      <c r="E156" s="5">
        <v>23108239982</v>
      </c>
      <c r="F156" s="5">
        <v>-48867401153</v>
      </c>
      <c r="G156" s="5">
        <v>3322254939</v>
      </c>
      <c r="I156" s="5">
        <v>23693693226</v>
      </c>
      <c r="J156" s="5">
        <v>56140795621</v>
      </c>
      <c r="K156" s="5">
        <v>4524125296</v>
      </c>
      <c r="L156" s="5">
        <v>3576993152</v>
      </c>
      <c r="M156" s="5">
        <v>4243544462</v>
      </c>
      <c r="N156" s="5">
        <v>7965954056</v>
      </c>
    </row>
    <row r="158" spans="2:14" ht="15.5" x14ac:dyDescent="0.35">
      <c r="B158" t="s">
        <v>160</v>
      </c>
      <c r="C158" t="s">
        <v>12</v>
      </c>
      <c r="D158" s="5">
        <v>4380000000</v>
      </c>
      <c r="E158" s="5">
        <v>4380000000</v>
      </c>
      <c r="F158" s="5">
        <v>4380000000</v>
      </c>
      <c r="G158" s="5">
        <v>4380000000</v>
      </c>
      <c r="I158" s="5">
        <v>4380000000</v>
      </c>
      <c r="J158" s="5">
        <v>4380000000</v>
      </c>
      <c r="K158" s="5">
        <v>3500000000</v>
      </c>
      <c r="L158" s="5">
        <v>0</v>
      </c>
      <c r="M158" s="5">
        <v>0</v>
      </c>
      <c r="N158" s="5">
        <v>0</v>
      </c>
    </row>
    <row r="159" spans="2:14" ht="15.5" x14ac:dyDescent="0.35">
      <c r="C159" t="s">
        <v>161</v>
      </c>
      <c r="D159" s="6">
        <v>0.16</v>
      </c>
      <c r="E159" s="6">
        <v>0.18</v>
      </c>
      <c r="F159" s="6">
        <v>0.2</v>
      </c>
      <c r="G159" s="6">
        <v>0.26</v>
      </c>
    </row>
    <row r="160" spans="2:14" ht="15.5" x14ac:dyDescent="0.35">
      <c r="C160" t="s">
        <v>162</v>
      </c>
      <c r="D160" s="6">
        <v>362.5</v>
      </c>
      <c r="E160" s="6">
        <v>344.44</v>
      </c>
      <c r="F160" s="5">
        <v>310</v>
      </c>
      <c r="G160" s="6">
        <v>388.46</v>
      </c>
    </row>
    <row r="161" spans="3:7" ht="15.5" x14ac:dyDescent="0.35">
      <c r="C161" t="s">
        <v>61</v>
      </c>
      <c r="D161" s="6">
        <v>0.63</v>
      </c>
      <c r="E161" s="6">
        <v>0.65</v>
      </c>
      <c r="F161" s="6">
        <v>0.61</v>
      </c>
      <c r="G161" s="5">
        <v>1</v>
      </c>
    </row>
    <row r="162" spans="3:7" ht="15.5" x14ac:dyDescent="0.35">
      <c r="C162" t="s">
        <v>163</v>
      </c>
      <c r="D162" s="5">
        <v>2430000000</v>
      </c>
      <c r="E162" s="5">
        <v>2790000000</v>
      </c>
      <c r="F162" s="5">
        <v>3630000000</v>
      </c>
      <c r="G162" s="5">
        <v>2910000000</v>
      </c>
    </row>
    <row r="163" spans="3:7" ht="15.5" x14ac:dyDescent="0.35">
      <c r="C163" t="s">
        <v>164</v>
      </c>
      <c r="D163" s="6">
        <v>3.4000000000000002E-3</v>
      </c>
      <c r="E163" s="6">
        <v>3.8E-3</v>
      </c>
      <c r="F163" s="6">
        <v>4.4000000000000003E-3</v>
      </c>
      <c r="G163" s="6">
        <v>5.3E-3</v>
      </c>
    </row>
    <row r="164" spans="3:7" ht="15.5" x14ac:dyDescent="0.35">
      <c r="C164" t="s">
        <v>165</v>
      </c>
      <c r="D164" s="6">
        <v>4.5999999999999999E-3</v>
      </c>
      <c r="E164" s="6">
        <v>4.8999999999999998E-3</v>
      </c>
      <c r="F164" s="6">
        <v>5.5000000000000005E-3</v>
      </c>
      <c r="G164" s="6">
        <v>7.1999999999999998E-3</v>
      </c>
    </row>
    <row r="165" spans="3:7" ht="15.5" x14ac:dyDescent="0.35">
      <c r="C165" t="s">
        <v>166</v>
      </c>
      <c r="D165" s="6">
        <v>8.1000000000000013E-3</v>
      </c>
      <c r="E165" s="6">
        <v>1.06E-2</v>
      </c>
      <c r="F165" s="6">
        <v>1.5300000000000001E-2</v>
      </c>
      <c r="G165" s="6">
        <v>1.3300000000000001E-2</v>
      </c>
    </row>
    <row r="166" spans="3:7" ht="15.5" x14ac:dyDescent="0.35">
      <c r="C166" t="s">
        <v>167</v>
      </c>
    </row>
    <row r="167" spans="3:7" ht="15.5" x14ac:dyDescent="0.35">
      <c r="C167" t="s">
        <v>168</v>
      </c>
      <c r="D167" s="5">
        <v>161000000000</v>
      </c>
      <c r="E167" s="5">
        <v>162000000000</v>
      </c>
      <c r="F167" s="5">
        <v>162000000000</v>
      </c>
      <c r="G167" s="5">
        <v>161000000000</v>
      </c>
    </row>
    <row r="168" spans="3:7" ht="15.5" x14ac:dyDescent="0.35">
      <c r="C168" t="s">
        <v>169</v>
      </c>
      <c r="D168" s="6">
        <v>1.62</v>
      </c>
      <c r="E168" s="6">
        <v>1.72</v>
      </c>
      <c r="F168" s="6">
        <v>1.73</v>
      </c>
      <c r="G168" s="6">
        <v>2.83</v>
      </c>
    </row>
    <row r="169" spans="3:7" ht="15.5" x14ac:dyDescent="0.35">
      <c r="C169" t="s">
        <v>170</v>
      </c>
      <c r="D169" s="6">
        <v>35.78</v>
      </c>
      <c r="E169" s="6">
        <v>36.07</v>
      </c>
      <c r="F169" s="6">
        <v>35.89</v>
      </c>
      <c r="G169" s="6">
        <v>35.72</v>
      </c>
    </row>
    <row r="170" spans="3:7" ht="15.5" x14ac:dyDescent="0.35">
      <c r="C170" t="s">
        <v>171</v>
      </c>
      <c r="D170" s="6">
        <v>1.62</v>
      </c>
      <c r="E170" s="6">
        <v>1.72</v>
      </c>
      <c r="F170" s="6">
        <v>1.73</v>
      </c>
      <c r="G170" s="6">
        <v>2.83</v>
      </c>
    </row>
    <row r="171" spans="3:7" ht="15.5" x14ac:dyDescent="0.35">
      <c r="C171" t="s">
        <v>172</v>
      </c>
      <c r="D171" s="6">
        <v>35.78</v>
      </c>
      <c r="E171" s="6">
        <v>36.07</v>
      </c>
      <c r="F171" s="6">
        <v>35.89</v>
      </c>
      <c r="G171" s="6">
        <v>35.72</v>
      </c>
    </row>
    <row r="172" spans="3:7" ht="15.5" x14ac:dyDescent="0.35">
      <c r="C172" t="s">
        <v>173</v>
      </c>
      <c r="D172" s="5">
        <v>28000000000</v>
      </c>
      <c r="E172" s="5">
        <v>20000000000</v>
      </c>
      <c r="F172" s="5">
        <v>9000000000</v>
      </c>
      <c r="G172" s="5">
        <v>30000000000</v>
      </c>
    </row>
    <row r="173" spans="3:7" ht="15.5" x14ac:dyDescent="0.35">
      <c r="C173" t="s">
        <v>174</v>
      </c>
      <c r="D173" s="5">
        <v>2000000000</v>
      </c>
      <c r="E173" s="5">
        <v>2000000000</v>
      </c>
      <c r="F173" s="5">
        <v>3000000000</v>
      </c>
      <c r="G173" s="5">
        <v>2000000000</v>
      </c>
    </row>
    <row r="174" spans="3:7" ht="15.5" x14ac:dyDescent="0.35">
      <c r="C174" t="s">
        <v>175</v>
      </c>
      <c r="D174" s="5">
        <v>157000000000</v>
      </c>
      <c r="E174" s="5">
        <v>158000000000</v>
      </c>
      <c r="F174" s="5">
        <v>157000000000</v>
      </c>
      <c r="G174" s="5">
        <v>156000000000</v>
      </c>
    </row>
    <row r="175" spans="3:7" ht="15.5" x14ac:dyDescent="0.35">
      <c r="C175" t="s">
        <v>24</v>
      </c>
      <c r="D175" s="5">
        <v>30000000000</v>
      </c>
      <c r="E175" s="5">
        <v>22000000000</v>
      </c>
      <c r="F175" s="5">
        <v>11000000000</v>
      </c>
      <c r="G175" s="5">
        <v>32000000000</v>
      </c>
    </row>
    <row r="176" spans="3:7" ht="15.5" x14ac:dyDescent="0.35">
      <c r="C176" t="s">
        <v>21</v>
      </c>
      <c r="D176" s="5">
        <v>7000000000</v>
      </c>
      <c r="E176" s="5">
        <v>-1000000000</v>
      </c>
      <c r="F176" s="5">
        <v>-12000000000</v>
      </c>
      <c r="G176" s="5">
        <v>-41000000000</v>
      </c>
    </row>
    <row r="177" spans="3:14" ht="15.5" x14ac:dyDescent="0.35">
      <c r="C177" t="s">
        <v>176</v>
      </c>
      <c r="D177" s="5">
        <v>61000000000</v>
      </c>
      <c r="E177" s="5">
        <v>63000000000</v>
      </c>
      <c r="F177" s="5">
        <v>62000000000</v>
      </c>
      <c r="G177" s="5">
        <v>107000000000</v>
      </c>
    </row>
    <row r="178" spans="3:14" ht="15.5" x14ac:dyDescent="0.35">
      <c r="C178" t="s">
        <v>177</v>
      </c>
      <c r="D178" s="5">
        <v>-8000000000</v>
      </c>
      <c r="E178" s="5">
        <v>-11000000000</v>
      </c>
      <c r="F178" s="5">
        <v>16000000000</v>
      </c>
      <c r="G178" s="5">
        <v>8000000000</v>
      </c>
    </row>
    <row r="179" spans="3:14" ht="15.5" x14ac:dyDescent="0.35">
      <c r="C179" t="s">
        <v>178</v>
      </c>
      <c r="D179" s="5">
        <v>-1000000000</v>
      </c>
      <c r="E179" s="5">
        <v>0</v>
      </c>
      <c r="F179" s="5">
        <v>-42000000000</v>
      </c>
      <c r="G179" s="5">
        <v>-1000000000</v>
      </c>
    </row>
    <row r="180" spans="3:14" ht="15.5" x14ac:dyDescent="0.35">
      <c r="C180" t="s">
        <v>13</v>
      </c>
      <c r="D180" s="5">
        <v>-8000000000</v>
      </c>
      <c r="E180" s="5">
        <v>-11000000000</v>
      </c>
      <c r="F180" s="5">
        <v>-27000000000</v>
      </c>
      <c r="G180" s="5">
        <v>7000000000</v>
      </c>
    </row>
    <row r="181" spans="3:14" ht="15.5" x14ac:dyDescent="0.35">
      <c r="C181" t="s">
        <v>16</v>
      </c>
      <c r="D181" s="6">
        <v>-1.9</v>
      </c>
      <c r="E181" s="6">
        <v>-2.58</v>
      </c>
      <c r="F181" s="6">
        <v>-6.08</v>
      </c>
      <c r="G181" s="6">
        <v>1.64</v>
      </c>
    </row>
    <row r="182" spans="3:14" ht="15.5" x14ac:dyDescent="0.35">
      <c r="C182" t="s">
        <v>46</v>
      </c>
      <c r="I182" s="6">
        <v>1.31</v>
      </c>
      <c r="J182" s="6">
        <v>1.54</v>
      </c>
      <c r="K182" s="6">
        <v>1.55</v>
      </c>
      <c r="L182" s="6">
        <v>1815.96</v>
      </c>
      <c r="M182" s="6">
        <v>5276.43</v>
      </c>
      <c r="N182" s="6">
        <v>8748038.2100000009</v>
      </c>
    </row>
    <row r="183" spans="3:14" ht="15.5" x14ac:dyDescent="0.35">
      <c r="C183" t="s">
        <v>60</v>
      </c>
      <c r="I183" s="6">
        <v>47.33</v>
      </c>
      <c r="J183" s="6">
        <v>36.36</v>
      </c>
      <c r="K183" s="5">
        <v>0</v>
      </c>
      <c r="L183" s="5">
        <v>0</v>
      </c>
      <c r="M183" s="5">
        <v>0</v>
      </c>
      <c r="N183" s="5">
        <v>0</v>
      </c>
    </row>
    <row r="184" spans="3:14" ht="15.5" x14ac:dyDescent="0.35">
      <c r="C184" t="s">
        <v>63</v>
      </c>
      <c r="I184" s="6">
        <v>0.16</v>
      </c>
      <c r="J184" s="6">
        <v>0.11</v>
      </c>
      <c r="K184" s="5">
        <v>0</v>
      </c>
      <c r="L184" s="5">
        <v>0</v>
      </c>
      <c r="M184" s="5">
        <v>0</v>
      </c>
      <c r="N184" s="5">
        <v>0</v>
      </c>
    </row>
    <row r="185" spans="3:14" ht="15.5" x14ac:dyDescent="0.35">
      <c r="C185" t="s">
        <v>179</v>
      </c>
      <c r="I185" s="5">
        <v>12630000000</v>
      </c>
      <c r="J185" s="5">
        <v>11560000000</v>
      </c>
      <c r="K185" s="5">
        <v>6750000000</v>
      </c>
      <c r="L185" s="5">
        <v>6680000000</v>
      </c>
      <c r="M185" s="6">
        <v>17129999999.999998</v>
      </c>
      <c r="N185" s="5">
        <v>3100000000</v>
      </c>
    </row>
    <row r="186" spans="3:14" ht="15.5" x14ac:dyDescent="0.35">
      <c r="C186" t="s">
        <v>180</v>
      </c>
      <c r="I186" s="6">
        <v>2.9500000000000002E-2</v>
      </c>
      <c r="J186" s="6">
        <v>3.1200000000000002E-2</v>
      </c>
      <c r="K186" s="6">
        <v>5.8499999999999996E-2</v>
      </c>
      <c r="L186" s="6">
        <v>0.105</v>
      </c>
      <c r="M186" s="6">
        <v>0.41090000000000004</v>
      </c>
      <c r="N186" s="6">
        <v>6.8499999999999991E-2</v>
      </c>
    </row>
    <row r="187" spans="3:14" ht="15.5" x14ac:dyDescent="0.35">
      <c r="C187" t="s">
        <v>181</v>
      </c>
      <c r="I187" s="6">
        <v>3.6499999999999998E-2</v>
      </c>
      <c r="J187" s="6">
        <v>4.3899999999999995E-2</v>
      </c>
      <c r="K187" s="6">
        <v>0.13070000000000001</v>
      </c>
      <c r="L187" s="6">
        <v>0.88529999999999998</v>
      </c>
      <c r="M187" s="6">
        <v>36.483000000000004</v>
      </c>
      <c r="N187" s="6">
        <v>0.64170000000000005</v>
      </c>
    </row>
    <row r="188" spans="3:14" ht="15.5" x14ac:dyDescent="0.35">
      <c r="C188" t="s">
        <v>182</v>
      </c>
      <c r="I188" s="6">
        <v>6.1799999999999994E-2</v>
      </c>
      <c r="J188" s="6">
        <v>9.3800000000000008E-2</v>
      </c>
      <c r="K188" s="6">
        <v>0.1472</v>
      </c>
      <c r="L188" s="6">
        <v>0.73089999999999999</v>
      </c>
      <c r="M188" s="6">
        <v>7.3473000000000006</v>
      </c>
      <c r="N188" s="6">
        <v>1.6677999999999999</v>
      </c>
    </row>
    <row r="189" spans="3:14" ht="15.5" x14ac:dyDescent="0.35">
      <c r="C189" t="s">
        <v>183</v>
      </c>
    </row>
    <row r="190" spans="3:14" ht="15.5" x14ac:dyDescent="0.35">
      <c r="C190" t="s">
        <v>57</v>
      </c>
      <c r="I190" s="6">
        <v>1.73</v>
      </c>
      <c r="J190" s="6">
        <v>1.6</v>
      </c>
      <c r="K190" s="5">
        <v>0</v>
      </c>
      <c r="L190" s="5">
        <v>0</v>
      </c>
      <c r="M190" s="5">
        <v>0</v>
      </c>
      <c r="N190" s="5">
        <v>0</v>
      </c>
    </row>
    <row r="191" spans="3:14" ht="15.5" x14ac:dyDescent="0.35">
      <c r="C191" t="s">
        <v>54</v>
      </c>
      <c r="I191" s="6">
        <v>35.89</v>
      </c>
      <c r="J191" s="6">
        <v>35.049999999999997</v>
      </c>
      <c r="K191" s="6">
        <v>11.86</v>
      </c>
      <c r="L191" s="6">
        <v>2051.1999999999998</v>
      </c>
      <c r="M191" s="6">
        <v>144.63</v>
      </c>
      <c r="N191" s="6">
        <v>13631962.800000001</v>
      </c>
    </row>
    <row r="192" spans="3:14" ht="15.5" x14ac:dyDescent="0.35">
      <c r="C192" t="s">
        <v>184</v>
      </c>
      <c r="I192" s="6">
        <v>1.73</v>
      </c>
      <c r="J192" s="6">
        <v>1.6</v>
      </c>
      <c r="K192" s="5">
        <v>0</v>
      </c>
      <c r="L192" s="5">
        <v>0</v>
      </c>
      <c r="M192" s="5">
        <v>0</v>
      </c>
      <c r="N192" s="5">
        <v>0</v>
      </c>
    </row>
    <row r="193" spans="2:14" ht="15.5" x14ac:dyDescent="0.35">
      <c r="C193" t="s">
        <v>185</v>
      </c>
      <c r="I193" s="6">
        <v>35.89</v>
      </c>
      <c r="J193" s="6">
        <v>35.049999999999997</v>
      </c>
      <c r="K193" s="6">
        <v>11.86</v>
      </c>
      <c r="L193" s="6">
        <v>2051.1999999999998</v>
      </c>
      <c r="M193" s="6">
        <v>144.63</v>
      </c>
      <c r="N193" s="6">
        <v>13631962.800000001</v>
      </c>
    </row>
    <row r="194" spans="2:14" ht="15.5" x14ac:dyDescent="0.35">
      <c r="C194" t="s">
        <v>186</v>
      </c>
      <c r="I194" s="5">
        <v>9000000000</v>
      </c>
      <c r="J194" s="5">
        <v>31000000000</v>
      </c>
      <c r="K194" s="5">
        <v>11000000000</v>
      </c>
      <c r="L194" s="5">
        <v>3000000000</v>
      </c>
    </row>
    <row r="195" spans="2:14" ht="15.5" x14ac:dyDescent="0.35">
      <c r="C195" t="s">
        <v>187</v>
      </c>
      <c r="I195" s="5">
        <v>3000000000</v>
      </c>
      <c r="J195" s="5">
        <v>3000000000</v>
      </c>
      <c r="K195" s="5">
        <v>9000000000</v>
      </c>
      <c r="L195" s="5">
        <v>6000000000</v>
      </c>
    </row>
    <row r="196" spans="2:14" ht="15.5" x14ac:dyDescent="0.35">
      <c r="C196" t="s">
        <v>26</v>
      </c>
      <c r="I196" s="5">
        <v>11000000000</v>
      </c>
      <c r="J196" s="5">
        <v>35000000000</v>
      </c>
      <c r="K196" s="5">
        <v>20000000000</v>
      </c>
      <c r="L196" s="5">
        <v>9000000000</v>
      </c>
    </row>
    <row r="197" spans="2:14" ht="15.5" x14ac:dyDescent="0.35">
      <c r="C197" t="s">
        <v>23</v>
      </c>
      <c r="I197" s="5">
        <v>-12000000000</v>
      </c>
      <c r="J197" s="5">
        <v>-22000000000</v>
      </c>
      <c r="K197" s="5">
        <v>16000000000</v>
      </c>
      <c r="L197" s="5">
        <v>6000000000</v>
      </c>
      <c r="M197" s="5">
        <v>-4000000000</v>
      </c>
      <c r="N197" s="5">
        <v>-8000000000</v>
      </c>
    </row>
    <row r="198" spans="2:14" ht="15.5" x14ac:dyDescent="0.35">
      <c r="C198" t="s">
        <v>188</v>
      </c>
      <c r="I198" s="5">
        <v>62000000000</v>
      </c>
      <c r="J198" s="5">
        <v>103000000000</v>
      </c>
      <c r="K198" s="5">
        <v>7000000000</v>
      </c>
      <c r="L198" s="5">
        <v>2000000000</v>
      </c>
      <c r="M198" s="5">
        <v>-2000000000</v>
      </c>
      <c r="N198" s="5">
        <v>2000000000</v>
      </c>
    </row>
    <row r="199" spans="2:14" ht="15.5" x14ac:dyDescent="0.35">
      <c r="C199" t="s">
        <v>189</v>
      </c>
      <c r="I199" s="5">
        <v>37000000000</v>
      </c>
      <c r="J199" s="5">
        <v>-51000000000</v>
      </c>
      <c r="K199" s="5">
        <v>-35000000000</v>
      </c>
      <c r="L199" s="5">
        <v>20000000000</v>
      </c>
      <c r="M199" s="5">
        <v>18000000000</v>
      </c>
      <c r="N199" s="5">
        <v>8000000000</v>
      </c>
    </row>
    <row r="200" spans="2:14" ht="15.5" x14ac:dyDescent="0.35">
      <c r="C200" t="s">
        <v>190</v>
      </c>
      <c r="I200" s="5">
        <v>-45000000000</v>
      </c>
      <c r="J200" s="5">
        <v>-13000000000</v>
      </c>
      <c r="K200" s="5">
        <v>-6000000000</v>
      </c>
      <c r="L200" s="5">
        <v>-5000000000</v>
      </c>
      <c r="M200" s="5">
        <v>-3000000000</v>
      </c>
      <c r="N200" s="5">
        <v>-1000000000</v>
      </c>
    </row>
    <row r="201" spans="2:14" ht="15.5" x14ac:dyDescent="0.35">
      <c r="C201" t="s">
        <v>15</v>
      </c>
      <c r="I201" s="5">
        <v>-8000000000</v>
      </c>
      <c r="J201" s="5">
        <v>-64000000000</v>
      </c>
      <c r="K201" s="5">
        <v>-41000000000</v>
      </c>
      <c r="L201" s="5">
        <v>14000000000</v>
      </c>
      <c r="M201" s="5">
        <v>15000000000</v>
      </c>
      <c r="N201" s="5">
        <v>7000000000</v>
      </c>
    </row>
    <row r="202" spans="2:14" ht="15.5" x14ac:dyDescent="0.35">
      <c r="C202" t="s">
        <v>17</v>
      </c>
      <c r="I202" s="6">
        <v>-1.79</v>
      </c>
      <c r="J202" s="6">
        <v>-14.55</v>
      </c>
      <c r="K202" s="6">
        <v>-11.76</v>
      </c>
      <c r="L202" s="6">
        <v>5693.92</v>
      </c>
      <c r="M202" s="6">
        <v>6107.07</v>
      </c>
      <c r="N202" s="6">
        <v>26674738.129999999</v>
      </c>
    </row>
    <row r="204" spans="2:14" ht="15.5" x14ac:dyDescent="0.35">
      <c r="B204" t="s">
        <v>191</v>
      </c>
      <c r="C204" t="s">
        <v>192</v>
      </c>
      <c r="D204" s="5">
        <v>722000000</v>
      </c>
      <c r="E204" s="5">
        <v>780000000</v>
      </c>
      <c r="F204" s="5">
        <v>862000000</v>
      </c>
      <c r="G204" s="5">
        <v>1000000000</v>
      </c>
      <c r="H204" s="5">
        <v>3000000000</v>
      </c>
      <c r="I204" s="5">
        <v>6000000000</v>
      </c>
      <c r="J204" s="5">
        <v>7000000000</v>
      </c>
      <c r="K204" s="5">
        <v>5000000000</v>
      </c>
      <c r="L204" s="5">
        <v>5000000000</v>
      </c>
      <c r="M204" s="5">
        <v>13000000000</v>
      </c>
      <c r="N204" s="5">
        <v>2000000000</v>
      </c>
    </row>
    <row r="205" spans="2:14" ht="15.5" x14ac:dyDescent="0.35">
      <c r="C205" t="s">
        <v>345</v>
      </c>
      <c r="H205" s="6">
        <v>0.45</v>
      </c>
      <c r="I205" s="6">
        <v>0.45</v>
      </c>
      <c r="J205" s="6">
        <v>0.46</v>
      </c>
    </row>
    <row r="206" spans="2:14" ht="15.5" x14ac:dyDescent="0.35">
      <c r="C206" t="s">
        <v>65</v>
      </c>
      <c r="H206" s="6">
        <v>0.65540000000000009</v>
      </c>
      <c r="I206" s="6">
        <v>0.34329999999999999</v>
      </c>
      <c r="J206" s="6">
        <v>0.29920000000000002</v>
      </c>
    </row>
    <row r="207" spans="2:14" ht="15.5" x14ac:dyDescent="0.35">
      <c r="C207" t="s">
        <v>346</v>
      </c>
      <c r="H207" s="6">
        <v>6.0000000000000001E-3</v>
      </c>
      <c r="I207" s="6">
        <v>7.8000000000000005E-3</v>
      </c>
      <c r="J207" s="6">
        <v>9.1999999999999998E-3</v>
      </c>
    </row>
    <row r="208" spans="2:14" ht="15.5" x14ac:dyDescent="0.35">
      <c r="C208" t="s">
        <v>45</v>
      </c>
      <c r="D208" s="6">
        <v>0.16</v>
      </c>
      <c r="E208" s="6">
        <v>0.18</v>
      </c>
      <c r="F208" s="6">
        <v>0.2</v>
      </c>
      <c r="G208" s="6">
        <v>0.26</v>
      </c>
      <c r="H208" s="6">
        <v>0.69</v>
      </c>
      <c r="I208" s="6">
        <v>1.31</v>
      </c>
      <c r="J208" s="6">
        <v>1.54</v>
      </c>
      <c r="K208" s="6">
        <v>1.24</v>
      </c>
      <c r="L208" s="6">
        <v>1.04</v>
      </c>
      <c r="M208" s="6">
        <v>3.01</v>
      </c>
      <c r="N208" s="6">
        <v>0.5</v>
      </c>
    </row>
    <row r="209" spans="3:14" ht="15.5" x14ac:dyDescent="0.35">
      <c r="C209" t="s">
        <v>67</v>
      </c>
      <c r="H209" s="6">
        <v>0.45</v>
      </c>
      <c r="I209" s="6">
        <v>0.45</v>
      </c>
      <c r="J209" s="6">
        <v>0.46</v>
      </c>
    </row>
    <row r="210" spans="3:14" ht="15.5" x14ac:dyDescent="0.35">
      <c r="C210" t="s">
        <v>347</v>
      </c>
      <c r="H210" s="6">
        <v>0.65540000000000009</v>
      </c>
      <c r="I210" s="6">
        <v>0.34329999999999999</v>
      </c>
      <c r="J210" s="6">
        <v>0.29920000000000002</v>
      </c>
    </row>
    <row r="211" spans="3:14" ht="15.5" x14ac:dyDescent="0.35">
      <c r="C211" t="s">
        <v>348</v>
      </c>
      <c r="H211" s="6">
        <v>6.0000000000000001E-3</v>
      </c>
      <c r="I211" s="6">
        <v>7.8000000000000005E-3</v>
      </c>
      <c r="J211" s="6">
        <v>9.1999999999999998E-3</v>
      </c>
    </row>
    <row r="212" spans="3:14" ht="15.5" x14ac:dyDescent="0.35">
      <c r="C212" t="s">
        <v>193</v>
      </c>
      <c r="D212" s="5">
        <v>402000000000</v>
      </c>
      <c r="E212" s="5">
        <v>416000000000</v>
      </c>
      <c r="F212" s="5">
        <v>448000000000</v>
      </c>
      <c r="G212" s="5">
        <v>442000000000</v>
      </c>
      <c r="H212" s="5">
        <v>1637000000000</v>
      </c>
      <c r="I212" s="5">
        <v>1749000000000</v>
      </c>
      <c r="J212" s="5">
        <v>2277000000000</v>
      </c>
      <c r="K212" s="5">
        <v>2353000000000</v>
      </c>
      <c r="L212" s="5">
        <v>2389000000000</v>
      </c>
      <c r="M212" s="5">
        <v>2521000000000</v>
      </c>
      <c r="N212" s="5">
        <v>1438000000000</v>
      </c>
    </row>
    <row r="213" spans="3:14" ht="15.5" x14ac:dyDescent="0.35">
      <c r="C213" t="s">
        <v>349</v>
      </c>
      <c r="H213" s="6">
        <v>0.45</v>
      </c>
      <c r="I213" s="6">
        <v>0.45</v>
      </c>
      <c r="J213" s="6">
        <v>0.46</v>
      </c>
    </row>
    <row r="214" spans="3:14" ht="15.5" x14ac:dyDescent="0.35">
      <c r="C214" t="s">
        <v>350</v>
      </c>
      <c r="H214" s="6">
        <v>0.65540000000000009</v>
      </c>
      <c r="I214" s="6">
        <v>0.34329999999999999</v>
      </c>
      <c r="J214" s="6">
        <v>0.29920000000000002</v>
      </c>
    </row>
    <row r="215" spans="3:14" ht="15.5" x14ac:dyDescent="0.35">
      <c r="C215" t="s">
        <v>351</v>
      </c>
      <c r="H215" s="6">
        <v>6.0000000000000001E-3</v>
      </c>
      <c r="I215" s="6">
        <v>7.8000000000000005E-3</v>
      </c>
      <c r="J215" s="6">
        <v>9.1999999999999998E-3</v>
      </c>
    </row>
    <row r="216" spans="3:14" ht="15.5" x14ac:dyDescent="0.35">
      <c r="C216" t="s">
        <v>194</v>
      </c>
      <c r="I216" s="6">
        <v>109.24</v>
      </c>
    </row>
    <row r="217" spans="3:14" ht="15.5" x14ac:dyDescent="0.35">
      <c r="C217" t="s">
        <v>292</v>
      </c>
      <c r="I217" s="6">
        <v>94.04</v>
      </c>
    </row>
    <row r="218" spans="3:14" ht="15.5" x14ac:dyDescent="0.35">
      <c r="C218" t="s">
        <v>195</v>
      </c>
      <c r="I218" s="6">
        <v>6.95</v>
      </c>
    </row>
    <row r="219" spans="3:14" ht="15.5" x14ac:dyDescent="0.35">
      <c r="C219" t="s">
        <v>293</v>
      </c>
      <c r="I219" s="6">
        <v>1.06E-2</v>
      </c>
    </row>
    <row r="220" spans="3:14" ht="15.5" x14ac:dyDescent="0.35">
      <c r="C220" t="s">
        <v>294</v>
      </c>
      <c r="I220" s="6">
        <v>0.19</v>
      </c>
    </row>
    <row r="221" spans="3:14" ht="15.5" x14ac:dyDescent="0.35">
      <c r="C221" t="s">
        <v>196</v>
      </c>
      <c r="I221" s="6">
        <v>2.1</v>
      </c>
    </row>
    <row r="222" spans="3:14" ht="15.5" x14ac:dyDescent="0.35">
      <c r="C222" t="s">
        <v>295</v>
      </c>
      <c r="I222" s="6">
        <v>64.48</v>
      </c>
    </row>
    <row r="223" spans="3:14" ht="15.5" x14ac:dyDescent="0.35">
      <c r="C223" t="s">
        <v>296</v>
      </c>
      <c r="I223" s="6">
        <v>-8.4</v>
      </c>
    </row>
    <row r="224" spans="3:14" ht="15.5" x14ac:dyDescent="0.35">
      <c r="C224" t="s">
        <v>297</v>
      </c>
      <c r="I224" s="6">
        <v>43.73</v>
      </c>
    </row>
    <row r="225" spans="3:9" ht="15.5" x14ac:dyDescent="0.35">
      <c r="C225" t="s">
        <v>298</v>
      </c>
      <c r="I225" s="6">
        <v>28.9</v>
      </c>
    </row>
    <row r="226" spans="3:9" ht="15.5" x14ac:dyDescent="0.35">
      <c r="C226" t="s">
        <v>299</v>
      </c>
      <c r="I226" s="6">
        <v>-6.29</v>
      </c>
    </row>
    <row r="227" spans="3:9" ht="15.5" x14ac:dyDescent="0.35">
      <c r="C227" t="s">
        <v>300</v>
      </c>
      <c r="I227" s="6">
        <v>-1.03</v>
      </c>
    </row>
    <row r="228" spans="3:9" ht="15.5" x14ac:dyDescent="0.35">
      <c r="C228" t="s">
        <v>301</v>
      </c>
      <c r="I228" s="6">
        <v>0.8</v>
      </c>
    </row>
    <row r="229" spans="3:9" ht="15.5" x14ac:dyDescent="0.35">
      <c r="C229" t="s">
        <v>197</v>
      </c>
      <c r="I229" s="6">
        <v>0.69</v>
      </c>
    </row>
    <row r="230" spans="3:9" ht="15.5" x14ac:dyDescent="0.35">
      <c r="C230" t="s">
        <v>302</v>
      </c>
      <c r="I230" s="6">
        <v>390.39</v>
      </c>
    </row>
    <row r="231" spans="3:9" ht="15.5" x14ac:dyDescent="0.35">
      <c r="C231" t="s">
        <v>198</v>
      </c>
      <c r="D231" s="6">
        <v>5.16</v>
      </c>
    </row>
    <row r="232" spans="3:9" ht="15.5" x14ac:dyDescent="0.35">
      <c r="C232" t="s">
        <v>199</v>
      </c>
      <c r="I232" s="6">
        <v>35.78</v>
      </c>
    </row>
    <row r="233" spans="3:9" ht="15.5" x14ac:dyDescent="0.35">
      <c r="C233" t="s">
        <v>303</v>
      </c>
      <c r="I233" s="6">
        <v>-8.92</v>
      </c>
    </row>
    <row r="234" spans="3:9" ht="15.5" x14ac:dyDescent="0.35">
      <c r="C234" t="s">
        <v>200</v>
      </c>
      <c r="D234" s="6">
        <v>2.34</v>
      </c>
    </row>
    <row r="235" spans="3:9" ht="15.5" x14ac:dyDescent="0.35">
      <c r="C235" t="s">
        <v>201</v>
      </c>
      <c r="D235" s="6">
        <v>2.31</v>
      </c>
    </row>
    <row r="236" spans="3:9" ht="15.5" x14ac:dyDescent="0.35">
      <c r="C236" t="s">
        <v>202</v>
      </c>
      <c r="D236" s="6">
        <v>0.19</v>
      </c>
    </row>
    <row r="237" spans="3:9" ht="15.5" x14ac:dyDescent="0.35">
      <c r="C237" t="s">
        <v>352</v>
      </c>
      <c r="D237" s="6">
        <v>0.01</v>
      </c>
    </row>
    <row r="238" spans="3:9" ht="15.5" x14ac:dyDescent="0.35">
      <c r="C238" t="s">
        <v>203</v>
      </c>
      <c r="D238" s="6">
        <v>0.32</v>
      </c>
    </row>
    <row r="239" spans="3:9" ht="15.5" x14ac:dyDescent="0.35">
      <c r="C239" t="s">
        <v>204</v>
      </c>
      <c r="D239" s="6">
        <v>0.14000000000000001</v>
      </c>
    </row>
    <row r="240" spans="3:9" ht="15.5" x14ac:dyDescent="0.35">
      <c r="C240" t="s">
        <v>205</v>
      </c>
      <c r="D240" s="6">
        <v>1.34</v>
      </c>
    </row>
    <row r="241" spans="3:9" ht="15.5" x14ac:dyDescent="0.35">
      <c r="C241" t="s">
        <v>13</v>
      </c>
      <c r="D241" s="5">
        <v>-8000000000</v>
      </c>
    </row>
    <row r="242" spans="3:9" ht="15.5" x14ac:dyDescent="0.35">
      <c r="C242" t="s">
        <v>206</v>
      </c>
      <c r="I242" s="6">
        <v>5.75</v>
      </c>
    </row>
    <row r="243" spans="3:9" ht="15.5" x14ac:dyDescent="0.35">
      <c r="C243" t="s">
        <v>207</v>
      </c>
      <c r="I243" s="6">
        <v>1.66E-2</v>
      </c>
    </row>
    <row r="244" spans="3:9" ht="15.5" x14ac:dyDescent="0.35">
      <c r="C244" t="s">
        <v>208</v>
      </c>
      <c r="I244" s="6">
        <v>2.23E-2</v>
      </c>
    </row>
    <row r="245" spans="3:9" ht="15.5" x14ac:dyDescent="0.35">
      <c r="C245" t="s">
        <v>209</v>
      </c>
      <c r="I245" s="6">
        <v>4.7E-2</v>
      </c>
    </row>
    <row r="246" spans="3:9" ht="15.5" x14ac:dyDescent="0.35">
      <c r="C246" t="s">
        <v>305</v>
      </c>
      <c r="I246" s="6">
        <v>2.3700000000000002E-2</v>
      </c>
    </row>
    <row r="247" spans="3:9" ht="15.5" x14ac:dyDescent="0.35">
      <c r="C247" t="s">
        <v>210</v>
      </c>
      <c r="D247" s="6">
        <v>0.49</v>
      </c>
    </row>
    <row r="248" spans="3:9" ht="15.5" x14ac:dyDescent="0.35">
      <c r="C248" t="s">
        <v>211</v>
      </c>
      <c r="D248" s="6">
        <v>0.25</v>
      </c>
    </row>
    <row r="249" spans="3:9" ht="15.5" x14ac:dyDescent="0.35">
      <c r="C249" t="s">
        <v>213</v>
      </c>
      <c r="D249" s="6">
        <v>0.74</v>
      </c>
    </row>
    <row r="250" spans="3:9" ht="15.5" x14ac:dyDescent="0.35">
      <c r="C250" t="s">
        <v>214</v>
      </c>
      <c r="D250" s="6">
        <v>186.63</v>
      </c>
    </row>
    <row r="251" spans="3:9" ht="15.5" x14ac:dyDescent="0.35">
      <c r="C251" t="s">
        <v>306</v>
      </c>
      <c r="I251" s="6">
        <v>8.1999999999999993</v>
      </c>
    </row>
    <row r="252" spans="3:9" ht="15.5" x14ac:dyDescent="0.35">
      <c r="C252" t="s">
        <v>307</v>
      </c>
      <c r="I252" s="6">
        <v>1545.42</v>
      </c>
    </row>
    <row r="253" spans="3:9" ht="15.5" x14ac:dyDescent="0.35">
      <c r="C253" t="s">
        <v>41</v>
      </c>
      <c r="I253" s="5">
        <v>328000000000</v>
      </c>
    </row>
    <row r="254" spans="3:9" ht="15.5" x14ac:dyDescent="0.35">
      <c r="C254" t="s">
        <v>215</v>
      </c>
      <c r="I254" s="5">
        <v>340000000000</v>
      </c>
    </row>
    <row r="255" spans="3:9" ht="15.5" x14ac:dyDescent="0.35">
      <c r="C255" t="s">
        <v>216</v>
      </c>
      <c r="I255" s="5">
        <v>4380000000</v>
      </c>
    </row>
    <row r="256" spans="3:9" ht="15.5" x14ac:dyDescent="0.35">
      <c r="C256" t="s">
        <v>217</v>
      </c>
      <c r="I256" s="6">
        <v>0.23230000000000001</v>
      </c>
    </row>
    <row r="257" spans="3:9" ht="15.5" x14ac:dyDescent="0.35">
      <c r="C257" t="s">
        <v>218</v>
      </c>
      <c r="D257" s="6">
        <v>1.7399999999999999E-2</v>
      </c>
    </row>
    <row r="258" spans="3:9" ht="15.5" x14ac:dyDescent="0.35">
      <c r="C258" t="s">
        <v>219</v>
      </c>
      <c r="D258" s="6">
        <v>3.3E-3</v>
      </c>
    </row>
    <row r="259" spans="3:9" ht="15.5" x14ac:dyDescent="0.35">
      <c r="C259" t="s">
        <v>220</v>
      </c>
      <c r="D259" s="6">
        <v>1.8E-3</v>
      </c>
    </row>
    <row r="260" spans="3:9" ht="15.5" x14ac:dyDescent="0.35">
      <c r="C260" t="s">
        <v>221</v>
      </c>
      <c r="D260" s="6">
        <v>-8.1300000000000011E-2</v>
      </c>
    </row>
    <row r="261" spans="3:9" ht="15.5" x14ac:dyDescent="0.35">
      <c r="C261" t="s">
        <v>222</v>
      </c>
      <c r="D261" s="6">
        <v>-4.5599999999999995E-2</v>
      </c>
    </row>
    <row r="262" spans="3:9" ht="15.5" x14ac:dyDescent="0.35">
      <c r="C262" t="s">
        <v>223</v>
      </c>
      <c r="D262" s="6">
        <v>-0.57590000000000008</v>
      </c>
    </row>
    <row r="263" spans="3:9" ht="15.5" x14ac:dyDescent="0.35">
      <c r="C263" t="s">
        <v>353</v>
      </c>
      <c r="I263" s="6">
        <v>0.45</v>
      </c>
    </row>
    <row r="264" spans="3:9" ht="15.5" x14ac:dyDescent="0.35">
      <c r="C264" t="s">
        <v>354</v>
      </c>
      <c r="I264" s="6">
        <v>0.45</v>
      </c>
    </row>
    <row r="265" spans="3:9" ht="15.5" x14ac:dyDescent="0.35">
      <c r="C265" t="s">
        <v>355</v>
      </c>
      <c r="I265" s="6">
        <v>0.65540000000000009</v>
      </c>
    </row>
    <row r="266" spans="3:9" ht="15.5" x14ac:dyDescent="0.35">
      <c r="C266" t="s">
        <v>356</v>
      </c>
      <c r="I266" s="6">
        <v>6.0000000000000001E-3</v>
      </c>
    </row>
    <row r="267" spans="3:9" ht="15.5" x14ac:dyDescent="0.35">
      <c r="C267" t="s">
        <v>357</v>
      </c>
      <c r="I267" t="s">
        <v>1486</v>
      </c>
    </row>
    <row r="268" spans="3:9" ht="15.5" x14ac:dyDescent="0.35">
      <c r="C268" t="s">
        <v>224</v>
      </c>
      <c r="I268" s="5">
        <v>5</v>
      </c>
    </row>
    <row r="269" spans="3:9" ht="15.5" x14ac:dyDescent="0.35">
      <c r="C269" t="s">
        <v>225</v>
      </c>
      <c r="I269" s="6">
        <v>0.81</v>
      </c>
    </row>
    <row r="270" spans="3:9" ht="15.5" x14ac:dyDescent="0.35">
      <c r="C270" t="s">
        <v>226</v>
      </c>
      <c r="I270" s="6">
        <v>0.28999999999999998</v>
      </c>
    </row>
    <row r="271" spans="3:9" ht="15.5" x14ac:dyDescent="0.35">
      <c r="C271" t="s">
        <v>308</v>
      </c>
      <c r="I271" s="6">
        <v>0.1</v>
      </c>
    </row>
    <row r="272" spans="3:9" ht="15.5" x14ac:dyDescent="0.35">
      <c r="C272" t="s">
        <v>228</v>
      </c>
      <c r="I272" s="6">
        <v>0.92</v>
      </c>
    </row>
    <row r="273" spans="3:9" ht="15.5" x14ac:dyDescent="0.35">
      <c r="C273" t="s">
        <v>229</v>
      </c>
      <c r="I273" s="6">
        <v>0.3</v>
      </c>
    </row>
    <row r="274" spans="3:9" ht="15.5" x14ac:dyDescent="0.35">
      <c r="C274" t="s">
        <v>230</v>
      </c>
      <c r="I274" s="6">
        <v>0.72</v>
      </c>
    </row>
    <row r="275" spans="3:9" ht="15.5" x14ac:dyDescent="0.35">
      <c r="C275" t="s">
        <v>309</v>
      </c>
      <c r="I275" s="5">
        <v>1708000000000</v>
      </c>
    </row>
    <row r="276" spans="3:9" ht="15.5" x14ac:dyDescent="0.35">
      <c r="C276" t="s">
        <v>310</v>
      </c>
      <c r="I276" s="5">
        <v>31000000000</v>
      </c>
    </row>
    <row r="277" spans="3:9" ht="15.5" x14ac:dyDescent="0.35">
      <c r="C277" t="s">
        <v>311</v>
      </c>
      <c r="I277" s="5">
        <v>12000000000</v>
      </c>
    </row>
    <row r="278" spans="3:9" ht="15.5" x14ac:dyDescent="0.35">
      <c r="C278" t="s">
        <v>312</v>
      </c>
      <c r="I278" s="5">
        <v>3000000000</v>
      </c>
    </row>
    <row r="279" spans="3:9" ht="15.5" x14ac:dyDescent="0.35">
      <c r="C279" t="s">
        <v>231</v>
      </c>
      <c r="D279" s="5">
        <v>23000000000</v>
      </c>
    </row>
    <row r="280" spans="3:9" ht="15.5" x14ac:dyDescent="0.35">
      <c r="C280" t="s">
        <v>232</v>
      </c>
      <c r="D280" s="5">
        <v>210000000000</v>
      </c>
    </row>
    <row r="281" spans="3:9" ht="15.5" x14ac:dyDescent="0.35">
      <c r="C281" t="s">
        <v>233</v>
      </c>
      <c r="D281" s="5">
        <v>49000000000</v>
      </c>
    </row>
    <row r="282" spans="3:9" ht="15.5" x14ac:dyDescent="0.35">
      <c r="C282" t="s">
        <v>176</v>
      </c>
      <c r="D282" s="5">
        <v>61000000000</v>
      </c>
    </row>
    <row r="283" spans="3:9" ht="15.5" x14ac:dyDescent="0.35">
      <c r="C283" t="s">
        <v>175</v>
      </c>
      <c r="I283" s="5">
        <v>157000000000</v>
      </c>
    </row>
    <row r="284" spans="3:9" ht="15.5" x14ac:dyDescent="0.35">
      <c r="C284" t="s">
        <v>174</v>
      </c>
      <c r="D284" s="5">
        <v>2000000000</v>
      </c>
    </row>
    <row r="285" spans="3:9" ht="15.5" x14ac:dyDescent="0.35">
      <c r="C285" t="s">
        <v>173</v>
      </c>
      <c r="D285" s="5">
        <v>28000000000</v>
      </c>
    </row>
    <row r="286" spans="3:9" ht="15.5" x14ac:dyDescent="0.35">
      <c r="C286" t="s">
        <v>24</v>
      </c>
      <c r="D286" s="5">
        <v>30000000000</v>
      </c>
    </row>
    <row r="287" spans="3:9" ht="15.5" x14ac:dyDescent="0.35">
      <c r="C287" t="s">
        <v>21</v>
      </c>
      <c r="D287" s="5">
        <v>7000000000</v>
      </c>
    </row>
    <row r="288" spans="3:9" ht="15.5" x14ac:dyDescent="0.35">
      <c r="C288" t="s">
        <v>234</v>
      </c>
      <c r="I288" s="5">
        <v>161000000000</v>
      </c>
    </row>
    <row r="289" spans="3:9" ht="15.5" x14ac:dyDescent="0.35">
      <c r="C289" t="s">
        <v>313</v>
      </c>
      <c r="I289" s="5">
        <v>5000000000</v>
      </c>
    </row>
    <row r="290" spans="3:9" ht="15.5" x14ac:dyDescent="0.35">
      <c r="C290" t="s">
        <v>314</v>
      </c>
      <c r="I290" s="5">
        <v>-45000000000</v>
      </c>
    </row>
    <row r="291" spans="3:9" ht="15.5" x14ac:dyDescent="0.35">
      <c r="C291" t="s">
        <v>315</v>
      </c>
      <c r="I291" s="5">
        <v>-7000000000</v>
      </c>
    </row>
    <row r="292" spans="3:9" ht="15.5" x14ac:dyDescent="0.35">
      <c r="C292" t="s">
        <v>316</v>
      </c>
      <c r="I292" s="5">
        <v>-44000000000</v>
      </c>
    </row>
    <row r="293" spans="3:9" ht="15.5" x14ac:dyDescent="0.35">
      <c r="C293" t="s">
        <v>317</v>
      </c>
      <c r="I293" s="5">
        <v>-39000000000</v>
      </c>
    </row>
  </sheetData>
  <pageMargins left="0.7" right="0.7" top="0.75" bottom="0.75" header="0.3" footer="0.3"/>
  <ignoredErrors>
    <ignoredError sqref="A1:N294" numberStoredAsText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N28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1487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1488</v>
      </c>
      <c r="D2" s="2" vm="252">
        <f ca="1">IFERROR(_xlfn.STOCKHISTORY("XIDX:" &amp; $C$1, D3, , 0, 0, 1), "Libur")</f>
        <v>86</v>
      </c>
      <c r="E2" s="2" vm="73">
        <f ca="1">IFERROR(_xlfn.STOCKHISTORY("XIDX:" &amp; $C$1, E3, , 0, 0, 1), "Libur")</f>
        <v>94</v>
      </c>
      <c r="H2" s="2" vm="73">
        <f ca="1">IFERROR(INDEX(D2:G2,COUNT(D2:G2)),"")</f>
        <v>94</v>
      </c>
      <c r="I2" s="2" vm="192">
        <f t="shared" ref="I2:N2" ca="1" si="0">IFERROR(_xlfn.STOCKHISTORY("XIDX:" &amp; $C$1, I1, , 0, 0, 1), "Libur")</f>
        <v>71</v>
      </c>
      <c r="J2" s="2" vm="22">
        <f t="shared" ca="1" si="0"/>
        <v>57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575465971592</v>
      </c>
      <c r="E4" s="2">
        <f>IFERROR(INDEX(E51:E500,MATCH($C$4,$C$51:$C$500,0)),"")</f>
        <v>536138704726</v>
      </c>
      <c r="H4" s="2">
        <f>IFERROR(SUM(D4:G4)*(4/MAX(1,COUNT(D4:G4))),"")</f>
        <v>2223209352636</v>
      </c>
      <c r="I4" s="2">
        <f t="shared" ref="I4:N4" si="1">IFERROR(INDEX(I51:I500,MATCH($C$4,$C$51:$C$500,0)),"")</f>
        <v>1945699508007</v>
      </c>
      <c r="J4" s="2">
        <f t="shared" si="1"/>
        <v>1494736188279</v>
      </c>
      <c r="K4" s="2">
        <f t="shared" si="1"/>
        <v>819947029143</v>
      </c>
      <c r="L4" s="2">
        <f t="shared" si="1"/>
        <v>603669485754</v>
      </c>
      <c r="M4" s="2">
        <f t="shared" si="1"/>
        <v>168882736728</v>
      </c>
      <c r="N4" s="2">
        <f t="shared" si="1"/>
        <v>57087836583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3495875578</v>
      </c>
      <c r="E5" s="2">
        <f>IFERROR(INDEX(E51:E500,MATCH($C$5,$C$51:$C$500,0)),"")</f>
        <v>5383795300</v>
      </c>
      <c r="H5" s="2">
        <f>IFERROR(SUM(D5:G5)*(4/MAX(1,COUNT(D5:G5))),"")</f>
        <v>17759341756</v>
      </c>
      <c r="I5" s="2">
        <f t="shared" ref="I5:N5" si="2">IFERROR(INDEX(I51:I500,MATCH($C$5,$C$51:$C$500,0)),"")</f>
        <v>7914655291</v>
      </c>
      <c r="J5" s="2">
        <f t="shared" si="2"/>
        <v>20073454461</v>
      </c>
      <c r="K5" s="2">
        <f t="shared" si="2"/>
        <v>18597421794</v>
      </c>
      <c r="L5" s="2">
        <f t="shared" si="2"/>
        <v>14333628019</v>
      </c>
      <c r="M5" s="2">
        <f t="shared" si="2"/>
        <v>3526546135</v>
      </c>
      <c r="N5" s="2">
        <f t="shared" si="2"/>
        <v>582445686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160116434898</v>
      </c>
      <c r="E6" s="2">
        <f>IFERROR(INDEX(E51:E500,MATCH($C$6,$C$51:$C$500,0)),"")</f>
        <v>156620559320</v>
      </c>
      <c r="H6" s="2">
        <f>IFERROR(INDEX(D6:G6,COUNT(D6:G6)),"")</f>
        <v>156620559320</v>
      </c>
      <c r="I6" s="2">
        <f t="shared" ref="I6:N6" si="3">IFERROR(INDEX(I51:I500,MATCH($C$6,$C$51:$C$500,0)),"")</f>
        <v>151229612620</v>
      </c>
      <c r="J6" s="2">
        <f t="shared" si="3"/>
        <v>144038710769</v>
      </c>
      <c r="K6" s="2">
        <f t="shared" si="3"/>
        <v>46405693641</v>
      </c>
      <c r="L6" s="2">
        <f t="shared" si="3"/>
        <v>17908271847</v>
      </c>
      <c r="M6" s="2">
        <f t="shared" si="3"/>
        <v>3574643828</v>
      </c>
      <c r="N6" s="2">
        <f t="shared" si="3"/>
        <v>48097693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1.56</v>
      </c>
      <c r="E7" s="3">
        <f>IFERROR(INDEX(E51:E500,MATCH($C$7,$C$51:$C$500,0))/1000000000,"")</f>
        <v>1.56</v>
      </c>
      <c r="H7" s="3">
        <f>IFERROR(INDEX(D7:G7,COUNT(D7:G7)),"")</f>
        <v>1.56</v>
      </c>
      <c r="I7" s="3">
        <f t="shared" ref="I7:N7" si="4">IFERROR(INDEX(I51:I500,MATCH($C$7,$C$51:$C$500,0))/1000000000,"")</f>
        <v>1.56</v>
      </c>
      <c r="J7" s="3">
        <f t="shared" si="4"/>
        <v>1.56</v>
      </c>
      <c r="K7" s="3">
        <f t="shared" si="4"/>
        <v>1.25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-2000000000</v>
      </c>
      <c r="E8" s="2">
        <f>IFERROR(INDEX(E51:E500,MATCH("Free cash flow (Quarter)",$C$51:$C$500,0)),"")</f>
        <v>2000000000</v>
      </c>
      <c r="H8" s="2">
        <f>IFERROR(INDEX(D8:G8,COUNT(D8:G8)),"")</f>
        <v>2000000000</v>
      </c>
      <c r="I8" s="2">
        <f t="shared" ref="I8:N8" si="5">IFERROR(INDEX(I51:I500,MATCH($C$8,$C$51:$C$500,0)),"")</f>
        <v>2000000000</v>
      </c>
      <c r="J8" s="2">
        <f t="shared" si="5"/>
        <v>-70000000000</v>
      </c>
      <c r="K8" s="2">
        <f t="shared" si="5"/>
        <v>-1000000000</v>
      </c>
      <c r="L8" s="2">
        <f t="shared" si="5"/>
        <v>0</v>
      </c>
      <c r="M8" s="2">
        <f t="shared" si="5"/>
        <v>1000000000</v>
      </c>
      <c r="N8" s="2">
        <f t="shared" si="5"/>
        <v>1000000000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-0.98</v>
      </c>
      <c r="E9" s="3">
        <f>IFERROR(INDEX(E51:E500,MATCH("Free cash flow per share (Quarter)",$C$51:$C$500,0)),"")</f>
        <v>1.47</v>
      </c>
      <c r="H9" s="3">
        <f>IFERROR(INDEX(D9:G9,COUNT(D9:G9)),"")</f>
        <v>1.47</v>
      </c>
      <c r="I9" s="3">
        <f t="shared" ref="I9:N9" si="6">IFERROR(INDEX(I51:I500,MATCH($C$9,$C$51:$C$500,0)),"")</f>
        <v>1.22</v>
      </c>
      <c r="J9" s="3">
        <f t="shared" si="6"/>
        <v>-45.03</v>
      </c>
      <c r="K9" s="3">
        <f t="shared" si="6"/>
        <v>-0.97</v>
      </c>
      <c r="L9" s="3">
        <f t="shared" si="6"/>
        <v>-4573338.29</v>
      </c>
      <c r="M9" s="3">
        <f t="shared" si="6"/>
        <v>7582878.9900000002</v>
      </c>
      <c r="N9" s="3">
        <f t="shared" si="6"/>
        <v>11296601.380000001</v>
      </c>
    </row>
    <row r="10" spans="1:14" ht="15.5" x14ac:dyDescent="0.35">
      <c r="C10" t="s">
        <v>18</v>
      </c>
      <c r="D10" s="3">
        <f ca="1">IFERROR(IF(D9=0,"",D2/D9),"")</f>
        <v>-87.755102040816325</v>
      </c>
      <c r="E10" s="3">
        <f ca="1">IFERROR(IF(E9=0,"",E2/E9),"")</f>
        <v>63.945578231292515</v>
      </c>
      <c r="I10" s="3">
        <f t="shared" ref="I10:N10" ca="1" si="7">IFERROR(IF(I9=0,"",I2/I9),"")</f>
        <v>58.196721311475414</v>
      </c>
      <c r="J10" s="3">
        <f t="shared" ca="1" si="7"/>
        <v>-1.2658227848101264</v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14444217501</v>
      </c>
      <c r="E11" s="2">
        <f>IFERROR(INDEX(E51:E500,MATCH($C$11,$C$51:$C$500,0)),"")</f>
        <v>8986891863</v>
      </c>
      <c r="H11" s="2">
        <f>IFERROR(INDEX(D11:G11,COUNT(D11:G11)),"")</f>
        <v>8986891863</v>
      </c>
      <c r="I11" s="2">
        <f t="shared" ref="I11:N11" si="8">IFERROR(INDEX(I51:I500,MATCH($C$11,$C$51:$C$500,0)),"")</f>
        <v>6926588787</v>
      </c>
      <c r="J11" s="2">
        <f t="shared" si="8"/>
        <v>6638293365</v>
      </c>
      <c r="K11" s="2">
        <f t="shared" si="8"/>
        <v>6303856539</v>
      </c>
      <c r="L11" s="2">
        <f t="shared" si="8"/>
        <v>1050369348</v>
      </c>
      <c r="M11" s="2">
        <f t="shared" si="8"/>
        <v>1218657668</v>
      </c>
      <c r="N11" s="2">
        <f t="shared" si="8"/>
        <v>2117151123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-4000000000</v>
      </c>
      <c r="E12" s="2">
        <f>IFERROR(INDEX(E51:E500,MATCH("Net Debt (Quarter)",$C$51:$C$500,0)),"")</f>
        <v>-6000000000</v>
      </c>
      <c r="H12" s="2">
        <f>IFERROR(INDEX(D12:G12,COUNT(D12:G12)),"")</f>
        <v>-6000000000</v>
      </c>
      <c r="I12" s="2">
        <f t="shared" ref="I12:N12" si="9">IFERROR(INDEX(I51:I500,MATCH($C$12,$C$51:$C$500,0)),"")</f>
        <v>-4000000000</v>
      </c>
      <c r="J12" s="2">
        <f t="shared" si="9"/>
        <v>-3000000000</v>
      </c>
      <c r="K12" s="2">
        <f t="shared" si="9"/>
        <v>-4000000000</v>
      </c>
      <c r="L12" s="2">
        <f t="shared" si="9"/>
        <v>0</v>
      </c>
      <c r="M12" s="2">
        <f t="shared" si="9"/>
        <v>0</v>
      </c>
      <c r="N12" s="2">
        <f t="shared" si="9"/>
        <v>-1000000000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11000000000</v>
      </c>
      <c r="E13" s="2">
        <f>IFERROR(INDEX(E51:E500,MATCH("Total Debt (Quarter)",$C$51:$C$500,0)),"")</f>
        <v>3000000000</v>
      </c>
      <c r="H13" s="2">
        <f>IFERROR(INDEX(D13:G13,COUNT(D13:G13)),"")</f>
        <v>3000000000</v>
      </c>
      <c r="I13" s="2">
        <f t="shared" ref="I13:N13" si="10">IFERROR(INDEX(I51:I500,MATCH($C$13,$C$51:$C$500,0)),"")</f>
        <v>3000000000</v>
      </c>
      <c r="J13" s="2">
        <f t="shared" si="10"/>
        <v>4000000000</v>
      </c>
      <c r="K13" s="2">
        <f t="shared" si="10"/>
        <v>2000000000</v>
      </c>
      <c r="L13" s="2">
        <f t="shared" si="10"/>
        <v>2000000000</v>
      </c>
      <c r="M13" s="2">
        <f t="shared" si="10"/>
        <v>1000000000</v>
      </c>
      <c r="N13" s="2">
        <f t="shared" si="10"/>
        <v>1000000000</v>
      </c>
    </row>
    <row r="14" spans="1:14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N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</row>
    <row r="15" spans="1:14" ht="15.5" x14ac:dyDescent="0.35">
      <c r="C15" t="s">
        <v>28</v>
      </c>
      <c r="D15" s="2">
        <f>IFERROR(INDEX(D51:D500,MATCH($C$15,$C$51:$C$500,0)),"")</f>
        <v>-984748380</v>
      </c>
      <c r="E15" s="2">
        <f>IFERROR(INDEX(E51:E500,MATCH($C$15,$C$51:$C$500,0)),"")</f>
        <v>-1517663620</v>
      </c>
      <c r="H15" s="2">
        <f>IFERROR(SUM(D15:G15)*(4/MAX(1,COUNT(D15:G15))),"")</f>
        <v>-5004824000</v>
      </c>
      <c r="I15" s="2">
        <f t="shared" ref="I15:N15" si="12">IFERROR(INDEX(I51:I500,MATCH($C$15,$C$51:$C$500,0)),"")</f>
        <v>-2386107700</v>
      </c>
      <c r="J15" s="2">
        <f t="shared" si="12"/>
        <v>-4212576024</v>
      </c>
      <c r="K15" s="2">
        <f t="shared" si="12"/>
        <v>-5324605341</v>
      </c>
      <c r="L15" s="2">
        <f t="shared" si="12"/>
        <v>-4044043680</v>
      </c>
      <c r="M15" s="2">
        <f t="shared" si="12"/>
        <v>-980796929</v>
      </c>
      <c r="N15" s="2">
        <f t="shared" si="12"/>
        <v>3358626</v>
      </c>
    </row>
    <row r="16" spans="1:14" ht="15.5" x14ac:dyDescent="0.35">
      <c r="C16" t="s">
        <v>29</v>
      </c>
      <c r="D16" s="2">
        <f>IFERROR(INDEX(D51:D500,MATCH($C$16,$C$51:$C$500,0)),"")</f>
        <v>4480623958</v>
      </c>
      <c r="E16" s="2">
        <f>IFERROR(INDEX(E51:E500,MATCH($C$16,$C$51:$C$500,0)),"")</f>
        <v>6901458920</v>
      </c>
      <c r="H16" s="2">
        <f>IFERROR(SUM(D16:G16)*(4/MAX(1,COUNT(D16:G16))),"")</f>
        <v>22764165756</v>
      </c>
      <c r="I16" s="2">
        <f t="shared" ref="I16:N16" si="13">IFERROR(INDEX(I51:I500,MATCH($C$16,$C$51:$C$500,0)),"")</f>
        <v>10307988962</v>
      </c>
      <c r="J16" s="2">
        <f t="shared" si="13"/>
        <v>24295838140</v>
      </c>
      <c r="K16" s="2">
        <f t="shared" si="13"/>
        <v>23927004279</v>
      </c>
      <c r="L16" s="2">
        <f t="shared" si="13"/>
        <v>18384392709</v>
      </c>
      <c r="M16" s="2">
        <f t="shared" si="13"/>
        <v>4507784645</v>
      </c>
      <c r="N16" s="2">
        <f t="shared" si="13"/>
        <v>579087060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38</v>
      </c>
      <c r="C19" t="s">
        <v>39</v>
      </c>
    </row>
    <row r="20" spans="1:14" ht="15.5" x14ac:dyDescent="0.35">
      <c r="A20" t="s">
        <v>40</v>
      </c>
      <c r="C20" t="s">
        <v>41</v>
      </c>
      <c r="D20" s="2">
        <f ca="1">IFERROR(D21*D2,"")</f>
        <v>134160000000</v>
      </c>
      <c r="E20" s="2">
        <f ca="1">IFERROR(E21*E2,"")</f>
        <v>146640000000</v>
      </c>
      <c r="H20" s="2">
        <f t="shared" ref="H20:N20" ca="1" si="14">IFERROR(H21*H2,"")</f>
        <v>146640000000</v>
      </c>
      <c r="I20" s="2">
        <f t="shared" ca="1" si="14"/>
        <v>110760000000</v>
      </c>
      <c r="J20" s="2">
        <f t="shared" ca="1" si="14"/>
        <v>88920000000</v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1560000000</v>
      </c>
      <c r="E21" s="2">
        <f>IFERROR(INDEX(E51:E500,MATCH($C$7,$C$51:$C$500,0)),"")</f>
        <v>1560000000</v>
      </c>
      <c r="H21" s="2">
        <f>IFERROR(INDEX(D21:G21,COUNT(D21:G21)),"")</f>
        <v>1560000000</v>
      </c>
      <c r="I21" s="2">
        <f t="shared" ref="I21:N21" si="15">IFERROR(INDEX(I51:I500,MATCH($C$7,$C$51:$C$500,0)),"")</f>
        <v>1560000000</v>
      </c>
      <c r="J21" s="2">
        <f t="shared" si="15"/>
        <v>1560000000</v>
      </c>
      <c r="K21" s="2">
        <f t="shared" si="15"/>
        <v>1250000000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42</v>
      </c>
      <c r="C23" t="s">
        <v>43</v>
      </c>
      <c r="D23" s="3">
        <f>IFERROR(D5/D6*100,"")</f>
        <v>2.1833333850001093</v>
      </c>
      <c r="E23" s="3">
        <f>IFERROR(E5/E6*100,"")</f>
        <v>3.4374767421179198</v>
      </c>
      <c r="H23" s="3">
        <f t="shared" ref="H23:N23" si="16">IFERROR(H5/H6*100,"")</f>
        <v>11.339087175467762</v>
      </c>
      <c r="I23" s="3">
        <f t="shared" si="16"/>
        <v>5.233535386278767</v>
      </c>
      <c r="J23" s="3">
        <f t="shared" si="16"/>
        <v>13.936152548041417</v>
      </c>
      <c r="K23" s="3">
        <f t="shared" si="16"/>
        <v>40.075732813891072</v>
      </c>
      <c r="L23" s="3">
        <f t="shared" si="16"/>
        <v>80.039146945388666</v>
      </c>
      <c r="M23" s="3">
        <f t="shared" si="16"/>
        <v>98.654475933427179</v>
      </c>
      <c r="N23" s="3">
        <f t="shared" si="16"/>
        <v>1210.963873048963</v>
      </c>
    </row>
    <row r="24" spans="1:14" ht="15.5" x14ac:dyDescent="0.35">
      <c r="C24" t="s">
        <v>44</v>
      </c>
      <c r="D24" s="4">
        <f>IFERROR(_xlfn.RRI(5,I23,D23),"")</f>
        <v>-0.16041440606273483</v>
      </c>
      <c r="E24" s="4">
        <f>IFERROR(_xlfn.RRI(5,J23,E23),"")</f>
        <v>-0.24417826726395264</v>
      </c>
      <c r="H24" s="4">
        <f t="shared" ref="H24:N24" si="17">IFERROR(_xlfn.RRI(5,M23,H23),"")</f>
        <v>-0.3512277580961698</v>
      </c>
      <c r="I24" s="4">
        <f t="shared" si="17"/>
        <v>-0.6633855186763391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45</v>
      </c>
      <c r="C25" t="s">
        <v>46</v>
      </c>
      <c r="D25" s="3">
        <f>IFERROR(INDEX(D51:D500,MATCH($A$25,$C$51:$C$500,0)),"")</f>
        <v>2.2400000000000002</v>
      </c>
      <c r="E25" s="3">
        <f>IFERROR(INDEX(E51:E500,MATCH($A$25,$C$51:$C$500,0)),"")</f>
        <v>3.45</v>
      </c>
      <c r="H25" s="3">
        <f>IFERROR(INDEX(D25:G25,COUNT(D25:G25)),"")</f>
        <v>3.45</v>
      </c>
      <c r="I25" s="3">
        <f t="shared" ref="I25:N25" si="18">IFERROR(INDEX(I51:I500,MATCH($C$25,$C$51:$C$500,0)),"")</f>
        <v>5.07</v>
      </c>
      <c r="J25" s="3">
        <f t="shared" si="18"/>
        <v>12.85</v>
      </c>
      <c r="K25" s="3">
        <f t="shared" si="18"/>
        <v>14.88</v>
      </c>
      <c r="L25" s="3">
        <f t="shared" si="18"/>
        <v>143403490.28999999</v>
      </c>
      <c r="M25" s="3">
        <f t="shared" si="18"/>
        <v>35269877.159999996</v>
      </c>
      <c r="N25" s="3">
        <f t="shared" si="18"/>
        <v>5824456.8600000003</v>
      </c>
    </row>
    <row r="26" spans="1:14" ht="15.5" x14ac:dyDescent="0.35">
      <c r="C26" t="s">
        <v>47</v>
      </c>
      <c r="D26" s="4">
        <f>IFERROR(_xlfn.RRI(5,I25,D25),"")</f>
        <v>-0.15072564180679859</v>
      </c>
      <c r="E26" s="4">
        <f>IFERROR(_xlfn.RRI(5,J25,E25),"")</f>
        <v>-0.23125342569472007</v>
      </c>
      <c r="H26" s="4">
        <f t="shared" ref="H26:N26" si="19">IFERROR(_xlfn.RRI(5,M25,H25),"")</f>
        <v>-0.96036461969917097</v>
      </c>
      <c r="I26" s="4">
        <f t="shared" si="19"/>
        <v>-0.93863079387278436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48</v>
      </c>
      <c r="D27" s="3">
        <f>IFERROR(D4/D21,"")</f>
        <v>368.88844332820514</v>
      </c>
      <c r="E27" s="3">
        <f>IFERROR(E4/E21,"")</f>
        <v>343.67865687564102</v>
      </c>
      <c r="H27" s="3">
        <f t="shared" ref="H27:N27" si="20">IFERROR(H4/H21,"")</f>
        <v>1425.1342004076923</v>
      </c>
      <c r="I27" s="3">
        <f t="shared" si="20"/>
        <v>1247.2432743634615</v>
      </c>
      <c r="J27" s="3">
        <f t="shared" si="20"/>
        <v>958.16422325576923</v>
      </c>
      <c r="K27" s="3">
        <f t="shared" si="20"/>
        <v>655.95762331440005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49</v>
      </c>
      <c r="D28" s="4">
        <f>IFERROR(_xlfn.RRI(5,I27,D27),"")</f>
        <v>-0.21622974802250816</v>
      </c>
      <c r="E28" s="4">
        <f>IFERROR(_xlfn.RRI(5,J27,E27),"")</f>
        <v>-0.18540353269375309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50</v>
      </c>
      <c r="H29" s="4">
        <f t="shared" ref="H29:N29" si="22">IFERROR(((H25-I25)/I25)*100%,"")</f>
        <v>-0.31952662721893493</v>
      </c>
      <c r="I29" s="4">
        <f t="shared" si="22"/>
        <v>-0.60544747081712058</v>
      </c>
      <c r="J29" s="4">
        <f t="shared" si="22"/>
        <v>-0.13642473118279577</v>
      </c>
      <c r="K29" s="4">
        <f t="shared" si="22"/>
        <v>-0.99999989623683516</v>
      </c>
      <c r="L29" s="4">
        <f t="shared" si="22"/>
        <v>3.0658914018741088</v>
      </c>
      <c r="M29" s="4">
        <f t="shared" si="22"/>
        <v>5.0554791644555159</v>
      </c>
      <c r="N29" s="4" t="str">
        <f t="shared" si="22"/>
        <v/>
      </c>
    </row>
    <row r="30" spans="1:14" ht="15.5" x14ac:dyDescent="0.35">
      <c r="C30" t="s">
        <v>51</v>
      </c>
      <c r="H30" s="4">
        <f t="shared" ref="H30:N30" si="23">IFERROR(((H27-I27)/I27)*100%,"")</f>
        <v>0.14262728827703527</v>
      </c>
      <c r="I30" s="4">
        <f t="shared" si="23"/>
        <v>0.30170094446380352</v>
      </c>
      <c r="J30" s="4">
        <f t="shared" si="23"/>
        <v>0.46071055385314391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102.47</v>
      </c>
      <c r="E32" s="3">
        <f>IFERROR(INDEX(E51:E500,MATCH($A$32,$C$51:$C$500,0)),"")</f>
        <v>100.23</v>
      </c>
      <c r="H32" s="3">
        <f>IFERROR(INDEX(D32:G32,COUNT(D32:G32)),"")</f>
        <v>100.23</v>
      </c>
      <c r="I32" s="3">
        <f t="shared" ref="I32:N32" si="24">IFERROR(INDEX(I51:I500,MATCH($C$32,$C$51:$C$500,0)),"")</f>
        <v>96.78</v>
      </c>
      <c r="J32" s="3">
        <f t="shared" si="24"/>
        <v>92.18</v>
      </c>
      <c r="K32" s="3">
        <f t="shared" si="24"/>
        <v>37.119999999999997</v>
      </c>
      <c r="L32" s="3">
        <f t="shared" si="24"/>
        <v>179082718.47</v>
      </c>
      <c r="M32" s="3">
        <f t="shared" si="24"/>
        <v>35746438.280000001</v>
      </c>
      <c r="N32" s="3">
        <f t="shared" si="24"/>
        <v>480976.93</v>
      </c>
    </row>
    <row r="33" spans="1:14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0.92</v>
      </c>
      <c r="E33" s="3">
        <f>IFERROR(INDEX(E51:E500,MATCH($A$33,$C$51:$C$500,0)),"")</f>
        <v>0.84</v>
      </c>
      <c r="H33" s="3">
        <f>IFERROR(INDEX(D33:G33,COUNT(D33:G33)),"")</f>
        <v>0.84</v>
      </c>
      <c r="I33" s="3">
        <f t="shared" ref="I33:N33" si="25">IFERROR(INDEX(I51:I500,MATCH($C$33,$C$51:$C$500,0)),"")</f>
        <v>0.73</v>
      </c>
      <c r="J33" s="3">
        <f t="shared" si="25"/>
        <v>0.62</v>
      </c>
      <c r="K33" s="3">
        <f t="shared" si="25"/>
        <v>0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41.96</v>
      </c>
      <c r="E34" s="3">
        <f>IFERROR(INDEX(E51:E500,MATCH($A$34,$C$51:$C$500,0)),"")</f>
        <v>24.35</v>
      </c>
      <c r="H34" s="3">
        <f>IFERROR(INDEX(D34:G34,COUNT(D34:G34)),"")</f>
        <v>24.35</v>
      </c>
      <c r="I34" s="3">
        <f t="shared" ref="I34:N34" si="26">IFERROR(INDEX(I51:I500,MATCH($C$34,$C$51:$C$500,0)),"")</f>
        <v>14</v>
      </c>
      <c r="J34" s="3">
        <f t="shared" si="26"/>
        <v>4.4400000000000004</v>
      </c>
      <c r="K34" s="3">
        <f t="shared" si="26"/>
        <v>0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0.26</v>
      </c>
      <c r="E35" s="3">
        <f>IFERROR(INDEX(E51:E500,MATCH($A$35,$C$51:$C$500,0)),"")</f>
        <v>0.24</v>
      </c>
      <c r="H35" s="3">
        <f>IFERROR(INDEX(D35:G35,COUNT(D35:G35)),"")</f>
        <v>0.24</v>
      </c>
      <c r="I35" s="3">
        <f t="shared" ref="I35:N35" si="27">IFERROR(INDEX(I51:I500,MATCH($C$35,$C$51:$C$500,0)),"")</f>
        <v>0.06</v>
      </c>
      <c r="J35" s="3">
        <f t="shared" si="27"/>
        <v>0.06</v>
      </c>
      <c r="K35" s="3">
        <f t="shared" si="27"/>
        <v>0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64</v>
      </c>
      <c r="C36" t="s">
        <v>65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N36" si="28">IFERROR(INDEX(H51:H500,MATCH($C$36,$C$51:$C$500,0)),"")</f>
        <v>4.4000000000000004E-2</v>
      </c>
      <c r="I36" s="4">
        <f t="shared" si="28"/>
        <v>9.8599999999999993E-2</v>
      </c>
      <c r="J36" s="4">
        <f t="shared" si="28"/>
        <v>3.8900000000000004E-2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66</v>
      </c>
      <c r="C37" t="s">
        <v>67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N37" si="29">IFERROR(INDEX(H51:H500,MATCH($C$37,$C$51:$C$500,0)),"")</f>
        <v>0.5</v>
      </c>
      <c r="I37" s="3">
        <f t="shared" si="29"/>
        <v>0.5</v>
      </c>
      <c r="J37" s="3">
        <f t="shared" si="29"/>
        <v>0.5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73</v>
      </c>
      <c r="C51" t="s">
        <v>6</v>
      </c>
      <c r="D51" s="5">
        <v>575465971592</v>
      </c>
      <c r="E51" s="5">
        <v>536138704726</v>
      </c>
      <c r="F51" s="5">
        <v>570468241778</v>
      </c>
      <c r="G51" s="5">
        <v>514886500015</v>
      </c>
      <c r="I51" s="5">
        <v>1945699508007</v>
      </c>
      <c r="J51" s="5">
        <v>1494736188279</v>
      </c>
      <c r="K51" s="5">
        <v>819947029143</v>
      </c>
      <c r="L51" s="5">
        <v>603669485754</v>
      </c>
      <c r="M51" s="5">
        <v>168882736728</v>
      </c>
      <c r="N51" s="5">
        <v>57087836583</v>
      </c>
    </row>
    <row r="52" spans="2:14" ht="15.5" x14ac:dyDescent="0.35">
      <c r="C52" t="s">
        <v>74</v>
      </c>
      <c r="D52" s="5">
        <v>-566145498675</v>
      </c>
      <c r="E52" s="5">
        <v>-524358896830</v>
      </c>
      <c r="F52" s="5">
        <v>-562732935775</v>
      </c>
      <c r="G52" s="5">
        <v>-501542100192</v>
      </c>
      <c r="I52" s="5">
        <v>-1903091310838</v>
      </c>
      <c r="J52" s="5">
        <v>-1449660484541</v>
      </c>
      <c r="K52" s="5">
        <v>-788491765156</v>
      </c>
      <c r="L52" s="5">
        <v>-579519504498</v>
      </c>
      <c r="M52" s="5">
        <v>-162408700009</v>
      </c>
      <c r="N52" s="5">
        <v>-55019904081</v>
      </c>
    </row>
    <row r="53" spans="2:14" ht="15.5" x14ac:dyDescent="0.35">
      <c r="C53" t="s">
        <v>75</v>
      </c>
      <c r="D53" s="5">
        <v>9320472917</v>
      </c>
      <c r="E53" s="5">
        <v>11779807896</v>
      </c>
      <c r="F53" s="5">
        <v>7735306003</v>
      </c>
      <c r="G53" s="5">
        <v>13344399823</v>
      </c>
      <c r="I53" s="5">
        <v>42608197169</v>
      </c>
      <c r="J53" s="5">
        <v>45075703738</v>
      </c>
      <c r="K53" s="5">
        <v>31455263987</v>
      </c>
      <c r="L53" s="5">
        <v>24149981256</v>
      </c>
      <c r="M53" s="5">
        <v>6474036719</v>
      </c>
      <c r="N53" s="5">
        <v>2067932502</v>
      </c>
    </row>
    <row r="54" spans="2:14" ht="15.5" x14ac:dyDescent="0.35">
      <c r="C54" t="s">
        <v>76</v>
      </c>
      <c r="D54" s="5">
        <v>-4275058982</v>
      </c>
      <c r="E54" s="5">
        <v>-4746597082</v>
      </c>
      <c r="F54" s="5">
        <v>-8238743668</v>
      </c>
      <c r="G54" s="5">
        <v>-11278109279</v>
      </c>
      <c r="I54" s="5">
        <v>-31827291154</v>
      </c>
      <c r="J54" s="5">
        <v>-20387486768</v>
      </c>
      <c r="K54" s="5">
        <v>-7272764445</v>
      </c>
      <c r="L54" s="5">
        <v>-5664693951</v>
      </c>
      <c r="M54" s="5">
        <v>-1888040339</v>
      </c>
      <c r="N54" s="5">
        <v>-1468627190</v>
      </c>
    </row>
    <row r="55" spans="2:14" ht="15.5" x14ac:dyDescent="0.35">
      <c r="C55" t="s">
        <v>78</v>
      </c>
      <c r="D55" s="5">
        <v>5045413935</v>
      </c>
      <c r="E55" s="5">
        <v>7033210814</v>
      </c>
      <c r="F55" s="5">
        <v>-503437665</v>
      </c>
      <c r="G55" s="5">
        <v>2066290544</v>
      </c>
      <c r="I55" s="5">
        <v>10780906015</v>
      </c>
      <c r="J55" s="5">
        <v>24688216970</v>
      </c>
      <c r="K55" s="5">
        <v>24182499542</v>
      </c>
      <c r="L55" s="5">
        <v>18485287305</v>
      </c>
      <c r="M55" s="5">
        <v>4585996380</v>
      </c>
      <c r="N55" s="5">
        <v>599305312</v>
      </c>
    </row>
    <row r="56" spans="2:14" ht="15.5" x14ac:dyDescent="0.35">
      <c r="C56" t="s">
        <v>79</v>
      </c>
      <c r="D56" s="5">
        <v>-564789977</v>
      </c>
      <c r="E56" s="5">
        <v>-131751894</v>
      </c>
      <c r="F56" s="5">
        <v>-128095779</v>
      </c>
      <c r="G56" s="5">
        <v>-125150921</v>
      </c>
      <c r="I56" s="5">
        <v>-472917053</v>
      </c>
      <c r="J56" s="5">
        <v>-392378830</v>
      </c>
      <c r="K56" s="5">
        <v>-255495263</v>
      </c>
      <c r="L56" s="5">
        <v>-100894596</v>
      </c>
      <c r="M56" s="5">
        <v>-78211735</v>
      </c>
      <c r="N56" s="5">
        <v>-20218252</v>
      </c>
    </row>
    <row r="57" spans="2:14" ht="15.5" x14ac:dyDescent="0.35">
      <c r="C57" t="s">
        <v>81</v>
      </c>
    </row>
    <row r="58" spans="2:14" ht="15.5" x14ac:dyDescent="0.35">
      <c r="C58" t="s">
        <v>82</v>
      </c>
      <c r="D58" s="5">
        <v>-564789977</v>
      </c>
      <c r="E58" s="5">
        <v>-131751894</v>
      </c>
      <c r="F58" s="5">
        <v>-128095779</v>
      </c>
      <c r="G58" s="5">
        <v>-125150921</v>
      </c>
      <c r="I58" s="5">
        <v>-472917053</v>
      </c>
      <c r="J58" s="5">
        <v>-392378830</v>
      </c>
      <c r="K58" s="5">
        <v>-255495263</v>
      </c>
      <c r="L58" s="5">
        <v>-100894596</v>
      </c>
      <c r="M58" s="5">
        <v>-78211735</v>
      </c>
      <c r="N58" s="5">
        <v>-20218252</v>
      </c>
    </row>
    <row r="59" spans="2:14" ht="15.5" x14ac:dyDescent="0.35">
      <c r="C59" t="s">
        <v>29</v>
      </c>
      <c r="D59" s="5">
        <v>4480623958</v>
      </c>
      <c r="E59" s="5">
        <v>6901458920</v>
      </c>
      <c r="F59" s="5">
        <v>-631533444</v>
      </c>
      <c r="G59" s="5">
        <v>1941139623</v>
      </c>
      <c r="I59" s="5">
        <v>10307988962</v>
      </c>
      <c r="J59" s="5">
        <v>24295838140</v>
      </c>
      <c r="K59" s="5">
        <v>23927004279</v>
      </c>
      <c r="L59" s="5">
        <v>18384392709</v>
      </c>
      <c r="M59" s="5">
        <v>4507784645</v>
      </c>
      <c r="N59" s="5">
        <v>579087060</v>
      </c>
    </row>
    <row r="60" spans="2:14" ht="15.5" x14ac:dyDescent="0.35">
      <c r="C60" t="s">
        <v>28</v>
      </c>
      <c r="D60" s="5">
        <v>-984748380</v>
      </c>
      <c r="E60" s="5">
        <v>-1517663620</v>
      </c>
      <c r="F60" s="5">
        <v>229680650</v>
      </c>
      <c r="G60" s="5">
        <v>-503890497</v>
      </c>
      <c r="I60" s="5">
        <v>-2386107700</v>
      </c>
      <c r="J60" s="5">
        <v>-4212576024</v>
      </c>
      <c r="K60" s="5">
        <v>-5324605341</v>
      </c>
      <c r="L60" s="5">
        <v>-4044043680</v>
      </c>
      <c r="M60" s="5">
        <v>-980796929</v>
      </c>
      <c r="N60" s="5">
        <v>3358626</v>
      </c>
    </row>
    <row r="61" spans="2:14" ht="15.5" x14ac:dyDescent="0.35">
      <c r="C61" t="s">
        <v>83</v>
      </c>
      <c r="D61" s="5">
        <v>-984748380</v>
      </c>
      <c r="E61" s="5">
        <v>-1517663620</v>
      </c>
      <c r="F61" s="5">
        <v>208488060</v>
      </c>
      <c r="G61" s="5">
        <v>-510590960</v>
      </c>
      <c r="I61" s="5">
        <v>-2427401680</v>
      </c>
      <c r="J61" s="5">
        <v>-4223657680</v>
      </c>
      <c r="K61" s="5">
        <v>-5345054220</v>
      </c>
      <c r="L61" s="5">
        <v>-4056981060</v>
      </c>
      <c r="M61" s="5">
        <v>-988480460</v>
      </c>
    </row>
    <row r="62" spans="2:14" ht="15.5" x14ac:dyDescent="0.35">
      <c r="C62" t="s">
        <v>84</v>
      </c>
      <c r="F62" s="5">
        <v>21192590</v>
      </c>
      <c r="G62" s="5">
        <v>6700463</v>
      </c>
      <c r="I62" s="5">
        <v>41293980</v>
      </c>
      <c r="J62" s="5">
        <v>11081656</v>
      </c>
      <c r="K62" s="5">
        <v>20448879</v>
      </c>
      <c r="L62" s="5">
        <v>12937380</v>
      </c>
      <c r="M62" s="5">
        <v>7683531</v>
      </c>
      <c r="N62" s="5">
        <v>3358626</v>
      </c>
    </row>
    <row r="63" spans="2:14" ht="15.5" x14ac:dyDescent="0.35">
      <c r="C63" t="s">
        <v>85</v>
      </c>
      <c r="D63" s="5">
        <v>-984748380</v>
      </c>
      <c r="E63" s="5">
        <v>-1517663620</v>
      </c>
      <c r="F63" s="5">
        <v>229680650</v>
      </c>
      <c r="G63" s="5">
        <v>-503890497</v>
      </c>
      <c r="I63" s="5">
        <v>-2386107700</v>
      </c>
      <c r="J63" s="5">
        <v>-4212576024</v>
      </c>
      <c r="K63" s="5">
        <v>-5324605341</v>
      </c>
      <c r="L63" s="5">
        <v>-4044043680</v>
      </c>
      <c r="M63" s="5">
        <v>-980796929</v>
      </c>
      <c r="N63" s="5">
        <v>3358626</v>
      </c>
    </row>
    <row r="64" spans="2:14" ht="15.5" x14ac:dyDescent="0.35">
      <c r="C64" t="s">
        <v>86</v>
      </c>
      <c r="D64" s="5">
        <v>3495875578</v>
      </c>
      <c r="E64" s="5">
        <v>5383795300</v>
      </c>
      <c r="F64" s="5">
        <v>-401852794</v>
      </c>
      <c r="G64" s="5">
        <v>1437249126</v>
      </c>
      <c r="I64" s="5">
        <v>7921881262</v>
      </c>
      <c r="J64" s="5">
        <v>20083262116</v>
      </c>
      <c r="K64" s="5">
        <v>18602398938</v>
      </c>
      <c r="L64" s="5">
        <v>14340349029</v>
      </c>
      <c r="M64" s="5">
        <v>3526987716</v>
      </c>
      <c r="N64" s="5">
        <v>582445686</v>
      </c>
    </row>
    <row r="65" spans="2:14" ht="15.5" x14ac:dyDescent="0.35">
      <c r="C65" t="s">
        <v>87</v>
      </c>
      <c r="D65" s="5">
        <v>3495875578</v>
      </c>
      <c r="E65" s="5">
        <v>5383795300</v>
      </c>
      <c r="F65" s="5">
        <v>-401852794</v>
      </c>
      <c r="G65" s="5">
        <v>1437249126</v>
      </c>
      <c r="I65" s="5">
        <v>7921881262</v>
      </c>
      <c r="J65" s="5">
        <v>20083262116</v>
      </c>
      <c r="K65" s="5">
        <v>18602398938</v>
      </c>
      <c r="L65" s="5">
        <v>14340349029</v>
      </c>
      <c r="M65" s="5">
        <v>3526987716</v>
      </c>
      <c r="N65" s="5">
        <v>582445686</v>
      </c>
    </row>
    <row r="66" spans="2:14" ht="15.5" x14ac:dyDescent="0.35">
      <c r="C66" t="s">
        <v>88</v>
      </c>
      <c r="F66" s="5">
        <v>129770</v>
      </c>
      <c r="G66" s="5">
        <v>-2451913</v>
      </c>
      <c r="I66" s="5">
        <v>-7225971</v>
      </c>
      <c r="J66" s="5">
        <v>-9807655</v>
      </c>
      <c r="K66" s="5">
        <v>-4977144</v>
      </c>
      <c r="L66" s="5">
        <v>-6721010</v>
      </c>
      <c r="M66" s="5">
        <v>-441581</v>
      </c>
    </row>
    <row r="67" spans="2:14" ht="15.5" x14ac:dyDescent="0.35">
      <c r="C67" t="s">
        <v>320</v>
      </c>
      <c r="F67" s="5">
        <v>129770</v>
      </c>
      <c r="G67" s="5">
        <v>-2451913</v>
      </c>
      <c r="I67" s="5">
        <v>-7225971</v>
      </c>
      <c r="J67" s="5">
        <v>-9807655</v>
      </c>
      <c r="K67" s="5">
        <v>-4977144</v>
      </c>
      <c r="L67" s="5">
        <v>-6721010</v>
      </c>
      <c r="M67" s="5">
        <v>-441581</v>
      </c>
    </row>
    <row r="68" spans="2:14" ht="15.5" x14ac:dyDescent="0.35">
      <c r="C68" t="s">
        <v>89</v>
      </c>
      <c r="D68" s="5">
        <v>3495875578</v>
      </c>
      <c r="E68" s="5">
        <v>5383795300</v>
      </c>
      <c r="F68" s="5">
        <v>-401723024</v>
      </c>
      <c r="G68" s="5">
        <v>1434797213</v>
      </c>
      <c r="I68" s="5">
        <v>7914655291</v>
      </c>
      <c r="J68" s="5">
        <v>20073454461</v>
      </c>
      <c r="K68" s="5">
        <v>18597421794</v>
      </c>
      <c r="L68" s="5">
        <v>14333628019</v>
      </c>
      <c r="M68" s="5">
        <v>3526546135</v>
      </c>
      <c r="N68" s="5">
        <v>582445686</v>
      </c>
    </row>
    <row r="69" spans="2:14" ht="15.5" x14ac:dyDescent="0.35">
      <c r="C69" t="s">
        <v>90</v>
      </c>
      <c r="D69" s="5">
        <v>3495875578</v>
      </c>
      <c r="E69" s="5">
        <v>5383795300</v>
      </c>
      <c r="F69" s="5">
        <v>-401852794</v>
      </c>
      <c r="G69" s="5">
        <v>1437249126</v>
      </c>
      <c r="I69" s="5">
        <v>7921881262</v>
      </c>
      <c r="J69" s="5">
        <v>20083262116</v>
      </c>
      <c r="K69" s="5">
        <v>18602398938</v>
      </c>
      <c r="L69" s="5">
        <v>14340349029</v>
      </c>
      <c r="M69" s="5">
        <v>3526987716</v>
      </c>
      <c r="N69" s="5">
        <v>582445686</v>
      </c>
    </row>
    <row r="70" spans="2:14" ht="15.5" x14ac:dyDescent="0.35">
      <c r="C70" t="s">
        <v>8</v>
      </c>
      <c r="D70" s="5">
        <v>3495875578</v>
      </c>
      <c r="E70" s="5">
        <v>5383795300</v>
      </c>
      <c r="F70" s="5">
        <v>-401723024</v>
      </c>
      <c r="G70" s="5">
        <v>1434797213</v>
      </c>
      <c r="I70" s="5">
        <v>7914655291</v>
      </c>
      <c r="J70" s="5">
        <v>20073454461</v>
      </c>
      <c r="K70" s="5">
        <v>18597421794</v>
      </c>
      <c r="L70" s="5">
        <v>14333628019</v>
      </c>
      <c r="M70" s="5">
        <v>3526546135</v>
      </c>
      <c r="N70" s="5">
        <v>582445686</v>
      </c>
    </row>
    <row r="71" spans="2:14" ht="15.5" x14ac:dyDescent="0.35">
      <c r="C71" t="s">
        <v>92</v>
      </c>
      <c r="D71" s="5">
        <v>3495875578</v>
      </c>
      <c r="E71" s="5">
        <v>5383795300</v>
      </c>
      <c r="F71" s="5">
        <v>-401852794</v>
      </c>
      <c r="G71" s="5">
        <v>1437249126</v>
      </c>
      <c r="I71" s="5">
        <v>7921881262</v>
      </c>
      <c r="J71" s="5">
        <v>20083262116</v>
      </c>
      <c r="K71" s="5">
        <v>18602398938</v>
      </c>
      <c r="L71" s="5">
        <v>14340349029</v>
      </c>
      <c r="M71" s="5">
        <v>3526987716</v>
      </c>
      <c r="N71" s="5">
        <v>582445686</v>
      </c>
    </row>
    <row r="72" spans="2:14" ht="15.5" x14ac:dyDescent="0.35">
      <c r="C72" t="s">
        <v>93</v>
      </c>
      <c r="D72" s="5">
        <v>3495875578</v>
      </c>
      <c r="E72" s="5">
        <v>5383795300</v>
      </c>
      <c r="F72" s="5">
        <v>-401723024</v>
      </c>
      <c r="G72" s="5">
        <v>1434797213</v>
      </c>
      <c r="I72" s="5">
        <v>7914655291</v>
      </c>
      <c r="J72" s="5">
        <v>20073454461</v>
      </c>
      <c r="K72" s="5">
        <v>18597421794</v>
      </c>
      <c r="L72" s="5">
        <v>14333628019</v>
      </c>
      <c r="M72" s="5">
        <v>3526546135</v>
      </c>
      <c r="N72" s="5">
        <v>582445686</v>
      </c>
    </row>
    <row r="73" spans="2:14" ht="15.5" x14ac:dyDescent="0.35">
      <c r="C73" t="s">
        <v>94</v>
      </c>
      <c r="D73" s="5">
        <v>3495875578</v>
      </c>
      <c r="E73" s="5">
        <v>5383795300</v>
      </c>
      <c r="F73" s="5">
        <v>-401723024</v>
      </c>
      <c r="G73" s="5">
        <v>1434797213</v>
      </c>
      <c r="I73" s="5">
        <v>7914655291</v>
      </c>
      <c r="J73" s="5">
        <v>20073454461</v>
      </c>
      <c r="K73" s="5">
        <v>18597421794</v>
      </c>
      <c r="L73" s="5">
        <v>14333628019</v>
      </c>
      <c r="M73" s="5">
        <v>3526546135</v>
      </c>
      <c r="N73" s="5">
        <v>582445686</v>
      </c>
    </row>
    <row r="75" spans="2:14" ht="15.5" x14ac:dyDescent="0.35">
      <c r="B75" t="s">
        <v>95</v>
      </c>
      <c r="C75" t="s">
        <v>96</v>
      </c>
    </row>
    <row r="76" spans="2:14" ht="15.5" x14ac:dyDescent="0.35">
      <c r="C76" t="s">
        <v>97</v>
      </c>
    </row>
    <row r="77" spans="2:14" ht="15.5" x14ac:dyDescent="0.35">
      <c r="C77" t="s">
        <v>20</v>
      </c>
      <c r="D77" s="5">
        <v>14444217501</v>
      </c>
      <c r="E77" s="5">
        <v>8986891863</v>
      </c>
      <c r="F77" s="5">
        <v>6926588787</v>
      </c>
      <c r="G77" s="5">
        <v>12795411552</v>
      </c>
      <c r="I77" s="5">
        <v>6926588787</v>
      </c>
      <c r="J77" s="5">
        <v>6638293365</v>
      </c>
      <c r="K77" s="5">
        <v>6303856539</v>
      </c>
      <c r="L77" s="5">
        <v>1050369348</v>
      </c>
      <c r="M77" s="5">
        <v>1218657668</v>
      </c>
      <c r="N77" s="5">
        <v>2117151123</v>
      </c>
    </row>
    <row r="78" spans="2:14" ht="15.5" x14ac:dyDescent="0.35">
      <c r="C78" t="s">
        <v>98</v>
      </c>
      <c r="D78" s="5">
        <v>33266433597</v>
      </c>
      <c r="E78" s="5">
        <v>41972348767</v>
      </c>
      <c r="F78" s="5">
        <v>40873964396</v>
      </c>
      <c r="G78" s="5">
        <v>21887472855</v>
      </c>
      <c r="I78" s="5">
        <v>40873964396</v>
      </c>
      <c r="J78" s="5">
        <v>593525653</v>
      </c>
      <c r="K78" s="5">
        <v>756823943</v>
      </c>
      <c r="L78" s="5">
        <v>358666305</v>
      </c>
      <c r="M78" s="5">
        <v>204123404</v>
      </c>
      <c r="N78" s="5">
        <v>204065335</v>
      </c>
    </row>
    <row r="79" spans="2:14" ht="15.5" x14ac:dyDescent="0.35">
      <c r="C79" t="s">
        <v>103</v>
      </c>
      <c r="D79" s="5">
        <v>117308284947</v>
      </c>
      <c r="E79" s="5">
        <v>106577967681</v>
      </c>
      <c r="F79" s="5">
        <v>105420839860</v>
      </c>
      <c r="G79" s="5">
        <v>122968222333</v>
      </c>
      <c r="I79" s="5">
        <v>105420839860</v>
      </c>
      <c r="J79" s="5">
        <v>135710708528</v>
      </c>
      <c r="K79" s="5">
        <v>49153001105</v>
      </c>
      <c r="L79" s="5">
        <v>22749080068</v>
      </c>
      <c r="M79" s="5">
        <v>2813551954</v>
      </c>
      <c r="N79" s="5">
        <v>378385706</v>
      </c>
    </row>
    <row r="80" spans="2:14" ht="15.5" x14ac:dyDescent="0.35">
      <c r="C80" t="s">
        <v>81</v>
      </c>
      <c r="D80" s="5">
        <v>-29173361</v>
      </c>
      <c r="E80" s="5">
        <v>-29173361</v>
      </c>
      <c r="F80" s="5">
        <v>-29173361</v>
      </c>
      <c r="G80" s="5">
        <v>-29303131</v>
      </c>
      <c r="I80" s="5">
        <v>-29173361</v>
      </c>
      <c r="J80" s="5">
        <v>-21947390</v>
      </c>
      <c r="K80" s="5">
        <v>-12139735</v>
      </c>
      <c r="L80" s="5">
        <v>-7162591</v>
      </c>
      <c r="M80" s="5">
        <v>-441581</v>
      </c>
    </row>
    <row r="81" spans="3:14" ht="15.5" x14ac:dyDescent="0.35">
      <c r="C81" t="s">
        <v>104</v>
      </c>
      <c r="D81" s="5">
        <v>165064049341</v>
      </c>
      <c r="E81" s="5">
        <v>163305356683</v>
      </c>
      <c r="F81" s="5">
        <v>155476883901</v>
      </c>
      <c r="G81" s="5">
        <v>159186779802</v>
      </c>
      <c r="I81" s="5">
        <v>155476883901</v>
      </c>
      <c r="J81" s="5">
        <v>145688707537</v>
      </c>
      <c r="K81" s="5">
        <v>59504535587</v>
      </c>
      <c r="L81" s="5">
        <v>24158115721</v>
      </c>
      <c r="M81" s="5">
        <v>4236333026</v>
      </c>
      <c r="N81" s="5">
        <v>2703514089</v>
      </c>
    </row>
    <row r="82" spans="3:14" ht="15.5" x14ac:dyDescent="0.35">
      <c r="C82" t="s">
        <v>105</v>
      </c>
    </row>
    <row r="83" spans="3:14" ht="15.5" x14ac:dyDescent="0.35">
      <c r="C83" t="s">
        <v>108</v>
      </c>
      <c r="D83" s="5">
        <v>105032437</v>
      </c>
      <c r="E83" s="5">
        <v>105032437</v>
      </c>
      <c r="F83" s="5">
        <v>105032437</v>
      </c>
      <c r="G83" s="5">
        <v>83876448</v>
      </c>
      <c r="I83" s="5">
        <v>105032437</v>
      </c>
      <c r="J83" s="5">
        <v>61700362</v>
      </c>
      <c r="K83" s="5">
        <v>47852444</v>
      </c>
      <c r="L83" s="5">
        <v>25999755</v>
      </c>
      <c r="M83" s="5">
        <v>11166706</v>
      </c>
      <c r="N83" s="5">
        <v>3358626</v>
      </c>
    </row>
    <row r="84" spans="3:14" ht="15.5" x14ac:dyDescent="0.35">
      <c r="C84" t="s">
        <v>106</v>
      </c>
      <c r="D84" s="5">
        <v>14380010458</v>
      </c>
      <c r="E84" s="5">
        <v>5267935041</v>
      </c>
      <c r="F84" s="5">
        <v>5605481454</v>
      </c>
      <c r="G84" s="5">
        <v>5253591390</v>
      </c>
      <c r="I84" s="5">
        <v>5605481454</v>
      </c>
      <c r="J84" s="5">
        <v>5834145063</v>
      </c>
      <c r="K84" s="5">
        <v>3107310224</v>
      </c>
      <c r="L84" s="5">
        <v>2001264556</v>
      </c>
      <c r="M84" s="5">
        <v>2211230294</v>
      </c>
      <c r="N84" s="5">
        <v>1675567188</v>
      </c>
    </row>
    <row r="85" spans="3:14" ht="15.5" x14ac:dyDescent="0.35">
      <c r="C85" t="s">
        <v>107</v>
      </c>
      <c r="D85" s="5">
        <v>2140958334</v>
      </c>
      <c r="E85" s="5">
        <v>2545375000</v>
      </c>
      <c r="F85" s="5">
        <v>2842708334</v>
      </c>
      <c r="G85" s="5">
        <v>3140041668</v>
      </c>
      <c r="I85" s="5">
        <v>2842708334</v>
      </c>
      <c r="J85" s="5">
        <v>4380062501</v>
      </c>
      <c r="K85" s="5">
        <v>5649062481</v>
      </c>
      <c r="L85" s="5">
        <v>2186562481</v>
      </c>
      <c r="M85" s="5">
        <v>2625885417</v>
      </c>
      <c r="N85" s="5">
        <v>1778385417</v>
      </c>
    </row>
    <row r="86" spans="3:14" ht="15.5" x14ac:dyDescent="0.35">
      <c r="C86" t="s">
        <v>109</v>
      </c>
      <c r="D86" s="5">
        <v>18015024882</v>
      </c>
      <c r="E86" s="5">
        <v>8829638774</v>
      </c>
      <c r="F86" s="5">
        <v>9830147275</v>
      </c>
      <c r="G86" s="5">
        <v>12464923670</v>
      </c>
      <c r="I86" s="5">
        <v>9830147275</v>
      </c>
      <c r="J86" s="5">
        <v>15177911054</v>
      </c>
      <c r="K86" s="5">
        <v>8859924499</v>
      </c>
      <c r="L86" s="5">
        <v>4223317195</v>
      </c>
      <c r="M86" s="5">
        <v>4876753624</v>
      </c>
      <c r="N86" s="5">
        <v>3457311231</v>
      </c>
    </row>
    <row r="87" spans="3:14" ht="15.5" x14ac:dyDescent="0.35">
      <c r="C87" t="s">
        <v>110</v>
      </c>
      <c r="D87" s="5">
        <v>183079074223</v>
      </c>
      <c r="E87" s="5">
        <v>172134995457</v>
      </c>
      <c r="F87" s="5">
        <v>165307031176</v>
      </c>
      <c r="G87" s="5">
        <v>171651703472</v>
      </c>
      <c r="I87" s="5">
        <v>165307031176</v>
      </c>
      <c r="J87" s="5">
        <v>160866618591</v>
      </c>
      <c r="K87" s="5">
        <v>68364460086</v>
      </c>
      <c r="L87" s="5">
        <v>28381432916</v>
      </c>
      <c r="M87" s="5">
        <v>9113086650</v>
      </c>
      <c r="N87" s="5">
        <v>6160825320</v>
      </c>
    </row>
    <row r="88" spans="3:14" ht="15.5" x14ac:dyDescent="0.35">
      <c r="C88" t="s">
        <v>111</v>
      </c>
    </row>
    <row r="89" spans="3:14" ht="15.5" x14ac:dyDescent="0.35">
      <c r="C89" t="s">
        <v>112</v>
      </c>
    </row>
    <row r="90" spans="3:14" ht="15.5" x14ac:dyDescent="0.35">
      <c r="C90" t="s">
        <v>113</v>
      </c>
      <c r="D90" s="5">
        <v>14132639208</v>
      </c>
      <c r="E90" s="5">
        <v>14217769353</v>
      </c>
      <c r="F90" s="5">
        <v>12767749676</v>
      </c>
      <c r="G90" s="5">
        <v>18299802166</v>
      </c>
      <c r="I90" s="5">
        <v>12767749676</v>
      </c>
      <c r="J90" s="5">
        <v>15150645985</v>
      </c>
      <c r="K90" s="5">
        <v>20928278112</v>
      </c>
      <c r="L90" s="5">
        <v>10061044620</v>
      </c>
      <c r="M90" s="5">
        <v>4700987368</v>
      </c>
      <c r="N90" s="5">
        <v>5066961153</v>
      </c>
    </row>
    <row r="91" spans="3:14" ht="15.5" x14ac:dyDescent="0.35">
      <c r="C91" t="s">
        <v>114</v>
      </c>
      <c r="D91" s="5">
        <v>643895073</v>
      </c>
      <c r="E91" s="5">
        <v>169166972</v>
      </c>
      <c r="F91" s="5">
        <v>487794928</v>
      </c>
      <c r="G91" s="5">
        <v>3007751272</v>
      </c>
      <c r="I91" s="5">
        <v>487794928</v>
      </c>
      <c r="J91" s="5">
        <v>1794022390</v>
      </c>
      <c r="L91" s="5">
        <v>304450000</v>
      </c>
      <c r="M91" s="5">
        <v>325286029</v>
      </c>
      <c r="N91" s="5">
        <v>465860750</v>
      </c>
    </row>
    <row r="92" spans="3:14" ht="15.5" x14ac:dyDescent="0.35">
      <c r="C92" t="s">
        <v>116</v>
      </c>
      <c r="D92" s="5">
        <v>5267329101</v>
      </c>
      <c r="E92" s="5">
        <v>4061317559</v>
      </c>
      <c r="F92" s="5">
        <v>2541792124</v>
      </c>
      <c r="G92" s="5">
        <v>4149935679</v>
      </c>
      <c r="I92" s="5">
        <v>2541792124</v>
      </c>
      <c r="J92" s="5">
        <v>2443951465</v>
      </c>
      <c r="K92" s="5">
        <v>6153818280</v>
      </c>
      <c r="L92" s="5">
        <v>4506812671</v>
      </c>
      <c r="M92" s="5">
        <v>714773710</v>
      </c>
      <c r="N92" s="5">
        <v>436083</v>
      </c>
    </row>
    <row r="93" spans="3:14" ht="15.5" x14ac:dyDescent="0.35">
      <c r="C93" t="s">
        <v>117</v>
      </c>
      <c r="D93" s="5">
        <v>606154128</v>
      </c>
      <c r="E93" s="5">
        <v>813802740</v>
      </c>
      <c r="F93" s="5">
        <v>860279538</v>
      </c>
      <c r="G93" s="5">
        <v>1355920249</v>
      </c>
      <c r="I93" s="5">
        <v>860279538</v>
      </c>
      <c r="J93" s="5">
        <v>457675000</v>
      </c>
      <c r="K93" s="5">
        <v>3272533929</v>
      </c>
      <c r="L93" s="5">
        <v>157271759</v>
      </c>
      <c r="M93" s="5">
        <v>97420198</v>
      </c>
      <c r="N93" s="5">
        <v>132635810</v>
      </c>
    </row>
    <row r="94" spans="3:14" ht="15.5" x14ac:dyDescent="0.35">
      <c r="C94" t="s">
        <v>322</v>
      </c>
    </row>
    <row r="95" spans="3:14" ht="15.5" x14ac:dyDescent="0.35">
      <c r="C95" t="s">
        <v>255</v>
      </c>
      <c r="D95" s="5">
        <v>7758333333</v>
      </c>
      <c r="E95" s="5">
        <v>225000000</v>
      </c>
      <c r="F95" s="5">
        <v>225000000</v>
      </c>
      <c r="G95" s="5">
        <v>405000000</v>
      </c>
      <c r="I95" s="5">
        <v>225000000</v>
      </c>
      <c r="J95" s="5">
        <v>405000000</v>
      </c>
      <c r="K95" s="5">
        <v>709999992</v>
      </c>
      <c r="L95" s="5">
        <v>249999888</v>
      </c>
      <c r="M95" s="5">
        <v>679124988</v>
      </c>
      <c r="N95" s="5">
        <v>1030499993</v>
      </c>
    </row>
    <row r="96" spans="3:14" ht="15.5" x14ac:dyDescent="0.35">
      <c r="C96" t="s">
        <v>1464</v>
      </c>
      <c r="D96" s="5">
        <v>594246619</v>
      </c>
      <c r="E96" s="5">
        <v>594246619</v>
      </c>
      <c r="F96" s="5">
        <v>607248715</v>
      </c>
      <c r="G96" s="5">
        <v>991805646</v>
      </c>
      <c r="I96" s="5">
        <v>607248715</v>
      </c>
      <c r="J96" s="5">
        <v>991805646</v>
      </c>
      <c r="K96" s="5">
        <v>145840888</v>
      </c>
      <c r="L96" s="5">
        <v>74445452</v>
      </c>
      <c r="M96" s="5">
        <v>118803740</v>
      </c>
    </row>
    <row r="97" spans="3:14" ht="15.5" x14ac:dyDescent="0.35">
      <c r="C97" t="s">
        <v>325</v>
      </c>
      <c r="D97" s="5">
        <v>2154205668</v>
      </c>
      <c r="E97" s="5">
        <v>1897501807</v>
      </c>
      <c r="F97" s="5">
        <v>2026475343</v>
      </c>
      <c r="G97" s="5">
        <v>1621341353</v>
      </c>
      <c r="I97" s="5">
        <v>2026475343</v>
      </c>
      <c r="J97" s="5">
        <v>2151438242</v>
      </c>
      <c r="K97" s="5">
        <v>1197636298</v>
      </c>
      <c r="L97" s="5">
        <v>1211376214</v>
      </c>
      <c r="M97" s="5">
        <v>448847317</v>
      </c>
      <c r="N97" s="5">
        <v>368166672</v>
      </c>
    </row>
    <row r="98" spans="3:14" ht="15.5" x14ac:dyDescent="0.35">
      <c r="C98" t="s">
        <v>122</v>
      </c>
      <c r="D98" s="5">
        <v>8830000117</v>
      </c>
      <c r="E98" s="5">
        <v>1296666784</v>
      </c>
      <c r="F98" s="5">
        <v>1309668880</v>
      </c>
      <c r="G98" s="5">
        <v>1778062222</v>
      </c>
      <c r="I98" s="5">
        <v>1309668880</v>
      </c>
      <c r="J98" s="5">
        <v>1677261837</v>
      </c>
      <c r="K98" s="5">
        <v>1030488333</v>
      </c>
      <c r="L98" s="5">
        <v>412116449</v>
      </c>
      <c r="M98" s="5">
        <v>837455454</v>
      </c>
      <c r="N98" s="5">
        <v>1045766474</v>
      </c>
    </row>
    <row r="99" spans="3:14" ht="15.5" x14ac:dyDescent="0.35">
      <c r="C99" t="s">
        <v>123</v>
      </c>
      <c r="D99" s="5">
        <v>8830000117</v>
      </c>
      <c r="E99" s="5">
        <v>1296666784</v>
      </c>
      <c r="F99" s="5">
        <v>1309668880</v>
      </c>
      <c r="G99" s="5">
        <v>1778062222</v>
      </c>
      <c r="I99" s="5">
        <v>1309668880</v>
      </c>
      <c r="J99" s="5">
        <v>1677261837</v>
      </c>
      <c r="K99" s="5">
        <v>1030488333</v>
      </c>
      <c r="L99" s="5">
        <v>412116449</v>
      </c>
      <c r="M99" s="5">
        <v>837455454</v>
      </c>
      <c r="N99" s="5">
        <v>1045766474</v>
      </c>
    </row>
    <row r="100" spans="3:14" ht="15.5" x14ac:dyDescent="0.35">
      <c r="C100" t="s">
        <v>119</v>
      </c>
    </row>
    <row r="101" spans="3:14" ht="15.5" x14ac:dyDescent="0.35">
      <c r="C101" t="s">
        <v>121</v>
      </c>
      <c r="D101" s="5">
        <v>8352579952</v>
      </c>
      <c r="E101" s="5">
        <v>819246619</v>
      </c>
      <c r="F101" s="5">
        <v>832248715</v>
      </c>
      <c r="G101" s="5">
        <v>1396805646</v>
      </c>
      <c r="I101" s="5">
        <v>832248715</v>
      </c>
      <c r="J101" s="5">
        <v>1396805646</v>
      </c>
      <c r="K101" s="5">
        <v>884432657</v>
      </c>
      <c r="L101" s="5">
        <v>324445340</v>
      </c>
      <c r="M101" s="5">
        <v>797928728</v>
      </c>
      <c r="N101" s="5">
        <v>1030499993</v>
      </c>
    </row>
    <row r="102" spans="3:14" ht="15.5" x14ac:dyDescent="0.35">
      <c r="C102" t="s">
        <v>124</v>
      </c>
      <c r="D102" s="5">
        <v>22962639325</v>
      </c>
      <c r="E102" s="5">
        <v>15514436137</v>
      </c>
      <c r="F102" s="5">
        <v>14077418556</v>
      </c>
      <c r="G102" s="5">
        <v>20077864388</v>
      </c>
      <c r="I102" s="5">
        <v>14077418556</v>
      </c>
      <c r="J102" s="5">
        <v>16827907822</v>
      </c>
      <c r="K102" s="5">
        <v>21958766445</v>
      </c>
      <c r="L102" s="5">
        <v>10473161069</v>
      </c>
      <c r="M102" s="5">
        <v>5538442822</v>
      </c>
      <c r="N102" s="5">
        <v>6112727627</v>
      </c>
    </row>
    <row r="103" spans="3:14" ht="15.5" x14ac:dyDescent="0.35">
      <c r="C103" t="s">
        <v>125</v>
      </c>
    </row>
    <row r="104" spans="3:14" ht="15.5" x14ac:dyDescent="0.35">
      <c r="C104" t="s">
        <v>126</v>
      </c>
      <c r="D104" s="5">
        <v>31251486160</v>
      </c>
      <c r="E104" s="5">
        <v>31251486160</v>
      </c>
      <c r="F104" s="5">
        <v>31251321760</v>
      </c>
      <c r="G104" s="5">
        <v>31250000000</v>
      </c>
      <c r="I104" s="5">
        <v>31251321760</v>
      </c>
      <c r="J104" s="5">
        <v>31250000000</v>
      </c>
      <c r="K104" s="5">
        <v>25000000000</v>
      </c>
      <c r="L104" s="5">
        <v>100000000</v>
      </c>
      <c r="M104" s="5">
        <v>100000000</v>
      </c>
      <c r="N104" s="5">
        <v>100000000</v>
      </c>
    </row>
    <row r="105" spans="3:14" ht="15.5" x14ac:dyDescent="0.35">
      <c r="C105" t="s">
        <v>127</v>
      </c>
      <c r="D105" s="5">
        <v>71372724467</v>
      </c>
      <c r="E105" s="5">
        <v>71372724467</v>
      </c>
      <c r="F105" s="5">
        <v>71365737467</v>
      </c>
      <c r="G105" s="5">
        <v>71309562667</v>
      </c>
      <c r="I105" s="5">
        <v>71365737467</v>
      </c>
      <c r="J105" s="5">
        <v>71309562667</v>
      </c>
    </row>
    <row r="106" spans="3:14" ht="15.5" x14ac:dyDescent="0.35">
      <c r="C106" t="s">
        <v>128</v>
      </c>
      <c r="D106" s="5">
        <v>57521397632</v>
      </c>
      <c r="E106" s="5">
        <v>54025522054</v>
      </c>
      <c r="F106" s="5">
        <v>48641726754</v>
      </c>
      <c r="G106" s="5">
        <v>49043579548</v>
      </c>
      <c r="I106" s="5">
        <v>48641726754</v>
      </c>
      <c r="J106" s="5">
        <v>41501095492</v>
      </c>
      <c r="K106" s="5">
        <v>21417833376</v>
      </c>
      <c r="L106" s="5">
        <v>17815434438</v>
      </c>
      <c r="M106" s="5">
        <v>3475085409</v>
      </c>
      <c r="N106" s="5">
        <v>-51902307</v>
      </c>
    </row>
    <row r="107" spans="3:14" ht="15.5" x14ac:dyDescent="0.35">
      <c r="C107" t="s">
        <v>257</v>
      </c>
      <c r="D107" s="5">
        <v>4000000000</v>
      </c>
      <c r="E107" s="5">
        <v>2000000000</v>
      </c>
      <c r="F107" s="5">
        <v>2000000000</v>
      </c>
      <c r="G107" s="5">
        <v>2000000000</v>
      </c>
      <c r="I107" s="5">
        <v>2000000000</v>
      </c>
      <c r="J107" s="5">
        <v>2000000000</v>
      </c>
      <c r="K107" s="5">
        <v>2000000000</v>
      </c>
    </row>
    <row r="108" spans="3:14" ht="15.5" x14ac:dyDescent="0.35">
      <c r="C108" t="s">
        <v>258</v>
      </c>
      <c r="D108" s="5">
        <v>53521397632</v>
      </c>
      <c r="E108" s="5">
        <v>52025522054</v>
      </c>
      <c r="F108" s="5">
        <v>46641726754</v>
      </c>
      <c r="G108" s="5">
        <v>47043579548</v>
      </c>
      <c r="I108" s="5">
        <v>46641726754</v>
      </c>
      <c r="J108" s="5">
        <v>39501095492</v>
      </c>
      <c r="K108" s="5">
        <v>19417833376</v>
      </c>
      <c r="L108" s="5">
        <v>17815434438</v>
      </c>
      <c r="M108" s="5">
        <v>3475085409</v>
      </c>
      <c r="N108" s="5">
        <v>-51902307</v>
      </c>
    </row>
    <row r="109" spans="3:14" ht="15.5" x14ac:dyDescent="0.35">
      <c r="C109" t="s">
        <v>259</v>
      </c>
      <c r="D109" s="5">
        <v>57521397632</v>
      </c>
      <c r="E109" s="5">
        <v>54025522054</v>
      </c>
      <c r="F109" s="5">
        <v>48641726754</v>
      </c>
      <c r="G109" s="5">
        <v>49043579548</v>
      </c>
      <c r="I109" s="5">
        <v>48641726754</v>
      </c>
      <c r="J109" s="5">
        <v>41501095492</v>
      </c>
      <c r="K109" s="5">
        <v>21417833376</v>
      </c>
      <c r="L109" s="5">
        <v>17815434438</v>
      </c>
      <c r="M109" s="5">
        <v>3475085409</v>
      </c>
      <c r="N109" s="5">
        <v>-51902307</v>
      </c>
    </row>
    <row r="110" spans="3:14" ht="15.5" x14ac:dyDescent="0.35">
      <c r="C110" t="s">
        <v>260</v>
      </c>
    </row>
    <row r="111" spans="3:14" ht="15.5" x14ac:dyDescent="0.35">
      <c r="C111" t="s">
        <v>10</v>
      </c>
      <c r="D111" s="5">
        <v>160116434898</v>
      </c>
      <c r="E111" s="5">
        <v>156620559320</v>
      </c>
      <c r="F111" s="5">
        <v>151229612620</v>
      </c>
      <c r="G111" s="5">
        <v>151573839084</v>
      </c>
      <c r="I111" s="5">
        <v>151229612620</v>
      </c>
      <c r="J111" s="5">
        <v>144038710769</v>
      </c>
      <c r="K111" s="5">
        <v>46405693641</v>
      </c>
      <c r="L111" s="5">
        <v>17908271847</v>
      </c>
      <c r="M111" s="5">
        <v>3574643828</v>
      </c>
      <c r="N111" s="5">
        <v>48097693</v>
      </c>
    </row>
    <row r="112" spans="3:14" ht="15.5" x14ac:dyDescent="0.35">
      <c r="C112" t="s">
        <v>129</v>
      </c>
      <c r="D112" s="5">
        <v>183079074223</v>
      </c>
      <c r="E112" s="5">
        <v>172134995457</v>
      </c>
      <c r="F112" s="5">
        <v>165307031176</v>
      </c>
      <c r="G112" s="5">
        <v>171651703472</v>
      </c>
      <c r="I112" s="5">
        <v>165307031176</v>
      </c>
      <c r="J112" s="5">
        <v>160866618591</v>
      </c>
      <c r="K112" s="5">
        <v>68364460086</v>
      </c>
      <c r="L112" s="5">
        <v>28381432916</v>
      </c>
      <c r="M112" s="5">
        <v>9113086650</v>
      </c>
      <c r="N112" s="5">
        <v>6160825320</v>
      </c>
    </row>
    <row r="113" spans="2:14" ht="15.5" x14ac:dyDescent="0.35">
      <c r="C113" t="s">
        <v>130</v>
      </c>
      <c r="D113" s="5">
        <v>1562500000</v>
      </c>
      <c r="E113" s="5">
        <v>1562574308</v>
      </c>
      <c r="F113" s="5">
        <v>1562566088</v>
      </c>
      <c r="G113" s="5">
        <v>1562500000</v>
      </c>
      <c r="I113" s="5">
        <v>1562566088</v>
      </c>
      <c r="J113" s="5">
        <v>1562500000</v>
      </c>
      <c r="K113" s="5">
        <v>1250000000</v>
      </c>
      <c r="L113" s="5">
        <v>100</v>
      </c>
      <c r="M113" s="5">
        <v>100</v>
      </c>
      <c r="N113" s="5">
        <v>100</v>
      </c>
    </row>
    <row r="115" spans="2:14" ht="15.5" x14ac:dyDescent="0.35">
      <c r="B115" t="s">
        <v>131</v>
      </c>
      <c r="C115" t="s">
        <v>132</v>
      </c>
      <c r="D115" s="5">
        <v>7967166821</v>
      </c>
      <c r="E115" s="5">
        <v>2302627311</v>
      </c>
      <c r="F115" s="5">
        <v>-5947707194</v>
      </c>
      <c r="G115" s="5">
        <v>5662365993</v>
      </c>
      <c r="I115" s="5">
        <v>1900757882</v>
      </c>
      <c r="J115" s="5">
        <v>-68236116599</v>
      </c>
      <c r="K115" s="5">
        <v>284558769</v>
      </c>
      <c r="L115" s="5">
        <v>-423418255</v>
      </c>
      <c r="M115" s="5">
        <v>1304197999</v>
      </c>
      <c r="N115" s="5">
        <v>2541091865</v>
      </c>
    </row>
    <row r="116" spans="2:14" ht="15.5" x14ac:dyDescent="0.35">
      <c r="C116" t="s">
        <v>133</v>
      </c>
      <c r="D116" s="5">
        <v>582356961726</v>
      </c>
      <c r="E116" s="5">
        <v>535464892886</v>
      </c>
      <c r="F116" s="5">
        <v>551776097966</v>
      </c>
      <c r="G116" s="5">
        <v>513491081671</v>
      </c>
      <c r="I116" s="5">
        <v>1905574711718</v>
      </c>
      <c r="J116" s="5">
        <v>1492898755852</v>
      </c>
      <c r="K116" s="5">
        <v>825977885079</v>
      </c>
      <c r="L116" s="5">
        <v>604284949672</v>
      </c>
      <c r="M116" s="5">
        <v>167906218719</v>
      </c>
      <c r="N116" s="5">
        <v>57947292369</v>
      </c>
    </row>
    <row r="117" spans="2:14" ht="15.5" x14ac:dyDescent="0.35">
      <c r="C117" t="s">
        <v>465</v>
      </c>
      <c r="D117" s="5">
        <v>-576401087842</v>
      </c>
      <c r="E117" s="5">
        <v>-525834652605</v>
      </c>
      <c r="F117" s="5">
        <v>-547705509648</v>
      </c>
      <c r="G117" s="5">
        <v>-495075738638</v>
      </c>
      <c r="I117" s="5">
        <v>-1874107669632</v>
      </c>
      <c r="J117" s="5">
        <v>-1534424169575</v>
      </c>
      <c r="K117" s="5">
        <v>-815200136193</v>
      </c>
      <c r="L117" s="5">
        <v>-599475868641</v>
      </c>
      <c r="M117" s="5">
        <v>-165019656590</v>
      </c>
      <c r="N117" s="5">
        <v>-54328703553</v>
      </c>
    </row>
    <row r="118" spans="2:14" ht="15.5" x14ac:dyDescent="0.35">
      <c r="C118" t="s">
        <v>365</v>
      </c>
      <c r="D118" s="5">
        <v>-1392554664</v>
      </c>
      <c r="E118" s="5">
        <v>-1841673000</v>
      </c>
      <c r="F118" s="5">
        <v>-996355397</v>
      </c>
      <c r="G118" s="5">
        <v>-1268681100</v>
      </c>
      <c r="I118" s="5">
        <v>-5242215548</v>
      </c>
      <c r="J118" s="5">
        <v>-5318078023</v>
      </c>
      <c r="K118" s="5">
        <v>-2408218217</v>
      </c>
      <c r="L118" s="5">
        <v>-2559819383</v>
      </c>
      <c r="M118" s="5">
        <v>-743245139</v>
      </c>
      <c r="N118" s="5">
        <v>-699763916</v>
      </c>
    </row>
    <row r="119" spans="2:14" ht="15.5" x14ac:dyDescent="0.35">
      <c r="C119" t="s">
        <v>496</v>
      </c>
      <c r="D119" s="5">
        <v>4162038101</v>
      </c>
      <c r="E119" s="5">
        <v>-5324463622</v>
      </c>
      <c r="F119" s="5">
        <v>-7827066249</v>
      </c>
      <c r="G119" s="5">
        <v>-10868734387</v>
      </c>
      <c r="I119" s="5">
        <v>-21391725773</v>
      </c>
      <c r="J119" s="5">
        <v>-13096053292</v>
      </c>
      <c r="K119" s="5">
        <v>-4021213364</v>
      </c>
      <c r="L119" s="5">
        <v>-2302175251</v>
      </c>
      <c r="M119" s="5">
        <v>-479739514</v>
      </c>
      <c r="N119" s="5">
        <v>-357514783</v>
      </c>
    </row>
    <row r="120" spans="2:14" ht="15.5" x14ac:dyDescent="0.35">
      <c r="C120" t="s">
        <v>617</v>
      </c>
      <c r="D120" s="5">
        <v>-396639255</v>
      </c>
      <c r="E120" s="5">
        <v>-62231635</v>
      </c>
      <c r="F120" s="5">
        <v>-56905046</v>
      </c>
      <c r="G120" s="5">
        <v>-49271265</v>
      </c>
      <c r="I120" s="5">
        <v>-169260921</v>
      </c>
      <c r="J120" s="5">
        <v>-287116443</v>
      </c>
      <c r="K120" s="5">
        <v>-74005703</v>
      </c>
      <c r="L120" s="5">
        <v>9092287</v>
      </c>
      <c r="M120" s="5">
        <v>39871978</v>
      </c>
      <c r="N120" s="5">
        <v>12000000</v>
      </c>
    </row>
    <row r="121" spans="2:14" ht="15.5" x14ac:dyDescent="0.35">
      <c r="C121" t="s">
        <v>366</v>
      </c>
      <c r="D121" s="5">
        <v>-168150722</v>
      </c>
      <c r="E121" s="5">
        <v>-69520259</v>
      </c>
      <c r="F121" s="5">
        <v>-71190733</v>
      </c>
      <c r="G121" s="5">
        <v>-75879656</v>
      </c>
      <c r="I121" s="5">
        <v>-303656132</v>
      </c>
      <c r="J121" s="5">
        <v>-105262387</v>
      </c>
      <c r="K121" s="5">
        <v>-181489560</v>
      </c>
      <c r="L121" s="5">
        <v>-109986883</v>
      </c>
      <c r="M121" s="5">
        <v>-116343088</v>
      </c>
      <c r="N121" s="5">
        <v>-32218252</v>
      </c>
    </row>
    <row r="122" spans="2:14" ht="15.5" x14ac:dyDescent="0.35">
      <c r="C122" t="s">
        <v>137</v>
      </c>
      <c r="D122" s="5">
        <v>-193400523</v>
      </c>
      <c r="E122" s="5">
        <v>-29724454</v>
      </c>
      <c r="F122" s="5">
        <v>-1066778087</v>
      </c>
      <c r="G122" s="5">
        <v>-490410632</v>
      </c>
      <c r="I122" s="5">
        <v>-2459425830</v>
      </c>
      <c r="J122" s="5">
        <v>-7904192731</v>
      </c>
      <c r="K122" s="5">
        <v>-3808263273</v>
      </c>
      <c r="L122" s="5">
        <v>-269610056</v>
      </c>
      <c r="M122" s="5">
        <v>-282908367</v>
      </c>
    </row>
    <row r="123" spans="2:14" ht="15.5" x14ac:dyDescent="0.35">
      <c r="C123" t="s">
        <v>139</v>
      </c>
      <c r="D123" s="5">
        <v>7897537197</v>
      </c>
      <c r="E123" s="5">
        <v>-242324235</v>
      </c>
      <c r="F123" s="5">
        <v>-574906543</v>
      </c>
      <c r="G123" s="5">
        <v>-93431774</v>
      </c>
      <c r="I123" s="5">
        <v>-1028753432</v>
      </c>
      <c r="J123" s="5">
        <v>77591803246</v>
      </c>
      <c r="K123" s="5">
        <v>10318092618</v>
      </c>
      <c r="L123" s="5">
        <v>289045509</v>
      </c>
      <c r="M123" s="5">
        <v>-371781354</v>
      </c>
      <c r="N123" s="5">
        <v>1398666665</v>
      </c>
    </row>
    <row r="124" spans="2:14" ht="15.5" x14ac:dyDescent="0.35">
      <c r="C124" t="s">
        <v>140</v>
      </c>
      <c r="D124" s="5">
        <v>-10407378380</v>
      </c>
      <c r="F124" s="5">
        <v>1038310810</v>
      </c>
      <c r="I124" s="5">
        <v>-199189190</v>
      </c>
      <c r="J124" s="5">
        <v>-9021249822</v>
      </c>
      <c r="K124" s="5">
        <v>-5349164196</v>
      </c>
      <c r="L124" s="5">
        <v>-33915574</v>
      </c>
      <c r="M124" s="5">
        <v>-1830910100</v>
      </c>
      <c r="N124" s="5">
        <v>-2381431727</v>
      </c>
    </row>
    <row r="125" spans="2:14" ht="15.5" x14ac:dyDescent="0.35">
      <c r="C125" t="s">
        <v>143</v>
      </c>
      <c r="D125" s="5">
        <v>-9502000000</v>
      </c>
      <c r="F125" s="5">
        <v>297500000</v>
      </c>
      <c r="J125" s="5">
        <v>-2120760333</v>
      </c>
      <c r="K125" s="5">
        <v>-1493769955</v>
      </c>
      <c r="L125" s="5">
        <v>-33915574</v>
      </c>
      <c r="M125" s="5">
        <v>-545910100</v>
      </c>
      <c r="N125" s="5">
        <v>-1411431727</v>
      </c>
    </row>
    <row r="126" spans="2:14" ht="15.5" x14ac:dyDescent="0.35">
      <c r="C126" t="s">
        <v>452</v>
      </c>
      <c r="F126" s="5">
        <v>-199189190</v>
      </c>
      <c r="I126" s="5">
        <v>-199189190</v>
      </c>
      <c r="J126" s="5">
        <v>-3232000000</v>
      </c>
    </row>
    <row r="127" spans="2:14" ht="15.5" x14ac:dyDescent="0.35">
      <c r="C127" t="s">
        <v>651</v>
      </c>
      <c r="J127" s="5">
        <v>-1714000000</v>
      </c>
      <c r="K127" s="5">
        <v>-3900000000</v>
      </c>
      <c r="M127" s="5">
        <v>-1285000000</v>
      </c>
      <c r="N127" s="5">
        <v>-970000000</v>
      </c>
    </row>
    <row r="128" spans="2:14" ht="15.5" x14ac:dyDescent="0.35">
      <c r="C128" t="s">
        <v>268</v>
      </c>
      <c r="D128" s="5">
        <v>-905378380</v>
      </c>
      <c r="F128" s="5">
        <v>940000000</v>
      </c>
      <c r="J128" s="5">
        <v>-1954489489</v>
      </c>
      <c r="K128" s="5">
        <v>44605759</v>
      </c>
    </row>
    <row r="129" spans="3:14" ht="15.5" x14ac:dyDescent="0.35">
      <c r="C129" t="s">
        <v>148</v>
      </c>
      <c r="D129" s="5">
        <v>7897537197</v>
      </c>
      <c r="E129" s="5">
        <v>-242324235</v>
      </c>
      <c r="F129" s="5">
        <v>-574906543</v>
      </c>
      <c r="G129" s="5">
        <v>-93431774</v>
      </c>
      <c r="I129" s="5">
        <v>-1028753432</v>
      </c>
      <c r="J129" s="5">
        <v>77591803246</v>
      </c>
      <c r="K129" s="5">
        <v>10318092618</v>
      </c>
      <c r="L129" s="5">
        <v>289045509</v>
      </c>
      <c r="M129" s="5">
        <v>-371781354</v>
      </c>
      <c r="N129" s="5">
        <v>1398666665</v>
      </c>
    </row>
    <row r="130" spans="3:14" ht="15.5" x14ac:dyDescent="0.35">
      <c r="C130" t="s">
        <v>255</v>
      </c>
    </row>
    <row r="131" spans="3:14" ht="15.5" x14ac:dyDescent="0.35">
      <c r="C131" t="s">
        <v>470</v>
      </c>
    </row>
    <row r="132" spans="3:14" ht="15.5" x14ac:dyDescent="0.35">
      <c r="C132" t="s">
        <v>471</v>
      </c>
    </row>
    <row r="133" spans="3:14" ht="15.5" x14ac:dyDescent="0.35">
      <c r="C133" t="s">
        <v>501</v>
      </c>
      <c r="D133" s="5">
        <v>7995833336</v>
      </c>
      <c r="E133" s="5">
        <v>-152500003</v>
      </c>
      <c r="F133" s="5">
        <v>-152499989</v>
      </c>
      <c r="I133" s="5">
        <v>-304999992</v>
      </c>
      <c r="J133" s="5">
        <v>395000000</v>
      </c>
      <c r="K133" s="5">
        <v>348162286</v>
      </c>
      <c r="L133" s="5">
        <v>369542962</v>
      </c>
      <c r="M133" s="5">
        <v>-351375005</v>
      </c>
      <c r="N133" s="5">
        <v>1398666665</v>
      </c>
    </row>
    <row r="134" spans="3:14" ht="15.5" x14ac:dyDescent="0.35">
      <c r="C134" t="s">
        <v>154</v>
      </c>
      <c r="D134" s="5">
        <v>-7151400</v>
      </c>
      <c r="E134" s="5">
        <v>7151400</v>
      </c>
      <c r="F134" s="5">
        <v>56174800</v>
      </c>
      <c r="I134" s="5">
        <v>56174800</v>
      </c>
      <c r="J134" s="5">
        <v>83750000000</v>
      </c>
      <c r="K134" s="5">
        <v>9900000000</v>
      </c>
    </row>
    <row r="135" spans="3:14" ht="15.5" x14ac:dyDescent="0.35">
      <c r="C135" t="s">
        <v>1489</v>
      </c>
      <c r="J135" s="5">
        <v>-6190437333</v>
      </c>
    </row>
    <row r="136" spans="3:14" ht="15.5" x14ac:dyDescent="0.35">
      <c r="C136" t="s">
        <v>289</v>
      </c>
      <c r="L136" s="5">
        <v>-40795219</v>
      </c>
      <c r="M136" s="5">
        <v>-20406349</v>
      </c>
    </row>
    <row r="137" spans="3:14" ht="15.5" x14ac:dyDescent="0.35">
      <c r="C137" t="s">
        <v>1477</v>
      </c>
      <c r="D137" s="5">
        <v>96975632</v>
      </c>
      <c r="E137" s="5">
        <v>-96975632</v>
      </c>
      <c r="K137" s="5">
        <v>155440000</v>
      </c>
      <c r="L137" s="5">
        <v>-40795219</v>
      </c>
      <c r="M137" s="5">
        <v>-20406349</v>
      </c>
    </row>
    <row r="138" spans="3:14" ht="15.5" x14ac:dyDescent="0.35">
      <c r="C138" t="s">
        <v>1267</v>
      </c>
      <c r="F138" s="5">
        <v>-479903114</v>
      </c>
      <c r="I138" s="5">
        <v>-781250000</v>
      </c>
    </row>
    <row r="139" spans="3:14" ht="15.5" x14ac:dyDescent="0.35">
      <c r="C139" t="s">
        <v>1490</v>
      </c>
      <c r="D139" s="5">
        <v>-195271771</v>
      </c>
      <c r="F139" s="5">
        <v>-479903114</v>
      </c>
      <c r="G139" s="5">
        <v>-93431774</v>
      </c>
      <c r="I139" s="5">
        <v>-781250000</v>
      </c>
      <c r="J139" s="5">
        <v>-275604638</v>
      </c>
      <c r="K139" s="5">
        <v>-44509668</v>
      </c>
    </row>
    <row r="140" spans="3:14" ht="15.5" x14ac:dyDescent="0.35">
      <c r="C140" t="s">
        <v>1491</v>
      </c>
    </row>
    <row r="141" spans="3:14" ht="15.5" x14ac:dyDescent="0.35">
      <c r="C141" t="s">
        <v>1492</v>
      </c>
    </row>
    <row r="142" spans="3:14" ht="15.5" x14ac:dyDescent="0.35">
      <c r="C142" t="s">
        <v>1493</v>
      </c>
      <c r="J142" s="5">
        <v>-87154783</v>
      </c>
      <c r="K142" s="5">
        <v>-41000000</v>
      </c>
      <c r="L142" s="5">
        <v>-39702234</v>
      </c>
    </row>
    <row r="143" spans="3:14" ht="15.5" x14ac:dyDescent="0.35">
      <c r="C143" t="s">
        <v>587</v>
      </c>
      <c r="D143" s="5">
        <v>7151400</v>
      </c>
      <c r="F143" s="5">
        <v>1321760</v>
      </c>
      <c r="I143" s="5">
        <v>1321760</v>
      </c>
    </row>
    <row r="144" spans="3:14" ht="15.5" x14ac:dyDescent="0.35">
      <c r="C144" t="s">
        <v>1077</v>
      </c>
      <c r="D144" s="5">
        <v>5457325638</v>
      </c>
      <c r="E144" s="5">
        <v>2060303076</v>
      </c>
      <c r="F144" s="5">
        <v>-5868822765</v>
      </c>
      <c r="G144" s="5">
        <v>5568934219</v>
      </c>
      <c r="I144" s="5">
        <v>288295422</v>
      </c>
      <c r="J144" s="5">
        <v>334436825</v>
      </c>
      <c r="K144" s="5">
        <v>5253487191</v>
      </c>
      <c r="L144" s="5">
        <v>-168288320</v>
      </c>
      <c r="M144" s="5">
        <v>-898493455</v>
      </c>
      <c r="N144" s="5">
        <v>1558326803</v>
      </c>
    </row>
    <row r="145" spans="2:14" ht="15.5" x14ac:dyDescent="0.35">
      <c r="C145" t="s">
        <v>158</v>
      </c>
      <c r="E145" s="5">
        <v>6926588787</v>
      </c>
      <c r="I145" s="5">
        <v>6638293365</v>
      </c>
      <c r="J145" s="5">
        <v>6303856539</v>
      </c>
      <c r="K145" s="5">
        <v>1050369348</v>
      </c>
      <c r="L145" s="5">
        <v>1218657668</v>
      </c>
      <c r="M145" s="5">
        <v>2117151123</v>
      </c>
      <c r="N145" s="5">
        <v>558824320</v>
      </c>
    </row>
    <row r="146" spans="2:14" ht="15.5" x14ac:dyDescent="0.35">
      <c r="C146" t="s">
        <v>629</v>
      </c>
      <c r="D146" s="5">
        <v>5457325638</v>
      </c>
      <c r="E146" s="5">
        <v>8986891863</v>
      </c>
      <c r="F146" s="5">
        <v>-5868822765</v>
      </c>
      <c r="G146" s="5">
        <v>5568934219</v>
      </c>
      <c r="I146" s="5">
        <v>6926588787</v>
      </c>
      <c r="J146" s="5">
        <v>6638293364</v>
      </c>
      <c r="K146" s="5">
        <v>6303856539</v>
      </c>
      <c r="L146" s="5">
        <v>1050369348</v>
      </c>
      <c r="M146" s="5">
        <v>1218657668</v>
      </c>
      <c r="N146" s="5">
        <v>2117151123</v>
      </c>
    </row>
    <row r="148" spans="2:14" ht="15.5" x14ac:dyDescent="0.35">
      <c r="B148" t="s">
        <v>160</v>
      </c>
      <c r="C148" t="s">
        <v>12</v>
      </c>
      <c r="D148" s="5">
        <v>1560000000</v>
      </c>
      <c r="E148" s="5">
        <v>1560000000</v>
      </c>
      <c r="F148" s="5">
        <v>1560000000</v>
      </c>
      <c r="G148" s="5">
        <v>1560000000</v>
      </c>
      <c r="I148" s="5">
        <v>1560000000</v>
      </c>
      <c r="J148" s="5">
        <v>1560000000</v>
      </c>
      <c r="K148" s="5">
        <v>1250000000</v>
      </c>
      <c r="L148" s="5">
        <v>0</v>
      </c>
      <c r="M148" s="5">
        <v>0</v>
      </c>
      <c r="N148" s="5">
        <v>0</v>
      </c>
    </row>
    <row r="149" spans="2:14" ht="15.5" x14ac:dyDescent="0.35">
      <c r="C149" t="s">
        <v>161</v>
      </c>
      <c r="D149" s="6">
        <v>2.2400000000000002</v>
      </c>
      <c r="E149" s="6">
        <v>3.45</v>
      </c>
      <c r="F149" s="6">
        <v>-0.26</v>
      </c>
      <c r="G149" s="6">
        <v>0.92</v>
      </c>
    </row>
    <row r="150" spans="2:14" ht="15.5" x14ac:dyDescent="0.35">
      <c r="C150" t="s">
        <v>162</v>
      </c>
      <c r="D150" s="6">
        <v>41.96</v>
      </c>
      <c r="E150" s="6">
        <v>24.35</v>
      </c>
      <c r="F150" s="6">
        <v>-273.08</v>
      </c>
      <c r="G150" s="6">
        <v>80.430000000000007</v>
      </c>
    </row>
    <row r="151" spans="2:14" ht="15.5" x14ac:dyDescent="0.35">
      <c r="C151" t="s">
        <v>61</v>
      </c>
      <c r="D151" s="6">
        <v>0.26</v>
      </c>
      <c r="E151" s="6">
        <v>0.24</v>
      </c>
      <c r="F151" s="6">
        <v>0.19</v>
      </c>
      <c r="G151" s="6">
        <v>0.22</v>
      </c>
    </row>
    <row r="152" spans="2:14" ht="15.5" x14ac:dyDescent="0.35">
      <c r="C152" t="s">
        <v>163</v>
      </c>
      <c r="D152" s="5">
        <v>6600000000</v>
      </c>
      <c r="E152" s="5">
        <v>7700000000</v>
      </c>
      <c r="F152" s="5">
        <v>510000000</v>
      </c>
      <c r="G152" s="5">
        <v>3110000000</v>
      </c>
    </row>
    <row r="153" spans="2:14" ht="15.5" x14ac:dyDescent="0.35">
      <c r="C153" t="s">
        <v>164</v>
      </c>
      <c r="D153" s="6">
        <v>1.9099999999999999E-2</v>
      </c>
      <c r="E153" s="6">
        <v>3.1300000000000001E-2</v>
      </c>
      <c r="F153" s="6">
        <v>-2.3999999999999998E-3</v>
      </c>
      <c r="G153" s="6">
        <v>8.3999999999999995E-3</v>
      </c>
    </row>
    <row r="154" spans="2:14" ht="15.5" x14ac:dyDescent="0.35">
      <c r="C154" t="s">
        <v>165</v>
      </c>
      <c r="D154" s="6">
        <v>2.18E-2</v>
      </c>
      <c r="E154" s="6">
        <v>3.44E-2</v>
      </c>
      <c r="F154" s="6">
        <v>-2.7000000000000001E-3</v>
      </c>
      <c r="G154" s="6">
        <v>9.4999999999999998E-3</v>
      </c>
    </row>
    <row r="155" spans="2:14" ht="15.5" x14ac:dyDescent="0.35">
      <c r="C155" t="s">
        <v>166</v>
      </c>
      <c r="D155" s="6">
        <v>3.0899999999999997E-2</v>
      </c>
      <c r="E155" s="6">
        <v>4.53E-2</v>
      </c>
      <c r="F155" s="6">
        <v>-3.3E-3</v>
      </c>
      <c r="G155" s="6">
        <v>1.3500000000000002E-2</v>
      </c>
    </row>
    <row r="156" spans="2:14" ht="15.5" x14ac:dyDescent="0.35">
      <c r="C156" t="s">
        <v>167</v>
      </c>
    </row>
    <row r="157" spans="2:14" ht="15.5" x14ac:dyDescent="0.35">
      <c r="C157" t="s">
        <v>168</v>
      </c>
      <c r="D157" s="5">
        <v>160000000000</v>
      </c>
      <c r="E157" s="5">
        <v>157000000000</v>
      </c>
      <c r="F157" s="5">
        <v>151000000000</v>
      </c>
      <c r="G157" s="5">
        <v>152000000000</v>
      </c>
    </row>
    <row r="158" spans="2:14" ht="15.5" x14ac:dyDescent="0.35">
      <c r="C158" t="s">
        <v>169</v>
      </c>
      <c r="D158" s="6">
        <v>0.92</v>
      </c>
      <c r="E158" s="6">
        <v>0.84</v>
      </c>
      <c r="F158" s="6">
        <v>0.73</v>
      </c>
      <c r="G158" s="6">
        <v>0.76</v>
      </c>
    </row>
    <row r="159" spans="2:14" ht="15.5" x14ac:dyDescent="0.35">
      <c r="C159" t="s">
        <v>170</v>
      </c>
      <c r="D159" s="6">
        <v>102.47</v>
      </c>
      <c r="E159" s="6">
        <v>100.23</v>
      </c>
      <c r="F159" s="6">
        <v>96.78</v>
      </c>
      <c r="G159" s="6">
        <v>97.01</v>
      </c>
    </row>
    <row r="160" spans="2:14" ht="15.5" x14ac:dyDescent="0.35">
      <c r="C160" t="s">
        <v>171</v>
      </c>
      <c r="D160" s="6">
        <v>0.93</v>
      </c>
      <c r="E160" s="6">
        <v>0.85</v>
      </c>
      <c r="F160" s="6">
        <v>0.75</v>
      </c>
      <c r="G160" s="6">
        <v>0.78</v>
      </c>
    </row>
    <row r="161" spans="3:14" ht="15.5" x14ac:dyDescent="0.35">
      <c r="C161" t="s">
        <v>172</v>
      </c>
      <c r="D161" s="6">
        <v>101.1</v>
      </c>
      <c r="E161" s="6">
        <v>98.6</v>
      </c>
      <c r="F161" s="6">
        <v>94.96</v>
      </c>
      <c r="G161" s="5">
        <v>95</v>
      </c>
    </row>
    <row r="162" spans="3:14" ht="15.5" x14ac:dyDescent="0.35">
      <c r="C162" t="s">
        <v>173</v>
      </c>
      <c r="D162" s="5">
        <v>2000000000</v>
      </c>
      <c r="E162" s="5">
        <v>2000000000</v>
      </c>
      <c r="F162" s="5">
        <v>2000000000</v>
      </c>
      <c r="G162" s="5">
        <v>2000000000</v>
      </c>
    </row>
    <row r="163" spans="3:14" ht="15.5" x14ac:dyDescent="0.35">
      <c r="C163" t="s">
        <v>174</v>
      </c>
      <c r="D163" s="5">
        <v>8000000000</v>
      </c>
      <c r="E163" s="5">
        <v>1000000000</v>
      </c>
      <c r="F163" s="5">
        <v>1000000000</v>
      </c>
      <c r="G163" s="5">
        <v>1000000000</v>
      </c>
    </row>
    <row r="164" spans="3:14" ht="15.5" x14ac:dyDescent="0.35">
      <c r="C164" t="s">
        <v>175</v>
      </c>
      <c r="D164" s="5">
        <v>160000000000</v>
      </c>
      <c r="E164" s="5">
        <v>157000000000</v>
      </c>
      <c r="F164" s="5">
        <v>151000000000</v>
      </c>
      <c r="G164" s="5">
        <v>152000000000</v>
      </c>
    </row>
    <row r="165" spans="3:14" ht="15.5" x14ac:dyDescent="0.35">
      <c r="C165" t="s">
        <v>24</v>
      </c>
      <c r="D165" s="5">
        <v>11000000000</v>
      </c>
      <c r="E165" s="5">
        <v>3000000000</v>
      </c>
      <c r="F165" s="5">
        <v>3000000000</v>
      </c>
      <c r="G165" s="5">
        <v>3000000000</v>
      </c>
    </row>
    <row r="166" spans="3:14" ht="15.5" x14ac:dyDescent="0.35">
      <c r="C166" t="s">
        <v>21</v>
      </c>
      <c r="D166" s="5">
        <v>-4000000000</v>
      </c>
      <c r="E166" s="5">
        <v>-6000000000</v>
      </c>
      <c r="F166" s="5">
        <v>-4000000000</v>
      </c>
      <c r="G166" s="5">
        <v>-10000000000</v>
      </c>
    </row>
    <row r="167" spans="3:14" ht="15.5" x14ac:dyDescent="0.35">
      <c r="C167" t="s">
        <v>176</v>
      </c>
      <c r="D167" s="5">
        <v>151000000000</v>
      </c>
      <c r="E167" s="5">
        <v>149000000000</v>
      </c>
      <c r="F167" s="5">
        <v>143000000000</v>
      </c>
      <c r="G167" s="5">
        <v>141000000000</v>
      </c>
    </row>
    <row r="168" spans="3:14" ht="15.5" x14ac:dyDescent="0.35">
      <c r="C168" t="s">
        <v>177</v>
      </c>
      <c r="D168" s="5">
        <v>8000000000</v>
      </c>
      <c r="E168" s="5">
        <v>2000000000</v>
      </c>
      <c r="F168" s="5">
        <v>-6000000000</v>
      </c>
      <c r="G168" s="5">
        <v>6000000000</v>
      </c>
    </row>
    <row r="169" spans="3:14" ht="15.5" x14ac:dyDescent="0.35">
      <c r="C169" t="s">
        <v>178</v>
      </c>
      <c r="D169" s="5">
        <v>-10000000000</v>
      </c>
      <c r="F169" s="5">
        <v>0</v>
      </c>
    </row>
    <row r="170" spans="3:14" ht="15.5" x14ac:dyDescent="0.35">
      <c r="C170" t="s">
        <v>13</v>
      </c>
      <c r="D170" s="5">
        <v>-2000000000</v>
      </c>
      <c r="E170" s="5">
        <v>2000000000</v>
      </c>
      <c r="F170" s="5">
        <v>-6000000000</v>
      </c>
      <c r="G170" s="5">
        <v>6000000000</v>
      </c>
    </row>
    <row r="171" spans="3:14" ht="15.5" x14ac:dyDescent="0.35">
      <c r="C171" t="s">
        <v>16</v>
      </c>
      <c r="D171" s="6">
        <v>-0.98</v>
      </c>
      <c r="E171" s="6">
        <v>1.47</v>
      </c>
      <c r="F171" s="6">
        <v>-3.62</v>
      </c>
      <c r="G171" s="6">
        <v>3.62</v>
      </c>
    </row>
    <row r="172" spans="3:14" ht="15.5" x14ac:dyDescent="0.35">
      <c r="C172" t="s">
        <v>46</v>
      </c>
      <c r="I172" s="6">
        <v>5.07</v>
      </c>
      <c r="J172" s="6">
        <v>12.85</v>
      </c>
      <c r="K172" s="6">
        <v>14.88</v>
      </c>
      <c r="L172" s="6">
        <v>143403490.28999999</v>
      </c>
      <c r="M172" s="6">
        <v>35269877.159999996</v>
      </c>
      <c r="N172" s="6">
        <v>5824456.8600000003</v>
      </c>
    </row>
    <row r="173" spans="3:14" ht="15.5" x14ac:dyDescent="0.35">
      <c r="C173" t="s">
        <v>60</v>
      </c>
      <c r="I173" s="5">
        <v>14</v>
      </c>
      <c r="J173" s="6">
        <v>4.4400000000000004</v>
      </c>
      <c r="K173" s="5">
        <v>0</v>
      </c>
      <c r="L173" s="5">
        <v>0</v>
      </c>
      <c r="M173" s="5">
        <v>0</v>
      </c>
      <c r="N173" s="5">
        <v>0</v>
      </c>
    </row>
    <row r="174" spans="3:14" ht="15.5" x14ac:dyDescent="0.35">
      <c r="C174" t="s">
        <v>63</v>
      </c>
      <c r="I174" s="6">
        <v>0.06</v>
      </c>
      <c r="J174" s="6">
        <v>0.06</v>
      </c>
      <c r="K174" s="5">
        <v>0</v>
      </c>
      <c r="L174" s="5">
        <v>0</v>
      </c>
      <c r="M174" s="5">
        <v>0</v>
      </c>
      <c r="N174" s="5">
        <v>0</v>
      </c>
    </row>
    <row r="175" spans="3:14" ht="15.5" x14ac:dyDescent="0.35">
      <c r="C175" t="s">
        <v>179</v>
      </c>
      <c r="I175" s="5">
        <v>14870000000</v>
      </c>
      <c r="J175" s="5">
        <v>28830000000</v>
      </c>
      <c r="K175" s="5">
        <v>25050000000</v>
      </c>
      <c r="L175" s="5">
        <v>19190000000</v>
      </c>
      <c r="M175" s="5">
        <v>5220000000</v>
      </c>
      <c r="N175" s="5">
        <v>1000000000</v>
      </c>
    </row>
    <row r="176" spans="3:14" ht="15.5" x14ac:dyDescent="0.35">
      <c r="C176" t="s">
        <v>180</v>
      </c>
      <c r="I176" s="6">
        <v>4.7899999999999998E-2</v>
      </c>
      <c r="J176" s="6">
        <v>0.12480000000000001</v>
      </c>
      <c r="K176" s="6">
        <v>0.27210000000000001</v>
      </c>
      <c r="L176" s="6">
        <v>0.50529999999999997</v>
      </c>
      <c r="M176" s="6">
        <v>0.38700000000000001</v>
      </c>
      <c r="N176" s="6">
        <v>9.4499999999999987E-2</v>
      </c>
    </row>
    <row r="177" spans="3:14" ht="15.5" x14ac:dyDescent="0.35">
      <c r="C177" t="s">
        <v>181</v>
      </c>
      <c r="I177" s="6">
        <v>5.2400000000000002E-2</v>
      </c>
      <c r="J177" s="6">
        <v>0.1394</v>
      </c>
      <c r="K177" s="6">
        <v>0.40090000000000003</v>
      </c>
      <c r="L177" s="6">
        <v>0.80079999999999996</v>
      </c>
      <c r="M177" s="6">
        <v>0.98670000000000002</v>
      </c>
      <c r="N177" s="6">
        <v>12.1096</v>
      </c>
    </row>
    <row r="178" spans="3:14" ht="15.5" x14ac:dyDescent="0.35">
      <c r="C178" t="s">
        <v>182</v>
      </c>
      <c r="I178" s="6">
        <v>7.2300000000000003E-2</v>
      </c>
      <c r="J178" s="6">
        <v>0.25559999999999999</v>
      </c>
      <c r="K178" s="6">
        <v>0.73549999999999993</v>
      </c>
      <c r="L178" s="6">
        <v>1.6262999999999999</v>
      </c>
      <c r="M178" s="6">
        <v>1.6658000000000002</v>
      </c>
      <c r="N178" s="6">
        <v>1.0957999999999999</v>
      </c>
    </row>
    <row r="179" spans="3:14" ht="15.5" x14ac:dyDescent="0.35">
      <c r="C179" t="s">
        <v>183</v>
      </c>
    </row>
    <row r="180" spans="3:14" ht="15.5" x14ac:dyDescent="0.35">
      <c r="C180" t="s">
        <v>57</v>
      </c>
      <c r="I180" s="6">
        <v>0.73</v>
      </c>
      <c r="J180" s="6">
        <v>0.62</v>
      </c>
      <c r="K180" s="5">
        <v>0</v>
      </c>
      <c r="L180" s="5">
        <v>0</v>
      </c>
      <c r="M180" s="5">
        <v>0</v>
      </c>
      <c r="N180" s="5">
        <v>0</v>
      </c>
    </row>
    <row r="181" spans="3:14" ht="15.5" x14ac:dyDescent="0.35">
      <c r="C181" t="s">
        <v>54</v>
      </c>
      <c r="I181" s="6">
        <v>96.78</v>
      </c>
      <c r="J181" s="6">
        <v>92.18</v>
      </c>
      <c r="K181" s="6">
        <v>37.119999999999997</v>
      </c>
      <c r="L181" s="6">
        <v>179082718.47</v>
      </c>
      <c r="M181" s="6">
        <v>35746438.280000001</v>
      </c>
      <c r="N181" s="6">
        <v>480976.93</v>
      </c>
    </row>
    <row r="182" spans="3:14" ht="15.5" x14ac:dyDescent="0.35">
      <c r="C182" t="s">
        <v>184</v>
      </c>
      <c r="I182" s="6">
        <v>0.75</v>
      </c>
      <c r="J182" s="6">
        <v>0.64</v>
      </c>
      <c r="K182" s="5">
        <v>0</v>
      </c>
      <c r="L182" s="5">
        <v>0</v>
      </c>
      <c r="M182" s="5">
        <v>0</v>
      </c>
      <c r="N182" s="5">
        <v>0</v>
      </c>
    </row>
    <row r="183" spans="3:14" ht="15.5" x14ac:dyDescent="0.35">
      <c r="C183" t="s">
        <v>185</v>
      </c>
      <c r="I183" s="6">
        <v>94.96</v>
      </c>
      <c r="J183" s="6">
        <v>89.38</v>
      </c>
      <c r="K183" s="6">
        <v>32.61</v>
      </c>
      <c r="L183" s="6">
        <v>157217093.66</v>
      </c>
      <c r="M183" s="6">
        <v>9487584.1099999994</v>
      </c>
      <c r="N183" s="6">
        <v>-17302877.239999998</v>
      </c>
    </row>
    <row r="184" spans="3:14" ht="15.5" x14ac:dyDescent="0.35">
      <c r="C184" t="s">
        <v>186</v>
      </c>
      <c r="I184" s="5">
        <v>2000000000</v>
      </c>
      <c r="J184" s="5">
        <v>2000000000</v>
      </c>
      <c r="K184" s="5">
        <v>1000000000</v>
      </c>
      <c r="L184" s="5">
        <v>1000000000</v>
      </c>
      <c r="M184" s="5">
        <v>0</v>
      </c>
      <c r="N184" s="5">
        <v>0</v>
      </c>
    </row>
    <row r="185" spans="3:14" ht="15.5" x14ac:dyDescent="0.35">
      <c r="C185" t="s">
        <v>187</v>
      </c>
      <c r="I185" s="5">
        <v>1000000000</v>
      </c>
      <c r="J185" s="5">
        <v>1000000000</v>
      </c>
      <c r="K185" s="5">
        <v>1000000000</v>
      </c>
      <c r="L185" s="5">
        <v>0</v>
      </c>
      <c r="M185" s="5">
        <v>1000000000</v>
      </c>
      <c r="N185" s="5">
        <v>1000000000</v>
      </c>
    </row>
    <row r="186" spans="3:14" ht="15.5" x14ac:dyDescent="0.35">
      <c r="C186" t="s">
        <v>26</v>
      </c>
      <c r="I186" s="5">
        <v>3000000000</v>
      </c>
      <c r="J186" s="5">
        <v>4000000000</v>
      </c>
      <c r="K186" s="5">
        <v>2000000000</v>
      </c>
      <c r="L186" s="5">
        <v>2000000000</v>
      </c>
      <c r="M186" s="5">
        <v>1000000000</v>
      </c>
      <c r="N186" s="5">
        <v>1000000000</v>
      </c>
    </row>
    <row r="187" spans="3:14" ht="15.5" x14ac:dyDescent="0.35">
      <c r="C187" t="s">
        <v>23</v>
      </c>
      <c r="I187" s="5">
        <v>-4000000000</v>
      </c>
      <c r="J187" s="5">
        <v>-3000000000</v>
      </c>
      <c r="K187" s="5">
        <v>-4000000000</v>
      </c>
      <c r="L187" s="5">
        <v>0</v>
      </c>
      <c r="M187" s="5">
        <v>0</v>
      </c>
      <c r="N187" s="5">
        <v>-1000000000</v>
      </c>
    </row>
    <row r="188" spans="3:14" ht="15.5" x14ac:dyDescent="0.35">
      <c r="C188" t="s">
        <v>188</v>
      </c>
      <c r="I188" s="5">
        <v>143000000000</v>
      </c>
      <c r="J188" s="5">
        <v>131000000000</v>
      </c>
      <c r="K188" s="5">
        <v>39000000000</v>
      </c>
      <c r="L188" s="5">
        <v>14000000000</v>
      </c>
      <c r="M188" s="5">
        <v>0</v>
      </c>
      <c r="N188" s="5">
        <v>-2000000000</v>
      </c>
    </row>
    <row r="189" spans="3:14" ht="15.5" x14ac:dyDescent="0.35">
      <c r="C189" t="s">
        <v>189</v>
      </c>
      <c r="I189" s="5">
        <v>2000000000</v>
      </c>
      <c r="J189" s="5">
        <v>-68000000000</v>
      </c>
      <c r="K189" s="5">
        <v>0</v>
      </c>
      <c r="L189" s="5">
        <v>0</v>
      </c>
      <c r="M189" s="5">
        <v>1000000000</v>
      </c>
      <c r="N189" s="5">
        <v>3000000000</v>
      </c>
    </row>
    <row r="190" spans="3:14" ht="15.5" x14ac:dyDescent="0.35">
      <c r="C190" t="s">
        <v>190</v>
      </c>
      <c r="J190" s="5">
        <v>-2000000000</v>
      </c>
      <c r="K190" s="5">
        <v>-1000000000</v>
      </c>
      <c r="L190" s="5">
        <v>0</v>
      </c>
      <c r="M190" s="5">
        <v>-1000000000</v>
      </c>
      <c r="N190" s="5">
        <v>-1000000000</v>
      </c>
    </row>
    <row r="191" spans="3:14" ht="15.5" x14ac:dyDescent="0.35">
      <c r="C191" t="s">
        <v>15</v>
      </c>
      <c r="I191" s="5">
        <v>2000000000</v>
      </c>
      <c r="J191" s="5">
        <v>-70000000000</v>
      </c>
      <c r="K191" s="5">
        <v>-1000000000</v>
      </c>
      <c r="L191" s="5">
        <v>0</v>
      </c>
      <c r="M191" s="5">
        <v>1000000000</v>
      </c>
      <c r="N191" s="5">
        <v>1000000000</v>
      </c>
    </row>
    <row r="192" spans="3:14" ht="15.5" x14ac:dyDescent="0.35">
      <c r="C192" t="s">
        <v>17</v>
      </c>
      <c r="I192" s="6">
        <v>1.22</v>
      </c>
      <c r="J192" s="6">
        <v>-45.03</v>
      </c>
      <c r="K192" s="6">
        <v>-0.97</v>
      </c>
      <c r="L192" s="6">
        <v>-4573338.29</v>
      </c>
      <c r="M192" s="6">
        <v>7582878.9900000002</v>
      </c>
      <c r="N192" s="6">
        <v>11296601.380000001</v>
      </c>
    </row>
    <row r="194" spans="2:14" ht="15.5" x14ac:dyDescent="0.35">
      <c r="B194" t="s">
        <v>191</v>
      </c>
      <c r="C194" t="s">
        <v>192</v>
      </c>
      <c r="D194" s="5">
        <v>3000000000</v>
      </c>
      <c r="E194" s="5">
        <v>5000000000</v>
      </c>
      <c r="F194" s="5">
        <v>-402000000</v>
      </c>
      <c r="G194" s="5">
        <v>1000000000</v>
      </c>
      <c r="H194" s="5">
        <v>18000000000</v>
      </c>
      <c r="I194" s="5">
        <v>8000000000</v>
      </c>
      <c r="J194" s="5">
        <v>20000000000</v>
      </c>
      <c r="K194" s="5">
        <v>19000000000</v>
      </c>
      <c r="L194" s="5">
        <v>14000000000</v>
      </c>
      <c r="M194" s="5">
        <v>4000000000</v>
      </c>
      <c r="N194" s="5">
        <v>582000000</v>
      </c>
    </row>
    <row r="195" spans="2:14" ht="15.5" x14ac:dyDescent="0.35">
      <c r="C195" t="s">
        <v>345</v>
      </c>
      <c r="H195" s="6">
        <v>0.5</v>
      </c>
      <c r="I195" s="6">
        <v>0.5</v>
      </c>
      <c r="J195" s="6">
        <v>0.5</v>
      </c>
    </row>
    <row r="196" spans="2:14" ht="15.5" x14ac:dyDescent="0.35">
      <c r="C196" t="s">
        <v>65</v>
      </c>
      <c r="H196" s="6">
        <v>4.4000000000000004E-2</v>
      </c>
      <c r="I196" s="6">
        <v>9.8599999999999993E-2</v>
      </c>
      <c r="J196" s="6">
        <v>3.8900000000000004E-2</v>
      </c>
    </row>
    <row r="197" spans="2:14" ht="15.5" x14ac:dyDescent="0.35">
      <c r="C197" t="s">
        <v>346</v>
      </c>
      <c r="H197" s="6">
        <v>2.5000000000000001E-3</v>
      </c>
      <c r="I197" s="6">
        <v>8.5000000000000006E-3</v>
      </c>
      <c r="J197" s="6">
        <v>8.5000000000000006E-3</v>
      </c>
    </row>
    <row r="198" spans="2:14" ht="15.5" x14ac:dyDescent="0.35">
      <c r="C198" t="s">
        <v>45</v>
      </c>
      <c r="D198" s="6">
        <v>2.2400000000000002</v>
      </c>
      <c r="E198" s="6">
        <v>3.45</v>
      </c>
      <c r="F198" s="6">
        <v>-0.26</v>
      </c>
      <c r="G198" s="6">
        <v>0.92</v>
      </c>
      <c r="H198" s="6">
        <v>11.37</v>
      </c>
      <c r="I198" s="6">
        <v>5.07</v>
      </c>
      <c r="J198" s="6">
        <v>12.85</v>
      </c>
      <c r="K198" s="6">
        <v>11.9</v>
      </c>
      <c r="L198" s="6">
        <v>9.18</v>
      </c>
      <c r="M198" s="6">
        <v>2.2599999999999998</v>
      </c>
      <c r="N198" s="6">
        <v>0.37</v>
      </c>
    </row>
    <row r="199" spans="2:14" ht="15.5" x14ac:dyDescent="0.35">
      <c r="C199" t="s">
        <v>67</v>
      </c>
      <c r="H199" s="6">
        <v>0.5</v>
      </c>
      <c r="I199" s="6">
        <v>0.5</v>
      </c>
      <c r="J199" s="6">
        <v>0.5</v>
      </c>
    </row>
    <row r="200" spans="2:14" ht="15.5" x14ac:dyDescent="0.35">
      <c r="C200" t="s">
        <v>347</v>
      </c>
      <c r="H200" s="6">
        <v>4.4000000000000004E-2</v>
      </c>
      <c r="I200" s="6">
        <v>9.8599999999999993E-2</v>
      </c>
      <c r="J200" s="6">
        <v>3.8900000000000004E-2</v>
      </c>
    </row>
    <row r="201" spans="2:14" ht="15.5" x14ac:dyDescent="0.35">
      <c r="C201" t="s">
        <v>348</v>
      </c>
      <c r="H201" s="6">
        <v>2.5000000000000001E-3</v>
      </c>
      <c r="I201" s="6">
        <v>8.5000000000000006E-3</v>
      </c>
      <c r="J201" s="6">
        <v>8.5000000000000006E-3</v>
      </c>
    </row>
    <row r="202" spans="2:14" ht="15.5" x14ac:dyDescent="0.35">
      <c r="C202" t="s">
        <v>193</v>
      </c>
      <c r="D202" s="5">
        <v>575000000000</v>
      </c>
      <c r="E202" s="5">
        <v>536000000000</v>
      </c>
      <c r="F202" s="5">
        <v>570000000000</v>
      </c>
      <c r="G202" s="5">
        <v>515000000000</v>
      </c>
      <c r="H202" s="5">
        <v>2223000000000</v>
      </c>
      <c r="I202" s="5">
        <v>1946000000000</v>
      </c>
      <c r="J202" s="5">
        <v>1495000000000</v>
      </c>
      <c r="K202" s="5">
        <v>820000000000</v>
      </c>
      <c r="L202" s="5">
        <v>604000000000</v>
      </c>
      <c r="M202" s="5">
        <v>169000000000</v>
      </c>
      <c r="N202" s="5">
        <v>57000000000</v>
      </c>
    </row>
    <row r="203" spans="2:14" ht="15.5" x14ac:dyDescent="0.35">
      <c r="C203" t="s">
        <v>349</v>
      </c>
      <c r="H203" s="6">
        <v>0.5</v>
      </c>
      <c r="I203" s="6">
        <v>0.5</v>
      </c>
      <c r="J203" s="6">
        <v>0.5</v>
      </c>
    </row>
    <row r="204" spans="2:14" ht="15.5" x14ac:dyDescent="0.35">
      <c r="C204" t="s">
        <v>350</v>
      </c>
      <c r="H204" s="6">
        <v>4.4000000000000004E-2</v>
      </c>
      <c r="I204" s="6">
        <v>9.8599999999999993E-2</v>
      </c>
      <c r="J204" s="6">
        <v>3.8900000000000004E-2</v>
      </c>
    </row>
    <row r="205" spans="2:14" ht="15.5" x14ac:dyDescent="0.35">
      <c r="C205" t="s">
        <v>351</v>
      </c>
      <c r="H205" s="6">
        <v>2.5000000000000001E-3</v>
      </c>
      <c r="I205" s="6">
        <v>8.5000000000000006E-3</v>
      </c>
      <c r="J205" s="6">
        <v>8.5000000000000006E-3</v>
      </c>
    </row>
    <row r="206" spans="2:14" ht="15.5" x14ac:dyDescent="0.35">
      <c r="C206" t="s">
        <v>194</v>
      </c>
      <c r="I206" s="6">
        <v>17.77</v>
      </c>
    </row>
    <row r="207" spans="2:14" ht="15.5" x14ac:dyDescent="0.35">
      <c r="C207" t="s">
        <v>292</v>
      </c>
      <c r="I207" s="6">
        <v>31.83</v>
      </c>
    </row>
    <row r="208" spans="2:14" ht="15.5" x14ac:dyDescent="0.35">
      <c r="C208" t="s">
        <v>195</v>
      </c>
      <c r="I208" s="6">
        <v>6.95</v>
      </c>
    </row>
    <row r="209" spans="3:9" ht="15.5" x14ac:dyDescent="0.35">
      <c r="C209" t="s">
        <v>293</v>
      </c>
      <c r="I209" s="6">
        <v>3.1400000000000004E-2</v>
      </c>
    </row>
    <row r="210" spans="3:9" ht="15.5" x14ac:dyDescent="0.35">
      <c r="C210" t="s">
        <v>294</v>
      </c>
      <c r="I210" s="6">
        <v>0.14000000000000001</v>
      </c>
    </row>
    <row r="211" spans="3:9" ht="15.5" x14ac:dyDescent="0.35">
      <c r="C211" t="s">
        <v>196</v>
      </c>
      <c r="I211" s="6">
        <v>1.97</v>
      </c>
    </row>
    <row r="212" spans="3:9" ht="15.5" x14ac:dyDescent="0.35">
      <c r="C212" t="s">
        <v>295</v>
      </c>
      <c r="I212" s="6">
        <v>31.61</v>
      </c>
    </row>
    <row r="213" spans="3:9" ht="15.5" x14ac:dyDescent="0.35">
      <c r="C213" t="s">
        <v>296</v>
      </c>
      <c r="I213" s="6">
        <v>404.69</v>
      </c>
    </row>
    <row r="214" spans="3:9" ht="15.5" x14ac:dyDescent="0.35">
      <c r="C214" t="s">
        <v>297</v>
      </c>
      <c r="I214" s="6">
        <v>22.85</v>
      </c>
    </row>
    <row r="215" spans="3:9" ht="15.5" x14ac:dyDescent="0.35">
      <c r="C215" t="s">
        <v>298</v>
      </c>
      <c r="I215" s="6">
        <v>17.399999999999999</v>
      </c>
    </row>
    <row r="216" spans="3:9" ht="15.5" x14ac:dyDescent="0.35">
      <c r="C216" t="s">
        <v>299</v>
      </c>
      <c r="I216" s="6">
        <v>-0.53</v>
      </c>
    </row>
    <row r="217" spans="3:9" ht="15.5" x14ac:dyDescent="0.35">
      <c r="C217" t="s">
        <v>300</v>
      </c>
      <c r="I217" s="6">
        <v>-0.32</v>
      </c>
    </row>
    <row r="218" spans="3:9" ht="15.5" x14ac:dyDescent="0.35">
      <c r="C218" t="s">
        <v>301</v>
      </c>
      <c r="I218" s="6">
        <v>6.35</v>
      </c>
    </row>
    <row r="219" spans="3:9" ht="15.5" x14ac:dyDescent="0.35">
      <c r="C219" t="s">
        <v>197</v>
      </c>
      <c r="I219" s="6">
        <v>11.37</v>
      </c>
    </row>
    <row r="220" spans="3:9" ht="15.5" x14ac:dyDescent="0.35">
      <c r="C220" t="s">
        <v>302</v>
      </c>
      <c r="I220" s="6">
        <v>1405.99</v>
      </c>
    </row>
    <row r="221" spans="3:9" ht="15.5" x14ac:dyDescent="0.35">
      <c r="C221" t="s">
        <v>198</v>
      </c>
      <c r="D221" s="6">
        <v>9.24</v>
      </c>
    </row>
    <row r="222" spans="3:9" ht="15.5" x14ac:dyDescent="0.35">
      <c r="C222" t="s">
        <v>199</v>
      </c>
      <c r="I222" s="6">
        <v>102.47</v>
      </c>
    </row>
    <row r="223" spans="3:9" ht="15.5" x14ac:dyDescent="0.35">
      <c r="C223" t="s">
        <v>303</v>
      </c>
      <c r="I223" s="6">
        <v>0.5</v>
      </c>
    </row>
    <row r="224" spans="3:9" ht="15.5" x14ac:dyDescent="0.35">
      <c r="C224" t="s">
        <v>200</v>
      </c>
      <c r="D224" s="6">
        <v>11.68</v>
      </c>
    </row>
    <row r="225" spans="3:9" ht="15.5" x14ac:dyDescent="0.35">
      <c r="C225" t="s">
        <v>201</v>
      </c>
      <c r="D225" s="6">
        <v>3.38</v>
      </c>
    </row>
    <row r="226" spans="3:9" ht="15.5" x14ac:dyDescent="0.35">
      <c r="C226" t="s">
        <v>202</v>
      </c>
      <c r="D226" s="6">
        <v>7.0000000000000007E-2</v>
      </c>
    </row>
    <row r="227" spans="3:9" ht="15.5" x14ac:dyDescent="0.35">
      <c r="C227" t="s">
        <v>352</v>
      </c>
      <c r="D227" s="6">
        <v>0.05</v>
      </c>
    </row>
    <row r="228" spans="3:9" ht="15.5" x14ac:dyDescent="0.35">
      <c r="C228" t="s">
        <v>203</v>
      </c>
      <c r="D228" s="6">
        <v>0.14000000000000001</v>
      </c>
    </row>
    <row r="229" spans="3:9" ht="15.5" x14ac:dyDescent="0.35">
      <c r="C229" t="s">
        <v>204</v>
      </c>
      <c r="D229" s="6">
        <v>0.06</v>
      </c>
    </row>
    <row r="230" spans="3:9" ht="15.5" x14ac:dyDescent="0.35">
      <c r="C230" t="s">
        <v>205</v>
      </c>
      <c r="D230" s="6">
        <v>1.1399999999999999</v>
      </c>
    </row>
    <row r="231" spans="3:9" ht="15.5" x14ac:dyDescent="0.35">
      <c r="C231" t="s">
        <v>13</v>
      </c>
      <c r="D231" s="5">
        <v>-2000000000</v>
      </c>
    </row>
    <row r="232" spans="3:9" ht="15.5" x14ac:dyDescent="0.35">
      <c r="C232" t="s">
        <v>206</v>
      </c>
      <c r="I232" s="6">
        <v>14.25</v>
      </c>
    </row>
    <row r="233" spans="3:9" ht="15.5" x14ac:dyDescent="0.35">
      <c r="C233" t="s">
        <v>207</v>
      </c>
      <c r="I233" s="6">
        <v>5.4199999999999998E-2</v>
      </c>
    </row>
    <row r="234" spans="3:9" ht="15.5" x14ac:dyDescent="0.35">
      <c r="C234" t="s">
        <v>208</v>
      </c>
      <c r="I234" s="6">
        <v>6.1900000000000004E-2</v>
      </c>
    </row>
    <row r="235" spans="3:9" ht="15.5" x14ac:dyDescent="0.35">
      <c r="C235" t="s">
        <v>209</v>
      </c>
      <c r="I235" s="6">
        <v>8.3499999999999991E-2</v>
      </c>
    </row>
    <row r="236" spans="3:9" ht="15.5" x14ac:dyDescent="0.35">
      <c r="C236" t="s">
        <v>305</v>
      </c>
      <c r="I236" s="6">
        <v>6.4600000000000005E-2</v>
      </c>
    </row>
    <row r="237" spans="3:9" ht="15.5" x14ac:dyDescent="0.35">
      <c r="C237" t="s">
        <v>210</v>
      </c>
      <c r="D237" s="6">
        <v>5.95</v>
      </c>
    </row>
    <row r="238" spans="3:9" ht="15.5" x14ac:dyDescent="0.35">
      <c r="C238" t="s">
        <v>211</v>
      </c>
      <c r="D238" s="6">
        <v>17.989999999999998</v>
      </c>
    </row>
    <row r="239" spans="3:9" ht="15.5" x14ac:dyDescent="0.35">
      <c r="C239" t="s">
        <v>212</v>
      </c>
      <c r="D239" s="6">
        <v>7.0000000000000007E-2</v>
      </c>
    </row>
    <row r="240" spans="3:9" ht="15.5" x14ac:dyDescent="0.35">
      <c r="C240" t="s">
        <v>213</v>
      </c>
      <c r="D240" s="6">
        <v>23.87</v>
      </c>
    </row>
    <row r="241" spans="3:9" ht="15.5" x14ac:dyDescent="0.35">
      <c r="C241" t="s">
        <v>214</v>
      </c>
      <c r="D241" s="6">
        <v>15.3</v>
      </c>
    </row>
    <row r="242" spans="3:9" ht="15.5" x14ac:dyDescent="0.35">
      <c r="C242" t="s">
        <v>306</v>
      </c>
      <c r="I242" s="6">
        <v>12.37</v>
      </c>
    </row>
    <row r="243" spans="3:9" ht="15.5" x14ac:dyDescent="0.35">
      <c r="C243" t="s">
        <v>307</v>
      </c>
      <c r="I243" s="6">
        <v>19.25</v>
      </c>
    </row>
    <row r="244" spans="3:9" ht="15.5" x14ac:dyDescent="0.35">
      <c r="C244" t="s">
        <v>41</v>
      </c>
      <c r="I244" s="5">
        <v>316000000000</v>
      </c>
    </row>
    <row r="245" spans="3:9" ht="15.5" x14ac:dyDescent="0.35">
      <c r="C245" t="s">
        <v>215</v>
      </c>
      <c r="I245" s="5">
        <v>312000000000</v>
      </c>
    </row>
    <row r="246" spans="3:9" ht="15.5" x14ac:dyDescent="0.35">
      <c r="C246" t="s">
        <v>216</v>
      </c>
      <c r="I246" s="5">
        <v>1560000000</v>
      </c>
    </row>
    <row r="247" spans="3:9" ht="15.5" x14ac:dyDescent="0.35">
      <c r="C247" t="s">
        <v>217</v>
      </c>
      <c r="I247" s="6">
        <v>0.28239999999999998</v>
      </c>
    </row>
    <row r="248" spans="3:9" ht="15.5" x14ac:dyDescent="0.35">
      <c r="C248" t="s">
        <v>218</v>
      </c>
      <c r="D248" s="6">
        <v>1.6200000000000003E-2</v>
      </c>
    </row>
    <row r="249" spans="3:9" ht="15.5" x14ac:dyDescent="0.35">
      <c r="C249" t="s">
        <v>219</v>
      </c>
      <c r="D249" s="6">
        <v>8.8000000000000005E-3</v>
      </c>
    </row>
    <row r="250" spans="3:9" ht="15.5" x14ac:dyDescent="0.35">
      <c r="C250" t="s">
        <v>220</v>
      </c>
      <c r="D250" s="6">
        <v>6.0999999999999995E-3</v>
      </c>
    </row>
    <row r="251" spans="3:9" ht="15.5" x14ac:dyDescent="0.35">
      <c r="C251" t="s">
        <v>221</v>
      </c>
      <c r="D251" s="6">
        <v>0.40250000000000002</v>
      </c>
    </row>
    <row r="252" spans="3:9" ht="15.5" x14ac:dyDescent="0.35">
      <c r="C252" t="s">
        <v>222</v>
      </c>
      <c r="D252" s="6">
        <v>0.2286</v>
      </c>
    </row>
    <row r="253" spans="3:9" ht="15.5" x14ac:dyDescent="0.35">
      <c r="C253" t="s">
        <v>223</v>
      </c>
      <c r="D253" s="6">
        <v>0.52180000000000004</v>
      </c>
    </row>
    <row r="254" spans="3:9" ht="15.5" x14ac:dyDescent="0.35">
      <c r="C254" t="s">
        <v>353</v>
      </c>
      <c r="I254" s="6">
        <v>0.5</v>
      </c>
    </row>
    <row r="255" spans="3:9" ht="15.5" x14ac:dyDescent="0.35">
      <c r="C255" t="s">
        <v>354</v>
      </c>
      <c r="I255" s="6">
        <v>0.5</v>
      </c>
    </row>
    <row r="256" spans="3:9" ht="15.5" x14ac:dyDescent="0.35">
      <c r="C256" t="s">
        <v>355</v>
      </c>
      <c r="I256" s="6">
        <v>4.4000000000000004E-2</v>
      </c>
    </row>
    <row r="257" spans="3:9" ht="15.5" x14ac:dyDescent="0.35">
      <c r="C257" t="s">
        <v>356</v>
      </c>
      <c r="I257" s="6">
        <v>2.5000000000000001E-3</v>
      </c>
    </row>
    <row r="258" spans="3:9" ht="15.5" x14ac:dyDescent="0.35">
      <c r="C258" t="s">
        <v>357</v>
      </c>
      <c r="I258" t="s">
        <v>928</v>
      </c>
    </row>
    <row r="259" spans="3:9" ht="15.5" x14ac:dyDescent="0.35">
      <c r="C259" t="s">
        <v>224</v>
      </c>
      <c r="I259" s="5">
        <v>6</v>
      </c>
    </row>
    <row r="260" spans="3:9" ht="15.5" x14ac:dyDescent="0.35">
      <c r="C260" t="s">
        <v>225</v>
      </c>
      <c r="I260" s="6">
        <v>0.98</v>
      </c>
    </row>
    <row r="261" spans="3:9" ht="15.5" x14ac:dyDescent="0.35">
      <c r="C261" t="s">
        <v>226</v>
      </c>
      <c r="I261" s="6">
        <v>0.28000000000000003</v>
      </c>
    </row>
    <row r="262" spans="3:9" ht="15.5" x14ac:dyDescent="0.35">
      <c r="C262" t="s">
        <v>308</v>
      </c>
      <c r="I262" s="6">
        <v>0.26</v>
      </c>
    </row>
    <row r="263" spans="3:9" ht="15.5" x14ac:dyDescent="0.35">
      <c r="C263" t="s">
        <v>228</v>
      </c>
      <c r="I263" s="6">
        <v>0.95</v>
      </c>
    </row>
    <row r="264" spans="3:9" ht="15.5" x14ac:dyDescent="0.35">
      <c r="C264" t="s">
        <v>229</v>
      </c>
      <c r="I264" s="6">
        <v>0.32</v>
      </c>
    </row>
    <row r="265" spans="3:9" ht="15.5" x14ac:dyDescent="0.35">
      <c r="C265" t="s">
        <v>230</v>
      </c>
      <c r="I265" s="6">
        <v>0.84</v>
      </c>
    </row>
    <row r="266" spans="3:9" ht="15.5" x14ac:dyDescent="0.35">
      <c r="C266" t="s">
        <v>309</v>
      </c>
      <c r="I266" s="5">
        <v>2197000000000</v>
      </c>
    </row>
    <row r="267" spans="3:9" ht="15.5" x14ac:dyDescent="0.35">
      <c r="C267" t="s">
        <v>310</v>
      </c>
      <c r="I267" s="5">
        <v>42000000000</v>
      </c>
    </row>
    <row r="268" spans="3:9" ht="15.5" x14ac:dyDescent="0.35">
      <c r="C268" t="s">
        <v>311</v>
      </c>
      <c r="I268" s="5">
        <v>18000000000</v>
      </c>
    </row>
    <row r="269" spans="3:9" ht="15.5" x14ac:dyDescent="0.35">
      <c r="C269" t="s">
        <v>312</v>
      </c>
      <c r="I269" s="5">
        <v>10000000000</v>
      </c>
    </row>
    <row r="270" spans="3:9" ht="15.5" x14ac:dyDescent="0.35">
      <c r="C270" t="s">
        <v>231</v>
      </c>
      <c r="D270" s="5">
        <v>14000000000</v>
      </c>
    </row>
    <row r="271" spans="3:9" ht="15.5" x14ac:dyDescent="0.35">
      <c r="C271" t="s">
        <v>232</v>
      </c>
      <c r="D271" s="5">
        <v>183000000000</v>
      </c>
    </row>
    <row r="272" spans="3:9" ht="15.5" x14ac:dyDescent="0.35">
      <c r="C272" t="s">
        <v>233</v>
      </c>
      <c r="D272" s="5">
        <v>23000000000</v>
      </c>
    </row>
    <row r="273" spans="3:9" ht="15.5" x14ac:dyDescent="0.35">
      <c r="C273" t="s">
        <v>176</v>
      </c>
      <c r="D273" s="5">
        <v>151000000000</v>
      </c>
    </row>
    <row r="274" spans="3:9" ht="15.5" x14ac:dyDescent="0.35">
      <c r="C274" t="s">
        <v>175</v>
      </c>
      <c r="I274" s="5">
        <v>160000000000</v>
      </c>
    </row>
    <row r="275" spans="3:9" ht="15.5" x14ac:dyDescent="0.35">
      <c r="C275" t="s">
        <v>174</v>
      </c>
      <c r="D275" s="5">
        <v>8000000000</v>
      </c>
    </row>
    <row r="276" spans="3:9" ht="15.5" x14ac:dyDescent="0.35">
      <c r="C276" t="s">
        <v>173</v>
      </c>
      <c r="D276" s="5">
        <v>2000000000</v>
      </c>
    </row>
    <row r="277" spans="3:9" ht="15.5" x14ac:dyDescent="0.35">
      <c r="C277" t="s">
        <v>24</v>
      </c>
      <c r="D277" s="5">
        <v>11000000000</v>
      </c>
    </row>
    <row r="278" spans="3:9" ht="15.5" x14ac:dyDescent="0.35">
      <c r="C278" t="s">
        <v>21</v>
      </c>
      <c r="D278" s="5">
        <v>-4000000000</v>
      </c>
    </row>
    <row r="279" spans="3:9" ht="15.5" x14ac:dyDescent="0.35">
      <c r="C279" t="s">
        <v>234</v>
      </c>
      <c r="I279" s="5">
        <v>160000000000</v>
      </c>
    </row>
    <row r="280" spans="3:9" ht="15.5" x14ac:dyDescent="0.35">
      <c r="C280" t="s">
        <v>313</v>
      </c>
      <c r="I280" s="5">
        <v>10000000000</v>
      </c>
    </row>
    <row r="281" spans="3:9" ht="15.5" x14ac:dyDescent="0.35">
      <c r="C281" t="s">
        <v>314</v>
      </c>
      <c r="I281" s="5">
        <v>-9000000000</v>
      </c>
    </row>
    <row r="282" spans="3:9" ht="15.5" x14ac:dyDescent="0.35">
      <c r="C282" t="s">
        <v>315</v>
      </c>
      <c r="I282" s="5">
        <v>7000000000</v>
      </c>
    </row>
    <row r="283" spans="3:9" ht="15.5" x14ac:dyDescent="0.35">
      <c r="C283" t="s">
        <v>316</v>
      </c>
      <c r="I283" s="5">
        <v>-9000000000</v>
      </c>
    </row>
    <row r="284" spans="3:9" ht="15.5" x14ac:dyDescent="0.35">
      <c r="C284" t="s">
        <v>317</v>
      </c>
      <c r="I284" s="5">
        <v>1000000000</v>
      </c>
    </row>
  </sheetData>
  <pageMargins left="0.7" right="0.7" top="0.75" bottom="0.75" header="0.3" footer="0.3"/>
  <ignoredErrors>
    <ignoredError sqref="A1:N285" numberStoredAsText="1"/>
  </ignoredError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N29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1494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1495</v>
      </c>
      <c r="D2" s="2" vm="253">
        <f ca="1">IFERROR(_xlfn.STOCKHISTORY("XIDX:" &amp; $C$1, D3, , 0, 0, 1), "Libur")</f>
        <v>690</v>
      </c>
      <c r="E2" s="2" vm="254">
        <f ca="1">IFERROR(_xlfn.STOCKHISTORY("XIDX:" &amp; $C$1, E3, , 0, 0, 1), "Libur")</f>
        <v>710</v>
      </c>
      <c r="H2" s="2" vm="254">
        <f ca="1">IFERROR(INDEX(D2:G2,COUNT(D2:G2)),"")</f>
        <v>710</v>
      </c>
      <c r="I2" s="2" vm="255">
        <f t="shared" ref="I2:N2" ca="1" si="0">IFERROR(_xlfn.STOCKHISTORY("XIDX:" &amp; $C$1, I1, , 0, 0, 1), "Libur")</f>
        <v>1250</v>
      </c>
      <c r="J2" s="2" vm="256">
        <f t="shared" ca="1" si="0"/>
        <v>372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318047090000</v>
      </c>
      <c r="E4" s="2">
        <f>IFERROR(INDEX(E51:E500,MATCH($C$4,$C$51:$C$500,0)),"")</f>
        <v>261664006000</v>
      </c>
      <c r="H4" s="2">
        <f>IFERROR(SUM(D4:G4)*(4/MAX(1,COUNT(D4:G4))),"")</f>
        <v>1159422192000</v>
      </c>
      <c r="I4" s="2">
        <f t="shared" ref="I4:N4" si="1">IFERROR(INDEX(I51:I500,MATCH($C$4,$C$51:$C$500,0)),"")</f>
        <v>970228976000</v>
      </c>
      <c r="J4" s="2">
        <f t="shared" si="1"/>
        <v>920552022000</v>
      </c>
      <c r="K4" s="2">
        <f t="shared" si="1"/>
        <v>931005802000</v>
      </c>
      <c r="L4" s="2">
        <f t="shared" si="1"/>
        <v>670120383000</v>
      </c>
      <c r="M4" s="2">
        <f t="shared" si="1"/>
        <v>627716931000</v>
      </c>
      <c r="N4" s="2">
        <f t="shared" si="1"/>
        <v>83598923000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154487599000</v>
      </c>
      <c r="E5" s="2">
        <f>IFERROR(INDEX(E51:E500,MATCH($C$5,$C$51:$C$500,0)),"")</f>
        <v>110934189000</v>
      </c>
      <c r="H5" s="2">
        <f>IFERROR(SUM(D5:G5)*(4/MAX(1,COUNT(D5:G5))),"")</f>
        <v>530843576000</v>
      </c>
      <c r="I5" s="2">
        <f t="shared" ref="I5:N5" si="2">IFERROR(INDEX(I51:I500,MATCH($C$5,$C$51:$C$500,0)),"")</f>
        <v>374498224000</v>
      </c>
      <c r="J5" s="2">
        <f t="shared" si="2"/>
        <v>289868422000</v>
      </c>
      <c r="K5" s="2">
        <f t="shared" si="2"/>
        <v>186875712000</v>
      </c>
      <c r="L5" s="2">
        <f t="shared" si="2"/>
        <v>163196788000</v>
      </c>
      <c r="M5" s="2">
        <f t="shared" si="2"/>
        <v>189098043000</v>
      </c>
      <c r="N5" s="2">
        <f t="shared" si="2"/>
        <v>-48072919000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2267758152000</v>
      </c>
      <c r="E6" s="2">
        <f>IFERROR(INDEX(E51:E500,MATCH($C$6,$C$51:$C$500,0)),"")</f>
        <v>2300024274000</v>
      </c>
      <c r="H6" s="2">
        <f>IFERROR(INDEX(D6:G6,COUNT(D6:G6)),"")</f>
        <v>2300024274000</v>
      </c>
      <c r="I6" s="2">
        <f t="shared" ref="I6:N6" si="3">IFERROR(INDEX(I51:I500,MATCH($C$6,$C$51:$C$500,0)),"")</f>
        <v>2175816104000</v>
      </c>
      <c r="J6" s="2">
        <f t="shared" si="3"/>
        <v>1817593689000</v>
      </c>
      <c r="K6" s="2">
        <f t="shared" si="3"/>
        <v>634775362000</v>
      </c>
      <c r="L6" s="2">
        <f t="shared" si="3"/>
        <v>347674099000</v>
      </c>
      <c r="M6" s="2">
        <f t="shared" si="3"/>
        <v>196240528000</v>
      </c>
      <c r="N6" s="2">
        <f t="shared" si="3"/>
        <v>7603469000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15.83</v>
      </c>
      <c r="E7" s="3">
        <f>IFERROR(INDEX(E51:E500,MATCH($C$7,$C$51:$C$500,0))/1000000000,"")</f>
        <v>15.83</v>
      </c>
      <c r="H7" s="3">
        <f>IFERROR(INDEX(D7:G7,COUNT(D7:G7)),"")</f>
        <v>15.83</v>
      </c>
      <c r="I7" s="3">
        <f t="shared" ref="I7:N7" si="4">IFERROR(INDEX(I51:I500,MATCH($C$7,$C$51:$C$500,0))/1000000000,"")</f>
        <v>15.83</v>
      </c>
      <c r="J7" s="3">
        <f t="shared" si="4"/>
        <v>15.83</v>
      </c>
      <c r="K7" s="3">
        <f t="shared" si="4"/>
        <v>12.66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-23000000000</v>
      </c>
      <c r="E8" s="2">
        <f>IFERROR(INDEX(E51:E500,MATCH("Free cash flow (Quarter)",$C$51:$C$500,0)),"")</f>
        <v>10000000000</v>
      </c>
      <c r="H8" s="2">
        <f>IFERROR(INDEX(D8:G8,COUNT(D8:G8)),"")</f>
        <v>10000000000</v>
      </c>
      <c r="I8" s="2">
        <f t="shared" ref="I8:N8" si="5">IFERROR(INDEX(I51:I500,MATCH($C$8,$C$51:$C$500,0)),"")</f>
        <v>174000000000</v>
      </c>
      <c r="J8" s="2">
        <f t="shared" si="5"/>
        <v>-150000000000</v>
      </c>
      <c r="K8" s="2">
        <f t="shared" si="5"/>
        <v>-166000000000</v>
      </c>
      <c r="L8" s="2">
        <f t="shared" si="5"/>
        <v>11000000000</v>
      </c>
      <c r="M8" s="2">
        <f t="shared" si="5"/>
        <v>47000000000</v>
      </c>
      <c r="N8" s="2">
        <f t="shared" si="5"/>
        <v>-181000000000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-1.43</v>
      </c>
      <c r="E9" s="3">
        <f>IFERROR(INDEX(E51:E500,MATCH("Free cash flow per share (Quarter)",$C$51:$C$500,0)),"")</f>
        <v>0.62</v>
      </c>
      <c r="H9" s="3">
        <f>IFERROR(INDEX(D9:G9,COUNT(D9:G9)),"")</f>
        <v>0.62</v>
      </c>
      <c r="I9" s="3">
        <f t="shared" ref="I9:N9" si="6">IFERROR(INDEX(I51:I500,MATCH($C$9,$C$51:$C$500,0)),"")</f>
        <v>11.01</v>
      </c>
      <c r="J9" s="3">
        <f t="shared" si="6"/>
        <v>-9.51</v>
      </c>
      <c r="K9" s="3">
        <f t="shared" si="6"/>
        <v>-13.13</v>
      </c>
      <c r="L9" s="3">
        <f t="shared" si="6"/>
        <v>209880.69</v>
      </c>
      <c r="M9" s="3">
        <f t="shared" si="6"/>
        <v>923264.41</v>
      </c>
      <c r="N9" s="3">
        <f t="shared" si="6"/>
        <v>-3556443.33</v>
      </c>
    </row>
    <row r="10" spans="1:14" ht="15.5" x14ac:dyDescent="0.35">
      <c r="C10" t="s">
        <v>18</v>
      </c>
      <c r="D10" s="3">
        <f ca="1">IFERROR(IF(D9=0,"",D2/D9),"")</f>
        <v>-482.51748251748256</v>
      </c>
      <c r="E10" s="3">
        <f ca="1">IFERROR(IF(E9=0,"",E2/E9),"")</f>
        <v>1145.1612903225807</v>
      </c>
      <c r="I10" s="3">
        <f t="shared" ref="I10:N10" ca="1" si="7">IFERROR(IF(I9=0,"",I2/I9),"")</f>
        <v>113.53315168029064</v>
      </c>
      <c r="J10" s="3">
        <f t="shared" ca="1" si="7"/>
        <v>-39.116719242902207</v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58599450000</v>
      </c>
      <c r="E11" s="2">
        <f>IFERROR(INDEX(E51:E500,MATCH($C$11,$C$51:$C$500,0)),"")</f>
        <v>17408979000</v>
      </c>
      <c r="H11" s="2">
        <f>IFERROR(INDEX(D11:G11,COUNT(D11:G11)),"")</f>
        <v>17408979000</v>
      </c>
      <c r="I11" s="2">
        <f t="shared" ref="I11:N11" si="8">IFERROR(INDEX(I51:I500,MATCH($C$11,$C$51:$C$500,0)),"")</f>
        <v>8512596000</v>
      </c>
      <c r="J11" s="2">
        <f t="shared" si="8"/>
        <v>67024086000</v>
      </c>
      <c r="K11" s="2">
        <f t="shared" si="8"/>
        <v>1217057000</v>
      </c>
      <c r="L11" s="2">
        <f t="shared" si="8"/>
        <v>36428128000</v>
      </c>
      <c r="M11" s="2">
        <f t="shared" si="8"/>
        <v>14096598000</v>
      </c>
      <c r="N11" s="2">
        <f t="shared" si="8"/>
        <v>1044720000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220000000000</v>
      </c>
      <c r="E12" s="2">
        <f>IFERROR(INDEX(E51:E500,MATCH("Net Debt (Quarter)",$C$51:$C$500,0)),"")</f>
        <v>176000000000</v>
      </c>
      <c r="H12" s="2">
        <f>IFERROR(INDEX(D12:G12,COUNT(D12:G12)),"")</f>
        <v>176000000000</v>
      </c>
      <c r="I12" s="2">
        <f t="shared" ref="I12:N12" si="9">IFERROR(INDEX(I51:I500,MATCH($C$12,$C$51:$C$500,0)),"")</f>
        <v>205000000000</v>
      </c>
      <c r="J12" s="2">
        <f t="shared" si="9"/>
        <v>301000000000</v>
      </c>
      <c r="K12" s="2">
        <f t="shared" si="9"/>
        <v>984000000000</v>
      </c>
      <c r="L12" s="2">
        <f t="shared" si="9"/>
        <v>875000000000</v>
      </c>
      <c r="M12" s="2">
        <f t="shared" si="9"/>
        <v>853000000000</v>
      </c>
      <c r="N12" s="2">
        <f t="shared" si="9"/>
        <v>822000000000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279000000000</v>
      </c>
      <c r="E13" s="2">
        <f>IFERROR(INDEX(E51:E500,MATCH("Total Debt (Quarter)",$C$51:$C$500,0)),"")</f>
        <v>193000000000</v>
      </c>
      <c r="H13" s="2">
        <f>IFERROR(INDEX(D13:G13,COUNT(D13:G13)),"")</f>
        <v>193000000000</v>
      </c>
      <c r="I13" s="2">
        <f t="shared" ref="I13:N13" si="10">IFERROR(INDEX(I51:I500,MATCH($C$13,$C$51:$C$500,0)),"")</f>
        <v>213000000000</v>
      </c>
      <c r="J13" s="2">
        <f t="shared" si="10"/>
        <v>368000000000</v>
      </c>
      <c r="K13" s="2">
        <f t="shared" si="10"/>
        <v>985000000000</v>
      </c>
      <c r="L13" s="2">
        <f t="shared" si="10"/>
        <v>911000000000</v>
      </c>
      <c r="M13" s="2">
        <f t="shared" si="10"/>
        <v>867000000000</v>
      </c>
      <c r="N13" s="2">
        <f t="shared" si="10"/>
        <v>824000000000</v>
      </c>
    </row>
    <row r="14" spans="1:14" ht="15.5" x14ac:dyDescent="0.35">
      <c r="C14" t="s">
        <v>27</v>
      </c>
      <c r="D14" s="2">
        <f>IFERROR(INDEX(D51:D500,MATCH($C$14,$C$51:$C$500,0)),"")</f>
        <v>-5631859000</v>
      </c>
      <c r="E14" s="2">
        <f>IFERROR(INDEX(E51:E500,MATCH($C$14,$C$51:$C$500,0)),"")</f>
        <v>-6049645000</v>
      </c>
      <c r="H14" s="2">
        <f>IFERROR(SUM(D14:G14)*(4/MAX(1,COUNT(D14:G14))),"")</f>
        <v>-23363008000</v>
      </c>
      <c r="I14" s="2">
        <f t="shared" ref="I14:N14" si="11">IFERROR(INDEX(I51:I500,MATCH($C$14,$C$51:$C$500,0)),"")</f>
        <v>-34479603000</v>
      </c>
      <c r="J14" s="2">
        <f t="shared" si="11"/>
        <v>-96396150000</v>
      </c>
      <c r="K14" s="2">
        <f t="shared" si="11"/>
        <v>-193498733000</v>
      </c>
      <c r="L14" s="2">
        <f t="shared" si="11"/>
        <v>-178491631000</v>
      </c>
      <c r="M14" s="2">
        <f t="shared" si="11"/>
        <v>-169084886000</v>
      </c>
      <c r="N14" s="2">
        <f t="shared" si="11"/>
        <v>-94762126000</v>
      </c>
    </row>
    <row r="15" spans="1:14" ht="15.5" x14ac:dyDescent="0.35">
      <c r="C15" t="s">
        <v>28</v>
      </c>
      <c r="D15" s="2">
        <f>IFERROR(INDEX(D51:D500,MATCH($C$15,$C$51:$C$500,0)),"")</f>
        <v>-30883519000</v>
      </c>
      <c r="E15" s="2">
        <f>IFERROR(INDEX(E51:E500,MATCH($C$15,$C$51:$C$500,0)),"")</f>
        <v>-21055786000</v>
      </c>
      <c r="H15" s="2">
        <f>IFERROR(SUM(D15:G15)*(4/MAX(1,COUNT(D15:G15))),"")</f>
        <v>-103878610000</v>
      </c>
      <c r="I15" s="2">
        <f t="shared" ref="I15:N15" si="12">IFERROR(INDEX(I51:I500,MATCH($C$15,$C$51:$C$500,0)),"")</f>
        <v>-74073666000</v>
      </c>
      <c r="J15" s="2">
        <f t="shared" si="12"/>
        <v>-38736482000</v>
      </c>
      <c r="K15" s="2">
        <f t="shared" si="12"/>
        <v>-11287891000</v>
      </c>
      <c r="L15" s="2">
        <f t="shared" si="12"/>
        <v>4617118000</v>
      </c>
      <c r="M15" s="2">
        <f t="shared" si="12"/>
        <v>-2478418000</v>
      </c>
      <c r="N15" s="2">
        <f t="shared" si="12"/>
        <v>4680438000</v>
      </c>
    </row>
    <row r="16" spans="1:14" ht="15.5" x14ac:dyDescent="0.35">
      <c r="C16" t="s">
        <v>29</v>
      </c>
      <c r="D16" s="2">
        <f>IFERROR(INDEX(D51:D500,MATCH($C$16,$C$51:$C$500,0)),"")</f>
        <v>204299691000</v>
      </c>
      <c r="E16" s="2">
        <f>IFERROR(INDEX(E51:E500,MATCH($C$16,$C$51:$C$500,0)),"")</f>
        <v>145210850000</v>
      </c>
      <c r="H16" s="2">
        <f>IFERROR(SUM(D16:G16)*(4/MAX(1,COUNT(D16:G16))),"")</f>
        <v>699021082000</v>
      </c>
      <c r="I16" s="2">
        <f t="shared" ref="I16:N16" si="13">IFERROR(INDEX(I51:I500,MATCH($C$16,$C$51:$C$500,0)),"")</f>
        <v>496949048000</v>
      </c>
      <c r="J16" s="2">
        <f t="shared" si="13"/>
        <v>338356932000</v>
      </c>
      <c r="K16" s="2">
        <f t="shared" si="13"/>
        <v>194198208000</v>
      </c>
      <c r="L16" s="2">
        <f t="shared" si="13"/>
        <v>147198870000</v>
      </c>
      <c r="M16" s="2">
        <f t="shared" si="13"/>
        <v>191126663000</v>
      </c>
      <c r="N16" s="2">
        <f t="shared" si="13"/>
        <v>-58384263000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38</v>
      </c>
      <c r="C19" t="s">
        <v>39</v>
      </c>
    </row>
    <row r="20" spans="1:14" ht="15.5" x14ac:dyDescent="0.35">
      <c r="A20" t="s">
        <v>40</v>
      </c>
      <c r="C20" t="s">
        <v>41</v>
      </c>
      <c r="D20" s="2">
        <f ca="1">IFERROR(D21*D2,"")</f>
        <v>10922700000000</v>
      </c>
      <c r="E20" s="2">
        <f ca="1">IFERROR(E21*E2,"")</f>
        <v>11239300000000</v>
      </c>
      <c r="H20" s="2">
        <f t="shared" ref="H20:N20" ca="1" si="14">IFERROR(H21*H2,"")</f>
        <v>11239300000000</v>
      </c>
      <c r="I20" s="2">
        <f t="shared" ca="1" si="14"/>
        <v>19787500000000</v>
      </c>
      <c r="J20" s="2">
        <f t="shared" ca="1" si="14"/>
        <v>5888760000000</v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15830000000</v>
      </c>
      <c r="E21" s="2">
        <f>IFERROR(INDEX(E51:E500,MATCH($C$7,$C$51:$C$500,0)),"")</f>
        <v>15830000000</v>
      </c>
      <c r="H21" s="2">
        <f>IFERROR(INDEX(D21:G21,COUNT(D21:G21)),"")</f>
        <v>15830000000</v>
      </c>
      <c r="I21" s="2">
        <f t="shared" ref="I21:N21" si="15">IFERROR(INDEX(I51:I500,MATCH($C$7,$C$51:$C$500,0)),"")</f>
        <v>15830000000</v>
      </c>
      <c r="J21" s="2">
        <f t="shared" si="15"/>
        <v>15830000000</v>
      </c>
      <c r="K21" s="2">
        <f t="shared" si="15"/>
        <v>12660000000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42</v>
      </c>
      <c r="C23" t="s">
        <v>43</v>
      </c>
      <c r="D23" s="3">
        <f>IFERROR(D5/D6*100,"")</f>
        <v>6.8123489651554348</v>
      </c>
      <c r="E23" s="3">
        <f>IFERROR(E5/E6*100,"")</f>
        <v>4.8231747053292189</v>
      </c>
      <c r="H23" s="3">
        <f t="shared" ref="H23:N23" si="16">IFERROR(H5/H6*100,"")</f>
        <v>23.079911894877682</v>
      </c>
      <c r="I23" s="3">
        <f t="shared" si="16"/>
        <v>17.211850914768302</v>
      </c>
      <c r="J23" s="3">
        <f t="shared" si="16"/>
        <v>15.947921901042648</v>
      </c>
      <c r="K23" s="3">
        <f t="shared" si="16"/>
        <v>29.4396605771224</v>
      </c>
      <c r="L23" s="3">
        <f t="shared" si="16"/>
        <v>46.939587524464969</v>
      </c>
      <c r="M23" s="3">
        <f t="shared" si="16"/>
        <v>96.360341529452072</v>
      </c>
      <c r="N23" s="3">
        <f t="shared" si="16"/>
        <v>-632.24981912861097</v>
      </c>
    </row>
    <row r="24" spans="1:14" ht="15.5" x14ac:dyDescent="0.35">
      <c r="C24" t="s">
        <v>44</v>
      </c>
      <c r="D24" s="4">
        <f>IFERROR(_xlfn.RRI(5,I23,D23),"")</f>
        <v>-0.16920502280949834</v>
      </c>
      <c r="E24" s="4">
        <f>IFERROR(_xlfn.RRI(5,J23,E23),"")</f>
        <v>-0.21272623627929454</v>
      </c>
      <c r="H24" s="4">
        <f t="shared" ref="H24:N24" si="17">IFERROR(_xlfn.RRI(5,M23,H23),"")</f>
        <v>-0.24860696823840123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45</v>
      </c>
      <c r="C25" t="s">
        <v>46</v>
      </c>
      <c r="D25" s="3">
        <f>IFERROR(INDEX(D51:D500,MATCH($A$25,$C$51:$C$500,0)),"")</f>
        <v>9.76</v>
      </c>
      <c r="E25" s="3">
        <f>IFERROR(INDEX(E51:E500,MATCH($A$25,$C$51:$C$500,0)),"")</f>
        <v>7.01</v>
      </c>
      <c r="H25" s="3">
        <f>IFERROR(INDEX(D25:G25,COUNT(D25:G25)),"")</f>
        <v>7.01</v>
      </c>
      <c r="I25" s="3">
        <f t="shared" ref="I25:N25" si="18">IFERROR(INDEX(I51:I500,MATCH($C$25,$C$51:$C$500,0)),"")</f>
        <v>23.65</v>
      </c>
      <c r="J25" s="3">
        <f t="shared" si="18"/>
        <v>18.28</v>
      </c>
      <c r="K25" s="3">
        <f t="shared" si="18"/>
        <v>14.75</v>
      </c>
      <c r="L25" s="3">
        <f t="shared" si="18"/>
        <v>3207435.39</v>
      </c>
      <c r="M25" s="3">
        <f t="shared" si="18"/>
        <v>3708024.1</v>
      </c>
      <c r="N25" s="3">
        <f t="shared" si="18"/>
        <v>-942606.25</v>
      </c>
    </row>
    <row r="26" spans="1:14" ht="15.5" x14ac:dyDescent="0.35">
      <c r="C26" t="s">
        <v>47</v>
      </c>
      <c r="D26" s="4">
        <f>IFERROR(_xlfn.RRI(5,I25,D25),"")</f>
        <v>-0.16223206403110235</v>
      </c>
      <c r="E26" s="4">
        <f>IFERROR(_xlfn.RRI(5,J25,E25),"")</f>
        <v>-0.17444052666991128</v>
      </c>
      <c r="H26" s="4">
        <f t="shared" ref="H26:N26" si="19">IFERROR(_xlfn.RRI(5,M25,H25),"")</f>
        <v>-0.92833368172490738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48</v>
      </c>
      <c r="D27" s="3">
        <f>IFERROR(D4/D21,"")</f>
        <v>20.091414403032218</v>
      </c>
      <c r="E27" s="3">
        <f>IFERROR(E4/E21,"")</f>
        <v>16.529627668982943</v>
      </c>
      <c r="H27" s="3">
        <f t="shared" ref="H27:N27" si="20">IFERROR(H4/H21,"")</f>
        <v>73.242084144030329</v>
      </c>
      <c r="I27" s="3">
        <f t="shared" si="20"/>
        <v>61.290522804801007</v>
      </c>
      <c r="J27" s="3">
        <f t="shared" si="20"/>
        <v>58.152370309538853</v>
      </c>
      <c r="K27" s="3">
        <f t="shared" si="20"/>
        <v>73.539162875197476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49</v>
      </c>
      <c r="D28" s="4">
        <f>IFERROR(_xlfn.RRI(5,I27,D27),"")</f>
        <v>-0.1999383802226683</v>
      </c>
      <c r="E28" s="4">
        <f>IFERROR(_xlfn.RRI(5,J27,E27),"")</f>
        <v>-0.22243065610842627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50</v>
      </c>
      <c r="H29" s="4">
        <f t="shared" ref="H29:N29" si="22">IFERROR(((H25-I25)/I25)*100%,"")</f>
        <v>-0.70359408033826643</v>
      </c>
      <c r="I29" s="4">
        <f t="shared" si="22"/>
        <v>0.29376367614879634</v>
      </c>
      <c r="J29" s="4">
        <f t="shared" si="22"/>
        <v>0.23932203389830517</v>
      </c>
      <c r="K29" s="4">
        <f t="shared" si="22"/>
        <v>-0.99999540131032849</v>
      </c>
      <c r="L29" s="4">
        <f t="shared" si="22"/>
        <v>-0.13500147153844008</v>
      </c>
      <c r="M29" s="4">
        <f t="shared" si="22"/>
        <v>-4.9337996114496372</v>
      </c>
      <c r="N29" s="4" t="str">
        <f t="shared" si="22"/>
        <v/>
      </c>
    </row>
    <row r="30" spans="1:14" ht="15.5" x14ac:dyDescent="0.35">
      <c r="C30" t="s">
        <v>51</v>
      </c>
      <c r="H30" s="4">
        <f t="shared" ref="H30:N30" si="23">IFERROR(((H27-I27)/I27)*100%,"")</f>
        <v>0.19499852166855938</v>
      </c>
      <c r="I30" s="4">
        <f t="shared" si="23"/>
        <v>5.3964309254431152E-2</v>
      </c>
      <c r="J30" s="4">
        <f t="shared" si="23"/>
        <v>-0.20923263148604757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135.44</v>
      </c>
      <c r="E32" s="3">
        <f>IFERROR(INDEX(E51:E500,MATCH($A$32,$C$51:$C$500,0)),"")</f>
        <v>138.66999999999999</v>
      </c>
      <c r="H32" s="3">
        <f>IFERROR(INDEX(D32:G32,COUNT(D32:G32)),"")</f>
        <v>138.66999999999999</v>
      </c>
      <c r="I32" s="3">
        <f t="shared" ref="I32:N32" si="24">IFERROR(INDEX(I51:I500,MATCH($C$32,$C$51:$C$500,0)),"")</f>
        <v>131.66999999999999</v>
      </c>
      <c r="J32" s="3">
        <f t="shared" si="24"/>
        <v>112.1</v>
      </c>
      <c r="K32" s="3">
        <f t="shared" si="24"/>
        <v>50.22</v>
      </c>
      <c r="L32" s="3">
        <f t="shared" si="24"/>
        <v>6761728.4699999997</v>
      </c>
      <c r="M32" s="3">
        <f t="shared" si="24"/>
        <v>3561791.45</v>
      </c>
      <c r="N32" s="3">
        <f t="shared" si="24"/>
        <v>-146013.31</v>
      </c>
    </row>
    <row r="33" spans="1:14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5.24</v>
      </c>
      <c r="E33" s="3">
        <f>IFERROR(INDEX(E51:E500,MATCH($A$33,$C$51:$C$500,0)),"")</f>
        <v>4.83</v>
      </c>
      <c r="H33" s="3">
        <f>IFERROR(INDEX(D33:G33,COUNT(D33:G33)),"")</f>
        <v>4.83</v>
      </c>
      <c r="I33" s="3">
        <f t="shared" ref="I33:N33" si="25">IFERROR(INDEX(I51:I500,MATCH($C$33,$C$51:$C$500,0)),"")</f>
        <v>9.49</v>
      </c>
      <c r="J33" s="3">
        <f t="shared" si="25"/>
        <v>3.32</v>
      </c>
      <c r="K33" s="3">
        <f t="shared" si="25"/>
        <v>0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72.75</v>
      </c>
      <c r="E34" s="3">
        <f>IFERROR(INDEX(E51:E500,MATCH($A$34,$C$51:$C$500,0)),"")</f>
        <v>95.58</v>
      </c>
      <c r="H34" s="3">
        <f>IFERROR(INDEX(D34:G34,COUNT(D34:G34)),"")</f>
        <v>95.58</v>
      </c>
      <c r="I34" s="3">
        <f t="shared" ref="I34:N34" si="26">IFERROR(INDEX(I51:I500,MATCH($C$34,$C$51:$C$500,0)),"")</f>
        <v>52.85</v>
      </c>
      <c r="J34" s="3">
        <f t="shared" si="26"/>
        <v>20.350000000000001</v>
      </c>
      <c r="K34" s="3">
        <f t="shared" si="26"/>
        <v>0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35.33</v>
      </c>
      <c r="E35" s="3">
        <f>IFERROR(INDEX(E51:E500,MATCH($A$35,$C$51:$C$500,0)),"")</f>
        <v>40.520000000000003</v>
      </c>
      <c r="H35" s="3">
        <f>IFERROR(INDEX(D35:G35,COUNT(D35:G35)),"")</f>
        <v>40.520000000000003</v>
      </c>
      <c r="I35" s="3">
        <f t="shared" ref="I35:N35" si="27">IFERROR(INDEX(I51:I500,MATCH($C$35,$C$51:$C$500,0)),"")</f>
        <v>20.39</v>
      </c>
      <c r="J35" s="3">
        <f t="shared" si="27"/>
        <v>6.4</v>
      </c>
      <c r="K35" s="3">
        <f t="shared" si="27"/>
        <v>0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64</v>
      </c>
      <c r="C36" t="s">
        <v>65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N36" si="28">IFERROR(INDEX(H51:H500,MATCH($C$36,$C$51:$C$500,0)),"")</f>
        <v>0.38770000000000004</v>
      </c>
      <c r="I36" s="4">
        <f t="shared" si="28"/>
        <v>0.54969999999999997</v>
      </c>
      <c r="J36" s="4">
        <f t="shared" si="28"/>
        <v>0.2462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66</v>
      </c>
      <c r="C37" t="s">
        <v>67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N37" si="29">IFERROR(INDEX(H51:H500,MATCH($C$37,$C$51:$C$500,0)),"")</f>
        <v>13</v>
      </c>
      <c r="I37" s="3">
        <f t="shared" si="29"/>
        <v>13</v>
      </c>
      <c r="J37" s="3">
        <f t="shared" si="29"/>
        <v>4.5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73</v>
      </c>
      <c r="C51" t="s">
        <v>6</v>
      </c>
      <c r="D51" s="5">
        <v>318047090000</v>
      </c>
      <c r="E51" s="5">
        <v>261664006000</v>
      </c>
      <c r="F51" s="5">
        <v>205521019000</v>
      </c>
      <c r="G51" s="5">
        <v>219827585000</v>
      </c>
      <c r="I51" s="5">
        <v>970228976000</v>
      </c>
      <c r="J51" s="5">
        <v>920552022000</v>
      </c>
      <c r="K51" s="5">
        <v>931005802000</v>
      </c>
      <c r="L51" s="5">
        <v>670120383000</v>
      </c>
      <c r="M51" s="5">
        <v>627716931000</v>
      </c>
      <c r="N51" s="5">
        <v>83598923000</v>
      </c>
    </row>
    <row r="52" spans="2:14" ht="15.5" x14ac:dyDescent="0.35">
      <c r="C52" t="s">
        <v>74</v>
      </c>
      <c r="D52" s="5">
        <v>-161014491000</v>
      </c>
      <c r="E52" s="5">
        <v>-137685127000</v>
      </c>
      <c r="F52" s="5">
        <v>-129464915000</v>
      </c>
      <c r="G52" s="5">
        <v>-125203617000</v>
      </c>
      <c r="I52" s="5">
        <v>-529839224000</v>
      </c>
      <c r="J52" s="5">
        <v>-519624281000</v>
      </c>
      <c r="K52" s="5">
        <v>-554128572000</v>
      </c>
      <c r="L52" s="5">
        <v>-368903994000</v>
      </c>
      <c r="M52" s="5">
        <v>-324762816000</v>
      </c>
      <c r="N52" s="5">
        <v>-88852404000</v>
      </c>
    </row>
    <row r="53" spans="2:14" ht="15.5" x14ac:dyDescent="0.35">
      <c r="C53" t="s">
        <v>75</v>
      </c>
      <c r="D53" s="5">
        <v>157032599000</v>
      </c>
      <c r="E53" s="5">
        <v>123978879000</v>
      </c>
      <c r="F53" s="5">
        <v>76056104000</v>
      </c>
      <c r="G53" s="5">
        <v>94623968000</v>
      </c>
      <c r="I53" s="5">
        <v>440389752000</v>
      </c>
      <c r="J53" s="5">
        <v>400927741000</v>
      </c>
      <c r="K53" s="5">
        <v>376877230000</v>
      </c>
      <c r="L53" s="5">
        <v>301216389000</v>
      </c>
      <c r="M53" s="5">
        <v>302954115000</v>
      </c>
      <c r="N53" s="5">
        <v>-5253481000</v>
      </c>
    </row>
    <row r="54" spans="2:14" ht="15.5" x14ac:dyDescent="0.35">
      <c r="C54" t="s">
        <v>76</v>
      </c>
      <c r="D54" s="5">
        <v>-26942574000</v>
      </c>
      <c r="E54" s="5">
        <v>-20837397000</v>
      </c>
      <c r="F54" s="5">
        <v>-18753502000</v>
      </c>
      <c r="G54" s="5">
        <v>-17000086000</v>
      </c>
      <c r="I54" s="5">
        <v>-80823571000</v>
      </c>
      <c r="J54" s="5">
        <v>-78837812000</v>
      </c>
      <c r="K54" s="5">
        <v>-70638923000</v>
      </c>
      <c r="L54" s="5">
        <v>-37390193000</v>
      </c>
      <c r="M54" s="5">
        <v>-26589153000</v>
      </c>
      <c r="N54" s="5">
        <v>-20398087000</v>
      </c>
    </row>
    <row r="55" spans="2:14" ht="15.5" x14ac:dyDescent="0.35">
      <c r="C55" t="s">
        <v>361</v>
      </c>
      <c r="D55" s="5">
        <v>-26942574000</v>
      </c>
      <c r="E55" s="5">
        <v>-20837397000</v>
      </c>
      <c r="F55" s="5">
        <v>-18753502000</v>
      </c>
      <c r="G55" s="5">
        <v>-17000086000</v>
      </c>
      <c r="I55" s="5">
        <v>-80823571000</v>
      </c>
      <c r="J55" s="5">
        <v>-78837812000</v>
      </c>
      <c r="K55" s="5">
        <v>-70638923000</v>
      </c>
      <c r="L55" s="5">
        <v>-37390193000</v>
      </c>
      <c r="M55" s="5">
        <v>-26589153000</v>
      </c>
      <c r="N55" s="5">
        <v>-20398087000</v>
      </c>
    </row>
    <row r="56" spans="2:14" ht="15.5" x14ac:dyDescent="0.35">
      <c r="C56" t="s">
        <v>78</v>
      </c>
      <c r="D56" s="5">
        <v>130090025000</v>
      </c>
      <c r="E56" s="5">
        <v>103141482000</v>
      </c>
      <c r="F56" s="5">
        <v>57302602000</v>
      </c>
      <c r="G56" s="5">
        <v>77623882000</v>
      </c>
      <c r="I56" s="5">
        <v>359566181000</v>
      </c>
      <c r="J56" s="5">
        <v>322089929000</v>
      </c>
      <c r="K56" s="5">
        <v>306238307000</v>
      </c>
      <c r="L56" s="5">
        <v>263826196000</v>
      </c>
      <c r="M56" s="5">
        <v>276364962000</v>
      </c>
      <c r="N56" s="5">
        <v>-25651568000</v>
      </c>
    </row>
    <row r="57" spans="2:14" ht="15.5" x14ac:dyDescent="0.35">
      <c r="C57" t="s">
        <v>79</v>
      </c>
      <c r="D57" s="5">
        <v>74209666000</v>
      </c>
      <c r="E57" s="5">
        <v>42069368000</v>
      </c>
      <c r="F57" s="5">
        <v>51298738000</v>
      </c>
      <c r="G57" s="5">
        <v>38645214000</v>
      </c>
      <c r="I57" s="5">
        <v>137382867000</v>
      </c>
      <c r="J57" s="5">
        <v>16267003000</v>
      </c>
      <c r="K57" s="5">
        <v>-112040099000</v>
      </c>
      <c r="L57" s="5">
        <v>-116627326000</v>
      </c>
      <c r="M57" s="5">
        <v>-85238299000</v>
      </c>
      <c r="N57" s="5">
        <v>-32732695000</v>
      </c>
    </row>
    <row r="58" spans="2:14" ht="15.5" x14ac:dyDescent="0.35">
      <c r="C58" t="s">
        <v>80</v>
      </c>
      <c r="D58" s="5">
        <v>44048710000</v>
      </c>
      <c r="E58" s="5">
        <v>41915562000</v>
      </c>
      <c r="F58" s="5">
        <v>58774640000</v>
      </c>
      <c r="G58" s="5">
        <v>33141155000</v>
      </c>
      <c r="I58" s="5">
        <v>169023686000</v>
      </c>
      <c r="J58" s="5">
        <v>149227853000</v>
      </c>
      <c r="K58" s="5">
        <v>124031748000</v>
      </c>
      <c r="L58" s="5">
        <v>136307706000</v>
      </c>
      <c r="M58" s="5">
        <v>106436938000</v>
      </c>
      <c r="N58" s="5">
        <v>66641897000</v>
      </c>
    </row>
    <row r="59" spans="2:14" ht="15.5" x14ac:dyDescent="0.35">
      <c r="C59" t="s">
        <v>242</v>
      </c>
      <c r="D59" s="5">
        <v>43435106000</v>
      </c>
      <c r="E59" s="5">
        <v>10397920000</v>
      </c>
      <c r="F59" s="5">
        <v>4812368000</v>
      </c>
      <c r="G59" s="5">
        <v>20278813000</v>
      </c>
      <c r="I59" s="5">
        <v>23046824000</v>
      </c>
      <c r="J59" s="5">
        <v>2299586000</v>
      </c>
      <c r="K59" s="5">
        <v>2561163000</v>
      </c>
      <c r="L59" s="5">
        <v>-40178408000</v>
      </c>
      <c r="M59" s="5">
        <v>1167972000</v>
      </c>
      <c r="N59" s="5">
        <v>4583558000</v>
      </c>
    </row>
    <row r="60" spans="2:14" ht="15.5" x14ac:dyDescent="0.35">
      <c r="C60" t="s">
        <v>433</v>
      </c>
      <c r="D60" s="5">
        <v>-2706601000</v>
      </c>
      <c r="E60" s="5">
        <v>-1994973000</v>
      </c>
      <c r="F60" s="5">
        <v>-1586554000</v>
      </c>
      <c r="G60" s="5">
        <v>-1688468000</v>
      </c>
      <c r="I60" s="5">
        <v>-7422358000</v>
      </c>
      <c r="J60" s="5">
        <v>-7368017000</v>
      </c>
      <c r="K60" s="5">
        <v>-8020321000</v>
      </c>
      <c r="L60" s="5">
        <v>-6063889000</v>
      </c>
      <c r="M60" s="5">
        <v>-5350402000</v>
      </c>
      <c r="N60" s="5">
        <v>-429200000</v>
      </c>
    </row>
    <row r="61" spans="2:14" ht="15.5" x14ac:dyDescent="0.35">
      <c r="C61" t="s">
        <v>27</v>
      </c>
      <c r="D61" s="5">
        <v>-5631859000</v>
      </c>
      <c r="E61" s="5">
        <v>-6049645000</v>
      </c>
      <c r="F61" s="5">
        <v>-6737859000</v>
      </c>
      <c r="G61" s="5">
        <v>-7455097000</v>
      </c>
      <c r="I61" s="5">
        <v>-34479603000</v>
      </c>
      <c r="J61" s="5">
        <v>-96396150000</v>
      </c>
      <c r="K61" s="5">
        <v>-193498733000</v>
      </c>
      <c r="L61" s="5">
        <v>-178491631000</v>
      </c>
      <c r="M61" s="5">
        <v>-169084886000</v>
      </c>
      <c r="N61" s="5">
        <v>-94762126000</v>
      </c>
    </row>
    <row r="62" spans="2:14" ht="15.5" x14ac:dyDescent="0.35">
      <c r="C62" t="s">
        <v>81</v>
      </c>
      <c r="D62" s="5">
        <v>-4935690000</v>
      </c>
      <c r="E62" s="5">
        <v>-2199496000</v>
      </c>
      <c r="F62" s="5">
        <v>-3963857000</v>
      </c>
      <c r="G62" s="5">
        <v>-5631189000</v>
      </c>
      <c r="I62" s="5">
        <v>-12785682000</v>
      </c>
      <c r="J62" s="5">
        <v>-31496269000</v>
      </c>
      <c r="K62" s="5">
        <v>-37113956000</v>
      </c>
      <c r="L62" s="5">
        <v>-28201104000</v>
      </c>
      <c r="M62" s="5">
        <v>-18407921000</v>
      </c>
      <c r="N62" s="5">
        <v>-8766824000</v>
      </c>
    </row>
    <row r="63" spans="2:14" ht="15.5" x14ac:dyDescent="0.35">
      <c r="C63" t="s">
        <v>82</v>
      </c>
      <c r="D63" s="5">
        <v>74209666000</v>
      </c>
      <c r="E63" s="5">
        <v>42069368000</v>
      </c>
      <c r="F63" s="5">
        <v>51298738000</v>
      </c>
      <c r="G63" s="5">
        <v>38645214000</v>
      </c>
      <c r="I63" s="5">
        <v>137382867000</v>
      </c>
      <c r="J63" s="5">
        <v>16267003000</v>
      </c>
      <c r="K63" s="5">
        <v>-112040099000</v>
      </c>
      <c r="L63" s="5">
        <v>-116627326000</v>
      </c>
      <c r="M63" s="5">
        <v>-85238299000</v>
      </c>
      <c r="N63" s="5">
        <v>-32732695000</v>
      </c>
    </row>
    <row r="64" spans="2:14" ht="15.5" x14ac:dyDescent="0.35">
      <c r="C64" t="s">
        <v>29</v>
      </c>
      <c r="D64" s="5">
        <v>204299691000</v>
      </c>
      <c r="E64" s="5">
        <v>145210850000</v>
      </c>
      <c r="F64" s="5">
        <v>108601340000</v>
      </c>
      <c r="G64" s="5">
        <v>116269096000</v>
      </c>
      <c r="I64" s="5">
        <v>496949048000</v>
      </c>
      <c r="J64" s="5">
        <v>338356932000</v>
      </c>
      <c r="K64" s="5">
        <v>194198208000</v>
      </c>
      <c r="L64" s="5">
        <v>147198870000</v>
      </c>
      <c r="M64" s="5">
        <v>191126663000</v>
      </c>
      <c r="N64" s="5">
        <v>-58384263000</v>
      </c>
    </row>
    <row r="65" spans="2:14" ht="15.5" x14ac:dyDescent="0.35">
      <c r="C65" t="s">
        <v>28</v>
      </c>
      <c r="D65" s="5">
        <v>-30883519000</v>
      </c>
      <c r="E65" s="5">
        <v>-21055786000</v>
      </c>
      <c r="F65" s="5">
        <v>-15870244000</v>
      </c>
      <c r="G65" s="5">
        <v>-19610999000</v>
      </c>
      <c r="I65" s="5">
        <v>-74073666000</v>
      </c>
      <c r="J65" s="5">
        <v>-38736482000</v>
      </c>
      <c r="K65" s="5">
        <v>-11287891000</v>
      </c>
      <c r="L65" s="5">
        <v>4617118000</v>
      </c>
      <c r="M65" s="5">
        <v>-2478418000</v>
      </c>
      <c r="N65" s="5">
        <v>4680438000</v>
      </c>
    </row>
    <row r="66" spans="2:14" ht="15.5" x14ac:dyDescent="0.35">
      <c r="C66" t="s">
        <v>83</v>
      </c>
      <c r="D66" s="5">
        <v>-30847160000</v>
      </c>
      <c r="E66" s="5">
        <v>-21107930000</v>
      </c>
      <c r="F66" s="5">
        <v>-16146478000</v>
      </c>
      <c r="G66" s="5">
        <v>-19766337000</v>
      </c>
      <c r="I66" s="5">
        <v>-74575334000</v>
      </c>
      <c r="J66" s="5">
        <v>-38802767000</v>
      </c>
      <c r="K66" s="5">
        <v>-3635047000</v>
      </c>
    </row>
    <row r="67" spans="2:14" ht="15.5" x14ac:dyDescent="0.35">
      <c r="C67" t="s">
        <v>84</v>
      </c>
      <c r="D67" s="5">
        <v>-36359000</v>
      </c>
      <c r="E67" s="5">
        <v>52144000</v>
      </c>
      <c r="F67" s="5">
        <v>276234000</v>
      </c>
      <c r="G67" s="5">
        <v>155338000</v>
      </c>
      <c r="I67" s="5">
        <v>501668000</v>
      </c>
      <c r="J67" s="5">
        <v>66285000</v>
      </c>
      <c r="K67" s="5">
        <v>-7652844000</v>
      </c>
      <c r="L67" s="5">
        <v>4617118000</v>
      </c>
      <c r="M67" s="5">
        <v>-2478418000</v>
      </c>
      <c r="N67" s="5">
        <v>4680438000</v>
      </c>
    </row>
    <row r="68" spans="2:14" ht="15.5" x14ac:dyDescent="0.35">
      <c r="C68" t="s">
        <v>85</v>
      </c>
      <c r="D68" s="5">
        <v>-30883519000</v>
      </c>
      <c r="E68" s="5">
        <v>-21055786000</v>
      </c>
      <c r="F68" s="5">
        <v>-15870244000</v>
      </c>
      <c r="G68" s="5">
        <v>-19610999000</v>
      </c>
      <c r="I68" s="5">
        <v>-74073666000</v>
      </c>
      <c r="J68" s="5">
        <v>-38736482000</v>
      </c>
      <c r="K68" s="5">
        <v>-11287891000</v>
      </c>
      <c r="L68" s="5">
        <v>4617118000</v>
      </c>
      <c r="M68" s="5">
        <v>-2478418000</v>
      </c>
      <c r="N68" s="5">
        <v>4680438000</v>
      </c>
    </row>
    <row r="69" spans="2:14" ht="15.5" x14ac:dyDescent="0.35">
      <c r="C69" t="s">
        <v>87</v>
      </c>
      <c r="D69" s="5">
        <v>173416172000</v>
      </c>
      <c r="E69" s="5">
        <v>124155064000</v>
      </c>
      <c r="F69" s="5">
        <v>92731096000</v>
      </c>
      <c r="G69" s="5">
        <v>96658097000</v>
      </c>
      <c r="I69" s="5">
        <v>422875382000</v>
      </c>
      <c r="J69" s="5">
        <v>299620450000</v>
      </c>
      <c r="K69" s="5">
        <v>182910317000</v>
      </c>
      <c r="L69" s="5">
        <v>151815988000</v>
      </c>
      <c r="M69" s="5">
        <v>188648245000</v>
      </c>
      <c r="N69" s="5">
        <v>-53703825000</v>
      </c>
    </row>
    <row r="70" spans="2:14" ht="15.5" x14ac:dyDescent="0.35">
      <c r="C70" t="s">
        <v>88</v>
      </c>
      <c r="D70" s="5">
        <v>53106000</v>
      </c>
      <c r="E70" s="5">
        <v>53106000</v>
      </c>
      <c r="F70" s="5">
        <v>-792143000</v>
      </c>
      <c r="G70" s="5">
        <v>334855000</v>
      </c>
      <c r="I70" s="5">
        <v>212420000</v>
      </c>
      <c r="J70" s="5">
        <v>599862000</v>
      </c>
      <c r="K70" s="5">
        <v>108002000</v>
      </c>
      <c r="L70" s="5">
        <v>-382417000</v>
      </c>
      <c r="M70" s="5">
        <v>-11186000</v>
      </c>
    </row>
    <row r="71" spans="2:14" ht="15.5" x14ac:dyDescent="0.35">
      <c r="C71" t="s">
        <v>89</v>
      </c>
      <c r="D71" s="5">
        <v>173469278000</v>
      </c>
      <c r="E71" s="5">
        <v>124208170000</v>
      </c>
      <c r="F71" s="5">
        <v>91938953000</v>
      </c>
      <c r="G71" s="5">
        <v>96992952000</v>
      </c>
      <c r="I71" s="5">
        <v>423087802000</v>
      </c>
      <c r="J71" s="5">
        <v>300220312000</v>
      </c>
      <c r="K71" s="5">
        <v>183018319000</v>
      </c>
      <c r="L71" s="5">
        <v>151433571000</v>
      </c>
      <c r="M71" s="5">
        <v>188637059000</v>
      </c>
      <c r="N71" s="5">
        <v>-53703825000</v>
      </c>
    </row>
    <row r="72" spans="2:14" ht="15.5" x14ac:dyDescent="0.35">
      <c r="C72" t="s">
        <v>90</v>
      </c>
      <c r="D72" s="5">
        <v>173416172000</v>
      </c>
      <c r="E72" s="5">
        <v>124155064000</v>
      </c>
      <c r="F72" s="5">
        <v>92731096000</v>
      </c>
      <c r="G72" s="5">
        <v>96658097000</v>
      </c>
      <c r="I72" s="5">
        <v>422875382000</v>
      </c>
      <c r="J72" s="5">
        <v>299620450000</v>
      </c>
      <c r="K72" s="5">
        <v>182910317000</v>
      </c>
      <c r="L72" s="5">
        <v>151815988000</v>
      </c>
      <c r="M72" s="5">
        <v>188648245000</v>
      </c>
      <c r="N72" s="5">
        <v>-53703825000</v>
      </c>
    </row>
    <row r="73" spans="2:14" ht="15.5" x14ac:dyDescent="0.35">
      <c r="C73" t="s">
        <v>8</v>
      </c>
      <c r="D73" s="5">
        <v>154487599000</v>
      </c>
      <c r="E73" s="5">
        <v>110934189000</v>
      </c>
      <c r="F73" s="5">
        <v>82253077000</v>
      </c>
      <c r="G73" s="5">
        <v>83409058000</v>
      </c>
      <c r="I73" s="5">
        <v>374498224000</v>
      </c>
      <c r="J73" s="5">
        <v>289868422000</v>
      </c>
      <c r="K73" s="5">
        <v>186875712000</v>
      </c>
      <c r="L73" s="5">
        <v>163196788000</v>
      </c>
      <c r="M73" s="5">
        <v>189098043000</v>
      </c>
      <c r="N73" s="5">
        <v>-48072919000</v>
      </c>
    </row>
    <row r="74" spans="2:14" ht="15.5" x14ac:dyDescent="0.35">
      <c r="C74" t="s">
        <v>91</v>
      </c>
      <c r="D74" s="5">
        <v>18981679000</v>
      </c>
      <c r="E74" s="5">
        <v>13273981000</v>
      </c>
      <c r="F74" s="5">
        <v>9685876000</v>
      </c>
      <c r="G74" s="5">
        <v>13583894000</v>
      </c>
      <c r="I74" s="5">
        <v>48589578000</v>
      </c>
      <c r="J74" s="5">
        <v>10351890000</v>
      </c>
      <c r="K74" s="5">
        <v>-3857393000</v>
      </c>
      <c r="L74" s="5">
        <v>-11763217000</v>
      </c>
      <c r="M74" s="5">
        <v>-460984000</v>
      </c>
      <c r="N74" s="5">
        <v>-5630906000</v>
      </c>
    </row>
    <row r="75" spans="2:14" ht="15.5" x14ac:dyDescent="0.35">
      <c r="C75" t="s">
        <v>92</v>
      </c>
      <c r="D75" s="5">
        <v>173416172000</v>
      </c>
      <c r="E75" s="5">
        <v>124155064000</v>
      </c>
      <c r="F75" s="5">
        <v>92731096000</v>
      </c>
      <c r="G75" s="5">
        <v>96658097000</v>
      </c>
      <c r="I75" s="5">
        <v>422875382000</v>
      </c>
      <c r="J75" s="5">
        <v>299620450000</v>
      </c>
      <c r="K75" s="5">
        <v>182910317000</v>
      </c>
      <c r="L75" s="5">
        <v>151815988000</v>
      </c>
      <c r="M75" s="5">
        <v>188648245000</v>
      </c>
      <c r="N75" s="5">
        <v>-53703825000</v>
      </c>
    </row>
    <row r="76" spans="2:14" ht="15.5" x14ac:dyDescent="0.35">
      <c r="C76" t="s">
        <v>93</v>
      </c>
      <c r="D76" s="5">
        <v>173469278000</v>
      </c>
      <c r="E76" s="5">
        <v>124208170000</v>
      </c>
      <c r="F76" s="5">
        <v>91938953000</v>
      </c>
      <c r="G76" s="5">
        <v>96992952000</v>
      </c>
      <c r="I76" s="5">
        <v>423087802000</v>
      </c>
      <c r="J76" s="5">
        <v>300220312000</v>
      </c>
      <c r="K76" s="5">
        <v>183018319000</v>
      </c>
      <c r="L76" s="5">
        <v>151433571000</v>
      </c>
      <c r="M76" s="5">
        <v>188637059000</v>
      </c>
      <c r="N76" s="5">
        <v>-53703825000</v>
      </c>
    </row>
    <row r="77" spans="2:14" ht="15.5" x14ac:dyDescent="0.35">
      <c r="C77" t="s">
        <v>94</v>
      </c>
      <c r="D77" s="5">
        <v>173469278000</v>
      </c>
      <c r="E77" s="5">
        <v>124208170000</v>
      </c>
      <c r="F77" s="5">
        <v>91938953000</v>
      </c>
      <c r="G77" s="5">
        <v>96992952000</v>
      </c>
      <c r="I77" s="5">
        <v>423087802000</v>
      </c>
      <c r="J77" s="5">
        <v>300220312000</v>
      </c>
      <c r="K77" s="5">
        <v>183018319000</v>
      </c>
      <c r="L77" s="5">
        <v>151433571000</v>
      </c>
      <c r="M77" s="5">
        <v>188637059000</v>
      </c>
      <c r="N77" s="5">
        <v>-53703825000</v>
      </c>
    </row>
    <row r="79" spans="2:14" ht="15.5" x14ac:dyDescent="0.35">
      <c r="B79" t="s">
        <v>95</v>
      </c>
      <c r="C79" t="s">
        <v>96</v>
      </c>
    </row>
    <row r="80" spans="2:14" ht="15.5" x14ac:dyDescent="0.35">
      <c r="C80" t="s">
        <v>97</v>
      </c>
    </row>
    <row r="81" spans="3:14" ht="15.5" x14ac:dyDescent="0.35">
      <c r="C81" t="s">
        <v>20</v>
      </c>
      <c r="D81" s="5">
        <v>58599450000</v>
      </c>
      <c r="E81" s="5">
        <v>17408979000</v>
      </c>
      <c r="F81" s="5">
        <v>8512596000</v>
      </c>
      <c r="G81" s="5">
        <v>12523516000</v>
      </c>
      <c r="I81" s="5">
        <v>8512596000</v>
      </c>
      <c r="J81" s="5">
        <v>67024086000</v>
      </c>
      <c r="K81" s="5">
        <v>1217057000</v>
      </c>
      <c r="L81" s="5">
        <v>36428128000</v>
      </c>
      <c r="M81" s="5">
        <v>14096598000</v>
      </c>
      <c r="N81" s="5">
        <v>1044720000</v>
      </c>
    </row>
    <row r="82" spans="3:14" ht="15.5" x14ac:dyDescent="0.35">
      <c r="C82" t="s">
        <v>98</v>
      </c>
      <c r="D82" s="5">
        <v>806981030000</v>
      </c>
      <c r="E82" s="5">
        <v>699788739000</v>
      </c>
      <c r="F82" s="5">
        <v>631710979000</v>
      </c>
      <c r="G82" s="5">
        <v>578035613000</v>
      </c>
      <c r="I82" s="5">
        <v>631710979000</v>
      </c>
      <c r="J82" s="5">
        <v>537327680000</v>
      </c>
      <c r="K82" s="5">
        <v>234944587000</v>
      </c>
      <c r="L82" s="5">
        <v>168860767000</v>
      </c>
      <c r="M82" s="5">
        <v>141708750000</v>
      </c>
      <c r="N82" s="5">
        <v>11767968000</v>
      </c>
    </row>
    <row r="83" spans="3:14" ht="15.5" x14ac:dyDescent="0.35">
      <c r="C83" t="s">
        <v>99</v>
      </c>
      <c r="D83" s="5">
        <v>704153000</v>
      </c>
      <c r="E83" s="5">
        <v>671152000</v>
      </c>
      <c r="F83" s="5">
        <v>3656788000</v>
      </c>
      <c r="G83" s="5">
        <v>7469079000</v>
      </c>
      <c r="I83" s="5">
        <v>3656788000</v>
      </c>
      <c r="J83" s="5">
        <v>6250000</v>
      </c>
      <c r="K83" s="5">
        <v>120255000</v>
      </c>
      <c r="L83" s="5">
        <v>3362557000</v>
      </c>
      <c r="M83" s="5">
        <v>2981649000</v>
      </c>
      <c r="N83" s="5">
        <v>66712000</v>
      </c>
    </row>
    <row r="84" spans="3:14" ht="15.5" x14ac:dyDescent="0.35">
      <c r="C84" t="s">
        <v>247</v>
      </c>
      <c r="D84" s="5">
        <v>12001280000</v>
      </c>
      <c r="E84" s="5">
        <v>12001280000</v>
      </c>
      <c r="F84" s="5">
        <v>12001280000</v>
      </c>
      <c r="G84" s="5">
        <v>12001280000</v>
      </c>
      <c r="I84" s="5">
        <v>12001280000</v>
      </c>
      <c r="L84" s="5">
        <v>20745000</v>
      </c>
      <c r="M84" s="5">
        <v>80574000</v>
      </c>
      <c r="N84" s="5">
        <v>7303810000</v>
      </c>
    </row>
    <row r="85" spans="3:14" ht="15.5" x14ac:dyDescent="0.35">
      <c r="C85" t="s">
        <v>100</v>
      </c>
      <c r="D85" s="5">
        <v>806981030000</v>
      </c>
      <c r="E85" s="5">
        <v>699788739000</v>
      </c>
      <c r="F85" s="5">
        <v>631710979000</v>
      </c>
      <c r="G85" s="5">
        <v>578035613000</v>
      </c>
      <c r="I85" s="5">
        <v>631710979000</v>
      </c>
      <c r="J85" s="5">
        <v>537327680000</v>
      </c>
      <c r="K85" s="5">
        <v>234944587000</v>
      </c>
      <c r="L85" s="5">
        <v>168860767000</v>
      </c>
      <c r="M85" s="5">
        <v>141708750000</v>
      </c>
      <c r="N85" s="5">
        <v>11767968000</v>
      </c>
    </row>
    <row r="86" spans="3:14" ht="15.5" x14ac:dyDescent="0.35">
      <c r="C86" t="s">
        <v>101</v>
      </c>
      <c r="L86" s="5">
        <v>716545000</v>
      </c>
    </row>
    <row r="87" spans="3:14" ht="15.5" x14ac:dyDescent="0.35">
      <c r="C87" t="s">
        <v>102</v>
      </c>
      <c r="L87" s="5">
        <v>716545000</v>
      </c>
    </row>
    <row r="88" spans="3:14" ht="15.5" x14ac:dyDescent="0.35">
      <c r="C88" t="s">
        <v>103</v>
      </c>
      <c r="D88" s="5">
        <v>1104338000</v>
      </c>
      <c r="E88" s="5">
        <v>1751922000</v>
      </c>
      <c r="F88" s="5">
        <v>918215000</v>
      </c>
      <c r="G88" s="5">
        <v>801941000</v>
      </c>
      <c r="I88" s="5">
        <v>918215000</v>
      </c>
      <c r="J88" s="5">
        <v>1867192000</v>
      </c>
      <c r="K88" s="5">
        <v>1522997000</v>
      </c>
      <c r="L88" s="5">
        <v>4621196000</v>
      </c>
    </row>
    <row r="89" spans="3:14" ht="15.5" x14ac:dyDescent="0.35">
      <c r="C89" t="s">
        <v>81</v>
      </c>
      <c r="D89" s="5">
        <v>632893000</v>
      </c>
      <c r="E89" s="5">
        <v>579787000</v>
      </c>
      <c r="F89" s="5">
        <v>526681000</v>
      </c>
      <c r="G89" s="5">
        <v>1318824000</v>
      </c>
      <c r="I89" s="5">
        <v>526681000</v>
      </c>
      <c r="J89" s="5">
        <v>314261000</v>
      </c>
      <c r="K89" s="5">
        <v>-285601000</v>
      </c>
      <c r="L89" s="5">
        <v>-393603000</v>
      </c>
      <c r="M89" s="5">
        <v>-11186000</v>
      </c>
    </row>
    <row r="90" spans="3:14" ht="15.5" x14ac:dyDescent="0.35">
      <c r="C90" t="s">
        <v>104</v>
      </c>
      <c r="D90" s="5">
        <v>955418189000</v>
      </c>
      <c r="E90" s="5">
        <v>797155881000</v>
      </c>
      <c r="F90" s="5">
        <v>710872993000</v>
      </c>
      <c r="G90" s="5">
        <v>659337909000</v>
      </c>
      <c r="I90" s="5">
        <v>710872993000</v>
      </c>
      <c r="J90" s="5">
        <v>642561167000</v>
      </c>
      <c r="K90" s="5">
        <v>244308509000</v>
      </c>
      <c r="L90" s="5">
        <v>221993093000</v>
      </c>
      <c r="M90" s="5">
        <v>167582040000</v>
      </c>
      <c r="N90" s="5">
        <v>28425143000</v>
      </c>
    </row>
    <row r="91" spans="3:14" ht="15.5" x14ac:dyDescent="0.35">
      <c r="C91" t="s">
        <v>105</v>
      </c>
    </row>
    <row r="92" spans="3:14" ht="15.5" x14ac:dyDescent="0.35">
      <c r="C92" t="s">
        <v>321</v>
      </c>
      <c r="D92" s="5">
        <v>1240816182000</v>
      </c>
      <c r="E92" s="5">
        <v>1185529840000</v>
      </c>
      <c r="F92" s="5">
        <v>1160909951000</v>
      </c>
      <c r="G92" s="5">
        <v>1128813259000</v>
      </c>
      <c r="I92" s="5">
        <v>1160909951000</v>
      </c>
      <c r="J92" s="5">
        <v>972829754000</v>
      </c>
      <c r="K92" s="5">
        <v>858473453000</v>
      </c>
      <c r="L92" s="5">
        <v>752872142000</v>
      </c>
      <c r="M92" s="5">
        <v>649133827000</v>
      </c>
      <c r="N92" s="5">
        <v>575294684000</v>
      </c>
    </row>
    <row r="93" spans="3:14" ht="15.5" x14ac:dyDescent="0.35">
      <c r="C93" t="s">
        <v>108</v>
      </c>
      <c r="D93" s="5">
        <v>2911458000</v>
      </c>
      <c r="E93" s="5">
        <v>2945593000</v>
      </c>
      <c r="F93" s="5">
        <v>2891224000</v>
      </c>
      <c r="G93" s="5">
        <v>2593980000</v>
      </c>
      <c r="I93" s="5">
        <v>2891224000</v>
      </c>
      <c r="J93" s="5">
        <v>2380658000</v>
      </c>
      <c r="K93" s="5">
        <v>2435277000</v>
      </c>
      <c r="L93" s="5">
        <v>10123827000</v>
      </c>
      <c r="M93" s="5">
        <v>5448717000</v>
      </c>
      <c r="N93" s="5">
        <v>7924094000</v>
      </c>
    </row>
    <row r="94" spans="3:14" ht="15.5" x14ac:dyDescent="0.35">
      <c r="C94" t="s">
        <v>106</v>
      </c>
      <c r="D94" s="5">
        <v>853639640000</v>
      </c>
      <c r="E94" s="5">
        <v>867139295000</v>
      </c>
      <c r="F94" s="5">
        <v>883487106000</v>
      </c>
      <c r="G94" s="5">
        <v>895770882000</v>
      </c>
      <c r="I94" s="5">
        <v>883487106000</v>
      </c>
      <c r="J94" s="5">
        <v>795486293000</v>
      </c>
      <c r="K94" s="5">
        <v>716192730000</v>
      </c>
      <c r="L94" s="5">
        <v>381475356000</v>
      </c>
      <c r="M94" s="5">
        <v>362202043000</v>
      </c>
      <c r="N94" s="5">
        <v>334624358000</v>
      </c>
    </row>
    <row r="95" spans="3:14" ht="15.5" x14ac:dyDescent="0.35">
      <c r="C95" t="s">
        <v>249</v>
      </c>
      <c r="D95" s="5">
        <v>7706340000</v>
      </c>
      <c r="E95" s="5">
        <v>7706340000</v>
      </c>
      <c r="F95" s="5">
        <v>7706340000</v>
      </c>
      <c r="G95" s="5">
        <v>7706340000</v>
      </c>
      <c r="I95" s="5">
        <v>7706340000</v>
      </c>
      <c r="J95" s="5">
        <v>7706340000</v>
      </c>
      <c r="K95" s="5">
        <v>7706340000</v>
      </c>
      <c r="L95" s="5">
        <v>7706340000</v>
      </c>
      <c r="M95" s="5">
        <v>7706340000</v>
      </c>
      <c r="N95" s="5">
        <v>7706340000</v>
      </c>
    </row>
    <row r="96" spans="3:14" ht="15.5" x14ac:dyDescent="0.35">
      <c r="C96" t="s">
        <v>109</v>
      </c>
      <c r="D96" s="5">
        <v>2208384131000</v>
      </c>
      <c r="E96" s="5">
        <v>2140450320000</v>
      </c>
      <c r="F96" s="5">
        <v>2128555206000</v>
      </c>
      <c r="G96" s="5">
        <v>2113383550000</v>
      </c>
      <c r="I96" s="5">
        <v>2128555206000</v>
      </c>
      <c r="J96" s="5">
        <v>1935326487000</v>
      </c>
      <c r="K96" s="5">
        <v>1675208084000</v>
      </c>
      <c r="L96" s="5">
        <v>1182657083000</v>
      </c>
      <c r="M96" s="5">
        <v>1048806915000</v>
      </c>
      <c r="N96" s="5">
        <v>949980669000</v>
      </c>
    </row>
    <row r="97" spans="3:14" ht="15.5" x14ac:dyDescent="0.35">
      <c r="C97" t="s">
        <v>110</v>
      </c>
      <c r="D97" s="5">
        <v>3163802320000</v>
      </c>
      <c r="E97" s="5">
        <v>2937606201000</v>
      </c>
      <c r="F97" s="5">
        <v>2839428199000</v>
      </c>
      <c r="G97" s="5">
        <v>2772721459000</v>
      </c>
      <c r="I97" s="5">
        <v>2839428199000</v>
      </c>
      <c r="J97" s="5">
        <v>2577887654000</v>
      </c>
      <c r="K97" s="5">
        <v>1919516593000</v>
      </c>
      <c r="L97" s="5">
        <v>1404650176000</v>
      </c>
      <c r="M97" s="5">
        <v>1216388955000</v>
      </c>
      <c r="N97" s="5">
        <v>978405812000</v>
      </c>
    </row>
    <row r="98" spans="3:14" ht="15.5" x14ac:dyDescent="0.35">
      <c r="C98" t="s">
        <v>111</v>
      </c>
    </row>
    <row r="99" spans="3:14" ht="15.5" x14ac:dyDescent="0.35">
      <c r="C99" t="s">
        <v>112</v>
      </c>
    </row>
    <row r="100" spans="3:14" ht="15.5" x14ac:dyDescent="0.35">
      <c r="C100" t="s">
        <v>113</v>
      </c>
      <c r="D100" s="5">
        <v>588180911000</v>
      </c>
      <c r="E100" s="5">
        <v>403298211000</v>
      </c>
      <c r="F100" s="5">
        <v>410595854000</v>
      </c>
      <c r="G100" s="5">
        <v>417092274000</v>
      </c>
      <c r="I100" s="5">
        <v>410595854000</v>
      </c>
      <c r="J100" s="5">
        <v>389952118000</v>
      </c>
      <c r="K100" s="5">
        <v>444904452000</v>
      </c>
      <c r="L100" s="5">
        <v>980698396000</v>
      </c>
      <c r="M100" s="5">
        <v>314206899000</v>
      </c>
      <c r="N100" s="5">
        <v>155005495000</v>
      </c>
    </row>
    <row r="101" spans="3:14" ht="15.5" x14ac:dyDescent="0.35">
      <c r="C101" t="s">
        <v>114</v>
      </c>
    </row>
    <row r="102" spans="3:14" ht="15.5" x14ac:dyDescent="0.35">
      <c r="C102" t="s">
        <v>251</v>
      </c>
      <c r="D102" s="5">
        <v>117593610000</v>
      </c>
      <c r="E102" s="5">
        <v>109537341000</v>
      </c>
      <c r="F102" s="5">
        <v>114320331000</v>
      </c>
      <c r="G102" s="5">
        <v>114762608000</v>
      </c>
      <c r="I102" s="5">
        <v>114320331000</v>
      </c>
      <c r="J102" s="5">
        <v>140958817000</v>
      </c>
      <c r="K102" s="5">
        <v>93893045000</v>
      </c>
      <c r="L102" s="5">
        <v>27218264000</v>
      </c>
      <c r="M102" s="5">
        <v>21314124000</v>
      </c>
      <c r="N102" s="5">
        <v>24365749000</v>
      </c>
    </row>
    <row r="103" spans="3:14" ht="15.5" x14ac:dyDescent="0.35">
      <c r="C103" t="s">
        <v>117</v>
      </c>
      <c r="D103" s="5">
        <v>26859781000</v>
      </c>
      <c r="E103" s="5">
        <v>23769550000</v>
      </c>
      <c r="F103" s="5">
        <v>18900717000</v>
      </c>
      <c r="G103" s="5">
        <v>15592923000</v>
      </c>
      <c r="I103" s="5">
        <v>18900717000</v>
      </c>
      <c r="J103" s="5">
        <v>19504511000</v>
      </c>
      <c r="K103" s="5">
        <v>13518219000</v>
      </c>
      <c r="L103" s="5">
        <v>8911426000</v>
      </c>
      <c r="M103" s="5">
        <v>7069728000</v>
      </c>
      <c r="N103" s="5">
        <v>10086817000</v>
      </c>
    </row>
    <row r="104" spans="3:14" ht="15.5" x14ac:dyDescent="0.35">
      <c r="C104" t="s">
        <v>116</v>
      </c>
      <c r="D104" s="5">
        <v>148226179000</v>
      </c>
      <c r="E104" s="5">
        <v>177487384000</v>
      </c>
      <c r="F104" s="5">
        <v>181977683000</v>
      </c>
      <c r="G104" s="5">
        <v>187617498000</v>
      </c>
      <c r="I104" s="5">
        <v>181977683000</v>
      </c>
      <c r="J104" s="5">
        <v>142657265000</v>
      </c>
      <c r="K104" s="5">
        <v>65544105000</v>
      </c>
      <c r="L104" s="5">
        <v>32674382000</v>
      </c>
      <c r="M104" s="5">
        <v>20797784000</v>
      </c>
      <c r="N104" s="5">
        <v>2596096000</v>
      </c>
    </row>
    <row r="105" spans="3:14" ht="15.5" x14ac:dyDescent="0.35">
      <c r="C105" t="s">
        <v>115</v>
      </c>
    </row>
    <row r="106" spans="3:14" ht="15.5" x14ac:dyDescent="0.35">
      <c r="C106" t="s">
        <v>252</v>
      </c>
      <c r="D106" s="5">
        <v>12705433000</v>
      </c>
      <c r="E106" s="5">
        <v>12672432000</v>
      </c>
      <c r="F106" s="5">
        <v>15658068000</v>
      </c>
      <c r="G106" s="5">
        <v>19470359000</v>
      </c>
      <c r="I106" s="5">
        <v>15658068000</v>
      </c>
      <c r="J106" s="5">
        <v>6250000</v>
      </c>
      <c r="K106" s="5">
        <v>120255000</v>
      </c>
      <c r="L106" s="5">
        <v>3383302000</v>
      </c>
      <c r="M106" s="5">
        <v>3062223000</v>
      </c>
      <c r="N106" s="5">
        <v>7370522000</v>
      </c>
    </row>
    <row r="107" spans="3:14" ht="15.5" x14ac:dyDescent="0.35">
      <c r="C107" t="s">
        <v>322</v>
      </c>
    </row>
    <row r="108" spans="3:14" ht="15.5" x14ac:dyDescent="0.35">
      <c r="C108" t="s">
        <v>514</v>
      </c>
      <c r="D108" s="5">
        <v>185356000000</v>
      </c>
      <c r="E108" s="5">
        <v>114546785000</v>
      </c>
      <c r="F108" s="5">
        <v>134281250000</v>
      </c>
      <c r="G108" s="5">
        <v>154015715000</v>
      </c>
      <c r="I108" s="5">
        <v>134281250000</v>
      </c>
      <c r="J108" s="5">
        <v>284435210000</v>
      </c>
      <c r="K108" s="5">
        <v>721822101000</v>
      </c>
      <c r="L108" s="5">
        <v>9351172000</v>
      </c>
      <c r="M108" s="5">
        <v>619222879000</v>
      </c>
      <c r="N108" s="5">
        <v>719363993000</v>
      </c>
    </row>
    <row r="109" spans="3:14" ht="15.5" x14ac:dyDescent="0.35">
      <c r="C109" t="s">
        <v>325</v>
      </c>
      <c r="D109" s="5">
        <v>94540431000</v>
      </c>
      <c r="E109" s="5">
        <v>79831504000</v>
      </c>
      <c r="F109" s="5">
        <v>79739055000</v>
      </c>
      <c r="G109" s="5">
        <v>79648886000</v>
      </c>
      <c r="I109" s="5">
        <v>79739055000</v>
      </c>
      <c r="J109" s="5">
        <v>86825275000</v>
      </c>
      <c r="K109" s="5">
        <v>271828828000</v>
      </c>
      <c r="L109" s="5">
        <v>908511022000</v>
      </c>
      <c r="M109" s="5">
        <v>261963040000</v>
      </c>
      <c r="N109" s="5">
        <v>110586311000</v>
      </c>
    </row>
    <row r="110" spans="3:14" ht="15.5" x14ac:dyDescent="0.35">
      <c r="C110" t="s">
        <v>122</v>
      </c>
      <c r="D110" s="5">
        <v>307863257000</v>
      </c>
      <c r="E110" s="5">
        <v>234283716000</v>
      </c>
      <c r="F110" s="5">
        <v>253016241000</v>
      </c>
      <c r="G110" s="5">
        <v>271752034000</v>
      </c>
      <c r="I110" s="5">
        <v>253016241000</v>
      </c>
      <c r="J110" s="5">
        <v>370341847000</v>
      </c>
      <c r="K110" s="5">
        <v>839836779000</v>
      </c>
      <c r="L110" s="5">
        <v>76277681000</v>
      </c>
      <c r="M110" s="5">
        <v>705941528000</v>
      </c>
      <c r="N110" s="5">
        <v>815796848000</v>
      </c>
    </row>
    <row r="111" spans="3:14" ht="15.5" x14ac:dyDescent="0.35">
      <c r="C111" t="s">
        <v>123</v>
      </c>
      <c r="D111" s="5">
        <v>307863257000</v>
      </c>
      <c r="E111" s="5">
        <v>234283716000</v>
      </c>
      <c r="F111" s="5">
        <v>253016241000</v>
      </c>
      <c r="G111" s="5">
        <v>271752034000</v>
      </c>
      <c r="I111" s="5">
        <v>253016241000</v>
      </c>
      <c r="J111" s="5">
        <v>370341847000</v>
      </c>
      <c r="K111" s="5">
        <v>839836779000</v>
      </c>
      <c r="L111" s="5">
        <v>76277681000</v>
      </c>
      <c r="M111" s="5">
        <v>705941528000</v>
      </c>
      <c r="N111" s="5">
        <v>815796848000</v>
      </c>
    </row>
    <row r="112" spans="3:14" ht="15.5" x14ac:dyDescent="0.35">
      <c r="C112" t="s">
        <v>543</v>
      </c>
      <c r="D112" s="5">
        <v>88473060000</v>
      </c>
      <c r="E112" s="5">
        <v>85691277000</v>
      </c>
      <c r="F112" s="5">
        <v>84684655000</v>
      </c>
      <c r="G112" s="5">
        <v>83913798000</v>
      </c>
      <c r="I112" s="5">
        <v>84684655000</v>
      </c>
      <c r="J112" s="5">
        <v>52487781000</v>
      </c>
      <c r="K112" s="5">
        <v>83606889000</v>
      </c>
      <c r="L112" s="5">
        <v>61086000000</v>
      </c>
      <c r="M112" s="5">
        <v>79485812000</v>
      </c>
      <c r="N112" s="5">
        <v>92961365000</v>
      </c>
    </row>
    <row r="113" spans="2:14" ht="15.5" x14ac:dyDescent="0.35">
      <c r="C113" t="s">
        <v>119</v>
      </c>
    </row>
    <row r="114" spans="2:14" ht="15.5" x14ac:dyDescent="0.35">
      <c r="C114" t="s">
        <v>121</v>
      </c>
      <c r="D114" s="5">
        <v>216002717000</v>
      </c>
      <c r="E114" s="5">
        <v>145468209000</v>
      </c>
      <c r="F114" s="5">
        <v>165470606000</v>
      </c>
      <c r="G114" s="5">
        <v>185086719000</v>
      </c>
      <c r="I114" s="5">
        <v>165470606000</v>
      </c>
      <c r="J114" s="5">
        <v>316046086000</v>
      </c>
      <c r="K114" s="5">
        <v>754092684000</v>
      </c>
      <c r="L114" s="5">
        <v>14029881000</v>
      </c>
      <c r="M114" s="5">
        <v>626127990000</v>
      </c>
      <c r="N114" s="5">
        <v>722835483000</v>
      </c>
    </row>
    <row r="115" spans="2:14" ht="15.5" x14ac:dyDescent="0.35">
      <c r="C115" t="s">
        <v>124</v>
      </c>
      <c r="D115" s="5">
        <v>896044168000</v>
      </c>
      <c r="E115" s="5">
        <v>637581927000</v>
      </c>
      <c r="F115" s="5">
        <v>663612095000</v>
      </c>
      <c r="G115" s="5">
        <v>688844308000</v>
      </c>
      <c r="I115" s="5">
        <v>663612095000</v>
      </c>
      <c r="J115" s="5">
        <v>760293965000</v>
      </c>
      <c r="K115" s="5">
        <v>1284741231000</v>
      </c>
      <c r="L115" s="5">
        <v>1056976077000</v>
      </c>
      <c r="M115" s="5">
        <v>1020148427000</v>
      </c>
      <c r="N115" s="5">
        <v>970802343000</v>
      </c>
    </row>
    <row r="116" spans="2:14" ht="15.5" x14ac:dyDescent="0.35">
      <c r="C116" t="s">
        <v>125</v>
      </c>
    </row>
    <row r="117" spans="2:14" ht="15.5" x14ac:dyDescent="0.35">
      <c r="C117" t="s">
        <v>126</v>
      </c>
      <c r="D117" s="5">
        <v>79129000000</v>
      </c>
      <c r="E117" s="5">
        <v>79129000000</v>
      </c>
      <c r="F117" s="5">
        <v>79129000000</v>
      </c>
      <c r="G117" s="5">
        <v>79129000000</v>
      </c>
      <c r="I117" s="5">
        <v>79129000000</v>
      </c>
      <c r="J117" s="5">
        <v>79129000000</v>
      </c>
      <c r="K117" s="5">
        <v>63303200000</v>
      </c>
      <c r="L117" s="5">
        <v>51000000000</v>
      </c>
      <c r="M117" s="5">
        <v>51000000000</v>
      </c>
      <c r="N117" s="5">
        <v>51000000000</v>
      </c>
    </row>
    <row r="118" spans="2:14" ht="15.5" x14ac:dyDescent="0.35">
      <c r="C118" t="s">
        <v>127</v>
      </c>
      <c r="D118" s="5">
        <v>930702672000</v>
      </c>
      <c r="E118" s="5">
        <v>930702672000</v>
      </c>
      <c r="F118" s="5">
        <v>930702672000</v>
      </c>
      <c r="G118" s="5">
        <v>930702672000</v>
      </c>
      <c r="I118" s="5">
        <v>930702672000</v>
      </c>
      <c r="J118" s="5">
        <v>924351959000</v>
      </c>
      <c r="K118" s="5">
        <v>91779744000</v>
      </c>
    </row>
    <row r="119" spans="2:14" ht="15.5" x14ac:dyDescent="0.35">
      <c r="C119" t="s">
        <v>128</v>
      </c>
      <c r="D119" s="5">
        <v>1132927905000</v>
      </c>
      <c r="E119" s="5">
        <v>1184228812000</v>
      </c>
      <c r="F119" s="5">
        <v>1073347729000</v>
      </c>
      <c r="G119" s="5">
        <v>990302509000</v>
      </c>
      <c r="I119" s="5">
        <v>1073347729000</v>
      </c>
      <c r="J119" s="5">
        <v>770278025000</v>
      </c>
      <c r="K119" s="5">
        <v>481009465000</v>
      </c>
      <c r="L119" s="5">
        <v>294241755000</v>
      </c>
      <c r="M119" s="5">
        <v>130662550000</v>
      </c>
      <c r="N119" s="5">
        <v>-58446679000</v>
      </c>
    </row>
    <row r="120" spans="2:14" ht="15.5" x14ac:dyDescent="0.35">
      <c r="C120" t="s">
        <v>257</v>
      </c>
      <c r="D120" s="5">
        <v>18990960000</v>
      </c>
      <c r="E120" s="5">
        <v>18990960000</v>
      </c>
      <c r="F120" s="5">
        <v>18990960000</v>
      </c>
      <c r="G120" s="5">
        <v>18990960000</v>
      </c>
      <c r="I120" s="5">
        <v>18990960000</v>
      </c>
      <c r="J120" s="5">
        <v>12660640000</v>
      </c>
      <c r="K120" s="5">
        <v>6330320000</v>
      </c>
    </row>
    <row r="121" spans="2:14" ht="15.5" x14ac:dyDescent="0.35">
      <c r="C121" t="s">
        <v>258</v>
      </c>
      <c r="D121" s="5">
        <v>1113936945000</v>
      </c>
      <c r="E121" s="5">
        <v>1165237852000</v>
      </c>
      <c r="F121" s="5">
        <v>1054356769000</v>
      </c>
      <c r="G121" s="5">
        <v>971311549000</v>
      </c>
      <c r="I121" s="5">
        <v>1054356769000</v>
      </c>
      <c r="J121" s="5">
        <v>757617385000</v>
      </c>
      <c r="K121" s="5">
        <v>474679145000</v>
      </c>
    </row>
    <row r="122" spans="2:14" ht="15.5" x14ac:dyDescent="0.35">
      <c r="C122" t="s">
        <v>259</v>
      </c>
      <c r="D122" s="5">
        <v>1132927905000</v>
      </c>
      <c r="E122" s="5">
        <v>1184228812000</v>
      </c>
      <c r="F122" s="5">
        <v>1073347729000</v>
      </c>
      <c r="G122" s="5">
        <v>990302509000</v>
      </c>
      <c r="I122" s="5">
        <v>1073347729000</v>
      </c>
      <c r="J122" s="5">
        <v>770278025000</v>
      </c>
      <c r="K122" s="5">
        <v>481009465000</v>
      </c>
      <c r="L122" s="5">
        <v>294241755000</v>
      </c>
      <c r="M122" s="5">
        <v>130662550000</v>
      </c>
      <c r="N122" s="5">
        <v>-58446679000</v>
      </c>
    </row>
    <row r="123" spans="2:14" ht="15.5" x14ac:dyDescent="0.35">
      <c r="C123" t="s">
        <v>260</v>
      </c>
      <c r="D123" s="5">
        <v>124365682000</v>
      </c>
      <c r="E123" s="5">
        <v>105384003000</v>
      </c>
      <c r="F123" s="5">
        <v>92110022000</v>
      </c>
      <c r="G123" s="5">
        <v>82424146000</v>
      </c>
      <c r="I123" s="5">
        <v>92110022000</v>
      </c>
      <c r="J123" s="5">
        <v>43520444000</v>
      </c>
      <c r="K123" s="5">
        <v>-1031446000</v>
      </c>
      <c r="L123" s="5">
        <v>2825947000</v>
      </c>
      <c r="M123" s="5">
        <v>14589164000</v>
      </c>
      <c r="N123" s="5">
        <v>15050148000</v>
      </c>
    </row>
    <row r="124" spans="2:14" ht="15.5" x14ac:dyDescent="0.35">
      <c r="C124" t="s">
        <v>10</v>
      </c>
      <c r="D124" s="5">
        <v>2267758152000</v>
      </c>
      <c r="E124" s="5">
        <v>2300024274000</v>
      </c>
      <c r="F124" s="5">
        <v>2175816104000</v>
      </c>
      <c r="G124" s="5">
        <v>2083877151000</v>
      </c>
      <c r="I124" s="5">
        <v>2175816104000</v>
      </c>
      <c r="J124" s="5">
        <v>1817593689000</v>
      </c>
      <c r="K124" s="5">
        <v>634775362000</v>
      </c>
      <c r="L124" s="5">
        <v>347674099000</v>
      </c>
      <c r="M124" s="5">
        <v>196240528000</v>
      </c>
      <c r="N124" s="5">
        <v>7603469000</v>
      </c>
    </row>
    <row r="125" spans="2:14" ht="15.5" x14ac:dyDescent="0.35">
      <c r="C125" t="s">
        <v>129</v>
      </c>
      <c r="D125" s="5">
        <v>3163802320000</v>
      </c>
      <c r="E125" s="5">
        <v>2937606201000</v>
      </c>
      <c r="F125" s="5">
        <v>2839428199000</v>
      </c>
      <c r="G125" s="5">
        <v>2772721459000</v>
      </c>
      <c r="I125" s="5">
        <v>2839428199000</v>
      </c>
      <c r="J125" s="5">
        <v>2577887654000</v>
      </c>
      <c r="K125" s="5">
        <v>1919516593000</v>
      </c>
      <c r="L125" s="5">
        <v>1404650176000</v>
      </c>
      <c r="M125" s="5">
        <v>1216388955000</v>
      </c>
      <c r="N125" s="5">
        <v>978405812000</v>
      </c>
    </row>
    <row r="126" spans="2:14" ht="15.5" x14ac:dyDescent="0.35">
      <c r="C126" t="s">
        <v>130</v>
      </c>
      <c r="D126" s="5">
        <v>15825800000</v>
      </c>
      <c r="E126" s="5">
        <v>15825800000</v>
      </c>
      <c r="F126" s="5">
        <v>15825800000</v>
      </c>
      <c r="G126" s="5">
        <v>15825800000</v>
      </c>
      <c r="I126" s="5">
        <v>15825800000</v>
      </c>
      <c r="J126" s="5">
        <v>15825800000</v>
      </c>
      <c r="K126" s="5">
        <v>12660640000</v>
      </c>
      <c r="L126" s="5">
        <v>51000</v>
      </c>
      <c r="M126" s="5">
        <v>51000</v>
      </c>
      <c r="N126" s="5">
        <v>51000</v>
      </c>
    </row>
    <row r="128" spans="2:14" ht="15.5" x14ac:dyDescent="0.35">
      <c r="B128" t="s">
        <v>131</v>
      </c>
      <c r="C128" t="s">
        <v>132</v>
      </c>
      <c r="D128" s="5">
        <v>5504569000</v>
      </c>
      <c r="E128" s="5">
        <v>13578547000</v>
      </c>
      <c r="F128" s="5">
        <v>24776285000</v>
      </c>
      <c r="G128" s="5">
        <v>33227467000</v>
      </c>
      <c r="I128" s="5">
        <v>279317565000</v>
      </c>
      <c r="J128" s="5">
        <v>-22311041000</v>
      </c>
      <c r="K128" s="5">
        <v>89837692000</v>
      </c>
      <c r="L128" s="5">
        <v>73701291000</v>
      </c>
      <c r="M128" s="5">
        <v>64555107000</v>
      </c>
      <c r="N128" s="5">
        <v>-32249634000</v>
      </c>
    </row>
    <row r="129" spans="3:14" ht="15.5" x14ac:dyDescent="0.35">
      <c r="C129" t="s">
        <v>133</v>
      </c>
      <c r="D129" s="5">
        <v>208790636000</v>
      </c>
      <c r="E129" s="5">
        <v>192932591000</v>
      </c>
      <c r="F129" s="5">
        <v>150866836000</v>
      </c>
      <c r="G129" s="5">
        <v>173835939000</v>
      </c>
      <c r="I129" s="5">
        <v>875186079000</v>
      </c>
      <c r="J129" s="5">
        <v>611829653000</v>
      </c>
      <c r="K129" s="5">
        <v>864529222000</v>
      </c>
      <c r="L129" s="5">
        <v>642664953000</v>
      </c>
      <c r="M129" s="5">
        <v>496675836000</v>
      </c>
      <c r="N129" s="5">
        <v>71721571000</v>
      </c>
    </row>
    <row r="130" spans="3:14" ht="15.5" x14ac:dyDescent="0.35">
      <c r="C130" t="s">
        <v>134</v>
      </c>
      <c r="D130" s="5">
        <v>-135056660000</v>
      </c>
      <c r="E130" s="5">
        <v>-119606209000</v>
      </c>
      <c r="F130" s="5">
        <v>-76497949000</v>
      </c>
      <c r="G130" s="5">
        <v>-109710805000</v>
      </c>
      <c r="I130" s="5">
        <v>-412527690000</v>
      </c>
      <c r="J130" s="5">
        <v>-456755321000</v>
      </c>
      <c r="K130" s="5">
        <v>-413229585000</v>
      </c>
      <c r="L130" s="5">
        <v>-287222316000</v>
      </c>
      <c r="M130" s="5">
        <v>-291437618000</v>
      </c>
      <c r="N130" s="5">
        <v>-94044665000</v>
      </c>
    </row>
    <row r="131" spans="3:14" ht="15.5" x14ac:dyDescent="0.35">
      <c r="C131" t="s">
        <v>365</v>
      </c>
      <c r="D131" s="5">
        <v>-11364875000</v>
      </c>
      <c r="E131" s="5">
        <v>-7812303000</v>
      </c>
      <c r="F131" s="5">
        <v>-5861455000</v>
      </c>
      <c r="G131" s="5">
        <v>-5981280000</v>
      </c>
      <c r="I131" s="5">
        <v>-28452935000</v>
      </c>
      <c r="J131" s="5">
        <v>-27036723000</v>
      </c>
      <c r="K131" s="5">
        <v>-19854481000</v>
      </c>
      <c r="L131" s="5">
        <v>-12052978000</v>
      </c>
      <c r="M131" s="5">
        <v>-4710923000</v>
      </c>
      <c r="N131" s="5">
        <v>-2696609000</v>
      </c>
    </row>
    <row r="132" spans="3:14" ht="15.5" x14ac:dyDescent="0.35">
      <c r="C132" t="s">
        <v>261</v>
      </c>
      <c r="D132" s="5">
        <v>46486689000</v>
      </c>
      <c r="E132" s="5">
        <v>31839000</v>
      </c>
      <c r="F132" s="5">
        <v>26381000</v>
      </c>
      <c r="G132" s="5">
        <v>53235000</v>
      </c>
      <c r="I132" s="5">
        <v>1792728000</v>
      </c>
      <c r="J132" s="5">
        <v>3554560000</v>
      </c>
      <c r="K132" s="5">
        <v>241950000</v>
      </c>
      <c r="L132" s="5">
        <v>468318000</v>
      </c>
      <c r="M132" s="5">
        <v>153639000</v>
      </c>
      <c r="N132" s="5">
        <v>158165000</v>
      </c>
    </row>
    <row r="133" spans="3:14" ht="15.5" x14ac:dyDescent="0.35">
      <c r="C133" t="s">
        <v>1496</v>
      </c>
      <c r="D133" s="5">
        <v>-786747000</v>
      </c>
      <c r="E133" s="5">
        <v>-791184000</v>
      </c>
      <c r="F133" s="5">
        <v>-795512000</v>
      </c>
      <c r="G133" s="5">
        <v>-799732000</v>
      </c>
      <c r="I133" s="5">
        <v>-3206959000</v>
      </c>
      <c r="J133" s="5">
        <v>-3470930000</v>
      </c>
      <c r="K133" s="5">
        <v>-3556015000</v>
      </c>
      <c r="L133" s="5">
        <v>-1438736000</v>
      </c>
      <c r="M133" s="5">
        <v>-1124022000</v>
      </c>
      <c r="N133" s="5">
        <v>-585287000</v>
      </c>
    </row>
    <row r="134" spans="3:14" ht="15.5" x14ac:dyDescent="0.35">
      <c r="C134" t="s">
        <v>137</v>
      </c>
      <c r="D134" s="5">
        <v>-98215946000</v>
      </c>
      <c r="E134" s="5">
        <v>-46391511000</v>
      </c>
      <c r="F134" s="5">
        <v>-37489038000</v>
      </c>
      <c r="G134" s="5">
        <v>-17977865000</v>
      </c>
      <c r="I134" s="5">
        <v>-124005760000</v>
      </c>
      <c r="J134" s="5">
        <v>-57507060000</v>
      </c>
      <c r="K134" s="5">
        <v>-55445149000</v>
      </c>
      <c r="L134" s="5">
        <v>-71947156000</v>
      </c>
      <c r="M134" s="5">
        <v>-45573013000</v>
      </c>
      <c r="N134" s="5">
        <v>-2361868000</v>
      </c>
    </row>
    <row r="135" spans="3:14" ht="15.5" x14ac:dyDescent="0.35">
      <c r="C135" t="s">
        <v>1497</v>
      </c>
      <c r="K135" s="5">
        <v>2685199000</v>
      </c>
    </row>
    <row r="136" spans="3:14" ht="15.5" x14ac:dyDescent="0.35">
      <c r="C136" t="s">
        <v>1498</v>
      </c>
      <c r="D136" s="5">
        <v>-4348528000</v>
      </c>
      <c r="E136" s="5">
        <v>-4784676000</v>
      </c>
      <c r="F136" s="5">
        <v>-5472978000</v>
      </c>
      <c r="G136" s="5">
        <v>-6192025000</v>
      </c>
      <c r="I136" s="5">
        <v>-29467898000</v>
      </c>
      <c r="J136" s="5">
        <v>-92925220000</v>
      </c>
      <c r="K136" s="5">
        <v>-285533449000</v>
      </c>
      <c r="L136" s="5">
        <v>-196770794000</v>
      </c>
      <c r="M136" s="5">
        <v>-89428792000</v>
      </c>
      <c r="N136" s="5">
        <v>-4440941000</v>
      </c>
    </row>
    <row r="137" spans="3:14" ht="15.5" x14ac:dyDescent="0.35">
      <c r="C137" t="s">
        <v>139</v>
      </c>
      <c r="D137" s="5">
        <v>85243436000</v>
      </c>
      <c r="E137" s="5">
        <v>-19909948000</v>
      </c>
      <c r="F137" s="5">
        <v>-19525944000</v>
      </c>
      <c r="G137" s="5">
        <v>-17465449000</v>
      </c>
      <c r="I137" s="5">
        <v>-228858895000</v>
      </c>
      <c r="J137" s="5">
        <v>180255959000</v>
      </c>
      <c r="K137" s="5">
        <v>142287802000</v>
      </c>
      <c r="L137" s="5">
        <v>-53953706000</v>
      </c>
      <c r="M137" s="5">
        <v>-34034607000</v>
      </c>
      <c r="N137" s="5">
        <v>702801444000</v>
      </c>
    </row>
    <row r="138" spans="3:14" ht="15.5" x14ac:dyDescent="0.35">
      <c r="C138" t="s">
        <v>140</v>
      </c>
      <c r="D138" s="5">
        <v>-49557534000</v>
      </c>
      <c r="E138" s="5">
        <v>15227784000</v>
      </c>
      <c r="F138" s="5">
        <v>-9261261000</v>
      </c>
      <c r="G138" s="5">
        <v>-20706571000</v>
      </c>
      <c r="I138" s="5">
        <v>-108971492000</v>
      </c>
      <c r="J138" s="5">
        <v>-92137889000</v>
      </c>
      <c r="K138" s="5">
        <v>-267336565000</v>
      </c>
      <c r="L138" s="5">
        <v>2583945000</v>
      </c>
      <c r="M138" s="5">
        <v>-17468622000</v>
      </c>
      <c r="N138" s="5">
        <v>-670095742000</v>
      </c>
    </row>
    <row r="139" spans="3:14" ht="15.5" x14ac:dyDescent="0.35">
      <c r="C139" t="s">
        <v>1499</v>
      </c>
      <c r="D139" s="5">
        <v>-20975000000</v>
      </c>
      <c r="E139" s="5">
        <v>19025000000</v>
      </c>
      <c r="F139" s="5">
        <v>-875000000</v>
      </c>
      <c r="G139" s="5">
        <v>-950000000</v>
      </c>
      <c r="I139" s="5">
        <v>-3875000000</v>
      </c>
      <c r="J139" s="5">
        <v>46050000000</v>
      </c>
      <c r="K139" s="5">
        <v>-11161500000</v>
      </c>
      <c r="N139" s="5">
        <v>-520966766000</v>
      </c>
    </row>
    <row r="140" spans="3:14" ht="15.5" x14ac:dyDescent="0.35">
      <c r="C140" t="s">
        <v>574</v>
      </c>
      <c r="K140" s="5">
        <v>5999000</v>
      </c>
    </row>
    <row r="141" spans="3:14" ht="15.5" x14ac:dyDescent="0.35">
      <c r="C141" t="s">
        <v>1500</v>
      </c>
    </row>
    <row r="142" spans="3:14" ht="15.5" x14ac:dyDescent="0.35">
      <c r="C142" t="s">
        <v>1501</v>
      </c>
      <c r="D142" s="5">
        <v>-450636000</v>
      </c>
      <c r="J142" s="5">
        <v>-10066046000</v>
      </c>
      <c r="K142" s="5">
        <v>-133954000</v>
      </c>
    </row>
    <row r="143" spans="3:14" ht="15.5" x14ac:dyDescent="0.35">
      <c r="C143" t="s">
        <v>143</v>
      </c>
      <c r="D143" s="5">
        <v>-28131898000</v>
      </c>
      <c r="E143" s="5">
        <v>-3797216000</v>
      </c>
      <c r="F143" s="5">
        <v>-8386261000</v>
      </c>
      <c r="G143" s="5">
        <v>-19756571000</v>
      </c>
      <c r="I143" s="5">
        <v>-105096492000</v>
      </c>
      <c r="J143" s="5">
        <v>-128121843000</v>
      </c>
      <c r="K143" s="5">
        <v>-256047110000</v>
      </c>
      <c r="L143" s="5">
        <v>-62997376000</v>
      </c>
      <c r="M143" s="5">
        <v>-17468622000</v>
      </c>
      <c r="N143" s="5">
        <v>-149128976000</v>
      </c>
    </row>
    <row r="144" spans="3:14" ht="15.5" x14ac:dyDescent="0.35">
      <c r="C144" t="s">
        <v>1502</v>
      </c>
      <c r="L144" s="5">
        <v>65581321000</v>
      </c>
    </row>
    <row r="145" spans="2:14" ht="15.5" x14ac:dyDescent="0.35">
      <c r="C145" t="s">
        <v>148</v>
      </c>
      <c r="D145" s="5">
        <v>85243436000</v>
      </c>
      <c r="E145" s="5">
        <v>-19909948000</v>
      </c>
      <c r="F145" s="5">
        <v>-19525944000</v>
      </c>
      <c r="G145" s="5">
        <v>-17465449000</v>
      </c>
      <c r="I145" s="5">
        <v>-228858895000</v>
      </c>
      <c r="J145" s="5">
        <v>180255959000</v>
      </c>
      <c r="K145" s="5">
        <v>142287802000</v>
      </c>
      <c r="L145" s="5">
        <v>-53953706000</v>
      </c>
      <c r="M145" s="5">
        <v>-34034607000</v>
      </c>
      <c r="N145" s="5">
        <v>702801444000</v>
      </c>
    </row>
    <row r="146" spans="2:14" ht="15.5" x14ac:dyDescent="0.35">
      <c r="C146" t="s">
        <v>718</v>
      </c>
      <c r="J146" s="5">
        <v>860923520000</v>
      </c>
    </row>
    <row r="147" spans="2:14" ht="15.5" x14ac:dyDescent="0.35">
      <c r="C147" t="s">
        <v>549</v>
      </c>
      <c r="D147" s="5">
        <v>294500000000</v>
      </c>
      <c r="J147" s="5">
        <v>542000000000</v>
      </c>
      <c r="K147" s="5">
        <v>1097845588000</v>
      </c>
      <c r="N147" s="5">
        <v>711841654000</v>
      </c>
    </row>
    <row r="148" spans="2:14" ht="15.5" x14ac:dyDescent="0.35">
      <c r="C148" t="s">
        <v>1503</v>
      </c>
      <c r="K148" s="5">
        <v>3583200000</v>
      </c>
    </row>
    <row r="149" spans="2:14" ht="15.5" x14ac:dyDescent="0.35">
      <c r="C149" t="s">
        <v>338</v>
      </c>
      <c r="I149" s="5">
        <v>-71216100000</v>
      </c>
    </row>
    <row r="150" spans="2:14" ht="15.5" x14ac:dyDescent="0.35">
      <c r="C150" t="s">
        <v>343</v>
      </c>
      <c r="D150" s="5">
        <v>-179919000</v>
      </c>
      <c r="E150" s="5">
        <v>-175483000</v>
      </c>
      <c r="F150" s="5">
        <v>208521000</v>
      </c>
      <c r="G150" s="5">
        <v>-166934000</v>
      </c>
      <c r="I150" s="5">
        <v>-2982492000</v>
      </c>
      <c r="J150" s="5">
        <v>-5835955000</v>
      </c>
      <c r="K150" s="5">
        <v>-3561682000</v>
      </c>
      <c r="L150" s="5">
        <v>-9779197000</v>
      </c>
      <c r="M150" s="5">
        <v>-6023479000</v>
      </c>
      <c r="N150" s="5">
        <v>-2988463000</v>
      </c>
    </row>
    <row r="151" spans="2:14" ht="15.5" x14ac:dyDescent="0.35">
      <c r="C151" t="s">
        <v>533</v>
      </c>
      <c r="D151" s="5">
        <v>-209076645000</v>
      </c>
      <c r="E151" s="5">
        <v>-19734465000</v>
      </c>
      <c r="F151" s="5">
        <v>-19734465000</v>
      </c>
      <c r="G151" s="5">
        <v>-19734465000</v>
      </c>
      <c r="I151" s="5">
        <v>-154660303000</v>
      </c>
      <c r="J151" s="5">
        <v>-1182303244000</v>
      </c>
      <c r="K151" s="5">
        <v>-955579304000</v>
      </c>
      <c r="L151" s="5">
        <v>-20710259000</v>
      </c>
      <c r="M151" s="5">
        <v>-12861128000</v>
      </c>
    </row>
    <row r="152" spans="2:14" ht="15.5" x14ac:dyDescent="0.35">
      <c r="C152" t="s">
        <v>1504</v>
      </c>
      <c r="G152" s="5">
        <v>2435950000</v>
      </c>
      <c r="J152" s="5">
        <v>-34528362000</v>
      </c>
      <c r="L152" s="5">
        <v>-23464250000</v>
      </c>
      <c r="M152" s="5">
        <v>-15150000000</v>
      </c>
      <c r="N152" s="5">
        <v>-6051747000</v>
      </c>
    </row>
    <row r="153" spans="2:14" ht="15.5" x14ac:dyDescent="0.35">
      <c r="C153" t="s">
        <v>157</v>
      </c>
      <c r="D153" s="5">
        <v>41190471000</v>
      </c>
      <c r="E153" s="5">
        <v>8896383000</v>
      </c>
      <c r="F153" s="5">
        <v>-4010920000</v>
      </c>
      <c r="G153" s="5">
        <v>-4944553000</v>
      </c>
      <c r="I153" s="5">
        <v>-58512822000</v>
      </c>
      <c r="J153" s="5">
        <v>65807029000</v>
      </c>
      <c r="K153" s="5">
        <v>-35211071000</v>
      </c>
      <c r="L153" s="5">
        <v>22331530000</v>
      </c>
      <c r="M153" s="5">
        <v>13051878000</v>
      </c>
      <c r="N153" s="5">
        <v>456068000</v>
      </c>
    </row>
    <row r="154" spans="2:14" ht="15.5" x14ac:dyDescent="0.35">
      <c r="C154" t="s">
        <v>158</v>
      </c>
      <c r="E154" s="5">
        <v>8512596000</v>
      </c>
      <c r="G154" s="5">
        <v>1332000</v>
      </c>
      <c r="I154" s="5">
        <v>67025418000</v>
      </c>
      <c r="J154" s="5">
        <v>1217057000</v>
      </c>
      <c r="K154" s="5">
        <v>36428128000</v>
      </c>
      <c r="L154" s="5">
        <v>14096598000</v>
      </c>
      <c r="M154" s="5">
        <v>1044720000</v>
      </c>
      <c r="N154" s="5">
        <v>588652000</v>
      </c>
    </row>
    <row r="155" spans="2:14" ht="15.5" x14ac:dyDescent="0.35">
      <c r="C155" t="s">
        <v>159</v>
      </c>
      <c r="D155" s="5">
        <v>41190471000</v>
      </c>
      <c r="E155" s="5">
        <v>17408979000</v>
      </c>
      <c r="F155" s="5">
        <v>-4010920000</v>
      </c>
      <c r="G155" s="5">
        <v>-4943221000</v>
      </c>
      <c r="I155" s="5">
        <v>8512596000</v>
      </c>
      <c r="J155" s="5">
        <v>67024086000</v>
      </c>
      <c r="K155" s="5">
        <v>1217057000</v>
      </c>
      <c r="L155" s="5">
        <v>36428128000</v>
      </c>
      <c r="M155" s="5">
        <v>14096598000</v>
      </c>
      <c r="N155" s="5">
        <v>1044720000</v>
      </c>
    </row>
    <row r="157" spans="2:14" ht="15.5" x14ac:dyDescent="0.35">
      <c r="B157" t="s">
        <v>160</v>
      </c>
      <c r="C157" t="s">
        <v>12</v>
      </c>
      <c r="D157" s="5">
        <v>15830000000</v>
      </c>
      <c r="E157" s="5">
        <v>15830000000</v>
      </c>
      <c r="F157" s="5">
        <v>15830000000</v>
      </c>
      <c r="G157" s="5">
        <v>15830000000</v>
      </c>
      <c r="I157" s="5">
        <v>15830000000</v>
      </c>
      <c r="J157" s="5">
        <v>15830000000</v>
      </c>
      <c r="K157" s="5">
        <v>12660000000</v>
      </c>
      <c r="L157" s="5">
        <v>0</v>
      </c>
      <c r="M157" s="5">
        <v>0</v>
      </c>
      <c r="N157" s="5">
        <v>0</v>
      </c>
    </row>
    <row r="158" spans="2:14" ht="15.5" x14ac:dyDescent="0.35">
      <c r="C158" t="s">
        <v>161</v>
      </c>
      <c r="D158" s="6">
        <v>9.76</v>
      </c>
      <c r="E158" s="6">
        <v>7.01</v>
      </c>
      <c r="F158" s="6">
        <v>5.25</v>
      </c>
      <c r="G158" s="6">
        <v>5.25</v>
      </c>
    </row>
    <row r="159" spans="2:14" ht="15.5" x14ac:dyDescent="0.35">
      <c r="C159" t="s">
        <v>162</v>
      </c>
      <c r="D159" s="6">
        <v>72.75</v>
      </c>
      <c r="E159" s="6">
        <v>95.58</v>
      </c>
      <c r="F159" s="6">
        <v>238.1</v>
      </c>
      <c r="G159" s="6">
        <v>102.86</v>
      </c>
    </row>
    <row r="160" spans="2:14" ht="15.5" x14ac:dyDescent="0.35">
      <c r="C160" t="s">
        <v>61</v>
      </c>
      <c r="D160" s="6">
        <v>35.33</v>
      </c>
      <c r="E160" s="6">
        <v>40.520000000000003</v>
      </c>
      <c r="F160" s="6">
        <v>96.25</v>
      </c>
      <c r="G160" s="6">
        <v>38.880000000000003</v>
      </c>
    </row>
    <row r="161" spans="3:7" ht="15.5" x14ac:dyDescent="0.35">
      <c r="C161" t="s">
        <v>163</v>
      </c>
      <c r="D161" s="5">
        <v>147080000000</v>
      </c>
      <c r="E161" s="5">
        <v>120090000000</v>
      </c>
      <c r="F161" s="5">
        <v>74120000000</v>
      </c>
      <c r="G161" s="5">
        <v>94310000000</v>
      </c>
    </row>
    <row r="162" spans="3:7" ht="15.5" x14ac:dyDescent="0.35">
      <c r="C162" t="s">
        <v>164</v>
      </c>
      <c r="D162" s="6">
        <v>4.8799999999999996E-2</v>
      </c>
      <c r="E162" s="6">
        <v>3.7699999999999997E-2</v>
      </c>
      <c r="F162" s="6">
        <v>2.92E-2</v>
      </c>
      <c r="G162" s="6">
        <v>0.03</v>
      </c>
    </row>
    <row r="163" spans="3:7" ht="15.5" x14ac:dyDescent="0.35">
      <c r="C163" t="s">
        <v>165</v>
      </c>
      <c r="D163" s="6">
        <v>7.2099999999999997E-2</v>
      </c>
      <c r="E163" s="6">
        <v>5.0499999999999996E-2</v>
      </c>
      <c r="F163" s="6">
        <v>3.9900000000000005E-2</v>
      </c>
      <c r="G163" s="6">
        <v>4.1500000000000002E-2</v>
      </c>
    </row>
    <row r="164" spans="3:7" ht="15.5" x14ac:dyDescent="0.35">
      <c r="C164" t="s">
        <v>166</v>
      </c>
      <c r="D164" s="6">
        <v>5.0900000000000001E-2</v>
      </c>
      <c r="E164" s="6">
        <v>4.1599999999999998E-2</v>
      </c>
      <c r="F164" s="6">
        <v>2.4E-2</v>
      </c>
      <c r="G164" s="6">
        <v>3.3799999999999997E-2</v>
      </c>
    </row>
    <row r="165" spans="3:7" ht="15.5" x14ac:dyDescent="0.35">
      <c r="C165" t="s">
        <v>167</v>
      </c>
      <c r="D165" s="6">
        <v>23.1</v>
      </c>
      <c r="E165" s="6">
        <v>17.05</v>
      </c>
      <c r="F165" s="6">
        <v>8.5</v>
      </c>
      <c r="G165" s="6">
        <v>10.41</v>
      </c>
    </row>
    <row r="166" spans="3:7" ht="15.5" x14ac:dyDescent="0.35">
      <c r="C166" t="s">
        <v>168</v>
      </c>
      <c r="D166" s="5">
        <v>2268000000000</v>
      </c>
      <c r="E166" s="5">
        <v>2300000000000</v>
      </c>
      <c r="F166" s="5">
        <v>2176000000000</v>
      </c>
      <c r="G166" s="5">
        <v>2084000000000</v>
      </c>
    </row>
    <row r="167" spans="3:7" ht="15.5" x14ac:dyDescent="0.35">
      <c r="C167" t="s">
        <v>169</v>
      </c>
      <c r="D167" s="6">
        <v>5.24</v>
      </c>
      <c r="E167" s="6">
        <v>4.83</v>
      </c>
      <c r="F167" s="6">
        <v>9.49</v>
      </c>
      <c r="G167" s="6">
        <v>4.2699999999999996</v>
      </c>
    </row>
    <row r="168" spans="3:7" ht="15.5" x14ac:dyDescent="0.35">
      <c r="C168" t="s">
        <v>170</v>
      </c>
      <c r="D168" s="6">
        <v>135.44</v>
      </c>
      <c r="E168" s="6">
        <v>138.66999999999999</v>
      </c>
      <c r="F168" s="6">
        <v>131.66999999999999</v>
      </c>
      <c r="G168" s="6">
        <v>126.47</v>
      </c>
    </row>
    <row r="169" spans="3:7" ht="15.5" x14ac:dyDescent="0.35">
      <c r="C169" t="s">
        <v>171</v>
      </c>
      <c r="D169" s="6">
        <v>5.26</v>
      </c>
      <c r="E169" s="6">
        <v>4.8499999999999996</v>
      </c>
      <c r="F169" s="6">
        <v>9.5299999999999994</v>
      </c>
      <c r="G169" s="6">
        <v>4.29</v>
      </c>
    </row>
    <row r="170" spans="3:7" ht="15.5" x14ac:dyDescent="0.35">
      <c r="C170" t="s">
        <v>172</v>
      </c>
      <c r="D170" s="6">
        <v>134.94999999999999</v>
      </c>
      <c r="E170" s="6">
        <v>138.19</v>
      </c>
      <c r="F170" s="6">
        <v>131.18</v>
      </c>
      <c r="G170" s="6">
        <v>125.98</v>
      </c>
    </row>
    <row r="171" spans="3:7" ht="15.5" x14ac:dyDescent="0.35">
      <c r="C171" t="s">
        <v>173</v>
      </c>
      <c r="D171" s="5">
        <v>94000000000</v>
      </c>
      <c r="E171" s="5">
        <v>79000000000</v>
      </c>
      <c r="F171" s="5">
        <v>79000000000</v>
      </c>
      <c r="G171" s="5">
        <v>79000000000</v>
      </c>
    </row>
    <row r="172" spans="3:7" ht="15.5" x14ac:dyDescent="0.35">
      <c r="C172" t="s">
        <v>174</v>
      </c>
      <c r="D172" s="5">
        <v>185000000000</v>
      </c>
      <c r="E172" s="5">
        <v>115000000000</v>
      </c>
      <c r="F172" s="5">
        <v>134000000000</v>
      </c>
      <c r="G172" s="5">
        <v>154000000000</v>
      </c>
    </row>
    <row r="173" spans="3:7" ht="15.5" x14ac:dyDescent="0.35">
      <c r="C173" t="s">
        <v>175</v>
      </c>
      <c r="D173" s="5">
        <v>2143000000000</v>
      </c>
      <c r="E173" s="5">
        <v>2195000000000</v>
      </c>
      <c r="F173" s="5">
        <v>2084000000000</v>
      </c>
      <c r="G173" s="5">
        <v>2001000000000</v>
      </c>
    </row>
    <row r="174" spans="3:7" ht="15.5" x14ac:dyDescent="0.35">
      <c r="C174" t="s">
        <v>24</v>
      </c>
      <c r="D174" s="5">
        <v>279000000000</v>
      </c>
      <c r="E174" s="5">
        <v>193000000000</v>
      </c>
      <c r="F174" s="5">
        <v>213000000000</v>
      </c>
      <c r="G174" s="5">
        <v>233000000000</v>
      </c>
    </row>
    <row r="175" spans="3:7" ht="15.5" x14ac:dyDescent="0.35">
      <c r="C175" t="s">
        <v>21</v>
      </c>
      <c r="D175" s="5">
        <v>220000000000</v>
      </c>
      <c r="E175" s="5">
        <v>176000000000</v>
      </c>
      <c r="F175" s="5">
        <v>205000000000</v>
      </c>
      <c r="G175" s="5">
        <v>220000000000</v>
      </c>
    </row>
    <row r="176" spans="3:7" ht="15.5" x14ac:dyDescent="0.35">
      <c r="C176" t="s">
        <v>176</v>
      </c>
      <c r="D176" s="5">
        <v>367000000000</v>
      </c>
      <c r="E176" s="5">
        <v>394000000000</v>
      </c>
      <c r="F176" s="5">
        <v>300000000000</v>
      </c>
      <c r="G176" s="5">
        <v>242000000000</v>
      </c>
    </row>
    <row r="177" spans="3:14" ht="15.5" x14ac:dyDescent="0.35">
      <c r="C177" t="s">
        <v>177</v>
      </c>
      <c r="D177" s="5">
        <v>6000000000</v>
      </c>
      <c r="E177" s="5">
        <v>14000000000</v>
      </c>
      <c r="F177" s="5">
        <v>25000000000</v>
      </c>
      <c r="G177" s="5">
        <v>33000000000</v>
      </c>
    </row>
    <row r="178" spans="3:14" ht="15.5" x14ac:dyDescent="0.35">
      <c r="C178" t="s">
        <v>178</v>
      </c>
      <c r="D178" s="5">
        <v>-28000000000</v>
      </c>
      <c r="E178" s="5">
        <v>-4000000000</v>
      </c>
      <c r="F178" s="5">
        <v>-8000000000</v>
      </c>
      <c r="G178" s="5">
        <v>-20000000000</v>
      </c>
    </row>
    <row r="179" spans="3:14" ht="15.5" x14ac:dyDescent="0.35">
      <c r="C179" t="s">
        <v>13</v>
      </c>
      <c r="D179" s="5">
        <v>-23000000000</v>
      </c>
      <c r="E179" s="5">
        <v>10000000000</v>
      </c>
      <c r="F179" s="5">
        <v>16000000000</v>
      </c>
      <c r="G179" s="5">
        <v>13000000000</v>
      </c>
    </row>
    <row r="180" spans="3:14" ht="15.5" x14ac:dyDescent="0.35">
      <c r="C180" t="s">
        <v>16</v>
      </c>
      <c r="D180" s="6">
        <v>-1.43</v>
      </c>
      <c r="E180" s="6">
        <v>0.62</v>
      </c>
      <c r="F180" s="6">
        <v>1.04</v>
      </c>
      <c r="G180" s="6">
        <v>0.85</v>
      </c>
    </row>
    <row r="181" spans="3:14" ht="15.5" x14ac:dyDescent="0.35">
      <c r="C181" t="s">
        <v>46</v>
      </c>
      <c r="I181" s="6">
        <v>23.65</v>
      </c>
      <c r="J181" s="6">
        <v>18.28</v>
      </c>
      <c r="K181" s="6">
        <v>14.75</v>
      </c>
      <c r="L181" s="6">
        <v>3207435.39</v>
      </c>
      <c r="M181" s="6">
        <v>3708024.1</v>
      </c>
      <c r="N181" s="6">
        <v>-942606.25</v>
      </c>
    </row>
    <row r="182" spans="3:14" ht="15.5" x14ac:dyDescent="0.35">
      <c r="C182" t="s">
        <v>60</v>
      </c>
      <c r="I182" s="6">
        <v>52.85</v>
      </c>
      <c r="J182" s="6">
        <v>20.350000000000001</v>
      </c>
      <c r="K182" s="5">
        <v>0</v>
      </c>
      <c r="L182" s="5">
        <v>0</v>
      </c>
      <c r="M182" s="5">
        <v>0</v>
      </c>
      <c r="N182" s="5">
        <v>0</v>
      </c>
    </row>
    <row r="183" spans="3:14" ht="15.5" x14ac:dyDescent="0.35">
      <c r="C183" t="s">
        <v>63</v>
      </c>
      <c r="I183" s="6">
        <v>20.39</v>
      </c>
      <c r="J183" s="6">
        <v>6.4</v>
      </c>
      <c r="K183" s="5">
        <v>0</v>
      </c>
      <c r="L183" s="5">
        <v>0</v>
      </c>
      <c r="M183" s="5">
        <v>0</v>
      </c>
      <c r="N183" s="5">
        <v>0</v>
      </c>
    </row>
    <row r="184" spans="3:14" ht="15.5" x14ac:dyDescent="0.35">
      <c r="C184" t="s">
        <v>179</v>
      </c>
      <c r="I184" s="5">
        <v>425980000000</v>
      </c>
      <c r="J184" s="5">
        <v>382330000000</v>
      </c>
      <c r="K184" s="5">
        <v>353540000000</v>
      </c>
      <c r="L184" s="5">
        <v>302100000000</v>
      </c>
      <c r="M184" s="5">
        <v>309800000000</v>
      </c>
      <c r="N184" s="5">
        <v>-9620000000</v>
      </c>
    </row>
    <row r="185" spans="3:14" ht="15.5" x14ac:dyDescent="0.35">
      <c r="C185" t="s">
        <v>180</v>
      </c>
      <c r="I185" s="6">
        <v>0.1318</v>
      </c>
      <c r="J185" s="6">
        <v>0.11220000000000001</v>
      </c>
      <c r="K185" s="6">
        <v>9.7299999999999998E-2</v>
      </c>
      <c r="L185" s="6">
        <v>0.11650000000000001</v>
      </c>
      <c r="M185" s="6">
        <v>0.1555</v>
      </c>
      <c r="N185" s="6">
        <v>-4.9100000000000005E-2</v>
      </c>
    </row>
    <row r="186" spans="3:14" ht="15.5" x14ac:dyDescent="0.35">
      <c r="C186" t="s">
        <v>181</v>
      </c>
      <c r="I186" s="6">
        <v>0.17960000000000001</v>
      </c>
      <c r="J186" s="6">
        <v>0.16309999999999999</v>
      </c>
      <c r="K186" s="6">
        <v>0.29370000000000002</v>
      </c>
      <c r="L186" s="6">
        <v>0.47439999999999999</v>
      </c>
      <c r="M186" s="6">
        <v>1.0410999999999999</v>
      </c>
      <c r="N186" s="6">
        <v>6.4555999999999996</v>
      </c>
    </row>
    <row r="187" spans="3:14" ht="15.5" x14ac:dyDescent="0.35">
      <c r="C187" t="s">
        <v>182</v>
      </c>
      <c r="I187" s="6">
        <v>0.15579999999999999</v>
      </c>
      <c r="J187" s="6">
        <v>0.1759</v>
      </c>
      <c r="K187" s="6">
        <v>0.3226</v>
      </c>
      <c r="L187" s="6">
        <v>0.39789999999999998</v>
      </c>
      <c r="M187" s="6">
        <v>0.32030000000000003</v>
      </c>
      <c r="N187" s="6">
        <v>-6.2300000000000001E-2</v>
      </c>
    </row>
    <row r="188" spans="3:14" ht="15.5" x14ac:dyDescent="0.35">
      <c r="C188" t="s">
        <v>183</v>
      </c>
      <c r="I188" s="6">
        <v>10.43</v>
      </c>
      <c r="J188" s="6">
        <v>3.34</v>
      </c>
      <c r="K188" s="6">
        <v>1.58</v>
      </c>
      <c r="L188" s="6">
        <v>1.48</v>
      </c>
      <c r="M188" s="6">
        <v>1.63</v>
      </c>
      <c r="N188" s="6">
        <v>-0.27</v>
      </c>
    </row>
    <row r="189" spans="3:14" ht="15.5" x14ac:dyDescent="0.35">
      <c r="C189" t="s">
        <v>57</v>
      </c>
      <c r="I189" s="6">
        <v>9.49</v>
      </c>
      <c r="J189" s="6">
        <v>3.32</v>
      </c>
      <c r="K189" s="5">
        <v>0</v>
      </c>
      <c r="L189" s="5">
        <v>0</v>
      </c>
      <c r="M189" s="5">
        <v>0</v>
      </c>
      <c r="N189" s="5">
        <v>0</v>
      </c>
    </row>
    <row r="190" spans="3:14" ht="15.5" x14ac:dyDescent="0.35">
      <c r="C190" t="s">
        <v>54</v>
      </c>
      <c r="I190" s="6">
        <v>131.66999999999999</v>
      </c>
      <c r="J190" s="6">
        <v>112.1</v>
      </c>
      <c r="K190" s="6">
        <v>50.22</v>
      </c>
      <c r="L190" s="6">
        <v>6761728.4699999997</v>
      </c>
      <c r="M190" s="6">
        <v>3561791.45</v>
      </c>
      <c r="N190" s="6">
        <v>-146013.31</v>
      </c>
    </row>
    <row r="191" spans="3:14" ht="15.5" x14ac:dyDescent="0.35">
      <c r="C191" t="s">
        <v>184</v>
      </c>
      <c r="I191" s="6">
        <v>9.5299999999999994</v>
      </c>
      <c r="J191" s="6">
        <v>3.33</v>
      </c>
      <c r="K191" s="5">
        <v>0</v>
      </c>
      <c r="L191" s="5">
        <v>0</v>
      </c>
      <c r="M191" s="5">
        <v>0</v>
      </c>
      <c r="N191" s="5">
        <v>0</v>
      </c>
    </row>
    <row r="192" spans="3:14" ht="15.5" x14ac:dyDescent="0.35">
      <c r="C192" t="s">
        <v>185</v>
      </c>
      <c r="I192" s="6">
        <v>131.18</v>
      </c>
      <c r="J192" s="6">
        <v>111.61</v>
      </c>
      <c r="K192" s="6">
        <v>49.61</v>
      </c>
      <c r="L192" s="6">
        <v>6610623.7599999998</v>
      </c>
      <c r="M192" s="6">
        <v>3410686.75</v>
      </c>
      <c r="N192" s="6">
        <v>-297118.02</v>
      </c>
    </row>
    <row r="193" spans="2:14" ht="15.5" x14ac:dyDescent="0.35">
      <c r="C193" t="s">
        <v>186</v>
      </c>
      <c r="I193" s="5">
        <v>79000000000</v>
      </c>
      <c r="J193" s="5">
        <v>83000000000</v>
      </c>
      <c r="K193" s="5">
        <v>263000000000</v>
      </c>
      <c r="L193" s="5">
        <v>902000000000</v>
      </c>
      <c r="M193" s="5">
        <v>248000000000</v>
      </c>
      <c r="N193" s="5">
        <v>104000000000</v>
      </c>
    </row>
    <row r="194" spans="2:14" ht="15.5" x14ac:dyDescent="0.35">
      <c r="C194" t="s">
        <v>187</v>
      </c>
      <c r="I194" s="5">
        <v>134000000000</v>
      </c>
      <c r="J194" s="5">
        <v>284000000000</v>
      </c>
      <c r="K194" s="5">
        <v>722000000000</v>
      </c>
      <c r="L194" s="5">
        <v>9000000000</v>
      </c>
      <c r="M194" s="5">
        <v>619000000000</v>
      </c>
      <c r="N194" s="5">
        <v>719000000000</v>
      </c>
    </row>
    <row r="195" spans="2:14" ht="15.5" x14ac:dyDescent="0.35">
      <c r="C195" t="s">
        <v>26</v>
      </c>
      <c r="I195" s="5">
        <v>213000000000</v>
      </c>
      <c r="J195" s="5">
        <v>368000000000</v>
      </c>
      <c r="K195" s="5">
        <v>985000000000</v>
      </c>
      <c r="L195" s="5">
        <v>911000000000</v>
      </c>
      <c r="M195" s="5">
        <v>867000000000</v>
      </c>
      <c r="N195" s="5">
        <v>824000000000</v>
      </c>
    </row>
    <row r="196" spans="2:14" ht="15.5" x14ac:dyDescent="0.35">
      <c r="C196" t="s">
        <v>23</v>
      </c>
      <c r="I196" s="5">
        <v>205000000000</v>
      </c>
      <c r="J196" s="5">
        <v>301000000000</v>
      </c>
      <c r="K196" s="5">
        <v>984000000000</v>
      </c>
      <c r="L196" s="5">
        <v>875000000000</v>
      </c>
      <c r="M196" s="5">
        <v>853000000000</v>
      </c>
      <c r="N196" s="5">
        <v>822000000000</v>
      </c>
    </row>
    <row r="197" spans="2:14" ht="15.5" x14ac:dyDescent="0.35">
      <c r="C197" t="s">
        <v>188</v>
      </c>
      <c r="I197" s="5">
        <v>300000000000</v>
      </c>
      <c r="J197" s="5">
        <v>253000000000</v>
      </c>
      <c r="K197" s="5">
        <v>-201000000000</v>
      </c>
      <c r="L197" s="5">
        <v>-759000000000</v>
      </c>
      <c r="M197" s="5">
        <v>-147000000000</v>
      </c>
      <c r="N197" s="5">
        <v>-127000000000</v>
      </c>
    </row>
    <row r="198" spans="2:14" ht="15.5" x14ac:dyDescent="0.35">
      <c r="C198" t="s">
        <v>189</v>
      </c>
      <c r="I198" s="5">
        <v>279000000000</v>
      </c>
      <c r="J198" s="5">
        <v>-22000000000</v>
      </c>
      <c r="K198" s="5">
        <v>90000000000</v>
      </c>
      <c r="L198" s="5">
        <v>74000000000</v>
      </c>
      <c r="M198" s="5">
        <v>65000000000</v>
      </c>
      <c r="N198" s="5">
        <v>-32000000000</v>
      </c>
    </row>
    <row r="199" spans="2:14" ht="15.5" x14ac:dyDescent="0.35">
      <c r="C199" t="s">
        <v>190</v>
      </c>
      <c r="I199" s="5">
        <v>-105000000000</v>
      </c>
      <c r="J199" s="5">
        <v>-128000000000</v>
      </c>
      <c r="K199" s="5">
        <v>-256000000000</v>
      </c>
      <c r="L199" s="5">
        <v>-63000000000</v>
      </c>
      <c r="M199" s="5">
        <v>-17000000000</v>
      </c>
      <c r="N199" s="5">
        <v>-149000000000</v>
      </c>
    </row>
    <row r="200" spans="2:14" ht="15.5" x14ac:dyDescent="0.35">
      <c r="C200" t="s">
        <v>15</v>
      </c>
      <c r="I200" s="5">
        <v>174000000000</v>
      </c>
      <c r="J200" s="5">
        <v>-150000000000</v>
      </c>
      <c r="K200" s="5">
        <v>-166000000000</v>
      </c>
      <c r="L200" s="5">
        <v>11000000000</v>
      </c>
      <c r="M200" s="5">
        <v>47000000000</v>
      </c>
      <c r="N200" s="5">
        <v>-181000000000</v>
      </c>
    </row>
    <row r="201" spans="2:14" ht="15.5" x14ac:dyDescent="0.35">
      <c r="C201" t="s">
        <v>17</v>
      </c>
      <c r="I201" s="6">
        <v>11.01</v>
      </c>
      <c r="J201" s="6">
        <v>-9.51</v>
      </c>
      <c r="K201" s="6">
        <v>-13.13</v>
      </c>
      <c r="L201" s="6">
        <v>209880.69</v>
      </c>
      <c r="M201" s="6">
        <v>923264.41</v>
      </c>
      <c r="N201" s="6">
        <v>-3556443.33</v>
      </c>
    </row>
    <row r="203" spans="2:14" ht="15.5" x14ac:dyDescent="0.35">
      <c r="B203" t="s">
        <v>191</v>
      </c>
      <c r="C203" t="s">
        <v>192</v>
      </c>
      <c r="D203" s="5">
        <v>154000000000</v>
      </c>
      <c r="E203" s="5">
        <v>111000000000</v>
      </c>
      <c r="F203" s="5">
        <v>83000000000</v>
      </c>
      <c r="G203" s="5">
        <v>83000000000</v>
      </c>
      <c r="H203" s="5">
        <v>531000000000</v>
      </c>
      <c r="I203" s="5">
        <v>374000000000</v>
      </c>
      <c r="J203" s="5">
        <v>289000000000</v>
      </c>
      <c r="K203" s="5">
        <v>187000000000</v>
      </c>
      <c r="L203" s="5">
        <v>164000000000</v>
      </c>
      <c r="M203" s="5">
        <v>189000000000</v>
      </c>
      <c r="N203" s="5">
        <v>-48000000000</v>
      </c>
    </row>
    <row r="204" spans="2:14" ht="15.5" x14ac:dyDescent="0.35">
      <c r="C204" t="s">
        <v>345</v>
      </c>
      <c r="H204" s="5">
        <v>13</v>
      </c>
      <c r="I204" s="5">
        <v>13</v>
      </c>
      <c r="J204" s="6">
        <v>4.5</v>
      </c>
    </row>
    <row r="205" spans="2:14" ht="15.5" x14ac:dyDescent="0.35">
      <c r="C205" t="s">
        <v>65</v>
      </c>
      <c r="H205" s="6">
        <v>0.38770000000000004</v>
      </c>
      <c r="I205" s="6">
        <v>0.54969999999999997</v>
      </c>
      <c r="J205" s="6">
        <v>0.2462</v>
      </c>
    </row>
    <row r="206" spans="2:14" ht="15.5" x14ac:dyDescent="0.35">
      <c r="C206" t="s">
        <v>346</v>
      </c>
      <c r="H206" s="6">
        <v>2.0199999999999999E-2</v>
      </c>
      <c r="I206" s="6">
        <v>1.7299999999999999E-2</v>
      </c>
      <c r="J206" s="6">
        <v>8.6999999999999994E-3</v>
      </c>
    </row>
    <row r="207" spans="2:14" ht="15.5" x14ac:dyDescent="0.35">
      <c r="C207" t="s">
        <v>45</v>
      </c>
      <c r="D207" s="6">
        <v>9.76</v>
      </c>
      <c r="E207" s="6">
        <v>7.01</v>
      </c>
      <c r="F207" s="6">
        <v>5.25</v>
      </c>
      <c r="G207" s="6">
        <v>5.25</v>
      </c>
      <c r="H207" s="6">
        <v>33.53</v>
      </c>
      <c r="I207" s="6">
        <v>23.65</v>
      </c>
      <c r="J207" s="6">
        <v>18.28</v>
      </c>
      <c r="K207" s="6">
        <v>11.8</v>
      </c>
      <c r="L207" s="6">
        <v>10.34</v>
      </c>
      <c r="M207" s="6">
        <v>11.95</v>
      </c>
      <c r="N207" s="6">
        <v>-3.04</v>
      </c>
    </row>
    <row r="208" spans="2:14" ht="15.5" x14ac:dyDescent="0.35">
      <c r="C208" t="s">
        <v>67</v>
      </c>
      <c r="H208" s="5">
        <v>13</v>
      </c>
      <c r="I208" s="5">
        <v>13</v>
      </c>
      <c r="J208" s="6">
        <v>4.5</v>
      </c>
    </row>
    <row r="209" spans="3:14" ht="15.5" x14ac:dyDescent="0.35">
      <c r="C209" t="s">
        <v>347</v>
      </c>
      <c r="H209" s="6">
        <v>0.38770000000000004</v>
      </c>
      <c r="I209" s="6">
        <v>0.54969999999999997</v>
      </c>
      <c r="J209" s="6">
        <v>0.2462</v>
      </c>
    </row>
    <row r="210" spans="3:14" ht="15.5" x14ac:dyDescent="0.35">
      <c r="C210" t="s">
        <v>348</v>
      </c>
      <c r="H210" s="6">
        <v>2.0199999999999999E-2</v>
      </c>
      <c r="I210" s="6">
        <v>1.7299999999999999E-2</v>
      </c>
      <c r="J210" s="6">
        <v>8.6999999999999994E-3</v>
      </c>
    </row>
    <row r="211" spans="3:14" ht="15.5" x14ac:dyDescent="0.35">
      <c r="C211" t="s">
        <v>193</v>
      </c>
      <c r="D211" s="5">
        <v>318000000000</v>
      </c>
      <c r="E211" s="5">
        <v>262000000000</v>
      </c>
      <c r="F211" s="5">
        <v>206000000000</v>
      </c>
      <c r="G211" s="5">
        <v>220000000000</v>
      </c>
      <c r="H211" s="5">
        <v>1159000000000</v>
      </c>
      <c r="I211" s="5">
        <v>970000000000</v>
      </c>
      <c r="J211" s="5">
        <v>921000000000</v>
      </c>
      <c r="K211" s="5">
        <v>931000000000</v>
      </c>
      <c r="L211" s="5">
        <v>670000000000</v>
      </c>
      <c r="M211" s="5">
        <v>628000000000</v>
      </c>
      <c r="N211" s="5">
        <v>84000000000</v>
      </c>
    </row>
    <row r="212" spans="3:14" ht="15.5" x14ac:dyDescent="0.35">
      <c r="C212" t="s">
        <v>349</v>
      </c>
      <c r="H212" s="5">
        <v>13</v>
      </c>
      <c r="I212" s="5">
        <v>13</v>
      </c>
      <c r="J212" s="6">
        <v>4.5</v>
      </c>
    </row>
    <row r="213" spans="3:14" ht="15.5" x14ac:dyDescent="0.35">
      <c r="C213" t="s">
        <v>350</v>
      </c>
      <c r="H213" s="6">
        <v>0.38770000000000004</v>
      </c>
      <c r="I213" s="6">
        <v>0.54969999999999997</v>
      </c>
      <c r="J213" s="6">
        <v>0.2462</v>
      </c>
    </row>
    <row r="214" spans="3:14" ht="15.5" x14ac:dyDescent="0.35">
      <c r="C214" t="s">
        <v>351</v>
      </c>
      <c r="H214" s="6">
        <v>2.0199999999999999E-2</v>
      </c>
      <c r="I214" s="6">
        <v>1.7299999999999999E-2</v>
      </c>
      <c r="J214" s="6">
        <v>8.6999999999999994E-3</v>
      </c>
    </row>
    <row r="215" spans="3:14" ht="15.5" x14ac:dyDescent="0.35">
      <c r="C215" t="s">
        <v>194</v>
      </c>
      <c r="I215" s="6">
        <v>19.239999999999998</v>
      </c>
    </row>
    <row r="216" spans="3:14" ht="15.5" x14ac:dyDescent="0.35">
      <c r="C216" t="s">
        <v>292</v>
      </c>
      <c r="I216" s="6">
        <v>23.66</v>
      </c>
    </row>
    <row r="217" spans="3:14" ht="15.5" x14ac:dyDescent="0.35">
      <c r="C217" t="s">
        <v>536</v>
      </c>
      <c r="I217" s="6">
        <v>20.79</v>
      </c>
    </row>
    <row r="218" spans="3:14" ht="15.5" x14ac:dyDescent="0.35">
      <c r="C218" t="s">
        <v>195</v>
      </c>
      <c r="I218" s="6">
        <v>6.95</v>
      </c>
    </row>
    <row r="219" spans="3:14" ht="15.5" x14ac:dyDescent="0.35">
      <c r="C219" t="s">
        <v>293</v>
      </c>
      <c r="I219" s="6">
        <v>4.2300000000000004E-2</v>
      </c>
    </row>
    <row r="220" spans="3:14" ht="15.5" x14ac:dyDescent="0.35">
      <c r="C220" t="s">
        <v>294</v>
      </c>
      <c r="I220" s="6">
        <v>10.16</v>
      </c>
    </row>
    <row r="221" spans="3:14" ht="15.5" x14ac:dyDescent="0.35">
      <c r="C221" t="s">
        <v>196</v>
      </c>
      <c r="I221" s="6">
        <v>4.76</v>
      </c>
    </row>
    <row r="222" spans="3:14" ht="15.5" x14ac:dyDescent="0.35">
      <c r="C222" t="s">
        <v>295</v>
      </c>
      <c r="I222" s="6">
        <v>132.41999999999999</v>
      </c>
    </row>
    <row r="223" spans="3:14" ht="15.5" x14ac:dyDescent="0.35">
      <c r="C223" t="s">
        <v>296</v>
      </c>
      <c r="I223" s="6">
        <v>599.91999999999996</v>
      </c>
    </row>
    <row r="224" spans="3:14" ht="15.5" x14ac:dyDescent="0.35">
      <c r="C224" t="s">
        <v>297</v>
      </c>
      <c r="I224" s="6">
        <v>28.66</v>
      </c>
    </row>
    <row r="225" spans="3:9" ht="15.5" x14ac:dyDescent="0.35">
      <c r="C225" t="s">
        <v>298</v>
      </c>
      <c r="I225" s="6">
        <v>24.22</v>
      </c>
    </row>
    <row r="226" spans="3:9" ht="15.5" x14ac:dyDescent="0.35">
      <c r="C226" t="s">
        <v>299</v>
      </c>
      <c r="I226" s="6">
        <v>0.81</v>
      </c>
    </row>
    <row r="227" spans="3:9" ht="15.5" x14ac:dyDescent="0.35">
      <c r="C227" t="s">
        <v>300</v>
      </c>
      <c r="I227" s="6">
        <v>-0.24</v>
      </c>
    </row>
    <row r="228" spans="3:9" ht="15.5" x14ac:dyDescent="0.35">
      <c r="C228" t="s">
        <v>537</v>
      </c>
      <c r="I228" s="6">
        <v>0.28999999999999998</v>
      </c>
    </row>
    <row r="229" spans="3:9" ht="15.5" x14ac:dyDescent="0.35">
      <c r="C229" t="s">
        <v>301</v>
      </c>
      <c r="I229" s="6">
        <v>27.26</v>
      </c>
    </row>
    <row r="230" spans="3:9" ht="15.5" x14ac:dyDescent="0.35">
      <c r="C230" t="s">
        <v>197</v>
      </c>
      <c r="I230" s="6">
        <v>33.53</v>
      </c>
    </row>
    <row r="231" spans="3:9" ht="15.5" x14ac:dyDescent="0.35">
      <c r="C231" t="s">
        <v>302</v>
      </c>
      <c r="I231" s="6">
        <v>63.51</v>
      </c>
    </row>
    <row r="232" spans="3:9" ht="15.5" x14ac:dyDescent="0.35">
      <c r="C232" t="s">
        <v>198</v>
      </c>
      <c r="D232" s="6">
        <v>3.7</v>
      </c>
    </row>
    <row r="233" spans="3:9" ht="15.5" x14ac:dyDescent="0.35">
      <c r="C233" t="s">
        <v>199</v>
      </c>
      <c r="I233" s="6">
        <v>135.44</v>
      </c>
    </row>
    <row r="234" spans="3:9" ht="15.5" x14ac:dyDescent="0.35">
      <c r="C234" t="s">
        <v>303</v>
      </c>
      <c r="I234" s="6">
        <v>1.08</v>
      </c>
    </row>
    <row r="235" spans="3:9" ht="15.5" x14ac:dyDescent="0.35">
      <c r="C235" t="s">
        <v>200</v>
      </c>
      <c r="D235" s="6">
        <v>1.62</v>
      </c>
    </row>
    <row r="236" spans="3:9" ht="15.5" x14ac:dyDescent="0.35">
      <c r="C236" t="s">
        <v>201</v>
      </c>
      <c r="D236" s="6">
        <v>1.62</v>
      </c>
    </row>
    <row r="237" spans="3:9" ht="15.5" x14ac:dyDescent="0.35">
      <c r="C237" t="s">
        <v>202</v>
      </c>
      <c r="D237" s="6">
        <v>0.13</v>
      </c>
    </row>
    <row r="238" spans="3:9" ht="15.5" x14ac:dyDescent="0.35">
      <c r="C238" t="s">
        <v>352</v>
      </c>
      <c r="D238" s="6">
        <v>0.09</v>
      </c>
    </row>
    <row r="239" spans="3:9" ht="15.5" x14ac:dyDescent="0.35">
      <c r="C239" t="s">
        <v>203</v>
      </c>
      <c r="D239" s="6">
        <v>0.42</v>
      </c>
    </row>
    <row r="240" spans="3:9" ht="15.5" x14ac:dyDescent="0.35">
      <c r="C240" t="s">
        <v>204</v>
      </c>
      <c r="D240" s="6">
        <v>0.09</v>
      </c>
    </row>
    <row r="241" spans="3:9" ht="15.5" x14ac:dyDescent="0.35">
      <c r="C241" t="s">
        <v>205</v>
      </c>
      <c r="D241" s="6">
        <v>1.48</v>
      </c>
    </row>
    <row r="242" spans="3:9" ht="15.5" x14ac:dyDescent="0.35">
      <c r="C242" t="s">
        <v>304</v>
      </c>
      <c r="I242" s="6">
        <v>14.23</v>
      </c>
    </row>
    <row r="243" spans="3:9" ht="15.5" x14ac:dyDescent="0.35">
      <c r="C243" t="s">
        <v>13</v>
      </c>
      <c r="D243" s="5">
        <v>-23000000000</v>
      </c>
    </row>
    <row r="244" spans="3:9" ht="15.5" x14ac:dyDescent="0.35">
      <c r="C244" t="s">
        <v>206</v>
      </c>
      <c r="I244" s="6">
        <v>5.22</v>
      </c>
    </row>
    <row r="245" spans="3:9" ht="15.5" x14ac:dyDescent="0.35">
      <c r="C245" t="s">
        <v>207</v>
      </c>
      <c r="I245" s="6">
        <v>0.13639999999999999</v>
      </c>
    </row>
    <row r="246" spans="3:9" ht="15.5" x14ac:dyDescent="0.35">
      <c r="C246" t="s">
        <v>208</v>
      </c>
      <c r="I246" s="6">
        <v>0.20129999999999998</v>
      </c>
    </row>
    <row r="247" spans="3:9" ht="15.5" x14ac:dyDescent="0.35">
      <c r="C247" t="s">
        <v>209</v>
      </c>
      <c r="I247" s="6">
        <v>0.14410000000000001</v>
      </c>
    </row>
    <row r="248" spans="3:9" ht="15.5" x14ac:dyDescent="0.35">
      <c r="C248" t="s">
        <v>305</v>
      </c>
      <c r="I248" s="6">
        <v>0.12390000000000001</v>
      </c>
    </row>
    <row r="249" spans="3:9" ht="15.5" x14ac:dyDescent="0.35">
      <c r="C249" t="s">
        <v>210</v>
      </c>
      <c r="D249" s="6">
        <v>215.56</v>
      </c>
    </row>
    <row r="250" spans="3:9" ht="15.5" x14ac:dyDescent="0.35">
      <c r="C250" t="s">
        <v>211</v>
      </c>
      <c r="D250" s="6">
        <v>0.81</v>
      </c>
    </row>
    <row r="251" spans="3:9" ht="15.5" x14ac:dyDescent="0.35">
      <c r="C251" t="s">
        <v>212</v>
      </c>
      <c r="D251" s="6">
        <v>64.180000000000007</v>
      </c>
    </row>
    <row r="252" spans="3:9" ht="15.5" x14ac:dyDescent="0.35">
      <c r="C252" t="s">
        <v>213</v>
      </c>
      <c r="D252" s="6">
        <v>152.19</v>
      </c>
    </row>
    <row r="253" spans="3:9" ht="15.5" x14ac:dyDescent="0.35">
      <c r="C253" t="s">
        <v>214</v>
      </c>
      <c r="D253" s="6">
        <v>0.42</v>
      </c>
    </row>
    <row r="254" spans="3:9" ht="15.5" x14ac:dyDescent="0.35">
      <c r="C254" t="s">
        <v>306</v>
      </c>
      <c r="I254" s="6">
        <v>0.33</v>
      </c>
    </row>
    <row r="255" spans="3:9" ht="15.5" x14ac:dyDescent="0.35">
      <c r="C255" t="s">
        <v>307</v>
      </c>
      <c r="I255" s="6">
        <v>387.48</v>
      </c>
    </row>
    <row r="256" spans="3:9" ht="15.5" x14ac:dyDescent="0.35">
      <c r="C256" t="s">
        <v>41</v>
      </c>
      <c r="I256" s="5">
        <v>10208000000000</v>
      </c>
    </row>
    <row r="257" spans="3:9" ht="15.5" x14ac:dyDescent="0.35">
      <c r="C257" t="s">
        <v>215</v>
      </c>
      <c r="I257" s="5">
        <v>10552000000000</v>
      </c>
    </row>
    <row r="258" spans="3:9" ht="15.5" x14ac:dyDescent="0.35">
      <c r="C258" t="s">
        <v>216</v>
      </c>
      <c r="I258" s="5">
        <v>15830000000</v>
      </c>
    </row>
    <row r="259" spans="3:9" ht="15.5" x14ac:dyDescent="0.35">
      <c r="C259" t="s">
        <v>217</v>
      </c>
      <c r="I259" s="6">
        <v>0.19399999999999998</v>
      </c>
    </row>
    <row r="260" spans="3:9" ht="15.5" x14ac:dyDescent="0.35">
      <c r="C260" t="s">
        <v>218</v>
      </c>
      <c r="D260" s="6">
        <v>0.49369999999999997</v>
      </c>
    </row>
    <row r="261" spans="3:9" ht="15.5" x14ac:dyDescent="0.35">
      <c r="C261" t="s">
        <v>219</v>
      </c>
      <c r="D261" s="6">
        <v>0.40899999999999997</v>
      </c>
    </row>
    <row r="262" spans="3:9" ht="15.5" x14ac:dyDescent="0.35">
      <c r="C262" t="s">
        <v>220</v>
      </c>
      <c r="D262" s="6">
        <v>0.48560000000000003</v>
      </c>
    </row>
    <row r="263" spans="3:9" ht="15.5" x14ac:dyDescent="0.35">
      <c r="C263" t="s">
        <v>221</v>
      </c>
      <c r="D263" s="6">
        <v>0.1074</v>
      </c>
    </row>
    <row r="264" spans="3:9" ht="15.5" x14ac:dyDescent="0.35">
      <c r="C264" t="s">
        <v>222</v>
      </c>
      <c r="D264" s="6">
        <v>3.85E-2</v>
      </c>
    </row>
    <row r="265" spans="3:9" ht="15.5" x14ac:dyDescent="0.35">
      <c r="C265" t="s">
        <v>223</v>
      </c>
      <c r="D265" s="6">
        <v>0.55840000000000001</v>
      </c>
    </row>
    <row r="266" spans="3:9" ht="15.5" x14ac:dyDescent="0.35">
      <c r="C266" t="s">
        <v>353</v>
      </c>
      <c r="I266" s="5">
        <v>13</v>
      </c>
    </row>
    <row r="267" spans="3:9" ht="15.5" x14ac:dyDescent="0.35">
      <c r="C267" t="s">
        <v>354</v>
      </c>
      <c r="I267" s="5">
        <v>13</v>
      </c>
    </row>
    <row r="268" spans="3:9" ht="15.5" x14ac:dyDescent="0.35">
      <c r="C268" t="s">
        <v>355</v>
      </c>
      <c r="I268" s="6">
        <v>0.38770000000000004</v>
      </c>
    </row>
    <row r="269" spans="3:9" ht="15.5" x14ac:dyDescent="0.35">
      <c r="C269" t="s">
        <v>356</v>
      </c>
      <c r="I269" s="6">
        <v>2.0199999999999999E-2</v>
      </c>
    </row>
    <row r="270" spans="3:9" ht="15.5" x14ac:dyDescent="0.35">
      <c r="C270" t="s">
        <v>357</v>
      </c>
      <c r="I270" t="s">
        <v>1505</v>
      </c>
    </row>
    <row r="271" spans="3:9" ht="15.5" x14ac:dyDescent="0.35">
      <c r="C271" t="s">
        <v>224</v>
      </c>
      <c r="I271" s="5">
        <v>7</v>
      </c>
    </row>
    <row r="272" spans="3:9" ht="15.5" x14ac:dyDescent="0.35">
      <c r="C272" t="s">
        <v>225</v>
      </c>
      <c r="I272" s="6">
        <v>0.45</v>
      </c>
    </row>
    <row r="273" spans="3:9" ht="15.5" x14ac:dyDescent="0.35">
      <c r="C273" t="s">
        <v>226</v>
      </c>
      <c r="I273" s="6">
        <v>0.85</v>
      </c>
    </row>
    <row r="274" spans="3:9" ht="15.5" x14ac:dyDescent="0.35">
      <c r="C274" t="s">
        <v>308</v>
      </c>
      <c r="I274" s="6">
        <v>0.32</v>
      </c>
    </row>
    <row r="275" spans="3:9" ht="15.5" x14ac:dyDescent="0.35">
      <c r="C275" t="s">
        <v>228</v>
      </c>
      <c r="I275" s="6">
        <v>0.13</v>
      </c>
    </row>
    <row r="276" spans="3:9" ht="15.5" x14ac:dyDescent="0.35">
      <c r="C276" t="s">
        <v>229</v>
      </c>
      <c r="I276" s="6">
        <v>0.14000000000000001</v>
      </c>
    </row>
    <row r="277" spans="3:9" ht="15.5" x14ac:dyDescent="0.35">
      <c r="C277" t="s">
        <v>230</v>
      </c>
      <c r="I277" s="6">
        <v>0.32</v>
      </c>
    </row>
    <row r="278" spans="3:9" ht="15.5" x14ac:dyDescent="0.35">
      <c r="C278" t="s">
        <v>309</v>
      </c>
      <c r="I278" s="5">
        <v>1005000000000</v>
      </c>
    </row>
    <row r="279" spans="3:9" ht="15.5" x14ac:dyDescent="0.35">
      <c r="C279" t="s">
        <v>310</v>
      </c>
      <c r="I279" s="5">
        <v>452000000000</v>
      </c>
    </row>
    <row r="280" spans="3:9" ht="15.5" x14ac:dyDescent="0.35">
      <c r="C280" t="s">
        <v>311</v>
      </c>
      <c r="I280" s="5">
        <v>436000000000</v>
      </c>
    </row>
    <row r="281" spans="3:9" ht="15.5" x14ac:dyDescent="0.35">
      <c r="C281" t="s">
        <v>312</v>
      </c>
      <c r="I281" s="5">
        <v>431000000000</v>
      </c>
    </row>
    <row r="282" spans="3:9" ht="15.5" x14ac:dyDescent="0.35">
      <c r="C282" t="s">
        <v>231</v>
      </c>
      <c r="D282" s="5">
        <v>59000000000</v>
      </c>
    </row>
    <row r="283" spans="3:9" ht="15.5" x14ac:dyDescent="0.35">
      <c r="C283" t="s">
        <v>232</v>
      </c>
      <c r="D283" s="5">
        <v>3164000000000</v>
      </c>
    </row>
    <row r="284" spans="3:9" ht="15.5" x14ac:dyDescent="0.35">
      <c r="C284" t="s">
        <v>233</v>
      </c>
      <c r="D284" s="5">
        <v>896000000000</v>
      </c>
    </row>
    <row r="285" spans="3:9" ht="15.5" x14ac:dyDescent="0.35">
      <c r="C285" t="s">
        <v>176</v>
      </c>
      <c r="D285" s="5">
        <v>367000000000</v>
      </c>
    </row>
    <row r="286" spans="3:9" ht="15.5" x14ac:dyDescent="0.35">
      <c r="C286" t="s">
        <v>175</v>
      </c>
      <c r="I286" s="5">
        <v>2143000000000</v>
      </c>
    </row>
    <row r="287" spans="3:9" ht="15.5" x14ac:dyDescent="0.35">
      <c r="C287" t="s">
        <v>174</v>
      </c>
      <c r="D287" s="5">
        <v>185000000000</v>
      </c>
    </row>
    <row r="288" spans="3:9" ht="15.5" x14ac:dyDescent="0.35">
      <c r="C288" t="s">
        <v>173</v>
      </c>
      <c r="D288" s="5">
        <v>94000000000</v>
      </c>
    </row>
    <row r="289" spans="3:9" ht="15.5" x14ac:dyDescent="0.35">
      <c r="C289" t="s">
        <v>24</v>
      </c>
      <c r="D289" s="5">
        <v>279000000000</v>
      </c>
    </row>
    <row r="290" spans="3:9" ht="15.5" x14ac:dyDescent="0.35">
      <c r="C290" t="s">
        <v>21</v>
      </c>
      <c r="D290" s="5">
        <v>220000000000</v>
      </c>
    </row>
    <row r="291" spans="3:9" ht="15.5" x14ac:dyDescent="0.35">
      <c r="C291" t="s">
        <v>234</v>
      </c>
      <c r="I291" s="5">
        <v>2268000000000</v>
      </c>
    </row>
    <row r="292" spans="3:9" ht="15.5" x14ac:dyDescent="0.35">
      <c r="C292" t="s">
        <v>313</v>
      </c>
      <c r="I292" s="5">
        <v>77000000000</v>
      </c>
    </row>
    <row r="293" spans="3:9" ht="15.5" x14ac:dyDescent="0.35">
      <c r="C293" t="s">
        <v>314</v>
      </c>
      <c r="I293" s="5">
        <v>-64000000000</v>
      </c>
    </row>
    <row r="294" spans="3:9" ht="15.5" x14ac:dyDescent="0.35">
      <c r="C294" t="s">
        <v>315</v>
      </c>
      <c r="I294" s="5">
        <v>28000000000</v>
      </c>
    </row>
    <row r="295" spans="3:9" ht="15.5" x14ac:dyDescent="0.35">
      <c r="C295" t="s">
        <v>316</v>
      </c>
      <c r="I295" s="5">
        <v>-60000000000</v>
      </c>
    </row>
    <row r="296" spans="3:9" ht="15.5" x14ac:dyDescent="0.35">
      <c r="C296" t="s">
        <v>317</v>
      </c>
      <c r="I296" s="5">
        <v>17000000000</v>
      </c>
    </row>
  </sheetData>
  <pageMargins left="0.7" right="0.7" top="0.75" bottom="0.75" header="0.3" footer="0.3"/>
  <ignoredErrors>
    <ignoredError sqref="A1:N297" numberStoredAsText="1"/>
  </ignoredError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N30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1506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1507</v>
      </c>
      <c r="D2" s="2" vm="257">
        <f ca="1">IFERROR(_xlfn.STOCKHISTORY("XIDX:" &amp; $C$1, D3, , 0, 0, 1), "Libur")</f>
        <v>1085</v>
      </c>
      <c r="E2" s="2" vm="52">
        <f ca="1">IFERROR(_xlfn.STOCKHISTORY("XIDX:" &amp; $C$1, E3, , 0, 0, 1), "Libur")</f>
        <v>1170</v>
      </c>
      <c r="H2" s="2" vm="52">
        <f ca="1">IFERROR(INDEX(D2:G2,COUNT(D2:G2)),"")</f>
        <v>1170</v>
      </c>
      <c r="I2" s="2" vm="233">
        <f t="shared" ref="I2:N2" ca="1" si="0">IFERROR(_xlfn.STOCKHISTORY("XIDX:" &amp; $C$1, I1, , 0, 0, 1), "Libur")</f>
        <v>342</v>
      </c>
      <c r="J2" s="2" vm="108">
        <f t="shared" ca="1" si="0"/>
        <v>232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90360100487</v>
      </c>
      <c r="E4" s="2">
        <f>IFERROR(INDEX(E51:E500,MATCH($C$4,$C$51:$C$500,0)),"")</f>
        <v>89890868421</v>
      </c>
      <c r="H4" s="2">
        <f>IFERROR(SUM(D4:G4)*(4/MAX(1,COUNT(D4:G4))),"")</f>
        <v>360501937816</v>
      </c>
      <c r="I4" s="2">
        <f t="shared" ref="I4:N4" si="1">IFERROR(INDEX(I51:I500,MATCH($C$4,$C$51:$C$500,0)),"")</f>
        <v>405636314904</v>
      </c>
      <c r="J4" s="2">
        <f t="shared" si="1"/>
        <v>356262936436</v>
      </c>
      <c r="K4" s="2">
        <f t="shared" si="1"/>
        <v>232154374128</v>
      </c>
      <c r="L4" s="2">
        <f t="shared" si="1"/>
        <v>195008507024</v>
      </c>
      <c r="M4" s="2">
        <f t="shared" si="1"/>
        <v>111964057107</v>
      </c>
      <c r="N4" s="2">
        <f t="shared" si="1"/>
        <v>154137626042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10286052049</v>
      </c>
      <c r="E5" s="2">
        <f>IFERROR(INDEX(E51:E500,MATCH($C$5,$C$51:$C$500,0)),"")</f>
        <v>6242767778</v>
      </c>
      <c r="H5" s="2">
        <f>IFERROR(SUM(D5:G5)*(4/MAX(1,COUNT(D5:G5))),"")</f>
        <v>33057639654</v>
      </c>
      <c r="I5" s="2">
        <f t="shared" ref="I5:N5" si="2">IFERROR(INDEX(I51:I500,MATCH($C$5,$C$51:$C$500,0)),"")</f>
        <v>55363211260</v>
      </c>
      <c r="J5" s="2">
        <f t="shared" si="2"/>
        <v>41063422285</v>
      </c>
      <c r="K5" s="2">
        <f t="shared" si="2"/>
        <v>31989038371</v>
      </c>
      <c r="L5" s="2">
        <f t="shared" si="2"/>
        <v>-1131760869</v>
      </c>
      <c r="M5" s="2">
        <f t="shared" si="2"/>
        <v>15607273268</v>
      </c>
      <c r="N5" s="2">
        <f t="shared" si="2"/>
        <v>3897635329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339902498017</v>
      </c>
      <c r="E6" s="2">
        <f>IFERROR(INDEX(E51:E500,MATCH($C$6,$C$51:$C$500,0)),"")</f>
        <v>329616445968</v>
      </c>
      <c r="H6" s="2">
        <f>IFERROR(INDEX(D6:G6,COUNT(D6:G6)),"")</f>
        <v>329616445968</v>
      </c>
      <c r="I6" s="2">
        <f t="shared" ref="I6:N6" si="3">IFERROR(INDEX(I51:I500,MATCH($C$6,$C$51:$C$500,0)),"")</f>
        <v>323373678190</v>
      </c>
      <c r="J6" s="2">
        <f t="shared" si="3"/>
        <v>277754009297</v>
      </c>
      <c r="K6" s="2">
        <f t="shared" si="3"/>
        <v>164161088512</v>
      </c>
      <c r="L6" s="2">
        <f t="shared" si="3"/>
        <v>132172050141</v>
      </c>
      <c r="M6" s="2">
        <f t="shared" si="3"/>
        <v>139274321050</v>
      </c>
      <c r="N6" s="2">
        <f t="shared" si="3"/>
        <v>123667047782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3.25</v>
      </c>
      <c r="E7" s="3">
        <f>IFERROR(INDEX(E51:E500,MATCH($C$7,$C$51:$C$500,0))/1000000000,"")</f>
        <v>2.6</v>
      </c>
      <c r="H7" s="3">
        <f>IFERROR(INDEX(D7:G7,COUNT(D7:G7)),"")</f>
        <v>2.6</v>
      </c>
      <c r="I7" s="3">
        <f t="shared" ref="I7:N7" si="4">IFERROR(INDEX(I51:I500,MATCH($C$7,$C$51:$C$500,0))/1000000000,"")</f>
        <v>2.6</v>
      </c>
      <c r="J7" s="3">
        <f t="shared" si="4"/>
        <v>3.25</v>
      </c>
      <c r="K7" s="3">
        <f t="shared" si="4"/>
        <v>2.6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36000000000</v>
      </c>
      <c r="E8" s="2">
        <f>IFERROR(INDEX(E51:E500,MATCH("Free cash flow (Quarter)",$C$51:$C$500,0)),"")</f>
        <v>9000000000</v>
      </c>
      <c r="H8" s="2">
        <f>IFERROR(INDEX(D8:G8,COUNT(D8:G8)),"")</f>
        <v>9000000000</v>
      </c>
      <c r="I8" s="2">
        <f t="shared" ref="I8:N8" si="5">IFERROR(INDEX(I51:I500,MATCH($C$8,$C$51:$C$500,0)),"")</f>
        <v>23000000000</v>
      </c>
      <c r="J8" s="2">
        <f t="shared" si="5"/>
        <v>-126000000000</v>
      </c>
      <c r="K8" s="2">
        <f t="shared" si="5"/>
        <v>-27000000000</v>
      </c>
      <c r="L8" s="2">
        <f t="shared" si="5"/>
        <v>22000000000</v>
      </c>
      <c r="M8" s="2">
        <f t="shared" si="5"/>
        <v>-25000000000</v>
      </c>
      <c r="N8" s="2">
        <f t="shared" si="5"/>
        <v>14000000000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11.01</v>
      </c>
      <c r="E9" s="3">
        <f>IFERROR(INDEX(E51:E500,MATCH("Free cash flow per share (Quarter)",$C$51:$C$500,0)),"")</f>
        <v>3.36</v>
      </c>
      <c r="H9" s="3">
        <f>IFERROR(INDEX(D9:G9,COUNT(D9:G9)),"")</f>
        <v>3.36</v>
      </c>
      <c r="I9" s="3">
        <f t="shared" ref="I9:N9" si="6">IFERROR(INDEX(I51:I500,MATCH($C$9,$C$51:$C$500,0)),"")</f>
        <v>8.7200000000000006</v>
      </c>
      <c r="J9" s="3">
        <f t="shared" si="6"/>
        <v>-38.799999999999997</v>
      </c>
      <c r="K9" s="3">
        <f t="shared" si="6"/>
        <v>-10.45</v>
      </c>
      <c r="L9" s="3">
        <f t="shared" si="6"/>
        <v>494501.3</v>
      </c>
      <c r="M9" s="3">
        <f t="shared" si="6"/>
        <v>-558993.67000000004</v>
      </c>
      <c r="N9" s="3">
        <f t="shared" si="6"/>
        <v>312014.78000000003</v>
      </c>
    </row>
    <row r="10" spans="1:14" ht="15.5" x14ac:dyDescent="0.35">
      <c r="C10" t="s">
        <v>18</v>
      </c>
      <c r="D10" s="3">
        <f ca="1">IFERROR(IF(D9=0,"",D2/D9),"")</f>
        <v>98.54677565849228</v>
      </c>
      <c r="E10" s="3">
        <f ca="1">IFERROR(IF(E9=0,"",E2/E9),"")</f>
        <v>348.21428571428572</v>
      </c>
      <c r="I10" s="3">
        <f t="shared" ref="I10:N10" ca="1" si="7">IFERROR(IF(I9=0,"",I2/I9),"")</f>
        <v>39.220183486238533</v>
      </c>
      <c r="J10" s="3">
        <f t="shared" ca="1" si="7"/>
        <v>-5.9793814432989691</v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32349756574</v>
      </c>
      <c r="E11" s="2">
        <f>IFERROR(INDEX(E51:E500,MATCH($C$11,$C$51:$C$500,0)),"")</f>
        <v>16161213863</v>
      </c>
      <c r="H11" s="2">
        <f>IFERROR(INDEX(D11:G11,COUNT(D11:G11)),"")</f>
        <v>16161213863</v>
      </c>
      <c r="I11" s="2">
        <f t="shared" ref="I11:N11" si="8">IFERROR(INDEX(I51:I500,MATCH($C$11,$C$51:$C$500,0)),"")</f>
        <v>7941759504</v>
      </c>
      <c r="J11" s="2">
        <f t="shared" si="8"/>
        <v>40483704149</v>
      </c>
      <c r="K11" s="2">
        <f t="shared" si="8"/>
        <v>13257758606</v>
      </c>
      <c r="L11" s="2">
        <f t="shared" si="8"/>
        <v>15362067804</v>
      </c>
      <c r="M11" s="2">
        <f t="shared" si="8"/>
        <v>2848046996</v>
      </c>
      <c r="N11" s="2">
        <f t="shared" si="8"/>
        <v>1971145356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91000000000</v>
      </c>
      <c r="E12" s="2">
        <f>IFERROR(INDEX(E51:E500,MATCH("Net Debt (Quarter)",$C$51:$C$500,0)),"")</f>
        <v>113000000000</v>
      </c>
      <c r="H12" s="2">
        <f>IFERROR(INDEX(D12:G12,COUNT(D12:G12)),"")</f>
        <v>113000000000</v>
      </c>
      <c r="I12" s="2">
        <f t="shared" ref="I12:N12" si="9">IFERROR(INDEX(I51:I500,MATCH($C$12,$C$51:$C$500,0)),"")</f>
        <v>142000000000</v>
      </c>
      <c r="J12" s="2">
        <f t="shared" si="9"/>
        <v>146000000000</v>
      </c>
      <c r="K12" s="2">
        <f t="shared" si="9"/>
        <v>76000000000</v>
      </c>
      <c r="L12" s="2">
        <f t="shared" si="9"/>
        <v>59000000000</v>
      </c>
      <c r="M12" s="2">
        <f t="shared" si="9"/>
        <v>72000000000</v>
      </c>
      <c r="N12" s="2">
        <f t="shared" si="9"/>
        <v>73000000000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124000000000</v>
      </c>
      <c r="E13" s="2">
        <f>IFERROR(INDEX(E51:E500,MATCH("Total Debt (Quarter)",$C$51:$C$500,0)),"")</f>
        <v>129000000000</v>
      </c>
      <c r="H13" s="2">
        <f>IFERROR(INDEX(D13:G13,COUNT(D13:G13)),"")</f>
        <v>129000000000</v>
      </c>
      <c r="I13" s="2">
        <f t="shared" ref="I13:N13" si="10">IFERROR(INDEX(I51:I500,MATCH($C$13,$C$51:$C$500,0)),"")</f>
        <v>150000000000</v>
      </c>
      <c r="J13" s="2">
        <f t="shared" si="10"/>
        <v>187000000000</v>
      </c>
      <c r="K13" s="2">
        <f t="shared" si="10"/>
        <v>89000000000</v>
      </c>
      <c r="L13" s="2">
        <f t="shared" si="10"/>
        <v>75000000000</v>
      </c>
      <c r="M13" s="2">
        <f t="shared" si="10"/>
        <v>75000000000</v>
      </c>
      <c r="N13" s="2">
        <f t="shared" si="10"/>
        <v>75000000000</v>
      </c>
    </row>
    <row r="14" spans="1:14" ht="15.5" x14ac:dyDescent="0.35">
      <c r="C14" t="s">
        <v>27</v>
      </c>
      <c r="D14" s="2">
        <f>IFERROR(INDEX(D51:D500,MATCH($C$14,$C$51:$C$500,0)),"")</f>
        <v>-3101863017</v>
      </c>
      <c r="E14" s="2">
        <f>IFERROR(INDEX(E51:E500,MATCH($C$14,$C$51:$C$500,0)),"")</f>
        <v>-3707490330</v>
      </c>
      <c r="H14" s="2">
        <f>IFERROR(SUM(D14:G14)*(4/MAX(1,COUNT(D14:G14))),"")</f>
        <v>-13618706694</v>
      </c>
      <c r="I14" s="2">
        <f t="shared" ref="I14:N14" si="11">IFERROR(INDEX(I51:I500,MATCH($C$14,$C$51:$C$500,0)),"")</f>
        <v>-13962184364</v>
      </c>
      <c r="J14" s="2">
        <f t="shared" si="11"/>
        <v>-14558708488</v>
      </c>
      <c r="K14" s="2">
        <f t="shared" si="11"/>
        <v>-8185217868</v>
      </c>
      <c r="L14" s="2">
        <f t="shared" si="11"/>
        <v>-7612461918</v>
      </c>
      <c r="M14" s="2">
        <f t="shared" si="11"/>
        <v>-9652459703</v>
      </c>
      <c r="N14" s="2">
        <f t="shared" si="11"/>
        <v>-11367956819</v>
      </c>
    </row>
    <row r="15" spans="1:14" ht="15.5" x14ac:dyDescent="0.35">
      <c r="C15" t="s">
        <v>28</v>
      </c>
      <c r="D15" s="2">
        <f>IFERROR(INDEX(D51:D500,MATCH($C$15,$C$51:$C$500,0)),"")</f>
        <v>-2650434979</v>
      </c>
      <c r="E15" s="2">
        <f>IFERROR(INDEX(E51:E500,MATCH($C$15,$C$51:$C$500,0)),"")</f>
        <v>-1516187996</v>
      </c>
      <c r="H15" s="2">
        <f>IFERROR(SUM(D15:G15)*(4/MAX(1,COUNT(D15:G15))),"")</f>
        <v>-8333245950</v>
      </c>
      <c r="I15" s="2">
        <f t="shared" ref="I15:N15" si="12">IFERROR(INDEX(I51:I500,MATCH($C$15,$C$51:$C$500,0)),"")</f>
        <v>-13794747408</v>
      </c>
      <c r="J15" s="2">
        <f t="shared" si="12"/>
        <v>-12230452011</v>
      </c>
      <c r="K15" s="2">
        <f t="shared" si="12"/>
        <v>-6014396325</v>
      </c>
      <c r="L15" s="2">
        <f t="shared" si="12"/>
        <v>-3362464747</v>
      </c>
      <c r="M15" s="2">
        <f t="shared" si="12"/>
        <v>-2430149311</v>
      </c>
      <c r="N15" s="2">
        <f t="shared" si="12"/>
        <v>227428760</v>
      </c>
    </row>
    <row r="16" spans="1:14" ht="15.5" x14ac:dyDescent="0.35">
      <c r="C16" t="s">
        <v>29</v>
      </c>
      <c r="D16" s="2">
        <f>IFERROR(INDEX(D51:D500,MATCH($C$16,$C$51:$C$500,0)),"")</f>
        <v>12931728514</v>
      </c>
      <c r="E16" s="2">
        <f>IFERROR(INDEX(E51:E500,MATCH($C$16,$C$51:$C$500,0)),"")</f>
        <v>7754197244</v>
      </c>
      <c r="H16" s="2">
        <f>IFERROR(SUM(D16:G16)*(4/MAX(1,COUNT(D16:G16))),"")</f>
        <v>41371851516</v>
      </c>
      <c r="I16" s="2">
        <f t="shared" ref="I16:N16" si="13">IFERROR(INDEX(I51:I500,MATCH($C$16,$C$51:$C$500,0)),"")</f>
        <v>69138924581</v>
      </c>
      <c r="J16" s="2">
        <f t="shared" si="13"/>
        <v>52905724216</v>
      </c>
      <c r="K16" s="2">
        <f t="shared" si="13"/>
        <v>38248393478</v>
      </c>
      <c r="L16" s="2">
        <f t="shared" si="13"/>
        <v>1707723082</v>
      </c>
      <c r="M16" s="2">
        <f t="shared" si="13"/>
        <v>17449688286</v>
      </c>
      <c r="N16" s="2">
        <f t="shared" si="13"/>
        <v>851631231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38</v>
      </c>
      <c r="C19" t="s">
        <v>39</v>
      </c>
    </row>
    <row r="20" spans="1:14" ht="15.5" x14ac:dyDescent="0.35">
      <c r="A20" t="s">
        <v>40</v>
      </c>
      <c r="C20" t="s">
        <v>41</v>
      </c>
      <c r="D20" s="2">
        <f ca="1">IFERROR(D21*D2,"")</f>
        <v>3526250000000</v>
      </c>
      <c r="E20" s="2">
        <f ca="1">IFERROR(E21*E2,"")</f>
        <v>3042000000000</v>
      </c>
      <c r="H20" s="2">
        <f t="shared" ref="H20:N20" ca="1" si="14">IFERROR(H21*H2,"")</f>
        <v>3042000000000</v>
      </c>
      <c r="I20" s="2">
        <f t="shared" ca="1" si="14"/>
        <v>889200000000</v>
      </c>
      <c r="J20" s="2">
        <f t="shared" ca="1" si="14"/>
        <v>754000000000</v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3250000000</v>
      </c>
      <c r="E21" s="2">
        <f>IFERROR(INDEX(E51:E500,MATCH($C$7,$C$51:$C$500,0)),"")</f>
        <v>2600000000</v>
      </c>
      <c r="H21" s="2">
        <f>IFERROR(INDEX(D21:G21,COUNT(D21:G21)),"")</f>
        <v>2600000000</v>
      </c>
      <c r="I21" s="2">
        <f t="shared" ref="I21:N21" si="15">IFERROR(INDEX(I51:I500,MATCH($C$7,$C$51:$C$500,0)),"")</f>
        <v>2600000000</v>
      </c>
      <c r="J21" s="2">
        <f t="shared" si="15"/>
        <v>3250000000</v>
      </c>
      <c r="K21" s="2">
        <f t="shared" si="15"/>
        <v>2600000000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42</v>
      </c>
      <c r="C23" t="s">
        <v>43</v>
      </c>
      <c r="D23" s="3">
        <f>IFERROR(D5/D6*100,"")</f>
        <v>3.0261772446537152</v>
      </c>
      <c r="E23" s="3">
        <f>IFERROR(E5/E6*100,"")</f>
        <v>1.8939491200648597</v>
      </c>
      <c r="H23" s="3">
        <f t="shared" ref="H23:N23" si="16">IFERROR(H5/H6*100,"")</f>
        <v>10.029123260800318</v>
      </c>
      <c r="I23" s="3">
        <f t="shared" si="16"/>
        <v>17.120506396773283</v>
      </c>
      <c r="J23" s="3">
        <f t="shared" si="16"/>
        <v>14.784097046495278</v>
      </c>
      <c r="K23" s="3">
        <f t="shared" si="16"/>
        <v>19.486370772122186</v>
      </c>
      <c r="L23" s="3">
        <f t="shared" si="16"/>
        <v>-0.85627851561101398</v>
      </c>
      <c r="M23" s="3">
        <f t="shared" si="16"/>
        <v>11.206138468552957</v>
      </c>
      <c r="N23" s="3">
        <f t="shared" si="16"/>
        <v>3.1517169681860144</v>
      </c>
    </row>
    <row r="24" spans="1:14" ht="15.5" x14ac:dyDescent="0.35">
      <c r="C24" t="s">
        <v>44</v>
      </c>
      <c r="D24" s="4">
        <f>IFERROR(_xlfn.RRI(5,I23,D23),"")</f>
        <v>-0.29290860678377351</v>
      </c>
      <c r="E24" s="4">
        <f>IFERROR(_xlfn.RRI(5,J23,E23),"")</f>
        <v>-0.33699821049847978</v>
      </c>
      <c r="H24" s="4">
        <f t="shared" ref="H24:N24" si="17">IFERROR(_xlfn.RRI(5,M23,H23),"")</f>
        <v>-2.194923549589145E-2</v>
      </c>
      <c r="I24" s="4">
        <f t="shared" si="17"/>
        <v>0.40279393416586906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45</v>
      </c>
      <c r="C25" t="s">
        <v>46</v>
      </c>
      <c r="D25" s="3">
        <f>IFERROR(INDEX(D51:D500,MATCH($A$25,$C$51:$C$500,0)),"")</f>
        <v>3.16</v>
      </c>
      <c r="E25" s="3">
        <f>IFERROR(INDEX(E51:E500,MATCH($A$25,$C$51:$C$500,0)),"")</f>
        <v>1.92</v>
      </c>
      <c r="H25" s="3">
        <f>IFERROR(INDEX(D25:G25,COUNT(D25:G25)),"")</f>
        <v>1.92</v>
      </c>
      <c r="I25" s="3">
        <f t="shared" ref="I25:N25" si="18">IFERROR(INDEX(I51:I500,MATCH($C$25,$C$51:$C$500,0)),"")</f>
        <v>21.29</v>
      </c>
      <c r="J25" s="3">
        <f t="shared" si="18"/>
        <v>12.52</v>
      </c>
      <c r="K25" s="3">
        <f t="shared" si="18"/>
        <v>12.4</v>
      </c>
      <c r="L25" s="3">
        <f t="shared" si="18"/>
        <v>-36772.04</v>
      </c>
      <c r="M25" s="3">
        <f t="shared" si="18"/>
        <v>333767.53000000003</v>
      </c>
      <c r="N25" s="3">
        <f t="shared" si="18"/>
        <v>23979.11</v>
      </c>
    </row>
    <row r="26" spans="1:14" ht="15.5" x14ac:dyDescent="0.35">
      <c r="C26" t="s">
        <v>47</v>
      </c>
      <c r="D26" s="4">
        <f>IFERROR(_xlfn.RRI(5,I25,D25),"")</f>
        <v>-0.31718620880251713</v>
      </c>
      <c r="E26" s="4">
        <f>IFERROR(_xlfn.RRI(5,J25,E25),"")</f>
        <v>-0.31271102081653968</v>
      </c>
      <c r="H26" s="4">
        <f t="shared" ref="H26:N26" si="19">IFERROR(_xlfn.RRI(5,M25,H25),"")</f>
        <v>-0.91046941364716105</v>
      </c>
      <c r="I26" s="4">
        <f t="shared" si="19"/>
        <v>-0.75471639511455746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48</v>
      </c>
      <c r="D27" s="3">
        <f>IFERROR(D4/D21,"")</f>
        <v>27.803107842153846</v>
      </c>
      <c r="E27" s="3">
        <f>IFERROR(E4/E21,"")</f>
        <v>34.573410931153845</v>
      </c>
      <c r="H27" s="3">
        <f t="shared" ref="H27:N27" si="20">IFERROR(H4/H21,"")</f>
        <v>138.65459146769231</v>
      </c>
      <c r="I27" s="3">
        <f t="shared" si="20"/>
        <v>156.01396727076923</v>
      </c>
      <c r="J27" s="3">
        <f t="shared" si="20"/>
        <v>109.61936505723077</v>
      </c>
      <c r="K27" s="3">
        <f t="shared" si="20"/>
        <v>89.290143895384617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49</v>
      </c>
      <c r="D28" s="4">
        <f>IFERROR(_xlfn.RRI(5,I27,D27),"")</f>
        <v>-0.29175099556360307</v>
      </c>
      <c r="E28" s="4">
        <f>IFERROR(_xlfn.RRI(5,J27,E27),"")</f>
        <v>-0.20609051755225516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50</v>
      </c>
      <c r="H29" s="4">
        <f t="shared" ref="H29:N29" si="22">IFERROR(((H25-I25)/I25)*100%,"")</f>
        <v>-0.909816815406294</v>
      </c>
      <c r="I29" s="4">
        <f t="shared" si="22"/>
        <v>0.70047923322683703</v>
      </c>
      <c r="J29" s="4">
        <f t="shared" si="22"/>
        <v>9.6774193548386459E-3</v>
      </c>
      <c r="K29" s="4">
        <f t="shared" si="22"/>
        <v>-1.0003372127301069</v>
      </c>
      <c r="L29" s="4">
        <f t="shared" si="22"/>
        <v>-1.1101726102596019</v>
      </c>
      <c r="M29" s="4">
        <f t="shared" si="22"/>
        <v>12.919095829661735</v>
      </c>
      <c r="N29" s="4" t="str">
        <f t="shared" si="22"/>
        <v/>
      </c>
    </row>
    <row r="30" spans="1:14" ht="15.5" x14ac:dyDescent="0.35">
      <c r="C30" t="s">
        <v>51</v>
      </c>
      <c r="H30" s="4">
        <f t="shared" ref="H30:N30" si="23">IFERROR(((H27-I27)/I27)*100%,"")</f>
        <v>-0.11126808776645582</v>
      </c>
      <c r="I30" s="4">
        <f t="shared" si="23"/>
        <v>0.4232336338503373</v>
      </c>
      <c r="J30" s="4">
        <f t="shared" si="23"/>
        <v>0.22767598163650132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104.59</v>
      </c>
      <c r="E32" s="3">
        <f>IFERROR(INDEX(E51:E500,MATCH($A$32,$C$51:$C$500,0)),"")</f>
        <v>126.78</v>
      </c>
      <c r="H32" s="3">
        <f>IFERROR(INDEX(D32:G32,COUNT(D32:G32)),"")</f>
        <v>126.78</v>
      </c>
      <c r="I32" s="3">
        <f t="shared" ref="I32:N32" si="24">IFERROR(INDEX(I51:I500,MATCH($C$32,$C$51:$C$500,0)),"")</f>
        <v>124.37</v>
      </c>
      <c r="J32" s="3">
        <f t="shared" si="24"/>
        <v>85.46</v>
      </c>
      <c r="K32" s="3">
        <f t="shared" si="24"/>
        <v>63.14</v>
      </c>
      <c r="L32" s="3">
        <f t="shared" si="24"/>
        <v>2937156.67</v>
      </c>
      <c r="M32" s="3">
        <f t="shared" si="24"/>
        <v>3094984.91</v>
      </c>
      <c r="N32" s="3">
        <f t="shared" si="24"/>
        <v>2748156.62</v>
      </c>
    </row>
    <row r="33" spans="1:14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11.19</v>
      </c>
      <c r="E33" s="3">
        <f>IFERROR(INDEX(E51:E500,MATCH($A$33,$C$51:$C$500,0)),"")</f>
        <v>8.52</v>
      </c>
      <c r="H33" s="3">
        <f>IFERROR(INDEX(D33:G33,COUNT(D33:G33)),"")</f>
        <v>8.52</v>
      </c>
      <c r="I33" s="3">
        <f t="shared" ref="I33:N33" si="25">IFERROR(INDEX(I51:I500,MATCH($C$33,$C$51:$C$500,0)),"")</f>
        <v>2.75</v>
      </c>
      <c r="J33" s="3">
        <f t="shared" si="25"/>
        <v>2.71</v>
      </c>
      <c r="K33" s="3">
        <f t="shared" si="25"/>
        <v>0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370.25</v>
      </c>
      <c r="E34" s="3">
        <f>IFERROR(INDEX(E51:E500,MATCH($A$34,$C$51:$C$500,0)),"")</f>
        <v>450</v>
      </c>
      <c r="H34" s="3">
        <f>IFERROR(INDEX(D34:G34,COUNT(D34:G34)),"")</f>
        <v>450</v>
      </c>
      <c r="I34" s="3">
        <f t="shared" ref="I34:N34" si="26">IFERROR(INDEX(I51:I500,MATCH($C$34,$C$51:$C$500,0)),"")</f>
        <v>16.059999999999999</v>
      </c>
      <c r="J34" s="3">
        <f t="shared" si="26"/>
        <v>18.53</v>
      </c>
      <c r="K34" s="3">
        <f t="shared" si="26"/>
        <v>0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42.08</v>
      </c>
      <c r="E35" s="3">
        <f>IFERROR(INDEX(E51:E500,MATCH($A$35,$C$51:$C$500,0)),"")</f>
        <v>31.24</v>
      </c>
      <c r="H35" s="3">
        <f>IFERROR(INDEX(D35:G35,COUNT(D35:G35)),"")</f>
        <v>31.24</v>
      </c>
      <c r="I35" s="3">
        <f t="shared" ref="I35:N35" si="27">IFERROR(INDEX(I51:I500,MATCH($C$35,$C$51:$C$500,0)),"")</f>
        <v>2.19</v>
      </c>
      <c r="J35" s="3">
        <f t="shared" si="27"/>
        <v>2.12</v>
      </c>
      <c r="K35" s="3">
        <f t="shared" si="27"/>
        <v>0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64</v>
      </c>
      <c r="C36" t="s">
        <v>65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N36" si="28">IFERROR(INDEX(H51:H500,MATCH($C$36,$C$51:$C$500,0)),"")</f>
        <v>0.49180000000000001</v>
      </c>
      <c r="I36" s="4">
        <f t="shared" si="28"/>
        <v>0.29359999999999997</v>
      </c>
      <c r="J36" s="4">
        <f t="shared" si="28"/>
        <v>0.2397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66</v>
      </c>
      <c r="C37" t="s">
        <v>67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N37" si="29">IFERROR(INDEX(H51:H500,MATCH($C$37,$C$51:$C$500,0)),"")</f>
        <v>5</v>
      </c>
      <c r="I37" s="3">
        <f t="shared" si="29"/>
        <v>5</v>
      </c>
      <c r="J37" s="3">
        <f t="shared" si="29"/>
        <v>3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73</v>
      </c>
      <c r="C51" t="s">
        <v>6</v>
      </c>
      <c r="D51" s="5">
        <v>90360100487</v>
      </c>
      <c r="E51" s="5">
        <v>89890868421</v>
      </c>
      <c r="F51" s="5">
        <v>138315884735</v>
      </c>
      <c r="G51" s="5">
        <v>67270946680</v>
      </c>
      <c r="I51" s="5">
        <v>405636314904</v>
      </c>
      <c r="J51" s="5">
        <v>356262936436</v>
      </c>
      <c r="K51" s="5">
        <v>232154374128</v>
      </c>
      <c r="L51" s="5">
        <v>195008507024</v>
      </c>
      <c r="M51" s="5">
        <v>111964057107</v>
      </c>
      <c r="N51" s="5">
        <v>154137626042</v>
      </c>
    </row>
    <row r="52" spans="2:14" ht="15.5" x14ac:dyDescent="0.35">
      <c r="C52" t="s">
        <v>74</v>
      </c>
      <c r="D52" s="5">
        <v>-60657544983</v>
      </c>
      <c r="E52" s="5">
        <v>-61102866719</v>
      </c>
      <c r="F52" s="5">
        <v>-97112723488</v>
      </c>
      <c r="G52" s="5">
        <v>-45154459075</v>
      </c>
      <c r="I52" s="5">
        <v>-270157089193</v>
      </c>
      <c r="J52" s="5">
        <v>-229267845553</v>
      </c>
      <c r="K52" s="5">
        <v>-155524338070</v>
      </c>
      <c r="L52" s="5">
        <v>-138304894456</v>
      </c>
      <c r="M52" s="5">
        <v>-81283197503</v>
      </c>
      <c r="N52" s="5">
        <v>-108633869031</v>
      </c>
    </row>
    <row r="53" spans="2:14" ht="15.5" x14ac:dyDescent="0.35">
      <c r="C53" t="s">
        <v>75</v>
      </c>
      <c r="D53" s="5">
        <v>29702555504</v>
      </c>
      <c r="E53" s="5">
        <v>28788001702</v>
      </c>
      <c r="F53" s="5">
        <v>41203161247</v>
      </c>
      <c r="G53" s="5">
        <v>22116487605</v>
      </c>
      <c r="I53" s="5">
        <v>135479225711</v>
      </c>
      <c r="J53" s="5">
        <v>126995090883</v>
      </c>
      <c r="K53" s="5">
        <v>76630036058</v>
      </c>
      <c r="L53" s="5">
        <v>56703612568</v>
      </c>
      <c r="M53" s="5">
        <v>30680859604</v>
      </c>
      <c r="N53" s="5">
        <v>45503757011</v>
      </c>
    </row>
    <row r="54" spans="2:14" ht="15.5" x14ac:dyDescent="0.35">
      <c r="C54" t="s">
        <v>76</v>
      </c>
      <c r="D54" s="5">
        <v>-14131297911</v>
      </c>
      <c r="E54" s="5">
        <v>-15786558797</v>
      </c>
      <c r="F54" s="5">
        <v>-23789194738</v>
      </c>
      <c r="G54" s="5">
        <v>-14050427929</v>
      </c>
      <c r="I54" s="5">
        <v>-65562273585</v>
      </c>
      <c r="J54" s="5">
        <v>-56525137537</v>
      </c>
      <c r="K54" s="5">
        <v>-44289943160</v>
      </c>
      <c r="L54" s="5">
        <v>-38938798264</v>
      </c>
      <c r="M54" s="5">
        <v>-23131730472</v>
      </c>
      <c r="N54" s="5">
        <v>-35626529446</v>
      </c>
    </row>
    <row r="55" spans="2:14" ht="15.5" x14ac:dyDescent="0.35">
      <c r="C55" t="s">
        <v>240</v>
      </c>
      <c r="D55" s="5">
        <v>-898539504</v>
      </c>
      <c r="E55" s="5">
        <v>-512412580</v>
      </c>
      <c r="F55" s="5">
        <v>-683722993</v>
      </c>
      <c r="G55" s="5">
        <v>-560311690</v>
      </c>
      <c r="I55" s="5">
        <v>-2464114428</v>
      </c>
      <c r="J55" s="5">
        <v>-4278940333</v>
      </c>
      <c r="K55" s="5">
        <v>-1837462058</v>
      </c>
      <c r="L55" s="5">
        <v>-1366842398</v>
      </c>
      <c r="M55" s="5">
        <v>-557769632</v>
      </c>
      <c r="N55" s="5">
        <v>-936397227</v>
      </c>
    </row>
    <row r="56" spans="2:14" ht="15.5" x14ac:dyDescent="0.35">
      <c r="C56" t="s">
        <v>77</v>
      </c>
      <c r="D56" s="5">
        <v>-13232758407</v>
      </c>
      <c r="E56" s="5">
        <v>-15274146217</v>
      </c>
      <c r="F56" s="5">
        <v>-23105471745</v>
      </c>
      <c r="G56" s="5">
        <v>-13490116239</v>
      </c>
      <c r="I56" s="5">
        <v>-63098159157</v>
      </c>
      <c r="J56" s="5">
        <v>-52246197204</v>
      </c>
      <c r="K56" s="5">
        <v>-42452481102</v>
      </c>
      <c r="L56" s="5">
        <v>-37571955866</v>
      </c>
      <c r="M56" s="5">
        <v>-22573960840</v>
      </c>
      <c r="N56" s="5">
        <v>-34690132219</v>
      </c>
    </row>
    <row r="57" spans="2:14" ht="15.5" x14ac:dyDescent="0.35">
      <c r="C57" t="s">
        <v>78</v>
      </c>
      <c r="D57" s="5">
        <v>15571257593</v>
      </c>
      <c r="E57" s="5">
        <v>13001442905</v>
      </c>
      <c r="F57" s="5">
        <v>17413966509</v>
      </c>
      <c r="G57" s="5">
        <v>8066059676</v>
      </c>
      <c r="I57" s="5">
        <v>69916952126</v>
      </c>
      <c r="J57" s="5">
        <v>70469953346</v>
      </c>
      <c r="K57" s="5">
        <v>32340092898</v>
      </c>
      <c r="L57" s="5">
        <v>17764814304</v>
      </c>
      <c r="M57" s="5">
        <v>7549129132</v>
      </c>
      <c r="N57" s="5">
        <v>9877227565</v>
      </c>
    </row>
    <row r="58" spans="2:14" ht="15.5" x14ac:dyDescent="0.35">
      <c r="C58" t="s">
        <v>79</v>
      </c>
      <c r="D58" s="5">
        <v>-2639529079</v>
      </c>
      <c r="E58" s="5">
        <v>-5247245661</v>
      </c>
      <c r="F58" s="5">
        <v>-2681125567</v>
      </c>
      <c r="G58" s="5">
        <v>9570668042</v>
      </c>
      <c r="I58" s="5">
        <v>-778027545</v>
      </c>
      <c r="J58" s="5">
        <v>-17564229130</v>
      </c>
      <c r="K58" s="5">
        <v>5908300580</v>
      </c>
      <c r="L58" s="5">
        <v>-16057091222</v>
      </c>
      <c r="M58" s="5">
        <v>9900559154</v>
      </c>
      <c r="N58" s="5">
        <v>-9025596334</v>
      </c>
    </row>
    <row r="59" spans="2:14" ht="15.5" x14ac:dyDescent="0.35">
      <c r="C59" t="s">
        <v>27</v>
      </c>
      <c r="D59" s="5">
        <v>-3101863017</v>
      </c>
      <c r="E59" s="5">
        <v>-3707490330</v>
      </c>
      <c r="F59" s="5">
        <v>-3103512567</v>
      </c>
      <c r="G59" s="5">
        <v>-4112007230</v>
      </c>
      <c r="I59" s="5">
        <v>-13962184364</v>
      </c>
      <c r="J59" s="5">
        <v>-14558708488</v>
      </c>
      <c r="K59" s="5">
        <v>-8185217868</v>
      </c>
      <c r="L59" s="5">
        <v>-7612461918</v>
      </c>
      <c r="M59" s="5">
        <v>-9652459703</v>
      </c>
      <c r="N59" s="5">
        <v>-11367956819</v>
      </c>
    </row>
    <row r="60" spans="2:14" ht="15.5" x14ac:dyDescent="0.35">
      <c r="C60" t="s">
        <v>243</v>
      </c>
      <c r="L60" s="5">
        <v>116480072</v>
      </c>
      <c r="M60" s="5">
        <v>16725465634</v>
      </c>
      <c r="N60" s="5">
        <v>3778347614</v>
      </c>
    </row>
    <row r="61" spans="2:14" ht="15.5" x14ac:dyDescent="0.35">
      <c r="C61" t="s">
        <v>81</v>
      </c>
    </row>
    <row r="62" spans="2:14" ht="15.5" x14ac:dyDescent="0.35">
      <c r="C62" t="s">
        <v>82</v>
      </c>
      <c r="D62" s="5">
        <v>-2639529079</v>
      </c>
      <c r="E62" s="5">
        <v>-5247245661</v>
      </c>
      <c r="F62" s="5">
        <v>-2681125567</v>
      </c>
      <c r="G62" s="5">
        <v>9570668042</v>
      </c>
      <c r="I62" s="5">
        <v>-778027545</v>
      </c>
      <c r="J62" s="5">
        <v>-17564229130</v>
      </c>
      <c r="K62" s="5">
        <v>5908300580</v>
      </c>
      <c r="L62" s="5">
        <v>-16057091222</v>
      </c>
      <c r="M62" s="5">
        <v>9900559154</v>
      </c>
      <c r="N62" s="5">
        <v>-9025596334</v>
      </c>
    </row>
    <row r="63" spans="2:14" ht="15.5" x14ac:dyDescent="0.35">
      <c r="C63" t="s">
        <v>29</v>
      </c>
      <c r="D63" s="5">
        <v>12931728514</v>
      </c>
      <c r="E63" s="5">
        <v>7754197244</v>
      </c>
      <c r="F63" s="5">
        <v>14732840942</v>
      </c>
      <c r="G63" s="5">
        <v>17636727718</v>
      </c>
      <c r="I63" s="5">
        <v>69138924581</v>
      </c>
      <c r="J63" s="5">
        <v>52905724216</v>
      </c>
      <c r="K63" s="5">
        <v>38248393478</v>
      </c>
      <c r="L63" s="5">
        <v>1707723082</v>
      </c>
      <c r="M63" s="5">
        <v>17449688286</v>
      </c>
      <c r="N63" s="5">
        <v>851631231</v>
      </c>
    </row>
    <row r="64" spans="2:14" ht="15.5" x14ac:dyDescent="0.35">
      <c r="C64" t="s">
        <v>28</v>
      </c>
      <c r="D64" s="5">
        <v>-2650434979</v>
      </c>
      <c r="E64" s="5">
        <v>-1516187996</v>
      </c>
      <c r="F64" s="5">
        <v>-5598007085</v>
      </c>
      <c r="G64" s="5">
        <v>-962589513</v>
      </c>
      <c r="I64" s="5">
        <v>-13794747408</v>
      </c>
      <c r="J64" s="5">
        <v>-12230452011</v>
      </c>
      <c r="K64" s="5">
        <v>-6014396325</v>
      </c>
      <c r="L64" s="5">
        <v>-3362464747</v>
      </c>
      <c r="M64" s="5">
        <v>-2430149311</v>
      </c>
      <c r="N64" s="5">
        <v>227428760</v>
      </c>
    </row>
    <row r="65" spans="2:14" ht="15.5" x14ac:dyDescent="0.35">
      <c r="C65" t="s">
        <v>83</v>
      </c>
      <c r="D65" s="5">
        <v>-3348265360</v>
      </c>
      <c r="E65" s="5">
        <v>-2214018400</v>
      </c>
      <c r="F65" s="5">
        <v>-4488377740</v>
      </c>
      <c r="G65" s="5">
        <v>-1234089120</v>
      </c>
      <c r="I65" s="5">
        <v>-14997019180</v>
      </c>
      <c r="J65" s="5">
        <v>-13573538660</v>
      </c>
      <c r="K65" s="5">
        <v>-6033648060</v>
      </c>
      <c r="L65" s="5">
        <v>-3435967260</v>
      </c>
      <c r="M65" s="5">
        <v>-1125463240</v>
      </c>
      <c r="N65" s="5">
        <v>-217078400</v>
      </c>
    </row>
    <row r="66" spans="2:14" ht="15.5" x14ac:dyDescent="0.35">
      <c r="C66" t="s">
        <v>84</v>
      </c>
      <c r="D66" s="5">
        <v>697830381</v>
      </c>
      <c r="E66" s="5">
        <v>697830404</v>
      </c>
      <c r="F66" s="5">
        <v>-1109629345</v>
      </c>
      <c r="G66" s="5">
        <v>271499607</v>
      </c>
      <c r="I66" s="5">
        <v>1202271772</v>
      </c>
      <c r="J66" s="5">
        <v>1343086649</v>
      </c>
      <c r="K66" s="5">
        <v>19251735</v>
      </c>
      <c r="L66" s="5">
        <v>73502513</v>
      </c>
      <c r="M66" s="5">
        <v>-1304686071</v>
      </c>
      <c r="N66" s="5">
        <v>444507160</v>
      </c>
    </row>
    <row r="67" spans="2:14" ht="15.5" x14ac:dyDescent="0.35">
      <c r="C67" t="s">
        <v>85</v>
      </c>
      <c r="D67" s="5">
        <v>-2650434979</v>
      </c>
      <c r="E67" s="5">
        <v>-1516187996</v>
      </c>
      <c r="F67" s="5">
        <v>-5598007085</v>
      </c>
      <c r="G67" s="5">
        <v>-962589513</v>
      </c>
      <c r="I67" s="5">
        <v>-13794747408</v>
      </c>
      <c r="J67" s="5">
        <v>-12230452011</v>
      </c>
      <c r="K67" s="5">
        <v>-6014396325</v>
      </c>
      <c r="L67" s="5">
        <v>-3362464747</v>
      </c>
      <c r="M67" s="5">
        <v>-2430149311</v>
      </c>
      <c r="N67" s="5">
        <v>227428760</v>
      </c>
    </row>
    <row r="68" spans="2:14" ht="15.5" x14ac:dyDescent="0.35">
      <c r="C68" t="s">
        <v>87</v>
      </c>
      <c r="D68" s="5">
        <v>10281293535</v>
      </c>
      <c r="E68" s="5">
        <v>6238009248</v>
      </c>
      <c r="F68" s="5">
        <v>9134833857</v>
      </c>
      <c r="G68" s="5">
        <v>16674138205</v>
      </c>
      <c r="I68" s="5">
        <v>55344177173</v>
      </c>
      <c r="J68" s="5">
        <v>40675272205</v>
      </c>
      <c r="K68" s="5">
        <v>32233997153</v>
      </c>
      <c r="L68" s="5">
        <v>-1654741665</v>
      </c>
      <c r="M68" s="5">
        <v>15019538975</v>
      </c>
      <c r="N68" s="5">
        <v>1079059991</v>
      </c>
    </row>
    <row r="69" spans="2:14" ht="15.5" x14ac:dyDescent="0.35">
      <c r="C69" t="s">
        <v>88</v>
      </c>
      <c r="D69" s="5">
        <v>4758514</v>
      </c>
      <c r="E69" s="5">
        <v>4758530</v>
      </c>
      <c r="F69" s="5">
        <v>-822310411</v>
      </c>
      <c r="G69" s="5">
        <v>102854990</v>
      </c>
      <c r="I69" s="5">
        <v>19034087</v>
      </c>
      <c r="J69" s="5">
        <v>388150080</v>
      </c>
      <c r="K69" s="5">
        <v>-244958782</v>
      </c>
      <c r="L69" s="5">
        <v>522980796</v>
      </c>
      <c r="M69" s="5">
        <v>587734293</v>
      </c>
      <c r="N69" s="5">
        <v>2818575338</v>
      </c>
    </row>
    <row r="70" spans="2:14" ht="15.5" x14ac:dyDescent="0.35">
      <c r="C70" t="s">
        <v>89</v>
      </c>
      <c r="D70" s="5">
        <v>10286052049</v>
      </c>
      <c r="E70" s="5">
        <v>6242767778</v>
      </c>
      <c r="F70" s="5">
        <v>8312523446</v>
      </c>
      <c r="G70" s="5">
        <v>16776993195</v>
      </c>
      <c r="I70" s="5">
        <v>55363211260</v>
      </c>
      <c r="J70" s="5">
        <v>41063422285</v>
      </c>
      <c r="K70" s="5">
        <v>31989038371</v>
      </c>
      <c r="L70" s="5">
        <v>-1131760869</v>
      </c>
      <c r="M70" s="5">
        <v>15607273268</v>
      </c>
      <c r="N70" s="5">
        <v>3897635329</v>
      </c>
    </row>
    <row r="71" spans="2:14" ht="15.5" x14ac:dyDescent="0.35">
      <c r="C71" t="s">
        <v>90</v>
      </c>
      <c r="D71" s="5">
        <v>10281293535</v>
      </c>
      <c r="E71" s="5">
        <v>6238009248</v>
      </c>
      <c r="F71" s="5">
        <v>9134833857</v>
      </c>
      <c r="G71" s="5">
        <v>16674138205</v>
      </c>
      <c r="I71" s="5">
        <v>55344177173</v>
      </c>
      <c r="J71" s="5">
        <v>40675272205</v>
      </c>
      <c r="K71" s="5">
        <v>32233997153</v>
      </c>
      <c r="L71" s="5">
        <v>-1654741665</v>
      </c>
      <c r="M71" s="5">
        <v>15019538975</v>
      </c>
      <c r="N71" s="5">
        <v>1079059991</v>
      </c>
    </row>
    <row r="72" spans="2:14" ht="15.5" x14ac:dyDescent="0.35">
      <c r="C72" t="s">
        <v>8</v>
      </c>
      <c r="D72" s="5">
        <v>10286052049</v>
      </c>
      <c r="E72" s="5">
        <v>6242767778</v>
      </c>
      <c r="F72" s="5">
        <v>8312523446</v>
      </c>
      <c r="G72" s="5">
        <v>16776993195</v>
      </c>
      <c r="I72" s="5">
        <v>55363211260</v>
      </c>
      <c r="J72" s="5">
        <v>41063422285</v>
      </c>
      <c r="K72" s="5">
        <v>31989038371</v>
      </c>
      <c r="L72" s="5">
        <v>-1131760869</v>
      </c>
      <c r="M72" s="5">
        <v>15607273268</v>
      </c>
      <c r="N72" s="5">
        <v>3897635329</v>
      </c>
    </row>
    <row r="73" spans="2:14" ht="15.5" x14ac:dyDescent="0.35">
      <c r="C73" t="s">
        <v>92</v>
      </c>
      <c r="D73" s="5">
        <v>10281293535</v>
      </c>
      <c r="E73" s="5">
        <v>6238009248</v>
      </c>
      <c r="F73" s="5">
        <v>9134833857</v>
      </c>
      <c r="G73" s="5">
        <v>16674138205</v>
      </c>
      <c r="I73" s="5">
        <v>55344177173</v>
      </c>
      <c r="J73" s="5">
        <v>40675272205</v>
      </c>
      <c r="K73" s="5">
        <v>32233997153</v>
      </c>
      <c r="L73" s="5">
        <v>-1654741665</v>
      </c>
      <c r="M73" s="5">
        <v>15019538975</v>
      </c>
      <c r="N73" s="5">
        <v>1079059991</v>
      </c>
    </row>
    <row r="74" spans="2:14" ht="15.5" x14ac:dyDescent="0.35">
      <c r="C74" t="s">
        <v>93</v>
      </c>
      <c r="D74" s="5">
        <v>10286052049</v>
      </c>
      <c r="E74" s="5">
        <v>6242767778</v>
      </c>
      <c r="F74" s="5">
        <v>8312523446</v>
      </c>
      <c r="G74" s="5">
        <v>16776993195</v>
      </c>
      <c r="I74" s="5">
        <v>55363211260</v>
      </c>
      <c r="J74" s="5">
        <v>41063422285</v>
      </c>
      <c r="K74" s="5">
        <v>31989038371</v>
      </c>
      <c r="L74" s="5">
        <v>-1131760869</v>
      </c>
      <c r="M74" s="5">
        <v>15607273268</v>
      </c>
      <c r="N74" s="5">
        <v>3897635329</v>
      </c>
    </row>
    <row r="75" spans="2:14" ht="15.5" x14ac:dyDescent="0.35">
      <c r="C75" t="s">
        <v>94</v>
      </c>
      <c r="D75" s="5">
        <v>10286052049</v>
      </c>
      <c r="E75" s="5">
        <v>6242767778</v>
      </c>
      <c r="F75" s="5">
        <v>8312523446</v>
      </c>
      <c r="G75" s="5">
        <v>16776993195</v>
      </c>
      <c r="I75" s="5">
        <v>55363211260</v>
      </c>
      <c r="J75" s="5">
        <v>41063422285</v>
      </c>
      <c r="K75" s="5">
        <v>31989038371</v>
      </c>
      <c r="L75" s="5">
        <v>-1131760869</v>
      </c>
      <c r="M75" s="5">
        <v>15607273268</v>
      </c>
      <c r="N75" s="5">
        <v>3897635329</v>
      </c>
    </row>
    <row r="77" spans="2:14" ht="15.5" x14ac:dyDescent="0.35">
      <c r="B77" t="s">
        <v>95</v>
      </c>
      <c r="C77" t="s">
        <v>96</v>
      </c>
    </row>
    <row r="78" spans="2:14" ht="15.5" x14ac:dyDescent="0.35">
      <c r="C78" t="s">
        <v>97</v>
      </c>
    </row>
    <row r="79" spans="2:14" ht="15.5" x14ac:dyDescent="0.35">
      <c r="C79" t="s">
        <v>20</v>
      </c>
      <c r="D79" s="5">
        <v>32349756574</v>
      </c>
      <c r="E79" s="5">
        <v>16161213863</v>
      </c>
      <c r="F79" s="5">
        <v>7941759504</v>
      </c>
      <c r="G79" s="5">
        <v>22641338478</v>
      </c>
      <c r="I79" s="5">
        <v>7941759504</v>
      </c>
      <c r="J79" s="5">
        <v>40483704149</v>
      </c>
      <c r="K79" s="5">
        <v>13257758606</v>
      </c>
      <c r="L79" s="5">
        <v>15362067804</v>
      </c>
      <c r="M79" s="5">
        <v>2848046996</v>
      </c>
      <c r="N79" s="5">
        <v>1971145356</v>
      </c>
    </row>
    <row r="80" spans="2:14" ht="15.5" x14ac:dyDescent="0.35">
      <c r="C80" t="s">
        <v>708</v>
      </c>
      <c r="D80" s="5">
        <v>15955966186</v>
      </c>
      <c r="E80" s="5">
        <v>15147634752</v>
      </c>
      <c r="F80" s="5">
        <v>15147634752</v>
      </c>
      <c r="G80" s="5">
        <v>14713654069</v>
      </c>
      <c r="I80" s="5">
        <v>15147634752</v>
      </c>
      <c r="J80" s="5">
        <v>14713654069</v>
      </c>
      <c r="L80" s="5">
        <v>2000000000</v>
      </c>
    </row>
    <row r="81" spans="3:14" ht="15.5" x14ac:dyDescent="0.35">
      <c r="C81" t="s">
        <v>98</v>
      </c>
      <c r="D81" s="5">
        <v>85067239352</v>
      </c>
      <c r="E81" s="5">
        <v>97899083785</v>
      </c>
      <c r="F81" s="5">
        <v>114015030034</v>
      </c>
      <c r="G81" s="5">
        <v>38949922322</v>
      </c>
      <c r="I81" s="5">
        <v>114015030034</v>
      </c>
      <c r="J81" s="5">
        <v>89299004346</v>
      </c>
      <c r="K81" s="5">
        <v>47768387585</v>
      </c>
      <c r="L81" s="5">
        <v>48954201043</v>
      </c>
      <c r="M81" s="5">
        <v>19322864887</v>
      </c>
      <c r="N81" s="5">
        <v>22216036604</v>
      </c>
    </row>
    <row r="82" spans="3:14" ht="15.5" x14ac:dyDescent="0.35">
      <c r="C82" t="s">
        <v>247</v>
      </c>
      <c r="D82" s="5">
        <v>6000000000</v>
      </c>
      <c r="E82" s="5">
        <v>6000000000</v>
      </c>
      <c r="F82" s="5">
        <v>5000000000</v>
      </c>
      <c r="G82" s="5">
        <v>9500000000</v>
      </c>
      <c r="I82" s="5">
        <v>5000000000</v>
      </c>
    </row>
    <row r="83" spans="3:14" ht="15.5" x14ac:dyDescent="0.35">
      <c r="C83" t="s">
        <v>99</v>
      </c>
      <c r="D83" s="5">
        <v>12638241</v>
      </c>
      <c r="E83" s="5">
        <v>614501</v>
      </c>
      <c r="F83" s="5">
        <v>34377501</v>
      </c>
      <c r="G83" s="5">
        <v>7286496</v>
      </c>
      <c r="I83" s="5">
        <v>34377501</v>
      </c>
      <c r="J83" s="5">
        <v>159331040</v>
      </c>
      <c r="K83" s="5">
        <v>207358241</v>
      </c>
    </row>
    <row r="84" spans="3:14" ht="15.5" x14ac:dyDescent="0.35">
      <c r="C84" t="s">
        <v>100</v>
      </c>
      <c r="D84" s="5">
        <v>85067239352</v>
      </c>
      <c r="E84" s="5">
        <v>97899083785</v>
      </c>
      <c r="F84" s="5">
        <v>114015030034</v>
      </c>
      <c r="G84" s="5">
        <v>38949922322</v>
      </c>
      <c r="I84" s="5">
        <v>114015030034</v>
      </c>
      <c r="J84" s="5">
        <v>89299004346</v>
      </c>
      <c r="K84" s="5">
        <v>47768387585</v>
      </c>
      <c r="L84" s="5">
        <v>48954201043</v>
      </c>
      <c r="M84" s="5">
        <v>19322864887</v>
      </c>
      <c r="N84" s="5">
        <v>22216036604</v>
      </c>
    </row>
    <row r="85" spans="3:14" ht="15.5" x14ac:dyDescent="0.35">
      <c r="C85" t="s">
        <v>101</v>
      </c>
      <c r="D85" s="5">
        <v>409266832</v>
      </c>
      <c r="E85" s="5">
        <v>375794426</v>
      </c>
      <c r="F85" s="5">
        <v>335535623</v>
      </c>
      <c r="G85" s="5">
        <v>369265006</v>
      </c>
      <c r="I85" s="5">
        <v>335535623</v>
      </c>
      <c r="J85" s="5">
        <v>247228128</v>
      </c>
      <c r="K85" s="5">
        <v>991140000</v>
      </c>
      <c r="L85" s="5">
        <v>190396420</v>
      </c>
      <c r="M85" s="5">
        <v>211938497</v>
      </c>
      <c r="N85" s="5">
        <v>4544018240</v>
      </c>
    </row>
    <row r="86" spans="3:14" ht="15.5" x14ac:dyDescent="0.35">
      <c r="C86" t="s">
        <v>102</v>
      </c>
      <c r="D86" s="5">
        <v>409266832</v>
      </c>
      <c r="E86" s="5">
        <v>375794426</v>
      </c>
      <c r="F86" s="5">
        <v>335535623</v>
      </c>
      <c r="G86" s="5">
        <v>369265006</v>
      </c>
      <c r="I86" s="5">
        <v>335535623</v>
      </c>
      <c r="J86" s="5">
        <v>247228128</v>
      </c>
      <c r="K86" s="5">
        <v>991140000</v>
      </c>
      <c r="L86" s="5">
        <v>190396420</v>
      </c>
      <c r="M86" s="5">
        <v>211938497</v>
      </c>
      <c r="N86" s="5">
        <v>4544018240</v>
      </c>
    </row>
    <row r="87" spans="3:14" ht="15.5" x14ac:dyDescent="0.35">
      <c r="C87" t="s">
        <v>103</v>
      </c>
      <c r="D87" s="5">
        <v>112663680173</v>
      </c>
      <c r="E87" s="5">
        <v>130200104104</v>
      </c>
      <c r="F87" s="5">
        <v>131306402759</v>
      </c>
      <c r="G87" s="5">
        <v>153924651785</v>
      </c>
      <c r="I87" s="5">
        <v>131306402759</v>
      </c>
      <c r="J87" s="5">
        <v>134721858976</v>
      </c>
      <c r="K87" s="5">
        <v>64261201437</v>
      </c>
      <c r="L87" s="5">
        <v>61694103860</v>
      </c>
      <c r="M87" s="5">
        <v>75764005935</v>
      </c>
      <c r="N87" s="5">
        <v>55864270025</v>
      </c>
    </row>
    <row r="88" spans="3:14" ht="15.5" x14ac:dyDescent="0.35">
      <c r="C88" t="s">
        <v>81</v>
      </c>
      <c r="D88" s="5">
        <v>9312434405</v>
      </c>
      <c r="E88" s="5">
        <v>8947657760</v>
      </c>
      <c r="F88" s="5">
        <v>8582881099</v>
      </c>
      <c r="G88" s="5">
        <v>9405191510</v>
      </c>
      <c r="I88" s="5">
        <v>8582881099</v>
      </c>
      <c r="J88" s="5">
        <v>8563847012</v>
      </c>
      <c r="K88" s="5">
        <v>8175696932</v>
      </c>
      <c r="L88" s="5">
        <v>8420655714</v>
      </c>
      <c r="M88" s="5">
        <v>7897674918</v>
      </c>
      <c r="N88" s="5">
        <v>7309940625</v>
      </c>
    </row>
    <row r="89" spans="3:14" ht="15.5" x14ac:dyDescent="0.35">
      <c r="C89" t="s">
        <v>104</v>
      </c>
      <c r="D89" s="5">
        <v>324813180891</v>
      </c>
      <c r="E89" s="5">
        <v>349219770131</v>
      </c>
      <c r="F89" s="5">
        <v>366268878887</v>
      </c>
      <c r="G89" s="5">
        <v>316213688475</v>
      </c>
      <c r="I89" s="5">
        <v>366268878887</v>
      </c>
      <c r="J89" s="5">
        <v>365947029847</v>
      </c>
      <c r="K89" s="5">
        <v>156161092980</v>
      </c>
      <c r="L89" s="5">
        <v>154337456679</v>
      </c>
      <c r="M89" s="5">
        <v>133290608875</v>
      </c>
      <c r="N89" s="5">
        <v>101682339452</v>
      </c>
    </row>
    <row r="90" spans="3:14" ht="15.5" x14ac:dyDescent="0.35">
      <c r="C90" t="s">
        <v>105</v>
      </c>
    </row>
    <row r="91" spans="3:14" ht="15.5" x14ac:dyDescent="0.35">
      <c r="C91" t="s">
        <v>248</v>
      </c>
      <c r="M91" s="5">
        <v>23974836804</v>
      </c>
      <c r="N91" s="5">
        <v>39956280505</v>
      </c>
    </row>
    <row r="92" spans="3:14" ht="15.5" x14ac:dyDescent="0.35">
      <c r="C92" t="s">
        <v>108</v>
      </c>
      <c r="D92" s="5">
        <v>3978615400</v>
      </c>
      <c r="E92" s="5">
        <v>3619939416</v>
      </c>
      <c r="F92" s="5">
        <v>3261263432</v>
      </c>
      <c r="G92" s="5">
        <v>2736413577</v>
      </c>
      <c r="I92" s="5">
        <v>3261263432</v>
      </c>
      <c r="J92" s="5">
        <v>2064360249</v>
      </c>
      <c r="K92" s="5">
        <v>830751828</v>
      </c>
      <c r="L92" s="5">
        <v>742409154</v>
      </c>
      <c r="M92" s="5">
        <v>739223581</v>
      </c>
      <c r="N92" s="5">
        <v>2235527672</v>
      </c>
    </row>
    <row r="93" spans="3:14" ht="15.5" x14ac:dyDescent="0.35">
      <c r="C93" t="s">
        <v>106</v>
      </c>
      <c r="D93" s="5">
        <v>179637777186</v>
      </c>
      <c r="E93" s="5">
        <v>181756401278</v>
      </c>
      <c r="F93" s="5">
        <v>166368451982</v>
      </c>
      <c r="G93" s="5">
        <v>164423709679</v>
      </c>
      <c r="I93" s="5">
        <v>166368451982</v>
      </c>
      <c r="J93" s="5">
        <v>150998561149</v>
      </c>
      <c r="K93" s="5">
        <v>116327381954</v>
      </c>
      <c r="L93" s="5">
        <v>70173111653</v>
      </c>
      <c r="M93" s="5">
        <v>80259825138</v>
      </c>
      <c r="N93" s="5">
        <v>96691440536</v>
      </c>
    </row>
    <row r="94" spans="3:14" ht="15.5" x14ac:dyDescent="0.35">
      <c r="C94" t="s">
        <v>107</v>
      </c>
      <c r="D94" s="5">
        <v>665671044</v>
      </c>
      <c r="E94" s="5">
        <v>717660420</v>
      </c>
      <c r="F94" s="5">
        <v>223816462</v>
      </c>
      <c r="G94" s="5">
        <v>243374587</v>
      </c>
      <c r="I94" s="5">
        <v>223816462</v>
      </c>
      <c r="J94" s="5">
        <v>145546505</v>
      </c>
      <c r="K94" s="5">
        <v>151363880</v>
      </c>
      <c r="L94" s="5">
        <v>295292713</v>
      </c>
      <c r="M94" s="5">
        <v>451803213</v>
      </c>
      <c r="N94" s="5">
        <v>54114796</v>
      </c>
    </row>
    <row r="95" spans="3:14" ht="15.5" x14ac:dyDescent="0.35">
      <c r="C95" t="s">
        <v>109</v>
      </c>
      <c r="D95" s="5">
        <v>184282063630</v>
      </c>
      <c r="E95" s="5">
        <v>186094001114</v>
      </c>
      <c r="F95" s="5">
        <v>169853531876</v>
      </c>
      <c r="G95" s="5">
        <v>187404497843</v>
      </c>
      <c r="I95" s="5">
        <v>169853531876</v>
      </c>
      <c r="J95" s="5">
        <v>153208467903</v>
      </c>
      <c r="K95" s="5">
        <v>133924631922</v>
      </c>
      <c r="L95" s="5">
        <v>83609472180</v>
      </c>
      <c r="M95" s="5">
        <v>125004822855</v>
      </c>
      <c r="N95" s="5">
        <v>159308896828</v>
      </c>
    </row>
    <row r="96" spans="3:14" ht="15.5" x14ac:dyDescent="0.35">
      <c r="C96" t="s">
        <v>110</v>
      </c>
      <c r="D96" s="5">
        <v>509095244521</v>
      </c>
      <c r="E96" s="5">
        <v>535313771245</v>
      </c>
      <c r="F96" s="5">
        <v>536122410763</v>
      </c>
      <c r="G96" s="5">
        <v>503618186318</v>
      </c>
      <c r="I96" s="5">
        <v>536122410763</v>
      </c>
      <c r="J96" s="5">
        <v>519155497750</v>
      </c>
      <c r="K96" s="5">
        <v>290085724902</v>
      </c>
      <c r="L96" s="5">
        <v>237946928859</v>
      </c>
      <c r="M96" s="5">
        <v>258295431730</v>
      </c>
      <c r="N96" s="5">
        <v>260991236280</v>
      </c>
    </row>
    <row r="97" spans="3:14" ht="15.5" x14ac:dyDescent="0.35">
      <c r="C97" t="s">
        <v>111</v>
      </c>
    </row>
    <row r="98" spans="3:14" ht="15.5" x14ac:dyDescent="0.35">
      <c r="C98" t="s">
        <v>112</v>
      </c>
    </row>
    <row r="99" spans="3:14" ht="15.5" x14ac:dyDescent="0.35">
      <c r="C99" t="s">
        <v>113</v>
      </c>
      <c r="D99" s="5">
        <v>132391114464</v>
      </c>
      <c r="E99" s="5">
        <v>175587512191</v>
      </c>
      <c r="F99" s="5">
        <v>178337829690</v>
      </c>
      <c r="G99" s="5">
        <v>152916464113</v>
      </c>
      <c r="I99" s="5">
        <v>178337829690</v>
      </c>
      <c r="J99" s="5">
        <v>209342672228</v>
      </c>
      <c r="K99" s="5">
        <v>84817833626</v>
      </c>
      <c r="L99" s="5">
        <v>100665145563</v>
      </c>
      <c r="M99" s="5">
        <v>87250335474</v>
      </c>
      <c r="N99" s="5">
        <v>84690824652</v>
      </c>
    </row>
    <row r="100" spans="3:14" ht="15.5" x14ac:dyDescent="0.35">
      <c r="C100" t="s">
        <v>250</v>
      </c>
      <c r="D100" s="5">
        <v>73294823398</v>
      </c>
      <c r="E100" s="5">
        <v>86383151697</v>
      </c>
      <c r="F100" s="5">
        <v>100458867873</v>
      </c>
      <c r="G100" s="5">
        <v>57784039847</v>
      </c>
      <c r="I100" s="5">
        <v>100458867873</v>
      </c>
      <c r="J100" s="5">
        <v>143660295310</v>
      </c>
      <c r="K100" s="5">
        <v>40417390635</v>
      </c>
      <c r="L100" s="5">
        <v>69356165729</v>
      </c>
      <c r="M100" s="5">
        <v>56515696691</v>
      </c>
      <c r="N100" s="5">
        <v>48003781193</v>
      </c>
    </row>
    <row r="101" spans="3:14" ht="15.5" x14ac:dyDescent="0.35">
      <c r="C101" t="s">
        <v>114</v>
      </c>
    </row>
    <row r="102" spans="3:14" ht="15.5" x14ac:dyDescent="0.35">
      <c r="C102" t="s">
        <v>251</v>
      </c>
      <c r="D102" s="5">
        <v>24408450814</v>
      </c>
      <c r="E102" s="5">
        <v>52148243652</v>
      </c>
      <c r="F102" s="5">
        <v>42067701562</v>
      </c>
      <c r="G102" s="5">
        <v>54511174875</v>
      </c>
      <c r="I102" s="5">
        <v>42067701562</v>
      </c>
      <c r="J102" s="5">
        <v>40010155158</v>
      </c>
      <c r="K102" s="5">
        <v>27148194660</v>
      </c>
      <c r="L102" s="5">
        <v>24619345698</v>
      </c>
      <c r="M102" s="5">
        <v>20392736727</v>
      </c>
      <c r="N102" s="5">
        <v>25096689719</v>
      </c>
    </row>
    <row r="103" spans="3:14" ht="15.5" x14ac:dyDescent="0.35">
      <c r="C103" t="s">
        <v>115</v>
      </c>
    </row>
    <row r="104" spans="3:14" ht="15.5" x14ac:dyDescent="0.35">
      <c r="C104" t="s">
        <v>252</v>
      </c>
      <c r="D104" s="5">
        <v>6012638241</v>
      </c>
      <c r="E104" s="5">
        <v>6000614501</v>
      </c>
      <c r="F104" s="5">
        <v>5034377501</v>
      </c>
      <c r="G104" s="5">
        <v>9507286496</v>
      </c>
      <c r="I104" s="5">
        <v>5034377501</v>
      </c>
      <c r="J104" s="5">
        <v>159331040</v>
      </c>
      <c r="K104" s="5">
        <v>207358241</v>
      </c>
    </row>
    <row r="105" spans="3:14" ht="15.5" x14ac:dyDescent="0.35">
      <c r="C105" t="s">
        <v>117</v>
      </c>
      <c r="D105" s="5">
        <v>585557468</v>
      </c>
      <c r="E105" s="5">
        <v>5119860574</v>
      </c>
      <c r="F105" s="5">
        <v>5010478209</v>
      </c>
      <c r="G105" s="5">
        <v>136871403</v>
      </c>
      <c r="I105" s="5">
        <v>5010478209</v>
      </c>
      <c r="J105" s="5">
        <v>5557661274</v>
      </c>
      <c r="K105" s="5">
        <v>2855212846</v>
      </c>
      <c r="L105" s="5">
        <v>1550232744</v>
      </c>
      <c r="M105" s="5">
        <v>788625615</v>
      </c>
      <c r="N105" s="5">
        <v>923549151</v>
      </c>
    </row>
    <row r="106" spans="3:14" ht="15.5" x14ac:dyDescent="0.35">
      <c r="C106" t="s">
        <v>116</v>
      </c>
      <c r="D106" s="5">
        <v>9264633682</v>
      </c>
      <c r="E106" s="5">
        <v>8372768823</v>
      </c>
      <c r="F106" s="5">
        <v>5810490013</v>
      </c>
      <c r="G106" s="5">
        <v>9323995415</v>
      </c>
      <c r="I106" s="5">
        <v>5810490013</v>
      </c>
      <c r="J106" s="5">
        <v>4397999349</v>
      </c>
      <c r="K106" s="5">
        <v>2510949750</v>
      </c>
      <c r="L106" s="5">
        <v>913954128</v>
      </c>
      <c r="M106" s="5">
        <v>187815318</v>
      </c>
      <c r="N106" s="5">
        <v>532608744</v>
      </c>
    </row>
    <row r="107" spans="3:14" ht="15.5" x14ac:dyDescent="0.35">
      <c r="C107" t="s">
        <v>322</v>
      </c>
    </row>
    <row r="108" spans="3:14" ht="15.5" x14ac:dyDescent="0.35">
      <c r="C108" t="s">
        <v>120</v>
      </c>
      <c r="D108" s="5">
        <v>31204571962</v>
      </c>
      <c r="E108" s="5">
        <v>24528918088</v>
      </c>
      <c r="F108" s="5">
        <v>28768806347</v>
      </c>
      <c r="G108" s="5">
        <v>29991671093</v>
      </c>
      <c r="I108" s="5">
        <v>28768806347</v>
      </c>
      <c r="J108" s="5">
        <v>25559153407</v>
      </c>
      <c r="K108" s="5">
        <v>34923884480</v>
      </c>
      <c r="L108" s="5">
        <v>1741101634</v>
      </c>
      <c r="M108" s="5">
        <v>9667879603</v>
      </c>
      <c r="N108" s="5">
        <v>16129416809</v>
      </c>
    </row>
    <row r="109" spans="3:14" ht="15.5" x14ac:dyDescent="0.35">
      <c r="C109" t="s">
        <v>323</v>
      </c>
      <c r="D109" s="5">
        <v>424094625</v>
      </c>
      <c r="E109" s="5">
        <v>639690388</v>
      </c>
      <c r="F109" s="5">
        <v>888152770</v>
      </c>
      <c r="G109" s="5">
        <v>1198870135</v>
      </c>
      <c r="I109" s="5">
        <v>888152770</v>
      </c>
      <c r="J109" s="5">
        <v>2091019565</v>
      </c>
      <c r="K109" s="5">
        <v>1960974883</v>
      </c>
      <c r="M109" s="5">
        <v>35127190</v>
      </c>
      <c r="N109" s="5">
        <v>84081481</v>
      </c>
    </row>
    <row r="110" spans="3:14" ht="15.5" x14ac:dyDescent="0.35">
      <c r="C110" t="s">
        <v>324</v>
      </c>
      <c r="N110" s="5">
        <v>1215418313</v>
      </c>
    </row>
    <row r="111" spans="3:14" ht="15.5" x14ac:dyDescent="0.35">
      <c r="C111" t="s">
        <v>325</v>
      </c>
      <c r="D111" s="5">
        <v>18690785691</v>
      </c>
      <c r="E111" s="5">
        <v>17271378419</v>
      </c>
      <c r="F111" s="5">
        <v>19948365112</v>
      </c>
      <c r="G111" s="5">
        <v>21586749650</v>
      </c>
      <c r="I111" s="5">
        <v>19948365112</v>
      </c>
      <c r="J111" s="5">
        <v>15390222481</v>
      </c>
      <c r="K111" s="5">
        <v>11491173442</v>
      </c>
      <c r="L111" s="5">
        <v>3699777969</v>
      </c>
      <c r="M111" s="5">
        <v>8493045483</v>
      </c>
      <c r="N111" s="5">
        <v>9994490092</v>
      </c>
    </row>
    <row r="112" spans="3:14" ht="15.5" x14ac:dyDescent="0.35">
      <c r="C112" t="s">
        <v>122</v>
      </c>
      <c r="D112" s="5">
        <v>36801632040</v>
      </c>
      <c r="E112" s="5">
        <v>30109813086</v>
      </c>
      <c r="F112" s="5">
        <v>34410902883</v>
      </c>
      <c r="G112" s="5">
        <v>35640567458</v>
      </c>
      <c r="I112" s="5">
        <v>34410902883</v>
      </c>
      <c r="J112" s="5">
        <v>32058816225</v>
      </c>
      <c r="K112" s="5">
        <v>41106802764</v>
      </c>
      <c r="L112" s="5">
        <v>5109733155</v>
      </c>
      <c r="M112" s="5">
        <v>31770775206</v>
      </c>
      <c r="N112" s="5">
        <v>52633363846</v>
      </c>
    </row>
    <row r="113" spans="3:14" ht="15.5" x14ac:dyDescent="0.35">
      <c r="C113" t="s">
        <v>123</v>
      </c>
      <c r="D113" s="5">
        <v>36801632040</v>
      </c>
      <c r="E113" s="5">
        <v>30109813086</v>
      </c>
      <c r="F113" s="5">
        <v>34410902883</v>
      </c>
      <c r="G113" s="5">
        <v>35640567458</v>
      </c>
      <c r="I113" s="5">
        <v>34410902883</v>
      </c>
      <c r="J113" s="5">
        <v>32058816225</v>
      </c>
      <c r="K113" s="5">
        <v>41106802764</v>
      </c>
      <c r="L113" s="5">
        <v>5109733155</v>
      </c>
      <c r="M113" s="5">
        <v>31770775206</v>
      </c>
      <c r="N113" s="5">
        <v>52633363846</v>
      </c>
    </row>
    <row r="114" spans="3:14" ht="15.5" x14ac:dyDescent="0.35">
      <c r="C114" t="s">
        <v>119</v>
      </c>
    </row>
    <row r="115" spans="3:14" ht="15.5" x14ac:dyDescent="0.35">
      <c r="C115" t="s">
        <v>121</v>
      </c>
      <c r="D115" s="5">
        <v>31628666587</v>
      </c>
      <c r="E115" s="5">
        <v>25168608476</v>
      </c>
      <c r="F115" s="5">
        <v>29656959117</v>
      </c>
      <c r="G115" s="5">
        <v>31190541228</v>
      </c>
      <c r="I115" s="5">
        <v>29656959117</v>
      </c>
      <c r="J115" s="5">
        <v>27650172972</v>
      </c>
      <c r="K115" s="5">
        <v>36884859363</v>
      </c>
      <c r="L115" s="5">
        <v>1741101634</v>
      </c>
      <c r="M115" s="5">
        <v>9703006793</v>
      </c>
      <c r="N115" s="5">
        <v>17428916603</v>
      </c>
    </row>
    <row r="116" spans="3:14" ht="15.5" x14ac:dyDescent="0.35">
      <c r="C116" t="s">
        <v>543</v>
      </c>
      <c r="M116" s="5">
        <v>18828100413</v>
      </c>
      <c r="N116" s="5">
        <v>24841329243</v>
      </c>
    </row>
    <row r="117" spans="3:14" ht="15.5" x14ac:dyDescent="0.35">
      <c r="C117" t="s">
        <v>124</v>
      </c>
      <c r="D117" s="5">
        <v>169192746504</v>
      </c>
      <c r="E117" s="5">
        <v>205697325277</v>
      </c>
      <c r="F117" s="5">
        <v>212748732573</v>
      </c>
      <c r="G117" s="5">
        <v>188557031571</v>
      </c>
      <c r="I117" s="5">
        <v>212748732573</v>
      </c>
      <c r="J117" s="5">
        <v>241401488453</v>
      </c>
      <c r="K117" s="5">
        <v>125924636390</v>
      </c>
      <c r="L117" s="5">
        <v>105774878718</v>
      </c>
      <c r="M117" s="5">
        <v>119021110680</v>
      </c>
      <c r="N117" s="5">
        <v>137324188498</v>
      </c>
    </row>
    <row r="118" spans="3:14" ht="15.5" x14ac:dyDescent="0.35">
      <c r="C118" t="s">
        <v>125</v>
      </c>
    </row>
    <row r="119" spans="3:14" ht="15.5" x14ac:dyDescent="0.35">
      <c r="C119" t="s">
        <v>126</v>
      </c>
      <c r="D119" s="5">
        <v>162500000000</v>
      </c>
      <c r="E119" s="5">
        <v>162500000000</v>
      </c>
      <c r="F119" s="5">
        <v>162500000000</v>
      </c>
      <c r="G119" s="5">
        <v>162500000000</v>
      </c>
      <c r="I119" s="5">
        <v>162500000000</v>
      </c>
      <c r="J119" s="5">
        <v>162500000000</v>
      </c>
      <c r="K119" s="5">
        <v>130000000000</v>
      </c>
      <c r="L119" s="5">
        <v>45000000000</v>
      </c>
      <c r="M119" s="5">
        <v>45000000000</v>
      </c>
      <c r="N119" s="5">
        <v>45000000000</v>
      </c>
    </row>
    <row r="120" spans="3:14" ht="15.5" x14ac:dyDescent="0.35">
      <c r="C120" t="s">
        <v>127</v>
      </c>
      <c r="D120" s="5">
        <v>40029498500</v>
      </c>
      <c r="E120" s="5">
        <v>40029498500</v>
      </c>
      <c r="F120" s="5">
        <v>40029498500</v>
      </c>
      <c r="G120" s="5">
        <v>40029498500</v>
      </c>
      <c r="I120" s="5">
        <v>40029498500</v>
      </c>
      <c r="J120" s="5">
        <v>40029498500</v>
      </c>
      <c r="M120" s="5">
        <v>470510040</v>
      </c>
      <c r="N120" s="5">
        <v>470510040</v>
      </c>
    </row>
    <row r="121" spans="3:14" ht="15.5" x14ac:dyDescent="0.35">
      <c r="C121" t="s">
        <v>128</v>
      </c>
      <c r="D121" s="5">
        <v>128060565112</v>
      </c>
      <c r="E121" s="5">
        <v>118139289708</v>
      </c>
      <c r="F121" s="5">
        <v>112261298591</v>
      </c>
      <c r="G121" s="5">
        <v>103126464737</v>
      </c>
      <c r="I121" s="5">
        <v>112261298591</v>
      </c>
      <c r="J121" s="5">
        <v>66660663785</v>
      </c>
      <c r="K121" s="5">
        <v>25985391580</v>
      </c>
      <c r="L121" s="5">
        <v>78751394427</v>
      </c>
      <c r="M121" s="5">
        <v>85906136092</v>
      </c>
      <c r="N121" s="5">
        <v>70886597117</v>
      </c>
    </row>
    <row r="122" spans="3:14" ht="15.5" x14ac:dyDescent="0.35">
      <c r="C122" t="s">
        <v>257</v>
      </c>
      <c r="D122" s="5">
        <v>2000000000</v>
      </c>
      <c r="E122" s="5">
        <v>2000000000</v>
      </c>
      <c r="F122" s="5">
        <v>2000000000</v>
      </c>
      <c r="G122" s="5">
        <v>2000000000</v>
      </c>
      <c r="I122" s="5">
        <v>2000000000</v>
      </c>
      <c r="J122" s="5">
        <v>828708716</v>
      </c>
      <c r="K122" s="5">
        <v>828708716</v>
      </c>
    </row>
    <row r="123" spans="3:14" ht="15.5" x14ac:dyDescent="0.35">
      <c r="C123" t="s">
        <v>258</v>
      </c>
      <c r="D123" s="5">
        <v>126060565112</v>
      </c>
      <c r="E123" s="5">
        <v>116139289708</v>
      </c>
      <c r="F123" s="5">
        <v>110261298591</v>
      </c>
      <c r="G123" s="5">
        <v>101126464737</v>
      </c>
      <c r="I123" s="5">
        <v>110261298591</v>
      </c>
      <c r="J123" s="5">
        <v>65831955069</v>
      </c>
      <c r="K123" s="5">
        <v>25156682864</v>
      </c>
      <c r="L123" s="5">
        <v>78751394427</v>
      </c>
      <c r="M123" s="5">
        <v>85906136092</v>
      </c>
      <c r="N123" s="5">
        <v>70886597117</v>
      </c>
    </row>
    <row r="124" spans="3:14" ht="15.5" x14ac:dyDescent="0.35">
      <c r="C124" t="s">
        <v>259</v>
      </c>
      <c r="D124" s="5">
        <v>128060565112</v>
      </c>
      <c r="E124" s="5">
        <v>118139289708</v>
      </c>
      <c r="F124" s="5">
        <v>112261298591</v>
      </c>
      <c r="G124" s="5">
        <v>103126464737</v>
      </c>
      <c r="I124" s="5">
        <v>112261298591</v>
      </c>
      <c r="J124" s="5">
        <v>66660663785</v>
      </c>
      <c r="K124" s="5">
        <v>25985391580</v>
      </c>
      <c r="L124" s="5">
        <v>78751394427</v>
      </c>
      <c r="M124" s="5">
        <v>85906136092</v>
      </c>
      <c r="N124" s="5">
        <v>70886597117</v>
      </c>
    </row>
    <row r="125" spans="3:14" ht="15.5" x14ac:dyDescent="0.35">
      <c r="C125" t="s">
        <v>260</v>
      </c>
    </row>
    <row r="126" spans="3:14" ht="15.5" x14ac:dyDescent="0.35">
      <c r="C126" t="s">
        <v>10</v>
      </c>
      <c r="D126" s="5">
        <v>339902498017</v>
      </c>
      <c r="E126" s="5">
        <v>329616445968</v>
      </c>
      <c r="F126" s="5">
        <v>323373678190</v>
      </c>
      <c r="G126" s="5">
        <v>315061154747</v>
      </c>
      <c r="I126" s="5">
        <v>323373678190</v>
      </c>
      <c r="J126" s="5">
        <v>277754009297</v>
      </c>
      <c r="K126" s="5">
        <v>164161088512</v>
      </c>
      <c r="L126" s="5">
        <v>132172050141</v>
      </c>
      <c r="M126" s="5">
        <v>139274321050</v>
      </c>
      <c r="N126" s="5">
        <v>123667047782</v>
      </c>
    </row>
    <row r="127" spans="3:14" ht="15.5" x14ac:dyDescent="0.35">
      <c r="C127" t="s">
        <v>129</v>
      </c>
      <c r="D127" s="5">
        <v>509095244521</v>
      </c>
      <c r="E127" s="5">
        <v>535313771245</v>
      </c>
      <c r="F127" s="5">
        <v>536122410763</v>
      </c>
      <c r="G127" s="5">
        <v>503618186318</v>
      </c>
      <c r="I127" s="5">
        <v>536122410763</v>
      </c>
      <c r="J127" s="5">
        <v>519155497750</v>
      </c>
      <c r="K127" s="5">
        <v>290085724902</v>
      </c>
      <c r="L127" s="5">
        <v>237946928859</v>
      </c>
      <c r="M127" s="5">
        <v>258295431730</v>
      </c>
      <c r="N127" s="5">
        <v>260991236280</v>
      </c>
    </row>
    <row r="128" spans="3:14" ht="15.5" x14ac:dyDescent="0.35">
      <c r="C128" t="s">
        <v>130</v>
      </c>
      <c r="D128" s="5">
        <v>3250000000</v>
      </c>
      <c r="E128" s="5">
        <v>2600000000</v>
      </c>
      <c r="F128" s="5">
        <v>2600000000</v>
      </c>
      <c r="G128" s="5">
        <v>2600000000</v>
      </c>
      <c r="I128" s="5">
        <v>2600000000</v>
      </c>
      <c r="J128" s="5">
        <v>3250000000</v>
      </c>
      <c r="K128" s="5">
        <v>2600000000</v>
      </c>
      <c r="L128" s="5">
        <v>45000</v>
      </c>
      <c r="M128" s="5">
        <v>45000</v>
      </c>
      <c r="N128" s="5">
        <v>45000</v>
      </c>
    </row>
    <row r="130" spans="2:14" ht="15.5" x14ac:dyDescent="0.35">
      <c r="B130" t="s">
        <v>131</v>
      </c>
      <c r="C130" t="s">
        <v>132</v>
      </c>
      <c r="D130" s="5">
        <v>27256777793</v>
      </c>
      <c r="E130" s="5">
        <v>30545873319</v>
      </c>
      <c r="F130" s="5">
        <v>-333592341</v>
      </c>
      <c r="G130" s="5">
        <v>44218400851</v>
      </c>
      <c r="I130" s="5">
        <v>71784137464</v>
      </c>
      <c r="J130" s="5">
        <v>-92049681267</v>
      </c>
      <c r="K130" s="5">
        <v>34403509253</v>
      </c>
      <c r="L130" s="5">
        <v>29924195404</v>
      </c>
      <c r="M130" s="5">
        <v>-23816386416</v>
      </c>
      <c r="N130" s="5">
        <v>16188659246</v>
      </c>
    </row>
    <row r="131" spans="2:14" ht="15.5" x14ac:dyDescent="0.35">
      <c r="C131" t="s">
        <v>133</v>
      </c>
      <c r="D131" s="5">
        <v>103055720450</v>
      </c>
      <c r="E131" s="5">
        <v>106290759765</v>
      </c>
      <c r="F131" s="5">
        <v>63876053216</v>
      </c>
      <c r="G131" s="5">
        <v>91667467639</v>
      </c>
      <c r="I131" s="5">
        <v>381444904220</v>
      </c>
      <c r="J131" s="5">
        <v>314651545524</v>
      </c>
      <c r="K131" s="5">
        <v>233002072342</v>
      </c>
      <c r="L131" s="5">
        <v>164530424523</v>
      </c>
      <c r="M131" s="5">
        <v>115589938711</v>
      </c>
      <c r="N131" s="5">
        <v>168375147495</v>
      </c>
    </row>
    <row r="132" spans="2:14" ht="15.5" x14ac:dyDescent="0.35">
      <c r="C132" t="s">
        <v>134</v>
      </c>
      <c r="D132" s="5">
        <v>-52360784774</v>
      </c>
      <c r="E132" s="5">
        <v>-47692290416</v>
      </c>
      <c r="F132" s="5">
        <v>-51746028187</v>
      </c>
      <c r="G132" s="5">
        <v>-34517165798</v>
      </c>
      <c r="I132" s="5">
        <v>-235218968986</v>
      </c>
      <c r="J132" s="5">
        <v>-302767890169</v>
      </c>
      <c r="K132" s="5">
        <v>-135215648107</v>
      </c>
      <c r="L132" s="5">
        <v>-106358339951</v>
      </c>
      <c r="M132" s="5">
        <v>-101316555661</v>
      </c>
      <c r="N132" s="5">
        <v>-91257275696</v>
      </c>
    </row>
    <row r="133" spans="2:14" ht="15.5" x14ac:dyDescent="0.35">
      <c r="C133" t="s">
        <v>365</v>
      </c>
      <c r="D133" s="5">
        <v>-7171582434</v>
      </c>
      <c r="E133" s="5">
        <v>-10482879242</v>
      </c>
      <c r="F133" s="5">
        <v>-19844342450</v>
      </c>
      <c r="G133" s="5">
        <v>86551527</v>
      </c>
      <c r="I133" s="5">
        <v>-36367362208</v>
      </c>
      <c r="J133" s="5">
        <v>-31729147131</v>
      </c>
      <c r="K133" s="5">
        <v>-24881207616</v>
      </c>
      <c r="L133" s="5">
        <v>-20542622169</v>
      </c>
      <c r="M133" s="5">
        <v>-29523887017</v>
      </c>
      <c r="N133" s="5">
        <v>-26595006841</v>
      </c>
    </row>
    <row r="134" spans="2:14" ht="15.5" x14ac:dyDescent="0.35">
      <c r="C134" t="s">
        <v>1508</v>
      </c>
      <c r="D134" s="5">
        <v>-10520218744</v>
      </c>
      <c r="E134" s="5">
        <v>-7639090677</v>
      </c>
      <c r="F134" s="5">
        <v>13255303125</v>
      </c>
      <c r="G134" s="5">
        <v>-6102926684</v>
      </c>
      <c r="I134" s="5">
        <v>-11763734257</v>
      </c>
      <c r="J134" s="5">
        <v>-54115092225</v>
      </c>
      <c r="K134" s="5">
        <v>-23625907262</v>
      </c>
      <c r="L134" s="5">
        <v>-16747859118</v>
      </c>
      <c r="M134" s="5">
        <v>3595793124</v>
      </c>
      <c r="N134" s="5">
        <v>-18317793706</v>
      </c>
    </row>
    <row r="135" spans="2:14" ht="15.5" x14ac:dyDescent="0.35">
      <c r="C135" t="s">
        <v>1509</v>
      </c>
      <c r="D135" s="5">
        <v>92603297</v>
      </c>
      <c r="E135" s="5">
        <v>12303833</v>
      </c>
      <c r="F135" s="5">
        <v>510922077</v>
      </c>
      <c r="I135" s="5">
        <v>510922077</v>
      </c>
      <c r="J135" s="5">
        <v>962654908</v>
      </c>
    </row>
    <row r="136" spans="2:14" ht="15.5" x14ac:dyDescent="0.35">
      <c r="C136" t="s">
        <v>556</v>
      </c>
      <c r="D136" s="5">
        <v>-3162070963</v>
      </c>
      <c r="E136" s="5">
        <v>-3719357784</v>
      </c>
      <c r="F136" s="5">
        <v>-448454580</v>
      </c>
      <c r="G136" s="5">
        <v>-4818521292</v>
      </c>
      <c r="I136" s="5">
        <v>-10817020945</v>
      </c>
      <c r="J136" s="5">
        <v>-14308863797</v>
      </c>
      <c r="K136" s="5">
        <v>-8185217868</v>
      </c>
      <c r="L136" s="5">
        <v>-7612461919</v>
      </c>
      <c r="M136" s="5">
        <v>-9265688533</v>
      </c>
      <c r="N136" s="5">
        <v>-9924826613</v>
      </c>
    </row>
    <row r="137" spans="2:14" ht="15.5" x14ac:dyDescent="0.35">
      <c r="C137" t="s">
        <v>1121</v>
      </c>
      <c r="D137" s="5">
        <v>-2676889039</v>
      </c>
      <c r="E137" s="5">
        <v>-6223572160</v>
      </c>
      <c r="F137" s="5">
        <v>-5937045542</v>
      </c>
      <c r="G137" s="5">
        <v>-2097004541</v>
      </c>
      <c r="I137" s="5">
        <v>-16004602437</v>
      </c>
      <c r="J137" s="5">
        <v>-4742888377</v>
      </c>
      <c r="K137" s="5">
        <v>-6690582236</v>
      </c>
      <c r="L137" s="5">
        <v>16655054038</v>
      </c>
      <c r="M137" s="5">
        <v>-2895987040</v>
      </c>
      <c r="N137" s="5">
        <v>-6091585393</v>
      </c>
    </row>
    <row r="138" spans="2:14" ht="15.5" x14ac:dyDescent="0.35">
      <c r="C138" t="s">
        <v>139</v>
      </c>
      <c r="D138" s="5">
        <v>-6617013854</v>
      </c>
      <c r="E138" s="5">
        <v>-20760827172</v>
      </c>
      <c r="F138" s="5">
        <v>28970063740</v>
      </c>
      <c r="G138" s="5">
        <v>-15324707145</v>
      </c>
      <c r="I138" s="5">
        <v>-47564883206</v>
      </c>
      <c r="J138" s="5">
        <v>167605257054</v>
      </c>
      <c r="K138" s="5">
        <v>10512066308</v>
      </c>
      <c r="L138" s="5">
        <v>-24242804048</v>
      </c>
      <c r="M138" s="5">
        <v>-7115438921</v>
      </c>
      <c r="N138" s="5">
        <v>-17748880545</v>
      </c>
    </row>
    <row r="139" spans="2:14" ht="15.5" x14ac:dyDescent="0.35">
      <c r="C139" t="s">
        <v>140</v>
      </c>
      <c r="D139" s="5">
        <v>-4451221228</v>
      </c>
      <c r="E139" s="5">
        <v>-16713226540</v>
      </c>
      <c r="F139" s="5">
        <v>-67289599020</v>
      </c>
      <c r="G139" s="5">
        <v>11640683881</v>
      </c>
      <c r="I139" s="5">
        <v>-53864450490</v>
      </c>
      <c r="J139" s="5">
        <v>-48432767130</v>
      </c>
      <c r="K139" s="5">
        <v>-47020200473</v>
      </c>
      <c r="L139" s="5">
        <v>6830182844</v>
      </c>
      <c r="M139" s="5">
        <v>31808429629</v>
      </c>
      <c r="N139" s="5">
        <v>141844491</v>
      </c>
    </row>
    <row r="140" spans="2:14" ht="15.5" x14ac:dyDescent="0.35">
      <c r="C140" t="s">
        <v>143</v>
      </c>
      <c r="D140" s="5">
        <v>8539854769</v>
      </c>
      <c r="E140" s="5">
        <v>-21809179973</v>
      </c>
      <c r="F140" s="5">
        <v>-62536838625</v>
      </c>
      <c r="G140" s="5">
        <v>11640683881</v>
      </c>
      <c r="I140" s="5">
        <v>-49111690095</v>
      </c>
      <c r="J140" s="5">
        <v>-34051741366</v>
      </c>
      <c r="K140" s="5">
        <v>-61578412742</v>
      </c>
      <c r="L140" s="5">
        <v>-7671636731</v>
      </c>
      <c r="M140" s="5">
        <v>-1338328764</v>
      </c>
      <c r="N140" s="5">
        <v>-2147994265</v>
      </c>
    </row>
    <row r="141" spans="2:14" ht="15.5" x14ac:dyDescent="0.35">
      <c r="C141" t="s">
        <v>272</v>
      </c>
      <c r="K141" s="5">
        <v>-5955656410</v>
      </c>
      <c r="L141" s="5">
        <v>-1097561834</v>
      </c>
      <c r="M141" s="5">
        <v>-4860000</v>
      </c>
      <c r="N141" s="5">
        <v>-97408400</v>
      </c>
    </row>
    <row r="142" spans="2:14" ht="15.5" x14ac:dyDescent="0.35">
      <c r="C142" t="s">
        <v>1510</v>
      </c>
      <c r="L142" s="5">
        <v>500000000</v>
      </c>
    </row>
    <row r="143" spans="2:14" ht="15.5" x14ac:dyDescent="0.35">
      <c r="C143" t="s">
        <v>1511</v>
      </c>
      <c r="E143" s="5">
        <v>-524000000</v>
      </c>
      <c r="F143" s="5">
        <v>-154800000</v>
      </c>
      <c r="I143" s="5">
        <v>-154800000</v>
      </c>
      <c r="J143" s="5">
        <v>-153030000</v>
      </c>
      <c r="M143" s="5">
        <v>-558882000</v>
      </c>
    </row>
    <row r="144" spans="2:14" ht="15.5" x14ac:dyDescent="0.35">
      <c r="C144" t="s">
        <v>333</v>
      </c>
      <c r="D144" s="5">
        <v>398015272</v>
      </c>
      <c r="E144" s="5">
        <v>230862164</v>
      </c>
      <c r="F144" s="5">
        <v>25903039605</v>
      </c>
      <c r="I144" s="5">
        <v>25903039605</v>
      </c>
      <c r="J144" s="5">
        <v>272004236</v>
      </c>
      <c r="K144" s="5">
        <v>18513868679</v>
      </c>
      <c r="L144" s="5">
        <v>849381409</v>
      </c>
      <c r="M144" s="5">
        <v>1095229745</v>
      </c>
      <c r="N144" s="5">
        <v>2387247156</v>
      </c>
    </row>
    <row r="145" spans="3:14" ht="15.5" x14ac:dyDescent="0.35">
      <c r="C145" t="s">
        <v>525</v>
      </c>
      <c r="M145" s="5">
        <v>32615270648</v>
      </c>
    </row>
    <row r="146" spans="3:14" ht="15.5" x14ac:dyDescent="0.35">
      <c r="C146" t="s">
        <v>1316</v>
      </c>
      <c r="F146" s="5">
        <v>-30501000000</v>
      </c>
      <c r="I146" s="5">
        <v>-30501000000</v>
      </c>
    </row>
    <row r="147" spans="3:14" ht="15.5" x14ac:dyDescent="0.35">
      <c r="C147" t="s">
        <v>1512</v>
      </c>
      <c r="D147" s="5">
        <v>-5389091269</v>
      </c>
      <c r="E147" s="5">
        <v>5389091269</v>
      </c>
      <c r="L147" s="5">
        <v>16250000000</v>
      </c>
    </row>
    <row r="148" spans="3:14" ht="15.5" x14ac:dyDescent="0.35">
      <c r="C148" t="s">
        <v>1513</v>
      </c>
      <c r="D148" s="5">
        <v>-8000000000</v>
      </c>
      <c r="J148" s="5">
        <v>-14500000000</v>
      </c>
      <c r="K148" s="5">
        <v>2000000000</v>
      </c>
      <c r="L148" s="5">
        <v>-2000000000</v>
      </c>
    </row>
    <row r="149" spans="3:14" ht="15.5" x14ac:dyDescent="0.35">
      <c r="C149" t="s">
        <v>148</v>
      </c>
      <c r="D149" s="5">
        <v>-6617013854</v>
      </c>
      <c r="E149" s="5">
        <v>-20760827172</v>
      </c>
      <c r="F149" s="5">
        <v>28970063740</v>
      </c>
      <c r="G149" s="5">
        <v>-15324707145</v>
      </c>
      <c r="I149" s="5">
        <v>-47564883206</v>
      </c>
      <c r="J149" s="5">
        <v>167605257054</v>
      </c>
      <c r="K149" s="5">
        <v>10512066308</v>
      </c>
      <c r="L149" s="5">
        <v>-24242804048</v>
      </c>
      <c r="M149" s="5">
        <v>-7115438921</v>
      </c>
      <c r="N149" s="5">
        <v>-17748880545</v>
      </c>
    </row>
    <row r="150" spans="3:14" ht="15.5" x14ac:dyDescent="0.35">
      <c r="C150" t="s">
        <v>1503</v>
      </c>
      <c r="J150" s="5">
        <v>74750000000</v>
      </c>
    </row>
    <row r="151" spans="3:14" ht="15.5" x14ac:dyDescent="0.35">
      <c r="C151" t="s">
        <v>337</v>
      </c>
      <c r="J151" s="5">
        <v>-2220501500</v>
      </c>
    </row>
    <row r="152" spans="3:14" ht="15.5" x14ac:dyDescent="0.35">
      <c r="C152" t="s">
        <v>456</v>
      </c>
      <c r="D152" s="5">
        <v>-1929146224</v>
      </c>
      <c r="E152" s="5">
        <v>11274370684</v>
      </c>
      <c r="F152" s="5">
        <v>22402230174</v>
      </c>
      <c r="G152" s="5">
        <v>4432517686</v>
      </c>
      <c r="I152" s="5">
        <v>26834747860</v>
      </c>
      <c r="J152" s="5">
        <v>5579938096</v>
      </c>
      <c r="K152" s="5">
        <v>46759521282</v>
      </c>
      <c r="M152" s="5">
        <v>2206994058</v>
      </c>
    </row>
    <row r="153" spans="3:14" ht="15.5" x14ac:dyDescent="0.35">
      <c r="C153" t="s">
        <v>372</v>
      </c>
      <c r="D153" s="5">
        <v>9890651765</v>
      </c>
      <c r="E153" s="5">
        <v>-17303261150</v>
      </c>
      <c r="F153" s="5">
        <v>-8695577113</v>
      </c>
      <c r="G153" s="5">
        <v>-10965593247</v>
      </c>
      <c r="I153" s="5">
        <v>-19265468818</v>
      </c>
      <c r="J153" s="5">
        <v>-11941084617</v>
      </c>
      <c r="K153" s="5">
        <v>-6868107025</v>
      </c>
      <c r="L153" s="5">
        <v>-12671091184</v>
      </c>
      <c r="M153" s="5">
        <v>-8219651109</v>
      </c>
      <c r="N153" s="5">
        <v>-7995221036</v>
      </c>
    </row>
    <row r="154" spans="3:14" ht="15.5" x14ac:dyDescent="0.35">
      <c r="C154" t="s">
        <v>543</v>
      </c>
      <c r="D154" s="5">
        <v>-1000000000</v>
      </c>
      <c r="F154" s="5">
        <v>-9500000000</v>
      </c>
      <c r="G154" s="5">
        <v>143804950</v>
      </c>
      <c r="L154" s="5">
        <v>-18828100413</v>
      </c>
      <c r="M154" s="5">
        <v>-6400000000</v>
      </c>
      <c r="N154" s="5">
        <v>-449100000</v>
      </c>
    </row>
    <row r="155" spans="3:14" ht="15.5" x14ac:dyDescent="0.35">
      <c r="C155" t="s">
        <v>289</v>
      </c>
      <c r="D155" s="5">
        <v>-490191096</v>
      </c>
      <c r="E155" s="5">
        <v>-656220530</v>
      </c>
      <c r="F155" s="5">
        <v>-1758562643</v>
      </c>
      <c r="G155" s="5">
        <v>-653554730</v>
      </c>
      <c r="I155" s="5">
        <v>-2189192444</v>
      </c>
      <c r="J155" s="5">
        <v>-1805999600</v>
      </c>
      <c r="K155" s="5">
        <v>-440572855</v>
      </c>
      <c r="L155" s="5">
        <v>-84081482</v>
      </c>
      <c r="M155" s="5">
        <v>-720953641</v>
      </c>
      <c r="N155" s="5">
        <v>-1201175396</v>
      </c>
    </row>
    <row r="156" spans="3:14" ht="15.5" x14ac:dyDescent="0.35">
      <c r="C156" t="s">
        <v>338</v>
      </c>
      <c r="F156" s="5">
        <v>-2</v>
      </c>
      <c r="I156" s="5">
        <v>-9743542367</v>
      </c>
      <c r="L156" s="5">
        <v>-5500000000</v>
      </c>
    </row>
    <row r="157" spans="3:14" ht="15.5" x14ac:dyDescent="0.35">
      <c r="C157" t="s">
        <v>1049</v>
      </c>
      <c r="M157" s="5">
        <v>-2493743721</v>
      </c>
      <c r="N157" s="5">
        <v>-1106737393</v>
      </c>
    </row>
    <row r="158" spans="3:14" ht="15.5" x14ac:dyDescent="0.35">
      <c r="C158" t="s">
        <v>157</v>
      </c>
      <c r="D158" s="5">
        <v>16188542711</v>
      </c>
      <c r="E158" s="5">
        <v>-6928180393</v>
      </c>
      <c r="F158" s="5">
        <v>-38653127621</v>
      </c>
      <c r="G158" s="5">
        <v>40534377587</v>
      </c>
      <c r="I158" s="5">
        <v>-29645196232</v>
      </c>
      <c r="J158" s="5">
        <v>27122808657</v>
      </c>
      <c r="K158" s="5">
        <v>-2104624912</v>
      </c>
      <c r="L158" s="5">
        <v>12511574200</v>
      </c>
      <c r="M158" s="5">
        <v>876604292</v>
      </c>
      <c r="N158" s="5">
        <v>-1418376808</v>
      </c>
    </row>
    <row r="159" spans="3:14" ht="15.5" x14ac:dyDescent="0.35">
      <c r="C159" t="s">
        <v>158</v>
      </c>
      <c r="E159" s="5">
        <v>23089394256</v>
      </c>
      <c r="F159" s="5">
        <v>-14713654069</v>
      </c>
      <c r="I159" s="5">
        <v>40483704149</v>
      </c>
      <c r="J159" s="5">
        <v>13257758606</v>
      </c>
      <c r="K159" s="5">
        <v>15362067804</v>
      </c>
      <c r="L159" s="5">
        <v>2848046996</v>
      </c>
      <c r="M159" s="5">
        <v>1971145356</v>
      </c>
      <c r="N159" s="5">
        <v>3389350405</v>
      </c>
    </row>
    <row r="160" spans="3:14" ht="15.5" x14ac:dyDescent="0.35">
      <c r="C160" t="s">
        <v>290</v>
      </c>
      <c r="F160" s="5">
        <v>-2896748413</v>
      </c>
      <c r="I160" s="5">
        <v>-2896748413</v>
      </c>
      <c r="J160" s="5">
        <v>103136886</v>
      </c>
      <c r="K160" s="5">
        <v>315714</v>
      </c>
      <c r="L160" s="5">
        <v>2446608</v>
      </c>
      <c r="M160" s="5">
        <v>297348</v>
      </c>
      <c r="N160" s="5">
        <v>161759</v>
      </c>
    </row>
    <row r="161" spans="2:14" ht="15.5" x14ac:dyDescent="0.35">
      <c r="C161" t="s">
        <v>159</v>
      </c>
      <c r="D161" s="5">
        <v>16188542711</v>
      </c>
      <c r="E161" s="5">
        <v>16161213863</v>
      </c>
      <c r="F161" s="5">
        <v>-56263530103</v>
      </c>
      <c r="G161" s="5">
        <v>40534377587</v>
      </c>
      <c r="I161" s="5">
        <v>7941759504</v>
      </c>
      <c r="J161" s="5">
        <v>40483704149</v>
      </c>
      <c r="K161" s="5">
        <v>13257758606</v>
      </c>
      <c r="L161" s="5">
        <v>15362067804</v>
      </c>
      <c r="M161" s="5">
        <v>2848046996</v>
      </c>
      <c r="N161" s="5">
        <v>1971135356</v>
      </c>
    </row>
    <row r="163" spans="2:14" ht="15.5" x14ac:dyDescent="0.35">
      <c r="B163" t="s">
        <v>160</v>
      </c>
      <c r="C163" t="s">
        <v>12</v>
      </c>
      <c r="D163" s="5">
        <v>3250000000</v>
      </c>
      <c r="E163" s="5">
        <v>2600000000</v>
      </c>
      <c r="F163" s="5">
        <v>2600000000</v>
      </c>
      <c r="G163" s="5">
        <v>2600000000</v>
      </c>
      <c r="I163" s="5">
        <v>2600000000</v>
      </c>
      <c r="J163" s="5">
        <v>3250000000</v>
      </c>
      <c r="K163" s="5">
        <v>2600000000</v>
      </c>
      <c r="L163" s="5">
        <v>0</v>
      </c>
      <c r="M163" s="5">
        <v>0</v>
      </c>
      <c r="N163" s="5">
        <v>0</v>
      </c>
    </row>
    <row r="164" spans="2:14" ht="15.5" x14ac:dyDescent="0.35">
      <c r="C164" t="s">
        <v>161</v>
      </c>
      <c r="D164" s="6">
        <v>3.16</v>
      </c>
      <c r="E164" s="6">
        <v>2.4</v>
      </c>
      <c r="F164" s="6">
        <v>3.51</v>
      </c>
      <c r="G164" s="6">
        <v>6.41</v>
      </c>
    </row>
    <row r="165" spans="2:14" ht="15.5" x14ac:dyDescent="0.35">
      <c r="C165" t="s">
        <v>162</v>
      </c>
      <c r="D165" s="6">
        <v>370.25</v>
      </c>
      <c r="E165" s="5">
        <v>450</v>
      </c>
      <c r="F165" s="6">
        <v>97.44</v>
      </c>
      <c r="G165" s="6">
        <v>54.6</v>
      </c>
    </row>
    <row r="166" spans="2:14" ht="15.5" x14ac:dyDescent="0.35">
      <c r="C166" t="s">
        <v>61</v>
      </c>
      <c r="D166" s="6">
        <v>42.08</v>
      </c>
      <c r="E166" s="6">
        <v>31.24</v>
      </c>
      <c r="F166" s="6">
        <v>6.43</v>
      </c>
      <c r="G166" s="6">
        <v>13.53</v>
      </c>
    </row>
    <row r="167" spans="2:14" ht="15.5" x14ac:dyDescent="0.35">
      <c r="C167" t="s">
        <v>163</v>
      </c>
      <c r="D167" s="5">
        <v>21920000000</v>
      </c>
      <c r="E167" s="5">
        <v>19120000000</v>
      </c>
      <c r="F167" s="5">
        <v>23850000000</v>
      </c>
      <c r="G167" s="5">
        <v>13710000000</v>
      </c>
    </row>
    <row r="168" spans="2:14" ht="15.5" x14ac:dyDescent="0.35">
      <c r="C168" t="s">
        <v>164</v>
      </c>
      <c r="D168" s="6">
        <v>2.0199999999999999E-2</v>
      </c>
      <c r="E168" s="6">
        <v>1.1699999999999999E-2</v>
      </c>
      <c r="F168" s="6">
        <v>1.7000000000000001E-2</v>
      </c>
      <c r="G168" s="6">
        <v>3.3099999999999997E-2</v>
      </c>
    </row>
    <row r="169" spans="2:14" ht="15.5" x14ac:dyDescent="0.35">
      <c r="C169" t="s">
        <v>165</v>
      </c>
      <c r="D169" s="6">
        <v>3.0200000000000001E-2</v>
      </c>
      <c r="E169" s="6">
        <v>1.89E-2</v>
      </c>
      <c r="F169" s="6">
        <v>2.8199999999999999E-2</v>
      </c>
      <c r="G169" s="6">
        <v>5.2900000000000003E-2</v>
      </c>
    </row>
    <row r="170" spans="2:14" ht="15.5" x14ac:dyDescent="0.35">
      <c r="C170" t="s">
        <v>166</v>
      </c>
      <c r="D170" s="6">
        <v>4.2300000000000004E-2</v>
      </c>
      <c r="E170" s="6">
        <v>3.6200000000000003E-2</v>
      </c>
      <c r="F170" s="6">
        <v>4.9200000000000001E-2</v>
      </c>
      <c r="G170" s="6">
        <v>2.3700000000000002E-2</v>
      </c>
    </row>
    <row r="171" spans="2:14" ht="15.5" x14ac:dyDescent="0.35">
      <c r="C171" t="s">
        <v>167</v>
      </c>
      <c r="D171" s="6">
        <v>5.0199999999999996</v>
      </c>
      <c r="E171" s="6">
        <v>3.51</v>
      </c>
      <c r="F171" s="6">
        <v>5.61</v>
      </c>
      <c r="G171" s="6">
        <v>1.96</v>
      </c>
    </row>
    <row r="172" spans="2:14" ht="15.5" x14ac:dyDescent="0.35">
      <c r="C172" t="s">
        <v>168</v>
      </c>
      <c r="D172" s="5">
        <v>340000000000</v>
      </c>
      <c r="E172" s="5">
        <v>330000000000</v>
      </c>
      <c r="F172" s="5">
        <v>323000000000</v>
      </c>
      <c r="G172" s="5">
        <v>315000000000</v>
      </c>
    </row>
    <row r="173" spans="2:14" ht="15.5" x14ac:dyDescent="0.35">
      <c r="C173" t="s">
        <v>169</v>
      </c>
      <c r="D173" s="6">
        <v>11.19</v>
      </c>
      <c r="E173" s="6">
        <v>8.52</v>
      </c>
      <c r="F173" s="6">
        <v>2.75</v>
      </c>
      <c r="G173" s="6">
        <v>2.89</v>
      </c>
    </row>
    <row r="174" spans="2:14" ht="15.5" x14ac:dyDescent="0.35">
      <c r="C174" t="s">
        <v>170</v>
      </c>
      <c r="D174" s="6">
        <v>104.59</v>
      </c>
      <c r="E174" s="6">
        <v>126.78</v>
      </c>
      <c r="F174" s="6">
        <v>124.37</v>
      </c>
      <c r="G174" s="6">
        <v>121.18</v>
      </c>
    </row>
    <row r="175" spans="2:14" ht="15.5" x14ac:dyDescent="0.35">
      <c r="C175" t="s">
        <v>171</v>
      </c>
      <c r="D175" s="6">
        <v>11.21</v>
      </c>
      <c r="E175" s="6">
        <v>8.5399999999999991</v>
      </c>
      <c r="F175" s="6">
        <v>2.75</v>
      </c>
      <c r="G175" s="6">
        <v>2.89</v>
      </c>
    </row>
    <row r="176" spans="2:14" ht="15.5" x14ac:dyDescent="0.35">
      <c r="C176" t="s">
        <v>172</v>
      </c>
      <c r="D176" s="6">
        <v>104.38</v>
      </c>
      <c r="E176" s="6">
        <v>126.5</v>
      </c>
      <c r="F176" s="6">
        <v>124.29</v>
      </c>
      <c r="G176" s="6">
        <v>121.08</v>
      </c>
    </row>
    <row r="177" spans="3:14" ht="15.5" x14ac:dyDescent="0.35">
      <c r="C177" t="s">
        <v>173</v>
      </c>
      <c r="D177" s="5">
        <v>92000000000</v>
      </c>
      <c r="E177" s="5">
        <v>104000000000</v>
      </c>
      <c r="F177" s="5">
        <v>120000000000</v>
      </c>
      <c r="G177" s="5">
        <v>79000000000</v>
      </c>
    </row>
    <row r="178" spans="3:14" ht="15.5" x14ac:dyDescent="0.35">
      <c r="C178" t="s">
        <v>174</v>
      </c>
      <c r="D178" s="5">
        <v>32000000000</v>
      </c>
      <c r="E178" s="5">
        <v>25000000000</v>
      </c>
      <c r="F178" s="5">
        <v>30000000000</v>
      </c>
      <c r="G178" s="5">
        <v>31000000000</v>
      </c>
    </row>
    <row r="179" spans="3:14" ht="15.5" x14ac:dyDescent="0.35">
      <c r="C179" t="s">
        <v>175</v>
      </c>
      <c r="D179" s="5">
        <v>340000000000</v>
      </c>
      <c r="E179" s="5">
        <v>330000000000</v>
      </c>
      <c r="F179" s="5">
        <v>323000000000</v>
      </c>
      <c r="G179" s="5">
        <v>315000000000</v>
      </c>
    </row>
    <row r="180" spans="3:14" ht="15.5" x14ac:dyDescent="0.35">
      <c r="C180" t="s">
        <v>24</v>
      </c>
      <c r="D180" s="5">
        <v>124000000000</v>
      </c>
      <c r="E180" s="5">
        <v>129000000000</v>
      </c>
      <c r="F180" s="5">
        <v>150000000000</v>
      </c>
      <c r="G180" s="5">
        <v>111000000000</v>
      </c>
    </row>
    <row r="181" spans="3:14" ht="15.5" x14ac:dyDescent="0.35">
      <c r="C181" t="s">
        <v>21</v>
      </c>
      <c r="D181" s="5">
        <v>91000000000</v>
      </c>
      <c r="E181" s="5">
        <v>113000000000</v>
      </c>
      <c r="F181" s="5">
        <v>142000000000</v>
      </c>
      <c r="G181" s="5">
        <v>88000000000</v>
      </c>
    </row>
    <row r="182" spans="3:14" ht="15.5" x14ac:dyDescent="0.35">
      <c r="C182" t="s">
        <v>176</v>
      </c>
      <c r="D182" s="5">
        <v>192000000000</v>
      </c>
      <c r="E182" s="5">
        <v>174000000000</v>
      </c>
      <c r="F182" s="5">
        <v>188000000000</v>
      </c>
      <c r="G182" s="5">
        <v>163000000000</v>
      </c>
    </row>
    <row r="183" spans="3:14" ht="15.5" x14ac:dyDescent="0.35">
      <c r="C183" t="s">
        <v>177</v>
      </c>
      <c r="D183" s="5">
        <v>27000000000</v>
      </c>
      <c r="E183" s="5">
        <v>31000000000</v>
      </c>
      <c r="F183" s="5">
        <v>0</v>
      </c>
      <c r="G183" s="5">
        <v>44000000000</v>
      </c>
    </row>
    <row r="184" spans="3:14" ht="15.5" x14ac:dyDescent="0.35">
      <c r="C184" t="s">
        <v>178</v>
      </c>
      <c r="D184" s="5">
        <v>9000000000</v>
      </c>
      <c r="E184" s="5">
        <v>-22000000000</v>
      </c>
      <c r="F184" s="5">
        <v>-63000000000</v>
      </c>
      <c r="G184" s="5">
        <v>12000000000</v>
      </c>
    </row>
    <row r="185" spans="3:14" ht="15.5" x14ac:dyDescent="0.35">
      <c r="C185" t="s">
        <v>13</v>
      </c>
      <c r="D185" s="5">
        <v>36000000000</v>
      </c>
      <c r="E185" s="5">
        <v>9000000000</v>
      </c>
      <c r="F185" s="5">
        <v>-63000000000</v>
      </c>
      <c r="G185" s="5">
        <v>56000000000</v>
      </c>
    </row>
    <row r="186" spans="3:14" ht="15.5" x14ac:dyDescent="0.35">
      <c r="C186" t="s">
        <v>16</v>
      </c>
      <c r="D186" s="6">
        <v>11.01</v>
      </c>
      <c r="E186" s="6">
        <v>3.36</v>
      </c>
      <c r="F186" s="6">
        <v>-24.18</v>
      </c>
      <c r="G186" s="6">
        <v>21.48</v>
      </c>
    </row>
    <row r="187" spans="3:14" ht="15.5" x14ac:dyDescent="0.35">
      <c r="C187" t="s">
        <v>46</v>
      </c>
      <c r="I187" s="6">
        <v>21.29</v>
      </c>
      <c r="J187" s="6">
        <v>12.52</v>
      </c>
      <c r="K187" s="6">
        <v>12.4</v>
      </c>
      <c r="L187" s="6">
        <v>-36772.04</v>
      </c>
      <c r="M187" s="6">
        <v>333767.53000000003</v>
      </c>
      <c r="N187" s="6">
        <v>23979.11</v>
      </c>
    </row>
    <row r="188" spans="3:14" ht="15.5" x14ac:dyDescent="0.35">
      <c r="C188" t="s">
        <v>60</v>
      </c>
      <c r="I188" s="6">
        <v>16.059999999999999</v>
      </c>
      <c r="J188" s="6">
        <v>18.53</v>
      </c>
      <c r="K188" s="5">
        <v>0</v>
      </c>
      <c r="L188" s="5">
        <v>0</v>
      </c>
      <c r="M188" s="5">
        <v>0</v>
      </c>
      <c r="N188" s="5">
        <v>0</v>
      </c>
    </row>
    <row r="189" spans="3:14" ht="15.5" x14ac:dyDescent="0.35">
      <c r="C189" t="s">
        <v>63</v>
      </c>
      <c r="I189" s="6">
        <v>2.19</v>
      </c>
      <c r="J189" s="6">
        <v>2.12</v>
      </c>
      <c r="K189" s="5">
        <v>0</v>
      </c>
      <c r="L189" s="5">
        <v>0</v>
      </c>
      <c r="M189" s="5">
        <v>0</v>
      </c>
      <c r="N189" s="5">
        <v>0</v>
      </c>
    </row>
    <row r="190" spans="3:14" ht="15.5" x14ac:dyDescent="0.35">
      <c r="C190" t="s">
        <v>179</v>
      </c>
      <c r="I190" s="5">
        <v>93700000000</v>
      </c>
      <c r="J190" s="5">
        <v>89170000000</v>
      </c>
      <c r="K190" s="5">
        <v>48510000000</v>
      </c>
      <c r="L190" s="5">
        <v>34630000000</v>
      </c>
      <c r="M190" s="5">
        <v>26350000000</v>
      </c>
      <c r="N190" s="5">
        <v>31460000000</v>
      </c>
    </row>
    <row r="191" spans="3:14" ht="15.5" x14ac:dyDescent="0.35">
      <c r="C191" t="s">
        <v>180</v>
      </c>
      <c r="I191" s="6">
        <v>0.1032</v>
      </c>
      <c r="J191" s="6">
        <v>7.8299999999999995E-2</v>
      </c>
      <c r="K191" s="6">
        <v>0.11109999999999999</v>
      </c>
      <c r="L191" s="6">
        <v>-6.9999999999999993E-3</v>
      </c>
      <c r="M191" s="6">
        <v>5.8099999999999999E-2</v>
      </c>
      <c r="N191" s="6">
        <v>4.0999999999999995E-3</v>
      </c>
    </row>
    <row r="192" spans="3:14" ht="15.5" x14ac:dyDescent="0.35">
      <c r="C192" t="s">
        <v>181</v>
      </c>
      <c r="I192" s="6">
        <v>0.1711</v>
      </c>
      <c r="J192" s="6">
        <v>0.1464</v>
      </c>
      <c r="K192" s="6">
        <v>0.19640000000000002</v>
      </c>
      <c r="L192" s="6">
        <v>-1.2500000000000001E-2</v>
      </c>
      <c r="M192" s="6">
        <v>0.10779999999999999</v>
      </c>
      <c r="N192" s="6">
        <v>8.6999999999999994E-3</v>
      </c>
    </row>
    <row r="193" spans="3:14" ht="15.5" x14ac:dyDescent="0.35">
      <c r="C193" t="s">
        <v>182</v>
      </c>
      <c r="I193" s="6">
        <v>0.20949999999999999</v>
      </c>
      <c r="J193" s="6">
        <v>0.27360000000000001</v>
      </c>
      <c r="K193" s="6">
        <v>0.1888</v>
      </c>
      <c r="L193" s="6">
        <v>0.1152</v>
      </c>
      <c r="M193" s="6">
        <v>4.3499999999999997E-2</v>
      </c>
      <c r="N193" s="6">
        <v>0.11199999999999999</v>
      </c>
    </row>
    <row r="194" spans="3:14" ht="15.5" x14ac:dyDescent="0.35">
      <c r="C194" t="s">
        <v>183</v>
      </c>
      <c r="I194" s="6">
        <v>5.01</v>
      </c>
      <c r="J194" s="6">
        <v>4.84</v>
      </c>
      <c r="K194" s="6">
        <v>3.95</v>
      </c>
      <c r="L194" s="6">
        <v>2.33</v>
      </c>
      <c r="M194" s="6">
        <v>0.78</v>
      </c>
      <c r="N194" s="6">
        <v>0.87</v>
      </c>
    </row>
    <row r="195" spans="3:14" ht="15.5" x14ac:dyDescent="0.35">
      <c r="C195" t="s">
        <v>57</v>
      </c>
      <c r="I195" s="6">
        <v>2.75</v>
      </c>
      <c r="J195" s="6">
        <v>2.71</v>
      </c>
      <c r="K195" s="5">
        <v>0</v>
      </c>
      <c r="L195" s="5">
        <v>0</v>
      </c>
      <c r="M195" s="5">
        <v>0</v>
      </c>
      <c r="N195" s="5">
        <v>0</v>
      </c>
    </row>
    <row r="196" spans="3:14" ht="15.5" x14ac:dyDescent="0.35">
      <c r="C196" t="s">
        <v>54</v>
      </c>
      <c r="I196" s="6">
        <v>124.37</v>
      </c>
      <c r="J196" s="6">
        <v>85.46</v>
      </c>
      <c r="K196" s="6">
        <v>63.14</v>
      </c>
      <c r="L196" s="6">
        <v>2937156.67</v>
      </c>
      <c r="M196" s="6">
        <v>3094984.91</v>
      </c>
      <c r="N196" s="6">
        <v>2748156.62</v>
      </c>
    </row>
    <row r="197" spans="3:14" ht="15.5" x14ac:dyDescent="0.35">
      <c r="C197" t="s">
        <v>184</v>
      </c>
      <c r="I197" s="6">
        <v>2.75</v>
      </c>
      <c r="J197" s="6">
        <v>2.72</v>
      </c>
      <c r="K197" s="5">
        <v>0</v>
      </c>
      <c r="L197" s="5">
        <v>0</v>
      </c>
      <c r="M197" s="5">
        <v>0</v>
      </c>
      <c r="N197" s="5">
        <v>0</v>
      </c>
    </row>
    <row r="198" spans="3:14" ht="15.5" x14ac:dyDescent="0.35">
      <c r="C198" t="s">
        <v>185</v>
      </c>
      <c r="I198" s="6">
        <v>124.29</v>
      </c>
      <c r="J198" s="6">
        <v>85.42</v>
      </c>
      <c r="K198" s="6">
        <v>63.08</v>
      </c>
      <c r="L198" s="6">
        <v>2930594.61</v>
      </c>
      <c r="M198" s="6">
        <v>3084944.84</v>
      </c>
      <c r="N198" s="6">
        <v>2746954.07</v>
      </c>
    </row>
    <row r="199" spans="3:14" ht="15.5" x14ac:dyDescent="0.35">
      <c r="C199" t="s">
        <v>186</v>
      </c>
      <c r="I199" s="5">
        <v>120000000000</v>
      </c>
      <c r="J199" s="5">
        <v>159000000000</v>
      </c>
      <c r="K199" s="5">
        <v>52000000000</v>
      </c>
      <c r="L199" s="5">
        <v>73000000000</v>
      </c>
      <c r="M199" s="5">
        <v>65000000000</v>
      </c>
      <c r="N199" s="5">
        <v>58000000000</v>
      </c>
    </row>
    <row r="200" spans="3:14" ht="15.5" x14ac:dyDescent="0.35">
      <c r="C200" t="s">
        <v>187</v>
      </c>
      <c r="I200" s="5">
        <v>30000000000</v>
      </c>
      <c r="J200" s="5">
        <v>28000000000</v>
      </c>
      <c r="K200" s="5">
        <v>37000000000</v>
      </c>
      <c r="L200" s="5">
        <v>2000000000</v>
      </c>
      <c r="M200" s="5">
        <v>10000000000</v>
      </c>
      <c r="N200" s="5">
        <v>17000000000</v>
      </c>
    </row>
    <row r="201" spans="3:14" ht="15.5" x14ac:dyDescent="0.35">
      <c r="C201" t="s">
        <v>26</v>
      </c>
      <c r="I201" s="5">
        <v>150000000000</v>
      </c>
      <c r="J201" s="5">
        <v>187000000000</v>
      </c>
      <c r="K201" s="5">
        <v>89000000000</v>
      </c>
      <c r="L201" s="5">
        <v>75000000000</v>
      </c>
      <c r="M201" s="5">
        <v>75000000000</v>
      </c>
      <c r="N201" s="5">
        <v>75000000000</v>
      </c>
    </row>
    <row r="202" spans="3:14" ht="15.5" x14ac:dyDescent="0.35">
      <c r="C202" t="s">
        <v>23</v>
      </c>
      <c r="I202" s="5">
        <v>142000000000</v>
      </c>
      <c r="J202" s="5">
        <v>146000000000</v>
      </c>
      <c r="K202" s="5">
        <v>76000000000</v>
      </c>
      <c r="L202" s="5">
        <v>59000000000</v>
      </c>
      <c r="M202" s="5">
        <v>72000000000</v>
      </c>
      <c r="N202" s="5">
        <v>73000000000</v>
      </c>
    </row>
    <row r="203" spans="3:14" ht="15.5" x14ac:dyDescent="0.35">
      <c r="C203" t="s">
        <v>188</v>
      </c>
      <c r="I203" s="5">
        <v>188000000000</v>
      </c>
      <c r="J203" s="5">
        <v>157000000000</v>
      </c>
      <c r="K203" s="5">
        <v>71000000000</v>
      </c>
      <c r="L203" s="5">
        <v>54000000000</v>
      </c>
      <c r="M203" s="5">
        <v>46000000000</v>
      </c>
      <c r="N203" s="5">
        <v>17000000000</v>
      </c>
    </row>
    <row r="204" spans="3:14" ht="15.5" x14ac:dyDescent="0.35">
      <c r="C204" t="s">
        <v>189</v>
      </c>
      <c r="I204" s="5">
        <v>72000000000</v>
      </c>
      <c r="J204" s="5">
        <v>-92000000000</v>
      </c>
      <c r="K204" s="5">
        <v>34000000000</v>
      </c>
      <c r="L204" s="5">
        <v>30000000000</v>
      </c>
      <c r="M204" s="5">
        <v>-24000000000</v>
      </c>
      <c r="N204" s="5">
        <v>16000000000</v>
      </c>
    </row>
    <row r="205" spans="3:14" ht="15.5" x14ac:dyDescent="0.35">
      <c r="C205" t="s">
        <v>190</v>
      </c>
      <c r="I205" s="5">
        <v>-49000000000</v>
      </c>
      <c r="J205" s="5">
        <v>-34000000000</v>
      </c>
      <c r="K205" s="5">
        <v>-62000000000</v>
      </c>
      <c r="L205" s="5">
        <v>-8000000000</v>
      </c>
      <c r="M205" s="5">
        <v>-1000000000</v>
      </c>
      <c r="N205" s="5">
        <v>-2000000000</v>
      </c>
    </row>
    <row r="206" spans="3:14" ht="15.5" x14ac:dyDescent="0.35">
      <c r="C206" t="s">
        <v>15</v>
      </c>
      <c r="I206" s="5">
        <v>23000000000</v>
      </c>
      <c r="J206" s="5">
        <v>-126000000000</v>
      </c>
      <c r="K206" s="5">
        <v>-27000000000</v>
      </c>
      <c r="L206" s="5">
        <v>22000000000</v>
      </c>
      <c r="M206" s="5">
        <v>-25000000000</v>
      </c>
      <c r="N206" s="5">
        <v>14000000000</v>
      </c>
    </row>
    <row r="207" spans="3:14" ht="15.5" x14ac:dyDescent="0.35">
      <c r="C207" t="s">
        <v>17</v>
      </c>
      <c r="I207" s="6">
        <v>8.7200000000000006</v>
      </c>
      <c r="J207" s="6">
        <v>-38.799999999999997</v>
      </c>
      <c r="K207" s="6">
        <v>-10.45</v>
      </c>
      <c r="L207" s="6">
        <v>494501.3</v>
      </c>
      <c r="M207" s="6">
        <v>-558993.67000000004</v>
      </c>
      <c r="N207" s="6">
        <v>312014.78000000003</v>
      </c>
    </row>
    <row r="209" spans="2:14" ht="15.5" x14ac:dyDescent="0.35">
      <c r="B209" t="s">
        <v>191</v>
      </c>
      <c r="C209" t="s">
        <v>192</v>
      </c>
      <c r="D209" s="5">
        <v>10000000000</v>
      </c>
      <c r="E209" s="5">
        <v>6000000000</v>
      </c>
      <c r="F209" s="5">
        <v>9000000000</v>
      </c>
      <c r="G209" s="5">
        <v>17000000000</v>
      </c>
      <c r="H209" s="5">
        <v>33000000000</v>
      </c>
      <c r="I209" s="5">
        <v>55000000000</v>
      </c>
      <c r="J209" s="5">
        <v>41000000000</v>
      </c>
      <c r="K209" s="5">
        <v>32000000000</v>
      </c>
      <c r="L209" s="5">
        <v>-2000000000</v>
      </c>
      <c r="M209" s="5">
        <v>15000000000</v>
      </c>
      <c r="N209" s="5">
        <v>1000000000</v>
      </c>
    </row>
    <row r="210" spans="2:14" ht="15.5" x14ac:dyDescent="0.35">
      <c r="C210" t="s">
        <v>345</v>
      </c>
      <c r="H210" s="5">
        <v>5</v>
      </c>
      <c r="I210" s="5">
        <v>5</v>
      </c>
      <c r="J210" s="5">
        <v>3</v>
      </c>
    </row>
    <row r="211" spans="2:14" ht="15.5" x14ac:dyDescent="0.35">
      <c r="C211" t="s">
        <v>65</v>
      </c>
      <c r="H211" s="6">
        <v>0.49180000000000001</v>
      </c>
      <c r="I211" s="6">
        <v>0.29359999999999997</v>
      </c>
      <c r="J211" s="6">
        <v>0.2397</v>
      </c>
    </row>
    <row r="212" spans="2:14" ht="15.5" x14ac:dyDescent="0.35">
      <c r="C212" t="s">
        <v>346</v>
      </c>
      <c r="H212" s="6">
        <v>4.6999999999999993E-3</v>
      </c>
      <c r="I212" s="6">
        <v>4.3E-3</v>
      </c>
      <c r="J212" s="6">
        <v>1.15E-2</v>
      </c>
    </row>
    <row r="213" spans="2:14" ht="15.5" x14ac:dyDescent="0.35">
      <c r="C213" t="s">
        <v>45</v>
      </c>
      <c r="D213" s="6">
        <v>3.16</v>
      </c>
      <c r="E213" s="6">
        <v>1.92</v>
      </c>
      <c r="F213" s="6">
        <v>2.81</v>
      </c>
      <c r="G213" s="6">
        <v>5.13</v>
      </c>
      <c r="H213" s="6">
        <v>10.17</v>
      </c>
      <c r="I213" s="6">
        <v>17.03</v>
      </c>
      <c r="J213" s="6">
        <v>12.52</v>
      </c>
      <c r="K213" s="6">
        <v>9.92</v>
      </c>
      <c r="L213" s="6">
        <v>-0.51</v>
      </c>
      <c r="M213" s="6">
        <v>4.62</v>
      </c>
      <c r="N213" s="6">
        <v>0.33</v>
      </c>
    </row>
    <row r="214" spans="2:14" ht="15.5" x14ac:dyDescent="0.35">
      <c r="C214" t="s">
        <v>67</v>
      </c>
      <c r="H214" s="5">
        <v>5</v>
      </c>
      <c r="I214" s="5">
        <v>5</v>
      </c>
      <c r="J214" s="5">
        <v>3</v>
      </c>
    </row>
    <row r="215" spans="2:14" ht="15.5" x14ac:dyDescent="0.35">
      <c r="C215" t="s">
        <v>347</v>
      </c>
      <c r="H215" s="6">
        <v>0.49180000000000001</v>
      </c>
      <c r="I215" s="6">
        <v>0.29359999999999997</v>
      </c>
      <c r="J215" s="6">
        <v>0.2397</v>
      </c>
    </row>
    <row r="216" spans="2:14" ht="15.5" x14ac:dyDescent="0.35">
      <c r="C216" t="s">
        <v>348</v>
      </c>
      <c r="H216" s="6">
        <v>4.6999999999999993E-3</v>
      </c>
      <c r="I216" s="6">
        <v>4.3E-3</v>
      </c>
      <c r="J216" s="6">
        <v>1.15E-2</v>
      </c>
    </row>
    <row r="217" spans="2:14" ht="15.5" x14ac:dyDescent="0.35">
      <c r="C217" t="s">
        <v>193</v>
      </c>
      <c r="D217" s="5">
        <v>90000000000</v>
      </c>
      <c r="E217" s="5">
        <v>90000000000</v>
      </c>
      <c r="F217" s="5">
        <v>138000000000</v>
      </c>
      <c r="G217" s="5">
        <v>67000000000</v>
      </c>
      <c r="H217" s="5">
        <v>361000000000</v>
      </c>
      <c r="I217" s="5">
        <v>406000000000</v>
      </c>
      <c r="J217" s="5">
        <v>356000000000</v>
      </c>
      <c r="K217" s="5">
        <v>232000000000</v>
      </c>
      <c r="L217" s="5">
        <v>195000000000</v>
      </c>
      <c r="M217" s="5">
        <v>112000000000</v>
      </c>
      <c r="N217" s="5">
        <v>154000000000</v>
      </c>
    </row>
    <row r="218" spans="2:14" ht="15.5" x14ac:dyDescent="0.35">
      <c r="C218" t="s">
        <v>349</v>
      </c>
      <c r="H218" s="5">
        <v>5</v>
      </c>
      <c r="I218" s="5">
        <v>5</v>
      </c>
      <c r="J218" s="5">
        <v>3</v>
      </c>
    </row>
    <row r="219" spans="2:14" ht="15.5" x14ac:dyDescent="0.35">
      <c r="C219" t="s">
        <v>350</v>
      </c>
      <c r="H219" s="6">
        <v>0.49180000000000001</v>
      </c>
      <c r="I219" s="6">
        <v>0.29359999999999997</v>
      </c>
      <c r="J219" s="6">
        <v>0.2397</v>
      </c>
    </row>
    <row r="220" spans="2:14" ht="15.5" x14ac:dyDescent="0.35">
      <c r="C220" t="s">
        <v>351</v>
      </c>
      <c r="H220" s="6">
        <v>4.6999999999999993E-3</v>
      </c>
      <c r="I220" s="6">
        <v>4.3E-3</v>
      </c>
      <c r="J220" s="6">
        <v>1.15E-2</v>
      </c>
    </row>
    <row r="221" spans="2:14" ht="15.5" x14ac:dyDescent="0.35">
      <c r="C221" t="s">
        <v>194</v>
      </c>
      <c r="I221" s="6">
        <v>104.27</v>
      </c>
    </row>
    <row r="222" spans="2:14" ht="15.5" x14ac:dyDescent="0.35">
      <c r="C222" t="s">
        <v>292</v>
      </c>
      <c r="I222" s="6">
        <v>81.39</v>
      </c>
    </row>
    <row r="223" spans="2:14" ht="15.5" x14ac:dyDescent="0.35">
      <c r="C223" t="s">
        <v>195</v>
      </c>
      <c r="I223" s="6">
        <v>6.95</v>
      </c>
    </row>
    <row r="224" spans="2:14" ht="15.5" x14ac:dyDescent="0.35">
      <c r="C224" t="s">
        <v>293</v>
      </c>
      <c r="I224" s="6">
        <v>1.23E-2</v>
      </c>
    </row>
    <row r="225" spans="3:9" ht="15.5" x14ac:dyDescent="0.35">
      <c r="C225" t="s">
        <v>294</v>
      </c>
      <c r="I225" s="6">
        <v>8.93</v>
      </c>
    </row>
    <row r="226" spans="3:9" ht="15.5" x14ac:dyDescent="0.35">
      <c r="C226" t="s">
        <v>196</v>
      </c>
      <c r="I226" s="6">
        <v>10.14</v>
      </c>
    </row>
    <row r="227" spans="3:9" ht="15.5" x14ac:dyDescent="0.35">
      <c r="C227" t="s">
        <v>295</v>
      </c>
      <c r="I227" s="6">
        <v>33.880000000000003</v>
      </c>
    </row>
    <row r="228" spans="3:9" ht="15.5" x14ac:dyDescent="0.35">
      <c r="C228" t="s">
        <v>296</v>
      </c>
      <c r="I228" s="6">
        <v>91.81</v>
      </c>
    </row>
    <row r="229" spans="3:9" ht="15.5" x14ac:dyDescent="0.35">
      <c r="C229" t="s">
        <v>297</v>
      </c>
      <c r="I229" s="6">
        <v>65.42</v>
      </c>
    </row>
    <row r="230" spans="3:9" ht="15.5" x14ac:dyDescent="0.35">
      <c r="C230" t="s">
        <v>298</v>
      </c>
      <c r="I230" s="6">
        <v>44.99</v>
      </c>
    </row>
    <row r="231" spans="3:9" ht="15.5" x14ac:dyDescent="0.35">
      <c r="C231" t="s">
        <v>299</v>
      </c>
      <c r="I231" s="6">
        <v>1.1599999999999999</v>
      </c>
    </row>
    <row r="232" spans="3:9" ht="15.5" x14ac:dyDescent="0.35">
      <c r="C232" t="s">
        <v>300</v>
      </c>
      <c r="I232" s="6">
        <v>-0.89</v>
      </c>
    </row>
    <row r="233" spans="3:9" ht="15.5" x14ac:dyDescent="0.35">
      <c r="C233" t="s">
        <v>301</v>
      </c>
      <c r="I233" s="6">
        <v>13.02</v>
      </c>
    </row>
    <row r="234" spans="3:9" ht="15.5" x14ac:dyDescent="0.35">
      <c r="C234" t="s">
        <v>197</v>
      </c>
      <c r="I234" s="6">
        <v>10.17</v>
      </c>
    </row>
    <row r="235" spans="3:9" ht="15.5" x14ac:dyDescent="0.35">
      <c r="C235" t="s">
        <v>302</v>
      </c>
      <c r="I235" s="6">
        <v>118.72</v>
      </c>
    </row>
    <row r="236" spans="3:9" ht="15.5" x14ac:dyDescent="0.35">
      <c r="C236" t="s">
        <v>198</v>
      </c>
      <c r="D236" s="6">
        <v>9.9499999999999993</v>
      </c>
    </row>
    <row r="237" spans="3:9" ht="15.5" x14ac:dyDescent="0.35">
      <c r="C237" t="s">
        <v>199</v>
      </c>
      <c r="I237" s="6">
        <v>104.59</v>
      </c>
    </row>
    <row r="238" spans="3:9" ht="15.5" x14ac:dyDescent="0.35">
      <c r="C238" t="s">
        <v>303</v>
      </c>
      <c r="I238" s="6">
        <v>11.55</v>
      </c>
    </row>
    <row r="239" spans="3:9" ht="15.5" x14ac:dyDescent="0.35">
      <c r="C239" t="s">
        <v>200</v>
      </c>
      <c r="D239" s="6">
        <v>2.4500000000000002</v>
      </c>
    </row>
    <row r="240" spans="3:9" ht="15.5" x14ac:dyDescent="0.35">
      <c r="C240" t="s">
        <v>201</v>
      </c>
      <c r="D240" s="6">
        <v>1.6</v>
      </c>
    </row>
    <row r="241" spans="3:9" ht="15.5" x14ac:dyDescent="0.35">
      <c r="C241" t="s">
        <v>202</v>
      </c>
      <c r="D241" s="6">
        <v>0.36</v>
      </c>
    </row>
    <row r="242" spans="3:9" ht="15.5" x14ac:dyDescent="0.35">
      <c r="C242" t="s">
        <v>352</v>
      </c>
      <c r="D242" s="6">
        <v>0.09</v>
      </c>
    </row>
    <row r="243" spans="3:9" ht="15.5" x14ac:dyDescent="0.35">
      <c r="C243" t="s">
        <v>203</v>
      </c>
      <c r="D243" s="6">
        <v>0.5</v>
      </c>
    </row>
    <row r="244" spans="3:9" ht="15.5" x14ac:dyDescent="0.35">
      <c r="C244" t="s">
        <v>204</v>
      </c>
      <c r="D244" s="6">
        <v>0.24</v>
      </c>
    </row>
    <row r="245" spans="3:9" ht="15.5" x14ac:dyDescent="0.35">
      <c r="C245" t="s">
        <v>205</v>
      </c>
      <c r="D245" s="6">
        <v>1.5</v>
      </c>
    </row>
    <row r="246" spans="3:9" ht="15.5" x14ac:dyDescent="0.35">
      <c r="C246" t="s">
        <v>304</v>
      </c>
      <c r="I246" s="6">
        <v>3.85</v>
      </c>
    </row>
    <row r="247" spans="3:9" ht="15.5" x14ac:dyDescent="0.35">
      <c r="C247" t="s">
        <v>13</v>
      </c>
      <c r="D247" s="5">
        <v>36000000000</v>
      </c>
    </row>
    <row r="248" spans="3:9" ht="15.5" x14ac:dyDescent="0.35">
      <c r="C248" t="s">
        <v>206</v>
      </c>
      <c r="I248" s="6">
        <v>6.12</v>
      </c>
    </row>
    <row r="249" spans="3:9" ht="15.5" x14ac:dyDescent="0.35">
      <c r="C249" t="s">
        <v>207</v>
      </c>
      <c r="I249" s="6">
        <v>8.3100000000000007E-2</v>
      </c>
    </row>
    <row r="250" spans="3:9" ht="15.5" x14ac:dyDescent="0.35">
      <c r="C250" t="s">
        <v>208</v>
      </c>
      <c r="I250" s="6">
        <v>0.1245</v>
      </c>
    </row>
    <row r="251" spans="3:9" ht="15.5" x14ac:dyDescent="0.35">
      <c r="C251" t="s">
        <v>209</v>
      </c>
      <c r="I251" s="6">
        <v>0.14679999999999999</v>
      </c>
    </row>
    <row r="252" spans="3:9" ht="15.5" x14ac:dyDescent="0.35">
      <c r="C252" t="s">
        <v>305</v>
      </c>
      <c r="I252" s="6">
        <v>9.35E-2</v>
      </c>
    </row>
    <row r="253" spans="3:9" ht="15.5" x14ac:dyDescent="0.35">
      <c r="C253" t="s">
        <v>210</v>
      </c>
      <c r="D253" s="6">
        <v>92.13</v>
      </c>
    </row>
    <row r="254" spans="3:9" ht="15.5" x14ac:dyDescent="0.35">
      <c r="C254" t="s">
        <v>211</v>
      </c>
      <c r="D254" s="6">
        <v>182.18</v>
      </c>
    </row>
    <row r="255" spans="3:9" ht="15.5" x14ac:dyDescent="0.35">
      <c r="C255" t="s">
        <v>212</v>
      </c>
      <c r="D255" s="6">
        <v>57.43</v>
      </c>
    </row>
    <row r="256" spans="3:9" ht="15.5" x14ac:dyDescent="0.35">
      <c r="C256" t="s">
        <v>213</v>
      </c>
      <c r="D256" s="6">
        <v>216.88</v>
      </c>
    </row>
    <row r="257" spans="3:9" ht="15.5" x14ac:dyDescent="0.35">
      <c r="C257" t="s">
        <v>214</v>
      </c>
      <c r="D257" s="6">
        <v>0.99</v>
      </c>
    </row>
    <row r="258" spans="3:9" ht="15.5" x14ac:dyDescent="0.35">
      <c r="C258" t="s">
        <v>306</v>
      </c>
      <c r="I258" s="6">
        <v>0.74</v>
      </c>
    </row>
    <row r="259" spans="3:9" ht="15.5" x14ac:dyDescent="0.35">
      <c r="C259" t="s">
        <v>307</v>
      </c>
      <c r="I259" s="6">
        <v>2.17</v>
      </c>
    </row>
    <row r="260" spans="3:9" ht="15.5" x14ac:dyDescent="0.35">
      <c r="C260" t="s">
        <v>41</v>
      </c>
      <c r="I260" s="5">
        <v>3445000000000</v>
      </c>
    </row>
    <row r="261" spans="3:9" ht="15.5" x14ac:dyDescent="0.35">
      <c r="C261" t="s">
        <v>215</v>
      </c>
      <c r="I261" s="5">
        <v>3536000000000</v>
      </c>
    </row>
    <row r="262" spans="3:9" ht="15.5" x14ac:dyDescent="0.35">
      <c r="C262" t="s">
        <v>216</v>
      </c>
      <c r="I262" s="5">
        <v>3250000000</v>
      </c>
    </row>
    <row r="263" spans="3:9" ht="15.5" x14ac:dyDescent="0.35">
      <c r="C263" t="s">
        <v>217</v>
      </c>
      <c r="I263" s="6">
        <v>0.1759</v>
      </c>
    </row>
    <row r="264" spans="3:9" ht="15.5" x14ac:dyDescent="0.35">
      <c r="C264" t="s">
        <v>218</v>
      </c>
      <c r="D264" s="6">
        <v>0.32869999999999999</v>
      </c>
    </row>
    <row r="265" spans="3:9" ht="15.5" x14ac:dyDescent="0.35">
      <c r="C265" t="s">
        <v>219</v>
      </c>
      <c r="D265" s="6">
        <v>0.17230000000000001</v>
      </c>
    </row>
    <row r="266" spans="3:9" ht="15.5" x14ac:dyDescent="0.35">
      <c r="C266" t="s">
        <v>220</v>
      </c>
      <c r="D266" s="6">
        <v>0.11380000000000001</v>
      </c>
    </row>
    <row r="267" spans="3:9" ht="15.5" x14ac:dyDescent="0.35">
      <c r="C267" t="s">
        <v>221</v>
      </c>
      <c r="D267" s="6">
        <v>0.25370000000000004</v>
      </c>
    </row>
    <row r="268" spans="3:9" ht="15.5" x14ac:dyDescent="0.35">
      <c r="C268" t="s">
        <v>222</v>
      </c>
      <c r="D268" s="6">
        <v>-5.6799999999999996E-2</v>
      </c>
    </row>
    <row r="269" spans="3:9" ht="15.5" x14ac:dyDescent="0.35">
      <c r="C269" t="s">
        <v>223</v>
      </c>
      <c r="D269" s="6">
        <v>-5.2600000000000001E-2</v>
      </c>
    </row>
    <row r="270" spans="3:9" ht="15.5" x14ac:dyDescent="0.35">
      <c r="C270" t="s">
        <v>353</v>
      </c>
      <c r="I270" s="5">
        <v>5</v>
      </c>
    </row>
    <row r="271" spans="3:9" ht="15.5" x14ac:dyDescent="0.35">
      <c r="C271" t="s">
        <v>354</v>
      </c>
      <c r="I271" s="5">
        <v>5</v>
      </c>
    </row>
    <row r="272" spans="3:9" ht="15.5" x14ac:dyDescent="0.35">
      <c r="C272" t="s">
        <v>355</v>
      </c>
      <c r="I272" s="6">
        <v>0.49180000000000001</v>
      </c>
    </row>
    <row r="273" spans="3:9" ht="15.5" x14ac:dyDescent="0.35">
      <c r="C273" t="s">
        <v>356</v>
      </c>
      <c r="I273" s="6">
        <v>4.6999999999999993E-3</v>
      </c>
    </row>
    <row r="274" spans="3:9" ht="15.5" x14ac:dyDescent="0.35">
      <c r="C274" t="s">
        <v>357</v>
      </c>
      <c r="I274" t="s">
        <v>1444</v>
      </c>
    </row>
    <row r="275" spans="3:9" ht="15.5" x14ac:dyDescent="0.35">
      <c r="C275" t="s">
        <v>224</v>
      </c>
      <c r="I275" s="5">
        <v>5</v>
      </c>
    </row>
    <row r="276" spans="3:9" ht="15.5" x14ac:dyDescent="0.35">
      <c r="C276" t="s">
        <v>225</v>
      </c>
      <c r="I276" s="6">
        <v>0.93</v>
      </c>
    </row>
    <row r="277" spans="3:9" ht="15.5" x14ac:dyDescent="0.35">
      <c r="C277" t="s">
        <v>226</v>
      </c>
      <c r="I277" s="6">
        <v>0.72</v>
      </c>
    </row>
    <row r="278" spans="3:9" ht="15.5" x14ac:dyDescent="0.35">
      <c r="C278" t="s">
        <v>308</v>
      </c>
      <c r="I278" s="6">
        <v>0.12</v>
      </c>
    </row>
    <row r="279" spans="3:9" ht="15.5" x14ac:dyDescent="0.35">
      <c r="C279" t="s">
        <v>228</v>
      </c>
      <c r="I279" s="6">
        <v>0.15</v>
      </c>
    </row>
    <row r="280" spans="3:9" ht="15.5" x14ac:dyDescent="0.35">
      <c r="C280" t="s">
        <v>229</v>
      </c>
      <c r="I280" s="6">
        <v>0.06</v>
      </c>
    </row>
    <row r="281" spans="3:9" ht="15.5" x14ac:dyDescent="0.35">
      <c r="C281" t="s">
        <v>230</v>
      </c>
      <c r="I281" s="6">
        <v>0.81</v>
      </c>
    </row>
    <row r="282" spans="3:9" ht="15.5" x14ac:dyDescent="0.35">
      <c r="C282" t="s">
        <v>309</v>
      </c>
      <c r="I282" s="5">
        <v>386000000000</v>
      </c>
    </row>
    <row r="283" spans="3:9" ht="15.5" x14ac:dyDescent="0.35">
      <c r="C283" t="s">
        <v>310</v>
      </c>
      <c r="I283" s="5">
        <v>122000000000</v>
      </c>
    </row>
    <row r="284" spans="3:9" ht="15.5" x14ac:dyDescent="0.35">
      <c r="C284" t="s">
        <v>311</v>
      </c>
      <c r="I284" s="5">
        <v>79000000000</v>
      </c>
    </row>
    <row r="285" spans="3:9" ht="15.5" x14ac:dyDescent="0.35">
      <c r="C285" t="s">
        <v>312</v>
      </c>
      <c r="I285" s="5">
        <v>42000000000</v>
      </c>
    </row>
    <row r="286" spans="3:9" ht="15.5" x14ac:dyDescent="0.35">
      <c r="C286" t="s">
        <v>231</v>
      </c>
      <c r="D286" s="5">
        <v>32000000000</v>
      </c>
    </row>
    <row r="287" spans="3:9" ht="15.5" x14ac:dyDescent="0.35">
      <c r="C287" t="s">
        <v>232</v>
      </c>
      <c r="D287" s="5">
        <v>509000000000</v>
      </c>
    </row>
    <row r="288" spans="3:9" ht="15.5" x14ac:dyDescent="0.35">
      <c r="C288" t="s">
        <v>233</v>
      </c>
      <c r="D288" s="5">
        <v>169000000000</v>
      </c>
    </row>
    <row r="289" spans="3:9" ht="15.5" x14ac:dyDescent="0.35">
      <c r="C289" t="s">
        <v>176</v>
      </c>
      <c r="D289" s="5">
        <v>192000000000</v>
      </c>
    </row>
    <row r="290" spans="3:9" ht="15.5" x14ac:dyDescent="0.35">
      <c r="C290" t="s">
        <v>175</v>
      </c>
      <c r="I290" s="5">
        <v>340000000000</v>
      </c>
    </row>
    <row r="291" spans="3:9" ht="15.5" x14ac:dyDescent="0.35">
      <c r="C291" t="s">
        <v>174</v>
      </c>
      <c r="D291" s="5">
        <v>32000000000</v>
      </c>
    </row>
    <row r="292" spans="3:9" ht="15.5" x14ac:dyDescent="0.35">
      <c r="C292" t="s">
        <v>173</v>
      </c>
      <c r="D292" s="5">
        <v>92000000000</v>
      </c>
    </row>
    <row r="293" spans="3:9" ht="15.5" x14ac:dyDescent="0.35">
      <c r="C293" t="s">
        <v>24</v>
      </c>
      <c r="D293" s="5">
        <v>124000000000</v>
      </c>
    </row>
    <row r="294" spans="3:9" ht="15.5" x14ac:dyDescent="0.35">
      <c r="C294" t="s">
        <v>21</v>
      </c>
      <c r="D294" s="5">
        <v>91000000000</v>
      </c>
    </row>
    <row r="295" spans="3:9" ht="15.5" x14ac:dyDescent="0.35">
      <c r="C295" t="s">
        <v>234</v>
      </c>
      <c r="I295" s="5">
        <v>340000000000</v>
      </c>
    </row>
    <row r="296" spans="3:9" ht="15.5" x14ac:dyDescent="0.35">
      <c r="C296" t="s">
        <v>313</v>
      </c>
      <c r="I296" s="5">
        <v>102000000000</v>
      </c>
    </row>
    <row r="297" spans="3:9" ht="15.5" x14ac:dyDescent="0.35">
      <c r="C297" t="s">
        <v>314</v>
      </c>
      <c r="I297" s="5">
        <v>-77000000000</v>
      </c>
    </row>
    <row r="298" spans="3:9" ht="15.5" x14ac:dyDescent="0.35">
      <c r="C298" t="s">
        <v>315</v>
      </c>
      <c r="I298" s="5">
        <v>-14000000000</v>
      </c>
    </row>
    <row r="299" spans="3:9" ht="15.5" x14ac:dyDescent="0.35">
      <c r="C299" t="s">
        <v>316</v>
      </c>
      <c r="I299" s="5">
        <v>-64000000000</v>
      </c>
    </row>
    <row r="300" spans="3:9" ht="15.5" x14ac:dyDescent="0.35">
      <c r="C300" t="s">
        <v>317</v>
      </c>
      <c r="I300" s="5">
        <v>38000000000</v>
      </c>
    </row>
  </sheetData>
  <pageMargins left="0.7" right="0.7" top="0.75" bottom="0.75" header="0.3" footer="0.3"/>
  <ignoredErrors>
    <ignoredError sqref="A1:N301" numberStoredAsText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M24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1514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1515</v>
      </c>
      <c r="D2" s="2" vm="258">
        <f ca="1">IFERROR(_xlfn.STOCKHISTORY("XIDX:" &amp; $C$1, D3, , 0, 0, 1), "Libur")</f>
        <v>77.142600000000002</v>
      </c>
      <c r="E2" s="2" vm="43">
        <f ca="1">IFERROR(_xlfn.STOCKHISTORY("XIDX:" &amp; $C$1, E3, , 0, 0, 1), "Libur")</f>
        <v>89</v>
      </c>
      <c r="H2" s="2" vm="43">
        <f ca="1">IFERROR(INDEX(D2:G2,COUNT(D2:G2)),"")</f>
        <v>89</v>
      </c>
      <c r="I2" s="2" vm="259">
        <f ca="1">IFERROR(_xlfn.STOCKHISTORY("XIDX:" &amp; $C$1, I1, , 0, 0, 1), "Libur")</f>
        <v>104.5711</v>
      </c>
      <c r="J2" s="2" vm="260">
        <f ca="1">IFERROR(_xlfn.STOCKHISTORY("XIDX:" &amp; $C$1, J1, , 0, 0, 1), "Libur")</f>
        <v>262.28480000000002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3" ht="15.5" x14ac:dyDescent="0.35">
      <c r="B4" t="s">
        <v>5</v>
      </c>
      <c r="C4" t="s">
        <v>6</v>
      </c>
      <c r="D4" s="2">
        <f>IFERROR(INDEX(D51:D500,MATCH($C$4,$C$51:$C$500,0)),"")</f>
        <v>6370411230</v>
      </c>
      <c r="E4" s="2">
        <f>IFERROR(INDEX(E51:E500,MATCH($C$4,$C$51:$C$500,0)),"")</f>
        <v>-2998606659</v>
      </c>
      <c r="H4" s="2">
        <f>IFERROR(SUM(D4:G4)*(4/MAX(1,COUNT(D4:G4))),"")</f>
        <v>6743609142</v>
      </c>
      <c r="I4" s="2">
        <f>IFERROR(INDEX(I51:I500,MATCH($C$4,$C$51:$C$500,0)),"")</f>
        <v>28074319453</v>
      </c>
      <c r="J4" s="2">
        <f>IFERROR(INDEX(J51:J500,MATCH($C$4,$C$51:$C$500,0)),"")</f>
        <v>47153308372</v>
      </c>
      <c r="K4" s="2">
        <f>IFERROR(INDEX(K51:K500,MATCH($C$4,$C$51:$C$500,0)),"")</f>
        <v>45539143133</v>
      </c>
      <c r="L4" s="2">
        <f>IFERROR(INDEX(L51:L500,MATCH($C$4,$C$51:$C$500,0)),"")</f>
        <v>42755448261</v>
      </c>
      <c r="M4" s="2">
        <f>IFERROR(INDEX(M51:M500,MATCH($C$4,$C$51:$C$500,0)),"")</f>
        <v>9626404475</v>
      </c>
    </row>
    <row r="5" spans="1:13" ht="15.5" x14ac:dyDescent="0.35">
      <c r="B5" t="s">
        <v>7</v>
      </c>
      <c r="C5" t="s">
        <v>8</v>
      </c>
      <c r="D5" s="2">
        <f>IFERROR(INDEX(D51:D500,MATCH($C$5,$C$51:$C$500,0)),"")</f>
        <v>-8713625891</v>
      </c>
      <c r="E5" s="2">
        <f>IFERROR(INDEX(E51:E500,MATCH($C$5,$C$51:$C$500,0)),"")</f>
        <v>-21855064595</v>
      </c>
      <c r="H5" s="2">
        <f>IFERROR(SUM(D5:G5)*(4/MAX(1,COUNT(D5:G5))),"")</f>
        <v>-61137380972</v>
      </c>
      <c r="I5" s="2">
        <f>IFERROR(INDEX(I51:I500,MATCH($C$5,$C$51:$C$500,0)),"")</f>
        <v>-20866283210</v>
      </c>
      <c r="J5" s="2">
        <f>IFERROR(INDEX(J51:J500,MATCH($C$5,$C$51:$C$500,0)),"")</f>
        <v>2197315137</v>
      </c>
      <c r="K5" s="2">
        <f>IFERROR(INDEX(K51:K500,MATCH($C$5,$C$51:$C$500,0)),"")</f>
        <v>7283826855</v>
      </c>
      <c r="L5" s="2">
        <f>IFERROR(INDEX(L51:L500,MATCH($C$5,$C$51:$C$500,0)),"")</f>
        <v>9570912030</v>
      </c>
      <c r="M5" s="2">
        <f>IFERROR(INDEX(M51:M500,MATCH($C$5,$C$51:$C$500,0)),"")</f>
        <v>548387125</v>
      </c>
    </row>
    <row r="6" spans="1:13" ht="15.5" x14ac:dyDescent="0.35">
      <c r="B6" t="s">
        <v>9</v>
      </c>
      <c r="C6" t="s">
        <v>10</v>
      </c>
      <c r="D6" s="2">
        <f>IFERROR(INDEX(D51:D500,MATCH($C$6,$C$51:$C$500,0)),"")</f>
        <v>90733513354</v>
      </c>
      <c r="E6" s="2">
        <f>IFERROR(INDEX(E51:E500,MATCH($C$6,$C$51:$C$500,0)),"")</f>
        <v>63585966930</v>
      </c>
      <c r="H6" s="2">
        <f>IFERROR(INDEX(D6:G6,COUNT(D6:G6)),"")</f>
        <v>63585966930</v>
      </c>
      <c r="I6" s="2">
        <f>IFERROR(INDEX(I51:I500,MATCH($C$6,$C$51:$C$500,0)),"")</f>
        <v>63585966930</v>
      </c>
      <c r="J6" s="2">
        <f>IFERROR(INDEX(J51:J500,MATCH($C$6,$C$51:$C$500,0)),"")</f>
        <v>83743187625</v>
      </c>
      <c r="K6" s="2">
        <f>IFERROR(INDEX(K51:K500,MATCH($C$6,$C$51:$C$500,0)),"")</f>
        <v>36105872488</v>
      </c>
      <c r="L6" s="2">
        <f>IFERROR(INDEX(L51:L500,MATCH($C$6,$C$51:$C$500,0)),"")</f>
        <v>13072045633</v>
      </c>
      <c r="M6" s="2">
        <f>IFERROR(INDEX(M51:M500,MATCH($C$6,$C$51:$C$500,0)),"")</f>
        <v>3501133603</v>
      </c>
    </row>
    <row r="7" spans="1:13" ht="15.5" x14ac:dyDescent="0.35">
      <c r="B7" t="s">
        <v>11</v>
      </c>
      <c r="C7" t="s">
        <v>12</v>
      </c>
      <c r="D7" s="3">
        <f>IFERROR(INDEX(D51:D500,MATCH($C$7,$C$51:$C$500,0))/1000000000,"")</f>
        <v>2.61</v>
      </c>
      <c r="E7" s="3">
        <f>IFERROR(INDEX(E51:E500,MATCH($C$7,$C$51:$C$500,0))/1000000000,"")</f>
        <v>1.92</v>
      </c>
      <c r="H7" s="3">
        <f>IFERROR(INDEX(D7:G7,COUNT(D7:G7)),"")</f>
        <v>1.92</v>
      </c>
      <c r="I7" s="3">
        <f>IFERROR(INDEX(I51:I500,MATCH($C$7,$C$51:$C$500,0))/1000000000,"")</f>
        <v>1.92</v>
      </c>
      <c r="J7" s="3">
        <f>IFERROR(INDEX(J51:J500,MATCH($C$7,$C$51:$C$500,0))/1000000000,"")</f>
        <v>1.92</v>
      </c>
      <c r="K7" s="3">
        <f>IFERROR(INDEX(K51:K500,MATCH($C$7,$C$51:$C$500,0))/1000000000,"")</f>
        <v>1.44</v>
      </c>
      <c r="L7" s="3">
        <f>IFERROR(INDEX(L51:L500,MATCH($C$7,$C$51:$C$500,0))/1000000000,"")</f>
        <v>0</v>
      </c>
      <c r="M7" s="3">
        <f>IFERROR(INDEX(M51:M500,MATCH($C$7,$C$51:$C$500,0))/1000000000,"")</f>
        <v>0</v>
      </c>
    </row>
    <row r="8" spans="1:1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-27000000000</v>
      </c>
      <c r="E8" s="2">
        <f>IFERROR(INDEX(E51:E500,MATCH("Free cash flow (Quarter)",$C$51:$C$500,0)),"")</f>
        <v>-9000000000</v>
      </c>
      <c r="H8" s="2">
        <f>IFERROR(INDEX(D8:G8,COUNT(D8:G8)),"")</f>
        <v>-9000000000</v>
      </c>
      <c r="I8" s="2">
        <f>IFERROR(INDEX(I51:I500,MATCH($C$8,$C$51:$C$500,0)),"")</f>
        <v>4000000000</v>
      </c>
      <c r="J8" s="2">
        <f>IFERROR(INDEX(J51:J500,MATCH($C$8,$C$51:$C$500,0)),"")</f>
        <v>-18000000000</v>
      </c>
      <c r="K8" s="2">
        <f>IFERROR(INDEX(K51:K500,MATCH($C$8,$C$51:$C$500,0)),"")</f>
        <v>-15000000000</v>
      </c>
      <c r="L8" s="2">
        <f>IFERROR(INDEX(L51:L500,MATCH($C$8,$C$51:$C$500,0)),"")</f>
        <v>-9000000000</v>
      </c>
      <c r="M8" s="2">
        <f>IFERROR(INDEX(M51:M500,MATCH($C$8,$C$51:$C$500,0)),"")</f>
        <v>-3000000000</v>
      </c>
    </row>
    <row r="9" spans="1:13" ht="15.5" x14ac:dyDescent="0.35">
      <c r="A9" t="s">
        <v>16</v>
      </c>
      <c r="C9" t="s">
        <v>17</v>
      </c>
      <c r="D9" s="3">
        <f>IFERROR(INDEX(D51:D500,MATCH("Free cash flow per share (Quarter)",$C$51:$C$500,0)),"")</f>
        <v>-10.39</v>
      </c>
      <c r="E9" s="3">
        <f>IFERROR(INDEX(E51:E500,MATCH("Free cash flow per share (Quarter)",$C$51:$C$500,0)),"")</f>
        <v>-4.45</v>
      </c>
      <c r="H9" s="3">
        <f>IFERROR(INDEX(D9:G9,COUNT(D9:G9)),"")</f>
        <v>-4.45</v>
      </c>
      <c r="I9" s="3">
        <f>IFERROR(INDEX(I51:I500,MATCH($C$9,$C$51:$C$500,0)),"")</f>
        <v>2.2200000000000002</v>
      </c>
      <c r="J9" s="3">
        <f>IFERROR(INDEX(J51:J500,MATCH($C$9,$C$51:$C$500,0)),"")</f>
        <v>-9.1300000000000008</v>
      </c>
      <c r="K9" s="3">
        <f>IFERROR(INDEX(K51:K500,MATCH($C$9,$C$51:$C$500,0)),"")</f>
        <v>-10.7</v>
      </c>
      <c r="L9" s="3">
        <f>IFERROR(INDEX(L51:L500,MATCH($C$9,$C$51:$C$500,0)),"")</f>
        <v>-4463246.04</v>
      </c>
      <c r="M9" s="3">
        <f>IFERROR(INDEX(M51:M500,MATCH($C$9,$C$51:$C$500,0)),"")</f>
        <v>-1308380.49</v>
      </c>
    </row>
    <row r="10" spans="1:13" ht="15.5" x14ac:dyDescent="0.35">
      <c r="C10" t="s">
        <v>18</v>
      </c>
      <c r="D10" s="3">
        <f ca="1">IFERROR(IF(D9=0,"",D2/D9),"")</f>
        <v>-7.4246968238691045</v>
      </c>
      <c r="E10" s="3">
        <f ca="1">IFERROR(IF(E9=0,"",E2/E9),"")</f>
        <v>-20</v>
      </c>
      <c r="I10" s="3">
        <f ca="1">IFERROR(IF(I9=0,"",I2/I9),"")</f>
        <v>47.104099099099095</v>
      </c>
      <c r="J10" s="3">
        <f ca="1">IFERROR(IF(J9=0,"",J2/J9),"")</f>
        <v>-28.727798466593647</v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19</v>
      </c>
      <c r="C11" t="s">
        <v>20</v>
      </c>
      <c r="D11" s="2">
        <f>IFERROR(INDEX(D51:D500,MATCH($C$11,$C$51:$C$500,0)),"")</f>
        <v>30297648254</v>
      </c>
      <c r="E11" s="2">
        <f>IFERROR(INDEX(E51:E500,MATCH($C$11,$C$51:$C$500,0)),"")</f>
        <v>30346817341</v>
      </c>
      <c r="H11" s="2">
        <f>IFERROR(INDEX(D11:G11,COUNT(D11:G11)),"")</f>
        <v>30346817341</v>
      </c>
      <c r="I11" s="2">
        <f>IFERROR(INDEX(I51:I500,MATCH($C$11,$C$51:$C$500,0)),"")</f>
        <v>30346817341</v>
      </c>
      <c r="J11" s="2">
        <f>IFERROR(INDEX(J51:J500,MATCH($C$11,$C$51:$C$500,0)),"")</f>
        <v>30117958664</v>
      </c>
      <c r="K11" s="2">
        <f>IFERROR(INDEX(K51:K500,MATCH($C$11,$C$51:$C$500,0)),"")</f>
        <v>89341423</v>
      </c>
      <c r="L11" s="2">
        <f>IFERROR(INDEX(L51:L500,MATCH($C$11,$C$51:$C$500,0)),"")</f>
        <v>96580696</v>
      </c>
      <c r="M11" s="2">
        <f>IFERROR(INDEX(M51:M500,MATCH($C$11,$C$51:$C$500,0)),"")</f>
        <v>2722658509</v>
      </c>
    </row>
    <row r="12" spans="1:1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-20000000000</v>
      </c>
      <c r="E12" s="2">
        <f>IFERROR(INDEX(E51:E500,MATCH("Net Debt (Quarter)",$C$51:$C$500,0)),"")</f>
        <v>-18000000000</v>
      </c>
      <c r="H12" s="2">
        <f>IFERROR(INDEX(D12:G12,COUNT(D12:G12)),"")</f>
        <v>-18000000000</v>
      </c>
      <c r="I12" s="2">
        <f>IFERROR(INDEX(I51:I500,MATCH($C$12,$C$51:$C$500,0)),"")</f>
        <v>-18000000000</v>
      </c>
      <c r="J12" s="2">
        <f>IFERROR(INDEX(J51:J500,MATCH($C$12,$C$51:$C$500,0)),"")</f>
        <v>-17000000000</v>
      </c>
      <c r="K12" s="2">
        <f>IFERROR(INDEX(K51:K500,MATCH($C$12,$C$51:$C$500,0)),"")</f>
        <v>12000000000</v>
      </c>
      <c r="L12" s="2">
        <f>IFERROR(INDEX(L51:L500,MATCH($C$12,$C$51:$C$500,0)),"")</f>
        <v>11000000000</v>
      </c>
      <c r="M12" s="2">
        <f>IFERROR(INDEX(M51:M500,MATCH($C$12,$C$51:$C$500,0)),"")</f>
        <v>2000000000</v>
      </c>
    </row>
    <row r="13" spans="1:1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11000000000</v>
      </c>
      <c r="E13" s="2">
        <f>IFERROR(INDEX(E51:E500,MATCH("Total Debt (Quarter)",$C$51:$C$500,0)),"")</f>
        <v>12000000000</v>
      </c>
      <c r="H13" s="2">
        <f>IFERROR(INDEX(D13:G13,COUNT(D13:G13)),"")</f>
        <v>12000000000</v>
      </c>
      <c r="I13" s="2">
        <f>IFERROR(INDEX(I51:I500,MATCH($C$13,$C$51:$C$500,0)),"")</f>
        <v>12000000000</v>
      </c>
      <c r="J13" s="2">
        <f>IFERROR(INDEX(J51:J500,MATCH($C$13,$C$51:$C$500,0)),"")</f>
        <v>13000000000</v>
      </c>
      <c r="K13" s="2">
        <f>IFERROR(INDEX(K51:K500,MATCH($C$13,$C$51:$C$500,0)),"")</f>
        <v>12000000000</v>
      </c>
      <c r="L13" s="2">
        <f>IFERROR(INDEX(L51:L500,MATCH($C$13,$C$51:$C$500,0)),"")</f>
        <v>11000000000</v>
      </c>
      <c r="M13" s="2">
        <f>IFERROR(INDEX(M51:M500,MATCH($C$13,$C$51:$C$500,0)),"")</f>
        <v>4000000000</v>
      </c>
    </row>
    <row r="14" spans="1:13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>IFERROR(INDEX(I51:I500,MATCH($C$14,$C$51:$C$500,0)),"")</f>
        <v/>
      </c>
      <c r="J14" s="2" t="str">
        <f>IFERROR(INDEX(J51:J500,MATCH($C$14,$C$51:$C$500,0)),"")</f>
        <v/>
      </c>
      <c r="K14" s="2" t="str">
        <f>IFERROR(INDEX(K51:K500,MATCH($C$14,$C$51:$C$500,0)),"")</f>
        <v/>
      </c>
      <c r="L14" s="2" t="str">
        <f>IFERROR(INDEX(L51:L500,MATCH($C$14,$C$51:$C$500,0)),"")</f>
        <v/>
      </c>
      <c r="M14" s="2" t="str">
        <f>IFERROR(INDEX(M51:M500,MATCH($C$14,$C$51:$C$500,0)),"")</f>
        <v/>
      </c>
    </row>
    <row r="15" spans="1:13" ht="15.5" x14ac:dyDescent="0.35">
      <c r="C15" t="s">
        <v>28</v>
      </c>
      <c r="D15" s="2">
        <f>IFERROR(INDEX(D51:D500,MATCH($C$15,$C$51:$C$500,0)),"")</f>
        <v>-91843655</v>
      </c>
      <c r="E15" s="2">
        <f>IFERROR(INDEX(E51:E500,MATCH($C$15,$C$51:$C$500,0)),"")</f>
        <v>165303707</v>
      </c>
      <c r="H15" s="2">
        <f>IFERROR(SUM(D15:G15)*(4/MAX(1,COUNT(D15:G15))),"")</f>
        <v>146920104</v>
      </c>
      <c r="I15" s="2">
        <f>IFERROR(INDEX(I51:I500,MATCH($C$15,$C$51:$C$500,0)),"")</f>
        <v>-491780752</v>
      </c>
      <c r="J15" s="2">
        <f>IFERROR(INDEX(J51:J500,MATCH($C$15,$C$51:$C$500,0)),"")</f>
        <v>-1161175276</v>
      </c>
      <c r="K15" s="2">
        <f>IFERROR(INDEX(K51:K500,MATCH($C$15,$C$51:$C$500,0)),"")</f>
        <v>-860834720</v>
      </c>
      <c r="L15" s="2">
        <f>IFERROR(INDEX(L51:L500,MATCH($C$15,$C$51:$C$500,0)),"")</f>
        <v>-1088253747</v>
      </c>
      <c r="M15" s="2">
        <f>IFERROR(INDEX(M51:M500,MATCH($C$15,$C$51:$C$500,0)),"")</f>
        <v>-398641578</v>
      </c>
    </row>
    <row r="16" spans="1:13" ht="15.5" x14ac:dyDescent="0.35">
      <c r="C16" t="s">
        <v>29</v>
      </c>
      <c r="D16" s="2">
        <f>IFERROR(INDEX(D51:D500,MATCH($C$16,$C$51:$C$500,0)),"")</f>
        <v>-8792739552</v>
      </c>
      <c r="E16" s="2">
        <f>IFERROR(INDEX(E51:E500,MATCH($C$16,$C$51:$C$500,0)),"")</f>
        <v>-22763760302</v>
      </c>
      <c r="H16" s="2">
        <f>IFERROR(SUM(D16:G16)*(4/MAX(1,COUNT(D16:G16))),"")</f>
        <v>-63112999708</v>
      </c>
      <c r="I16" s="2">
        <f>IFERROR(INDEX(I51:I500,MATCH($C$16,$C$51:$C$500,0)),"")</f>
        <v>-21117894458</v>
      </c>
      <c r="J16" s="2">
        <f>IFERROR(INDEX(J51:J500,MATCH($C$16,$C$51:$C$500,0)),"")</f>
        <v>3666140708</v>
      </c>
      <c r="K16" s="2">
        <f>IFERROR(INDEX(K51:K500,MATCH($C$16,$C$51:$C$500,0)),"")</f>
        <v>8169362511</v>
      </c>
      <c r="L16" s="2">
        <f>IFERROR(INDEX(L51:L500,MATCH($C$16,$C$51:$C$500,0)),"")</f>
        <v>10644724857</v>
      </c>
      <c r="M16" s="2">
        <f>IFERROR(INDEX(M51:M500,MATCH($C$16,$C$51:$C$500,0)),"")</f>
        <v>1016941663</v>
      </c>
    </row>
    <row r="17" spans="1:13" ht="15.5" x14ac:dyDescent="0.35">
      <c r="A17" t="s">
        <v>30</v>
      </c>
    </row>
    <row r="18" spans="1:1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</row>
    <row r="19" spans="1:13" ht="15.5" x14ac:dyDescent="0.35">
      <c r="A19" t="s">
        <v>38</v>
      </c>
      <c r="C19" t="s">
        <v>39</v>
      </c>
    </row>
    <row r="20" spans="1:13" ht="15.5" x14ac:dyDescent="0.35">
      <c r="A20" t="s">
        <v>40</v>
      </c>
      <c r="C20" t="s">
        <v>41</v>
      </c>
      <c r="D20" s="2">
        <f ca="1">IFERROR(D21*D2,"")</f>
        <v>201342186000</v>
      </c>
      <c r="E20" s="2">
        <f ca="1">IFERROR(E21*E2,"")</f>
        <v>170880000000</v>
      </c>
      <c r="H20" s="2">
        <f t="shared" ref="H20:M20" ca="1" si="0">IFERROR(H21*H2,"")</f>
        <v>170880000000</v>
      </c>
      <c r="I20" s="2">
        <f t="shared" ca="1" si="0"/>
        <v>200776512000</v>
      </c>
      <c r="J20" s="2">
        <f t="shared" ca="1" si="0"/>
        <v>503586816000.00006</v>
      </c>
      <c r="K20" s="2" t="str">
        <f t="shared" ca="1" si="0"/>
        <v/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12</v>
      </c>
      <c r="D21" s="2">
        <f>IFERROR(INDEX(D51:D500,MATCH($C$7,$C$51:$C$500,0)),"")</f>
        <v>2610000000</v>
      </c>
      <c r="E21" s="2">
        <f>IFERROR(INDEX(E51:E500,MATCH($C$7,$C$51:$C$500,0)),"")</f>
        <v>1920000000</v>
      </c>
      <c r="H21" s="2">
        <f>IFERROR(INDEX(D21:G21,COUNT(D21:G21)),"")</f>
        <v>1920000000</v>
      </c>
      <c r="I21" s="2">
        <f>IFERROR(INDEX(I51:I500,MATCH($C$7,$C$51:$C$500,0)),"")</f>
        <v>1920000000</v>
      </c>
      <c r="J21" s="2">
        <f>IFERROR(INDEX(J51:J500,MATCH($C$7,$C$51:$C$500,0)),"")</f>
        <v>1920000000</v>
      </c>
      <c r="K21" s="2">
        <f>IFERROR(INDEX(K51:K500,MATCH($C$7,$C$51:$C$500,0)),"")</f>
        <v>1440000000</v>
      </c>
      <c r="L21" s="2">
        <f>IFERROR(INDEX(L51:L500,MATCH($C$7,$C$51:$C$500,0)),"")</f>
        <v>0</v>
      </c>
      <c r="M21" s="2">
        <f>IFERROR(INDEX(M51:M500,MATCH($C$7,$C$51:$C$500,0)),"")</f>
        <v>0</v>
      </c>
    </row>
    <row r="23" spans="1:13" ht="15.5" x14ac:dyDescent="0.35">
      <c r="B23" t="s">
        <v>42</v>
      </c>
      <c r="C23" t="s">
        <v>43</v>
      </c>
      <c r="D23" s="3">
        <f>IFERROR(D5/D6*100,"")</f>
        <v>-9.6035362997611262</v>
      </c>
      <c r="E23" s="3">
        <f>IFERROR(E5/E6*100,"")</f>
        <v>-34.370892903240154</v>
      </c>
      <c r="H23" s="3">
        <f t="shared" ref="H23:M23" si="1">IFERROR(H5/H6*100,"")</f>
        <v>-96.149172409856448</v>
      </c>
      <c r="I23" s="3">
        <f t="shared" si="1"/>
        <v>-32.815862080026406</v>
      </c>
      <c r="J23" s="3">
        <f t="shared" si="1"/>
        <v>2.6238732956279676</v>
      </c>
      <c r="K23" s="3">
        <f t="shared" si="1"/>
        <v>20.173524008929082</v>
      </c>
      <c r="L23" s="3">
        <f t="shared" si="1"/>
        <v>73.216635702667006</v>
      </c>
      <c r="M23" s="3">
        <f t="shared" si="1"/>
        <v>15.663130493795096</v>
      </c>
    </row>
    <row r="24" spans="1:13" ht="15.5" x14ac:dyDescent="0.35">
      <c r="C24" t="s">
        <v>44</v>
      </c>
      <c r="D24" s="4">
        <f>IFERROR(_xlfn.RRI(5,I23,D23),"")</f>
        <v>-0.21788705714190038</v>
      </c>
      <c r="E24" s="4" t="str">
        <f>IFERROR(_xlfn.RRI(5,J23,E23),"")</f>
        <v/>
      </c>
      <c r="H24" s="4" t="str">
        <f t="shared" ref="H24:M24" si="2">IFERROR(_xlfn.RRI(5,M23,H23),"")</f>
        <v/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45</v>
      </c>
      <c r="C25" t="s">
        <v>46</v>
      </c>
      <c r="D25" s="3">
        <f>IFERROR(INDEX(D51:D500,MATCH($A$25,$C$51:$C$500,0)),"")</f>
        <v>-3.41</v>
      </c>
      <c r="E25" s="3">
        <f>IFERROR(INDEX(E51:E500,MATCH($A$25,$C$51:$C$500,0)),"")</f>
        <v>-8.66</v>
      </c>
      <c r="H25" s="3">
        <f>IFERROR(INDEX(D25:G25,COUNT(D25:G25)),"")</f>
        <v>-8.66</v>
      </c>
      <c r="I25" s="3">
        <f>IFERROR(INDEX(I51:I500,MATCH($C$25,$C$51:$C$500,0)),"")</f>
        <v>-11.27</v>
      </c>
      <c r="J25" s="3">
        <f>IFERROR(INDEX(J51:J500,MATCH($C$25,$C$51:$C$500,0)),"")</f>
        <v>1.31</v>
      </c>
      <c r="K25" s="3">
        <f>IFERROR(INDEX(K51:K500,MATCH($C$25,$C$51:$C$500,0)),"")</f>
        <v>5.08</v>
      </c>
      <c r="L25" s="3">
        <f>IFERROR(INDEX(L51:L500,MATCH($C$25,$C$51:$C$500,0)),"")</f>
        <v>4778235.55</v>
      </c>
      <c r="M25" s="3">
        <f>IFERROR(INDEX(M51:M500,MATCH($C$25,$C$51:$C$500,0)),"")</f>
        <v>309150.03999999998</v>
      </c>
    </row>
    <row r="26" spans="1:13" ht="15.5" x14ac:dyDescent="0.35">
      <c r="C26" t="s">
        <v>47</v>
      </c>
      <c r="D26" s="4">
        <f>IFERROR(_xlfn.RRI(5,I25,D25),"")</f>
        <v>-0.21265315312220845</v>
      </c>
      <c r="E26" s="4" t="str">
        <f>IFERROR(_xlfn.RRI(5,J25,E25),"")</f>
        <v/>
      </c>
      <c r="H26" s="4" t="str">
        <f t="shared" ref="H26:M26" si="3">IFERROR(_xlfn.RRI(5,M25,H25),"")</f>
        <v/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48</v>
      </c>
      <c r="D27" s="3">
        <f>IFERROR(D4/D21,"")</f>
        <v>2.4407705862068965</v>
      </c>
      <c r="E27" s="3">
        <f>IFERROR(E4/E21,"")</f>
        <v>-1.5617743015625001</v>
      </c>
      <c r="H27" s="3">
        <f t="shared" ref="H27:M27" si="4">IFERROR(H4/H21,"")</f>
        <v>3.512296428125</v>
      </c>
      <c r="I27" s="3">
        <f t="shared" si="4"/>
        <v>14.622041381770833</v>
      </c>
      <c r="J27" s="3">
        <f t="shared" si="4"/>
        <v>24.559014777083334</v>
      </c>
      <c r="K27" s="3">
        <f t="shared" si="4"/>
        <v>31.624404953472222</v>
      </c>
      <c r="L27" s="3" t="str">
        <f t="shared" si="4"/>
        <v/>
      </c>
      <c r="M27" s="3" t="str">
        <f t="shared" si="4"/>
        <v/>
      </c>
    </row>
    <row r="28" spans="1:13" ht="15.5" x14ac:dyDescent="0.35">
      <c r="C28" t="s">
        <v>49</v>
      </c>
      <c r="D28" s="4">
        <f>IFERROR(_xlfn.RRI(5,I27,D27),"")</f>
        <v>-0.30095716211690371</v>
      </c>
      <c r="E28" s="4" t="str">
        <f>IFERROR(_xlfn.RRI(5,J27,E27),"")</f>
        <v/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50</v>
      </c>
      <c r="H29" s="4">
        <f t="shared" ref="H29:M29" si="6">IFERROR(((H25-I25)/I25)*100%,"")</f>
        <v>-0.23158828748890856</v>
      </c>
      <c r="I29" s="4">
        <f t="shared" si="6"/>
        <v>-9.6030534351145036</v>
      </c>
      <c r="J29" s="4">
        <f t="shared" si="6"/>
        <v>-0.74212598425196852</v>
      </c>
      <c r="K29" s="4">
        <f t="shared" si="6"/>
        <v>-0.99999893684604979</v>
      </c>
      <c r="L29" s="4">
        <f t="shared" si="6"/>
        <v>14.456040536174603</v>
      </c>
      <c r="M29" s="4" t="str">
        <f t="shared" si="6"/>
        <v/>
      </c>
    </row>
    <row r="30" spans="1:13" ht="15.5" x14ac:dyDescent="0.35">
      <c r="C30" t="s">
        <v>51</v>
      </c>
      <c r="H30" s="4">
        <f t="shared" ref="H30:M30" si="7">IFERROR(((H27-I27)/I27)*100%,"")</f>
        <v>-0.75979438599430116</v>
      </c>
      <c r="I30" s="4">
        <f t="shared" si="7"/>
        <v>-0.40461612509736966</v>
      </c>
      <c r="J30" s="4">
        <f t="shared" si="7"/>
        <v>-0.22341575080334086</v>
      </c>
      <c r="K30" s="4" t="str">
        <f t="shared" si="7"/>
        <v/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34.79</v>
      </c>
      <c r="E32" s="3">
        <f>IFERROR(INDEX(E51:E500,MATCH($A$32,$C$51:$C$500,0)),"")</f>
        <v>33.159999999999997</v>
      </c>
      <c r="H32" s="3">
        <f>IFERROR(INDEX(D32:G32,COUNT(D32:G32)),"")</f>
        <v>33.159999999999997</v>
      </c>
      <c r="I32" s="3">
        <f>IFERROR(INDEX(I51:I500,MATCH($C$32,$C$51:$C$500,0)),"")</f>
        <v>33.159999999999997</v>
      </c>
      <c r="J32" s="3">
        <f>IFERROR(INDEX(J51:J500,MATCH($C$32,$C$51:$C$500,0)),"")</f>
        <v>43.67</v>
      </c>
      <c r="K32" s="3">
        <f>IFERROR(INDEX(K51:K500,MATCH($C$32,$C$51:$C$500,0)),"")</f>
        <v>25.12</v>
      </c>
      <c r="L32" s="3">
        <f>IFERROR(INDEX(L51:L500,MATCH($C$32,$C$51:$C$500,0)),"")</f>
        <v>6536022.8200000003</v>
      </c>
      <c r="M32" s="3">
        <f>IFERROR(INDEX(M51:M500,MATCH($C$32,$C$51:$C$500,0)),"")</f>
        <v>1750566.8</v>
      </c>
    </row>
    <row r="33" spans="1:13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2.56</v>
      </c>
      <c r="E33" s="3">
        <f>IFERROR(INDEX(E51:E500,MATCH($A$33,$C$51:$C$500,0)),"")</f>
        <v>3.68</v>
      </c>
      <c r="H33" s="3">
        <f>IFERROR(INDEX(D33:G33,COUNT(D33:G33)),"")</f>
        <v>3.68</v>
      </c>
      <c r="I33" s="3">
        <f>IFERROR(INDEX(I51:I500,MATCH($C$33,$C$51:$C$500,0)),"")</f>
        <v>3.68</v>
      </c>
      <c r="J33" s="3">
        <f>IFERROR(INDEX(J51:J500,MATCH($C$33,$C$51:$C$500,0)),"")</f>
        <v>7.01</v>
      </c>
      <c r="K33" s="3">
        <f>IFERROR(INDEX(K51:K500,MATCH($C$33,$C$51:$C$500,0)),"")</f>
        <v>0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-26.1</v>
      </c>
      <c r="E34" s="3">
        <f>IFERROR(INDEX(E51:E500,MATCH($A$34,$C$51:$C$500,0)),"")</f>
        <v>-10.35</v>
      </c>
      <c r="H34" s="3">
        <f>IFERROR(INDEX(D34:G34,COUNT(D34:G34)),"")</f>
        <v>-10.35</v>
      </c>
      <c r="I34" s="3">
        <f>IFERROR(INDEX(I51:I500,MATCH($C$34,$C$51:$C$500,0)),"")</f>
        <v>-10.83</v>
      </c>
      <c r="J34" s="3">
        <f>IFERROR(INDEX(J51:J500,MATCH($C$34,$C$51:$C$500,0)),"")</f>
        <v>233.59</v>
      </c>
      <c r="K34" s="3">
        <f>IFERROR(INDEX(K51:K500,MATCH($C$34,$C$51:$C$500,0)),"")</f>
        <v>0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36.44</v>
      </c>
      <c r="E35" s="3">
        <f>IFERROR(INDEX(E51:E500,MATCH($A$35,$C$51:$C$500,0)),"")</f>
        <v>-78.010000000000005</v>
      </c>
      <c r="H35" s="3">
        <f>IFERROR(INDEX(D35:G35,COUNT(D35:G35)),"")</f>
        <v>-78.010000000000005</v>
      </c>
      <c r="I35" s="3">
        <f>IFERROR(INDEX(I51:I500,MATCH($C$35,$C$51:$C$500,0)),"")</f>
        <v>8.33</v>
      </c>
      <c r="J35" s="3">
        <f>IFERROR(INDEX(J51:J500,MATCH($C$35,$C$51:$C$500,0)),"")</f>
        <v>12.44</v>
      </c>
      <c r="K35" s="3">
        <f>IFERROR(INDEX(K51:K500,MATCH($C$35,$C$51:$C$500,0)),"")</f>
        <v>0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64</v>
      </c>
      <c r="C36" t="s">
        <v>65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66</v>
      </c>
      <c r="C37" t="s">
        <v>67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68</v>
      </c>
      <c r="E50" t="s">
        <v>69</v>
      </c>
      <c r="F50" t="s">
        <v>70</v>
      </c>
      <c r="G50" t="s">
        <v>71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</row>
    <row r="51" spans="2:13" ht="15.5" x14ac:dyDescent="0.35">
      <c r="B51" t="s">
        <v>73</v>
      </c>
      <c r="C51" t="s">
        <v>6</v>
      </c>
      <c r="D51" s="5">
        <v>6370411230</v>
      </c>
      <c r="E51" s="5">
        <v>-2998606659</v>
      </c>
      <c r="F51" s="5">
        <v>31072926112</v>
      </c>
      <c r="G51" s="5">
        <v>24461205731</v>
      </c>
      <c r="I51" s="5">
        <v>28074319453</v>
      </c>
      <c r="J51" s="5">
        <v>47153308372</v>
      </c>
      <c r="K51" s="5">
        <v>45539143133</v>
      </c>
      <c r="L51" s="5">
        <v>42755448261</v>
      </c>
      <c r="M51" s="5">
        <v>9626404475</v>
      </c>
    </row>
    <row r="52" spans="2:13" ht="15.5" x14ac:dyDescent="0.35">
      <c r="C52" t="s">
        <v>74</v>
      </c>
      <c r="D52" s="5">
        <v>-8929069100</v>
      </c>
      <c r="E52" s="5">
        <v>-4698395606</v>
      </c>
      <c r="F52" s="5">
        <v>-23282638384</v>
      </c>
      <c r="G52" s="5">
        <v>-17697610475</v>
      </c>
      <c r="I52" s="5">
        <v>-27981033990</v>
      </c>
      <c r="J52" s="5">
        <v>-31589800908</v>
      </c>
      <c r="K52" s="5">
        <v>-27621341110</v>
      </c>
      <c r="L52" s="5">
        <v>-25913053934</v>
      </c>
      <c r="M52" s="5">
        <v>-4909809821</v>
      </c>
    </row>
    <row r="53" spans="2:13" ht="15.5" x14ac:dyDescent="0.35">
      <c r="C53" t="s">
        <v>75</v>
      </c>
      <c r="D53" s="5">
        <v>-2558657870</v>
      </c>
      <c r="E53" s="5">
        <v>-7697002265</v>
      </c>
      <c r="F53" s="5">
        <v>7790287728</v>
      </c>
      <c r="G53" s="5">
        <v>6763595256</v>
      </c>
      <c r="I53" s="5">
        <v>93285463</v>
      </c>
      <c r="J53" s="5">
        <v>15563507464</v>
      </c>
      <c r="K53" s="5">
        <v>17917802023</v>
      </c>
      <c r="L53" s="5">
        <v>16842394327</v>
      </c>
      <c r="M53" s="5">
        <v>4716594654</v>
      </c>
    </row>
    <row r="54" spans="2:13" ht="15.5" x14ac:dyDescent="0.35">
      <c r="C54" t="s">
        <v>76</v>
      </c>
      <c r="D54" s="5">
        <v>-4410925730</v>
      </c>
      <c r="E54" s="5">
        <v>-3140446724</v>
      </c>
      <c r="F54" s="5">
        <v>-4968427740</v>
      </c>
      <c r="G54" s="5">
        <v>-4515949682</v>
      </c>
      <c r="I54" s="5">
        <v>-8108874464</v>
      </c>
      <c r="J54" s="5">
        <v>-8270395363</v>
      </c>
      <c r="K54" s="5">
        <v>-6265627474</v>
      </c>
      <c r="L54" s="5">
        <v>-5148309061</v>
      </c>
      <c r="M54" s="5">
        <v>-2638817412</v>
      </c>
    </row>
    <row r="55" spans="2:13" ht="15.5" x14ac:dyDescent="0.35">
      <c r="C55" t="s">
        <v>240</v>
      </c>
      <c r="J55" s="5">
        <v>-46419156</v>
      </c>
      <c r="K55" s="5">
        <v>-258340147</v>
      </c>
      <c r="L55" s="5">
        <v>-391293430</v>
      </c>
      <c r="M55" s="5">
        <v>-206063483</v>
      </c>
    </row>
    <row r="56" spans="2:13" ht="15.5" x14ac:dyDescent="0.35">
      <c r="C56" t="s">
        <v>77</v>
      </c>
      <c r="D56" s="5">
        <v>-4410925730</v>
      </c>
      <c r="E56" s="5">
        <v>-3140446724</v>
      </c>
      <c r="F56" s="5">
        <v>-4968427740</v>
      </c>
      <c r="G56" s="5">
        <v>-4515949682</v>
      </c>
      <c r="I56" s="5">
        <v>-8108874464</v>
      </c>
      <c r="J56" s="5">
        <v>-8223976207</v>
      </c>
      <c r="K56" s="5">
        <v>-6007287327</v>
      </c>
      <c r="L56" s="5">
        <v>-4757015631</v>
      </c>
      <c r="M56" s="5">
        <v>-2432753929</v>
      </c>
    </row>
    <row r="57" spans="2:13" ht="15.5" x14ac:dyDescent="0.35">
      <c r="C57" t="s">
        <v>78</v>
      </c>
      <c r="D57" s="5">
        <v>-6969583600</v>
      </c>
      <c r="E57" s="5">
        <v>-10837448989</v>
      </c>
      <c r="F57" s="5">
        <v>2821859988</v>
      </c>
      <c r="G57" s="5">
        <v>2247645574</v>
      </c>
      <c r="I57" s="5">
        <v>-8015589001</v>
      </c>
      <c r="J57" s="5">
        <v>7293112101</v>
      </c>
      <c r="K57" s="5">
        <v>11652174549</v>
      </c>
      <c r="L57" s="5">
        <v>11694085266</v>
      </c>
      <c r="M57" s="5">
        <v>2077777242</v>
      </c>
    </row>
    <row r="58" spans="2:13" ht="15.5" x14ac:dyDescent="0.35">
      <c r="C58" t="s">
        <v>79</v>
      </c>
      <c r="D58" s="5">
        <v>-1823155952</v>
      </c>
      <c r="E58" s="5">
        <v>-11926311313</v>
      </c>
      <c r="F58" s="5">
        <v>-1175994144</v>
      </c>
      <c r="G58" s="5">
        <v>-1603975807</v>
      </c>
      <c r="I58" s="5">
        <v>-13102305457</v>
      </c>
      <c r="J58" s="5">
        <v>-3626971393</v>
      </c>
      <c r="K58" s="5">
        <v>-3482812038</v>
      </c>
      <c r="L58" s="5">
        <v>-1049360409</v>
      </c>
      <c r="M58" s="5">
        <v>-1060835579</v>
      </c>
    </row>
    <row r="59" spans="2:13" ht="15.5" x14ac:dyDescent="0.35">
      <c r="C59" t="s">
        <v>245</v>
      </c>
      <c r="G59" s="5">
        <v>945083</v>
      </c>
    </row>
    <row r="60" spans="2:13" ht="15.5" x14ac:dyDescent="0.35">
      <c r="C60" t="s">
        <v>81</v>
      </c>
      <c r="D60" s="5">
        <v>-138287685</v>
      </c>
    </row>
    <row r="61" spans="2:13" ht="15.5" x14ac:dyDescent="0.35">
      <c r="C61" t="s">
        <v>82</v>
      </c>
      <c r="D61" s="5">
        <v>-1823155952</v>
      </c>
      <c r="E61" s="5">
        <v>-11926311313</v>
      </c>
      <c r="F61" s="5">
        <v>-1175994144</v>
      </c>
      <c r="G61" s="5">
        <v>-1603975807</v>
      </c>
      <c r="I61" s="5">
        <v>-13102305457</v>
      </c>
      <c r="J61" s="5">
        <v>-3626971393</v>
      </c>
      <c r="K61" s="5">
        <v>-3482812038</v>
      </c>
      <c r="L61" s="5">
        <v>-1049360409</v>
      </c>
      <c r="M61" s="5">
        <v>-1060835579</v>
      </c>
    </row>
    <row r="62" spans="2:13" ht="15.5" x14ac:dyDescent="0.35">
      <c r="C62" t="s">
        <v>29</v>
      </c>
      <c r="D62" s="5">
        <v>-8792739552</v>
      </c>
      <c r="E62" s="5">
        <v>-22763760302</v>
      </c>
      <c r="F62" s="5">
        <v>1645865844</v>
      </c>
      <c r="G62" s="5">
        <v>643669767</v>
      </c>
      <c r="I62" s="5">
        <v>-21117894458</v>
      </c>
      <c r="J62" s="5">
        <v>3666140708</v>
      </c>
      <c r="K62" s="5">
        <v>8169362511</v>
      </c>
      <c r="L62" s="5">
        <v>10644724857</v>
      </c>
      <c r="M62" s="5">
        <v>1016941663</v>
      </c>
    </row>
    <row r="63" spans="2:13" ht="15.5" x14ac:dyDescent="0.35">
      <c r="C63" t="s">
        <v>28</v>
      </c>
      <c r="D63" s="5">
        <v>-91843655</v>
      </c>
      <c r="E63" s="5">
        <v>165303707</v>
      </c>
      <c r="F63" s="5">
        <v>-657084459</v>
      </c>
      <c r="G63" s="5">
        <v>-521350365</v>
      </c>
      <c r="I63" s="5">
        <v>-491780752</v>
      </c>
      <c r="J63" s="5">
        <v>-1161175276</v>
      </c>
      <c r="K63" s="5">
        <v>-860834720</v>
      </c>
      <c r="L63" s="5">
        <v>-1088253747</v>
      </c>
      <c r="M63" s="5">
        <v>-398641578</v>
      </c>
    </row>
    <row r="64" spans="2:13" ht="15.5" x14ac:dyDescent="0.35">
      <c r="C64" t="s">
        <v>83</v>
      </c>
    </row>
    <row r="65" spans="2:13" ht="15.5" x14ac:dyDescent="0.35">
      <c r="C65" t="s">
        <v>84</v>
      </c>
      <c r="D65" s="5">
        <v>46444030</v>
      </c>
    </row>
    <row r="66" spans="2:13" ht="15.5" x14ac:dyDescent="0.35">
      <c r="C66" t="s">
        <v>85</v>
      </c>
      <c r="D66" s="5">
        <v>-91843655</v>
      </c>
      <c r="E66" s="5">
        <v>165303707</v>
      </c>
      <c r="F66" s="5">
        <v>-657084459</v>
      </c>
      <c r="G66" s="5">
        <v>-521350365</v>
      </c>
      <c r="I66" s="5">
        <v>-491780752</v>
      </c>
      <c r="J66" s="5">
        <v>-1161175276</v>
      </c>
      <c r="K66" s="5">
        <v>-860834720</v>
      </c>
      <c r="L66" s="5">
        <v>-1088253747</v>
      </c>
      <c r="M66" s="5">
        <v>-398641578</v>
      </c>
    </row>
    <row r="67" spans="2:13" ht="15.5" x14ac:dyDescent="0.35">
      <c r="C67" t="s">
        <v>86</v>
      </c>
      <c r="D67" s="5">
        <v>-8884583207</v>
      </c>
      <c r="E67" s="5">
        <v>-22598456595</v>
      </c>
      <c r="F67" s="5">
        <v>988781385</v>
      </c>
      <c r="G67" s="5">
        <v>122319402</v>
      </c>
      <c r="I67" s="5">
        <v>-21609675210</v>
      </c>
      <c r="J67" s="5">
        <v>2504965432</v>
      </c>
      <c r="K67" s="5">
        <v>7308527791</v>
      </c>
      <c r="L67" s="5">
        <v>9556471110</v>
      </c>
      <c r="M67" s="5">
        <v>618300085</v>
      </c>
    </row>
    <row r="68" spans="2:13" ht="15.5" x14ac:dyDescent="0.35">
      <c r="C68" t="s">
        <v>585</v>
      </c>
    </row>
    <row r="69" spans="2:13" ht="15.5" x14ac:dyDescent="0.35">
      <c r="C69" t="s">
        <v>87</v>
      </c>
      <c r="D69" s="5">
        <v>-8884583207</v>
      </c>
      <c r="E69" s="5">
        <v>-22598456595</v>
      </c>
      <c r="F69" s="5">
        <v>988781385</v>
      </c>
      <c r="G69" s="5">
        <v>122319402</v>
      </c>
      <c r="I69" s="5">
        <v>-21609675210</v>
      </c>
      <c r="J69" s="5">
        <v>2504965432</v>
      </c>
      <c r="K69" s="5">
        <v>7308527791</v>
      </c>
      <c r="L69" s="5">
        <v>9556471110</v>
      </c>
      <c r="M69" s="5">
        <v>618300085</v>
      </c>
    </row>
    <row r="70" spans="2:13" ht="15.5" x14ac:dyDescent="0.35">
      <c r="C70" t="s">
        <v>88</v>
      </c>
      <c r="D70" s="5">
        <v>170957316</v>
      </c>
      <c r="E70" s="5">
        <v>743392000</v>
      </c>
      <c r="G70" s="5">
        <v>-307650295</v>
      </c>
      <c r="I70" s="5">
        <v>743392000</v>
      </c>
      <c r="J70" s="5">
        <v>-307650295</v>
      </c>
      <c r="K70" s="5">
        <v>-24700936</v>
      </c>
      <c r="L70" s="5">
        <v>14440920</v>
      </c>
      <c r="M70" s="5">
        <v>-69912960</v>
      </c>
    </row>
    <row r="71" spans="2:13" ht="15.5" x14ac:dyDescent="0.35">
      <c r="C71" t="s">
        <v>89</v>
      </c>
      <c r="D71" s="5">
        <v>-8713625891</v>
      </c>
      <c r="E71" s="5">
        <v>-21855064595</v>
      </c>
      <c r="F71" s="5">
        <v>988781385</v>
      </c>
      <c r="G71" s="5">
        <v>-185330893</v>
      </c>
      <c r="I71" s="5">
        <v>-20866283210</v>
      </c>
      <c r="J71" s="5">
        <v>2197315137</v>
      </c>
      <c r="K71" s="5">
        <v>7283826855</v>
      </c>
      <c r="L71" s="5">
        <v>9570912030</v>
      </c>
      <c r="M71" s="5">
        <v>548387125</v>
      </c>
    </row>
    <row r="72" spans="2:13" ht="15.5" x14ac:dyDescent="0.35">
      <c r="C72" t="s">
        <v>90</v>
      </c>
      <c r="D72" s="5">
        <v>-8884583207</v>
      </c>
      <c r="E72" s="5">
        <v>-22598456595</v>
      </c>
      <c r="F72" s="5">
        <v>988781385</v>
      </c>
      <c r="G72" s="5">
        <v>122319402</v>
      </c>
      <c r="I72" s="5">
        <v>-21609675210</v>
      </c>
      <c r="J72" s="5">
        <v>2504965432</v>
      </c>
      <c r="K72" s="5">
        <v>7308527791</v>
      </c>
      <c r="L72" s="5">
        <v>9556471110</v>
      </c>
      <c r="M72" s="5">
        <v>618300085</v>
      </c>
    </row>
    <row r="73" spans="2:13" ht="15.5" x14ac:dyDescent="0.35">
      <c r="C73" t="s">
        <v>8</v>
      </c>
      <c r="D73" s="5">
        <v>-8713625891</v>
      </c>
      <c r="E73" s="5">
        <v>-21855064595</v>
      </c>
      <c r="F73" s="5">
        <v>988781385</v>
      </c>
      <c r="G73" s="5">
        <v>-185330893</v>
      </c>
      <c r="I73" s="5">
        <v>-20866283210</v>
      </c>
      <c r="J73" s="5">
        <v>2197315137</v>
      </c>
      <c r="K73" s="5">
        <v>7283826855</v>
      </c>
      <c r="L73" s="5">
        <v>9570912030</v>
      </c>
      <c r="M73" s="5">
        <v>548387125</v>
      </c>
    </row>
    <row r="74" spans="2:13" ht="15.5" x14ac:dyDescent="0.35">
      <c r="C74" t="s">
        <v>91</v>
      </c>
    </row>
    <row r="75" spans="2:13" ht="15.5" x14ac:dyDescent="0.35">
      <c r="C75" t="s">
        <v>92</v>
      </c>
      <c r="D75" s="5">
        <v>-8884583207</v>
      </c>
      <c r="E75" s="5">
        <v>-22598456595</v>
      </c>
      <c r="F75" s="5">
        <v>988781385</v>
      </c>
      <c r="G75" s="5">
        <v>122319402</v>
      </c>
      <c r="I75" s="5">
        <v>-21609675210</v>
      </c>
      <c r="J75" s="5">
        <v>2504965432</v>
      </c>
      <c r="K75" s="5">
        <v>7308527791</v>
      </c>
      <c r="L75" s="5">
        <v>9556471110</v>
      </c>
      <c r="M75" s="5">
        <v>618300085</v>
      </c>
    </row>
    <row r="76" spans="2:13" ht="15.5" x14ac:dyDescent="0.35">
      <c r="C76" t="s">
        <v>93</v>
      </c>
      <c r="D76" s="5">
        <v>-8713625891</v>
      </c>
      <c r="E76" s="5">
        <v>-21855064595</v>
      </c>
      <c r="F76" s="5">
        <v>988781385</v>
      </c>
      <c r="G76" s="5">
        <v>-185330893</v>
      </c>
      <c r="I76" s="5">
        <v>-20866283210</v>
      </c>
      <c r="J76" s="5">
        <v>2197315137</v>
      </c>
      <c r="K76" s="5">
        <v>7283826855</v>
      </c>
      <c r="L76" s="5">
        <v>9570912030</v>
      </c>
      <c r="M76" s="5">
        <v>548387125</v>
      </c>
    </row>
    <row r="77" spans="2:13" ht="15.5" x14ac:dyDescent="0.35">
      <c r="C77" t="s">
        <v>94</v>
      </c>
      <c r="D77" s="5">
        <v>-8713625891</v>
      </c>
      <c r="E77" s="5">
        <v>-21855064595</v>
      </c>
      <c r="F77" s="5">
        <v>988781385</v>
      </c>
      <c r="G77" s="5">
        <v>-185330893</v>
      </c>
      <c r="I77" s="5">
        <v>-20866283210</v>
      </c>
      <c r="J77" s="5">
        <v>2197315137</v>
      </c>
      <c r="K77" s="5">
        <v>7283826855</v>
      </c>
      <c r="L77" s="5">
        <v>9570912030</v>
      </c>
      <c r="M77" s="5">
        <v>548387125</v>
      </c>
    </row>
    <row r="79" spans="2:13" ht="15.5" x14ac:dyDescent="0.35">
      <c r="B79" t="s">
        <v>95</v>
      </c>
      <c r="C79" t="s">
        <v>96</v>
      </c>
    </row>
    <row r="80" spans="2:13" ht="15.5" x14ac:dyDescent="0.35">
      <c r="C80" t="s">
        <v>97</v>
      </c>
    </row>
    <row r="81" spans="3:13" ht="15.5" x14ac:dyDescent="0.35">
      <c r="C81" t="s">
        <v>20</v>
      </c>
      <c r="D81" s="5">
        <v>30297648254</v>
      </c>
      <c r="E81" s="5">
        <v>30346817341</v>
      </c>
      <c r="F81" s="5">
        <v>31560465297</v>
      </c>
      <c r="G81" s="5">
        <v>30117958664</v>
      </c>
      <c r="I81" s="5">
        <v>30346817341</v>
      </c>
      <c r="J81" s="5">
        <v>30117958664</v>
      </c>
      <c r="K81" s="5">
        <v>89341423</v>
      </c>
      <c r="L81" s="5">
        <v>96580696</v>
      </c>
      <c r="M81" s="5">
        <v>2722658509</v>
      </c>
    </row>
    <row r="82" spans="3:13" ht="15.5" x14ac:dyDescent="0.35">
      <c r="C82" t="s">
        <v>98</v>
      </c>
      <c r="D82" s="5">
        <v>18874072901</v>
      </c>
      <c r="E82" s="5">
        <v>8471642184</v>
      </c>
      <c r="F82" s="5">
        <v>16906033414</v>
      </c>
      <c r="G82" s="5">
        <v>25609178301</v>
      </c>
      <c r="I82" s="5">
        <v>8471642184</v>
      </c>
      <c r="J82" s="5">
        <v>25609178301</v>
      </c>
      <c r="K82" s="5">
        <v>19586270842</v>
      </c>
      <c r="L82" s="5">
        <v>17204964372</v>
      </c>
      <c r="M82" s="5">
        <v>1050189682</v>
      </c>
    </row>
    <row r="83" spans="3:13" ht="15.5" x14ac:dyDescent="0.35">
      <c r="C83" t="s">
        <v>99</v>
      </c>
      <c r="D83" s="5">
        <v>805873666</v>
      </c>
      <c r="E83" s="5">
        <v>857376166</v>
      </c>
      <c r="F83" s="5">
        <v>512138742</v>
      </c>
      <c r="G83" s="5">
        <v>473645242</v>
      </c>
      <c r="I83" s="5">
        <v>857376166</v>
      </c>
      <c r="J83" s="5">
        <v>473645242</v>
      </c>
      <c r="K83" s="5">
        <v>502115455</v>
      </c>
      <c r="L83" s="5">
        <v>221065988</v>
      </c>
      <c r="M83" s="5">
        <v>353941068</v>
      </c>
    </row>
    <row r="84" spans="3:13" ht="15.5" x14ac:dyDescent="0.35">
      <c r="C84" t="s">
        <v>100</v>
      </c>
      <c r="D84" s="5">
        <v>18874072901</v>
      </c>
      <c r="E84" s="5">
        <v>8471642184</v>
      </c>
      <c r="F84" s="5">
        <v>16906033414</v>
      </c>
      <c r="G84" s="5">
        <v>25609178301</v>
      </c>
      <c r="I84" s="5">
        <v>8471642184</v>
      </c>
      <c r="J84" s="5">
        <v>25609178301</v>
      </c>
      <c r="K84" s="5">
        <v>19586270842</v>
      </c>
      <c r="L84" s="5">
        <v>17204964372</v>
      </c>
      <c r="M84" s="5">
        <v>1050189682</v>
      </c>
    </row>
    <row r="85" spans="3:13" ht="15.5" x14ac:dyDescent="0.35">
      <c r="C85" t="s">
        <v>101</v>
      </c>
      <c r="D85" s="5">
        <v>36999915</v>
      </c>
      <c r="E85" s="5">
        <v>19499915</v>
      </c>
      <c r="F85" s="5">
        <v>73116521</v>
      </c>
      <c r="G85" s="5">
        <v>70116521</v>
      </c>
      <c r="I85" s="5">
        <v>19499915</v>
      </c>
      <c r="J85" s="5">
        <v>70116521</v>
      </c>
      <c r="K85" s="5">
        <v>438123570</v>
      </c>
      <c r="L85" s="5">
        <v>6237853750</v>
      </c>
      <c r="M85" s="5">
        <v>4613936001</v>
      </c>
    </row>
    <row r="86" spans="3:13" ht="15.5" x14ac:dyDescent="0.35">
      <c r="C86" t="s">
        <v>247</v>
      </c>
      <c r="L86" s="5">
        <v>2061045680</v>
      </c>
      <c r="M86" s="5">
        <v>1592335680</v>
      </c>
    </row>
    <row r="87" spans="3:13" ht="15.5" x14ac:dyDescent="0.35">
      <c r="C87" t="s">
        <v>102</v>
      </c>
      <c r="D87" s="5">
        <v>36999915</v>
      </c>
      <c r="E87" s="5">
        <v>19499915</v>
      </c>
      <c r="F87" s="5">
        <v>73116521</v>
      </c>
      <c r="G87" s="5">
        <v>70116521</v>
      </c>
      <c r="I87" s="5">
        <v>19499915</v>
      </c>
      <c r="J87" s="5">
        <v>70116521</v>
      </c>
      <c r="K87" s="5">
        <v>438123570</v>
      </c>
      <c r="L87" s="5">
        <v>6237853750</v>
      </c>
      <c r="M87" s="5">
        <v>4613936001</v>
      </c>
    </row>
    <row r="88" spans="3:13" ht="15.5" x14ac:dyDescent="0.35">
      <c r="C88" t="s">
        <v>81</v>
      </c>
      <c r="D88" s="5">
        <v>526526045</v>
      </c>
      <c r="E88" s="5">
        <v>355568729</v>
      </c>
      <c r="F88" s="5">
        <v>-387823271</v>
      </c>
      <c r="G88" s="5">
        <v>-387823271</v>
      </c>
      <c r="I88" s="5">
        <v>355568729</v>
      </c>
      <c r="J88" s="5">
        <v>-387823271</v>
      </c>
      <c r="K88" s="5">
        <v>-80172976</v>
      </c>
      <c r="L88" s="5">
        <v>-55472040</v>
      </c>
      <c r="M88" s="5">
        <v>-69912960</v>
      </c>
    </row>
    <row r="89" spans="3:13" ht="15.5" x14ac:dyDescent="0.35">
      <c r="C89" t="s">
        <v>104</v>
      </c>
      <c r="D89" s="5">
        <v>83564424466</v>
      </c>
      <c r="E89" s="5">
        <v>65150007451</v>
      </c>
      <c r="F89" s="5">
        <v>86819090643</v>
      </c>
      <c r="G89" s="5">
        <v>101245697926</v>
      </c>
      <c r="I89" s="5">
        <v>65150007451</v>
      </c>
      <c r="J89" s="5">
        <v>101245697926</v>
      </c>
      <c r="K89" s="5">
        <v>46237738648</v>
      </c>
      <c r="L89" s="5">
        <v>32691595687</v>
      </c>
      <c r="M89" s="5">
        <v>10439666259</v>
      </c>
    </row>
    <row r="90" spans="3:13" ht="15.5" x14ac:dyDescent="0.35">
      <c r="C90" t="s">
        <v>105</v>
      </c>
    </row>
    <row r="91" spans="3:13" ht="15.5" x14ac:dyDescent="0.35">
      <c r="C91" t="s">
        <v>108</v>
      </c>
      <c r="D91" s="5">
        <v>880522284</v>
      </c>
      <c r="E91" s="5">
        <v>1091971651</v>
      </c>
      <c r="F91" s="5">
        <v>906960375</v>
      </c>
      <c r="G91" s="5">
        <v>906960375</v>
      </c>
      <c r="I91" s="5">
        <v>1091971651</v>
      </c>
      <c r="J91" s="5">
        <v>906960375</v>
      </c>
      <c r="K91" s="5">
        <v>615023215</v>
      </c>
      <c r="L91" s="5">
        <v>137016220</v>
      </c>
      <c r="M91" s="5">
        <v>97615320</v>
      </c>
    </row>
    <row r="92" spans="3:13" ht="15.5" x14ac:dyDescent="0.35">
      <c r="C92" t="s">
        <v>106</v>
      </c>
      <c r="D92" s="5">
        <v>7959727270</v>
      </c>
      <c r="E92" s="5">
        <v>7989390905</v>
      </c>
      <c r="F92" s="5">
        <v>8051028207</v>
      </c>
      <c r="G92" s="5">
        <v>8129796640</v>
      </c>
      <c r="I92" s="5">
        <v>7989390905</v>
      </c>
      <c r="J92" s="5">
        <v>8129796640</v>
      </c>
      <c r="K92" s="5">
        <v>8362886948</v>
      </c>
      <c r="L92" s="5">
        <v>805957325</v>
      </c>
      <c r="M92" s="5">
        <v>1008574549</v>
      </c>
    </row>
    <row r="93" spans="3:13" ht="15.5" x14ac:dyDescent="0.35">
      <c r="C93" t="s">
        <v>109</v>
      </c>
      <c r="D93" s="5">
        <v>34586791893</v>
      </c>
      <c r="E93" s="5">
        <v>23557909948</v>
      </c>
      <c r="F93" s="5">
        <v>20260456792</v>
      </c>
      <c r="G93" s="5">
        <v>9454742097</v>
      </c>
      <c r="I93" s="5">
        <v>23557909948</v>
      </c>
      <c r="J93" s="5">
        <v>9454742097</v>
      </c>
      <c r="K93" s="5">
        <v>8977910163</v>
      </c>
      <c r="L93" s="5">
        <v>942973545</v>
      </c>
      <c r="M93" s="5">
        <v>1106189869</v>
      </c>
    </row>
    <row r="94" spans="3:13" ht="15.5" x14ac:dyDescent="0.35">
      <c r="C94" t="s">
        <v>110</v>
      </c>
      <c r="D94" s="5">
        <v>118151216359</v>
      </c>
      <c r="E94" s="5">
        <v>88707917399</v>
      </c>
      <c r="F94" s="5">
        <v>107079547435</v>
      </c>
      <c r="G94" s="5">
        <v>110700440023</v>
      </c>
      <c r="I94" s="5">
        <v>88707917399</v>
      </c>
      <c r="J94" s="5">
        <v>110700440023</v>
      </c>
      <c r="K94" s="5">
        <v>55215648811</v>
      </c>
      <c r="L94" s="5">
        <v>33634569232</v>
      </c>
      <c r="M94" s="5">
        <v>11545856128</v>
      </c>
    </row>
    <row r="95" spans="3:13" ht="15.5" x14ac:dyDescent="0.35">
      <c r="C95" t="s">
        <v>111</v>
      </c>
    </row>
    <row r="96" spans="3:13" ht="15.5" x14ac:dyDescent="0.35">
      <c r="C96" t="s">
        <v>112</v>
      </c>
    </row>
    <row r="97" spans="3:13" ht="15.5" x14ac:dyDescent="0.35">
      <c r="C97" t="s">
        <v>113</v>
      </c>
      <c r="D97" s="5">
        <v>24375776117</v>
      </c>
      <c r="E97" s="5">
        <v>24147211057</v>
      </c>
      <c r="F97" s="5">
        <v>20595353325</v>
      </c>
      <c r="G97" s="5">
        <v>25185618503</v>
      </c>
      <c r="I97" s="5">
        <v>24147211057</v>
      </c>
      <c r="J97" s="5">
        <v>25185618503</v>
      </c>
      <c r="K97" s="5">
        <v>18358329762</v>
      </c>
      <c r="L97" s="5">
        <v>15189722599</v>
      </c>
      <c r="M97" s="5">
        <v>7495315280</v>
      </c>
    </row>
    <row r="98" spans="3:13" ht="15.5" x14ac:dyDescent="0.35">
      <c r="C98" t="s">
        <v>250</v>
      </c>
      <c r="D98" s="5">
        <v>8401776175</v>
      </c>
      <c r="E98" s="5">
        <v>11968880398</v>
      </c>
      <c r="F98" s="5">
        <v>12787640740</v>
      </c>
      <c r="G98" s="5">
        <v>12789865445</v>
      </c>
      <c r="I98" s="5">
        <v>11968880398</v>
      </c>
      <c r="J98" s="5">
        <v>12789865445</v>
      </c>
      <c r="K98" s="5">
        <v>12374105139</v>
      </c>
      <c r="L98" s="5">
        <v>11193385671</v>
      </c>
      <c r="M98" s="5">
        <v>4400000000</v>
      </c>
    </row>
    <row r="99" spans="3:13" ht="15.5" x14ac:dyDescent="0.35">
      <c r="C99" t="s">
        <v>114</v>
      </c>
    </row>
    <row r="100" spans="3:13" ht="15.5" x14ac:dyDescent="0.35">
      <c r="C100" t="s">
        <v>251</v>
      </c>
      <c r="D100" s="5">
        <v>805873666</v>
      </c>
      <c r="E100" s="5">
        <v>857376166</v>
      </c>
      <c r="F100" s="5">
        <v>512138742</v>
      </c>
      <c r="G100" s="5">
        <v>473645242</v>
      </c>
      <c r="I100" s="5">
        <v>857376166</v>
      </c>
      <c r="J100" s="5">
        <v>473645242</v>
      </c>
      <c r="K100" s="5">
        <v>502115455</v>
      </c>
      <c r="L100" s="5">
        <v>221065988</v>
      </c>
      <c r="M100" s="5">
        <v>353941068</v>
      </c>
    </row>
    <row r="101" spans="3:13" ht="15.5" x14ac:dyDescent="0.35">
      <c r="C101" t="s">
        <v>117</v>
      </c>
      <c r="E101" s="5">
        <v>158608000</v>
      </c>
      <c r="G101" s="5">
        <v>148462500</v>
      </c>
      <c r="I101" s="5">
        <v>158608000</v>
      </c>
      <c r="J101" s="5">
        <v>148462500</v>
      </c>
      <c r="K101" s="5">
        <v>126939600</v>
      </c>
      <c r="M101" s="5">
        <v>73942923</v>
      </c>
    </row>
    <row r="102" spans="3:13" ht="15.5" x14ac:dyDescent="0.35">
      <c r="C102" t="s">
        <v>116</v>
      </c>
      <c r="D102" s="5">
        <v>11044478158</v>
      </c>
      <c r="E102" s="5">
        <v>10953250812</v>
      </c>
      <c r="F102" s="5">
        <v>5450596009</v>
      </c>
      <c r="G102" s="5">
        <v>7872351876</v>
      </c>
      <c r="I102" s="5">
        <v>10953250812</v>
      </c>
      <c r="J102" s="5">
        <v>7872351876</v>
      </c>
      <c r="K102" s="5">
        <v>3355169568</v>
      </c>
      <c r="L102" s="5">
        <v>1669569695</v>
      </c>
      <c r="M102" s="5">
        <v>576716976</v>
      </c>
    </row>
    <row r="103" spans="3:13" ht="15.5" x14ac:dyDescent="0.35">
      <c r="C103" t="s">
        <v>322</v>
      </c>
    </row>
    <row r="104" spans="3:13" ht="15.5" x14ac:dyDescent="0.35">
      <c r="C104" t="s">
        <v>325</v>
      </c>
      <c r="D104" s="5">
        <v>4123648118</v>
      </c>
      <c r="E104" s="5">
        <v>209095681</v>
      </c>
      <c r="F104" s="5">
        <v>1844977834</v>
      </c>
      <c r="G104" s="5">
        <v>3901293440</v>
      </c>
      <c r="I104" s="5">
        <v>209095681</v>
      </c>
      <c r="J104" s="5">
        <v>3901293440</v>
      </c>
      <c r="K104" s="5">
        <v>2000000000</v>
      </c>
      <c r="L104" s="5">
        <v>2105701245</v>
      </c>
      <c r="M104" s="5">
        <v>2090714313</v>
      </c>
    </row>
    <row r="105" spans="3:13" ht="15.5" x14ac:dyDescent="0.35">
      <c r="C105" t="s">
        <v>122</v>
      </c>
      <c r="D105" s="5">
        <v>3041926888</v>
      </c>
      <c r="E105" s="5">
        <v>974739412</v>
      </c>
      <c r="F105" s="5">
        <v>1752225100</v>
      </c>
      <c r="G105" s="5">
        <v>1771633895</v>
      </c>
      <c r="I105" s="5">
        <v>974739412</v>
      </c>
      <c r="J105" s="5">
        <v>1771633895</v>
      </c>
      <c r="K105" s="5">
        <v>751446561</v>
      </c>
      <c r="L105" s="5">
        <v>5372801000</v>
      </c>
      <c r="M105" s="5">
        <v>549407245</v>
      </c>
    </row>
    <row r="106" spans="3:13" ht="15.5" x14ac:dyDescent="0.35">
      <c r="C106" t="s">
        <v>123</v>
      </c>
      <c r="D106" s="5">
        <v>3041926888</v>
      </c>
      <c r="E106" s="5">
        <v>974739412</v>
      </c>
      <c r="F106" s="5">
        <v>1752225100</v>
      </c>
      <c r="G106" s="5">
        <v>1771633895</v>
      </c>
      <c r="I106" s="5">
        <v>974739412</v>
      </c>
      <c r="J106" s="5">
        <v>1771633895</v>
      </c>
      <c r="K106" s="5">
        <v>751446561</v>
      </c>
      <c r="L106" s="5">
        <v>5372801000</v>
      </c>
      <c r="M106" s="5">
        <v>549407245</v>
      </c>
    </row>
    <row r="107" spans="3:13" ht="15.5" x14ac:dyDescent="0.35">
      <c r="C107" t="s">
        <v>119</v>
      </c>
    </row>
    <row r="108" spans="3:13" ht="15.5" x14ac:dyDescent="0.35">
      <c r="C108" t="s">
        <v>255</v>
      </c>
      <c r="D108" s="5">
        <v>2333764503</v>
      </c>
    </row>
    <row r="109" spans="3:13" ht="15.5" x14ac:dyDescent="0.35">
      <c r="C109" t="s">
        <v>121</v>
      </c>
      <c r="D109" s="5">
        <v>2389854044</v>
      </c>
      <c r="E109" s="5">
        <v>80050774</v>
      </c>
      <c r="F109" s="5">
        <v>279560462</v>
      </c>
      <c r="G109" s="5">
        <v>298969257</v>
      </c>
      <c r="I109" s="5">
        <v>80050774</v>
      </c>
      <c r="J109" s="5">
        <v>298969257</v>
      </c>
      <c r="M109" s="5">
        <v>105701245</v>
      </c>
    </row>
    <row r="110" spans="3:13" ht="15.5" x14ac:dyDescent="0.35">
      <c r="C110" t="s">
        <v>124</v>
      </c>
      <c r="D110" s="5">
        <v>27417703005</v>
      </c>
      <c r="E110" s="5">
        <v>25121950469</v>
      </c>
      <c r="F110" s="5">
        <v>22347578425</v>
      </c>
      <c r="G110" s="5">
        <v>26957252398</v>
      </c>
      <c r="I110" s="5">
        <v>25121950469</v>
      </c>
      <c r="J110" s="5">
        <v>26957252398</v>
      </c>
      <c r="K110" s="5">
        <v>19109776323</v>
      </c>
      <c r="L110" s="5">
        <v>20562523599</v>
      </c>
      <c r="M110" s="5">
        <v>8044722525</v>
      </c>
    </row>
    <row r="111" spans="3:13" ht="15.5" x14ac:dyDescent="0.35">
      <c r="C111" t="s">
        <v>125</v>
      </c>
    </row>
    <row r="112" spans="3:13" ht="15.5" x14ac:dyDescent="0.35">
      <c r="C112" t="s">
        <v>126</v>
      </c>
      <c r="D112" s="5">
        <v>52161621160</v>
      </c>
      <c r="E112" s="5">
        <v>38350000000</v>
      </c>
      <c r="F112" s="5">
        <v>38350000000</v>
      </c>
      <c r="G112" s="5">
        <v>38350000000</v>
      </c>
      <c r="I112" s="5">
        <v>38350000000</v>
      </c>
      <c r="J112" s="5">
        <v>38350000000</v>
      </c>
      <c r="K112" s="5">
        <v>28750000000</v>
      </c>
      <c r="L112" s="5">
        <v>2000000000</v>
      </c>
      <c r="M112" s="5">
        <v>2000000000</v>
      </c>
    </row>
    <row r="113" spans="2:13" ht="15.5" x14ac:dyDescent="0.35">
      <c r="C113" t="s">
        <v>127</v>
      </c>
      <c r="D113" s="5">
        <v>58598613670</v>
      </c>
      <c r="E113" s="5">
        <v>36549062515</v>
      </c>
      <c r="F113" s="5">
        <v>35840000000</v>
      </c>
      <c r="G113" s="5">
        <v>35840000000</v>
      </c>
      <c r="I113" s="5">
        <v>36549062515</v>
      </c>
      <c r="J113" s="5">
        <v>35840000000</v>
      </c>
    </row>
    <row r="114" spans="2:13" ht="15.5" x14ac:dyDescent="0.35">
      <c r="C114" t="s">
        <v>128</v>
      </c>
      <c r="D114" s="5">
        <v>-20553247521</v>
      </c>
      <c r="E114" s="5">
        <v>-11668664314</v>
      </c>
      <c r="F114" s="5">
        <v>10929792281</v>
      </c>
      <c r="G114" s="5">
        <v>9941010896</v>
      </c>
      <c r="I114" s="5">
        <v>-11668664314</v>
      </c>
      <c r="J114" s="5">
        <v>9941010896</v>
      </c>
      <c r="K114" s="5">
        <v>7436045464</v>
      </c>
      <c r="L114" s="5">
        <v>11127517673</v>
      </c>
      <c r="M114" s="5">
        <v>1571046563</v>
      </c>
    </row>
    <row r="115" spans="2:13" ht="15.5" x14ac:dyDescent="0.35">
      <c r="C115" t="s">
        <v>257</v>
      </c>
      <c r="E115" s="5">
        <v>400000000</v>
      </c>
      <c r="F115" s="5">
        <v>400000000</v>
      </c>
      <c r="G115" s="5">
        <v>400000000</v>
      </c>
      <c r="I115" s="5">
        <v>400000000</v>
      </c>
      <c r="J115" s="5">
        <v>400000000</v>
      </c>
      <c r="K115" s="5">
        <v>400000000</v>
      </c>
    </row>
    <row r="116" spans="2:13" ht="15.5" x14ac:dyDescent="0.35">
      <c r="C116" t="s">
        <v>258</v>
      </c>
      <c r="D116" s="5">
        <v>-20553247521</v>
      </c>
      <c r="E116" s="5">
        <v>-12068664314</v>
      </c>
      <c r="F116" s="5">
        <v>10529792281</v>
      </c>
      <c r="G116" s="5">
        <v>9541010896</v>
      </c>
      <c r="I116" s="5">
        <v>-12068664314</v>
      </c>
      <c r="J116" s="5">
        <v>9541010896</v>
      </c>
      <c r="K116" s="5">
        <v>7036045464</v>
      </c>
      <c r="L116" s="5">
        <v>11127517673</v>
      </c>
      <c r="M116" s="5">
        <v>1571046563</v>
      </c>
    </row>
    <row r="117" spans="2:13" ht="15.5" x14ac:dyDescent="0.35">
      <c r="C117" t="s">
        <v>259</v>
      </c>
      <c r="D117" s="5">
        <v>-20553247521</v>
      </c>
      <c r="E117" s="5">
        <v>-11668664314</v>
      </c>
      <c r="F117" s="5">
        <v>10929792281</v>
      </c>
      <c r="G117" s="5">
        <v>9941010896</v>
      </c>
      <c r="I117" s="5">
        <v>-11668664314</v>
      </c>
      <c r="J117" s="5">
        <v>9941010896</v>
      </c>
      <c r="K117" s="5">
        <v>7436045464</v>
      </c>
      <c r="L117" s="5">
        <v>11127517673</v>
      </c>
      <c r="M117" s="5">
        <v>1571046563</v>
      </c>
    </row>
    <row r="118" spans="2:13" ht="15.5" x14ac:dyDescent="0.35">
      <c r="C118" t="s">
        <v>260</v>
      </c>
    </row>
    <row r="119" spans="2:13" ht="15.5" x14ac:dyDescent="0.35">
      <c r="C119" t="s">
        <v>10</v>
      </c>
      <c r="D119" s="5">
        <v>90733513354</v>
      </c>
      <c r="E119" s="5">
        <v>63585966930</v>
      </c>
      <c r="F119" s="5">
        <v>84731969010</v>
      </c>
      <c r="G119" s="5">
        <v>83743187625</v>
      </c>
      <c r="I119" s="5">
        <v>63585966930</v>
      </c>
      <c r="J119" s="5">
        <v>83743187625</v>
      </c>
      <c r="K119" s="5">
        <v>36105872488</v>
      </c>
      <c r="L119" s="5">
        <v>13072045633</v>
      </c>
      <c r="M119" s="5">
        <v>3501133603</v>
      </c>
    </row>
    <row r="120" spans="2:13" ht="15.5" x14ac:dyDescent="0.35">
      <c r="C120" t="s">
        <v>129</v>
      </c>
      <c r="D120" s="5">
        <v>118151216359</v>
      </c>
      <c r="E120" s="5">
        <v>88707917399</v>
      </c>
      <c r="F120" s="5">
        <v>107079547435</v>
      </c>
      <c r="G120" s="5">
        <v>110700440023</v>
      </c>
      <c r="I120" s="5">
        <v>88707917399</v>
      </c>
      <c r="J120" s="5">
        <v>110700440023</v>
      </c>
      <c r="K120" s="5">
        <v>55215648811</v>
      </c>
      <c r="L120" s="5">
        <v>33634569232</v>
      </c>
      <c r="M120" s="5">
        <v>11545856128</v>
      </c>
    </row>
    <row r="121" spans="2:13" ht="15.5" x14ac:dyDescent="0.35">
      <c r="C121" t="s">
        <v>130</v>
      </c>
      <c r="D121" s="5">
        <v>2608081058</v>
      </c>
      <c r="E121" s="5">
        <v>1917500000</v>
      </c>
      <c r="F121" s="5">
        <v>1917500000</v>
      </c>
      <c r="G121" s="5">
        <v>1917500000</v>
      </c>
      <c r="I121" s="5">
        <v>1917500000</v>
      </c>
      <c r="J121" s="5">
        <v>1917500000</v>
      </c>
      <c r="K121" s="5">
        <v>1437500000</v>
      </c>
      <c r="L121" s="5">
        <v>2000</v>
      </c>
      <c r="M121" s="5">
        <v>2000</v>
      </c>
    </row>
    <row r="123" spans="2:13" ht="15.5" x14ac:dyDescent="0.35">
      <c r="B123" t="s">
        <v>131</v>
      </c>
      <c r="C123" t="s">
        <v>132</v>
      </c>
      <c r="D123" s="5">
        <v>-27085592801</v>
      </c>
      <c r="E123" s="5">
        <v>5694041271</v>
      </c>
      <c r="F123" s="5">
        <v>12791418538</v>
      </c>
      <c r="G123" s="5">
        <v>-8396665855</v>
      </c>
      <c r="I123" s="5">
        <v>18485459809</v>
      </c>
      <c r="J123" s="5">
        <v>-17506229123</v>
      </c>
      <c r="K123" s="5">
        <v>-7539131721</v>
      </c>
      <c r="L123" s="5">
        <v>-8842136173</v>
      </c>
      <c r="M123" s="5">
        <v>-2055225712</v>
      </c>
    </row>
    <row r="124" spans="2:13" ht="15.5" x14ac:dyDescent="0.35">
      <c r="C124" t="s">
        <v>133</v>
      </c>
      <c r="D124" s="5">
        <v>6884498205</v>
      </c>
      <c r="E124" s="5">
        <v>14226320191</v>
      </c>
      <c r="F124" s="5">
        <v>33943076064</v>
      </c>
      <c r="G124" s="5">
        <v>13889839721</v>
      </c>
      <c r="I124" s="5">
        <v>48169396255</v>
      </c>
      <c r="J124" s="5">
        <v>53100130063</v>
      </c>
      <c r="K124" s="5">
        <v>33963167238</v>
      </c>
      <c r="L124" s="5">
        <v>26242172880</v>
      </c>
      <c r="M124" s="5">
        <v>9775253481</v>
      </c>
    </row>
    <row r="125" spans="2:13" ht="15.5" x14ac:dyDescent="0.35">
      <c r="C125" t="s">
        <v>134</v>
      </c>
      <c r="D125" s="5">
        <v>-28427405712</v>
      </c>
      <c r="E125" s="5">
        <v>-4672172724</v>
      </c>
      <c r="F125" s="5">
        <v>-9049719794</v>
      </c>
      <c r="G125" s="5">
        <v>-16219560623</v>
      </c>
      <c r="I125" s="5">
        <v>-13721892518</v>
      </c>
      <c r="J125" s="5">
        <v>-60195510922</v>
      </c>
      <c r="K125" s="5">
        <v>-30638320824</v>
      </c>
      <c r="L125" s="5">
        <v>-28798530570</v>
      </c>
      <c r="M125" s="5">
        <v>-8441187278</v>
      </c>
    </row>
    <row r="126" spans="2:13" ht="15.5" x14ac:dyDescent="0.35">
      <c r="C126" t="s">
        <v>135</v>
      </c>
      <c r="D126" s="5">
        <v>-4357435746</v>
      </c>
      <c r="E126" s="5">
        <v>-5340846665</v>
      </c>
      <c r="F126" s="5">
        <v>-8018130829</v>
      </c>
      <c r="G126" s="5">
        <v>-8797962496</v>
      </c>
      <c r="I126" s="5">
        <v>-13358977494</v>
      </c>
      <c r="J126" s="5">
        <v>-11583925004</v>
      </c>
      <c r="K126" s="5">
        <v>-9784470095</v>
      </c>
      <c r="L126" s="5">
        <v>-5197543066</v>
      </c>
      <c r="M126" s="5">
        <v>-2385210051</v>
      </c>
    </row>
    <row r="127" spans="2:13" ht="15.5" x14ac:dyDescent="0.35">
      <c r="C127" t="s">
        <v>261</v>
      </c>
      <c r="D127" s="5">
        <v>23707063</v>
      </c>
      <c r="E127" s="5">
        <v>3906987</v>
      </c>
      <c r="F127" s="5">
        <v>100040348</v>
      </c>
      <c r="G127" s="5">
        <v>147157505</v>
      </c>
      <c r="I127" s="5">
        <v>103947335</v>
      </c>
      <c r="J127" s="5">
        <v>183344696</v>
      </c>
      <c r="K127" s="5">
        <v>222618132</v>
      </c>
      <c r="L127" s="5">
        <v>423536221</v>
      </c>
      <c r="M127" s="5">
        <v>421678553</v>
      </c>
    </row>
    <row r="128" spans="2:13" ht="15.5" x14ac:dyDescent="0.35">
      <c r="C128" t="s">
        <v>265</v>
      </c>
      <c r="D128" s="5">
        <v>-1121466957</v>
      </c>
      <c r="E128" s="5">
        <v>-1109277591</v>
      </c>
      <c r="F128" s="5">
        <v>-1105006924</v>
      </c>
      <c r="G128" s="5">
        <v>-1127410707</v>
      </c>
      <c r="I128" s="5">
        <v>-2214284515</v>
      </c>
      <c r="J128" s="5">
        <v>-2161110988</v>
      </c>
      <c r="K128" s="5">
        <v>-1655851260</v>
      </c>
      <c r="L128" s="5">
        <v>-1472896631</v>
      </c>
      <c r="M128" s="5">
        <v>-1223902372</v>
      </c>
    </row>
    <row r="129" spans="3:13" ht="15.5" x14ac:dyDescent="0.35">
      <c r="C129" t="s">
        <v>679</v>
      </c>
    </row>
    <row r="130" spans="3:13" ht="15.5" x14ac:dyDescent="0.35">
      <c r="C130" t="s">
        <v>263</v>
      </c>
      <c r="D130" s="5">
        <v>-87489654</v>
      </c>
      <c r="E130" s="5">
        <v>2586111073</v>
      </c>
      <c r="F130" s="5">
        <v>-3078840327</v>
      </c>
      <c r="G130" s="5">
        <v>3710270746</v>
      </c>
      <c r="I130" s="5">
        <v>-492729254</v>
      </c>
      <c r="J130" s="5">
        <v>3150843032</v>
      </c>
      <c r="K130" s="5">
        <v>353725088</v>
      </c>
      <c r="L130" s="5">
        <v>-38875007</v>
      </c>
      <c r="M130" s="5">
        <v>-201858045</v>
      </c>
    </row>
    <row r="131" spans="3:13" ht="15.5" x14ac:dyDescent="0.35">
      <c r="C131" t="s">
        <v>245</v>
      </c>
      <c r="G131" s="5">
        <v>999999</v>
      </c>
    </row>
    <row r="132" spans="3:13" ht="15.5" x14ac:dyDescent="0.35">
      <c r="C132" t="s">
        <v>139</v>
      </c>
      <c r="D132" s="5">
        <v>38518423799</v>
      </c>
      <c r="E132" s="5">
        <v>-3645089668</v>
      </c>
      <c r="F132" s="5">
        <v>-377949106</v>
      </c>
      <c r="G132" s="5">
        <v>1675431929</v>
      </c>
      <c r="I132" s="5">
        <v>-4023038774</v>
      </c>
      <c r="J132" s="5">
        <v>47534846364</v>
      </c>
      <c r="K132" s="5">
        <v>12075018223</v>
      </c>
      <c r="L132" s="5">
        <v>7342671358</v>
      </c>
      <c r="M132" s="5">
        <v>-2728973347</v>
      </c>
    </row>
    <row r="133" spans="3:13" ht="15.5" x14ac:dyDescent="0.35">
      <c r="C133" t="s">
        <v>140</v>
      </c>
      <c r="D133" s="5">
        <v>-11482000085</v>
      </c>
      <c r="E133" s="5">
        <v>-3262599558</v>
      </c>
      <c r="F133" s="5">
        <v>-10970962800</v>
      </c>
      <c r="G133" s="5">
        <v>4734239</v>
      </c>
      <c r="I133" s="5">
        <v>-14233562358</v>
      </c>
      <c r="K133" s="5">
        <v>-4543125775</v>
      </c>
      <c r="L133" s="5">
        <v>-1126612998</v>
      </c>
      <c r="M133" s="5">
        <v>6587050353</v>
      </c>
    </row>
    <row r="134" spans="3:13" ht="15.5" x14ac:dyDescent="0.35">
      <c r="C134" t="s">
        <v>394</v>
      </c>
    </row>
    <row r="135" spans="3:13" ht="15.5" x14ac:dyDescent="0.35">
      <c r="C135" t="s">
        <v>143</v>
      </c>
      <c r="E135" s="5">
        <v>-14233562358</v>
      </c>
      <c r="G135" s="5">
        <v>4734239</v>
      </c>
      <c r="I135" s="5">
        <v>-14233562358</v>
      </c>
      <c r="K135" s="5">
        <v>-7849100552</v>
      </c>
      <c r="L135" s="5">
        <v>-84355900</v>
      </c>
      <c r="M135" s="5">
        <v>-561535270</v>
      </c>
    </row>
    <row r="136" spans="3:13" ht="15.5" x14ac:dyDescent="0.35">
      <c r="C136" t="s">
        <v>1516</v>
      </c>
      <c r="D136" s="5">
        <v>-11500000000</v>
      </c>
      <c r="E136" s="5">
        <v>10970962800</v>
      </c>
      <c r="F136" s="5">
        <v>-10970962800</v>
      </c>
    </row>
    <row r="137" spans="3:13" ht="15.5" x14ac:dyDescent="0.35">
      <c r="C137" t="s">
        <v>1109</v>
      </c>
      <c r="D137" s="5">
        <v>17999915</v>
      </c>
      <c r="K137" s="5">
        <v>3305974777</v>
      </c>
      <c r="L137" s="5">
        <v>619634946</v>
      </c>
      <c r="M137" s="5">
        <v>8705864451</v>
      </c>
    </row>
    <row r="138" spans="3:13" ht="15.5" x14ac:dyDescent="0.35">
      <c r="C138" t="s">
        <v>397</v>
      </c>
      <c r="L138" s="5">
        <v>-1661892044</v>
      </c>
      <c r="M138" s="5">
        <v>-1557278828</v>
      </c>
    </row>
    <row r="139" spans="3:13" ht="15.5" x14ac:dyDescent="0.35">
      <c r="C139" t="s">
        <v>148</v>
      </c>
      <c r="D139" s="5">
        <v>38518423799</v>
      </c>
      <c r="E139" s="5">
        <v>-3645089668</v>
      </c>
      <c r="F139" s="5">
        <v>-377949106</v>
      </c>
      <c r="G139" s="5">
        <v>1675431929</v>
      </c>
      <c r="I139" s="5">
        <v>-4023038774</v>
      </c>
      <c r="J139" s="5">
        <v>47534846364</v>
      </c>
      <c r="K139" s="5">
        <v>12075018223</v>
      </c>
      <c r="L139" s="5">
        <v>7342671358</v>
      </c>
      <c r="M139" s="5">
        <v>-2728973347</v>
      </c>
    </row>
    <row r="140" spans="3:13" ht="15.5" x14ac:dyDescent="0.35">
      <c r="C140" t="s">
        <v>1359</v>
      </c>
      <c r="J140" s="5">
        <v>45440000000</v>
      </c>
      <c r="K140" s="5">
        <v>11000000000</v>
      </c>
    </row>
    <row r="141" spans="3:13" ht="15.5" x14ac:dyDescent="0.35">
      <c r="C141" t="s">
        <v>1517</v>
      </c>
      <c r="D141" s="5">
        <v>-1233339720</v>
      </c>
      <c r="E141" s="5">
        <v>2224705</v>
      </c>
      <c r="F141" s="5">
        <v>-2224705</v>
      </c>
      <c r="G141" s="5">
        <v>-3654129</v>
      </c>
      <c r="J141" s="5">
        <v>415760306</v>
      </c>
      <c r="K141" s="5">
        <v>1180719468</v>
      </c>
      <c r="L141" s="5">
        <v>40607601731</v>
      </c>
      <c r="M141" s="5">
        <v>28153310930</v>
      </c>
    </row>
    <row r="142" spans="3:13" ht="15.5" x14ac:dyDescent="0.35">
      <c r="C142" t="s">
        <v>1518</v>
      </c>
      <c r="D142" s="5">
        <v>35861172315</v>
      </c>
      <c r="E142" s="5">
        <v>709062515</v>
      </c>
      <c r="I142" s="5">
        <v>709062515</v>
      </c>
    </row>
    <row r="143" spans="3:13" ht="15.5" x14ac:dyDescent="0.35">
      <c r="C143" t="s">
        <v>923</v>
      </c>
      <c r="E143" s="5">
        <v>-820985047</v>
      </c>
      <c r="I143" s="5">
        <v>-820985047</v>
      </c>
      <c r="L143" s="5">
        <v>-33814216060</v>
      </c>
      <c r="M143" s="5">
        <v>-30130279854</v>
      </c>
    </row>
    <row r="144" spans="3:13" ht="15.5" x14ac:dyDescent="0.35">
      <c r="C144" t="s">
        <v>1519</v>
      </c>
      <c r="L144" s="5">
        <v>1890000000</v>
      </c>
    </row>
    <row r="145" spans="2:13" ht="15.5" x14ac:dyDescent="0.35">
      <c r="C145" t="s">
        <v>1520</v>
      </c>
      <c r="L145" s="5">
        <v>-1250000000</v>
      </c>
    </row>
    <row r="146" spans="2:13" ht="15.5" x14ac:dyDescent="0.35">
      <c r="C146" t="s">
        <v>343</v>
      </c>
      <c r="D146" s="5">
        <v>-90000000</v>
      </c>
      <c r="E146" s="5">
        <v>-117999721</v>
      </c>
      <c r="F146" s="5">
        <v>-60000000</v>
      </c>
      <c r="G146" s="5">
        <v>-175000000</v>
      </c>
      <c r="I146" s="5">
        <v>-177999721</v>
      </c>
      <c r="J146" s="5">
        <v>-175000000</v>
      </c>
    </row>
    <row r="147" spans="2:13" ht="15.5" x14ac:dyDescent="0.35">
      <c r="C147" t="s">
        <v>1521</v>
      </c>
      <c r="D147" s="5">
        <v>3980591204</v>
      </c>
      <c r="E147" s="5">
        <v>-3417392120</v>
      </c>
      <c r="F147" s="5">
        <v>-315724401</v>
      </c>
      <c r="G147" s="5">
        <v>1854086058</v>
      </c>
      <c r="I147" s="5">
        <v>-3733116521</v>
      </c>
      <c r="J147" s="5">
        <v>1854086058</v>
      </c>
      <c r="K147" s="5">
        <v>-105701245</v>
      </c>
      <c r="L147" s="5">
        <v>-90714313</v>
      </c>
      <c r="M147" s="5">
        <v>-752004423</v>
      </c>
    </row>
    <row r="148" spans="2:13" ht="15.5" x14ac:dyDescent="0.35">
      <c r="C148" t="s">
        <v>157</v>
      </c>
      <c r="D148" s="5">
        <v>-49169087</v>
      </c>
      <c r="E148" s="5">
        <v>-1213647955</v>
      </c>
      <c r="F148" s="5">
        <v>1442506632</v>
      </c>
      <c r="G148" s="5">
        <v>-6716499687</v>
      </c>
      <c r="I148" s="5">
        <v>228858677</v>
      </c>
      <c r="J148" s="5">
        <v>30028617241</v>
      </c>
      <c r="K148" s="5">
        <v>-7239273</v>
      </c>
      <c r="L148" s="5">
        <v>-2626077813</v>
      </c>
      <c r="M148" s="5">
        <v>1802851294</v>
      </c>
    </row>
    <row r="149" spans="2:13" ht="15.5" x14ac:dyDescent="0.35">
      <c r="C149" t="s">
        <v>158</v>
      </c>
      <c r="D149" s="5">
        <v>30346817341</v>
      </c>
      <c r="F149" s="5">
        <v>30117958664</v>
      </c>
      <c r="I149" s="5">
        <v>30117958664</v>
      </c>
      <c r="J149" s="5">
        <v>89341423</v>
      </c>
      <c r="K149" s="5">
        <v>96580696</v>
      </c>
      <c r="L149" s="5">
        <v>2722658509</v>
      </c>
      <c r="M149" s="5">
        <v>919807215</v>
      </c>
    </row>
    <row r="150" spans="2:13" ht="15.5" x14ac:dyDescent="0.35">
      <c r="C150" t="s">
        <v>159</v>
      </c>
      <c r="D150" s="5">
        <v>30297648254</v>
      </c>
      <c r="E150" s="5">
        <v>-1213647955</v>
      </c>
      <c r="F150" s="5">
        <v>31560465296</v>
      </c>
      <c r="G150" s="5">
        <v>-6716499687</v>
      </c>
      <c r="I150" s="5">
        <v>30346817341</v>
      </c>
      <c r="J150" s="5">
        <v>30117958664</v>
      </c>
      <c r="K150" s="5">
        <v>89341423</v>
      </c>
      <c r="L150" s="5">
        <v>96580696</v>
      </c>
      <c r="M150" s="5">
        <v>2722658509</v>
      </c>
    </row>
    <row r="152" spans="2:13" ht="15.5" x14ac:dyDescent="0.35">
      <c r="B152" t="s">
        <v>160</v>
      </c>
      <c r="C152" t="s">
        <v>12</v>
      </c>
      <c r="D152" s="5">
        <v>2610000000</v>
      </c>
      <c r="E152" s="5">
        <v>1920000000</v>
      </c>
      <c r="F152" s="5">
        <v>1920000000</v>
      </c>
      <c r="G152" s="5">
        <v>1920000000</v>
      </c>
      <c r="I152" s="5">
        <v>1920000000</v>
      </c>
      <c r="J152" s="5">
        <v>1920000000</v>
      </c>
      <c r="K152" s="5">
        <v>1440000000</v>
      </c>
      <c r="L152" s="5">
        <v>0</v>
      </c>
      <c r="M152" s="5">
        <v>0</v>
      </c>
    </row>
    <row r="153" spans="2:13" ht="15.5" x14ac:dyDescent="0.35">
      <c r="C153" t="s">
        <v>161</v>
      </c>
      <c r="D153" s="6">
        <v>-3.41</v>
      </c>
      <c r="E153" s="6">
        <v>-11.79</v>
      </c>
      <c r="F153" s="6">
        <v>0.52</v>
      </c>
      <c r="G153" s="6">
        <v>0.06</v>
      </c>
    </row>
    <row r="154" spans="2:13" ht="15.5" x14ac:dyDescent="0.35">
      <c r="C154" t="s">
        <v>162</v>
      </c>
      <c r="D154" s="6">
        <v>-26.1</v>
      </c>
      <c r="E154" s="6">
        <v>-10.35</v>
      </c>
      <c r="F154" s="6">
        <v>140.38</v>
      </c>
      <c r="G154" s="5">
        <v>5100</v>
      </c>
    </row>
    <row r="155" spans="2:13" ht="15.5" x14ac:dyDescent="0.35">
      <c r="C155" t="s">
        <v>61</v>
      </c>
      <c r="D155" s="6">
        <v>36.44</v>
      </c>
      <c r="E155" s="6">
        <v>-78.010000000000005</v>
      </c>
      <c r="F155" s="6">
        <v>4.5</v>
      </c>
      <c r="G155" s="6">
        <v>23.99</v>
      </c>
    </row>
    <row r="156" spans="2:13" ht="15.5" x14ac:dyDescent="0.35">
      <c r="C156" t="s">
        <v>163</v>
      </c>
    </row>
    <row r="157" spans="2:13" ht="15.5" x14ac:dyDescent="0.35">
      <c r="C157" t="s">
        <v>164</v>
      </c>
      <c r="D157" s="6">
        <v>-7.5199999999999989E-2</v>
      </c>
      <c r="E157" s="6">
        <v>-0.25480000000000003</v>
      </c>
      <c r="F157" s="6">
        <v>9.1999999999999998E-3</v>
      </c>
      <c r="G157" s="6">
        <v>1.1000000000000001E-3</v>
      </c>
    </row>
    <row r="158" spans="2:13" ht="15.5" x14ac:dyDescent="0.35">
      <c r="C158" t="s">
        <v>165</v>
      </c>
      <c r="D158" s="6">
        <v>-9.7899999999999987E-2</v>
      </c>
      <c r="E158" s="6">
        <v>-0.35539999999999999</v>
      </c>
      <c r="F158" s="6">
        <v>1.1699999999999999E-2</v>
      </c>
      <c r="G158" s="6">
        <v>1.5E-3</v>
      </c>
    </row>
    <row r="159" spans="2:13" ht="15.5" x14ac:dyDescent="0.35">
      <c r="C159" t="s">
        <v>166</v>
      </c>
      <c r="D159" s="6">
        <v>-0.14859999999999998</v>
      </c>
      <c r="E159" s="6">
        <v>-0.3357</v>
      </c>
      <c r="F159" s="6">
        <v>6.5299999999999997E-2</v>
      </c>
      <c r="G159" s="6">
        <v>5.2600000000000001E-2</v>
      </c>
    </row>
    <row r="160" spans="2:13" ht="15.5" x14ac:dyDescent="0.35">
      <c r="C160" t="s">
        <v>167</v>
      </c>
    </row>
    <row r="161" spans="3:13" ht="15.5" x14ac:dyDescent="0.35">
      <c r="C161" t="s">
        <v>168</v>
      </c>
      <c r="D161" s="5">
        <v>91000000000</v>
      </c>
      <c r="E161" s="5">
        <v>64000000000</v>
      </c>
      <c r="F161" s="5">
        <v>85000000000</v>
      </c>
      <c r="G161" s="5">
        <v>84000000000</v>
      </c>
    </row>
    <row r="162" spans="3:13" ht="15.5" x14ac:dyDescent="0.35">
      <c r="C162" t="s">
        <v>169</v>
      </c>
      <c r="D162" s="6">
        <v>2.56</v>
      </c>
      <c r="E162" s="6">
        <v>3.68</v>
      </c>
      <c r="F162" s="6">
        <v>1.65</v>
      </c>
      <c r="G162" s="6">
        <v>7.01</v>
      </c>
    </row>
    <row r="163" spans="3:13" ht="15.5" x14ac:dyDescent="0.35">
      <c r="C163" t="s">
        <v>170</v>
      </c>
      <c r="D163" s="6">
        <v>34.79</v>
      </c>
      <c r="E163" s="6">
        <v>33.159999999999997</v>
      </c>
      <c r="F163" s="6">
        <v>44.19</v>
      </c>
      <c r="G163" s="6">
        <v>43.67</v>
      </c>
    </row>
    <row r="164" spans="3:13" ht="15.5" x14ac:dyDescent="0.35">
      <c r="C164" t="s">
        <v>171</v>
      </c>
      <c r="D164" s="6">
        <v>2.56</v>
      </c>
      <c r="E164" s="6">
        <v>3.68</v>
      </c>
      <c r="F164" s="6">
        <v>1.65</v>
      </c>
      <c r="G164" s="6">
        <v>7.01</v>
      </c>
    </row>
    <row r="165" spans="3:13" ht="15.5" x14ac:dyDescent="0.35">
      <c r="C165" t="s">
        <v>172</v>
      </c>
      <c r="D165" s="6">
        <v>34.79</v>
      </c>
      <c r="E165" s="6">
        <v>33.159999999999997</v>
      </c>
      <c r="F165" s="6">
        <v>44.19</v>
      </c>
      <c r="G165" s="6">
        <v>43.67</v>
      </c>
    </row>
    <row r="166" spans="3:13" ht="15.5" x14ac:dyDescent="0.35">
      <c r="C166" t="s">
        <v>173</v>
      </c>
      <c r="D166" s="5">
        <v>8000000000</v>
      </c>
      <c r="E166" s="5">
        <v>12000000000</v>
      </c>
      <c r="F166" s="5">
        <v>13000000000</v>
      </c>
      <c r="G166" s="5">
        <v>13000000000</v>
      </c>
    </row>
    <row r="167" spans="3:13" ht="15.5" x14ac:dyDescent="0.35">
      <c r="C167" t="s">
        <v>174</v>
      </c>
      <c r="D167" s="5">
        <v>2000000000</v>
      </c>
    </row>
    <row r="168" spans="3:13" ht="15.5" x14ac:dyDescent="0.35">
      <c r="C168" t="s">
        <v>175</v>
      </c>
      <c r="D168" s="5">
        <v>91000000000</v>
      </c>
      <c r="E168" s="5">
        <v>64000000000</v>
      </c>
      <c r="F168" s="5">
        <v>85000000000</v>
      </c>
      <c r="G168" s="5">
        <v>84000000000</v>
      </c>
    </row>
    <row r="169" spans="3:13" ht="15.5" x14ac:dyDescent="0.35">
      <c r="C169" t="s">
        <v>24</v>
      </c>
      <c r="D169" s="5">
        <v>11000000000</v>
      </c>
      <c r="E169" s="5">
        <v>12000000000</v>
      </c>
      <c r="F169" s="5">
        <v>13000000000</v>
      </c>
      <c r="G169" s="5">
        <v>13000000000</v>
      </c>
    </row>
    <row r="170" spans="3:13" ht="15.5" x14ac:dyDescent="0.35">
      <c r="C170" t="s">
        <v>21</v>
      </c>
      <c r="D170" s="5">
        <v>-20000000000</v>
      </c>
      <c r="E170" s="5">
        <v>-18000000000</v>
      </c>
      <c r="F170" s="5">
        <v>-19000000000</v>
      </c>
      <c r="G170" s="5">
        <v>-17000000000</v>
      </c>
    </row>
    <row r="171" spans="3:13" ht="15.5" x14ac:dyDescent="0.35">
      <c r="C171" t="s">
        <v>176</v>
      </c>
      <c r="D171" s="5">
        <v>59000000000</v>
      </c>
      <c r="E171" s="5">
        <v>41000000000</v>
      </c>
      <c r="F171" s="5">
        <v>66000000000</v>
      </c>
      <c r="G171" s="5">
        <v>76000000000</v>
      </c>
    </row>
    <row r="172" spans="3:13" ht="15.5" x14ac:dyDescent="0.35">
      <c r="C172" t="s">
        <v>177</v>
      </c>
      <c r="D172" s="5">
        <v>-27000000000</v>
      </c>
      <c r="E172" s="5">
        <v>6000000000</v>
      </c>
      <c r="F172" s="5">
        <v>13000000000</v>
      </c>
      <c r="G172" s="5">
        <v>-8000000000</v>
      </c>
    </row>
    <row r="173" spans="3:13" ht="15.5" x14ac:dyDescent="0.35">
      <c r="C173" t="s">
        <v>178</v>
      </c>
      <c r="E173" s="5">
        <v>-14000000000</v>
      </c>
      <c r="G173" s="5">
        <v>0</v>
      </c>
    </row>
    <row r="174" spans="3:13" ht="15.5" x14ac:dyDescent="0.35">
      <c r="C174" t="s">
        <v>13</v>
      </c>
      <c r="D174" s="5">
        <v>-27000000000</v>
      </c>
      <c r="E174" s="5">
        <v>-9000000000</v>
      </c>
      <c r="F174" s="5">
        <v>13000000000</v>
      </c>
      <c r="G174" s="5">
        <v>-8000000000</v>
      </c>
    </row>
    <row r="175" spans="3:13" ht="15.5" x14ac:dyDescent="0.35">
      <c r="C175" t="s">
        <v>16</v>
      </c>
      <c r="D175" s="6">
        <v>-10.39</v>
      </c>
      <c r="E175" s="6">
        <v>-4.45</v>
      </c>
      <c r="F175" s="6">
        <v>6.67</v>
      </c>
      <c r="G175" s="6">
        <v>-4.38</v>
      </c>
    </row>
    <row r="176" spans="3:13" ht="15.5" x14ac:dyDescent="0.35">
      <c r="C176" t="s">
        <v>46</v>
      </c>
      <c r="I176" s="6">
        <v>-11.27</v>
      </c>
      <c r="J176" s="6">
        <v>1.31</v>
      </c>
      <c r="K176" s="6">
        <v>5.08</v>
      </c>
      <c r="L176" s="6">
        <v>4778235.55</v>
      </c>
      <c r="M176" s="6">
        <v>309150.03999999998</v>
      </c>
    </row>
    <row r="177" spans="3:13" ht="15.5" x14ac:dyDescent="0.35">
      <c r="C177" t="s">
        <v>60</v>
      </c>
      <c r="I177" s="6">
        <v>-10.83</v>
      </c>
      <c r="J177" s="6">
        <v>233.59</v>
      </c>
      <c r="K177" s="5">
        <v>0</v>
      </c>
      <c r="L177" s="5">
        <v>0</v>
      </c>
      <c r="M177" s="5">
        <v>0</v>
      </c>
    </row>
    <row r="178" spans="3:13" ht="15.5" x14ac:dyDescent="0.35">
      <c r="C178" t="s">
        <v>63</v>
      </c>
      <c r="I178" s="6">
        <v>8.33</v>
      </c>
      <c r="J178" s="6">
        <v>12.44</v>
      </c>
      <c r="K178" s="5">
        <v>0</v>
      </c>
      <c r="L178" s="5">
        <v>0</v>
      </c>
      <c r="M178" s="5">
        <v>0</v>
      </c>
    </row>
    <row r="179" spans="3:13" ht="15.5" x14ac:dyDescent="0.35">
      <c r="C179" t="s">
        <v>179</v>
      </c>
    </row>
    <row r="180" spans="3:13" ht="15.5" x14ac:dyDescent="0.35">
      <c r="C180" t="s">
        <v>180</v>
      </c>
      <c r="I180" s="6">
        <v>-0.24359999999999998</v>
      </c>
      <c r="J180" s="6">
        <v>2.2599999999999999E-2</v>
      </c>
      <c r="K180" s="6">
        <v>0.13239999999999999</v>
      </c>
      <c r="L180" s="6">
        <v>0.28410000000000002</v>
      </c>
      <c r="M180" s="6">
        <v>5.3600000000000002E-2</v>
      </c>
    </row>
    <row r="181" spans="3:13" ht="15.5" x14ac:dyDescent="0.35">
      <c r="C181" t="s">
        <v>181</v>
      </c>
      <c r="I181" s="6">
        <v>-0.33979999999999999</v>
      </c>
      <c r="J181" s="6">
        <v>2.9900000000000003E-2</v>
      </c>
      <c r="K181" s="6">
        <v>0.2024</v>
      </c>
      <c r="L181" s="6">
        <v>0.73109999999999997</v>
      </c>
      <c r="M181" s="6">
        <v>0.17660000000000001</v>
      </c>
    </row>
    <row r="182" spans="3:13" ht="15.5" x14ac:dyDescent="0.35">
      <c r="C182" t="s">
        <v>182</v>
      </c>
      <c r="I182" s="6">
        <v>-0.10679999999999999</v>
      </c>
      <c r="J182" s="6">
        <v>0.1192</v>
      </c>
      <c r="K182" s="6">
        <v>0.4214</v>
      </c>
      <c r="L182" s="6">
        <v>1.0397000000000001</v>
      </c>
      <c r="M182" s="6">
        <v>1.0259</v>
      </c>
    </row>
    <row r="183" spans="3:13" ht="15.5" x14ac:dyDescent="0.35">
      <c r="C183" t="s">
        <v>183</v>
      </c>
    </row>
    <row r="184" spans="3:13" ht="15.5" x14ac:dyDescent="0.35">
      <c r="C184" t="s">
        <v>57</v>
      </c>
      <c r="I184" s="6">
        <v>3.68</v>
      </c>
      <c r="J184" s="6">
        <v>7.01</v>
      </c>
      <c r="K184" s="5">
        <v>0</v>
      </c>
      <c r="L184" s="5">
        <v>0</v>
      </c>
      <c r="M184" s="5">
        <v>0</v>
      </c>
    </row>
    <row r="185" spans="3:13" ht="15.5" x14ac:dyDescent="0.35">
      <c r="C185" t="s">
        <v>54</v>
      </c>
      <c r="I185" s="6">
        <v>33.159999999999997</v>
      </c>
      <c r="J185" s="6">
        <v>43.67</v>
      </c>
      <c r="K185" s="6">
        <v>25.12</v>
      </c>
      <c r="L185" s="6">
        <v>6536022.8200000003</v>
      </c>
      <c r="M185" s="6">
        <v>1750566.8</v>
      </c>
    </row>
    <row r="186" spans="3:13" ht="15.5" x14ac:dyDescent="0.35">
      <c r="C186" t="s">
        <v>184</v>
      </c>
      <c r="I186" s="6">
        <v>3.68</v>
      </c>
      <c r="J186" s="6">
        <v>7.01</v>
      </c>
      <c r="K186" s="5">
        <v>0</v>
      </c>
      <c r="L186" s="5">
        <v>0</v>
      </c>
      <c r="M186" s="5">
        <v>0</v>
      </c>
    </row>
    <row r="187" spans="3:13" ht="15.5" x14ac:dyDescent="0.35">
      <c r="C187" t="s">
        <v>185</v>
      </c>
      <c r="I187" s="6">
        <v>33.159999999999997</v>
      </c>
      <c r="J187" s="6">
        <v>43.67</v>
      </c>
      <c r="K187" s="6">
        <v>25.12</v>
      </c>
      <c r="L187" s="6">
        <v>6536022.8200000003</v>
      </c>
      <c r="M187" s="6">
        <v>1750566.8</v>
      </c>
    </row>
    <row r="188" spans="3:13" ht="15.5" x14ac:dyDescent="0.35">
      <c r="C188" t="s">
        <v>186</v>
      </c>
      <c r="I188" s="5">
        <v>12000000000</v>
      </c>
      <c r="J188" s="5">
        <v>13000000000</v>
      </c>
      <c r="K188" s="5">
        <v>12000000000</v>
      </c>
      <c r="L188" s="5">
        <v>11000000000</v>
      </c>
      <c r="M188" s="5">
        <v>4000000000</v>
      </c>
    </row>
    <row r="189" spans="3:13" ht="15.5" x14ac:dyDescent="0.35">
      <c r="C189" t="s">
        <v>187</v>
      </c>
    </row>
    <row r="190" spans="3:13" ht="15.5" x14ac:dyDescent="0.35">
      <c r="C190" t="s">
        <v>26</v>
      </c>
      <c r="I190" s="5">
        <v>12000000000</v>
      </c>
      <c r="J190" s="5">
        <v>13000000000</v>
      </c>
      <c r="K190" s="5">
        <v>12000000000</v>
      </c>
      <c r="L190" s="5">
        <v>11000000000</v>
      </c>
      <c r="M190" s="5">
        <v>4000000000</v>
      </c>
    </row>
    <row r="191" spans="3:13" ht="15.5" x14ac:dyDescent="0.35">
      <c r="C191" t="s">
        <v>23</v>
      </c>
      <c r="I191" s="5">
        <v>-18000000000</v>
      </c>
      <c r="J191" s="5">
        <v>-17000000000</v>
      </c>
      <c r="K191" s="5">
        <v>12000000000</v>
      </c>
      <c r="L191" s="5">
        <v>11000000000</v>
      </c>
      <c r="M191" s="5">
        <v>2000000000</v>
      </c>
    </row>
    <row r="192" spans="3:13" ht="15.5" x14ac:dyDescent="0.35">
      <c r="C192" t="s">
        <v>188</v>
      </c>
      <c r="I192" s="5">
        <v>41000000000</v>
      </c>
      <c r="J192" s="5">
        <v>76000000000</v>
      </c>
      <c r="K192" s="5">
        <v>28000000000</v>
      </c>
      <c r="L192" s="5">
        <v>18000000000</v>
      </c>
      <c r="M192" s="5">
        <v>3000000000</v>
      </c>
    </row>
    <row r="193" spans="2:13" ht="15.5" x14ac:dyDescent="0.35">
      <c r="C193" t="s">
        <v>189</v>
      </c>
      <c r="I193" s="5">
        <v>18000000000</v>
      </c>
      <c r="J193" s="5">
        <v>-18000000000</v>
      </c>
      <c r="K193" s="5">
        <v>-8000000000</v>
      </c>
      <c r="L193" s="5">
        <v>-9000000000</v>
      </c>
      <c r="M193" s="5">
        <v>-2000000000</v>
      </c>
    </row>
    <row r="194" spans="2:13" ht="15.5" x14ac:dyDescent="0.35">
      <c r="C194" t="s">
        <v>190</v>
      </c>
      <c r="I194" s="5">
        <v>-14000000000</v>
      </c>
      <c r="K194" s="5">
        <v>-8000000000</v>
      </c>
      <c r="L194" s="5">
        <v>0</v>
      </c>
      <c r="M194" s="5">
        <v>-1000000000</v>
      </c>
    </row>
    <row r="195" spans="2:13" ht="15.5" x14ac:dyDescent="0.35">
      <c r="C195" t="s">
        <v>15</v>
      </c>
      <c r="I195" s="5">
        <v>4000000000</v>
      </c>
      <c r="J195" s="5">
        <v>-18000000000</v>
      </c>
      <c r="K195" s="5">
        <v>-15000000000</v>
      </c>
      <c r="L195" s="5">
        <v>-9000000000</v>
      </c>
      <c r="M195" s="5">
        <v>-3000000000</v>
      </c>
    </row>
    <row r="196" spans="2:13" ht="15.5" x14ac:dyDescent="0.35">
      <c r="C196" t="s">
        <v>17</v>
      </c>
      <c r="I196" s="6">
        <v>2.2200000000000002</v>
      </c>
      <c r="J196" s="6">
        <v>-9.1300000000000008</v>
      </c>
      <c r="K196" s="6">
        <v>-10.7</v>
      </c>
      <c r="L196" s="6">
        <v>-4463246.04</v>
      </c>
      <c r="M196" s="6">
        <v>-1308380.49</v>
      </c>
    </row>
    <row r="198" spans="2:13" ht="15.5" x14ac:dyDescent="0.35">
      <c r="B198" t="s">
        <v>191</v>
      </c>
      <c r="C198" t="s">
        <v>192</v>
      </c>
      <c r="D198" s="5">
        <v>-9000000000</v>
      </c>
      <c r="E198" s="5">
        <v>-23000000000</v>
      </c>
      <c r="F198" s="5">
        <v>989000000</v>
      </c>
      <c r="G198" s="5">
        <v>122000000</v>
      </c>
      <c r="H198" s="5">
        <v>-18000000000</v>
      </c>
      <c r="I198" s="5">
        <v>-22000000000</v>
      </c>
      <c r="J198" s="5">
        <v>3000000000</v>
      </c>
      <c r="K198" s="5">
        <v>7000000000</v>
      </c>
      <c r="L198" s="5">
        <v>10000000000</v>
      </c>
      <c r="M198" s="5">
        <v>618000000</v>
      </c>
    </row>
    <row r="199" spans="2:13" ht="15.5" x14ac:dyDescent="0.35">
      <c r="C199" t="s">
        <v>45</v>
      </c>
      <c r="D199" s="6">
        <v>-3.41</v>
      </c>
      <c r="E199" s="6">
        <v>-8.66</v>
      </c>
      <c r="F199" s="6">
        <v>0.38</v>
      </c>
      <c r="G199" s="6">
        <v>0.05</v>
      </c>
      <c r="H199" s="6">
        <v>-6.81</v>
      </c>
      <c r="I199" s="6">
        <v>-8.2899999999999991</v>
      </c>
      <c r="J199" s="6">
        <v>0.96</v>
      </c>
      <c r="K199" s="6">
        <v>2.8</v>
      </c>
      <c r="L199" s="6">
        <v>3.66</v>
      </c>
      <c r="M199" s="6">
        <v>0.24</v>
      </c>
    </row>
    <row r="200" spans="2:13" ht="15.5" x14ac:dyDescent="0.35">
      <c r="C200" t="s">
        <v>193</v>
      </c>
      <c r="D200" s="5">
        <v>6000000000</v>
      </c>
      <c r="E200" s="5">
        <v>-3000000000</v>
      </c>
      <c r="F200" s="5">
        <v>31000000000</v>
      </c>
      <c r="G200" s="5">
        <v>24000000000</v>
      </c>
      <c r="H200" s="5">
        <v>13000000000</v>
      </c>
      <c r="I200" s="5">
        <v>28000000000</v>
      </c>
      <c r="J200" s="5">
        <v>47000000000</v>
      </c>
      <c r="K200" s="5">
        <v>46000000000</v>
      </c>
      <c r="L200" s="5">
        <v>43000000000</v>
      </c>
      <c r="M200" s="5">
        <v>10000000000</v>
      </c>
    </row>
    <row r="201" spans="2:13" ht="15.5" x14ac:dyDescent="0.35">
      <c r="C201" t="s">
        <v>194</v>
      </c>
      <c r="I201" s="6">
        <v>-16.73</v>
      </c>
    </row>
    <row r="202" spans="2:13" ht="15.5" x14ac:dyDescent="0.35">
      <c r="C202" t="s">
        <v>195</v>
      </c>
      <c r="I202" s="6">
        <v>6.95</v>
      </c>
    </row>
    <row r="203" spans="2:13" ht="15.5" x14ac:dyDescent="0.35">
      <c r="C203" t="s">
        <v>196</v>
      </c>
      <c r="I203" s="6">
        <v>3.28</v>
      </c>
    </row>
    <row r="204" spans="2:13" ht="15.5" x14ac:dyDescent="0.35">
      <c r="C204" t="s">
        <v>197</v>
      </c>
      <c r="I204" s="6">
        <v>-6.81</v>
      </c>
    </row>
    <row r="205" spans="2:13" ht="15.5" x14ac:dyDescent="0.35">
      <c r="C205" t="s">
        <v>198</v>
      </c>
      <c r="D205" s="6">
        <v>11.62</v>
      </c>
    </row>
    <row r="206" spans="2:13" ht="15.5" x14ac:dyDescent="0.35">
      <c r="C206" t="s">
        <v>199</v>
      </c>
      <c r="I206" s="6">
        <v>34.79</v>
      </c>
    </row>
    <row r="207" spans="2:13" ht="15.5" x14ac:dyDescent="0.35">
      <c r="C207" t="s">
        <v>200</v>
      </c>
      <c r="D207" s="6">
        <v>3.43</v>
      </c>
    </row>
    <row r="208" spans="2:13" ht="15.5" x14ac:dyDescent="0.35">
      <c r="C208" t="s">
        <v>201</v>
      </c>
      <c r="D208" s="6">
        <v>3.43</v>
      </c>
    </row>
    <row r="209" spans="3:9" ht="15.5" x14ac:dyDescent="0.35">
      <c r="C209" t="s">
        <v>202</v>
      </c>
      <c r="D209" s="6">
        <v>0.12</v>
      </c>
    </row>
    <row r="210" spans="3:9" ht="15.5" x14ac:dyDescent="0.35">
      <c r="C210" t="s">
        <v>352</v>
      </c>
      <c r="D210" s="6">
        <v>0.03</v>
      </c>
    </row>
    <row r="211" spans="3:9" ht="15.5" x14ac:dyDescent="0.35">
      <c r="C211" t="s">
        <v>203</v>
      </c>
      <c r="D211" s="6">
        <v>0.3</v>
      </c>
    </row>
    <row r="212" spans="3:9" ht="15.5" x14ac:dyDescent="0.35">
      <c r="C212" t="s">
        <v>204</v>
      </c>
      <c r="D212" s="6">
        <v>0.09</v>
      </c>
    </row>
    <row r="213" spans="3:9" ht="15.5" x14ac:dyDescent="0.35">
      <c r="C213" t="s">
        <v>205</v>
      </c>
      <c r="D213" s="6">
        <v>1.3</v>
      </c>
    </row>
    <row r="214" spans="3:9" ht="15.5" x14ac:dyDescent="0.35">
      <c r="C214" t="s">
        <v>13</v>
      </c>
      <c r="D214" s="5">
        <v>-27000000000</v>
      </c>
    </row>
    <row r="215" spans="3:9" ht="15.5" x14ac:dyDescent="0.35">
      <c r="C215" t="s">
        <v>206</v>
      </c>
      <c r="I215" s="6">
        <v>6.19</v>
      </c>
    </row>
    <row r="216" spans="3:9" ht="15.5" x14ac:dyDescent="0.35">
      <c r="C216" t="s">
        <v>207</v>
      </c>
      <c r="I216" s="5">
        <v>0</v>
      </c>
    </row>
    <row r="217" spans="3:9" ht="15.5" x14ac:dyDescent="0.35">
      <c r="C217" t="s">
        <v>208</v>
      </c>
      <c r="I217" s="5">
        <v>0</v>
      </c>
    </row>
    <row r="218" spans="3:9" ht="15.5" x14ac:dyDescent="0.35">
      <c r="C218" t="s">
        <v>209</v>
      </c>
      <c r="I218" s="5">
        <v>0</v>
      </c>
    </row>
    <row r="219" spans="3:9" ht="15.5" x14ac:dyDescent="0.35">
      <c r="C219" t="s">
        <v>210</v>
      </c>
      <c r="D219" s="6">
        <v>134.81</v>
      </c>
    </row>
    <row r="220" spans="3:9" ht="15.5" x14ac:dyDescent="0.35">
      <c r="C220" t="s">
        <v>212</v>
      </c>
      <c r="D220" s="6">
        <v>4.1100000000000003</v>
      </c>
    </row>
    <row r="221" spans="3:9" ht="15.5" x14ac:dyDescent="0.35">
      <c r="C221" t="s">
        <v>214</v>
      </c>
      <c r="D221" s="6">
        <v>0.68</v>
      </c>
    </row>
    <row r="222" spans="3:9" ht="15.5" x14ac:dyDescent="0.35">
      <c r="C222" t="s">
        <v>41</v>
      </c>
      <c r="I222" s="5">
        <v>297000000000</v>
      </c>
    </row>
    <row r="223" spans="3:9" ht="15.5" x14ac:dyDescent="0.35">
      <c r="C223" t="s">
        <v>215</v>
      </c>
      <c r="I223" s="5">
        <v>278000000000</v>
      </c>
    </row>
    <row r="224" spans="3:9" ht="15.5" x14ac:dyDescent="0.35">
      <c r="C224" t="s">
        <v>216</v>
      </c>
      <c r="I224" s="5">
        <v>2610000000</v>
      </c>
    </row>
    <row r="225" spans="3:9" ht="15.5" x14ac:dyDescent="0.35">
      <c r="C225" t="s">
        <v>217</v>
      </c>
      <c r="I225" s="6">
        <v>0.59960000000000002</v>
      </c>
    </row>
    <row r="226" spans="3:9" ht="15.5" x14ac:dyDescent="0.35">
      <c r="C226" t="s">
        <v>218</v>
      </c>
      <c r="D226" s="6">
        <v>-0.40159999999999996</v>
      </c>
    </row>
    <row r="227" spans="3:9" ht="15.5" x14ac:dyDescent="0.35">
      <c r="C227" t="s">
        <v>219</v>
      </c>
      <c r="D227" s="6">
        <v>-1.0941000000000001</v>
      </c>
    </row>
    <row r="228" spans="3:9" ht="15.5" x14ac:dyDescent="0.35">
      <c r="C228" t="s">
        <v>220</v>
      </c>
      <c r="D228" s="6">
        <v>-1.3947000000000001</v>
      </c>
    </row>
    <row r="229" spans="3:9" ht="15.5" x14ac:dyDescent="0.35">
      <c r="C229" t="s">
        <v>221</v>
      </c>
      <c r="D229" s="6">
        <v>-0.79500000000000004</v>
      </c>
    </row>
    <row r="230" spans="3:9" ht="15.5" x14ac:dyDescent="0.35">
      <c r="C230" t="s">
        <v>222</v>
      </c>
      <c r="D230" s="6">
        <v>-1.3284</v>
      </c>
    </row>
    <row r="231" spans="3:9" ht="15.5" x14ac:dyDescent="0.35">
      <c r="C231" t="s">
        <v>223</v>
      </c>
      <c r="D231" s="6">
        <v>-9.9854000000000003</v>
      </c>
    </row>
    <row r="232" spans="3:9" ht="15.5" x14ac:dyDescent="0.35">
      <c r="C232" t="s">
        <v>224</v>
      </c>
      <c r="I232" s="5">
        <v>1</v>
      </c>
    </row>
    <row r="233" spans="3:9" ht="15.5" x14ac:dyDescent="0.35">
      <c r="C233" t="s">
        <v>225</v>
      </c>
      <c r="I233" s="6">
        <v>0.65</v>
      </c>
    </row>
    <row r="234" spans="3:9" ht="15.5" x14ac:dyDescent="0.35">
      <c r="C234" t="s">
        <v>226</v>
      </c>
      <c r="I234" s="6">
        <v>0.27</v>
      </c>
    </row>
    <row r="235" spans="3:9" ht="15.5" x14ac:dyDescent="0.35">
      <c r="C235" t="s">
        <v>308</v>
      </c>
      <c r="I235" s="6">
        <v>0.17</v>
      </c>
    </row>
    <row r="236" spans="3:9" ht="15.5" x14ac:dyDescent="0.35">
      <c r="C236" t="s">
        <v>228</v>
      </c>
      <c r="I236" s="6">
        <v>0.02</v>
      </c>
    </row>
    <row r="237" spans="3:9" ht="15.5" x14ac:dyDescent="0.35">
      <c r="C237" t="s">
        <v>229</v>
      </c>
      <c r="I237" s="6">
        <v>0.2</v>
      </c>
    </row>
    <row r="238" spans="3:9" ht="15.5" x14ac:dyDescent="0.35">
      <c r="C238" t="s">
        <v>230</v>
      </c>
      <c r="I238" s="6">
        <v>0.6</v>
      </c>
    </row>
    <row r="239" spans="3:9" ht="15.5" x14ac:dyDescent="0.35">
      <c r="C239" t="s">
        <v>231</v>
      </c>
      <c r="D239" s="5">
        <v>30000000000</v>
      </c>
    </row>
    <row r="240" spans="3:9" ht="15.5" x14ac:dyDescent="0.35">
      <c r="C240" t="s">
        <v>232</v>
      </c>
      <c r="D240" s="5">
        <v>118000000000</v>
      </c>
    </row>
    <row r="241" spans="3:9" ht="15.5" x14ac:dyDescent="0.35">
      <c r="C241" t="s">
        <v>233</v>
      </c>
      <c r="D241" s="5">
        <v>27000000000</v>
      </c>
    </row>
    <row r="242" spans="3:9" ht="15.5" x14ac:dyDescent="0.35">
      <c r="C242" t="s">
        <v>176</v>
      </c>
      <c r="D242" s="5">
        <v>59000000000</v>
      </c>
    </row>
    <row r="243" spans="3:9" ht="15.5" x14ac:dyDescent="0.35">
      <c r="C243" t="s">
        <v>175</v>
      </c>
      <c r="I243" s="5">
        <v>91000000000</v>
      </c>
    </row>
    <row r="244" spans="3:9" ht="15.5" x14ac:dyDescent="0.35">
      <c r="C244" t="s">
        <v>174</v>
      </c>
      <c r="D244" s="5">
        <v>2000000000</v>
      </c>
    </row>
    <row r="245" spans="3:9" ht="15.5" x14ac:dyDescent="0.35">
      <c r="C245" t="s">
        <v>173</v>
      </c>
      <c r="D245" s="5">
        <v>8000000000</v>
      </c>
    </row>
    <row r="246" spans="3:9" ht="15.5" x14ac:dyDescent="0.35">
      <c r="C246" t="s">
        <v>24</v>
      </c>
      <c r="D246" s="5">
        <v>11000000000</v>
      </c>
    </row>
    <row r="247" spans="3:9" ht="15.5" x14ac:dyDescent="0.35">
      <c r="C247" t="s">
        <v>21</v>
      </c>
      <c r="D247" s="5">
        <v>-20000000000</v>
      </c>
    </row>
    <row r="248" spans="3:9" ht="15.5" x14ac:dyDescent="0.35">
      <c r="C248" t="s">
        <v>234</v>
      </c>
      <c r="I248" s="5">
        <v>91000000000</v>
      </c>
    </row>
  </sheetData>
  <pageMargins left="0.7" right="0.7" top="0.75" bottom="0.75" header="0.3" footer="0.3"/>
  <ignoredErrors>
    <ignoredError sqref="A1:M249" numberStoredAsText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N27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1522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1523</v>
      </c>
      <c r="D2" s="2" vm="261">
        <f ca="1">IFERROR(_xlfn.STOCKHISTORY("XIDX:" &amp; $C$1, D3, , 0, 0, 1), "Libur")</f>
        <v>198</v>
      </c>
      <c r="E2" s="2" vm="262">
        <f ca="1">IFERROR(_xlfn.STOCKHISTORY("XIDX:" &amp; $C$1, E3, , 0, 0, 1), "Libur")</f>
        <v>208</v>
      </c>
      <c r="H2" s="2" vm="262">
        <f ca="1">IFERROR(INDEX(D2:G2,COUNT(D2:G2)),"")</f>
        <v>208</v>
      </c>
      <c r="I2" s="2" vm="108">
        <f t="shared" ref="I2:N2" ca="1" si="0">IFERROR(_xlfn.STOCKHISTORY("XIDX:" &amp; $C$1, I1, , 0, 0, 1), "Libur")</f>
        <v>232</v>
      </c>
      <c r="J2" s="2" vm="64">
        <f t="shared" ca="1" si="0"/>
        <v>190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44943446073</v>
      </c>
      <c r="E4" s="2">
        <f>IFERROR(INDEX(E51:E500,MATCH($C$4,$C$51:$C$500,0)),"")</f>
        <v>45219108586</v>
      </c>
      <c r="H4" s="2">
        <f>IFERROR(SUM(D4:G4)*(4/MAX(1,COUNT(D4:G4))),"")</f>
        <v>180325109318</v>
      </c>
      <c r="I4" s="2">
        <f t="shared" ref="I4:N4" si="1">IFERROR(INDEX(I51:I500,MATCH($C$4,$C$51:$C$500,0)),"")</f>
        <v>222099265478</v>
      </c>
      <c r="J4" s="2">
        <f t="shared" si="1"/>
        <v>261847241142</v>
      </c>
      <c r="K4" s="2">
        <f t="shared" si="1"/>
        <v>269070671933</v>
      </c>
      <c r="L4" s="2">
        <f t="shared" si="1"/>
        <v>302520408105</v>
      </c>
      <c r="M4" s="2">
        <f t="shared" si="1"/>
        <v>162182303811</v>
      </c>
      <c r="N4" s="2">
        <f t="shared" si="1"/>
        <v>148939290627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450321702</v>
      </c>
      <c r="E5" s="2">
        <f>IFERROR(INDEX(E51:E500,MATCH($C$5,$C$51:$C$500,0)),"")</f>
        <v>737687193</v>
      </c>
      <c r="H5" s="2">
        <f>IFERROR(SUM(D5:G5)*(4/MAX(1,COUNT(D5:G5))),"")</f>
        <v>2376017790</v>
      </c>
      <c r="I5" s="2">
        <f t="shared" ref="I5:N5" si="2">IFERROR(INDEX(I51:I500,MATCH($C$5,$C$51:$C$500,0)),"")</f>
        <v>5067276604</v>
      </c>
      <c r="J5" s="2">
        <f t="shared" si="2"/>
        <v>27677149976</v>
      </c>
      <c r="K5" s="2">
        <f t="shared" si="2"/>
        <v>32392161080</v>
      </c>
      <c r="L5" s="2">
        <f t="shared" si="2"/>
        <v>15732613634</v>
      </c>
      <c r="M5" s="2">
        <f t="shared" si="2"/>
        <v>-976776959</v>
      </c>
      <c r="N5" s="2">
        <f t="shared" si="2"/>
        <v>-10536092549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335801710910</v>
      </c>
      <c r="E6" s="2">
        <f>IFERROR(INDEX(E51:E500,MATCH($C$6,$C$51:$C$500,0)),"")</f>
        <v>335351389208</v>
      </c>
      <c r="H6" s="2">
        <f>IFERROR(INDEX(D6:G6,COUNT(D6:G6)),"")</f>
        <v>335351389208</v>
      </c>
      <c r="I6" s="2">
        <f t="shared" ref="I6:N6" si="3">IFERROR(INDEX(I51:I500,MATCH($C$6,$C$51:$C$500,0)),"")</f>
        <v>334613702015</v>
      </c>
      <c r="J6" s="2">
        <f t="shared" si="3"/>
        <v>329539830313</v>
      </c>
      <c r="K6" s="2">
        <f t="shared" si="3"/>
        <v>184236091003</v>
      </c>
      <c r="L6" s="2">
        <f t="shared" si="3"/>
        <v>124860149209</v>
      </c>
      <c r="M6" s="2">
        <f t="shared" si="3"/>
        <v>102867757688</v>
      </c>
      <c r="N6" s="2">
        <f t="shared" si="3"/>
        <v>97855268517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4.59</v>
      </c>
      <c r="E7" s="3">
        <f>IFERROR(INDEX(E51:E500,MATCH($C$7,$C$51:$C$500,0))/1000000000,"")</f>
        <v>4.59</v>
      </c>
      <c r="H7" s="3">
        <f>IFERROR(INDEX(D7:G7,COUNT(D7:G7)),"")</f>
        <v>4.59</v>
      </c>
      <c r="I7" s="3">
        <f t="shared" ref="I7:N7" si="4">IFERROR(INDEX(I51:I500,MATCH($C$7,$C$51:$C$500,0))/1000000000,"")</f>
        <v>4.59</v>
      </c>
      <c r="J7" s="3">
        <f t="shared" si="4"/>
        <v>4.59</v>
      </c>
      <c r="K7" s="3">
        <f t="shared" si="4"/>
        <v>3.78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1000000000</v>
      </c>
      <c r="E8" s="2">
        <f>IFERROR(INDEX(E51:E500,MATCH("Free cash flow (Quarter)",$C$51:$C$500,0)),"")</f>
        <v>3000000000</v>
      </c>
      <c r="H8" s="2">
        <f>IFERROR(INDEX(D8:G8,COUNT(D8:G8)),"")</f>
        <v>3000000000</v>
      </c>
      <c r="I8" s="2">
        <f t="shared" ref="I8:N8" si="5">IFERROR(INDEX(I51:I500,MATCH($C$8,$C$51:$C$500,0)),"")</f>
        <v>10000000000</v>
      </c>
      <c r="J8" s="2">
        <f t="shared" si="5"/>
        <v>-168000000000</v>
      </c>
      <c r="K8" s="2">
        <f t="shared" si="5"/>
        <v>-61000000000</v>
      </c>
      <c r="L8" s="2">
        <f t="shared" si="5"/>
        <v>14000000000</v>
      </c>
      <c r="M8" s="2">
        <f t="shared" si="5"/>
        <v>-17000000000</v>
      </c>
      <c r="N8" s="2">
        <f t="shared" si="5"/>
        <v>12000000000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0.12</v>
      </c>
      <c r="E9" s="3">
        <f>IFERROR(INDEX(E51:E500,MATCH("Free cash flow per share (Quarter)",$C$51:$C$500,0)),"")</f>
        <v>0.67</v>
      </c>
      <c r="H9" s="3">
        <f>IFERROR(INDEX(D9:G9,COUNT(D9:G9)),"")</f>
        <v>0.67</v>
      </c>
      <c r="I9" s="3">
        <f t="shared" ref="I9:N9" si="6">IFERROR(INDEX(I51:I500,MATCH($C$9,$C$51:$C$500,0)),"")</f>
        <v>2.21</v>
      </c>
      <c r="J9" s="3">
        <f t="shared" si="6"/>
        <v>-36.619999999999997</v>
      </c>
      <c r="K9" s="3">
        <f t="shared" si="6"/>
        <v>-16.12</v>
      </c>
      <c r="L9" s="3">
        <f t="shared" si="6"/>
        <v>255718.68</v>
      </c>
      <c r="M9" s="3">
        <f t="shared" si="6"/>
        <v>-311584.25</v>
      </c>
      <c r="N9" s="3">
        <f t="shared" si="6"/>
        <v>211559.67</v>
      </c>
    </row>
    <row r="10" spans="1:14" ht="15.5" x14ac:dyDescent="0.35">
      <c r="C10" t="s">
        <v>18</v>
      </c>
      <c r="D10" s="3">
        <f ca="1">IFERROR(IF(D9=0,"",D2/D9),"")</f>
        <v>1650</v>
      </c>
      <c r="E10" s="3">
        <f ca="1">IFERROR(IF(E9=0,"",E2/E9),"")</f>
        <v>310.44776119402985</v>
      </c>
      <c r="I10" s="3">
        <f t="shared" ref="I10:N10" ca="1" si="7">IFERROR(IF(I9=0,"",I2/I9),"")</f>
        <v>104.97737556561086</v>
      </c>
      <c r="J10" s="3">
        <f t="shared" ca="1" si="7"/>
        <v>-5.1884216275259423</v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2806620278</v>
      </c>
      <c r="E11" s="2">
        <f>IFERROR(INDEX(E51:E500,MATCH($C$11,$C$51:$C$500,0)),"")</f>
        <v>3749897118</v>
      </c>
      <c r="H11" s="2">
        <f>IFERROR(INDEX(D11:G11,COUNT(D11:G11)),"")</f>
        <v>3749897118</v>
      </c>
      <c r="I11" s="2">
        <f t="shared" ref="I11:N11" si="8">IFERROR(INDEX(I51:I500,MATCH($C$11,$C$51:$C$500,0)),"")</f>
        <v>2658078493</v>
      </c>
      <c r="J11" s="2">
        <f t="shared" si="8"/>
        <v>2040092512</v>
      </c>
      <c r="K11" s="2">
        <f t="shared" si="8"/>
        <v>7103719383</v>
      </c>
      <c r="L11" s="2">
        <f t="shared" si="8"/>
        <v>18211771650</v>
      </c>
      <c r="M11" s="2">
        <f t="shared" si="8"/>
        <v>1097805093</v>
      </c>
      <c r="N11" s="2">
        <f t="shared" si="8"/>
        <v>1136194325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155000000000</v>
      </c>
      <c r="E12" s="2">
        <f>IFERROR(INDEX(E51:E500,MATCH("Net Debt (Quarter)",$C$51:$C$500,0)),"")</f>
        <v>158000000000</v>
      </c>
      <c r="H12" s="2">
        <f>IFERROR(INDEX(D12:G12,COUNT(D12:G12)),"")</f>
        <v>158000000000</v>
      </c>
      <c r="I12" s="2">
        <f t="shared" ref="I12:N12" si="9">IFERROR(INDEX(I51:I500,MATCH($C$12,$C$51:$C$500,0)),"")</f>
        <v>163000000000</v>
      </c>
      <c r="J12" s="2">
        <f t="shared" si="9"/>
        <v>174000000000</v>
      </c>
      <c r="K12" s="2">
        <f t="shared" si="9"/>
        <v>124000000000</v>
      </c>
      <c r="L12" s="2">
        <f t="shared" si="9"/>
        <v>71000000000</v>
      </c>
      <c r="M12" s="2">
        <f t="shared" si="9"/>
        <v>87000000000</v>
      </c>
      <c r="N12" s="2">
        <f t="shared" si="9"/>
        <v>70000000000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157000000000</v>
      </c>
      <c r="E13" s="2">
        <f>IFERROR(INDEX(E51:E500,MATCH("Total Debt (Quarter)",$C$51:$C$500,0)),"")</f>
        <v>162000000000</v>
      </c>
      <c r="H13" s="2">
        <f>IFERROR(INDEX(D13:G13,COUNT(D13:G13)),"")</f>
        <v>162000000000</v>
      </c>
      <c r="I13" s="2">
        <f t="shared" ref="I13:N13" si="10">IFERROR(INDEX(I51:I500,MATCH($C$13,$C$51:$C$500,0)),"")</f>
        <v>166000000000</v>
      </c>
      <c r="J13" s="2">
        <f t="shared" si="10"/>
        <v>176000000000</v>
      </c>
      <c r="K13" s="2">
        <f t="shared" si="10"/>
        <v>131000000000</v>
      </c>
      <c r="L13" s="2">
        <f t="shared" si="10"/>
        <v>89000000000</v>
      </c>
      <c r="M13" s="2">
        <f t="shared" si="10"/>
        <v>88000000000</v>
      </c>
      <c r="N13" s="2">
        <f t="shared" si="10"/>
        <v>71000000000</v>
      </c>
    </row>
    <row r="14" spans="1:14" ht="15.5" x14ac:dyDescent="0.35">
      <c r="C14" t="s">
        <v>27</v>
      </c>
      <c r="D14" s="2">
        <f>IFERROR(INDEX(D51:D500,MATCH($C$14,$C$51:$C$500,0)),"")</f>
        <v>-3198029939</v>
      </c>
      <c r="E14" s="2">
        <f>IFERROR(INDEX(E51:E500,MATCH($C$14,$C$51:$C$500,0)),"")</f>
        <v>-3408659279</v>
      </c>
      <c r="H14" s="2">
        <f>IFERROR(SUM(D14:G14)*(4/MAX(1,COUNT(D14:G14))),"")</f>
        <v>-13213378436</v>
      </c>
      <c r="I14" s="2">
        <f t="shared" ref="I14:N14" si="11">IFERROR(INDEX(I51:I500,MATCH($C$14,$C$51:$C$500,0)),"")</f>
        <v>-14710525062</v>
      </c>
      <c r="J14" s="2">
        <f t="shared" si="11"/>
        <v>-11487612188</v>
      </c>
      <c r="K14" s="2">
        <f t="shared" si="11"/>
        <v>-6248669072</v>
      </c>
      <c r="L14" s="2">
        <f t="shared" si="11"/>
        <v>-8619951962</v>
      </c>
      <c r="M14" s="2">
        <f t="shared" si="11"/>
        <v>-8412236513</v>
      </c>
      <c r="N14" s="2">
        <f t="shared" si="11"/>
        <v>-7556286501</v>
      </c>
    </row>
    <row r="15" spans="1:14" ht="15.5" x14ac:dyDescent="0.35">
      <c r="C15" t="s">
        <v>28</v>
      </c>
      <c r="D15" s="2">
        <f>IFERROR(INDEX(D51:D500,MATCH($C$15,$C$51:$C$500,0)),"")</f>
        <v>25293768</v>
      </c>
      <c r="E15" s="2">
        <f>IFERROR(INDEX(E51:E500,MATCH($C$15,$C$51:$C$500,0)),"")</f>
        <v>-360373200</v>
      </c>
      <c r="H15" s="2">
        <f>IFERROR(SUM(D15:G15)*(4/MAX(1,COUNT(D15:G15))),"")</f>
        <v>-670158864</v>
      </c>
      <c r="I15" s="2">
        <f t="shared" ref="I15:N15" si="12">IFERROR(INDEX(I51:I500,MATCH($C$15,$C$51:$C$500,0)),"")</f>
        <v>-1444599259</v>
      </c>
      <c r="J15" s="2">
        <f t="shared" si="12"/>
        <v>-8393848250</v>
      </c>
      <c r="K15" s="2">
        <f t="shared" si="12"/>
        <v>-8289385021</v>
      </c>
      <c r="L15" s="2">
        <f t="shared" si="12"/>
        <v>-5915945591</v>
      </c>
      <c r="M15" s="2">
        <f t="shared" si="12"/>
        <v>-1286891735</v>
      </c>
      <c r="N15" s="2">
        <f t="shared" si="12"/>
        <v>-1143639811</v>
      </c>
    </row>
    <row r="16" spans="1:14" ht="15.5" x14ac:dyDescent="0.35">
      <c r="C16" t="s">
        <v>29</v>
      </c>
      <c r="D16" s="2">
        <f>IFERROR(INDEX(D51:D500,MATCH($C$16,$C$51:$C$500,0)),"")</f>
        <v>425027934</v>
      </c>
      <c r="E16" s="2">
        <f>IFERROR(INDEX(E51:E500,MATCH($C$16,$C$51:$C$500,0)),"")</f>
        <v>1098060393</v>
      </c>
      <c r="H16" s="2">
        <f>IFERROR(SUM(D16:G16)*(4/MAX(1,COUNT(D16:G16))),"")</f>
        <v>3046176654</v>
      </c>
      <c r="I16" s="2">
        <f t="shared" ref="I16:N16" si="13">IFERROR(INDEX(I51:I500,MATCH($C$16,$C$51:$C$500,0)),"")</f>
        <v>6480825644</v>
      </c>
      <c r="J16" s="2">
        <f t="shared" si="13"/>
        <v>35426432846</v>
      </c>
      <c r="K16" s="2">
        <f t="shared" si="13"/>
        <v>40243340240</v>
      </c>
      <c r="L16" s="2">
        <f t="shared" si="13"/>
        <v>28394403211</v>
      </c>
      <c r="M16" s="2">
        <f t="shared" si="13"/>
        <v>5314198543</v>
      </c>
      <c r="N16" s="2">
        <f t="shared" si="13"/>
        <v>-6915152884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38</v>
      </c>
      <c r="C19" t="s">
        <v>39</v>
      </c>
    </row>
    <row r="20" spans="1:14" ht="15.5" x14ac:dyDescent="0.35">
      <c r="A20" t="s">
        <v>40</v>
      </c>
      <c r="C20" t="s">
        <v>41</v>
      </c>
      <c r="D20" s="2">
        <f ca="1">IFERROR(D21*D2,"")</f>
        <v>908820000000</v>
      </c>
      <c r="E20" s="2">
        <f ca="1">IFERROR(E21*E2,"")</f>
        <v>954720000000</v>
      </c>
      <c r="H20" s="2">
        <f t="shared" ref="H20:N20" ca="1" si="14">IFERROR(H21*H2,"")</f>
        <v>954720000000</v>
      </c>
      <c r="I20" s="2">
        <f t="shared" ca="1" si="14"/>
        <v>1064880000000</v>
      </c>
      <c r="J20" s="2">
        <f t="shared" ca="1" si="14"/>
        <v>872100000000</v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4590000000</v>
      </c>
      <c r="E21" s="2">
        <f>IFERROR(INDEX(E51:E500,MATCH($C$7,$C$51:$C$500,0)),"")</f>
        <v>4590000000</v>
      </c>
      <c r="H21" s="2">
        <f>IFERROR(INDEX(D21:G21,COUNT(D21:G21)),"")</f>
        <v>4590000000</v>
      </c>
      <c r="I21" s="2">
        <f t="shared" ref="I21:N21" si="15">IFERROR(INDEX(I51:I500,MATCH($C$7,$C$51:$C$500,0)),"")</f>
        <v>4590000000</v>
      </c>
      <c r="J21" s="2">
        <f t="shared" si="15"/>
        <v>4590000000</v>
      </c>
      <c r="K21" s="2">
        <f t="shared" si="15"/>
        <v>3780000000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42</v>
      </c>
      <c r="C23" t="s">
        <v>43</v>
      </c>
      <c r="D23" s="3">
        <f>IFERROR(D5/D6*100,"")</f>
        <v>0.13410345670355836</v>
      </c>
      <c r="E23" s="3">
        <f>IFERROR(E5/E6*100,"")</f>
        <v>0.2199743960334255</v>
      </c>
      <c r="H23" s="3">
        <f t="shared" ref="H23:N23" si="16">IFERROR(H5/H6*100,"")</f>
        <v>0.70851586319992454</v>
      </c>
      <c r="I23" s="3">
        <f t="shared" si="16"/>
        <v>1.5143661402642874</v>
      </c>
      <c r="J23" s="3">
        <f t="shared" si="16"/>
        <v>8.3987267790093796</v>
      </c>
      <c r="K23" s="3">
        <f t="shared" si="16"/>
        <v>17.581876006841973</v>
      </c>
      <c r="L23" s="3">
        <f t="shared" si="16"/>
        <v>12.600188077354934</v>
      </c>
      <c r="M23" s="3">
        <f t="shared" si="16"/>
        <v>-0.94954627276175718</v>
      </c>
      <c r="N23" s="3">
        <f t="shared" si="16"/>
        <v>-10.767016133801327</v>
      </c>
    </row>
    <row r="24" spans="1:14" ht="15.5" x14ac:dyDescent="0.35">
      <c r="C24" t="s">
        <v>44</v>
      </c>
      <c r="D24" s="4">
        <f>IFERROR(_xlfn.RRI(5,I23,D23),"")</f>
        <v>-0.38419697723446555</v>
      </c>
      <c r="E24" s="4">
        <f>IFERROR(_xlfn.RRI(5,J23,E23),"")</f>
        <v>-0.51735063835870898</v>
      </c>
      <c r="H24" s="4" t="str">
        <f t="shared" ref="H24:N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45</v>
      </c>
      <c r="C25" t="s">
        <v>46</v>
      </c>
      <c r="D25" s="3">
        <f>IFERROR(INDEX(D51:D500,MATCH($A$25,$C$51:$C$500,0)),"")</f>
        <v>0.1</v>
      </c>
      <c r="E25" s="3">
        <f>IFERROR(INDEX(E51:E500,MATCH($A$25,$C$51:$C$500,0)),"")</f>
        <v>0.16</v>
      </c>
      <c r="H25" s="3">
        <f>IFERROR(INDEX(D25:G25,COUNT(D25:G25)),"")</f>
        <v>0.16</v>
      </c>
      <c r="I25" s="3">
        <f t="shared" ref="I25:N25" si="18">IFERROR(INDEX(I51:I500,MATCH($C$25,$C$51:$C$500,0)),"")</f>
        <v>1.1000000000000001</v>
      </c>
      <c r="J25" s="3">
        <f t="shared" si="18"/>
        <v>5.88</v>
      </c>
      <c r="K25" s="3">
        <f t="shared" si="18"/>
        <v>8.44</v>
      </c>
      <c r="L25" s="3">
        <f t="shared" si="18"/>
        <v>401401.03</v>
      </c>
      <c r="M25" s="3">
        <f t="shared" si="18"/>
        <v>71916.19</v>
      </c>
      <c r="N25" s="3">
        <f t="shared" si="18"/>
        <v>-143907.01</v>
      </c>
    </row>
    <row r="26" spans="1:14" ht="15.5" x14ac:dyDescent="0.35">
      <c r="C26" t="s">
        <v>47</v>
      </c>
      <c r="D26" s="4">
        <f>IFERROR(_xlfn.RRI(5,I25,D25),"")</f>
        <v>-0.38095607931615449</v>
      </c>
      <c r="E26" s="4">
        <f>IFERROR(_xlfn.RRI(5,J25,E25),"")</f>
        <v>-0.51365043550924738</v>
      </c>
      <c r="H26" s="4">
        <f t="shared" ref="H26:N26" si="19">IFERROR(_xlfn.RRI(5,M25,H25),"")</f>
        <v>-0.92596132085556893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48</v>
      </c>
      <c r="D27" s="3">
        <f>IFERROR(D4/D21,"")</f>
        <v>9.7916004516339861</v>
      </c>
      <c r="E27" s="3">
        <f>IFERROR(E4/E21,"")</f>
        <v>9.8516576440087142</v>
      </c>
      <c r="H27" s="3">
        <f t="shared" ref="H27:N27" si="20">IFERROR(H4/H21,"")</f>
        <v>39.286516191285401</v>
      </c>
      <c r="I27" s="3">
        <f t="shared" si="20"/>
        <v>48.387639537690632</v>
      </c>
      <c r="J27" s="3">
        <f t="shared" si="20"/>
        <v>57.047329224836602</v>
      </c>
      <c r="K27" s="3">
        <f t="shared" si="20"/>
        <v>71.18271744259259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49</v>
      </c>
      <c r="D28" s="4">
        <f>IFERROR(_xlfn.RRI(5,I27,D27),"")</f>
        <v>-0.27351968765198753</v>
      </c>
      <c r="E28" s="4">
        <f>IFERROR(_xlfn.RRI(5,J27,E27),"")</f>
        <v>-0.29619102794868613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50</v>
      </c>
      <c r="H29" s="4">
        <f t="shared" ref="H29:N29" si="22">IFERROR(((H25-I25)/I25)*100%,"")</f>
        <v>-0.8545454545454545</v>
      </c>
      <c r="I29" s="4">
        <f t="shared" si="22"/>
        <v>-0.81292517006802711</v>
      </c>
      <c r="J29" s="4">
        <f t="shared" si="22"/>
        <v>-0.30331753554502366</v>
      </c>
      <c r="K29" s="4">
        <f t="shared" si="22"/>
        <v>-0.99997897364638055</v>
      </c>
      <c r="L29" s="4">
        <f t="shared" si="22"/>
        <v>4.5815113397970615</v>
      </c>
      <c r="M29" s="4">
        <f t="shared" si="22"/>
        <v>-1.4997407006093726</v>
      </c>
      <c r="N29" s="4" t="str">
        <f t="shared" si="22"/>
        <v/>
      </c>
    </row>
    <row r="30" spans="1:14" ht="15.5" x14ac:dyDescent="0.35">
      <c r="C30" t="s">
        <v>51</v>
      </c>
      <c r="H30" s="4">
        <f t="shared" ref="H30:N30" si="23">IFERROR(((H27-I27)/I27)*100%,"")</f>
        <v>-0.18808777269071131</v>
      </c>
      <c r="I30" s="4">
        <f t="shared" si="23"/>
        <v>-0.15179833665860409</v>
      </c>
      <c r="J30" s="4">
        <f t="shared" si="23"/>
        <v>-0.19857893496628434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73.09</v>
      </c>
      <c r="E32" s="3">
        <f>IFERROR(INDEX(E51:E500,MATCH($A$32,$C$51:$C$500,0)),"")</f>
        <v>72.989999999999995</v>
      </c>
      <c r="H32" s="3">
        <f>IFERROR(INDEX(D32:G32,COUNT(D32:G32)),"")</f>
        <v>72.989999999999995</v>
      </c>
      <c r="I32" s="3">
        <f t="shared" ref="I32:N32" si="24">IFERROR(INDEX(I51:I500,MATCH($C$32,$C$51:$C$500,0)),"")</f>
        <v>72.83</v>
      </c>
      <c r="J32" s="3">
        <f t="shared" si="24"/>
        <v>71.73</v>
      </c>
      <c r="K32" s="3">
        <f t="shared" si="24"/>
        <v>48.66</v>
      </c>
      <c r="L32" s="3">
        <f t="shared" si="24"/>
        <v>2229645.52</v>
      </c>
      <c r="M32" s="3">
        <f t="shared" si="24"/>
        <v>1836924.24</v>
      </c>
      <c r="N32" s="3">
        <f t="shared" si="24"/>
        <v>1747415.51</v>
      </c>
    </row>
    <row r="33" spans="1:14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2.85</v>
      </c>
      <c r="E33" s="3">
        <f>IFERROR(INDEX(E51:E500,MATCH($A$33,$C$51:$C$500,0)),"")</f>
        <v>2.7</v>
      </c>
      <c r="H33" s="3">
        <f>IFERROR(INDEX(D33:G33,COUNT(D33:G33)),"")</f>
        <v>2.7</v>
      </c>
      <c r="I33" s="3">
        <f t="shared" ref="I33:N33" si="25">IFERROR(INDEX(I51:I500,MATCH($C$33,$C$51:$C$500,0)),"")</f>
        <v>3.19</v>
      </c>
      <c r="J33" s="3">
        <f t="shared" si="25"/>
        <v>2.65</v>
      </c>
      <c r="K33" s="3">
        <f t="shared" si="25"/>
        <v>0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2080</v>
      </c>
      <c r="E34" s="3">
        <f>IFERROR(INDEX(E51:E500,MATCH($A$34,$C$51:$C$500,0)),"")</f>
        <v>1231.25</v>
      </c>
      <c r="H34" s="3">
        <f>IFERROR(INDEX(D34:G34,COUNT(D34:G34)),"")</f>
        <v>1231.25</v>
      </c>
      <c r="I34" s="3">
        <f t="shared" ref="I34:N34" si="26">IFERROR(INDEX(I51:I500,MATCH($C$34,$C$51:$C$500,0)),"")</f>
        <v>210.91</v>
      </c>
      <c r="J34" s="3">
        <f t="shared" si="26"/>
        <v>32.31</v>
      </c>
      <c r="K34" s="3">
        <f t="shared" si="26"/>
        <v>0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21.26</v>
      </c>
      <c r="E35" s="3">
        <f>IFERROR(INDEX(E51:E500,MATCH($A$35,$C$51:$C$500,0)),"")</f>
        <v>20.010000000000002</v>
      </c>
      <c r="H35" s="3">
        <f>IFERROR(INDEX(D35:G35,COUNT(D35:G35)),"")</f>
        <v>20.010000000000002</v>
      </c>
      <c r="I35" s="3">
        <f t="shared" ref="I35:N35" si="27">IFERROR(INDEX(I51:I500,MATCH($C$35,$C$51:$C$500,0)),"")</f>
        <v>4.8</v>
      </c>
      <c r="J35" s="3">
        <f t="shared" si="27"/>
        <v>3.33</v>
      </c>
      <c r="K35" s="3">
        <f t="shared" si="27"/>
        <v>0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64</v>
      </c>
      <c r="C36" t="s">
        <v>65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66</v>
      </c>
      <c r="C37" t="s">
        <v>67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73</v>
      </c>
      <c r="C51" t="s">
        <v>6</v>
      </c>
      <c r="D51" s="5">
        <v>44943446073</v>
      </c>
      <c r="E51" s="5">
        <v>45219108586</v>
      </c>
      <c r="F51" s="5">
        <v>17129572837</v>
      </c>
      <c r="G51" s="5">
        <v>49424205432</v>
      </c>
      <c r="I51" s="5">
        <v>222099265478</v>
      </c>
      <c r="J51" s="5">
        <v>261847241142</v>
      </c>
      <c r="K51" s="5">
        <v>269070671933</v>
      </c>
      <c r="L51" s="5">
        <v>302520408105</v>
      </c>
      <c r="M51" s="5">
        <v>162182303811</v>
      </c>
      <c r="N51" s="5">
        <v>148939290627</v>
      </c>
    </row>
    <row r="52" spans="2:14" ht="15.5" x14ac:dyDescent="0.35">
      <c r="C52" t="s">
        <v>74</v>
      </c>
      <c r="D52" s="5">
        <v>-26291654877</v>
      </c>
      <c r="E52" s="5">
        <v>-26381243311</v>
      </c>
      <c r="F52" s="5">
        <v>-6624142238</v>
      </c>
      <c r="G52" s="5">
        <v>-26710756132</v>
      </c>
      <c r="I52" s="5">
        <v>-127336209698</v>
      </c>
      <c r="J52" s="5">
        <v>-129195607763</v>
      </c>
      <c r="K52" s="5">
        <v>-163103820811</v>
      </c>
      <c r="L52" s="5">
        <v>-190347898742</v>
      </c>
      <c r="M52" s="5">
        <v>-106513581440</v>
      </c>
      <c r="N52" s="5">
        <v>-92783611913</v>
      </c>
    </row>
    <row r="53" spans="2:14" ht="15.5" x14ac:dyDescent="0.35">
      <c r="C53" t="s">
        <v>75</v>
      </c>
      <c r="D53" s="5">
        <v>18651791196</v>
      </c>
      <c r="E53" s="5">
        <v>18837865275</v>
      </c>
      <c r="F53" s="5">
        <v>10505430599</v>
      </c>
      <c r="G53" s="5">
        <v>22713449300</v>
      </c>
      <c r="I53" s="5">
        <v>94763055780</v>
      </c>
      <c r="J53" s="5">
        <v>132651633379</v>
      </c>
      <c r="K53" s="5">
        <v>105966851122</v>
      </c>
      <c r="L53" s="5">
        <v>112172509363</v>
      </c>
      <c r="M53" s="5">
        <v>55668722371</v>
      </c>
      <c r="N53" s="5">
        <v>56155678714</v>
      </c>
    </row>
    <row r="54" spans="2:14" ht="15.5" x14ac:dyDescent="0.35">
      <c r="C54" t="s">
        <v>76</v>
      </c>
      <c r="D54" s="5">
        <v>-15031103694</v>
      </c>
      <c r="E54" s="5">
        <v>-14331293495</v>
      </c>
      <c r="F54" s="5">
        <v>-14258409712</v>
      </c>
      <c r="G54" s="5">
        <v>-18363254936</v>
      </c>
      <c r="I54" s="5">
        <v>-73572828393</v>
      </c>
      <c r="J54" s="5">
        <v>-85743218244</v>
      </c>
      <c r="K54" s="5">
        <v>-59485748463</v>
      </c>
      <c r="L54" s="5">
        <v>-75161617638</v>
      </c>
      <c r="M54" s="5">
        <v>-41947458991</v>
      </c>
      <c r="N54" s="5">
        <v>-55541588733</v>
      </c>
    </row>
    <row r="55" spans="2:14" ht="15.5" x14ac:dyDescent="0.35">
      <c r="C55" t="s">
        <v>77</v>
      </c>
      <c r="D55" s="5">
        <v>-14243531589</v>
      </c>
      <c r="E55" s="5">
        <v>-15215301433</v>
      </c>
      <c r="F55" s="5">
        <v>-14112633979</v>
      </c>
      <c r="G55" s="5">
        <v>-19704838187</v>
      </c>
      <c r="I55" s="5">
        <v>-74232142465</v>
      </c>
      <c r="J55" s="5">
        <v>-85784056358</v>
      </c>
      <c r="K55" s="5">
        <v>-61332587153</v>
      </c>
      <c r="L55" s="5">
        <v>-74831744876</v>
      </c>
      <c r="M55" s="5">
        <v>-43504974993</v>
      </c>
      <c r="N55" s="5">
        <v>-56278873277</v>
      </c>
    </row>
    <row r="56" spans="2:14" ht="15.5" x14ac:dyDescent="0.35">
      <c r="C56" t="s">
        <v>81</v>
      </c>
      <c r="F56" s="5">
        <v>6595098</v>
      </c>
      <c r="I56" s="5">
        <v>6595098</v>
      </c>
      <c r="J56" s="5">
        <v>6595098</v>
      </c>
      <c r="K56" s="5">
        <v>8705876</v>
      </c>
    </row>
    <row r="57" spans="2:14" ht="15.5" x14ac:dyDescent="0.35">
      <c r="C57" t="s">
        <v>78</v>
      </c>
      <c r="D57" s="5">
        <v>3620687502</v>
      </c>
      <c r="E57" s="5">
        <v>4506571780</v>
      </c>
      <c r="F57" s="5">
        <v>-3752979113</v>
      </c>
      <c r="G57" s="5">
        <v>4350194364</v>
      </c>
      <c r="I57" s="5">
        <v>21190227387</v>
      </c>
      <c r="J57" s="5">
        <v>46908415135</v>
      </c>
      <c r="K57" s="5">
        <v>46481102659</v>
      </c>
      <c r="L57" s="5">
        <v>37010891725</v>
      </c>
      <c r="M57" s="5">
        <v>13721263380</v>
      </c>
      <c r="N57" s="5">
        <v>614089981</v>
      </c>
    </row>
    <row r="58" spans="2:14" ht="15.5" x14ac:dyDescent="0.35">
      <c r="C58" t="s">
        <v>79</v>
      </c>
      <c r="D58" s="5">
        <v>-3195659568</v>
      </c>
      <c r="E58" s="5">
        <v>-3408511387</v>
      </c>
      <c r="F58" s="5">
        <v>-2987265003</v>
      </c>
      <c r="G58" s="5">
        <v>-3731994945</v>
      </c>
      <c r="I58" s="5">
        <v>-14709401743</v>
      </c>
      <c r="J58" s="5">
        <v>-11481982289</v>
      </c>
      <c r="K58" s="5">
        <v>-6237762419</v>
      </c>
      <c r="L58" s="5">
        <v>-8616488514</v>
      </c>
      <c r="M58" s="5">
        <v>-8407064837</v>
      </c>
      <c r="N58" s="5">
        <v>-7529242865</v>
      </c>
    </row>
    <row r="59" spans="2:14" ht="15.5" x14ac:dyDescent="0.35">
      <c r="C59" t="s">
        <v>80</v>
      </c>
      <c r="D59" s="5">
        <v>2370371</v>
      </c>
      <c r="E59" s="5">
        <v>147892</v>
      </c>
      <c r="F59" s="5">
        <v>8064</v>
      </c>
      <c r="G59" s="5">
        <v>944363</v>
      </c>
      <c r="I59" s="5">
        <v>1123319</v>
      </c>
      <c r="J59" s="5">
        <v>5629899</v>
      </c>
      <c r="K59" s="5">
        <v>10906653</v>
      </c>
      <c r="L59" s="5">
        <v>3463448</v>
      </c>
      <c r="M59" s="5">
        <v>5171676</v>
      </c>
      <c r="N59" s="5">
        <v>27043636</v>
      </c>
    </row>
    <row r="60" spans="2:14" ht="15.5" x14ac:dyDescent="0.35">
      <c r="C60" t="s">
        <v>27</v>
      </c>
      <c r="D60" s="5">
        <v>-3198029939</v>
      </c>
      <c r="E60" s="5">
        <v>-3408659279</v>
      </c>
      <c r="F60" s="5">
        <v>-2987273067</v>
      </c>
      <c r="G60" s="5">
        <v>-3732939308</v>
      </c>
      <c r="I60" s="5">
        <v>-14710525062</v>
      </c>
      <c r="J60" s="5">
        <v>-11487612188</v>
      </c>
      <c r="K60" s="5">
        <v>-6248669072</v>
      </c>
      <c r="L60" s="5">
        <v>-8619951962</v>
      </c>
      <c r="M60" s="5">
        <v>-8412236513</v>
      </c>
      <c r="N60" s="5">
        <v>-7556286501</v>
      </c>
    </row>
    <row r="61" spans="2:14" ht="15.5" x14ac:dyDescent="0.35">
      <c r="C61" t="s">
        <v>82</v>
      </c>
      <c r="D61" s="5">
        <v>-3195659568</v>
      </c>
      <c r="E61" s="5">
        <v>-3408511387</v>
      </c>
      <c r="F61" s="5">
        <v>-2987265003</v>
      </c>
      <c r="G61" s="5">
        <v>-3731994945</v>
      </c>
      <c r="I61" s="5">
        <v>-14709401743</v>
      </c>
      <c r="J61" s="5">
        <v>-11481982289</v>
      </c>
      <c r="K61" s="5">
        <v>-6237762419</v>
      </c>
      <c r="L61" s="5">
        <v>-8616488514</v>
      </c>
      <c r="M61" s="5">
        <v>-8407064837</v>
      </c>
      <c r="N61" s="5">
        <v>-7529242865</v>
      </c>
    </row>
    <row r="62" spans="2:14" ht="15.5" x14ac:dyDescent="0.35">
      <c r="C62" t="s">
        <v>29</v>
      </c>
      <c r="D62" s="5">
        <v>425027934</v>
      </c>
      <c r="E62" s="5">
        <v>1098060393</v>
      </c>
      <c r="F62" s="5">
        <v>-6740244116</v>
      </c>
      <c r="G62" s="5">
        <v>618199419</v>
      </c>
      <c r="I62" s="5">
        <v>6480825644</v>
      </c>
      <c r="J62" s="5">
        <v>35426432846</v>
      </c>
      <c r="K62" s="5">
        <v>40243340240</v>
      </c>
      <c r="L62" s="5">
        <v>28394403211</v>
      </c>
      <c r="M62" s="5">
        <v>5314198543</v>
      </c>
      <c r="N62" s="5">
        <v>-6915152884</v>
      </c>
    </row>
    <row r="63" spans="2:14" ht="15.5" x14ac:dyDescent="0.35">
      <c r="C63" t="s">
        <v>28</v>
      </c>
      <c r="D63" s="5">
        <v>25293768</v>
      </c>
      <c r="E63" s="5">
        <v>-360373200</v>
      </c>
      <c r="F63" s="5">
        <v>1464035921</v>
      </c>
      <c r="G63" s="5">
        <v>-136003780</v>
      </c>
      <c r="I63" s="5">
        <v>-1444599259</v>
      </c>
      <c r="J63" s="5">
        <v>-8393848250</v>
      </c>
      <c r="K63" s="5">
        <v>-8289385021</v>
      </c>
      <c r="L63" s="5">
        <v>-5915945591</v>
      </c>
      <c r="M63" s="5">
        <v>-1286891735</v>
      </c>
      <c r="N63" s="5">
        <v>-1143639811</v>
      </c>
    </row>
    <row r="64" spans="2:14" ht="15.5" x14ac:dyDescent="0.35">
      <c r="C64" t="s">
        <v>83</v>
      </c>
      <c r="D64" s="5">
        <v>25293768</v>
      </c>
      <c r="E64" s="5">
        <v>-360373200</v>
      </c>
      <c r="F64" s="5">
        <v>984601200</v>
      </c>
      <c r="G64" s="5">
        <v>-136003780</v>
      </c>
      <c r="I64" s="5">
        <v>-1924033980</v>
      </c>
      <c r="J64" s="5">
        <v>-8853794620</v>
      </c>
      <c r="K64" s="5">
        <v>-8254682480</v>
      </c>
      <c r="L64" s="5">
        <v>-4925563720</v>
      </c>
      <c r="M64" s="5">
        <v>-885686340</v>
      </c>
      <c r="N64" s="5">
        <v>-1621992020</v>
      </c>
    </row>
    <row r="65" spans="2:14" ht="15.5" x14ac:dyDescent="0.35">
      <c r="C65" t="s">
        <v>84</v>
      </c>
      <c r="F65" s="5">
        <v>479434721</v>
      </c>
      <c r="I65" s="5">
        <v>479434721</v>
      </c>
      <c r="J65" s="5">
        <v>459946370</v>
      </c>
      <c r="K65" s="5">
        <v>-34702541</v>
      </c>
      <c r="L65" s="5">
        <v>-990381871</v>
      </c>
      <c r="M65" s="5">
        <v>-401205395</v>
      </c>
      <c r="N65" s="5">
        <v>478352209</v>
      </c>
    </row>
    <row r="66" spans="2:14" ht="15.5" x14ac:dyDescent="0.35">
      <c r="C66" t="s">
        <v>85</v>
      </c>
      <c r="D66" s="5">
        <v>25293768</v>
      </c>
      <c r="E66" s="5">
        <v>-360373200</v>
      </c>
      <c r="F66" s="5">
        <v>1464035921</v>
      </c>
      <c r="G66" s="5">
        <v>-136003780</v>
      </c>
      <c r="I66" s="5">
        <v>-1444599259</v>
      </c>
      <c r="J66" s="5">
        <v>-8393848250</v>
      </c>
      <c r="K66" s="5">
        <v>-8289385021</v>
      </c>
      <c r="L66" s="5">
        <v>-5915945591</v>
      </c>
      <c r="M66" s="5">
        <v>-1286891735</v>
      </c>
      <c r="N66" s="5">
        <v>-1143639811</v>
      </c>
    </row>
    <row r="67" spans="2:14" ht="15.5" x14ac:dyDescent="0.35">
      <c r="C67" t="s">
        <v>86</v>
      </c>
      <c r="D67" s="5">
        <v>450321702</v>
      </c>
      <c r="E67" s="5">
        <v>737687193</v>
      </c>
      <c r="F67" s="5">
        <v>-5276208195</v>
      </c>
      <c r="G67" s="5">
        <v>482195639</v>
      </c>
      <c r="I67" s="5">
        <v>5036226385</v>
      </c>
      <c r="J67" s="5">
        <v>27032584596</v>
      </c>
      <c r="K67" s="5">
        <v>31953955219</v>
      </c>
      <c r="L67" s="5">
        <v>22478457620</v>
      </c>
      <c r="M67" s="5">
        <v>4027306808</v>
      </c>
      <c r="N67" s="5">
        <v>-8058792695</v>
      </c>
    </row>
    <row r="68" spans="2:14" ht="15.5" x14ac:dyDescent="0.35">
      <c r="C68" t="s">
        <v>87</v>
      </c>
      <c r="D68" s="5">
        <v>450321702</v>
      </c>
      <c r="E68" s="5">
        <v>737687193</v>
      </c>
      <c r="F68" s="5">
        <v>-5276208195</v>
      </c>
      <c r="G68" s="5">
        <v>482195639</v>
      </c>
      <c r="I68" s="5">
        <v>5036226385</v>
      </c>
      <c r="J68" s="5">
        <v>27032584596</v>
      </c>
      <c r="K68" s="5">
        <v>31953955219</v>
      </c>
      <c r="L68" s="5">
        <v>22478457620</v>
      </c>
      <c r="M68" s="5">
        <v>4027306808</v>
      </c>
      <c r="N68" s="5">
        <v>-8058792695</v>
      </c>
    </row>
    <row r="69" spans="2:14" ht="15.5" x14ac:dyDescent="0.35">
      <c r="C69" t="s">
        <v>585</v>
      </c>
      <c r="L69" s="5">
        <v>-6259777887</v>
      </c>
      <c r="M69" s="5">
        <v>-5989266130</v>
      </c>
      <c r="N69" s="5">
        <v>-1476036522</v>
      </c>
    </row>
    <row r="70" spans="2:14" ht="15.5" x14ac:dyDescent="0.35">
      <c r="C70" t="s">
        <v>88</v>
      </c>
      <c r="F70" s="5">
        <v>37645317</v>
      </c>
      <c r="I70" s="5">
        <v>37645317</v>
      </c>
      <c r="J70" s="5">
        <v>651160478</v>
      </c>
      <c r="K70" s="5">
        <v>446911737</v>
      </c>
      <c r="L70" s="5">
        <v>-486066099</v>
      </c>
      <c r="M70" s="5">
        <v>985182363</v>
      </c>
      <c r="N70" s="5">
        <v>-1001263332</v>
      </c>
    </row>
    <row r="71" spans="2:14" ht="15.5" x14ac:dyDescent="0.35">
      <c r="C71" t="s">
        <v>89</v>
      </c>
      <c r="D71" s="5">
        <v>450321702</v>
      </c>
      <c r="E71" s="5">
        <v>737687193</v>
      </c>
      <c r="F71" s="5">
        <v>-5238562878</v>
      </c>
      <c r="G71" s="5">
        <v>482195639</v>
      </c>
      <c r="I71" s="5">
        <v>5073871702</v>
      </c>
      <c r="J71" s="5">
        <v>27683745074</v>
      </c>
      <c r="K71" s="5">
        <v>32400866956</v>
      </c>
      <c r="L71" s="5">
        <v>15732613634</v>
      </c>
      <c r="M71" s="5">
        <v>-976776959</v>
      </c>
      <c r="N71" s="5">
        <v>-10536092549</v>
      </c>
    </row>
    <row r="72" spans="2:14" ht="15.5" x14ac:dyDescent="0.35">
      <c r="C72" t="s">
        <v>90</v>
      </c>
      <c r="D72" s="5">
        <v>450321702</v>
      </c>
      <c r="E72" s="5">
        <v>737687193</v>
      </c>
      <c r="F72" s="5">
        <v>-5276208195</v>
      </c>
      <c r="G72" s="5">
        <v>482195639</v>
      </c>
      <c r="I72" s="5">
        <v>5036226385</v>
      </c>
      <c r="J72" s="5">
        <v>27032584596</v>
      </c>
      <c r="K72" s="5">
        <v>31953955219</v>
      </c>
      <c r="L72" s="5">
        <v>22478457620</v>
      </c>
      <c r="M72" s="5">
        <v>4027306808</v>
      </c>
      <c r="N72" s="5">
        <v>-8058792695</v>
      </c>
    </row>
    <row r="73" spans="2:14" ht="15.5" x14ac:dyDescent="0.35">
      <c r="C73" t="s">
        <v>8</v>
      </c>
      <c r="D73" s="5">
        <v>450321702</v>
      </c>
      <c r="E73" s="5">
        <v>737687193</v>
      </c>
      <c r="F73" s="5">
        <v>-5245157976</v>
      </c>
      <c r="G73" s="5">
        <v>482195639</v>
      </c>
      <c r="I73" s="5">
        <v>5067276604</v>
      </c>
      <c r="J73" s="5">
        <v>27677149976</v>
      </c>
      <c r="K73" s="5">
        <v>32392161080</v>
      </c>
      <c r="L73" s="5">
        <v>15732613634</v>
      </c>
      <c r="M73" s="5">
        <v>-976776959</v>
      </c>
      <c r="N73" s="5">
        <v>-10536092549</v>
      </c>
    </row>
    <row r="74" spans="2:14" ht="15.5" x14ac:dyDescent="0.35">
      <c r="C74" t="s">
        <v>92</v>
      </c>
      <c r="D74" s="5">
        <v>450321702</v>
      </c>
      <c r="E74" s="5">
        <v>737687193</v>
      </c>
      <c r="F74" s="5">
        <v>-5276208195</v>
      </c>
      <c r="G74" s="5">
        <v>482195639</v>
      </c>
      <c r="I74" s="5">
        <v>5036226385</v>
      </c>
      <c r="J74" s="5">
        <v>27032584596</v>
      </c>
      <c r="K74" s="5">
        <v>31953955219</v>
      </c>
      <c r="L74" s="5">
        <v>22478457620</v>
      </c>
      <c r="M74" s="5">
        <v>4027306808</v>
      </c>
      <c r="N74" s="5">
        <v>-8058792695</v>
      </c>
    </row>
    <row r="75" spans="2:14" ht="15.5" x14ac:dyDescent="0.35">
      <c r="C75" t="s">
        <v>93</v>
      </c>
      <c r="D75" s="5">
        <v>450321702</v>
      </c>
      <c r="E75" s="5">
        <v>737687193</v>
      </c>
      <c r="F75" s="5">
        <v>-5238562878</v>
      </c>
      <c r="G75" s="5">
        <v>482195639</v>
      </c>
      <c r="I75" s="5">
        <v>5073871702</v>
      </c>
      <c r="J75" s="5">
        <v>27683745074</v>
      </c>
      <c r="K75" s="5">
        <v>32400866956</v>
      </c>
      <c r="L75" s="5">
        <v>15732613634</v>
      </c>
      <c r="M75" s="5">
        <v>-976776959</v>
      </c>
      <c r="N75" s="5">
        <v>-10536092549</v>
      </c>
    </row>
    <row r="76" spans="2:14" ht="15.5" x14ac:dyDescent="0.35">
      <c r="C76" t="s">
        <v>94</v>
      </c>
      <c r="D76" s="5">
        <v>450321702</v>
      </c>
      <c r="E76" s="5">
        <v>737687193</v>
      </c>
      <c r="F76" s="5">
        <v>-5238562878</v>
      </c>
      <c r="G76" s="5">
        <v>482195639</v>
      </c>
      <c r="I76" s="5">
        <v>5073871702</v>
      </c>
      <c r="J76" s="5">
        <v>27683745074</v>
      </c>
      <c r="K76" s="5">
        <v>32400866956</v>
      </c>
      <c r="L76" s="5">
        <v>15732613634</v>
      </c>
      <c r="M76" s="5">
        <v>-976776959</v>
      </c>
      <c r="N76" s="5">
        <v>-10536092549</v>
      </c>
    </row>
    <row r="78" spans="2:14" ht="15.5" x14ac:dyDescent="0.35">
      <c r="B78" t="s">
        <v>95</v>
      </c>
      <c r="C78" t="s">
        <v>96</v>
      </c>
    </row>
    <row r="79" spans="2:14" ht="15.5" x14ac:dyDescent="0.35">
      <c r="C79" t="s">
        <v>97</v>
      </c>
    </row>
    <row r="80" spans="2:14" ht="15.5" x14ac:dyDescent="0.35">
      <c r="C80" t="s">
        <v>20</v>
      </c>
      <c r="D80" s="5">
        <v>2806620278</v>
      </c>
      <c r="E80" s="5">
        <v>3749897118</v>
      </c>
      <c r="F80" s="5">
        <v>2658078493</v>
      </c>
      <c r="G80" s="5">
        <v>4329705806</v>
      </c>
      <c r="I80" s="5">
        <v>2658078493</v>
      </c>
      <c r="J80" s="5">
        <v>2040092512</v>
      </c>
      <c r="K80" s="5">
        <v>7103719383</v>
      </c>
      <c r="L80" s="5">
        <v>18211771650</v>
      </c>
      <c r="M80" s="5">
        <v>1097805093</v>
      </c>
      <c r="N80" s="5">
        <v>1136194325</v>
      </c>
    </row>
    <row r="81" spans="3:14" ht="15.5" x14ac:dyDescent="0.35">
      <c r="C81" t="s">
        <v>98</v>
      </c>
      <c r="D81" s="5">
        <v>133767736544</v>
      </c>
      <c r="E81" s="5">
        <v>141990727227</v>
      </c>
      <c r="F81" s="5">
        <v>133237774345</v>
      </c>
      <c r="G81" s="5">
        <v>171964766827</v>
      </c>
      <c r="I81" s="5">
        <v>133237774345</v>
      </c>
      <c r="J81" s="5">
        <v>200254777754</v>
      </c>
      <c r="K81" s="5">
        <v>167640183532</v>
      </c>
      <c r="L81" s="5">
        <v>81612856266</v>
      </c>
      <c r="M81" s="5">
        <v>66040412715</v>
      </c>
      <c r="N81" s="5">
        <v>50711904313</v>
      </c>
    </row>
    <row r="82" spans="3:14" ht="15.5" x14ac:dyDescent="0.35">
      <c r="C82" t="s">
        <v>247</v>
      </c>
      <c r="J82" s="5">
        <v>2704081</v>
      </c>
      <c r="L82" s="5">
        <v>338624917</v>
      </c>
      <c r="M82" s="5">
        <v>115721740</v>
      </c>
      <c r="N82" s="5">
        <v>59365165</v>
      </c>
    </row>
    <row r="83" spans="3:14" ht="15.5" x14ac:dyDescent="0.35">
      <c r="C83" t="s">
        <v>99</v>
      </c>
      <c r="D83" s="5">
        <v>4350401545</v>
      </c>
      <c r="E83" s="5">
        <v>5374769614</v>
      </c>
      <c r="F83" s="5">
        <v>5002023776</v>
      </c>
      <c r="G83" s="5">
        <v>5035588595</v>
      </c>
      <c r="I83" s="5">
        <v>5002023776</v>
      </c>
      <c r="J83" s="5">
        <v>5735334474</v>
      </c>
      <c r="K83" s="5">
        <v>9183839571</v>
      </c>
      <c r="L83" s="5">
        <v>29137788983</v>
      </c>
      <c r="M83" s="5">
        <v>14844126392</v>
      </c>
      <c r="N83" s="5">
        <v>6984895615</v>
      </c>
    </row>
    <row r="84" spans="3:14" ht="15.5" x14ac:dyDescent="0.35">
      <c r="C84" t="s">
        <v>100</v>
      </c>
      <c r="D84" s="5">
        <v>133767736544</v>
      </c>
      <c r="E84" s="5">
        <v>141990727227</v>
      </c>
      <c r="F84" s="5">
        <v>133237774345</v>
      </c>
      <c r="G84" s="5">
        <v>171964766827</v>
      </c>
      <c r="I84" s="5">
        <v>133237774345</v>
      </c>
      <c r="J84" s="5">
        <v>200254777754</v>
      </c>
      <c r="K84" s="5">
        <v>167640183532</v>
      </c>
      <c r="L84" s="5">
        <v>81612856266</v>
      </c>
      <c r="M84" s="5">
        <v>66040412715</v>
      </c>
      <c r="N84" s="5">
        <v>50711904313</v>
      </c>
    </row>
    <row r="85" spans="3:14" ht="15.5" x14ac:dyDescent="0.35">
      <c r="C85" t="s">
        <v>101</v>
      </c>
      <c r="G85" s="5">
        <v>1096305034</v>
      </c>
      <c r="J85" s="5">
        <v>132553881</v>
      </c>
      <c r="K85" s="5">
        <v>6769723894</v>
      </c>
      <c r="L85" s="5">
        <v>53771895</v>
      </c>
      <c r="M85" s="5">
        <v>23557496</v>
      </c>
      <c r="N85" s="5">
        <v>165416148</v>
      </c>
    </row>
    <row r="86" spans="3:14" ht="15.5" x14ac:dyDescent="0.35">
      <c r="C86" t="s">
        <v>102</v>
      </c>
      <c r="G86" s="5">
        <v>1096305034</v>
      </c>
      <c r="J86" s="5">
        <v>132553881</v>
      </c>
      <c r="K86" s="5">
        <v>6769723894</v>
      </c>
      <c r="L86" s="5">
        <v>53771895</v>
      </c>
      <c r="M86" s="5">
        <v>23557496</v>
      </c>
      <c r="N86" s="5">
        <v>165416148</v>
      </c>
    </row>
    <row r="87" spans="3:14" ht="15.5" x14ac:dyDescent="0.35">
      <c r="C87" t="s">
        <v>103</v>
      </c>
      <c r="D87" s="5">
        <v>218626084527</v>
      </c>
      <c r="E87" s="5">
        <v>216997195499</v>
      </c>
      <c r="F87" s="5">
        <v>229453579595</v>
      </c>
      <c r="G87" s="5">
        <v>184986330608</v>
      </c>
      <c r="I87" s="5">
        <v>229453579595</v>
      </c>
      <c r="J87" s="5">
        <v>181552910781</v>
      </c>
      <c r="K87" s="5">
        <v>92329475481</v>
      </c>
      <c r="L87" s="5">
        <v>108939580793</v>
      </c>
      <c r="M87" s="5">
        <v>99257214179</v>
      </c>
      <c r="N87" s="5">
        <v>90230808903</v>
      </c>
    </row>
    <row r="88" spans="3:14" ht="15.5" x14ac:dyDescent="0.35">
      <c r="C88" t="s">
        <v>81</v>
      </c>
      <c r="D88" s="5">
        <v>127241312777</v>
      </c>
      <c r="E88" s="5">
        <v>127241312777</v>
      </c>
      <c r="F88" s="5">
        <v>127241312777</v>
      </c>
      <c r="G88" s="5">
        <v>47798574</v>
      </c>
      <c r="I88" s="5">
        <v>127241312777</v>
      </c>
      <c r="J88" s="5">
        <v>127203667460</v>
      </c>
      <c r="K88" s="5">
        <v>29141262746</v>
      </c>
      <c r="L88" s="5">
        <v>61616634737</v>
      </c>
      <c r="M88" s="5">
        <v>55842922949</v>
      </c>
      <c r="N88" s="5">
        <v>48868474456</v>
      </c>
    </row>
    <row r="89" spans="3:14" ht="15.5" x14ac:dyDescent="0.35">
      <c r="C89" t="s">
        <v>104</v>
      </c>
      <c r="D89" s="5">
        <v>422870374891</v>
      </c>
      <c r="E89" s="5">
        <v>430944017996</v>
      </c>
      <c r="F89" s="5">
        <v>430826006819</v>
      </c>
      <c r="G89" s="5">
        <v>444053301241</v>
      </c>
      <c r="I89" s="5">
        <v>430826006819</v>
      </c>
      <c r="J89" s="5">
        <v>449427123264</v>
      </c>
      <c r="K89" s="5">
        <v>291395518800</v>
      </c>
      <c r="L89" s="5">
        <v>228044938586</v>
      </c>
      <c r="M89" s="5">
        <v>186054301126</v>
      </c>
      <c r="N89" s="5">
        <v>153630948009</v>
      </c>
    </row>
    <row r="90" spans="3:14" ht="15.5" x14ac:dyDescent="0.35">
      <c r="C90" t="s">
        <v>105</v>
      </c>
    </row>
    <row r="91" spans="3:14" ht="15.5" x14ac:dyDescent="0.35">
      <c r="C91" t="s">
        <v>106</v>
      </c>
      <c r="D91" s="5">
        <v>88705146356</v>
      </c>
      <c r="E91" s="5">
        <v>88114334425</v>
      </c>
      <c r="F91" s="5">
        <v>91160474275</v>
      </c>
      <c r="G91" s="5">
        <v>89339429398</v>
      </c>
      <c r="I91" s="5">
        <v>91160474275</v>
      </c>
      <c r="J91" s="5">
        <v>79705977305</v>
      </c>
      <c r="K91" s="5">
        <v>57250742727</v>
      </c>
      <c r="L91" s="5">
        <v>51889406885</v>
      </c>
      <c r="M91" s="5">
        <v>55694007008</v>
      </c>
      <c r="N91" s="5">
        <v>58206058346</v>
      </c>
    </row>
    <row r="92" spans="3:14" ht="15.5" x14ac:dyDescent="0.35">
      <c r="C92" t="s">
        <v>107</v>
      </c>
      <c r="D92" s="5">
        <v>917088940</v>
      </c>
      <c r="E92" s="5">
        <v>744893107</v>
      </c>
      <c r="F92" s="5">
        <v>768899356</v>
      </c>
      <c r="G92" s="5">
        <v>179545840</v>
      </c>
      <c r="I92" s="5">
        <v>768899356</v>
      </c>
      <c r="J92" s="5">
        <v>752078523</v>
      </c>
      <c r="K92" s="5">
        <v>732418107</v>
      </c>
      <c r="L92" s="5">
        <v>526988940</v>
      </c>
    </row>
    <row r="93" spans="3:14" ht="15.5" x14ac:dyDescent="0.35">
      <c r="C93" t="s">
        <v>108</v>
      </c>
      <c r="D93" s="5">
        <v>2939692941</v>
      </c>
      <c r="E93" s="5">
        <v>2939692941</v>
      </c>
      <c r="F93" s="5">
        <v>2939692941</v>
      </c>
      <c r="G93" s="5">
        <v>2470876131</v>
      </c>
      <c r="I93" s="5">
        <v>2939692941</v>
      </c>
      <c r="J93" s="5">
        <v>2470876131</v>
      </c>
      <c r="K93" s="5">
        <v>2361916572</v>
      </c>
      <c r="L93" s="5">
        <v>2355344977</v>
      </c>
      <c r="M93" s="5">
        <v>3208631282</v>
      </c>
      <c r="N93" s="5">
        <v>3887708625</v>
      </c>
    </row>
    <row r="94" spans="3:14" ht="15.5" x14ac:dyDescent="0.35">
      <c r="C94" t="s">
        <v>109</v>
      </c>
      <c r="D94" s="5">
        <v>93395251802</v>
      </c>
      <c r="E94" s="5">
        <v>92695160705</v>
      </c>
      <c r="F94" s="5">
        <v>95887529026</v>
      </c>
      <c r="G94" s="5">
        <v>92699884932</v>
      </c>
      <c r="I94" s="5">
        <v>95887529026</v>
      </c>
      <c r="J94" s="5">
        <v>83638965522</v>
      </c>
      <c r="K94" s="5">
        <v>60586744072</v>
      </c>
      <c r="L94" s="5">
        <v>58739538407</v>
      </c>
      <c r="M94" s="5">
        <v>62202638290</v>
      </c>
      <c r="N94" s="5">
        <v>65393766971</v>
      </c>
    </row>
    <row r="95" spans="3:14" ht="15.5" x14ac:dyDescent="0.35">
      <c r="C95" t="s">
        <v>110</v>
      </c>
      <c r="D95" s="5">
        <v>516265626693</v>
      </c>
      <c r="E95" s="5">
        <v>523639178701</v>
      </c>
      <c r="F95" s="5">
        <v>526713535845</v>
      </c>
      <c r="G95" s="5">
        <v>536753186173</v>
      </c>
      <c r="I95" s="5">
        <v>526713535845</v>
      </c>
      <c r="J95" s="5">
        <v>533066088786</v>
      </c>
      <c r="K95" s="5">
        <v>351982262872</v>
      </c>
      <c r="L95" s="5">
        <v>286784476993</v>
      </c>
      <c r="M95" s="5">
        <v>248256939416</v>
      </c>
      <c r="N95" s="5">
        <v>219024714980</v>
      </c>
    </row>
    <row r="96" spans="3:14" ht="15.5" x14ac:dyDescent="0.35">
      <c r="C96" t="s">
        <v>111</v>
      </c>
    </row>
    <row r="97" spans="3:14" ht="15.5" x14ac:dyDescent="0.35">
      <c r="C97" t="s">
        <v>112</v>
      </c>
    </row>
    <row r="98" spans="3:14" ht="15.5" x14ac:dyDescent="0.35">
      <c r="C98" t="s">
        <v>113</v>
      </c>
      <c r="D98" s="5">
        <v>157897592952</v>
      </c>
      <c r="E98" s="5">
        <v>165721466662</v>
      </c>
      <c r="F98" s="5">
        <v>169449283177</v>
      </c>
      <c r="G98" s="5">
        <v>168578575160</v>
      </c>
      <c r="I98" s="5">
        <v>169449283177</v>
      </c>
      <c r="J98" s="5">
        <v>182349746353</v>
      </c>
      <c r="K98" s="5">
        <v>106807231720</v>
      </c>
      <c r="L98" s="5">
        <v>127320693307</v>
      </c>
      <c r="M98" s="5">
        <v>118393288460</v>
      </c>
      <c r="N98" s="5">
        <v>109511135982</v>
      </c>
    </row>
    <row r="99" spans="3:14" ht="15.5" x14ac:dyDescent="0.35">
      <c r="C99" t="s">
        <v>114</v>
      </c>
    </row>
    <row r="100" spans="3:14" ht="15.5" x14ac:dyDescent="0.35">
      <c r="C100" t="s">
        <v>251</v>
      </c>
      <c r="D100" s="5">
        <v>4350401545</v>
      </c>
      <c r="E100" s="5">
        <v>5374769614</v>
      </c>
      <c r="F100" s="5">
        <v>5002023776</v>
      </c>
      <c r="G100" s="5">
        <v>5035588595</v>
      </c>
      <c r="I100" s="5">
        <v>5002023776</v>
      </c>
      <c r="J100" s="5">
        <v>5738038555</v>
      </c>
      <c r="K100" s="5">
        <v>9183839571</v>
      </c>
      <c r="L100" s="5">
        <v>29476413900</v>
      </c>
      <c r="M100" s="5">
        <v>14959848132</v>
      </c>
      <c r="N100" s="5">
        <v>7044260780</v>
      </c>
    </row>
    <row r="101" spans="3:14" ht="15.5" x14ac:dyDescent="0.35">
      <c r="C101" t="s">
        <v>116</v>
      </c>
      <c r="D101" s="5">
        <v>2256585068</v>
      </c>
      <c r="E101" s="5">
        <v>2775138631</v>
      </c>
      <c r="F101" s="5">
        <v>2686468047</v>
      </c>
      <c r="G101" s="5">
        <v>2470264586</v>
      </c>
      <c r="I101" s="5">
        <v>2686468047</v>
      </c>
      <c r="J101" s="5">
        <v>2878471054</v>
      </c>
      <c r="K101" s="5">
        <v>9387039760</v>
      </c>
      <c r="L101" s="5">
        <v>3108182293</v>
      </c>
      <c r="M101" s="5">
        <v>1518078455</v>
      </c>
      <c r="N101" s="5">
        <v>1762353983</v>
      </c>
    </row>
    <row r="102" spans="3:14" ht="15.5" x14ac:dyDescent="0.35">
      <c r="C102" t="s">
        <v>115</v>
      </c>
      <c r="F102" s="5">
        <v>20491780</v>
      </c>
      <c r="I102" s="5">
        <v>20491780</v>
      </c>
      <c r="J102" s="5">
        <v>237875000</v>
      </c>
      <c r="K102" s="5">
        <v>708840499</v>
      </c>
      <c r="L102" s="5">
        <v>20182587394</v>
      </c>
      <c r="M102" s="5">
        <v>21924802586</v>
      </c>
      <c r="N102" s="5">
        <v>25872928396</v>
      </c>
    </row>
    <row r="103" spans="3:14" ht="15.5" x14ac:dyDescent="0.35">
      <c r="C103" t="s">
        <v>117</v>
      </c>
      <c r="D103" s="5">
        <v>765547489</v>
      </c>
      <c r="E103" s="5">
        <v>1246962425</v>
      </c>
      <c r="F103" s="5">
        <v>1142961925</v>
      </c>
      <c r="G103" s="5">
        <v>478008675</v>
      </c>
      <c r="I103" s="5">
        <v>1142961925</v>
      </c>
      <c r="J103" s="5">
        <v>2230849633</v>
      </c>
      <c r="K103" s="5">
        <v>483973644</v>
      </c>
      <c r="L103" s="5">
        <v>2007819665</v>
      </c>
      <c r="M103" s="5">
        <v>2528310540</v>
      </c>
      <c r="N103" s="5">
        <v>1148649060</v>
      </c>
    </row>
    <row r="104" spans="3:14" ht="15.5" x14ac:dyDescent="0.35">
      <c r="C104" t="s">
        <v>322</v>
      </c>
    </row>
    <row r="105" spans="3:14" ht="15.5" x14ac:dyDescent="0.35">
      <c r="C105" t="s">
        <v>120</v>
      </c>
      <c r="D105" s="5">
        <v>146499586066</v>
      </c>
      <c r="E105" s="5">
        <v>151257554216</v>
      </c>
      <c r="F105" s="5">
        <v>155007680933</v>
      </c>
      <c r="G105" s="5">
        <v>157464217399</v>
      </c>
      <c r="I105" s="5">
        <v>155007680933</v>
      </c>
      <c r="J105" s="5">
        <v>165841180801</v>
      </c>
      <c r="K105" s="5">
        <v>82450319670</v>
      </c>
      <c r="L105" s="5">
        <v>66916707042</v>
      </c>
      <c r="M105" s="5">
        <v>71547209504</v>
      </c>
      <c r="N105" s="5">
        <v>71286696696</v>
      </c>
    </row>
    <row r="106" spans="3:14" ht="15.5" x14ac:dyDescent="0.35">
      <c r="C106" t="s">
        <v>325</v>
      </c>
      <c r="D106" s="5">
        <v>146882074309</v>
      </c>
      <c r="E106" s="5">
        <v>152066953070</v>
      </c>
      <c r="F106" s="5">
        <v>156026117450</v>
      </c>
      <c r="G106" s="5">
        <v>157724475624</v>
      </c>
      <c r="I106" s="5">
        <v>156026117450</v>
      </c>
      <c r="J106" s="5">
        <v>167124222893</v>
      </c>
      <c r="K106" s="5">
        <v>83520649863</v>
      </c>
      <c r="L106" s="5">
        <v>68054701190</v>
      </c>
      <c r="M106" s="5">
        <v>71625140271</v>
      </c>
      <c r="N106" s="5">
        <v>71290946884</v>
      </c>
    </row>
    <row r="107" spans="3:14" ht="15.5" x14ac:dyDescent="0.35">
      <c r="C107" t="s">
        <v>122</v>
      </c>
      <c r="D107" s="5">
        <v>22566322831</v>
      </c>
      <c r="E107" s="5">
        <v>22566322831</v>
      </c>
      <c r="F107" s="5">
        <v>22650550653</v>
      </c>
      <c r="G107" s="5">
        <v>28322346120</v>
      </c>
      <c r="I107" s="5">
        <v>22650550653</v>
      </c>
      <c r="J107" s="5">
        <v>21176512120</v>
      </c>
      <c r="K107" s="5">
        <v>60938940148</v>
      </c>
      <c r="L107" s="5">
        <v>34603634477</v>
      </c>
      <c r="M107" s="5">
        <v>26995893268</v>
      </c>
      <c r="N107" s="5">
        <v>11658310481</v>
      </c>
    </row>
    <row r="108" spans="3:14" ht="15.5" x14ac:dyDescent="0.35">
      <c r="C108" t="s">
        <v>123</v>
      </c>
      <c r="D108" s="5">
        <v>22566322831</v>
      </c>
      <c r="E108" s="5">
        <v>22566322831</v>
      </c>
      <c r="F108" s="5">
        <v>22650550653</v>
      </c>
      <c r="G108" s="5">
        <v>28322346120</v>
      </c>
      <c r="I108" s="5">
        <v>22650550653</v>
      </c>
      <c r="J108" s="5">
        <v>21176512120</v>
      </c>
      <c r="K108" s="5">
        <v>60938940148</v>
      </c>
      <c r="L108" s="5">
        <v>34603634477</v>
      </c>
      <c r="M108" s="5">
        <v>26995893268</v>
      </c>
      <c r="N108" s="5">
        <v>11658310481</v>
      </c>
    </row>
    <row r="109" spans="3:14" ht="15.5" x14ac:dyDescent="0.35">
      <c r="C109" t="s">
        <v>255</v>
      </c>
      <c r="D109" s="5">
        <v>10972968210</v>
      </c>
      <c r="E109" s="5">
        <v>10972968210</v>
      </c>
      <c r="F109" s="5">
        <v>11072968200</v>
      </c>
      <c r="G109" s="5">
        <v>16699658326</v>
      </c>
      <c r="I109" s="5">
        <v>11072968200</v>
      </c>
      <c r="J109" s="5">
        <v>9939674450</v>
      </c>
      <c r="K109" s="5">
        <v>48409207724</v>
      </c>
      <c r="L109" s="5">
        <v>22303592932</v>
      </c>
      <c r="M109" s="5">
        <v>16114599987</v>
      </c>
    </row>
    <row r="110" spans="3:14" ht="15.5" x14ac:dyDescent="0.35">
      <c r="C110" t="s">
        <v>124</v>
      </c>
      <c r="D110" s="5">
        <v>180463915783</v>
      </c>
      <c r="E110" s="5">
        <v>188287789493</v>
      </c>
      <c r="F110" s="5">
        <v>192099833830</v>
      </c>
      <c r="G110" s="5">
        <v>196900921280</v>
      </c>
      <c r="I110" s="5">
        <v>192099833830</v>
      </c>
      <c r="J110" s="5">
        <v>203526258473</v>
      </c>
      <c r="K110" s="5">
        <v>167746171868</v>
      </c>
      <c r="L110" s="5">
        <v>161924327784</v>
      </c>
      <c r="M110" s="5">
        <v>145389181728</v>
      </c>
      <c r="N110" s="5">
        <v>121169446463</v>
      </c>
    </row>
    <row r="111" spans="3:14" ht="15.5" x14ac:dyDescent="0.35">
      <c r="C111" t="s">
        <v>125</v>
      </c>
    </row>
    <row r="112" spans="3:14" ht="15.5" x14ac:dyDescent="0.35">
      <c r="C112" t="s">
        <v>126</v>
      </c>
      <c r="D112" s="5">
        <v>114825125350</v>
      </c>
      <c r="E112" s="5">
        <v>114825125350</v>
      </c>
      <c r="F112" s="5">
        <v>114825125350</v>
      </c>
      <c r="G112" s="5">
        <v>114825125350</v>
      </c>
      <c r="I112" s="5">
        <v>114825125350</v>
      </c>
      <c r="J112" s="5">
        <v>114825125350</v>
      </c>
      <c r="K112" s="5">
        <v>94616375350</v>
      </c>
      <c r="L112" s="5">
        <v>28000000000</v>
      </c>
      <c r="M112" s="5">
        <v>28000000000</v>
      </c>
      <c r="N112" s="5">
        <v>28000000000</v>
      </c>
    </row>
    <row r="113" spans="2:14" ht="15.5" x14ac:dyDescent="0.35">
      <c r="C113" t="s">
        <v>127</v>
      </c>
      <c r="D113" s="5">
        <v>27378913831</v>
      </c>
      <c r="E113" s="5">
        <v>27378913831</v>
      </c>
      <c r="F113" s="5">
        <v>27378913831</v>
      </c>
      <c r="G113" s="5">
        <v>154534782717</v>
      </c>
      <c r="I113" s="5">
        <v>27378913831</v>
      </c>
      <c r="J113" s="5">
        <v>27378913831</v>
      </c>
      <c r="K113" s="5">
        <v>27378913831</v>
      </c>
      <c r="L113" s="5">
        <v>5211000000</v>
      </c>
      <c r="M113" s="5">
        <v>5211000000</v>
      </c>
      <c r="N113" s="5">
        <v>5211000000</v>
      </c>
    </row>
    <row r="114" spans="2:14" ht="15.5" x14ac:dyDescent="0.35">
      <c r="C114" t="s">
        <v>128</v>
      </c>
      <c r="D114" s="5">
        <v>66268853057</v>
      </c>
      <c r="E114" s="5">
        <v>65818531355</v>
      </c>
      <c r="F114" s="5">
        <v>65080844162</v>
      </c>
      <c r="G114" s="5">
        <v>70357163945</v>
      </c>
      <c r="I114" s="5">
        <v>65080844162</v>
      </c>
      <c r="J114" s="5">
        <v>60044729365</v>
      </c>
      <c r="K114" s="5">
        <v>33018083498</v>
      </c>
      <c r="L114" s="5">
        <v>30032514472</v>
      </c>
      <c r="M114" s="5">
        <v>13813834739</v>
      </c>
      <c r="N114" s="5">
        <v>15775794061</v>
      </c>
    </row>
    <row r="115" spans="2:14" ht="15.5" x14ac:dyDescent="0.35">
      <c r="C115" t="s">
        <v>257</v>
      </c>
      <c r="D115" s="5">
        <v>20200236</v>
      </c>
      <c r="E115" s="5">
        <v>20200236</v>
      </c>
      <c r="F115" s="5">
        <v>20200236</v>
      </c>
      <c r="G115" s="5">
        <v>20200236</v>
      </c>
      <c r="I115" s="5">
        <v>20200236</v>
      </c>
      <c r="J115" s="5">
        <v>20200236</v>
      </c>
      <c r="K115" s="5">
        <v>20200236</v>
      </c>
    </row>
    <row r="116" spans="2:14" ht="15.5" x14ac:dyDescent="0.35">
      <c r="C116" t="s">
        <v>258</v>
      </c>
      <c r="D116" s="5">
        <v>66248652821</v>
      </c>
      <c r="E116" s="5">
        <v>65798331119</v>
      </c>
      <c r="F116" s="5">
        <v>65060643926</v>
      </c>
      <c r="G116" s="5">
        <v>70336963709</v>
      </c>
      <c r="I116" s="5">
        <v>65060643926</v>
      </c>
      <c r="J116" s="5">
        <v>60024529129</v>
      </c>
      <c r="K116" s="5">
        <v>32997883262</v>
      </c>
      <c r="L116" s="5">
        <v>30032514472</v>
      </c>
      <c r="M116" s="5">
        <v>13813834739</v>
      </c>
      <c r="N116" s="5">
        <v>15775794061</v>
      </c>
    </row>
    <row r="117" spans="2:14" ht="15.5" x14ac:dyDescent="0.35">
      <c r="C117" t="s">
        <v>259</v>
      </c>
      <c r="D117" s="5">
        <v>66268853057</v>
      </c>
      <c r="E117" s="5">
        <v>65818531355</v>
      </c>
      <c r="F117" s="5">
        <v>65080844162</v>
      </c>
      <c r="G117" s="5">
        <v>70357163945</v>
      </c>
      <c r="I117" s="5">
        <v>65080844162</v>
      </c>
      <c r="J117" s="5">
        <v>60044729365</v>
      </c>
      <c r="K117" s="5">
        <v>33018083498</v>
      </c>
      <c r="L117" s="5">
        <v>30032514472</v>
      </c>
      <c r="M117" s="5">
        <v>13813834739</v>
      </c>
      <c r="N117" s="5">
        <v>15775794061</v>
      </c>
    </row>
    <row r="118" spans="2:14" ht="15.5" x14ac:dyDescent="0.35">
      <c r="C118" t="s">
        <v>260</v>
      </c>
      <c r="D118" s="5">
        <v>87505895</v>
      </c>
      <c r="E118" s="5">
        <v>87505895</v>
      </c>
      <c r="F118" s="5">
        <v>87505895</v>
      </c>
      <c r="G118" s="5">
        <v>87394307</v>
      </c>
      <c r="I118" s="5">
        <v>87505895</v>
      </c>
      <c r="J118" s="5">
        <v>87394307</v>
      </c>
      <c r="K118" s="5">
        <v>81455578</v>
      </c>
    </row>
    <row r="119" spans="2:14" ht="15.5" x14ac:dyDescent="0.35">
      <c r="C119" t="s">
        <v>10</v>
      </c>
      <c r="D119" s="5">
        <v>335801710910</v>
      </c>
      <c r="E119" s="5">
        <v>335351389208</v>
      </c>
      <c r="F119" s="5">
        <v>334613702015</v>
      </c>
      <c r="G119" s="5">
        <v>339852264893</v>
      </c>
      <c r="I119" s="5">
        <v>334613702015</v>
      </c>
      <c r="J119" s="5">
        <v>329539830313</v>
      </c>
      <c r="K119" s="5">
        <v>184236091003</v>
      </c>
      <c r="L119" s="5">
        <v>124860149209</v>
      </c>
      <c r="M119" s="5">
        <v>102867757688</v>
      </c>
      <c r="N119" s="5">
        <v>97855268517</v>
      </c>
    </row>
    <row r="120" spans="2:14" ht="15.5" x14ac:dyDescent="0.35">
      <c r="C120" t="s">
        <v>129</v>
      </c>
      <c r="D120" s="5">
        <v>516265626693</v>
      </c>
      <c r="E120" s="5">
        <v>523639178701</v>
      </c>
      <c r="F120" s="5">
        <v>526713535845</v>
      </c>
      <c r="G120" s="5">
        <v>536753186173</v>
      </c>
      <c r="I120" s="5">
        <v>526713535845</v>
      </c>
      <c r="J120" s="5">
        <v>533066088786</v>
      </c>
      <c r="K120" s="5">
        <v>351982262871</v>
      </c>
      <c r="L120" s="5">
        <v>286784476993</v>
      </c>
      <c r="M120" s="5">
        <v>248256939416</v>
      </c>
      <c r="N120" s="5">
        <v>219024714980</v>
      </c>
    </row>
    <row r="121" spans="2:14" ht="15.5" x14ac:dyDescent="0.35">
      <c r="C121" t="s">
        <v>130</v>
      </c>
      <c r="D121" s="5">
        <v>4593005014</v>
      </c>
      <c r="E121" s="5">
        <v>4593005014</v>
      </c>
      <c r="F121" s="5">
        <v>4593005014</v>
      </c>
      <c r="G121" s="5">
        <v>4593005014</v>
      </c>
      <c r="I121" s="5">
        <v>4593005014</v>
      </c>
      <c r="J121" s="5">
        <v>4593005014</v>
      </c>
      <c r="K121" s="5">
        <v>3784655014</v>
      </c>
      <c r="L121" s="5">
        <v>56000</v>
      </c>
      <c r="M121" s="5">
        <v>56000</v>
      </c>
      <c r="N121" s="5">
        <v>56000</v>
      </c>
    </row>
    <row r="123" spans="2:14" ht="15.5" x14ac:dyDescent="0.35">
      <c r="B123" t="s">
        <v>131</v>
      </c>
      <c r="C123" t="s">
        <v>132</v>
      </c>
      <c r="D123" s="5">
        <v>2702568870</v>
      </c>
      <c r="E123" s="5">
        <v>3614405715</v>
      </c>
      <c r="F123" s="5">
        <v>52427376245</v>
      </c>
      <c r="G123" s="5">
        <v>-18026147666</v>
      </c>
      <c r="I123" s="5">
        <v>36296378099</v>
      </c>
      <c r="J123" s="5">
        <v>-131784929905</v>
      </c>
      <c r="K123" s="5">
        <v>-45752721294</v>
      </c>
      <c r="L123" s="5">
        <v>19937496424</v>
      </c>
      <c r="M123" s="5">
        <v>-8606502032</v>
      </c>
      <c r="N123" s="5">
        <v>13982478772</v>
      </c>
    </row>
    <row r="124" spans="2:14" ht="15.5" x14ac:dyDescent="0.35">
      <c r="C124" t="s">
        <v>133</v>
      </c>
      <c r="D124" s="5">
        <v>2431646390</v>
      </c>
      <c r="E124" s="5">
        <v>45692894425</v>
      </c>
      <c r="F124" s="5">
        <v>172361512540</v>
      </c>
      <c r="G124" s="5">
        <v>20082292279</v>
      </c>
      <c r="I124" s="5">
        <v>287218943189</v>
      </c>
      <c r="J124" s="5">
        <v>225499501510</v>
      </c>
      <c r="K124" s="5">
        <v>180524686036</v>
      </c>
      <c r="L124" s="5">
        <v>288680858768</v>
      </c>
      <c r="M124" s="5">
        <v>140028544534</v>
      </c>
      <c r="N124" s="5">
        <v>172087943078</v>
      </c>
    </row>
    <row r="125" spans="2:14" ht="15.5" x14ac:dyDescent="0.35">
      <c r="C125" t="s">
        <v>134</v>
      </c>
      <c r="D125" s="5">
        <v>2334234411</v>
      </c>
      <c r="E125" s="5">
        <v>-38455903889</v>
      </c>
      <c r="F125" s="5">
        <v>-116904573357</v>
      </c>
      <c r="G125" s="5">
        <v>-30152999076</v>
      </c>
      <c r="I125" s="5">
        <v>-233677787432</v>
      </c>
      <c r="J125" s="5">
        <v>-326946700223</v>
      </c>
      <c r="K125" s="5">
        <v>-218644844768</v>
      </c>
      <c r="L125" s="5">
        <v>-255353664737</v>
      </c>
      <c r="M125" s="5">
        <v>-138526457967</v>
      </c>
      <c r="N125" s="5">
        <v>-149491701485</v>
      </c>
    </row>
    <row r="126" spans="2:14" ht="15.5" x14ac:dyDescent="0.35">
      <c r="C126" t="s">
        <v>261</v>
      </c>
      <c r="D126" s="5">
        <v>2222479</v>
      </c>
      <c r="E126" s="5">
        <v>147892</v>
      </c>
      <c r="F126" s="5">
        <v>1008064</v>
      </c>
      <c r="G126" s="5">
        <v>-55637</v>
      </c>
      <c r="I126" s="5">
        <v>1123319</v>
      </c>
      <c r="J126" s="5">
        <v>5629899</v>
      </c>
      <c r="K126" s="5">
        <v>10906653</v>
      </c>
      <c r="L126" s="5">
        <v>3463448</v>
      </c>
      <c r="M126" s="5">
        <v>5171676</v>
      </c>
      <c r="N126" s="5">
        <v>27043636</v>
      </c>
    </row>
    <row r="127" spans="2:14" ht="15.5" x14ac:dyDescent="0.35">
      <c r="C127" t="s">
        <v>330</v>
      </c>
      <c r="D127" s="5">
        <v>171446330</v>
      </c>
      <c r="E127" s="5">
        <v>-3389067774</v>
      </c>
      <c r="F127" s="5">
        <v>-2987273067</v>
      </c>
      <c r="G127" s="5">
        <v>-8257414178</v>
      </c>
      <c r="I127" s="5">
        <v>-14710525062</v>
      </c>
      <c r="J127" s="5">
        <v>-11487612188</v>
      </c>
      <c r="K127" s="5">
        <v>-6248669072</v>
      </c>
      <c r="L127" s="5">
        <v>-8619951962</v>
      </c>
      <c r="M127" s="5">
        <v>-8412236513</v>
      </c>
      <c r="N127" s="5">
        <v>-7556286501</v>
      </c>
    </row>
    <row r="128" spans="2:14" ht="15.5" x14ac:dyDescent="0.35">
      <c r="C128" t="s">
        <v>817</v>
      </c>
      <c r="J128" s="5">
        <v>1027034399</v>
      </c>
      <c r="L128" s="5">
        <v>801752381</v>
      </c>
    </row>
    <row r="129" spans="3:14" ht="15.5" x14ac:dyDescent="0.35">
      <c r="C129" t="s">
        <v>137</v>
      </c>
      <c r="D129" s="5">
        <v>-2236980740</v>
      </c>
      <c r="E129" s="5">
        <v>-233664939</v>
      </c>
      <c r="F129" s="5">
        <v>-43297935</v>
      </c>
      <c r="G129" s="5">
        <v>302028946</v>
      </c>
      <c r="I129" s="5">
        <v>-2535375915</v>
      </c>
      <c r="J129" s="5">
        <v>-19882783302</v>
      </c>
      <c r="K129" s="5">
        <v>-1394800143</v>
      </c>
      <c r="L129" s="5">
        <v>-5574961474</v>
      </c>
      <c r="M129" s="5">
        <v>-1701523762</v>
      </c>
      <c r="N129" s="5">
        <v>-1084519956</v>
      </c>
    </row>
    <row r="130" spans="3:14" ht="15.5" x14ac:dyDescent="0.35">
      <c r="C130" t="s">
        <v>139</v>
      </c>
      <c r="D130" s="5">
        <v>-1492495458</v>
      </c>
      <c r="E130" s="5">
        <v>-1988747729</v>
      </c>
      <c r="F130" s="5">
        <v>-32999338746</v>
      </c>
      <c r="G130" s="5">
        <v>8578210398</v>
      </c>
      <c r="I130" s="5">
        <v>-10175217449</v>
      </c>
      <c r="J130" s="5">
        <v>162038817090</v>
      </c>
      <c r="K130" s="5">
        <v>113388458301</v>
      </c>
      <c r="L130" s="5">
        <v>2751005765</v>
      </c>
      <c r="M130" s="5">
        <v>16873738139</v>
      </c>
      <c r="N130" s="5">
        <v>-11944890136</v>
      </c>
    </row>
    <row r="131" spans="3:14" ht="15.5" x14ac:dyDescent="0.35">
      <c r="C131" t="s">
        <v>140</v>
      </c>
      <c r="D131" s="5">
        <v>-2153350253</v>
      </c>
      <c r="E131" s="5">
        <v>-533839360</v>
      </c>
      <c r="F131" s="5">
        <v>-21099664813</v>
      </c>
      <c r="G131" s="5">
        <v>2434341115</v>
      </c>
      <c r="I131" s="5">
        <v>-25503174670</v>
      </c>
      <c r="J131" s="5">
        <v>-35317514056</v>
      </c>
      <c r="K131" s="5">
        <v>-78743789275</v>
      </c>
      <c r="L131" s="5">
        <v>-5574535632</v>
      </c>
      <c r="M131" s="5">
        <v>-8305625339</v>
      </c>
      <c r="N131" s="5">
        <v>-1660609468</v>
      </c>
    </row>
    <row r="132" spans="3:14" ht="15.5" x14ac:dyDescent="0.35">
      <c r="C132" t="s">
        <v>143</v>
      </c>
      <c r="D132" s="5">
        <v>-2153350253</v>
      </c>
      <c r="E132" s="5">
        <v>-533839360</v>
      </c>
      <c r="F132" s="5">
        <v>-20178563248</v>
      </c>
      <c r="G132" s="5">
        <v>2039741115</v>
      </c>
      <c r="I132" s="5">
        <v>-26072136832</v>
      </c>
      <c r="J132" s="5">
        <v>-36348656181</v>
      </c>
      <c r="K132" s="5">
        <v>-15057798735</v>
      </c>
      <c r="L132" s="5">
        <v>-5090261164</v>
      </c>
      <c r="M132" s="5">
        <v>-8842216246</v>
      </c>
      <c r="N132" s="5">
        <v>-2135137194</v>
      </c>
    </row>
    <row r="133" spans="3:14" ht="15.5" x14ac:dyDescent="0.35">
      <c r="C133" t="s">
        <v>144</v>
      </c>
      <c r="F133" s="5">
        <v>-84200000</v>
      </c>
      <c r="G133" s="5">
        <v>-5400000</v>
      </c>
      <c r="I133" s="5">
        <v>-93200000</v>
      </c>
      <c r="J133" s="5">
        <v>-82450000</v>
      </c>
      <c r="K133" s="5">
        <v>-205450000</v>
      </c>
      <c r="L133" s="5">
        <v>-526988940</v>
      </c>
    </row>
    <row r="134" spans="3:14" ht="15.5" x14ac:dyDescent="0.35">
      <c r="C134" t="s">
        <v>646</v>
      </c>
      <c r="K134" s="5">
        <v>660000000</v>
      </c>
    </row>
    <row r="135" spans="3:14" ht="15.5" x14ac:dyDescent="0.35">
      <c r="C135" t="s">
        <v>381</v>
      </c>
      <c r="J135" s="5">
        <v>-928956017</v>
      </c>
      <c r="K135" s="5">
        <v>-250000000</v>
      </c>
    </row>
    <row r="136" spans="3:14" ht="15.5" x14ac:dyDescent="0.35">
      <c r="C136" t="s">
        <v>401</v>
      </c>
      <c r="K136" s="5">
        <v>-64400000000</v>
      </c>
    </row>
    <row r="137" spans="3:14" ht="15.5" x14ac:dyDescent="0.35">
      <c r="C137" t="s">
        <v>333</v>
      </c>
      <c r="F137" s="5">
        <v>-836901565</v>
      </c>
      <c r="G137" s="5">
        <v>400000000</v>
      </c>
      <c r="I137" s="5">
        <v>662162162</v>
      </c>
      <c r="J137" s="5">
        <v>2042548142</v>
      </c>
      <c r="K137" s="5">
        <v>509459460</v>
      </c>
      <c r="L137" s="5">
        <v>42714472</v>
      </c>
      <c r="M137" s="5">
        <v>536590907</v>
      </c>
      <c r="N137" s="5">
        <v>474527726</v>
      </c>
    </row>
    <row r="138" spans="3:14" ht="15.5" x14ac:dyDescent="0.35">
      <c r="C138" t="s">
        <v>148</v>
      </c>
      <c r="D138" s="5">
        <v>-1492495458</v>
      </c>
      <c r="E138" s="5">
        <v>-1988747729</v>
      </c>
      <c r="F138" s="5">
        <v>-32999338746</v>
      </c>
      <c r="G138" s="5">
        <v>8578210398</v>
      </c>
      <c r="I138" s="5">
        <v>-10175217449</v>
      </c>
      <c r="J138" s="5">
        <v>162038817090</v>
      </c>
      <c r="K138" s="5">
        <v>113388458301</v>
      </c>
      <c r="L138" s="5">
        <v>2751005765</v>
      </c>
      <c r="M138" s="5">
        <v>16873738139</v>
      </c>
      <c r="N138" s="5">
        <v>-11944890136</v>
      </c>
    </row>
    <row r="139" spans="3:14" ht="15.5" x14ac:dyDescent="0.35">
      <c r="C139" t="s">
        <v>149</v>
      </c>
      <c r="D139" s="5">
        <v>19112812335</v>
      </c>
      <c r="E139" s="5">
        <v>42220039910</v>
      </c>
      <c r="F139" s="5">
        <v>67634253672</v>
      </c>
      <c r="G139" s="5">
        <v>74130117347</v>
      </c>
      <c r="I139" s="5">
        <v>218587125868</v>
      </c>
      <c r="J139" s="5">
        <v>425583656273</v>
      </c>
      <c r="K139" s="5">
        <v>167891106698</v>
      </c>
      <c r="L139" s="5">
        <v>89220299974</v>
      </c>
      <c r="M139" s="5">
        <v>87661809491</v>
      </c>
      <c r="N139" s="5">
        <v>71286696696</v>
      </c>
    </row>
    <row r="140" spans="3:14" ht="15.5" x14ac:dyDescent="0.35">
      <c r="C140" t="s">
        <v>153</v>
      </c>
      <c r="D140" s="5">
        <v>-20605307793</v>
      </c>
      <c r="E140" s="5">
        <v>-44208787639</v>
      </c>
      <c r="F140" s="5">
        <v>-72779667256</v>
      </c>
      <c r="G140" s="5">
        <v>-92930820780</v>
      </c>
      <c r="I140" s="5">
        <v>-228287331986</v>
      </c>
      <c r="J140" s="5">
        <v>-380662328417</v>
      </c>
      <c r="K140" s="5">
        <v>-121425522722</v>
      </c>
      <c r="L140" s="5">
        <v>-87661809491</v>
      </c>
      <c r="M140" s="5">
        <v>-71286696696</v>
      </c>
      <c r="N140" s="5">
        <v>-83127923212</v>
      </c>
    </row>
    <row r="141" spans="3:14" ht="15.5" x14ac:dyDescent="0.35">
      <c r="C141" t="s">
        <v>1143</v>
      </c>
      <c r="L141" s="5">
        <v>1695390814</v>
      </c>
      <c r="M141" s="5">
        <v>502875532</v>
      </c>
      <c r="N141" s="5">
        <v>4250188</v>
      </c>
    </row>
    <row r="142" spans="3:14" ht="15.5" x14ac:dyDescent="0.35">
      <c r="C142" t="s">
        <v>1144</v>
      </c>
      <c r="F142" s="5">
        <v>-475011331</v>
      </c>
      <c r="I142" s="5">
        <v>-475011331</v>
      </c>
      <c r="J142" s="5">
        <v>-502505002</v>
      </c>
      <c r="K142" s="5">
        <v>-477125675</v>
      </c>
      <c r="L142" s="5">
        <v>-502875532</v>
      </c>
      <c r="M142" s="5">
        <v>-4250188</v>
      </c>
      <c r="N142" s="5">
        <v>-107913808</v>
      </c>
    </row>
    <row r="143" spans="3:14" ht="15.5" x14ac:dyDescent="0.35">
      <c r="C143" t="s">
        <v>1524</v>
      </c>
    </row>
    <row r="144" spans="3:14" ht="15.5" x14ac:dyDescent="0.35">
      <c r="C144" t="s">
        <v>338</v>
      </c>
      <c r="K144" s="5">
        <v>-10000000000</v>
      </c>
    </row>
    <row r="145" spans="2:14" ht="15.5" x14ac:dyDescent="0.35">
      <c r="C145" t="s">
        <v>777</v>
      </c>
      <c r="J145" s="5">
        <v>97411244236</v>
      </c>
    </row>
    <row r="146" spans="2:14" ht="15.5" x14ac:dyDescent="0.35">
      <c r="C146" t="s">
        <v>1451</v>
      </c>
      <c r="F146" s="5">
        <v>-27378913831</v>
      </c>
      <c r="G146" s="5">
        <v>27378913831</v>
      </c>
      <c r="J146" s="5">
        <v>20208750000</v>
      </c>
      <c r="K146" s="5">
        <v>77400000000</v>
      </c>
    </row>
    <row r="147" spans="2:14" ht="15.5" x14ac:dyDescent="0.35">
      <c r="C147" t="s">
        <v>157</v>
      </c>
      <c r="D147" s="5">
        <v>-943276841</v>
      </c>
      <c r="E147" s="5">
        <v>1091818626</v>
      </c>
      <c r="F147" s="5">
        <v>-1671627314</v>
      </c>
      <c r="G147" s="5">
        <v>-7013596153</v>
      </c>
      <c r="I147" s="5">
        <v>617985980</v>
      </c>
      <c r="J147" s="5">
        <v>-5063626871</v>
      </c>
      <c r="K147" s="5">
        <v>-11108052268</v>
      </c>
      <c r="L147" s="5">
        <v>17113966557</v>
      </c>
      <c r="M147" s="5">
        <v>-38389232</v>
      </c>
      <c r="N147" s="5">
        <v>376979168</v>
      </c>
    </row>
    <row r="148" spans="2:14" ht="15.5" x14ac:dyDescent="0.35">
      <c r="C148" t="s">
        <v>158</v>
      </c>
      <c r="E148" s="5">
        <v>2658078493</v>
      </c>
      <c r="I148" s="5">
        <v>2040092512</v>
      </c>
      <c r="J148" s="5">
        <v>7103719383</v>
      </c>
      <c r="K148" s="5">
        <v>18211771650</v>
      </c>
      <c r="L148" s="5">
        <v>1097805093</v>
      </c>
      <c r="M148" s="5">
        <v>1136194325</v>
      </c>
      <c r="N148" s="5">
        <v>759215157</v>
      </c>
    </row>
    <row r="149" spans="2:14" ht="15.5" x14ac:dyDescent="0.35">
      <c r="C149" t="s">
        <v>159</v>
      </c>
      <c r="D149" s="5">
        <v>-943276841</v>
      </c>
      <c r="E149" s="5">
        <v>3749897119</v>
      </c>
      <c r="F149" s="5">
        <v>-1671627314</v>
      </c>
      <c r="G149" s="5">
        <v>-7013596153</v>
      </c>
      <c r="I149" s="5">
        <v>2658078492</v>
      </c>
      <c r="J149" s="5">
        <v>2040092512</v>
      </c>
      <c r="K149" s="5">
        <v>7103719382</v>
      </c>
      <c r="L149" s="5">
        <v>18211771650</v>
      </c>
      <c r="M149" s="5">
        <v>1097805093</v>
      </c>
      <c r="N149" s="5">
        <v>1136194325</v>
      </c>
    </row>
    <row r="151" spans="2:14" ht="15.5" x14ac:dyDescent="0.35">
      <c r="B151" t="s">
        <v>160</v>
      </c>
      <c r="C151" t="s">
        <v>12</v>
      </c>
      <c r="D151" s="5">
        <v>4590000000</v>
      </c>
      <c r="E151" s="5">
        <v>4590000000</v>
      </c>
      <c r="F151" s="5">
        <v>4590000000</v>
      </c>
      <c r="G151" s="5">
        <v>4590000000</v>
      </c>
      <c r="I151" s="5">
        <v>4590000000</v>
      </c>
      <c r="J151" s="5">
        <v>4590000000</v>
      </c>
      <c r="K151" s="5">
        <v>3780000000</v>
      </c>
      <c r="L151" s="5">
        <v>0</v>
      </c>
      <c r="M151" s="5">
        <v>0</v>
      </c>
      <c r="N151" s="5">
        <v>0</v>
      </c>
    </row>
    <row r="152" spans="2:14" ht="15.5" x14ac:dyDescent="0.35">
      <c r="C152" t="s">
        <v>161</v>
      </c>
      <c r="D152" s="6">
        <v>0.1</v>
      </c>
      <c r="E152" s="6">
        <v>0.16</v>
      </c>
      <c r="F152" s="6">
        <v>-1.1499999999999999</v>
      </c>
      <c r="G152" s="6">
        <v>0.1</v>
      </c>
    </row>
    <row r="153" spans="2:14" ht="15.5" x14ac:dyDescent="0.35">
      <c r="C153" t="s">
        <v>162</v>
      </c>
      <c r="D153" s="5">
        <v>2080</v>
      </c>
      <c r="E153" s="6">
        <v>1231.25</v>
      </c>
      <c r="F153" s="6">
        <v>-201.74</v>
      </c>
      <c r="G153" s="5">
        <v>1890</v>
      </c>
    </row>
    <row r="154" spans="2:14" ht="15.5" x14ac:dyDescent="0.35">
      <c r="C154" t="s">
        <v>61</v>
      </c>
      <c r="D154" s="6">
        <v>21.26</v>
      </c>
      <c r="E154" s="6">
        <v>20.010000000000002</v>
      </c>
      <c r="F154" s="6">
        <v>62.21</v>
      </c>
      <c r="G154" s="6">
        <v>17.559999999999999</v>
      </c>
    </row>
    <row r="155" spans="2:14" ht="15.5" x14ac:dyDescent="0.35">
      <c r="C155" t="s">
        <v>163</v>
      </c>
      <c r="D155" s="5">
        <v>5060000000</v>
      </c>
      <c r="E155" s="5">
        <v>8230000000</v>
      </c>
      <c r="F155" s="5">
        <v>1670000000</v>
      </c>
      <c r="G155" s="5">
        <v>7750000000</v>
      </c>
    </row>
    <row r="156" spans="2:14" ht="15.5" x14ac:dyDescent="0.35">
      <c r="C156" t="s">
        <v>164</v>
      </c>
      <c r="D156" s="6">
        <v>8.9999999999999998E-4</v>
      </c>
      <c r="E156" s="6">
        <v>1.4000000000000002E-3</v>
      </c>
      <c r="F156" s="6">
        <v>-0.01</v>
      </c>
      <c r="G156" s="6">
        <v>8.9999999999999998E-4</v>
      </c>
    </row>
    <row r="157" spans="2:14" ht="15.5" x14ac:dyDescent="0.35">
      <c r="C157" t="s">
        <v>165</v>
      </c>
      <c r="D157" s="6">
        <v>1.2999999999999999E-3</v>
      </c>
      <c r="E157" s="6">
        <v>2.2000000000000001E-3</v>
      </c>
      <c r="F157" s="6">
        <v>-1.5800000000000002E-2</v>
      </c>
      <c r="G157" s="6">
        <v>1.4000000000000002E-3</v>
      </c>
    </row>
    <row r="158" spans="2:14" ht="15.5" x14ac:dyDescent="0.35">
      <c r="C158" t="s">
        <v>166</v>
      </c>
      <c r="D158" s="6">
        <v>1.01E-2</v>
      </c>
      <c r="E158" s="6">
        <v>1.26E-2</v>
      </c>
      <c r="F158" s="6">
        <v>-1.03E-2</v>
      </c>
      <c r="G158" s="6">
        <v>1.1899999999999999E-2</v>
      </c>
    </row>
    <row r="159" spans="2:14" ht="15.5" x14ac:dyDescent="0.35">
      <c r="C159" t="s">
        <v>167</v>
      </c>
      <c r="D159" s="6">
        <v>1.1299999999999999</v>
      </c>
      <c r="E159" s="6">
        <v>1.32</v>
      </c>
      <c r="F159" s="6">
        <v>-1.26</v>
      </c>
      <c r="G159" s="6">
        <v>1.17</v>
      </c>
    </row>
    <row r="160" spans="2:14" ht="15.5" x14ac:dyDescent="0.35">
      <c r="C160" t="s">
        <v>168</v>
      </c>
      <c r="D160" s="5">
        <v>336000000000</v>
      </c>
      <c r="E160" s="5">
        <v>335000000000</v>
      </c>
      <c r="F160" s="5">
        <v>335000000000</v>
      </c>
      <c r="G160" s="5">
        <v>340000000000</v>
      </c>
    </row>
    <row r="161" spans="3:14" ht="15.5" x14ac:dyDescent="0.35">
      <c r="C161" t="s">
        <v>169</v>
      </c>
      <c r="D161" s="6">
        <v>2.85</v>
      </c>
      <c r="E161" s="6">
        <v>2.7</v>
      </c>
      <c r="F161" s="6">
        <v>3.19</v>
      </c>
      <c r="G161" s="6">
        <v>2.56</v>
      </c>
    </row>
    <row r="162" spans="3:14" ht="15.5" x14ac:dyDescent="0.35">
      <c r="C162" t="s">
        <v>170</v>
      </c>
      <c r="D162" s="6">
        <v>73.09</v>
      </c>
      <c r="E162" s="6">
        <v>72.989999999999995</v>
      </c>
      <c r="F162" s="6">
        <v>72.83</v>
      </c>
      <c r="G162" s="6">
        <v>73.97</v>
      </c>
    </row>
    <row r="163" spans="3:14" ht="15.5" x14ac:dyDescent="0.35">
      <c r="C163" t="s">
        <v>171</v>
      </c>
      <c r="D163" s="6">
        <v>2.85</v>
      </c>
      <c r="E163" s="6">
        <v>2.7</v>
      </c>
      <c r="F163" s="6">
        <v>3.19</v>
      </c>
      <c r="G163" s="6">
        <v>2.56</v>
      </c>
    </row>
    <row r="164" spans="3:14" ht="15.5" x14ac:dyDescent="0.35">
      <c r="C164" t="s">
        <v>172</v>
      </c>
      <c r="D164" s="6">
        <v>72.89</v>
      </c>
      <c r="E164" s="6">
        <v>72.83</v>
      </c>
      <c r="F164" s="6">
        <v>72.67</v>
      </c>
      <c r="G164" s="6">
        <v>73.94</v>
      </c>
    </row>
    <row r="165" spans="3:14" ht="15.5" x14ac:dyDescent="0.35">
      <c r="C165" t="s">
        <v>173</v>
      </c>
      <c r="D165" s="5">
        <v>146000000000</v>
      </c>
      <c r="E165" s="5">
        <v>151000000000</v>
      </c>
      <c r="F165" s="5">
        <v>155000000000</v>
      </c>
      <c r="G165" s="5">
        <v>157000000000</v>
      </c>
    </row>
    <row r="166" spans="3:14" ht="15.5" x14ac:dyDescent="0.35">
      <c r="C166" t="s">
        <v>174</v>
      </c>
      <c r="D166" s="5">
        <v>11000000000</v>
      </c>
      <c r="E166" s="5">
        <v>11000000000</v>
      </c>
      <c r="F166" s="5">
        <v>11000000000</v>
      </c>
      <c r="G166" s="5">
        <v>17000000000</v>
      </c>
    </row>
    <row r="167" spans="3:14" ht="15.5" x14ac:dyDescent="0.35">
      <c r="C167" t="s">
        <v>175</v>
      </c>
      <c r="D167" s="5">
        <v>336000000000</v>
      </c>
      <c r="E167" s="5">
        <v>335000000000</v>
      </c>
      <c r="F167" s="5">
        <v>335000000000</v>
      </c>
      <c r="G167" s="5">
        <v>340000000000</v>
      </c>
    </row>
    <row r="168" spans="3:14" ht="15.5" x14ac:dyDescent="0.35">
      <c r="C168" t="s">
        <v>24</v>
      </c>
      <c r="D168" s="5">
        <v>157000000000</v>
      </c>
      <c r="E168" s="5">
        <v>162000000000</v>
      </c>
      <c r="F168" s="5">
        <v>166000000000</v>
      </c>
      <c r="G168" s="5">
        <v>174000000000</v>
      </c>
    </row>
    <row r="169" spans="3:14" ht="15.5" x14ac:dyDescent="0.35">
      <c r="C169" t="s">
        <v>21</v>
      </c>
      <c r="D169" s="5">
        <v>155000000000</v>
      </c>
      <c r="E169" s="5">
        <v>158000000000</v>
      </c>
      <c r="F169" s="5">
        <v>163000000000</v>
      </c>
      <c r="G169" s="5">
        <v>170000000000</v>
      </c>
    </row>
    <row r="170" spans="3:14" ht="15.5" x14ac:dyDescent="0.35">
      <c r="C170" t="s">
        <v>176</v>
      </c>
      <c r="D170" s="5">
        <v>265000000000</v>
      </c>
      <c r="E170" s="5">
        <v>265000000000</v>
      </c>
      <c r="F170" s="5">
        <v>261000000000</v>
      </c>
      <c r="G170" s="5">
        <v>275000000000</v>
      </c>
    </row>
    <row r="171" spans="3:14" ht="15.5" x14ac:dyDescent="0.35">
      <c r="C171" t="s">
        <v>177</v>
      </c>
      <c r="D171" s="5">
        <v>3000000000</v>
      </c>
      <c r="E171" s="5">
        <v>4000000000</v>
      </c>
      <c r="F171" s="5">
        <v>52000000000</v>
      </c>
      <c r="G171" s="5">
        <v>-18000000000</v>
      </c>
    </row>
    <row r="172" spans="3:14" ht="15.5" x14ac:dyDescent="0.35">
      <c r="C172" t="s">
        <v>178</v>
      </c>
      <c r="D172" s="5">
        <v>-2000000000</v>
      </c>
      <c r="E172" s="5">
        <v>-1000000000</v>
      </c>
      <c r="F172" s="5">
        <v>-20000000000</v>
      </c>
      <c r="G172" s="5">
        <v>2000000000</v>
      </c>
    </row>
    <row r="173" spans="3:14" ht="15.5" x14ac:dyDescent="0.35">
      <c r="C173" t="s">
        <v>13</v>
      </c>
      <c r="D173" s="5">
        <v>1000000000</v>
      </c>
      <c r="E173" s="5">
        <v>3000000000</v>
      </c>
      <c r="F173" s="5">
        <v>32000000000</v>
      </c>
      <c r="G173" s="5">
        <v>-16000000000</v>
      </c>
    </row>
    <row r="174" spans="3:14" ht="15.5" x14ac:dyDescent="0.35">
      <c r="C174" t="s">
        <v>16</v>
      </c>
      <c r="D174" s="6">
        <v>0.12</v>
      </c>
      <c r="E174" s="6">
        <v>0.67</v>
      </c>
      <c r="F174" s="5">
        <v>7</v>
      </c>
      <c r="G174" s="6">
        <v>-3.48</v>
      </c>
    </row>
    <row r="175" spans="3:14" ht="15.5" x14ac:dyDescent="0.35">
      <c r="C175" t="s">
        <v>46</v>
      </c>
      <c r="I175" s="6">
        <v>1.1000000000000001</v>
      </c>
      <c r="J175" s="6">
        <v>5.88</v>
      </c>
      <c r="K175" s="6">
        <v>8.44</v>
      </c>
      <c r="L175" s="6">
        <v>401401.03</v>
      </c>
      <c r="M175" s="6">
        <v>71916.19</v>
      </c>
      <c r="N175" s="6">
        <v>-143907.01</v>
      </c>
    </row>
    <row r="176" spans="3:14" ht="15.5" x14ac:dyDescent="0.35">
      <c r="C176" t="s">
        <v>60</v>
      </c>
      <c r="I176" s="6">
        <v>210.91</v>
      </c>
      <c r="J176" s="6">
        <v>32.31</v>
      </c>
      <c r="K176" s="5">
        <v>0</v>
      </c>
      <c r="L176" s="5">
        <v>0</v>
      </c>
      <c r="M176" s="5">
        <v>0</v>
      </c>
      <c r="N176" s="5">
        <v>0</v>
      </c>
    </row>
    <row r="177" spans="3:14" ht="15.5" x14ac:dyDescent="0.35">
      <c r="C177" t="s">
        <v>63</v>
      </c>
      <c r="I177" s="6">
        <v>4.8</v>
      </c>
      <c r="J177" s="6">
        <v>3.33</v>
      </c>
      <c r="K177" s="5">
        <v>0</v>
      </c>
      <c r="L177" s="5">
        <v>0</v>
      </c>
      <c r="M177" s="5">
        <v>0</v>
      </c>
      <c r="N177" s="5">
        <v>0</v>
      </c>
    </row>
    <row r="178" spans="3:14" ht="15.5" x14ac:dyDescent="0.35">
      <c r="C178" t="s">
        <v>179</v>
      </c>
      <c r="I178" s="5">
        <v>36400000000</v>
      </c>
      <c r="J178" s="5">
        <v>60080000000</v>
      </c>
      <c r="K178" s="5">
        <v>53910000000</v>
      </c>
      <c r="L178" s="5">
        <v>46570000000</v>
      </c>
      <c r="M178" s="5">
        <v>25070000000</v>
      </c>
      <c r="N178" s="5">
        <v>14970000000</v>
      </c>
    </row>
    <row r="179" spans="3:14" ht="15.5" x14ac:dyDescent="0.35">
      <c r="C179" t="s">
        <v>180</v>
      </c>
      <c r="I179" s="6">
        <v>9.5999999999999992E-3</v>
      </c>
      <c r="J179" s="6">
        <v>5.0700000000000002E-2</v>
      </c>
      <c r="K179" s="6">
        <v>9.0800000000000006E-2</v>
      </c>
      <c r="L179" s="6">
        <v>7.8399999999999997E-2</v>
      </c>
      <c r="M179" s="6">
        <v>1.6200000000000003E-2</v>
      </c>
      <c r="N179" s="6">
        <v>-3.6799999999999999E-2</v>
      </c>
    </row>
    <row r="180" spans="3:14" ht="15.5" x14ac:dyDescent="0.35">
      <c r="C180" t="s">
        <v>181</v>
      </c>
      <c r="I180" s="6">
        <v>1.5100000000000001E-2</v>
      </c>
      <c r="J180" s="6">
        <v>8.199999999999999E-2</v>
      </c>
      <c r="K180" s="6">
        <v>0.17350000000000002</v>
      </c>
      <c r="L180" s="6">
        <v>0.18</v>
      </c>
      <c r="M180" s="6">
        <v>3.9199999999999999E-2</v>
      </c>
      <c r="N180" s="6">
        <v>-8.2400000000000001E-2</v>
      </c>
    </row>
    <row r="181" spans="3:14" ht="15.5" x14ac:dyDescent="0.35">
      <c r="C181" t="s">
        <v>182</v>
      </c>
      <c r="I181" s="6">
        <v>5.9900000000000002E-2</v>
      </c>
      <c r="J181" s="6">
        <v>0.15740000000000001</v>
      </c>
      <c r="K181" s="6">
        <v>0.22969999999999999</v>
      </c>
      <c r="L181" s="6">
        <v>0.25579999999999997</v>
      </c>
      <c r="M181" s="6">
        <v>0.11460000000000001</v>
      </c>
      <c r="N181" s="6">
        <v>5.0000000000000001E-3</v>
      </c>
    </row>
    <row r="182" spans="3:14" ht="15.5" x14ac:dyDescent="0.35">
      <c r="C182" t="s">
        <v>183</v>
      </c>
      <c r="I182" s="6">
        <v>1.44</v>
      </c>
      <c r="J182" s="6">
        <v>4.08</v>
      </c>
      <c r="K182" s="6">
        <v>7.44</v>
      </c>
      <c r="L182" s="6">
        <v>4.29</v>
      </c>
      <c r="M182" s="6">
        <v>1.63</v>
      </c>
      <c r="N182" s="6">
        <v>0.08</v>
      </c>
    </row>
    <row r="183" spans="3:14" ht="15.5" x14ac:dyDescent="0.35">
      <c r="C183" t="s">
        <v>57</v>
      </c>
      <c r="I183" s="6">
        <v>3.19</v>
      </c>
      <c r="J183" s="6">
        <v>2.65</v>
      </c>
      <c r="K183" s="5">
        <v>0</v>
      </c>
      <c r="L183" s="5">
        <v>0</v>
      </c>
      <c r="M183" s="5">
        <v>0</v>
      </c>
      <c r="N183" s="5">
        <v>0</v>
      </c>
    </row>
    <row r="184" spans="3:14" ht="15.5" x14ac:dyDescent="0.35">
      <c r="C184" t="s">
        <v>54</v>
      </c>
      <c r="I184" s="6">
        <v>72.83</v>
      </c>
      <c r="J184" s="6">
        <v>71.73</v>
      </c>
      <c r="K184" s="6">
        <v>48.66</v>
      </c>
      <c r="L184" s="6">
        <v>2229645.52</v>
      </c>
      <c r="M184" s="6">
        <v>1836924.24</v>
      </c>
      <c r="N184" s="6">
        <v>1747415.51</v>
      </c>
    </row>
    <row r="185" spans="3:14" ht="15.5" x14ac:dyDescent="0.35">
      <c r="C185" t="s">
        <v>184</v>
      </c>
      <c r="I185" s="6">
        <v>3.19</v>
      </c>
      <c r="J185" s="6">
        <v>2.65</v>
      </c>
      <c r="K185" s="5">
        <v>0</v>
      </c>
      <c r="L185" s="5">
        <v>0</v>
      </c>
      <c r="M185" s="5">
        <v>0</v>
      </c>
      <c r="N185" s="5">
        <v>0</v>
      </c>
    </row>
    <row r="186" spans="3:14" ht="15.5" x14ac:dyDescent="0.35">
      <c r="C186" t="s">
        <v>185</v>
      </c>
      <c r="I186" s="6">
        <v>72.67</v>
      </c>
      <c r="J186" s="6">
        <v>71.569999999999993</v>
      </c>
      <c r="K186" s="6">
        <v>48.46</v>
      </c>
      <c r="L186" s="5">
        <v>2220235</v>
      </c>
      <c r="M186" s="6">
        <v>1836924.24</v>
      </c>
      <c r="N186" s="6">
        <v>1747415.51</v>
      </c>
    </row>
    <row r="187" spans="3:14" ht="15.5" x14ac:dyDescent="0.35">
      <c r="C187" t="s">
        <v>186</v>
      </c>
      <c r="I187" s="5">
        <v>155000000000</v>
      </c>
      <c r="J187" s="5">
        <v>166000000000</v>
      </c>
      <c r="K187" s="5">
        <v>82000000000</v>
      </c>
      <c r="L187" s="5">
        <v>67000000000</v>
      </c>
      <c r="M187" s="5">
        <v>72000000000</v>
      </c>
      <c r="N187" s="5">
        <v>71000000000</v>
      </c>
    </row>
    <row r="188" spans="3:14" ht="15.5" x14ac:dyDescent="0.35">
      <c r="C188" t="s">
        <v>187</v>
      </c>
      <c r="I188" s="5">
        <v>11000000000</v>
      </c>
      <c r="J188" s="5">
        <v>10000000000</v>
      </c>
      <c r="K188" s="5">
        <v>48000000000</v>
      </c>
      <c r="L188" s="5">
        <v>22000000000</v>
      </c>
      <c r="M188" s="5">
        <v>16000000000</v>
      </c>
    </row>
    <row r="189" spans="3:14" ht="15.5" x14ac:dyDescent="0.35">
      <c r="C189" t="s">
        <v>26</v>
      </c>
      <c r="I189" s="5">
        <v>166000000000</v>
      </c>
      <c r="J189" s="5">
        <v>176000000000</v>
      </c>
      <c r="K189" s="5">
        <v>131000000000</v>
      </c>
      <c r="L189" s="5">
        <v>89000000000</v>
      </c>
      <c r="M189" s="5">
        <v>88000000000</v>
      </c>
      <c r="N189" s="5">
        <v>71000000000</v>
      </c>
    </row>
    <row r="190" spans="3:14" ht="15.5" x14ac:dyDescent="0.35">
      <c r="C190" t="s">
        <v>23</v>
      </c>
      <c r="I190" s="5">
        <v>163000000000</v>
      </c>
      <c r="J190" s="5">
        <v>174000000000</v>
      </c>
      <c r="K190" s="5">
        <v>124000000000</v>
      </c>
      <c r="L190" s="5">
        <v>71000000000</v>
      </c>
      <c r="M190" s="5">
        <v>87000000000</v>
      </c>
      <c r="N190" s="5">
        <v>70000000000</v>
      </c>
    </row>
    <row r="191" spans="3:14" ht="15.5" x14ac:dyDescent="0.35">
      <c r="C191" t="s">
        <v>188</v>
      </c>
      <c r="I191" s="5">
        <v>261000000000</v>
      </c>
      <c r="J191" s="5">
        <v>267000000000</v>
      </c>
      <c r="K191" s="5">
        <v>185000000000</v>
      </c>
      <c r="L191" s="5">
        <v>101000000000</v>
      </c>
      <c r="M191" s="5">
        <v>68000000000</v>
      </c>
      <c r="N191" s="5">
        <v>44000000000</v>
      </c>
    </row>
    <row r="192" spans="3:14" ht="15.5" x14ac:dyDescent="0.35">
      <c r="C192" t="s">
        <v>189</v>
      </c>
      <c r="I192" s="5">
        <v>36000000000</v>
      </c>
      <c r="J192" s="5">
        <v>-132000000000</v>
      </c>
      <c r="K192" s="5">
        <v>-46000000000</v>
      </c>
      <c r="L192" s="5">
        <v>20000000000</v>
      </c>
      <c r="M192" s="5">
        <v>-9000000000</v>
      </c>
      <c r="N192" s="5">
        <v>14000000000</v>
      </c>
    </row>
    <row r="193" spans="2:14" ht="15.5" x14ac:dyDescent="0.35">
      <c r="C193" t="s">
        <v>190</v>
      </c>
      <c r="I193" s="5">
        <v>-26000000000</v>
      </c>
      <c r="J193" s="5">
        <v>-36000000000</v>
      </c>
      <c r="K193" s="5">
        <v>-15000000000</v>
      </c>
      <c r="L193" s="5">
        <v>-6000000000</v>
      </c>
      <c r="M193" s="5">
        <v>-9000000000</v>
      </c>
      <c r="N193" s="5">
        <v>-2000000000</v>
      </c>
    </row>
    <row r="194" spans="2:14" ht="15.5" x14ac:dyDescent="0.35">
      <c r="C194" t="s">
        <v>15</v>
      </c>
      <c r="I194" s="5">
        <v>10000000000</v>
      </c>
      <c r="J194" s="5">
        <v>-168000000000</v>
      </c>
      <c r="K194" s="5">
        <v>-61000000000</v>
      </c>
      <c r="L194" s="5">
        <v>14000000000</v>
      </c>
      <c r="M194" s="5">
        <v>-17000000000</v>
      </c>
      <c r="N194" s="5">
        <v>12000000000</v>
      </c>
    </row>
    <row r="195" spans="2:14" ht="15.5" x14ac:dyDescent="0.35">
      <c r="C195" t="s">
        <v>17</v>
      </c>
      <c r="I195" s="6">
        <v>2.21</v>
      </c>
      <c r="J195" s="6">
        <v>-36.619999999999997</v>
      </c>
      <c r="K195" s="6">
        <v>-16.12</v>
      </c>
      <c r="L195" s="6">
        <v>255718.68</v>
      </c>
      <c r="M195" s="6">
        <v>-311584.25</v>
      </c>
      <c r="N195" s="6">
        <v>211559.67</v>
      </c>
    </row>
    <row r="197" spans="2:14" ht="15.5" x14ac:dyDescent="0.35">
      <c r="B197" t="s">
        <v>191</v>
      </c>
      <c r="C197" t="s">
        <v>192</v>
      </c>
      <c r="D197" s="5">
        <v>450000000</v>
      </c>
      <c r="E197" s="5">
        <v>738000000</v>
      </c>
      <c r="F197" s="5">
        <v>-5000000000</v>
      </c>
      <c r="G197" s="5">
        <v>482000000</v>
      </c>
      <c r="H197" s="5">
        <v>2000000000</v>
      </c>
      <c r="I197" s="5">
        <v>5000000000</v>
      </c>
      <c r="J197" s="5">
        <v>27000000000</v>
      </c>
      <c r="K197" s="5">
        <v>32000000000</v>
      </c>
      <c r="L197" s="5">
        <v>22000000000</v>
      </c>
      <c r="M197" s="5">
        <v>4000000000</v>
      </c>
      <c r="N197" s="5">
        <v>-8000000000</v>
      </c>
    </row>
    <row r="198" spans="2:14" ht="15.5" x14ac:dyDescent="0.35">
      <c r="C198" t="s">
        <v>45</v>
      </c>
      <c r="D198" s="6">
        <v>0.1</v>
      </c>
      <c r="E198" s="6">
        <v>0.16</v>
      </c>
      <c r="F198" s="6">
        <v>-1.1499999999999999</v>
      </c>
      <c r="G198" s="6">
        <v>0.1</v>
      </c>
      <c r="H198" s="6">
        <v>0.52</v>
      </c>
      <c r="I198" s="6">
        <v>1.1000000000000001</v>
      </c>
      <c r="J198" s="6">
        <v>5.88</v>
      </c>
      <c r="K198" s="6">
        <v>6.96</v>
      </c>
      <c r="L198" s="6">
        <v>4.8899999999999997</v>
      </c>
      <c r="M198" s="6">
        <v>0.88</v>
      </c>
      <c r="N198" s="6">
        <v>-1.75</v>
      </c>
    </row>
    <row r="199" spans="2:14" ht="15.5" x14ac:dyDescent="0.35">
      <c r="C199" t="s">
        <v>193</v>
      </c>
      <c r="D199" s="5">
        <v>45000000000</v>
      </c>
      <c r="E199" s="5">
        <v>45000000000</v>
      </c>
      <c r="F199" s="5">
        <v>17000000000</v>
      </c>
      <c r="G199" s="5">
        <v>49000000000</v>
      </c>
      <c r="H199" s="5">
        <v>180000000000</v>
      </c>
      <c r="I199" s="5">
        <v>222000000000</v>
      </c>
      <c r="J199" s="5">
        <v>262000000000</v>
      </c>
      <c r="K199" s="5">
        <v>269000000000</v>
      </c>
      <c r="L199" s="5">
        <v>303000000000</v>
      </c>
      <c r="M199" s="5">
        <v>162000000000</v>
      </c>
      <c r="N199" s="5">
        <v>149000000000</v>
      </c>
    </row>
    <row r="200" spans="2:14" ht="15.5" x14ac:dyDescent="0.35">
      <c r="C200" t="s">
        <v>194</v>
      </c>
      <c r="I200" s="6">
        <v>253.23</v>
      </c>
    </row>
    <row r="201" spans="2:14" ht="15.5" x14ac:dyDescent="0.35">
      <c r="C201" t="s">
        <v>292</v>
      </c>
      <c r="I201" s="6">
        <v>-166.85</v>
      </c>
    </row>
    <row r="202" spans="2:14" ht="15.5" x14ac:dyDescent="0.35">
      <c r="C202" t="s">
        <v>195</v>
      </c>
      <c r="I202" s="6">
        <v>6.95</v>
      </c>
    </row>
    <row r="203" spans="2:14" ht="15.5" x14ac:dyDescent="0.35">
      <c r="C203" t="s">
        <v>293</v>
      </c>
      <c r="I203" s="6">
        <v>-6.0000000000000001E-3</v>
      </c>
    </row>
    <row r="204" spans="2:14" ht="15.5" x14ac:dyDescent="0.35">
      <c r="C204" t="s">
        <v>294</v>
      </c>
      <c r="I204" s="6">
        <v>3.84</v>
      </c>
    </row>
    <row r="205" spans="2:14" ht="15.5" x14ac:dyDescent="0.35">
      <c r="C205" t="s">
        <v>196</v>
      </c>
      <c r="I205" s="6">
        <v>1.79</v>
      </c>
    </row>
    <row r="206" spans="2:14" ht="15.5" x14ac:dyDescent="0.35">
      <c r="C206" t="s">
        <v>295</v>
      </c>
      <c r="I206" s="6">
        <v>14.78</v>
      </c>
    </row>
    <row r="207" spans="2:14" ht="15.5" x14ac:dyDescent="0.35">
      <c r="C207" t="s">
        <v>296</v>
      </c>
      <c r="I207" s="6">
        <v>30.38</v>
      </c>
    </row>
    <row r="208" spans="2:14" ht="15.5" x14ac:dyDescent="0.35">
      <c r="C208" t="s">
        <v>297</v>
      </c>
      <c r="I208" s="6">
        <v>86.7</v>
      </c>
    </row>
    <row r="209" spans="3:9" ht="15.5" x14ac:dyDescent="0.35">
      <c r="C209" t="s">
        <v>298</v>
      </c>
      <c r="I209" s="6">
        <v>33.299999999999997</v>
      </c>
    </row>
    <row r="210" spans="3:9" ht="15.5" x14ac:dyDescent="0.35">
      <c r="C210" t="s">
        <v>301</v>
      </c>
      <c r="I210" s="6">
        <v>-0.79</v>
      </c>
    </row>
    <row r="211" spans="3:9" ht="15.5" x14ac:dyDescent="0.35">
      <c r="C211" t="s">
        <v>197</v>
      </c>
      <c r="I211" s="6">
        <v>0.52</v>
      </c>
    </row>
    <row r="212" spans="3:9" ht="15.5" x14ac:dyDescent="0.35">
      <c r="C212" t="s">
        <v>302</v>
      </c>
      <c r="I212" s="6">
        <v>34.119999999999997</v>
      </c>
    </row>
    <row r="213" spans="3:9" ht="15.5" x14ac:dyDescent="0.35">
      <c r="C213" t="s">
        <v>198</v>
      </c>
      <c r="D213" s="6">
        <v>0.61</v>
      </c>
    </row>
    <row r="214" spans="3:9" ht="15.5" x14ac:dyDescent="0.35">
      <c r="C214" t="s">
        <v>199</v>
      </c>
      <c r="I214" s="6">
        <v>73.09</v>
      </c>
    </row>
    <row r="215" spans="3:9" ht="15.5" x14ac:dyDescent="0.35">
      <c r="C215" t="s">
        <v>303</v>
      </c>
      <c r="I215" s="6">
        <v>4.3099999999999996</v>
      </c>
    </row>
    <row r="216" spans="3:9" ht="15.5" x14ac:dyDescent="0.35">
      <c r="C216" t="s">
        <v>200</v>
      </c>
      <c r="D216" s="6">
        <v>2.68</v>
      </c>
    </row>
    <row r="217" spans="3:9" ht="15.5" x14ac:dyDescent="0.35">
      <c r="C217" t="s">
        <v>201</v>
      </c>
      <c r="D217" s="6">
        <v>1.29</v>
      </c>
    </row>
    <row r="218" spans="3:9" ht="15.5" x14ac:dyDescent="0.35">
      <c r="C218" t="s">
        <v>202</v>
      </c>
      <c r="D218" s="6">
        <v>0.47</v>
      </c>
    </row>
    <row r="219" spans="3:9" ht="15.5" x14ac:dyDescent="0.35">
      <c r="C219" t="s">
        <v>352</v>
      </c>
      <c r="D219" s="6">
        <v>0.03</v>
      </c>
    </row>
    <row r="220" spans="3:9" ht="15.5" x14ac:dyDescent="0.35">
      <c r="C220" t="s">
        <v>203</v>
      </c>
      <c r="D220" s="6">
        <v>0.54</v>
      </c>
    </row>
    <row r="221" spans="3:9" ht="15.5" x14ac:dyDescent="0.35">
      <c r="C221" t="s">
        <v>204</v>
      </c>
      <c r="D221" s="6">
        <v>0.31</v>
      </c>
    </row>
    <row r="222" spans="3:9" ht="15.5" x14ac:dyDescent="0.35">
      <c r="C222" t="s">
        <v>205</v>
      </c>
      <c r="D222" s="6">
        <v>1.54</v>
      </c>
    </row>
    <row r="223" spans="3:9" ht="15.5" x14ac:dyDescent="0.35">
      <c r="C223" t="s">
        <v>304</v>
      </c>
      <c r="I223" s="6">
        <v>0.65</v>
      </c>
    </row>
    <row r="224" spans="3:9" ht="15.5" x14ac:dyDescent="0.35">
      <c r="C224" t="s">
        <v>13</v>
      </c>
      <c r="D224" s="5">
        <v>1000000000</v>
      </c>
    </row>
    <row r="225" spans="3:9" ht="15.5" x14ac:dyDescent="0.35">
      <c r="C225" t="s">
        <v>206</v>
      </c>
      <c r="I225" s="6">
        <v>5.85</v>
      </c>
    </row>
    <row r="226" spans="3:9" ht="15.5" x14ac:dyDescent="0.35">
      <c r="C226" t="s">
        <v>207</v>
      </c>
      <c r="I226" s="6">
        <v>-6.9999999999999993E-3</v>
      </c>
    </row>
    <row r="227" spans="3:9" ht="15.5" x14ac:dyDescent="0.35">
      <c r="C227" t="s">
        <v>208</v>
      </c>
      <c r="I227" s="6">
        <v>-1.0700000000000001E-2</v>
      </c>
    </row>
    <row r="228" spans="3:9" ht="15.5" x14ac:dyDescent="0.35">
      <c r="C228" t="s">
        <v>209</v>
      </c>
      <c r="I228" s="6">
        <v>2.4399999999999998E-2</v>
      </c>
    </row>
    <row r="229" spans="3:9" ht="15.5" x14ac:dyDescent="0.35">
      <c r="C229" t="s">
        <v>305</v>
      </c>
      <c r="I229" s="6">
        <v>2.1400000000000002E-2</v>
      </c>
    </row>
    <row r="230" spans="3:9" ht="15.5" x14ac:dyDescent="0.35">
      <c r="C230" t="s">
        <v>210</v>
      </c>
      <c r="D230" s="6">
        <v>279.17</v>
      </c>
    </row>
    <row r="231" spans="3:9" ht="15.5" x14ac:dyDescent="0.35">
      <c r="C231" t="s">
        <v>211</v>
      </c>
      <c r="D231" s="6">
        <v>753.88</v>
      </c>
    </row>
    <row r="232" spans="3:9" ht="15.5" x14ac:dyDescent="0.35">
      <c r="C232" t="s">
        <v>212</v>
      </c>
      <c r="D232" s="6">
        <v>16.829999999999998</v>
      </c>
    </row>
    <row r="233" spans="3:9" ht="15.5" x14ac:dyDescent="0.35">
      <c r="C233" t="s">
        <v>213</v>
      </c>
      <c r="D233" s="6">
        <v>1016.22</v>
      </c>
    </row>
    <row r="234" spans="3:9" ht="15.5" x14ac:dyDescent="0.35">
      <c r="C234" t="s">
        <v>214</v>
      </c>
      <c r="D234" s="6">
        <v>0.33</v>
      </c>
    </row>
    <row r="235" spans="3:9" ht="15.5" x14ac:dyDescent="0.35">
      <c r="C235" t="s">
        <v>306</v>
      </c>
      <c r="I235" s="6">
        <v>0.3</v>
      </c>
    </row>
    <row r="236" spans="3:9" ht="15.5" x14ac:dyDescent="0.35">
      <c r="C236" t="s">
        <v>307</v>
      </c>
      <c r="I236" s="6">
        <v>0.39</v>
      </c>
    </row>
    <row r="237" spans="3:9" ht="15.5" x14ac:dyDescent="0.35">
      <c r="C237" t="s">
        <v>41</v>
      </c>
      <c r="I237" s="5">
        <v>602000000000</v>
      </c>
    </row>
    <row r="238" spans="3:9" ht="15.5" x14ac:dyDescent="0.35">
      <c r="C238" t="s">
        <v>215</v>
      </c>
      <c r="I238" s="5">
        <v>756000000000</v>
      </c>
    </row>
    <row r="239" spans="3:9" ht="15.5" x14ac:dyDescent="0.35">
      <c r="C239" t="s">
        <v>216</v>
      </c>
      <c r="I239" s="5">
        <v>4590000000</v>
      </c>
    </row>
    <row r="240" spans="3:9" ht="15.5" x14ac:dyDescent="0.35">
      <c r="C240" t="s">
        <v>217</v>
      </c>
      <c r="I240" s="6">
        <v>0.2006</v>
      </c>
    </row>
    <row r="241" spans="3:9" ht="15.5" x14ac:dyDescent="0.35">
      <c r="C241" t="s">
        <v>218</v>
      </c>
      <c r="D241" s="6">
        <v>0.41499999999999998</v>
      </c>
    </row>
    <row r="242" spans="3:9" ht="15.5" x14ac:dyDescent="0.35">
      <c r="C242" t="s">
        <v>219</v>
      </c>
      <c r="D242" s="6">
        <v>8.0600000000000005E-2</v>
      </c>
    </row>
    <row r="243" spans="3:9" ht="15.5" x14ac:dyDescent="0.35">
      <c r="C243" t="s">
        <v>220</v>
      </c>
      <c r="D243" s="6">
        <v>0.01</v>
      </c>
    </row>
    <row r="244" spans="3:9" ht="15.5" x14ac:dyDescent="0.35">
      <c r="C244" t="s">
        <v>221</v>
      </c>
      <c r="D244" s="6">
        <v>-0.4924</v>
      </c>
    </row>
    <row r="245" spans="3:9" ht="15.5" x14ac:dyDescent="0.35">
      <c r="C245" t="s">
        <v>222</v>
      </c>
      <c r="D245" s="6">
        <v>-0.44650000000000001</v>
      </c>
    </row>
    <row r="246" spans="3:9" ht="15.5" x14ac:dyDescent="0.35">
      <c r="C246" t="s">
        <v>223</v>
      </c>
      <c r="D246" s="6">
        <v>-0.91890000000000005</v>
      </c>
    </row>
    <row r="247" spans="3:9" ht="15.5" x14ac:dyDescent="0.35">
      <c r="C247" t="s">
        <v>224</v>
      </c>
      <c r="I247" s="5">
        <v>6</v>
      </c>
    </row>
    <row r="248" spans="3:9" ht="15.5" x14ac:dyDescent="0.35">
      <c r="C248" t="s">
        <v>225</v>
      </c>
      <c r="I248" s="6">
        <v>0.11</v>
      </c>
    </row>
    <row r="249" spans="3:9" ht="15.5" x14ac:dyDescent="0.35">
      <c r="C249" t="s">
        <v>226</v>
      </c>
      <c r="I249" s="6">
        <v>0.41</v>
      </c>
    </row>
    <row r="250" spans="3:9" ht="15.5" x14ac:dyDescent="0.35">
      <c r="C250" t="s">
        <v>308</v>
      </c>
      <c r="I250" s="6">
        <v>0.02</v>
      </c>
    </row>
    <row r="251" spans="3:9" ht="15.5" x14ac:dyDescent="0.35">
      <c r="C251" t="s">
        <v>228</v>
      </c>
      <c r="I251" s="6">
        <v>0.26</v>
      </c>
    </row>
    <row r="252" spans="3:9" ht="15.5" x14ac:dyDescent="0.35">
      <c r="C252" t="s">
        <v>229</v>
      </c>
      <c r="I252" s="6">
        <v>0.35</v>
      </c>
    </row>
    <row r="253" spans="3:9" ht="15.5" x14ac:dyDescent="0.35">
      <c r="C253" t="s">
        <v>230</v>
      </c>
      <c r="I253" s="6">
        <v>0.19</v>
      </c>
    </row>
    <row r="254" spans="3:9" ht="15.5" x14ac:dyDescent="0.35">
      <c r="C254" t="s">
        <v>309</v>
      </c>
      <c r="I254" s="5">
        <v>157000000000</v>
      </c>
    </row>
    <row r="255" spans="3:9" ht="15.5" x14ac:dyDescent="0.35">
      <c r="C255" t="s">
        <v>310</v>
      </c>
      <c r="I255" s="5">
        <v>71000000000</v>
      </c>
    </row>
    <row r="256" spans="3:9" ht="15.5" x14ac:dyDescent="0.35">
      <c r="C256" t="s">
        <v>311</v>
      </c>
      <c r="I256" s="5">
        <v>23000000000</v>
      </c>
    </row>
    <row r="257" spans="3:9" ht="15.5" x14ac:dyDescent="0.35">
      <c r="C257" t="s">
        <v>312</v>
      </c>
      <c r="I257" s="5">
        <v>-4000000000</v>
      </c>
    </row>
    <row r="258" spans="3:9" ht="15.5" x14ac:dyDescent="0.35">
      <c r="C258" t="s">
        <v>231</v>
      </c>
      <c r="D258" s="5">
        <v>3000000000</v>
      </c>
    </row>
    <row r="259" spans="3:9" ht="15.5" x14ac:dyDescent="0.35">
      <c r="C259" t="s">
        <v>232</v>
      </c>
      <c r="D259" s="5">
        <v>516000000000</v>
      </c>
    </row>
    <row r="260" spans="3:9" ht="15.5" x14ac:dyDescent="0.35">
      <c r="C260" t="s">
        <v>233</v>
      </c>
      <c r="D260" s="5">
        <v>180000000000</v>
      </c>
    </row>
    <row r="261" spans="3:9" ht="15.5" x14ac:dyDescent="0.35">
      <c r="C261" t="s">
        <v>176</v>
      </c>
      <c r="D261" s="5">
        <v>265000000000</v>
      </c>
    </row>
    <row r="262" spans="3:9" ht="15.5" x14ac:dyDescent="0.35">
      <c r="C262" t="s">
        <v>175</v>
      </c>
      <c r="I262" s="5">
        <v>336000000000</v>
      </c>
    </row>
    <row r="263" spans="3:9" ht="15.5" x14ac:dyDescent="0.35">
      <c r="C263" t="s">
        <v>174</v>
      </c>
      <c r="D263" s="5">
        <v>11000000000</v>
      </c>
    </row>
    <row r="264" spans="3:9" ht="15.5" x14ac:dyDescent="0.35">
      <c r="C264" t="s">
        <v>173</v>
      </c>
      <c r="D264" s="5">
        <v>146000000000</v>
      </c>
    </row>
    <row r="265" spans="3:9" ht="15.5" x14ac:dyDescent="0.35">
      <c r="C265" t="s">
        <v>24</v>
      </c>
      <c r="D265" s="5">
        <v>157000000000</v>
      </c>
    </row>
    <row r="266" spans="3:9" ht="15.5" x14ac:dyDescent="0.35">
      <c r="C266" t="s">
        <v>21</v>
      </c>
      <c r="D266" s="5">
        <v>155000000000</v>
      </c>
    </row>
    <row r="267" spans="3:9" ht="15.5" x14ac:dyDescent="0.35">
      <c r="C267" t="s">
        <v>234</v>
      </c>
      <c r="I267" s="5">
        <v>336000000000</v>
      </c>
    </row>
    <row r="268" spans="3:9" ht="15.5" x14ac:dyDescent="0.35">
      <c r="C268" t="s">
        <v>313</v>
      </c>
      <c r="I268" s="5">
        <v>41000000000</v>
      </c>
    </row>
    <row r="269" spans="3:9" ht="15.5" x14ac:dyDescent="0.35">
      <c r="C269" t="s">
        <v>314</v>
      </c>
      <c r="I269" s="5">
        <v>-21000000000</v>
      </c>
    </row>
    <row r="270" spans="3:9" ht="15.5" x14ac:dyDescent="0.35">
      <c r="C270" t="s">
        <v>315</v>
      </c>
      <c r="I270" s="5">
        <v>-28000000000</v>
      </c>
    </row>
    <row r="271" spans="3:9" ht="15.5" x14ac:dyDescent="0.35">
      <c r="C271" t="s">
        <v>316</v>
      </c>
      <c r="I271" s="5">
        <v>-21000000000</v>
      </c>
    </row>
    <row r="272" spans="3:9" ht="15.5" x14ac:dyDescent="0.35">
      <c r="C272" t="s">
        <v>317</v>
      </c>
      <c r="I272" s="5">
        <v>20000000000</v>
      </c>
    </row>
  </sheetData>
  <pageMargins left="0.7" right="0.7" top="0.75" bottom="0.75" header="0.3" footer="0.3"/>
  <ignoredErrors>
    <ignoredError sqref="A1:N273" numberStoredAsText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N29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1525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1526</v>
      </c>
      <c r="D2" s="2" vm="164">
        <f ca="1">IFERROR(_xlfn.STOCKHISTORY("XIDX:" &amp; $C$1, D3, , 0, 0, 1), "Libur")</f>
        <v>147</v>
      </c>
      <c r="E2" s="2" vm="263">
        <f ca="1">IFERROR(_xlfn.STOCKHISTORY("XIDX:" &amp; $C$1, E3, , 0, 0, 1), "Libur")</f>
        <v>131</v>
      </c>
      <c r="H2" s="2" vm="263">
        <f ca="1">IFERROR(INDEX(D2:G2,COUNT(D2:G2)),"")</f>
        <v>131</v>
      </c>
      <c r="I2" s="2" vm="34">
        <f t="shared" ref="I2:N2" ca="1" si="0">IFERROR(_xlfn.STOCKHISTORY("XIDX:" &amp; $C$1, I1, , 0, 0, 1), "Libur")</f>
        <v>165</v>
      </c>
      <c r="J2" s="2" vm="58">
        <f t="shared" ca="1" si="0"/>
        <v>148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108294868211</v>
      </c>
      <c r="E4" s="2">
        <f>IFERROR(INDEX(E51:E500,MATCH($C$4,$C$51:$C$500,0)),"")</f>
        <v>100252277824</v>
      </c>
      <c r="H4" s="2">
        <f>IFERROR(SUM(D4:G4)*(4/MAX(1,COUNT(D4:G4))),"")</f>
        <v>417094292070</v>
      </c>
      <c r="I4" s="2">
        <f t="shared" ref="I4:N4" si="1">IFERROR(INDEX(I51:I500,MATCH($C$4,$C$51:$C$500,0)),"")</f>
        <v>360586953402</v>
      </c>
      <c r="J4" s="2">
        <f t="shared" si="1"/>
        <v>309339761435</v>
      </c>
      <c r="K4" s="2">
        <f t="shared" si="1"/>
        <v>235644447704</v>
      </c>
      <c r="L4" s="2">
        <f t="shared" si="1"/>
        <v>186462196867</v>
      </c>
      <c r="M4" s="2">
        <f t="shared" si="1"/>
        <v>156028953164</v>
      </c>
      <c r="N4" s="2">
        <f t="shared" si="1"/>
        <v>144167768885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5021698301</v>
      </c>
      <c r="E5" s="2">
        <f>IFERROR(INDEX(E51:E500,MATCH($C$5,$C$51:$C$500,0)),"")</f>
        <v>2936035119</v>
      </c>
      <c r="H5" s="2">
        <f>IFERROR(SUM(D5:G5)*(4/MAX(1,COUNT(D5:G5))),"")</f>
        <v>15915466840</v>
      </c>
      <c r="I5" s="2">
        <f t="shared" ref="I5:N5" si="2">IFERROR(INDEX(I51:I500,MATCH($C$5,$C$51:$C$500,0)),"")</f>
        <v>18937446868</v>
      </c>
      <c r="J5" s="2">
        <f t="shared" si="2"/>
        <v>19146090335</v>
      </c>
      <c r="K5" s="2">
        <f t="shared" si="2"/>
        <v>19039427276</v>
      </c>
      <c r="L5" s="2">
        <f t="shared" si="2"/>
        <v>15137455472</v>
      </c>
      <c r="M5" s="2">
        <f t="shared" si="2"/>
        <v>10493639451</v>
      </c>
      <c r="N5" s="2">
        <f t="shared" si="2"/>
        <v>10469852534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168095138066</v>
      </c>
      <c r="E6" s="2">
        <f>IFERROR(INDEX(E51:E500,MATCH($C$6,$C$51:$C$500,0)),"")</f>
        <v>170872617179</v>
      </c>
      <c r="H6" s="2">
        <f>IFERROR(INDEX(D6:G6,COUNT(D6:G6)),"")</f>
        <v>170872617179</v>
      </c>
      <c r="I6" s="2">
        <f t="shared" ref="I6:N6" si="3">IFERROR(INDEX(I51:I500,MATCH($C$6,$C$51:$C$500,0)),"")</f>
        <v>169432427314</v>
      </c>
      <c r="J6" s="2">
        <f t="shared" si="3"/>
        <v>158588101331</v>
      </c>
      <c r="K6" s="2">
        <f t="shared" si="3"/>
        <v>74493592004</v>
      </c>
      <c r="L6" s="2">
        <f t="shared" si="3"/>
        <v>68977418343</v>
      </c>
      <c r="M6" s="2">
        <f t="shared" si="3"/>
        <v>53946634539</v>
      </c>
      <c r="N6" s="2">
        <f t="shared" si="3"/>
        <v>43492228891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2.52</v>
      </c>
      <c r="E7" s="3">
        <f>IFERROR(INDEX(E51:E500,MATCH($C$7,$C$51:$C$500,0))/1000000000,"")</f>
        <v>2.52</v>
      </c>
      <c r="H7" s="3">
        <f>IFERROR(INDEX(D7:G7,COUNT(D7:G7)),"")</f>
        <v>2.52</v>
      </c>
      <c r="I7" s="3">
        <f t="shared" ref="I7:N7" si="4">IFERROR(INDEX(I51:I500,MATCH($C$7,$C$51:$C$500,0))/1000000000,"")</f>
        <v>2.52</v>
      </c>
      <c r="J7" s="3">
        <f t="shared" si="4"/>
        <v>2.52</v>
      </c>
      <c r="K7" s="3">
        <f t="shared" si="4"/>
        <v>2.52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18000000000</v>
      </c>
      <c r="E8" s="2">
        <f>IFERROR(INDEX(E51:E500,MATCH("Free cash flow (Quarter)",$C$51:$C$500,0)),"")</f>
        <v>-9000000000</v>
      </c>
      <c r="H8" s="2">
        <f>IFERROR(INDEX(D8:G8,COUNT(D8:G8)),"")</f>
        <v>-9000000000</v>
      </c>
      <c r="I8" s="2">
        <f t="shared" ref="I8:N8" si="5">IFERROR(INDEX(I51:I500,MATCH($C$8,$C$51:$C$500,0)),"")</f>
        <v>19000000000</v>
      </c>
      <c r="J8" s="2">
        <f t="shared" si="5"/>
        <v>-17000000000</v>
      </c>
      <c r="K8" s="2">
        <f t="shared" si="5"/>
        <v>-9000000000</v>
      </c>
      <c r="L8" s="2">
        <f t="shared" si="5"/>
        <v>10000000000</v>
      </c>
      <c r="M8" s="2">
        <f t="shared" si="5"/>
        <v>16000000000</v>
      </c>
      <c r="N8" s="2">
        <f t="shared" si="5"/>
        <v>16000000000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6.95</v>
      </c>
      <c r="E9" s="3">
        <f>IFERROR(INDEX(E51:E500,MATCH("Free cash flow per share (Quarter)",$C$51:$C$500,0)),"")</f>
        <v>-3.46</v>
      </c>
      <c r="H9" s="3">
        <f>IFERROR(INDEX(D9:G9,COUNT(D9:G9)),"")</f>
        <v>-3.46</v>
      </c>
      <c r="I9" s="3">
        <f t="shared" ref="I9:N9" si="6">IFERROR(INDEX(I51:I500,MATCH($C$9,$C$51:$C$500,0)),"")</f>
        <v>7.43</v>
      </c>
      <c r="J9" s="3">
        <f t="shared" si="6"/>
        <v>-6.91</v>
      </c>
      <c r="K9" s="3">
        <f t="shared" si="6"/>
        <v>-3.46</v>
      </c>
      <c r="L9" s="3">
        <f t="shared" si="6"/>
        <v>3302465.4</v>
      </c>
      <c r="M9" s="3">
        <f t="shared" si="6"/>
        <v>5484125.5300000003</v>
      </c>
      <c r="N9" s="3">
        <f t="shared" si="6"/>
        <v>5312754.16</v>
      </c>
    </row>
    <row r="10" spans="1:14" ht="15.5" x14ac:dyDescent="0.35">
      <c r="C10" t="s">
        <v>18</v>
      </c>
      <c r="D10" s="3">
        <f ca="1">IFERROR(IF(D9=0,"",D2/D9),"")</f>
        <v>21.151079136690647</v>
      </c>
      <c r="E10" s="3">
        <f ca="1">IFERROR(IF(E9=0,"",E2/E9),"")</f>
        <v>-37.861271676300575</v>
      </c>
      <c r="I10" s="3">
        <f t="shared" ref="I10:N10" ca="1" si="7">IFERROR(IF(I9=0,"",I2/I9),"")</f>
        <v>22.207267833109018</v>
      </c>
      <c r="J10" s="3">
        <f t="shared" ca="1" si="7"/>
        <v>-21.418234442836468</v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8452623520</v>
      </c>
      <c r="E11" s="2">
        <f>IFERROR(INDEX(E51:E500,MATCH($C$11,$C$51:$C$500,0)),"")</f>
        <v>7127031652</v>
      </c>
      <c r="H11" s="2">
        <f>IFERROR(INDEX(D11:G11,COUNT(D11:G11)),"")</f>
        <v>7127031652</v>
      </c>
      <c r="I11" s="2">
        <f t="shared" ref="I11:N11" si="8">IFERROR(INDEX(I51:I500,MATCH($C$11,$C$51:$C$500,0)),"")</f>
        <v>19924509970</v>
      </c>
      <c r="J11" s="2">
        <f t="shared" si="8"/>
        <v>13504734718</v>
      </c>
      <c r="K11" s="2">
        <f t="shared" si="8"/>
        <v>8542619194</v>
      </c>
      <c r="L11" s="2">
        <f t="shared" si="8"/>
        <v>12749583466</v>
      </c>
      <c r="M11" s="2">
        <f t="shared" si="8"/>
        <v>21788111331</v>
      </c>
      <c r="N11" s="2">
        <f t="shared" si="8"/>
        <v>13988671045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3000000000</v>
      </c>
      <c r="E12" s="2">
        <f>IFERROR(INDEX(E51:E500,MATCH("Net Debt (Quarter)",$C$51:$C$500,0)),"")</f>
        <v>3000000000</v>
      </c>
      <c r="H12" s="2">
        <f>IFERROR(INDEX(D12:G12,COUNT(D12:G12)),"")</f>
        <v>3000000000</v>
      </c>
      <c r="I12" s="2">
        <f t="shared" ref="I12:N12" si="9">IFERROR(INDEX(I51:I500,MATCH($C$12,$C$51:$C$500,0)),"")</f>
        <v>-14000000000</v>
      </c>
      <c r="J12" s="2">
        <f t="shared" si="9"/>
        <v>1000000000</v>
      </c>
      <c r="K12" s="2">
        <f t="shared" si="9"/>
        <v>17000000000</v>
      </c>
      <c r="L12" s="2">
        <f t="shared" si="9"/>
        <v>-1000000000</v>
      </c>
      <c r="M12" s="2">
        <f t="shared" si="9"/>
        <v>-14000000000</v>
      </c>
      <c r="N12" s="2">
        <f t="shared" si="9"/>
        <v>-9000000000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12000000000</v>
      </c>
      <c r="E13" s="2">
        <f>IFERROR(INDEX(E51:E500,MATCH("Total Debt (Quarter)",$C$51:$C$500,0)),"")</f>
        <v>10000000000</v>
      </c>
      <c r="H13" s="2">
        <f>IFERROR(INDEX(D13:G13,COUNT(D13:G13)),"")</f>
        <v>10000000000</v>
      </c>
      <c r="I13" s="2">
        <f t="shared" ref="I13:N13" si="10">IFERROR(INDEX(I51:I500,MATCH($C$13,$C$51:$C$500,0)),"")</f>
        <v>6000000000</v>
      </c>
      <c r="J13" s="2">
        <f t="shared" si="10"/>
        <v>15000000000</v>
      </c>
      <c r="K13" s="2">
        <f t="shared" si="10"/>
        <v>25000000000</v>
      </c>
      <c r="L13" s="2">
        <f t="shared" si="10"/>
        <v>12000000000</v>
      </c>
      <c r="M13" s="2">
        <f t="shared" si="10"/>
        <v>8000000000</v>
      </c>
      <c r="N13" s="2">
        <f t="shared" si="10"/>
        <v>5000000000</v>
      </c>
    </row>
    <row r="14" spans="1:14" ht="15.5" x14ac:dyDescent="0.35">
      <c r="C14" t="s">
        <v>27</v>
      </c>
      <c r="D14" s="2">
        <f>IFERROR(INDEX(D51:D500,MATCH($C$14,$C$51:$C$500,0)),"")</f>
        <v>-1253126995</v>
      </c>
      <c r="E14" s="2">
        <f>IFERROR(INDEX(E51:E500,MATCH($C$14,$C$51:$C$500,0)),"")</f>
        <v>-237695731</v>
      </c>
      <c r="H14" s="2">
        <f>IFERROR(SUM(D14:G14)*(4/MAX(1,COUNT(D14:G14))),"")</f>
        <v>-2981645452</v>
      </c>
      <c r="I14" s="2">
        <f t="shared" ref="I14:N14" si="11">IFERROR(INDEX(I51:I500,MATCH($C$14,$C$51:$C$500,0)),"")</f>
        <v>-1497283186</v>
      </c>
      <c r="J14" s="2">
        <f t="shared" si="11"/>
        <v>-1963473322</v>
      </c>
      <c r="K14" s="2">
        <f t="shared" si="11"/>
        <v>-1790812951</v>
      </c>
      <c r="L14" s="2">
        <f t="shared" si="11"/>
        <v>-1279938333</v>
      </c>
      <c r="M14" s="2">
        <f t="shared" si="11"/>
        <v>-1315993693</v>
      </c>
      <c r="N14" s="2">
        <f t="shared" si="11"/>
        <v>-1501207943</v>
      </c>
    </row>
    <row r="15" spans="1:14" ht="15.5" x14ac:dyDescent="0.35">
      <c r="C15" t="s">
        <v>28</v>
      </c>
      <c r="D15" s="2">
        <f>IFERROR(INDEX(D51:D500,MATCH($C$15,$C$51:$C$500,0)),"")</f>
        <v>-1500669727</v>
      </c>
      <c r="E15" s="2">
        <f>IFERROR(INDEX(E51:E500,MATCH($C$15,$C$51:$C$500,0)),"")</f>
        <v>-940667294</v>
      </c>
      <c r="H15" s="2">
        <f>IFERROR(SUM(D15:G15)*(4/MAX(1,COUNT(D15:G15))),"")</f>
        <v>-4882674042</v>
      </c>
      <c r="I15" s="2">
        <f t="shared" ref="I15:N15" si="12">IFERROR(INDEX(I51:I500,MATCH($C$15,$C$51:$C$500,0)),"")</f>
        <v>-5577981308</v>
      </c>
      <c r="J15" s="2">
        <f t="shared" si="12"/>
        <v>-5794862960</v>
      </c>
      <c r="K15" s="2">
        <f t="shared" si="12"/>
        <v>-5594809551</v>
      </c>
      <c r="L15" s="2">
        <f t="shared" si="12"/>
        <v>-4944015479</v>
      </c>
      <c r="M15" s="2">
        <f t="shared" si="12"/>
        <v>-4991157211</v>
      </c>
      <c r="N15" s="2">
        <f t="shared" si="12"/>
        <v>-3150551423</v>
      </c>
    </row>
    <row r="16" spans="1:14" ht="15.5" x14ac:dyDescent="0.35">
      <c r="C16" t="s">
        <v>29</v>
      </c>
      <c r="D16" s="2">
        <f>IFERROR(INDEX(D51:D500,MATCH($C$16,$C$51:$C$500,0)),"")</f>
        <v>6540466514</v>
      </c>
      <c r="E16" s="2">
        <f>IFERROR(INDEX(E51:E500,MATCH($C$16,$C$51:$C$500,0)),"")</f>
        <v>3889892159</v>
      </c>
      <c r="H16" s="2">
        <f>IFERROR(SUM(D16:G16)*(4/MAX(1,COUNT(D16:G16))),"")</f>
        <v>20860717346</v>
      </c>
      <c r="I16" s="2">
        <f t="shared" ref="I16:N16" si="13">IFERROR(INDEX(I51:I500,MATCH($C$16,$C$51:$C$500,0)),"")</f>
        <v>25340320877</v>
      </c>
      <c r="J16" s="2">
        <f t="shared" si="13"/>
        <v>24465449354</v>
      </c>
      <c r="K16" s="2">
        <f t="shared" si="13"/>
        <v>24144088489</v>
      </c>
      <c r="L16" s="2">
        <f t="shared" si="13"/>
        <v>19972915779</v>
      </c>
      <c r="M16" s="2">
        <f t="shared" si="13"/>
        <v>15074960273</v>
      </c>
      <c r="N16" s="2">
        <f t="shared" si="13"/>
        <v>14237044868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38</v>
      </c>
      <c r="C19" t="s">
        <v>39</v>
      </c>
    </row>
    <row r="20" spans="1:14" ht="15.5" x14ac:dyDescent="0.35">
      <c r="A20" t="s">
        <v>40</v>
      </c>
      <c r="C20" t="s">
        <v>41</v>
      </c>
      <c r="D20" s="2">
        <f ca="1">IFERROR(D21*D2,"")</f>
        <v>370440000000</v>
      </c>
      <c r="E20" s="2">
        <f ca="1">IFERROR(E21*E2,"")</f>
        <v>330120000000</v>
      </c>
      <c r="H20" s="2">
        <f t="shared" ref="H20:N20" ca="1" si="14">IFERROR(H21*H2,"")</f>
        <v>330120000000</v>
      </c>
      <c r="I20" s="2">
        <f t="shared" ca="1" si="14"/>
        <v>415800000000</v>
      </c>
      <c r="J20" s="2">
        <f t="shared" ca="1" si="14"/>
        <v>372960000000</v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2520000000</v>
      </c>
      <c r="E21" s="2">
        <f>IFERROR(INDEX(E51:E500,MATCH($C$7,$C$51:$C$500,0)),"")</f>
        <v>2520000000</v>
      </c>
      <c r="H21" s="2">
        <f>IFERROR(INDEX(D21:G21,COUNT(D21:G21)),"")</f>
        <v>2520000000</v>
      </c>
      <c r="I21" s="2">
        <f t="shared" ref="I21:N21" si="15">IFERROR(INDEX(I51:I500,MATCH($C$7,$C$51:$C$500,0)),"")</f>
        <v>2520000000</v>
      </c>
      <c r="J21" s="2">
        <f t="shared" si="15"/>
        <v>2520000000</v>
      </c>
      <c r="K21" s="2">
        <f t="shared" si="15"/>
        <v>2520000000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42</v>
      </c>
      <c r="C23" t="s">
        <v>43</v>
      </c>
      <c r="D23" s="3">
        <f>IFERROR(D5/D6*100,"")</f>
        <v>2.9874143647321354</v>
      </c>
      <c r="E23" s="3">
        <f>IFERROR(E5/E6*100,"")</f>
        <v>1.7182595827652802</v>
      </c>
      <c r="H23" s="3">
        <f t="shared" ref="H23:N23" si="16">IFERROR(H5/H6*100,"")</f>
        <v>9.3142289869227728</v>
      </c>
      <c r="I23" s="3">
        <f t="shared" si="16"/>
        <v>11.176990832400842</v>
      </c>
      <c r="J23" s="3">
        <f t="shared" si="16"/>
        <v>12.072841640898957</v>
      </c>
      <c r="K23" s="3">
        <f t="shared" si="16"/>
        <v>25.558476593500366</v>
      </c>
      <c r="L23" s="3">
        <f t="shared" si="16"/>
        <v>21.945523383793308</v>
      </c>
      <c r="M23" s="3">
        <f t="shared" si="16"/>
        <v>19.451888965221293</v>
      </c>
      <c r="N23" s="3">
        <f t="shared" si="16"/>
        <v>24.072927051495778</v>
      </c>
    </row>
    <row r="24" spans="1:14" ht="15.5" x14ac:dyDescent="0.35">
      <c r="C24" t="s">
        <v>44</v>
      </c>
      <c r="D24" s="4">
        <f>IFERROR(_xlfn.RRI(5,I23,D23),"")</f>
        <v>-0.23194182850763767</v>
      </c>
      <c r="E24" s="4">
        <f>IFERROR(_xlfn.RRI(5,J23,E23),"")</f>
        <v>-0.32289525987174839</v>
      </c>
      <c r="H24" s="4">
        <f t="shared" ref="H24:N24" si="17">IFERROR(_xlfn.RRI(5,M23,H23),"")</f>
        <v>-0.13694787588260349</v>
      </c>
      <c r="I24" s="4">
        <f t="shared" si="17"/>
        <v>-0.14225301735264795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45</v>
      </c>
      <c r="C25" t="s">
        <v>46</v>
      </c>
      <c r="D25" s="3">
        <f>IFERROR(INDEX(D51:D500,MATCH($A$25,$C$51:$C$500,0)),"")</f>
        <v>1.99</v>
      </c>
      <c r="E25" s="3">
        <f>IFERROR(INDEX(E51:E500,MATCH($A$25,$C$51:$C$500,0)),"")</f>
        <v>1.1599999999999999</v>
      </c>
      <c r="H25" s="3">
        <f>IFERROR(INDEX(D25:G25,COUNT(D25:G25)),"")</f>
        <v>1.1599999999999999</v>
      </c>
      <c r="I25" s="3">
        <f t="shared" ref="I25:N25" si="18">IFERROR(INDEX(I51:I500,MATCH($C$25,$C$51:$C$500,0)),"")</f>
        <v>7.81</v>
      </c>
      <c r="J25" s="3">
        <f t="shared" si="18"/>
        <v>7.38</v>
      </c>
      <c r="K25" s="3">
        <f t="shared" si="18"/>
        <v>7.2</v>
      </c>
      <c r="L25" s="3">
        <f t="shared" si="18"/>
        <v>5040325.8</v>
      </c>
      <c r="M25" s="3">
        <f t="shared" si="18"/>
        <v>3365058.94</v>
      </c>
      <c r="N25" s="3">
        <f t="shared" si="18"/>
        <v>3638522.23</v>
      </c>
    </row>
    <row r="26" spans="1:14" ht="15.5" x14ac:dyDescent="0.35">
      <c r="C26" t="s">
        <v>47</v>
      </c>
      <c r="D26" s="4">
        <f>IFERROR(_xlfn.RRI(5,I25,D25),"")</f>
        <v>-0.23925271953791893</v>
      </c>
      <c r="E26" s="4">
        <f>IFERROR(_xlfn.RRI(5,J25,E25),"")</f>
        <v>-0.30931452099403645</v>
      </c>
      <c r="H26" s="4">
        <f t="shared" ref="H26:N26" si="19">IFERROR(_xlfn.RRI(5,M25,H25),"")</f>
        <v>-0.94900905475713548</v>
      </c>
      <c r="I26" s="4">
        <f t="shared" si="19"/>
        <v>-0.92649020692416761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48</v>
      </c>
      <c r="D27" s="3">
        <f>IFERROR(D4/D21,"")</f>
        <v>42.974154051984129</v>
      </c>
      <c r="E27" s="3">
        <f>IFERROR(E4/E21,"")</f>
        <v>39.782649930158733</v>
      </c>
      <c r="H27" s="3">
        <f t="shared" ref="H27:N27" si="20">IFERROR(H4/H21,"")</f>
        <v>165.51360796428571</v>
      </c>
      <c r="I27" s="3">
        <f t="shared" si="20"/>
        <v>143.09006087380953</v>
      </c>
      <c r="J27" s="3">
        <f t="shared" si="20"/>
        <v>122.75387358531746</v>
      </c>
      <c r="K27" s="3">
        <f t="shared" si="20"/>
        <v>93.509701469841275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49</v>
      </c>
      <c r="D28" s="4">
        <f>IFERROR(_xlfn.RRI(5,I27,D27),"")</f>
        <v>-0.2138243768457343</v>
      </c>
      <c r="E28" s="4">
        <f>IFERROR(_xlfn.RRI(5,J27,E27),"")</f>
        <v>-0.20176328278578215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50</v>
      </c>
      <c r="H29" s="4">
        <f t="shared" ref="H29:N29" si="22">IFERROR(((H25-I25)/I25)*100%,"")</f>
        <v>-0.85147247119078107</v>
      </c>
      <c r="I29" s="4">
        <f t="shared" si="22"/>
        <v>5.8265582655826521E-2</v>
      </c>
      <c r="J29" s="4">
        <f t="shared" si="22"/>
        <v>2.499999999999996E-2</v>
      </c>
      <c r="K29" s="4">
        <f t="shared" si="22"/>
        <v>-0.99999857152091232</v>
      </c>
      <c r="L29" s="4">
        <f t="shared" si="22"/>
        <v>0.49784175845668838</v>
      </c>
      <c r="M29" s="4">
        <f t="shared" si="22"/>
        <v>-7.5157790089961887E-2</v>
      </c>
      <c r="N29" s="4" t="str">
        <f t="shared" si="22"/>
        <v/>
      </c>
    </row>
    <row r="30" spans="1:14" ht="15.5" x14ac:dyDescent="0.35">
      <c r="C30" t="s">
        <v>51</v>
      </c>
      <c r="H30" s="4">
        <f t="shared" ref="H30:N30" si="23">IFERROR(((H27-I27)/I27)*100%,"")</f>
        <v>0.1567093266544306</v>
      </c>
      <c r="I30" s="4">
        <f t="shared" si="23"/>
        <v>0.16566635898750548</v>
      </c>
      <c r="J30" s="4">
        <f t="shared" si="23"/>
        <v>0.31273944473994508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66.459999999999994</v>
      </c>
      <c r="E32" s="3">
        <f>IFERROR(INDEX(E51:E500,MATCH($A$32,$C$51:$C$500,0)),"")</f>
        <v>67.56</v>
      </c>
      <c r="H32" s="3">
        <f>IFERROR(INDEX(D32:G32,COUNT(D32:G32)),"")</f>
        <v>67.56</v>
      </c>
      <c r="I32" s="3">
        <f t="shared" ref="I32:N32" si="24">IFERROR(INDEX(I51:I500,MATCH($C$32,$C$51:$C$500,0)),"")</f>
        <v>67</v>
      </c>
      <c r="J32" s="3">
        <f t="shared" si="24"/>
        <v>62.72</v>
      </c>
      <c r="K32" s="3">
        <f t="shared" si="24"/>
        <v>29.48</v>
      </c>
      <c r="L32" s="3">
        <f t="shared" si="24"/>
        <v>22974949.940000001</v>
      </c>
      <c r="M32" s="3">
        <f t="shared" si="24"/>
        <v>17929131.449999999</v>
      </c>
      <c r="N32" s="3">
        <f t="shared" si="24"/>
        <v>14431251.630000001</v>
      </c>
    </row>
    <row r="33" spans="1:14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1.97</v>
      </c>
      <c r="E33" s="3">
        <f>IFERROR(INDEX(E51:E500,MATCH($A$33,$C$51:$C$500,0)),"")</f>
        <v>2.1800000000000002</v>
      </c>
      <c r="H33" s="3">
        <f>IFERROR(INDEX(D33:G33,COUNT(D33:G33)),"")</f>
        <v>2.1800000000000002</v>
      </c>
      <c r="I33" s="3">
        <f t="shared" ref="I33:N33" si="25">IFERROR(INDEX(I51:I500,MATCH($C$33,$C$51:$C$500,0)),"")</f>
        <v>2.46</v>
      </c>
      <c r="J33" s="3">
        <f t="shared" si="25"/>
        <v>2.36</v>
      </c>
      <c r="K33" s="3">
        <f t="shared" si="25"/>
        <v>0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65.83</v>
      </c>
      <c r="E34" s="3">
        <f>IFERROR(INDEX(E51:E500,MATCH($A$34,$C$51:$C$500,0)),"")</f>
        <v>126.72</v>
      </c>
      <c r="H34" s="3">
        <f>IFERROR(INDEX(D34:G34,COUNT(D34:G34)),"")</f>
        <v>126.72</v>
      </c>
      <c r="I34" s="3">
        <f t="shared" ref="I34:N34" si="26">IFERROR(INDEX(I51:I500,MATCH($C$34,$C$51:$C$500,0)),"")</f>
        <v>21.13</v>
      </c>
      <c r="J34" s="3">
        <f t="shared" si="26"/>
        <v>20.05</v>
      </c>
      <c r="K34" s="3">
        <f t="shared" si="26"/>
        <v>0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3.05</v>
      </c>
      <c r="E35" s="3">
        <f>IFERROR(INDEX(E51:E500,MATCH($A$35,$C$51:$C$500,0)),"")</f>
        <v>3.7</v>
      </c>
      <c r="H35" s="3">
        <f>IFERROR(INDEX(D35:G35,COUNT(D35:G35)),"")</f>
        <v>3.7</v>
      </c>
      <c r="I35" s="3">
        <f t="shared" ref="I35:N35" si="27">IFERROR(INDEX(I51:I500,MATCH($C$35,$C$51:$C$500,0)),"")</f>
        <v>1.1599999999999999</v>
      </c>
      <c r="J35" s="3">
        <f t="shared" si="27"/>
        <v>1.21</v>
      </c>
      <c r="K35" s="3">
        <f t="shared" si="27"/>
        <v>0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64</v>
      </c>
      <c r="C36" t="s">
        <v>65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N36" si="28">IFERROR(INDEX(H51:H500,MATCH($C$36,$C$51:$C$500,0)),"")</f>
        <v>0.47600000000000003</v>
      </c>
      <c r="I36" s="4">
        <f t="shared" si="28"/>
        <v>0.38420000000000004</v>
      </c>
      <c r="J36" s="4">
        <f t="shared" si="28"/>
        <v>0.3251</v>
      </c>
      <c r="K36" s="4">
        <f t="shared" si="28"/>
        <v>0.30010000000000003</v>
      </c>
      <c r="L36" s="4">
        <f t="shared" si="28"/>
        <v>0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66</v>
      </c>
      <c r="C37" t="s">
        <v>67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N37" si="29">IFERROR(INDEX(H51:H500,MATCH($C$37,$C$51:$C$500,0)),"")</f>
        <v>3</v>
      </c>
      <c r="I37" s="3">
        <f t="shared" si="29"/>
        <v>3</v>
      </c>
      <c r="J37" s="3">
        <f t="shared" si="29"/>
        <v>2.4</v>
      </c>
      <c r="K37" s="3">
        <f t="shared" si="29"/>
        <v>2.16</v>
      </c>
      <c r="L37" s="3">
        <f t="shared" si="29"/>
        <v>0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73</v>
      </c>
      <c r="C51" t="s">
        <v>6</v>
      </c>
      <c r="D51" s="5">
        <v>108294868211</v>
      </c>
      <c r="E51" s="5">
        <v>100252277824</v>
      </c>
      <c r="F51" s="5">
        <v>96606749542</v>
      </c>
      <c r="G51" s="5">
        <v>91574812920</v>
      </c>
      <c r="I51" s="5">
        <v>360586953402</v>
      </c>
      <c r="J51" s="5">
        <v>309339761435</v>
      </c>
      <c r="K51" s="5">
        <v>235644447704</v>
      </c>
      <c r="L51" s="5">
        <v>186462196867</v>
      </c>
      <c r="M51" s="5">
        <v>156028953164</v>
      </c>
      <c r="N51" s="5">
        <v>144167768885</v>
      </c>
    </row>
    <row r="52" spans="2:14" ht="15.5" x14ac:dyDescent="0.35">
      <c r="C52" t="s">
        <v>74</v>
      </c>
      <c r="D52" s="5">
        <v>-71156040056</v>
      </c>
      <c r="E52" s="5">
        <v>-66566261129</v>
      </c>
      <c r="F52" s="5">
        <v>-60271033806</v>
      </c>
      <c r="G52" s="5">
        <v>-58518382719</v>
      </c>
      <c r="I52" s="5">
        <v>-230896439528</v>
      </c>
      <c r="J52" s="5">
        <v>-192102537121</v>
      </c>
      <c r="K52" s="5">
        <v>-137029990469</v>
      </c>
      <c r="L52" s="5">
        <v>-102859752233</v>
      </c>
      <c r="M52" s="5">
        <v>-85220672025</v>
      </c>
      <c r="N52" s="5">
        <v>-80565783124</v>
      </c>
    </row>
    <row r="53" spans="2:14" ht="15.5" x14ac:dyDescent="0.35">
      <c r="C53" t="s">
        <v>75</v>
      </c>
      <c r="D53" s="5">
        <v>37138828155</v>
      </c>
      <c r="E53" s="5">
        <v>33686016695</v>
      </c>
      <c r="F53" s="5">
        <v>36335715736</v>
      </c>
      <c r="G53" s="5">
        <v>33056430201</v>
      </c>
      <c r="I53" s="5">
        <v>129690513874</v>
      </c>
      <c r="J53" s="5">
        <v>117237224314</v>
      </c>
      <c r="K53" s="5">
        <v>98614457235</v>
      </c>
      <c r="L53" s="5">
        <v>83602444634</v>
      </c>
      <c r="M53" s="5">
        <v>70808281139</v>
      </c>
      <c r="N53" s="5">
        <v>63601985761</v>
      </c>
    </row>
    <row r="54" spans="2:14" ht="15.5" x14ac:dyDescent="0.35">
      <c r="C54" t="s">
        <v>76</v>
      </c>
      <c r="D54" s="5">
        <v>-30259171712</v>
      </c>
      <c r="E54" s="5">
        <v>-29410069116</v>
      </c>
      <c r="F54" s="5">
        <v>-25268163094</v>
      </c>
      <c r="G54" s="5">
        <v>-27650401888</v>
      </c>
      <c r="I54" s="5">
        <v>-106863075031</v>
      </c>
      <c r="J54" s="5">
        <v>-92571656934</v>
      </c>
      <c r="K54" s="5">
        <v>-80889847427</v>
      </c>
      <c r="L54" s="5">
        <v>-66645014605</v>
      </c>
      <c r="M54" s="5">
        <v>-58049814076</v>
      </c>
      <c r="N54" s="5">
        <v>-48732915347</v>
      </c>
    </row>
    <row r="55" spans="2:14" ht="15.5" x14ac:dyDescent="0.35">
      <c r="C55" t="s">
        <v>240</v>
      </c>
      <c r="D55" s="5">
        <v>-7892876114</v>
      </c>
      <c r="E55" s="5">
        <v>-8053924199</v>
      </c>
      <c r="F55" s="5">
        <v>-6595166844</v>
      </c>
      <c r="G55" s="5">
        <v>-7623953098</v>
      </c>
      <c r="I55" s="5">
        <v>-28418739280</v>
      </c>
      <c r="J55" s="5">
        <v>-25176354225</v>
      </c>
      <c r="K55" s="5">
        <v>-21027966561</v>
      </c>
      <c r="L55" s="5">
        <v>-16841539771</v>
      </c>
      <c r="M55" s="5">
        <v>-14958224537</v>
      </c>
      <c r="N55" s="5">
        <v>-11279257477</v>
      </c>
    </row>
    <row r="56" spans="2:14" ht="15.5" x14ac:dyDescent="0.35">
      <c r="C56" t="s">
        <v>77</v>
      </c>
      <c r="D56" s="5">
        <v>-22366295598</v>
      </c>
      <c r="E56" s="5">
        <v>-21356144917</v>
      </c>
      <c r="F56" s="5">
        <v>-18672996250</v>
      </c>
      <c r="G56" s="5">
        <v>-20026448790</v>
      </c>
      <c r="I56" s="5">
        <v>-78444335751</v>
      </c>
      <c r="J56" s="5">
        <v>-67395302709</v>
      </c>
      <c r="K56" s="5">
        <v>-59861880866</v>
      </c>
      <c r="L56" s="5">
        <v>-49803474834</v>
      </c>
      <c r="M56" s="5">
        <v>-43091589539</v>
      </c>
      <c r="N56" s="5">
        <v>-37453657870</v>
      </c>
    </row>
    <row r="57" spans="2:14" ht="15.5" x14ac:dyDescent="0.35">
      <c r="C57" t="s">
        <v>78</v>
      </c>
      <c r="D57" s="5">
        <v>6879656443</v>
      </c>
      <c r="E57" s="5">
        <v>4275947579</v>
      </c>
      <c r="F57" s="5">
        <v>11067552642</v>
      </c>
      <c r="G57" s="5">
        <v>5406028313</v>
      </c>
      <c r="I57" s="5">
        <v>22827438843</v>
      </c>
      <c r="J57" s="5">
        <v>24665567380</v>
      </c>
      <c r="K57" s="5">
        <v>17724609808</v>
      </c>
      <c r="L57" s="5">
        <v>16957430029</v>
      </c>
      <c r="M57" s="5">
        <v>12758467063</v>
      </c>
      <c r="N57" s="5">
        <v>14869070414</v>
      </c>
    </row>
    <row r="58" spans="2:14" ht="15.5" x14ac:dyDescent="0.35">
      <c r="C58" t="s">
        <v>79</v>
      </c>
      <c r="D58" s="5">
        <v>-339189929</v>
      </c>
      <c r="E58" s="5">
        <v>-386055420</v>
      </c>
      <c r="F58" s="5">
        <v>989974597</v>
      </c>
      <c r="G58" s="5">
        <v>440261397</v>
      </c>
      <c r="I58" s="5">
        <v>2512882034</v>
      </c>
      <c r="J58" s="5">
        <v>-200118026</v>
      </c>
      <c r="K58" s="5">
        <v>6419478681</v>
      </c>
      <c r="L58" s="5">
        <v>3015485750</v>
      </c>
      <c r="M58" s="5">
        <v>2316493210</v>
      </c>
      <c r="N58" s="5">
        <v>-632025546</v>
      </c>
    </row>
    <row r="59" spans="2:14" ht="15.5" x14ac:dyDescent="0.35">
      <c r="C59" t="s">
        <v>80</v>
      </c>
      <c r="L59" s="5">
        <v>752577216</v>
      </c>
      <c r="M59" s="5">
        <v>282321905</v>
      </c>
      <c r="N59" s="5">
        <v>439725014</v>
      </c>
    </row>
    <row r="60" spans="2:14" ht="15.5" x14ac:dyDescent="0.35">
      <c r="C60" t="s">
        <v>241</v>
      </c>
      <c r="D60" s="5">
        <v>12856606</v>
      </c>
      <c r="E60" s="5">
        <v>25489153</v>
      </c>
      <c r="F60" s="5">
        <v>397956704</v>
      </c>
      <c r="G60" s="5">
        <v>63401933</v>
      </c>
      <c r="I60" s="5">
        <v>769363684</v>
      </c>
      <c r="J60" s="5">
        <v>267828118</v>
      </c>
      <c r="K60" s="5">
        <v>896406595</v>
      </c>
      <c r="L60" s="5">
        <v>260215432</v>
      </c>
      <c r="M60" s="5">
        <v>-112703409</v>
      </c>
      <c r="N60" s="5">
        <v>227433949</v>
      </c>
    </row>
    <row r="61" spans="2:14" ht="15.5" x14ac:dyDescent="0.35">
      <c r="C61" t="s">
        <v>27</v>
      </c>
      <c r="D61" s="5">
        <v>-1253126995</v>
      </c>
      <c r="E61" s="5">
        <v>-237695731</v>
      </c>
      <c r="F61" s="5">
        <v>-272302000</v>
      </c>
      <c r="G61" s="5">
        <v>-197157214</v>
      </c>
      <c r="I61" s="5">
        <v>-1497283186</v>
      </c>
      <c r="J61" s="5">
        <v>-1963473322</v>
      </c>
      <c r="K61" s="5">
        <v>-1790812951</v>
      </c>
      <c r="L61" s="5">
        <v>-1279938333</v>
      </c>
      <c r="M61" s="5">
        <v>-1315993693</v>
      </c>
      <c r="N61" s="5">
        <v>-1501207943</v>
      </c>
    </row>
    <row r="62" spans="2:14" ht="15.5" x14ac:dyDescent="0.35">
      <c r="C62" t="s">
        <v>81</v>
      </c>
      <c r="D62" s="5">
        <v>18098486</v>
      </c>
      <c r="E62" s="5">
        <v>13189746</v>
      </c>
      <c r="F62" s="5">
        <v>17936441</v>
      </c>
      <c r="G62" s="5">
        <v>14742732</v>
      </c>
      <c r="I62" s="5">
        <v>45413195</v>
      </c>
      <c r="J62" s="5">
        <v>32418992</v>
      </c>
      <c r="K62" s="5">
        <v>391746385</v>
      </c>
      <c r="L62" s="5">
        <v>-106671668</v>
      </c>
      <c r="M62" s="5">
        <v>-39233803</v>
      </c>
      <c r="N62" s="5">
        <v>168597948</v>
      </c>
    </row>
    <row r="63" spans="2:14" ht="15.5" x14ac:dyDescent="0.35">
      <c r="C63" t="s">
        <v>82</v>
      </c>
      <c r="D63" s="5">
        <v>-339189929</v>
      </c>
      <c r="E63" s="5">
        <v>-386055420</v>
      </c>
      <c r="F63" s="5">
        <v>989974597</v>
      </c>
      <c r="G63" s="5">
        <v>440261397</v>
      </c>
      <c r="I63" s="5">
        <v>2512882034</v>
      </c>
      <c r="J63" s="5">
        <v>-200118026</v>
      </c>
      <c r="K63" s="5">
        <v>6419478681</v>
      </c>
      <c r="L63" s="5">
        <v>3015485750</v>
      </c>
      <c r="M63" s="5">
        <v>2316493210</v>
      </c>
      <c r="N63" s="5">
        <v>-632025546</v>
      </c>
    </row>
    <row r="64" spans="2:14" ht="15.5" x14ac:dyDescent="0.35">
      <c r="C64" t="s">
        <v>29</v>
      </c>
      <c r="D64" s="5">
        <v>6540466514</v>
      </c>
      <c r="E64" s="5">
        <v>3889892159</v>
      </c>
      <c r="F64" s="5">
        <v>12057527239</v>
      </c>
      <c r="G64" s="5">
        <v>5846289710</v>
      </c>
      <c r="I64" s="5">
        <v>25340320877</v>
      </c>
      <c r="J64" s="5">
        <v>24465449354</v>
      </c>
      <c r="K64" s="5">
        <v>24144088489</v>
      </c>
      <c r="L64" s="5">
        <v>19972915779</v>
      </c>
      <c r="M64" s="5">
        <v>15074960273</v>
      </c>
      <c r="N64" s="5">
        <v>14237044868</v>
      </c>
    </row>
    <row r="65" spans="2:14" ht="15.5" x14ac:dyDescent="0.35">
      <c r="C65" t="s">
        <v>28</v>
      </c>
      <c r="D65" s="5">
        <v>-1500669727</v>
      </c>
      <c r="E65" s="5">
        <v>-940667294</v>
      </c>
      <c r="F65" s="5">
        <v>-2918286831</v>
      </c>
      <c r="G65" s="5">
        <v>-1239057708</v>
      </c>
      <c r="I65" s="5">
        <v>-5577981308</v>
      </c>
      <c r="J65" s="5">
        <v>-5794862960</v>
      </c>
      <c r="K65" s="5">
        <v>-5594809551</v>
      </c>
      <c r="L65" s="5">
        <v>-4944015479</v>
      </c>
      <c r="M65" s="5">
        <v>-4991157211</v>
      </c>
      <c r="N65" s="5">
        <v>-3150551423</v>
      </c>
    </row>
    <row r="66" spans="2:14" ht="15.5" x14ac:dyDescent="0.35">
      <c r="C66" t="s">
        <v>87</v>
      </c>
      <c r="D66" s="5">
        <v>5039796787</v>
      </c>
      <c r="E66" s="5">
        <v>2949224865</v>
      </c>
      <c r="F66" s="5">
        <v>9139240408</v>
      </c>
      <c r="G66" s="5">
        <v>4607232002</v>
      </c>
      <c r="I66" s="5">
        <v>19762339569</v>
      </c>
      <c r="J66" s="5">
        <v>18670586394</v>
      </c>
      <c r="K66" s="5">
        <v>18549278938</v>
      </c>
      <c r="L66" s="5">
        <v>15028900300</v>
      </c>
      <c r="M66" s="5">
        <v>10083803062</v>
      </c>
      <c r="N66" s="5">
        <v>11086493445</v>
      </c>
    </row>
    <row r="67" spans="2:14" ht="15.5" x14ac:dyDescent="0.35">
      <c r="C67" t="s">
        <v>88</v>
      </c>
      <c r="F67" s="5">
        <v>-779479506</v>
      </c>
      <c r="I67" s="5">
        <v>-779479506</v>
      </c>
      <c r="J67" s="5">
        <v>507922933</v>
      </c>
      <c r="K67" s="5">
        <v>881894723</v>
      </c>
      <c r="L67" s="5">
        <v>1883504</v>
      </c>
      <c r="M67" s="5">
        <v>370602586</v>
      </c>
      <c r="N67" s="5">
        <v>-448042963</v>
      </c>
    </row>
    <row r="68" spans="2:14" ht="15.5" x14ac:dyDescent="0.35">
      <c r="C68" t="s">
        <v>89</v>
      </c>
      <c r="D68" s="5">
        <v>5039796787</v>
      </c>
      <c r="E68" s="5">
        <v>2949224865</v>
      </c>
      <c r="F68" s="5">
        <v>8359760902</v>
      </c>
      <c r="G68" s="5">
        <v>4607232002</v>
      </c>
      <c r="I68" s="5">
        <v>18982860063</v>
      </c>
      <c r="J68" s="5">
        <v>19178509327</v>
      </c>
      <c r="K68" s="5">
        <v>19431173661</v>
      </c>
      <c r="L68" s="5">
        <v>15030783804</v>
      </c>
      <c r="M68" s="5">
        <v>10454405648</v>
      </c>
      <c r="N68" s="5">
        <v>10638450482</v>
      </c>
    </row>
    <row r="69" spans="2:14" ht="15.5" x14ac:dyDescent="0.35">
      <c r="C69" t="s">
        <v>90</v>
      </c>
      <c r="D69" s="5">
        <v>5039796787</v>
      </c>
      <c r="E69" s="5">
        <v>2949224865</v>
      </c>
      <c r="F69" s="5">
        <v>9139240408</v>
      </c>
      <c r="G69" s="5">
        <v>4607232002</v>
      </c>
      <c r="I69" s="5">
        <v>19762339569</v>
      </c>
      <c r="J69" s="5">
        <v>18670586394</v>
      </c>
      <c r="K69" s="5">
        <v>18549278938</v>
      </c>
      <c r="L69" s="5">
        <v>15028900300</v>
      </c>
      <c r="M69" s="5">
        <v>10083803062</v>
      </c>
      <c r="N69" s="5">
        <v>11086493445</v>
      </c>
    </row>
    <row r="70" spans="2:14" ht="15.5" x14ac:dyDescent="0.35">
      <c r="C70" t="s">
        <v>8</v>
      </c>
      <c r="D70" s="5">
        <v>5021698301</v>
      </c>
      <c r="E70" s="5">
        <v>2936035119</v>
      </c>
      <c r="F70" s="5">
        <v>8341824461</v>
      </c>
      <c r="G70" s="5">
        <v>4592489270</v>
      </c>
      <c r="I70" s="5">
        <v>18937446868</v>
      </c>
      <c r="J70" s="5">
        <v>19146090335</v>
      </c>
      <c r="K70" s="5">
        <v>19039427276</v>
      </c>
      <c r="L70" s="5">
        <v>15137455472</v>
      </c>
      <c r="M70" s="5">
        <v>10493639451</v>
      </c>
      <c r="N70" s="5">
        <v>10469852534</v>
      </c>
    </row>
    <row r="71" spans="2:14" ht="15.5" x14ac:dyDescent="0.35">
      <c r="C71" t="s">
        <v>92</v>
      </c>
      <c r="D71" s="5">
        <v>5039796787</v>
      </c>
      <c r="E71" s="5">
        <v>2949224865</v>
      </c>
      <c r="F71" s="5">
        <v>9139240408</v>
      </c>
      <c r="G71" s="5">
        <v>4607232002</v>
      </c>
      <c r="I71" s="5">
        <v>19762339569</v>
      </c>
      <c r="J71" s="5">
        <v>18670586394</v>
      </c>
      <c r="K71" s="5">
        <v>18549278938</v>
      </c>
      <c r="L71" s="5">
        <v>15028900300</v>
      </c>
      <c r="M71" s="5">
        <v>10083803062</v>
      </c>
      <c r="N71" s="5">
        <v>11086493445</v>
      </c>
    </row>
    <row r="72" spans="2:14" ht="15.5" x14ac:dyDescent="0.35">
      <c r="C72" t="s">
        <v>93</v>
      </c>
      <c r="D72" s="5">
        <v>5039796787</v>
      </c>
      <c r="E72" s="5">
        <v>2949224865</v>
      </c>
      <c r="F72" s="5">
        <v>8359760902</v>
      </c>
      <c r="G72" s="5">
        <v>4607232002</v>
      </c>
      <c r="I72" s="5">
        <v>18982860063</v>
      </c>
      <c r="J72" s="5">
        <v>19178509327</v>
      </c>
      <c r="K72" s="5">
        <v>19431173661</v>
      </c>
      <c r="L72" s="5">
        <v>15030783804</v>
      </c>
      <c r="M72" s="5">
        <v>10454405648</v>
      </c>
      <c r="N72" s="5">
        <v>10638450482</v>
      </c>
    </row>
    <row r="73" spans="2:14" ht="15.5" x14ac:dyDescent="0.35">
      <c r="C73" t="s">
        <v>94</v>
      </c>
      <c r="D73" s="5">
        <v>5039796787</v>
      </c>
      <c r="E73" s="5">
        <v>2949224865</v>
      </c>
      <c r="F73" s="5">
        <v>8359760902</v>
      </c>
      <c r="G73" s="5">
        <v>4607232002</v>
      </c>
      <c r="I73" s="5">
        <v>18982860063</v>
      </c>
      <c r="J73" s="5">
        <v>19178509327</v>
      </c>
      <c r="K73" s="5">
        <v>19431173661</v>
      </c>
      <c r="L73" s="5">
        <v>15030783804</v>
      </c>
      <c r="M73" s="5">
        <v>10454405648</v>
      </c>
      <c r="N73" s="5">
        <v>10638450482</v>
      </c>
    </row>
    <row r="75" spans="2:14" ht="15.5" x14ac:dyDescent="0.35">
      <c r="B75" t="s">
        <v>95</v>
      </c>
      <c r="C75" t="s">
        <v>96</v>
      </c>
    </row>
    <row r="76" spans="2:14" ht="15.5" x14ac:dyDescent="0.35">
      <c r="C76" t="s">
        <v>97</v>
      </c>
    </row>
    <row r="77" spans="2:14" ht="15.5" x14ac:dyDescent="0.35">
      <c r="C77" t="s">
        <v>20</v>
      </c>
      <c r="D77" s="5">
        <v>8452623520</v>
      </c>
      <c r="E77" s="5">
        <v>7127031652</v>
      </c>
      <c r="F77" s="5">
        <v>19924509970</v>
      </c>
      <c r="G77" s="5">
        <v>9923315124</v>
      </c>
      <c r="I77" s="5">
        <v>19924509970</v>
      </c>
      <c r="J77" s="5">
        <v>13504734718</v>
      </c>
      <c r="K77" s="5">
        <v>8542619194</v>
      </c>
      <c r="L77" s="5">
        <v>12749583466</v>
      </c>
      <c r="M77" s="5">
        <v>21788111331</v>
      </c>
      <c r="N77" s="5">
        <v>13988671045</v>
      </c>
    </row>
    <row r="78" spans="2:14" ht="15.5" x14ac:dyDescent="0.35">
      <c r="C78" t="s">
        <v>246</v>
      </c>
      <c r="D78" s="5">
        <v>16343979724</v>
      </c>
      <c r="E78" s="5">
        <v>20169198552</v>
      </c>
      <c r="F78" s="5">
        <v>15582290112</v>
      </c>
      <c r="G78" s="5">
        <v>7913688475</v>
      </c>
      <c r="I78" s="5">
        <v>15582290112</v>
      </c>
      <c r="J78" s="5">
        <v>12034719717</v>
      </c>
      <c r="K78" s="5">
        <v>1980085642</v>
      </c>
      <c r="L78" s="5">
        <v>1966367360</v>
      </c>
    </row>
    <row r="79" spans="2:14" ht="15.5" x14ac:dyDescent="0.35">
      <c r="C79" t="s">
        <v>98</v>
      </c>
      <c r="D79" s="5">
        <v>49986712775</v>
      </c>
      <c r="E79" s="5">
        <v>45687197449</v>
      </c>
      <c r="F79" s="5">
        <v>35156803698</v>
      </c>
      <c r="G79" s="5">
        <v>39690625089</v>
      </c>
      <c r="I79" s="5">
        <v>35156803698</v>
      </c>
      <c r="J79" s="5">
        <v>39201715774</v>
      </c>
      <c r="K79" s="5">
        <v>29811982992</v>
      </c>
      <c r="L79" s="5">
        <v>19085749108</v>
      </c>
      <c r="M79" s="5">
        <v>15887288694</v>
      </c>
      <c r="N79" s="5">
        <v>17725787545</v>
      </c>
    </row>
    <row r="80" spans="2:14" ht="15.5" x14ac:dyDescent="0.35">
      <c r="C80" t="s">
        <v>99</v>
      </c>
      <c r="D80" s="5">
        <v>5988970475</v>
      </c>
      <c r="E80" s="5">
        <v>3866925460</v>
      </c>
      <c r="F80" s="5">
        <v>2349496591</v>
      </c>
      <c r="G80" s="5">
        <v>1633067627</v>
      </c>
      <c r="I80" s="5">
        <v>2349496591</v>
      </c>
      <c r="J80" s="5">
        <v>1710878261</v>
      </c>
      <c r="K80" s="5">
        <v>759240408</v>
      </c>
      <c r="L80" s="5">
        <v>1056272052</v>
      </c>
      <c r="M80" s="5">
        <v>470321169</v>
      </c>
      <c r="N80" s="5">
        <v>360467862</v>
      </c>
    </row>
    <row r="81" spans="3:14" ht="15.5" x14ac:dyDescent="0.35">
      <c r="C81" t="s">
        <v>100</v>
      </c>
      <c r="D81" s="5">
        <v>49986712775</v>
      </c>
      <c r="E81" s="5">
        <v>45687197449</v>
      </c>
      <c r="F81" s="5">
        <v>35156803698</v>
      </c>
      <c r="G81" s="5">
        <v>39690625089</v>
      </c>
      <c r="I81" s="5">
        <v>35156803698</v>
      </c>
      <c r="J81" s="5">
        <v>39201715774</v>
      </c>
      <c r="K81" s="5">
        <v>29811982992</v>
      </c>
      <c r="L81" s="5">
        <v>19085749108</v>
      </c>
      <c r="M81" s="5">
        <v>15887288694</v>
      </c>
      <c r="N81" s="5">
        <v>17725787545</v>
      </c>
    </row>
    <row r="82" spans="3:14" ht="15.5" x14ac:dyDescent="0.35">
      <c r="C82" t="s">
        <v>101</v>
      </c>
      <c r="D82" s="5">
        <v>1824922135</v>
      </c>
      <c r="E82" s="5">
        <v>869624378</v>
      </c>
      <c r="F82" s="5">
        <v>1365690669</v>
      </c>
      <c r="G82" s="5">
        <v>1369060488</v>
      </c>
      <c r="I82" s="5">
        <v>1365690669</v>
      </c>
      <c r="J82" s="5">
        <v>1068409453</v>
      </c>
      <c r="K82" s="5">
        <v>4606232668</v>
      </c>
      <c r="L82" s="5">
        <v>13740645551</v>
      </c>
      <c r="M82" s="5">
        <v>4805117934</v>
      </c>
      <c r="N82" s="5">
        <v>879789472</v>
      </c>
    </row>
    <row r="83" spans="3:14" ht="15.5" x14ac:dyDescent="0.35">
      <c r="C83" t="s">
        <v>247</v>
      </c>
      <c r="N83" s="5">
        <v>6664498</v>
      </c>
    </row>
    <row r="84" spans="3:14" ht="15.5" x14ac:dyDescent="0.35">
      <c r="C84" t="s">
        <v>102</v>
      </c>
      <c r="D84" s="5">
        <v>1824922135</v>
      </c>
      <c r="E84" s="5">
        <v>869624378</v>
      </c>
      <c r="F84" s="5">
        <v>1365690669</v>
      </c>
      <c r="G84" s="5">
        <v>1369060488</v>
      </c>
      <c r="I84" s="5">
        <v>1365690669</v>
      </c>
      <c r="J84" s="5">
        <v>1068409453</v>
      </c>
      <c r="K84" s="5">
        <v>4606232668</v>
      </c>
      <c r="L84" s="5">
        <v>13740645551</v>
      </c>
      <c r="M84" s="5">
        <v>4805117934</v>
      </c>
      <c r="N84" s="5">
        <v>879789472</v>
      </c>
    </row>
    <row r="85" spans="3:14" ht="15.5" x14ac:dyDescent="0.35">
      <c r="C85" t="s">
        <v>103</v>
      </c>
      <c r="D85" s="5">
        <v>28479216171</v>
      </c>
      <c r="E85" s="5">
        <v>24986776005</v>
      </c>
      <c r="F85" s="5">
        <v>21672159546</v>
      </c>
      <c r="G85" s="5">
        <v>25524356050</v>
      </c>
      <c r="I85" s="5">
        <v>21672159546</v>
      </c>
      <c r="J85" s="5">
        <v>25276757140</v>
      </c>
      <c r="K85" s="5">
        <v>17220751084</v>
      </c>
      <c r="L85" s="5">
        <v>11955640086</v>
      </c>
      <c r="M85" s="5">
        <v>12497181735</v>
      </c>
      <c r="N85" s="5">
        <v>11430924093</v>
      </c>
    </row>
    <row r="86" spans="3:14" ht="15.5" x14ac:dyDescent="0.35">
      <c r="C86" t="s">
        <v>81</v>
      </c>
      <c r="D86" s="5">
        <v>-4319610979</v>
      </c>
      <c r="E86" s="5">
        <v>-3992195979</v>
      </c>
      <c r="F86" s="5">
        <v>-2483160979</v>
      </c>
      <c r="G86" s="5">
        <v>-2483160979</v>
      </c>
      <c r="I86" s="5">
        <v>-2483160979</v>
      </c>
      <c r="J86" s="5">
        <v>-400345779</v>
      </c>
      <c r="K86" s="5">
        <v>-400345779</v>
      </c>
      <c r="L86" s="5">
        <v>120358487</v>
      </c>
      <c r="M86" s="5">
        <v>120358487</v>
      </c>
      <c r="N86" s="5">
        <v>120358487</v>
      </c>
    </row>
    <row r="87" spans="3:14" ht="15.5" x14ac:dyDescent="0.35">
      <c r="C87" t="s">
        <v>104</v>
      </c>
      <c r="D87" s="5">
        <v>138497172358</v>
      </c>
      <c r="E87" s="5">
        <v>131999154830</v>
      </c>
      <c r="F87" s="5">
        <v>109886489632</v>
      </c>
      <c r="G87" s="5">
        <v>109776296148</v>
      </c>
      <c r="I87" s="5">
        <v>109886489632</v>
      </c>
      <c r="J87" s="5">
        <v>106910740558</v>
      </c>
      <c r="K87" s="5">
        <v>71928409504</v>
      </c>
      <c r="L87" s="5">
        <v>63420030159</v>
      </c>
      <c r="M87" s="5">
        <v>59953481181</v>
      </c>
      <c r="N87" s="5">
        <v>47363778797</v>
      </c>
    </row>
    <row r="88" spans="3:14" ht="15.5" x14ac:dyDescent="0.35">
      <c r="C88" t="s">
        <v>105</v>
      </c>
    </row>
    <row r="89" spans="3:14" ht="15.5" x14ac:dyDescent="0.35">
      <c r="C89" t="s">
        <v>961</v>
      </c>
      <c r="D89" s="5">
        <v>5193950780</v>
      </c>
      <c r="E89" s="5">
        <v>7169858148</v>
      </c>
      <c r="F89" s="5">
        <v>7402748450</v>
      </c>
      <c r="G89" s="5">
        <v>10746977940</v>
      </c>
      <c r="I89" s="5">
        <v>7402748450</v>
      </c>
      <c r="J89" s="5">
        <v>20136085707</v>
      </c>
      <c r="L89" s="5">
        <v>9746599438</v>
      </c>
      <c r="M89" s="5">
        <v>7061478301</v>
      </c>
      <c r="N89" s="5">
        <v>3975102505</v>
      </c>
    </row>
    <row r="90" spans="3:14" ht="15.5" x14ac:dyDescent="0.35">
      <c r="C90" t="s">
        <v>108</v>
      </c>
      <c r="D90" s="5">
        <v>5491524151</v>
      </c>
      <c r="E90" s="5">
        <v>5094478226</v>
      </c>
      <c r="F90" s="5">
        <v>4866447842</v>
      </c>
      <c r="G90" s="5">
        <v>4668049130</v>
      </c>
      <c r="I90" s="5">
        <v>4866447842</v>
      </c>
      <c r="J90" s="5">
        <v>4315235557</v>
      </c>
      <c r="K90" s="5">
        <v>3881470352</v>
      </c>
      <c r="L90" s="5">
        <v>3256217405</v>
      </c>
      <c r="M90" s="5">
        <v>2247069538</v>
      </c>
      <c r="N90" s="5">
        <v>2638873927</v>
      </c>
    </row>
    <row r="91" spans="3:14" ht="15.5" x14ac:dyDescent="0.35">
      <c r="C91" t="s">
        <v>106</v>
      </c>
      <c r="D91" s="5">
        <v>95558463231</v>
      </c>
      <c r="E91" s="5">
        <v>93229393713</v>
      </c>
      <c r="F91" s="5">
        <v>90584733663</v>
      </c>
      <c r="G91" s="5">
        <v>89625474505</v>
      </c>
      <c r="I91" s="5">
        <v>90584733663</v>
      </c>
      <c r="J91" s="5">
        <v>79915255562</v>
      </c>
      <c r="K91" s="5">
        <v>53661416313</v>
      </c>
      <c r="L91" s="5">
        <v>47780079394</v>
      </c>
      <c r="M91" s="5">
        <v>40600383002</v>
      </c>
      <c r="N91" s="5">
        <v>43001523295</v>
      </c>
    </row>
    <row r="92" spans="3:14" ht="15.5" x14ac:dyDescent="0.35">
      <c r="C92" t="s">
        <v>107</v>
      </c>
      <c r="D92" s="5">
        <v>342375000</v>
      </c>
      <c r="E92" s="5">
        <v>373500000</v>
      </c>
      <c r="F92" s="5">
        <v>404625000</v>
      </c>
      <c r="G92" s="5">
        <v>435750000</v>
      </c>
      <c r="I92" s="5">
        <v>404625000</v>
      </c>
      <c r="J92" s="5">
        <v>529125000</v>
      </c>
      <c r="K92" s="5">
        <v>653625000</v>
      </c>
      <c r="L92" s="5">
        <v>778125000</v>
      </c>
      <c r="M92" s="5">
        <v>1613123400</v>
      </c>
      <c r="N92" s="5">
        <v>1563096476</v>
      </c>
    </row>
    <row r="93" spans="3:14" ht="15.5" x14ac:dyDescent="0.35">
      <c r="C93" t="s">
        <v>109</v>
      </c>
      <c r="D93" s="5">
        <v>108329779557</v>
      </c>
      <c r="E93" s="5">
        <v>108391771734</v>
      </c>
      <c r="F93" s="5">
        <v>105634850333</v>
      </c>
      <c r="G93" s="5">
        <v>109292185422</v>
      </c>
      <c r="I93" s="5">
        <v>105634850333</v>
      </c>
      <c r="J93" s="5">
        <v>107912247935</v>
      </c>
      <c r="K93" s="5">
        <v>59645790522</v>
      </c>
      <c r="L93" s="5">
        <v>62165790446</v>
      </c>
      <c r="M93" s="5">
        <v>51802131958</v>
      </c>
      <c r="N93" s="5">
        <v>51796511961</v>
      </c>
    </row>
    <row r="94" spans="3:14" ht="15.5" x14ac:dyDescent="0.35">
      <c r="C94" t="s">
        <v>110</v>
      </c>
      <c r="D94" s="5">
        <v>246826951915</v>
      </c>
      <c r="E94" s="5">
        <v>240390926564</v>
      </c>
      <c r="F94" s="5">
        <v>215521339965</v>
      </c>
      <c r="G94" s="5">
        <v>219068481570</v>
      </c>
      <c r="I94" s="5">
        <v>215521339965</v>
      </c>
      <c r="J94" s="5">
        <v>214822988493</v>
      </c>
      <c r="K94" s="5">
        <v>131574200026</v>
      </c>
      <c r="L94" s="5">
        <v>125585820605</v>
      </c>
      <c r="M94" s="5">
        <v>111755613139</v>
      </c>
      <c r="N94" s="5">
        <v>99160290758</v>
      </c>
    </row>
    <row r="95" spans="3:14" ht="15.5" x14ac:dyDescent="0.35">
      <c r="C95" t="s">
        <v>111</v>
      </c>
    </row>
    <row r="96" spans="3:14" ht="15.5" x14ac:dyDescent="0.35">
      <c r="C96" t="s">
        <v>112</v>
      </c>
    </row>
    <row r="97" spans="3:14" ht="15.5" x14ac:dyDescent="0.35">
      <c r="C97" t="s">
        <v>113</v>
      </c>
      <c r="D97" s="5">
        <v>57255300089</v>
      </c>
      <c r="E97" s="5">
        <v>50012433972</v>
      </c>
      <c r="F97" s="5">
        <v>27570027263</v>
      </c>
      <c r="G97" s="5">
        <v>41470216172</v>
      </c>
      <c r="I97" s="5">
        <v>27570027263</v>
      </c>
      <c r="J97" s="5">
        <v>41453161304</v>
      </c>
      <c r="K97" s="5">
        <v>51031358482</v>
      </c>
      <c r="L97" s="5">
        <v>43130274136</v>
      </c>
      <c r="M97" s="5">
        <v>45326859522</v>
      </c>
      <c r="N97" s="5">
        <v>44765969534</v>
      </c>
    </row>
    <row r="98" spans="3:14" ht="15.5" x14ac:dyDescent="0.35">
      <c r="C98" t="s">
        <v>250</v>
      </c>
      <c r="D98" s="5">
        <v>5159751584</v>
      </c>
      <c r="E98" s="5">
        <v>4968130610</v>
      </c>
      <c r="F98" s="5">
        <v>1146897679</v>
      </c>
      <c r="G98" s="5">
        <v>6503477367</v>
      </c>
      <c r="I98" s="5">
        <v>1146897679</v>
      </c>
      <c r="J98" s="5">
        <v>8505693325</v>
      </c>
      <c r="K98" s="5">
        <v>17867546753</v>
      </c>
      <c r="L98" s="5">
        <v>7336035135</v>
      </c>
      <c r="M98" s="5">
        <v>4212447493</v>
      </c>
      <c r="N98" s="5">
        <v>1693985401</v>
      </c>
    </row>
    <row r="99" spans="3:14" ht="15.5" x14ac:dyDescent="0.35">
      <c r="C99" t="s">
        <v>114</v>
      </c>
    </row>
    <row r="100" spans="3:14" ht="15.5" x14ac:dyDescent="0.35">
      <c r="C100" t="s">
        <v>251</v>
      </c>
      <c r="D100" s="5">
        <v>19646730222</v>
      </c>
      <c r="E100" s="5">
        <v>15647125279</v>
      </c>
      <c r="F100" s="5">
        <v>7129971893</v>
      </c>
      <c r="G100" s="5">
        <v>10669700460</v>
      </c>
      <c r="I100" s="5">
        <v>7129971893</v>
      </c>
      <c r="J100" s="5">
        <v>11752550770</v>
      </c>
      <c r="K100" s="5">
        <v>11405098845</v>
      </c>
      <c r="L100" s="5">
        <v>8332345731</v>
      </c>
      <c r="M100" s="5">
        <v>12866928034</v>
      </c>
      <c r="N100" s="5">
        <v>14904584616</v>
      </c>
    </row>
    <row r="101" spans="3:14" ht="15.5" x14ac:dyDescent="0.35">
      <c r="C101" t="s">
        <v>115</v>
      </c>
    </row>
    <row r="102" spans="3:14" ht="15.5" x14ac:dyDescent="0.35">
      <c r="C102" t="s">
        <v>252</v>
      </c>
      <c r="D102" s="5">
        <v>5988970475</v>
      </c>
      <c r="E102" s="5">
        <v>3866925460</v>
      </c>
      <c r="F102" s="5">
        <v>2349496591</v>
      </c>
      <c r="G102" s="5">
        <v>1633067627</v>
      </c>
      <c r="I102" s="5">
        <v>2349496591</v>
      </c>
      <c r="J102" s="5">
        <v>1710878261</v>
      </c>
      <c r="K102" s="5">
        <v>759240408</v>
      </c>
      <c r="L102" s="5">
        <v>1056272052</v>
      </c>
      <c r="M102" s="5">
        <v>470321169</v>
      </c>
      <c r="N102" s="5">
        <v>367132360</v>
      </c>
    </row>
    <row r="103" spans="3:14" ht="15.5" x14ac:dyDescent="0.35">
      <c r="C103" t="s">
        <v>116</v>
      </c>
      <c r="D103" s="5">
        <v>6321944064</v>
      </c>
      <c r="E103" s="5">
        <v>6043224240</v>
      </c>
      <c r="F103" s="5">
        <v>3302861476</v>
      </c>
      <c r="G103" s="5">
        <v>4770962695</v>
      </c>
      <c r="I103" s="5">
        <v>3302861476</v>
      </c>
      <c r="J103" s="5">
        <v>2115321433</v>
      </c>
      <c r="K103" s="5">
        <v>2477677383</v>
      </c>
      <c r="L103" s="5">
        <v>3060559820</v>
      </c>
      <c r="M103" s="5">
        <v>1807177429</v>
      </c>
      <c r="N103" s="5">
        <v>2263499949</v>
      </c>
    </row>
    <row r="104" spans="3:14" ht="15.5" x14ac:dyDescent="0.35">
      <c r="C104" t="s">
        <v>117</v>
      </c>
      <c r="D104" s="5">
        <v>6550898891</v>
      </c>
      <c r="E104" s="5">
        <v>6120747168</v>
      </c>
      <c r="F104" s="5">
        <v>3870164682</v>
      </c>
      <c r="G104" s="5">
        <v>6654940584</v>
      </c>
      <c r="I104" s="5">
        <v>3870164682</v>
      </c>
      <c r="J104" s="5">
        <v>4915853550</v>
      </c>
      <c r="K104" s="5">
        <v>7466970465</v>
      </c>
      <c r="L104" s="5">
        <v>12363085997</v>
      </c>
      <c r="M104" s="5">
        <v>14871511729</v>
      </c>
      <c r="N104" s="5">
        <v>15682693189</v>
      </c>
    </row>
    <row r="105" spans="3:14" ht="15.5" x14ac:dyDescent="0.35">
      <c r="C105" t="s">
        <v>322</v>
      </c>
    </row>
    <row r="106" spans="3:14" ht="15.5" x14ac:dyDescent="0.35">
      <c r="C106" t="s">
        <v>255</v>
      </c>
      <c r="K106" s="5">
        <v>1182821189</v>
      </c>
      <c r="N106" s="5">
        <v>96262661</v>
      </c>
    </row>
    <row r="107" spans="3:14" ht="15.5" x14ac:dyDescent="0.35">
      <c r="C107" t="s">
        <v>323</v>
      </c>
      <c r="D107" s="5">
        <v>3235985730</v>
      </c>
      <c r="E107" s="5">
        <v>2114626254</v>
      </c>
      <c r="F107" s="5">
        <v>2104572957</v>
      </c>
      <c r="G107" s="5">
        <v>2421948044</v>
      </c>
      <c r="I107" s="5">
        <v>2104572957</v>
      </c>
      <c r="J107" s="5">
        <v>2316389414</v>
      </c>
      <c r="K107" s="5">
        <v>2112865842</v>
      </c>
      <c r="L107" s="5">
        <v>1983159394</v>
      </c>
      <c r="M107" s="5">
        <v>1586044280</v>
      </c>
      <c r="N107" s="5">
        <v>1422637471</v>
      </c>
    </row>
    <row r="108" spans="3:14" ht="15.5" x14ac:dyDescent="0.35">
      <c r="C108" t="s">
        <v>325</v>
      </c>
      <c r="D108" s="5">
        <v>5761859502</v>
      </c>
      <c r="E108" s="5">
        <v>4791190561</v>
      </c>
      <c r="F108" s="5">
        <v>3292134883</v>
      </c>
      <c r="G108" s="5">
        <v>3453997580</v>
      </c>
      <c r="I108" s="5">
        <v>3292134883</v>
      </c>
      <c r="J108" s="5">
        <v>5532589502</v>
      </c>
      <c r="K108" s="5">
        <v>4678583808</v>
      </c>
      <c r="L108" s="5">
        <v>3434239221</v>
      </c>
      <c r="M108" s="5">
        <v>3557505701</v>
      </c>
      <c r="N108" s="5">
        <v>2709663696</v>
      </c>
    </row>
    <row r="109" spans="3:14" ht="15.5" x14ac:dyDescent="0.35">
      <c r="C109" t="s">
        <v>122</v>
      </c>
      <c r="D109" s="5">
        <v>21476513760</v>
      </c>
      <c r="E109" s="5">
        <v>19505875413</v>
      </c>
      <c r="F109" s="5">
        <v>18518885388</v>
      </c>
      <c r="G109" s="5">
        <v>16525598986</v>
      </c>
      <c r="I109" s="5">
        <v>18518885388</v>
      </c>
      <c r="J109" s="5">
        <v>14781725858</v>
      </c>
      <c r="K109" s="5">
        <v>15129115024</v>
      </c>
      <c r="L109" s="5">
        <v>13478128126</v>
      </c>
      <c r="M109" s="5">
        <v>12482119078</v>
      </c>
      <c r="N109" s="5">
        <v>10902092333</v>
      </c>
    </row>
    <row r="110" spans="3:14" ht="15.5" x14ac:dyDescent="0.35">
      <c r="C110" t="s">
        <v>123</v>
      </c>
      <c r="D110" s="5">
        <v>21476513760</v>
      </c>
      <c r="E110" s="5">
        <v>19505875413</v>
      </c>
      <c r="F110" s="5">
        <v>18518885388</v>
      </c>
      <c r="G110" s="5">
        <v>16525598986</v>
      </c>
      <c r="I110" s="5">
        <v>18518885388</v>
      </c>
      <c r="J110" s="5">
        <v>14781725858</v>
      </c>
      <c r="K110" s="5">
        <v>15129115024</v>
      </c>
      <c r="L110" s="5">
        <v>13478128126</v>
      </c>
      <c r="M110" s="5">
        <v>12482119078</v>
      </c>
      <c r="N110" s="5">
        <v>10902092333</v>
      </c>
    </row>
    <row r="111" spans="3:14" ht="15.5" x14ac:dyDescent="0.35">
      <c r="C111" t="s">
        <v>119</v>
      </c>
    </row>
    <row r="112" spans="3:14" ht="15.5" x14ac:dyDescent="0.35">
      <c r="C112" t="s">
        <v>121</v>
      </c>
      <c r="D112" s="5">
        <v>4517025571</v>
      </c>
      <c r="E112" s="5">
        <v>3432553309</v>
      </c>
      <c r="F112" s="5">
        <v>3192308097</v>
      </c>
      <c r="G112" s="5">
        <v>3383426769</v>
      </c>
      <c r="I112" s="5">
        <v>3192308097</v>
      </c>
      <c r="J112" s="5">
        <v>2316389414</v>
      </c>
      <c r="K112" s="5">
        <v>3295687031</v>
      </c>
      <c r="L112" s="5">
        <v>2550567957</v>
      </c>
      <c r="M112" s="5">
        <v>3240911396</v>
      </c>
      <c r="N112" s="5">
        <v>2211218967</v>
      </c>
    </row>
    <row r="113" spans="2:14" ht="15.5" x14ac:dyDescent="0.35">
      <c r="C113" t="s">
        <v>124</v>
      </c>
      <c r="D113" s="5">
        <v>78731813849</v>
      </c>
      <c r="E113" s="5">
        <v>69518309385</v>
      </c>
      <c r="F113" s="5">
        <v>46088912651</v>
      </c>
      <c r="G113" s="5">
        <v>57995815158</v>
      </c>
      <c r="I113" s="5">
        <v>46088912651</v>
      </c>
      <c r="J113" s="5">
        <v>56234887162</v>
      </c>
      <c r="K113" s="5">
        <v>66160473506</v>
      </c>
      <c r="L113" s="5">
        <v>56608402262</v>
      </c>
      <c r="M113" s="5">
        <v>57808978600</v>
      </c>
      <c r="N113" s="5">
        <v>55668061867</v>
      </c>
    </row>
    <row r="114" spans="2:14" ht="15.5" x14ac:dyDescent="0.35">
      <c r="C114" t="s">
        <v>125</v>
      </c>
    </row>
    <row r="115" spans="2:14" ht="15.5" x14ac:dyDescent="0.35">
      <c r="C115" t="s">
        <v>126</v>
      </c>
      <c r="D115" s="5">
        <v>50500000000</v>
      </c>
      <c r="E115" s="5">
        <v>50500000000</v>
      </c>
      <c r="F115" s="5">
        <v>50500000000</v>
      </c>
      <c r="G115" s="5">
        <v>50500000000</v>
      </c>
      <c r="I115" s="5">
        <v>50500000000</v>
      </c>
      <c r="J115" s="5">
        <v>50500000000</v>
      </c>
      <c r="K115" s="5">
        <v>40000000000</v>
      </c>
      <c r="L115" s="5">
        <v>3000000000</v>
      </c>
      <c r="M115" s="5">
        <v>3000000000</v>
      </c>
      <c r="N115" s="5">
        <v>3000000000</v>
      </c>
    </row>
    <row r="116" spans="2:14" ht="15.5" x14ac:dyDescent="0.35">
      <c r="C116" t="s">
        <v>127</v>
      </c>
      <c r="D116" s="5">
        <v>71057051122</v>
      </c>
      <c r="E116" s="5">
        <v>71057051122</v>
      </c>
      <c r="F116" s="5">
        <v>71057051122</v>
      </c>
      <c r="G116" s="5">
        <v>71057051122</v>
      </c>
      <c r="I116" s="5">
        <v>71057051122</v>
      </c>
      <c r="J116" s="5">
        <v>71057051122</v>
      </c>
      <c r="K116" s="5">
        <v>11317051122</v>
      </c>
      <c r="L116" s="5">
        <v>11317051122</v>
      </c>
      <c r="M116" s="5">
        <v>11317051122</v>
      </c>
      <c r="N116" s="5">
        <v>11317051122</v>
      </c>
    </row>
    <row r="117" spans="2:14" ht="15.5" x14ac:dyDescent="0.35">
      <c r="C117" t="s">
        <v>128</v>
      </c>
      <c r="D117" s="5">
        <v>50568558327</v>
      </c>
      <c r="E117" s="5">
        <v>53036720926</v>
      </c>
      <c r="F117" s="5">
        <v>50100685807</v>
      </c>
      <c r="G117" s="5">
        <v>41758861346</v>
      </c>
      <c r="I117" s="5">
        <v>50100685807</v>
      </c>
      <c r="J117" s="5">
        <v>37218957819</v>
      </c>
      <c r="K117" s="5">
        <v>23526867484</v>
      </c>
      <c r="L117" s="5">
        <v>54487440208</v>
      </c>
      <c r="M117" s="5">
        <v>39349984736</v>
      </c>
      <c r="N117" s="5">
        <v>28856345285</v>
      </c>
    </row>
    <row r="118" spans="2:14" ht="15.5" x14ac:dyDescent="0.35">
      <c r="C118" t="s">
        <v>257</v>
      </c>
      <c r="D118" s="5">
        <v>8000000000</v>
      </c>
      <c r="E118" s="5">
        <v>8000000000</v>
      </c>
      <c r="F118" s="5">
        <v>8000000000</v>
      </c>
      <c r="G118" s="5">
        <v>8000000000</v>
      </c>
      <c r="I118" s="5">
        <v>8000000000</v>
      </c>
      <c r="J118" s="5">
        <v>8000000000</v>
      </c>
      <c r="K118" s="5">
        <v>8000000000</v>
      </c>
    </row>
    <row r="119" spans="2:14" ht="15.5" x14ac:dyDescent="0.35">
      <c r="C119" t="s">
        <v>258</v>
      </c>
      <c r="D119" s="5">
        <v>42568558327</v>
      </c>
      <c r="E119" s="5">
        <v>45036720926</v>
      </c>
      <c r="F119" s="5">
        <v>42100685807</v>
      </c>
      <c r="G119" s="5">
        <v>33758861346</v>
      </c>
      <c r="I119" s="5">
        <v>42100685807</v>
      </c>
      <c r="J119" s="5">
        <v>29218957819</v>
      </c>
      <c r="K119" s="5">
        <v>15526867484</v>
      </c>
      <c r="L119" s="5">
        <v>54487440208</v>
      </c>
    </row>
    <row r="120" spans="2:14" ht="15.5" x14ac:dyDescent="0.35">
      <c r="C120" t="s">
        <v>259</v>
      </c>
      <c r="D120" s="5">
        <v>50568558327</v>
      </c>
      <c r="E120" s="5">
        <v>53036720926</v>
      </c>
      <c r="F120" s="5">
        <v>50100685807</v>
      </c>
      <c r="G120" s="5">
        <v>41758861346</v>
      </c>
      <c r="I120" s="5">
        <v>50100685807</v>
      </c>
      <c r="J120" s="5">
        <v>37218957819</v>
      </c>
      <c r="K120" s="5">
        <v>23526867484</v>
      </c>
      <c r="L120" s="5">
        <v>54487440208</v>
      </c>
      <c r="M120" s="5">
        <v>39349984736</v>
      </c>
      <c r="N120" s="5">
        <v>28856345285</v>
      </c>
    </row>
    <row r="121" spans="2:14" ht="15.5" x14ac:dyDescent="0.35">
      <c r="C121" t="s">
        <v>260</v>
      </c>
      <c r="D121" s="5">
        <v>289139596</v>
      </c>
      <c r="E121" s="5">
        <v>271041110</v>
      </c>
      <c r="F121" s="5">
        <v>257851364</v>
      </c>
      <c r="G121" s="5">
        <v>239914923</v>
      </c>
      <c r="I121" s="5">
        <v>257851364</v>
      </c>
      <c r="J121" s="5">
        <v>212438169</v>
      </c>
      <c r="K121" s="5">
        <v>50019177</v>
      </c>
      <c r="L121" s="5">
        <v>52568526</v>
      </c>
      <c r="M121" s="5">
        <v>159240194</v>
      </c>
      <c r="N121" s="5">
        <v>198473997</v>
      </c>
    </row>
    <row r="122" spans="2:14" ht="15.5" x14ac:dyDescent="0.35">
      <c r="C122" t="s">
        <v>10</v>
      </c>
      <c r="D122" s="5">
        <v>168095138066</v>
      </c>
      <c r="E122" s="5">
        <v>170872617179</v>
      </c>
      <c r="F122" s="5">
        <v>169432427314</v>
      </c>
      <c r="G122" s="5">
        <v>161072666412</v>
      </c>
      <c r="I122" s="5">
        <v>169432427314</v>
      </c>
      <c r="J122" s="5">
        <v>158588101331</v>
      </c>
      <c r="K122" s="5">
        <v>74493592004</v>
      </c>
      <c r="L122" s="5">
        <v>68977418343</v>
      </c>
      <c r="M122" s="5">
        <v>53946634539</v>
      </c>
      <c r="N122" s="5">
        <v>43492228891</v>
      </c>
    </row>
    <row r="123" spans="2:14" ht="15.5" x14ac:dyDescent="0.35">
      <c r="C123" t="s">
        <v>129</v>
      </c>
      <c r="D123" s="5">
        <v>246826951915</v>
      </c>
      <c r="E123" s="5">
        <v>240390926564</v>
      </c>
      <c r="F123" s="5">
        <v>215521339965</v>
      </c>
      <c r="G123" s="5">
        <v>219068481570</v>
      </c>
      <c r="I123" s="5">
        <v>215521339965</v>
      </c>
      <c r="J123" s="5">
        <v>214822988493</v>
      </c>
      <c r="K123" s="5">
        <v>140654065510</v>
      </c>
      <c r="L123" s="5">
        <v>125585820605</v>
      </c>
      <c r="M123" s="5">
        <v>111755613139</v>
      </c>
      <c r="N123" s="5">
        <v>99160290758</v>
      </c>
    </row>
    <row r="124" spans="2:14" ht="15.5" x14ac:dyDescent="0.35">
      <c r="C124" t="s">
        <v>130</v>
      </c>
      <c r="D124" s="5">
        <v>2525000000</v>
      </c>
      <c r="E124" s="5">
        <v>2525000000</v>
      </c>
      <c r="F124" s="5">
        <v>2525000000</v>
      </c>
      <c r="G124" s="5">
        <v>2525000000</v>
      </c>
      <c r="I124" s="5">
        <v>2525000000</v>
      </c>
      <c r="J124" s="5">
        <v>2525000000</v>
      </c>
      <c r="K124" s="5">
        <v>2525000000</v>
      </c>
      <c r="L124" s="5">
        <v>3000</v>
      </c>
      <c r="M124" s="5">
        <v>3000</v>
      </c>
      <c r="N124" s="5">
        <v>3000</v>
      </c>
    </row>
    <row r="126" spans="2:14" ht="15.5" x14ac:dyDescent="0.35">
      <c r="B126" t="s">
        <v>131</v>
      </c>
      <c r="C126" t="s">
        <v>132</v>
      </c>
      <c r="D126" s="5">
        <v>10410530572</v>
      </c>
      <c r="E126" s="5">
        <v>-1602606298</v>
      </c>
      <c r="F126" s="5">
        <v>26998106204</v>
      </c>
      <c r="G126" s="5">
        <v>15374606933</v>
      </c>
      <c r="I126" s="5">
        <v>49742275731</v>
      </c>
      <c r="J126" s="5">
        <v>21546663904</v>
      </c>
      <c r="K126" s="5">
        <v>8787205095</v>
      </c>
      <c r="L126" s="5">
        <v>29017835045</v>
      </c>
      <c r="M126" s="5">
        <v>25942489189</v>
      </c>
      <c r="N126" s="5">
        <v>28921363208</v>
      </c>
    </row>
    <row r="127" spans="2:14" ht="15.5" x14ac:dyDescent="0.35">
      <c r="C127" t="s">
        <v>363</v>
      </c>
      <c r="D127" s="5">
        <v>102131955254</v>
      </c>
      <c r="E127" s="5">
        <v>83541913184</v>
      </c>
      <c r="F127" s="5">
        <v>107060003363</v>
      </c>
      <c r="G127" s="5">
        <v>92382010600</v>
      </c>
      <c r="I127" s="5">
        <v>361389545075</v>
      </c>
      <c r="J127" s="5">
        <v>298599417650</v>
      </c>
      <c r="K127" s="5">
        <v>225064321359</v>
      </c>
      <c r="L127" s="5">
        <v>183090404574</v>
      </c>
      <c r="M127" s="5">
        <v>158681304902</v>
      </c>
      <c r="N127" s="5">
        <v>141715881952</v>
      </c>
    </row>
    <row r="128" spans="2:14" ht="15.5" x14ac:dyDescent="0.35">
      <c r="C128" t="s">
        <v>465</v>
      </c>
      <c r="D128" s="5">
        <v>-30708216871</v>
      </c>
      <c r="E128" s="5">
        <v>-24673137594</v>
      </c>
      <c r="F128" s="5">
        <v>-18952767363</v>
      </c>
      <c r="G128" s="5">
        <v>-20274493723</v>
      </c>
      <c r="I128" s="5">
        <v>-87266049131</v>
      </c>
      <c r="J128" s="5">
        <v>-78539054263</v>
      </c>
      <c r="K128" s="5">
        <v>-58472698715</v>
      </c>
      <c r="L128" s="5">
        <v>-58822456582</v>
      </c>
      <c r="M128" s="5">
        <v>-49965390591</v>
      </c>
      <c r="N128" s="5">
        <v>-49987745431</v>
      </c>
    </row>
    <row r="129" spans="3:14" ht="15.5" x14ac:dyDescent="0.35">
      <c r="C129" t="s">
        <v>1527</v>
      </c>
      <c r="F129" s="5">
        <v>-285749710</v>
      </c>
      <c r="I129" s="5">
        <v>-285749710</v>
      </c>
      <c r="J129" s="5">
        <v>-19568341931</v>
      </c>
      <c r="K129" s="5">
        <v>-25497350989</v>
      </c>
      <c r="L129" s="5">
        <v>-4053759566</v>
      </c>
      <c r="M129" s="5">
        <v>-16291396523</v>
      </c>
      <c r="N129" s="5">
        <v>-7495342133</v>
      </c>
    </row>
    <row r="130" spans="3:14" ht="15.5" x14ac:dyDescent="0.35">
      <c r="C130" t="s">
        <v>365</v>
      </c>
      <c r="D130" s="5">
        <v>-60917575361</v>
      </c>
      <c r="E130" s="5">
        <v>-59362925082</v>
      </c>
      <c r="F130" s="5">
        <v>-57088798401</v>
      </c>
      <c r="G130" s="5">
        <v>-55663751262</v>
      </c>
      <c r="I130" s="5">
        <v>-218309806495</v>
      </c>
      <c r="J130" s="5">
        <v>-172677764812</v>
      </c>
      <c r="K130" s="5">
        <v>-123458351491</v>
      </c>
      <c r="L130" s="5">
        <v>-85623121800</v>
      </c>
      <c r="M130" s="5">
        <v>-66482028599</v>
      </c>
      <c r="N130" s="5">
        <v>-55311431180</v>
      </c>
    </row>
    <row r="131" spans="3:14" ht="15.5" x14ac:dyDescent="0.35">
      <c r="C131" t="s">
        <v>264</v>
      </c>
      <c r="F131" s="5">
        <v>535413479</v>
      </c>
      <c r="I131" s="5">
        <v>535413479</v>
      </c>
      <c r="J131" s="5">
        <v>79023383</v>
      </c>
    </row>
    <row r="132" spans="3:14" ht="15.5" x14ac:dyDescent="0.35">
      <c r="C132" t="s">
        <v>137</v>
      </c>
      <c r="D132" s="5">
        <v>-95632450</v>
      </c>
      <c r="E132" s="5">
        <v>-1108456806</v>
      </c>
      <c r="F132" s="5">
        <v>-4269995164</v>
      </c>
      <c r="G132" s="5">
        <v>-1069158682</v>
      </c>
      <c r="I132" s="5">
        <v>-6321077487</v>
      </c>
      <c r="J132" s="5">
        <v>-6346616123</v>
      </c>
      <c r="K132" s="5">
        <v>-8848715069</v>
      </c>
      <c r="L132" s="5">
        <v>-5573231581</v>
      </c>
    </row>
    <row r="133" spans="3:14" ht="15.5" x14ac:dyDescent="0.35">
      <c r="C133" t="s">
        <v>139</v>
      </c>
      <c r="D133" s="5">
        <v>-9440244952</v>
      </c>
      <c r="E133" s="5">
        <v>967189865</v>
      </c>
      <c r="F133" s="5">
        <v>-4203646696</v>
      </c>
      <c r="G133" s="5">
        <v>-10846923509</v>
      </c>
      <c r="I133" s="5">
        <v>-24229566311</v>
      </c>
      <c r="J133" s="5">
        <v>39433213909</v>
      </c>
      <c r="K133" s="5">
        <v>-6880322239</v>
      </c>
      <c r="L133" s="5">
        <v>-4516378092</v>
      </c>
      <c r="M133" s="5">
        <v>-2717402573</v>
      </c>
      <c r="N133" s="5">
        <v>-8381765935</v>
      </c>
    </row>
    <row r="134" spans="3:14" ht="15.5" x14ac:dyDescent="0.35">
      <c r="C134" t="s">
        <v>140</v>
      </c>
      <c r="D134" s="5">
        <v>355306248</v>
      </c>
      <c r="E134" s="5">
        <v>-12162061885</v>
      </c>
      <c r="F134" s="5">
        <v>-12793264662</v>
      </c>
      <c r="G134" s="5">
        <v>-5668046353</v>
      </c>
      <c r="I134" s="5">
        <v>-19092934168</v>
      </c>
      <c r="J134" s="5">
        <v>-56017762289</v>
      </c>
      <c r="K134" s="5">
        <v>-6113847128</v>
      </c>
      <c r="L134" s="5">
        <v>-33539984818</v>
      </c>
      <c r="M134" s="5">
        <v>-15425646330</v>
      </c>
      <c r="N134" s="5">
        <v>-16593322554</v>
      </c>
    </row>
    <row r="135" spans="3:14" ht="15.5" x14ac:dyDescent="0.35">
      <c r="C135" t="s">
        <v>1528</v>
      </c>
      <c r="J135" s="5">
        <v>-11633300000</v>
      </c>
      <c r="L135" s="5">
        <v>-3299500000</v>
      </c>
      <c r="M135" s="5">
        <v>-4741500000</v>
      </c>
      <c r="N135" s="5">
        <v>-3912247850</v>
      </c>
    </row>
    <row r="136" spans="3:14" ht="15.5" x14ac:dyDescent="0.35">
      <c r="C136" t="s">
        <v>1529</v>
      </c>
      <c r="F136" s="5">
        <v>8659007884</v>
      </c>
      <c r="I136" s="5">
        <v>8659007884</v>
      </c>
    </row>
    <row r="137" spans="3:14" ht="15.5" x14ac:dyDescent="0.35">
      <c r="C137" t="s">
        <v>1530</v>
      </c>
      <c r="D137" s="5">
        <v>-13210932476</v>
      </c>
      <c r="G137" s="5">
        <v>15465250404</v>
      </c>
      <c r="J137" s="5">
        <v>4000000000</v>
      </c>
      <c r="K137" s="5">
        <v>9212615817</v>
      </c>
      <c r="L137" s="5">
        <v>-9910007115</v>
      </c>
      <c r="M137" s="5">
        <v>-3286914330</v>
      </c>
      <c r="N137" s="5">
        <v>-15694372</v>
      </c>
    </row>
    <row r="138" spans="3:14" ht="15.5" x14ac:dyDescent="0.35">
      <c r="C138" t="s">
        <v>143</v>
      </c>
      <c r="D138" s="5">
        <v>7127684939</v>
      </c>
      <c r="E138" s="5">
        <v>-7127684939</v>
      </c>
      <c r="F138" s="5">
        <v>-9616855210</v>
      </c>
      <c r="G138" s="5">
        <v>-21370029583</v>
      </c>
      <c r="I138" s="5">
        <v>-30986884793</v>
      </c>
      <c r="J138" s="5">
        <v>-38982360463</v>
      </c>
      <c r="K138" s="5">
        <v>-17514701576</v>
      </c>
      <c r="L138" s="5">
        <v>-19110438834</v>
      </c>
      <c r="M138" s="5">
        <v>-9109112601</v>
      </c>
      <c r="N138" s="5">
        <v>-11106200679</v>
      </c>
    </row>
    <row r="139" spans="3:14" ht="15.5" x14ac:dyDescent="0.35">
      <c r="C139" t="s">
        <v>1142</v>
      </c>
      <c r="D139" s="5">
        <v>46037109</v>
      </c>
      <c r="E139" s="5">
        <v>38355780</v>
      </c>
      <c r="F139" s="5">
        <v>615779036</v>
      </c>
      <c r="G139" s="5">
        <v>236732826</v>
      </c>
      <c r="I139" s="5">
        <v>1257565917</v>
      </c>
      <c r="J139" s="5">
        <v>490659856</v>
      </c>
      <c r="K139" s="5">
        <v>1201621578</v>
      </c>
      <c r="L139" s="5">
        <v>671728661</v>
      </c>
      <c r="M139" s="5">
        <v>561882751</v>
      </c>
      <c r="N139" s="5">
        <v>317720407</v>
      </c>
    </row>
    <row r="140" spans="3:14" ht="15.5" x14ac:dyDescent="0.35">
      <c r="C140" t="s">
        <v>1531</v>
      </c>
      <c r="K140" s="5">
        <v>-942000000</v>
      </c>
    </row>
    <row r="141" spans="3:14" ht="15.5" x14ac:dyDescent="0.35">
      <c r="C141" t="s">
        <v>144</v>
      </c>
      <c r="M141" s="5">
        <v>-381000000</v>
      </c>
      <c r="N141" s="5">
        <v>-1876900060</v>
      </c>
    </row>
    <row r="142" spans="3:14" ht="15.5" x14ac:dyDescent="0.35">
      <c r="C142" t="s">
        <v>1532</v>
      </c>
      <c r="D142" s="5">
        <v>40716676</v>
      </c>
      <c r="E142" s="5">
        <v>-72732726</v>
      </c>
      <c r="F142" s="5">
        <v>-35092672</v>
      </c>
      <c r="I142" s="5">
        <v>-56617014</v>
      </c>
      <c r="J142" s="5">
        <v>-15349682</v>
      </c>
      <c r="K142" s="5">
        <v>-45901265</v>
      </c>
      <c r="L142" s="5">
        <v>108232470</v>
      </c>
    </row>
    <row r="143" spans="3:14" ht="15.5" x14ac:dyDescent="0.35">
      <c r="C143" t="s">
        <v>148</v>
      </c>
      <c r="D143" s="5">
        <v>-9440244952</v>
      </c>
      <c r="E143" s="5">
        <v>967189865</v>
      </c>
      <c r="F143" s="5">
        <v>-4203646696</v>
      </c>
      <c r="G143" s="5">
        <v>-10846923509</v>
      </c>
      <c r="I143" s="5">
        <v>-24229566311</v>
      </c>
      <c r="J143" s="5">
        <v>39433213909</v>
      </c>
      <c r="K143" s="5">
        <v>-6880322239</v>
      </c>
      <c r="L143" s="5">
        <v>-4516378092</v>
      </c>
      <c r="M143" s="5">
        <v>-2717402573</v>
      </c>
      <c r="N143" s="5">
        <v>-8381765935</v>
      </c>
    </row>
    <row r="144" spans="3:14" ht="15.5" x14ac:dyDescent="0.35">
      <c r="C144" t="s">
        <v>1047</v>
      </c>
      <c r="J144" s="5">
        <v>76125000000</v>
      </c>
    </row>
    <row r="145" spans="3:14" ht="15.5" x14ac:dyDescent="0.35">
      <c r="C145" t="s">
        <v>407</v>
      </c>
      <c r="J145" s="5">
        <v>-5885000000</v>
      </c>
    </row>
    <row r="146" spans="3:14" ht="15.5" x14ac:dyDescent="0.35">
      <c r="C146" t="s">
        <v>456</v>
      </c>
      <c r="K146" s="5">
        <v>3000000000</v>
      </c>
    </row>
    <row r="147" spans="3:14" ht="15.5" x14ac:dyDescent="0.35">
      <c r="C147" t="s">
        <v>372</v>
      </c>
      <c r="G147" s="5">
        <v>-402355700</v>
      </c>
      <c r="I147" s="5">
        <v>-1182821189</v>
      </c>
      <c r="J147" s="5">
        <v>-1468439511</v>
      </c>
      <c r="K147" s="5">
        <v>-348739300</v>
      </c>
      <c r="L147" s="5">
        <v>-96262661</v>
      </c>
      <c r="M147" s="5">
        <v>-336250435</v>
      </c>
      <c r="N147" s="5">
        <v>-1327064903</v>
      </c>
    </row>
    <row r="148" spans="3:14" ht="15.5" x14ac:dyDescent="0.35">
      <c r="C148" t="s">
        <v>285</v>
      </c>
      <c r="N148" s="5">
        <v>6664498</v>
      </c>
    </row>
    <row r="149" spans="3:14" ht="15.5" x14ac:dyDescent="0.35">
      <c r="C149" t="s">
        <v>281</v>
      </c>
      <c r="M149" s="5">
        <v>-6664498</v>
      </c>
    </row>
    <row r="150" spans="3:14" ht="15.5" x14ac:dyDescent="0.35">
      <c r="C150" t="s">
        <v>343</v>
      </c>
      <c r="D150" s="5">
        <v>-779141890</v>
      </c>
      <c r="E150" s="5">
        <v>-122099667</v>
      </c>
      <c r="F150" s="5">
        <v>-388290611</v>
      </c>
      <c r="G150" s="5">
        <v>-297862008</v>
      </c>
      <c r="I150" s="5">
        <v>-3121250910</v>
      </c>
      <c r="J150" s="5">
        <v>-2627395182</v>
      </c>
      <c r="K150" s="5">
        <v>-1635365937</v>
      </c>
      <c r="L150" s="5">
        <v>-3875685787</v>
      </c>
      <c r="M150" s="5">
        <v>-1455331146</v>
      </c>
      <c r="N150" s="5">
        <v>-487696815</v>
      </c>
    </row>
    <row r="151" spans="3:14" ht="15.5" x14ac:dyDescent="0.35">
      <c r="C151" t="s">
        <v>1533</v>
      </c>
      <c r="D151" s="5">
        <v>-866459803</v>
      </c>
      <c r="E151" s="5">
        <v>-878473856</v>
      </c>
      <c r="F151" s="5">
        <v>1532306150</v>
      </c>
      <c r="G151" s="5">
        <v>-3251592273</v>
      </c>
      <c r="I151" s="5">
        <v>-3441705615</v>
      </c>
      <c r="J151" s="5">
        <v>-3126784780</v>
      </c>
      <c r="K151" s="5">
        <v>-3143800395</v>
      </c>
      <c r="L151" s="5">
        <v>-2417987118</v>
      </c>
      <c r="M151" s="5">
        <v>-2145825066</v>
      </c>
      <c r="N151" s="5">
        <v>-1471536188</v>
      </c>
    </row>
    <row r="152" spans="3:14" ht="15.5" x14ac:dyDescent="0.35">
      <c r="C152" t="s">
        <v>1534</v>
      </c>
      <c r="N152" s="5">
        <v>898500000</v>
      </c>
    </row>
    <row r="153" spans="3:14" ht="15.5" x14ac:dyDescent="0.35">
      <c r="C153" t="s">
        <v>1535</v>
      </c>
      <c r="E153" s="5">
        <v>-230119944</v>
      </c>
      <c r="F153" s="5">
        <v>-229999932</v>
      </c>
      <c r="I153" s="5">
        <v>-229999932</v>
      </c>
      <c r="J153" s="5">
        <v>-5000000000</v>
      </c>
    </row>
    <row r="154" spans="3:14" ht="15.5" x14ac:dyDescent="0.35">
      <c r="C154" t="s">
        <v>338</v>
      </c>
      <c r="D154" s="5">
        <v>-7489860900</v>
      </c>
      <c r="G154" s="5">
        <v>-6055718880</v>
      </c>
      <c r="I154" s="5">
        <v>-6055718880</v>
      </c>
      <c r="J154" s="5">
        <v>-5454000000</v>
      </c>
      <c r="K154" s="5">
        <v>-13000000000</v>
      </c>
    </row>
    <row r="155" spans="3:14" ht="15.5" x14ac:dyDescent="0.35">
      <c r="C155" t="s">
        <v>265</v>
      </c>
      <c r="D155" s="5">
        <v>-168988333</v>
      </c>
      <c r="E155" s="5">
        <v>-114314599</v>
      </c>
      <c r="F155" s="5">
        <v>238917385</v>
      </c>
      <c r="G155" s="5">
        <v>-38710313</v>
      </c>
      <c r="I155" s="5">
        <v>-756458939</v>
      </c>
      <c r="J155" s="5">
        <v>-1247052489</v>
      </c>
      <c r="K155" s="5">
        <v>-1368928225</v>
      </c>
      <c r="L155" s="5">
        <v>-1250030168</v>
      </c>
      <c r="M155" s="5">
        <v>-1291793520</v>
      </c>
      <c r="N155" s="5">
        <v>-1335773109</v>
      </c>
    </row>
    <row r="156" spans="3:14" ht="15.5" x14ac:dyDescent="0.35">
      <c r="C156" t="s">
        <v>1424</v>
      </c>
      <c r="D156" s="5">
        <v>-327415000</v>
      </c>
      <c r="E156" s="5">
        <v>-1509035000</v>
      </c>
      <c r="G156" s="5">
        <v>-1855534200</v>
      </c>
      <c r="I156" s="5">
        <v>-2082815200</v>
      </c>
    </row>
    <row r="157" spans="3:14" ht="15.5" x14ac:dyDescent="0.35">
      <c r="C157" t="s">
        <v>1536</v>
      </c>
      <c r="J157" s="5">
        <v>130000000</v>
      </c>
      <c r="K157" s="5">
        <v>27000000</v>
      </c>
    </row>
    <row r="158" spans="3:14" ht="15.5" x14ac:dyDescent="0.35">
      <c r="C158" t="s">
        <v>157</v>
      </c>
      <c r="D158" s="5">
        <v>1325591868</v>
      </c>
      <c r="E158" s="5">
        <v>-12797478318</v>
      </c>
      <c r="F158" s="5">
        <v>10001194846</v>
      </c>
      <c r="G158" s="5">
        <v>-1140362929</v>
      </c>
      <c r="I158" s="5">
        <v>6419775252</v>
      </c>
      <c r="J158" s="5">
        <v>4962115524</v>
      </c>
      <c r="K158" s="5">
        <v>-4206964272</v>
      </c>
      <c r="L158" s="5">
        <v>-9038527865</v>
      </c>
      <c r="M158" s="5">
        <v>7799440286</v>
      </c>
      <c r="N158" s="5">
        <v>3946274719</v>
      </c>
    </row>
    <row r="159" spans="3:14" ht="15.5" x14ac:dyDescent="0.35">
      <c r="C159" t="s">
        <v>158</v>
      </c>
      <c r="E159" s="5">
        <v>19924509970</v>
      </c>
      <c r="I159" s="5">
        <v>13504734718</v>
      </c>
      <c r="J159" s="5">
        <v>8542619194</v>
      </c>
      <c r="K159" s="5">
        <v>12749583466</v>
      </c>
      <c r="L159" s="5">
        <v>21788111331</v>
      </c>
      <c r="M159" s="5">
        <v>13988671045</v>
      </c>
      <c r="N159" s="5">
        <v>10042396326</v>
      </c>
    </row>
    <row r="160" spans="3:14" ht="15.5" x14ac:dyDescent="0.35">
      <c r="C160" t="s">
        <v>159</v>
      </c>
      <c r="D160" s="5">
        <v>1325591868</v>
      </c>
      <c r="E160" s="5">
        <v>7127031652</v>
      </c>
      <c r="F160" s="5">
        <v>10001194846</v>
      </c>
      <c r="G160" s="5">
        <v>-1140362929</v>
      </c>
      <c r="I160" s="5">
        <v>19924509970</v>
      </c>
      <c r="J160" s="5">
        <v>13504734718</v>
      </c>
      <c r="K160" s="5">
        <v>8542619194</v>
      </c>
      <c r="L160" s="5">
        <v>12749583466</v>
      </c>
      <c r="M160" s="5">
        <v>21788111331</v>
      </c>
      <c r="N160" s="5">
        <v>13988671045</v>
      </c>
    </row>
    <row r="162" spans="2:14" ht="15.5" x14ac:dyDescent="0.35">
      <c r="B162" t="s">
        <v>160</v>
      </c>
      <c r="C162" t="s">
        <v>12</v>
      </c>
      <c r="D162" s="5">
        <v>2520000000</v>
      </c>
      <c r="E162" s="5">
        <v>2520000000</v>
      </c>
      <c r="F162" s="5">
        <v>2520000000</v>
      </c>
      <c r="G162" s="5">
        <v>2520000000</v>
      </c>
      <c r="I162" s="5">
        <v>2520000000</v>
      </c>
      <c r="J162" s="5">
        <v>2520000000</v>
      </c>
      <c r="K162" s="5">
        <v>2520000000</v>
      </c>
      <c r="L162" s="5">
        <v>0</v>
      </c>
      <c r="M162" s="5">
        <v>0</v>
      </c>
      <c r="N162" s="5">
        <v>0</v>
      </c>
    </row>
    <row r="163" spans="2:14" ht="15.5" x14ac:dyDescent="0.35">
      <c r="C163" t="s">
        <v>161</v>
      </c>
      <c r="D163" s="6">
        <v>1.99</v>
      </c>
      <c r="E163" s="6">
        <v>1.1599999999999999</v>
      </c>
      <c r="F163" s="6">
        <v>3.61</v>
      </c>
      <c r="G163" s="6">
        <v>1.82</v>
      </c>
    </row>
    <row r="164" spans="2:14" ht="15.5" x14ac:dyDescent="0.35">
      <c r="C164" t="s">
        <v>162</v>
      </c>
      <c r="D164" s="6">
        <v>65.83</v>
      </c>
      <c r="E164" s="6">
        <v>126.72</v>
      </c>
      <c r="F164" s="6">
        <v>45.71</v>
      </c>
      <c r="G164" s="6">
        <v>93.41</v>
      </c>
    </row>
    <row r="165" spans="2:14" ht="15.5" x14ac:dyDescent="0.35">
      <c r="C165" t="s">
        <v>61</v>
      </c>
      <c r="D165" s="6">
        <v>3.05</v>
      </c>
      <c r="E165" s="6">
        <v>3.7</v>
      </c>
      <c r="F165" s="6">
        <v>4.3099999999999996</v>
      </c>
      <c r="G165" s="6">
        <v>4.6900000000000004</v>
      </c>
    </row>
    <row r="166" spans="2:14" ht="15.5" x14ac:dyDescent="0.35">
      <c r="C166" t="s">
        <v>163</v>
      </c>
      <c r="D166" s="5">
        <v>14300000000</v>
      </c>
      <c r="E166" s="5">
        <v>11490000000</v>
      </c>
      <c r="F166" s="5">
        <v>18040000000</v>
      </c>
      <c r="G166" s="5">
        <v>12230000000</v>
      </c>
    </row>
    <row r="167" spans="2:14" ht="15.5" x14ac:dyDescent="0.35">
      <c r="C167" t="s">
        <v>164</v>
      </c>
      <c r="D167" s="6">
        <v>2.0299999999999999E-2</v>
      </c>
      <c r="E167" s="6">
        <v>1.2199999999999999E-2</v>
      </c>
      <c r="F167" s="6">
        <v>4.2300000000000004E-2</v>
      </c>
      <c r="G167" s="6">
        <v>2.1000000000000001E-2</v>
      </c>
    </row>
    <row r="168" spans="2:14" ht="15.5" x14ac:dyDescent="0.35">
      <c r="C168" t="s">
        <v>165</v>
      </c>
      <c r="D168" s="6">
        <v>2.9900000000000003E-2</v>
      </c>
      <c r="E168" s="6">
        <v>1.72E-2</v>
      </c>
      <c r="F168" s="6">
        <v>5.3899999999999997E-2</v>
      </c>
      <c r="G168" s="6">
        <v>2.86E-2</v>
      </c>
    </row>
    <row r="169" spans="2:14" ht="15.5" x14ac:dyDescent="0.35">
      <c r="C169" t="s">
        <v>166</v>
      </c>
      <c r="D169" s="6">
        <v>3.6200000000000003E-2</v>
      </c>
      <c r="E169" s="6">
        <v>2.2599999999999999E-2</v>
      </c>
      <c r="F169" s="6">
        <v>6.0599999999999994E-2</v>
      </c>
      <c r="G169" s="6">
        <v>3.0699999999999998E-2</v>
      </c>
    </row>
    <row r="170" spans="2:14" ht="15.5" x14ac:dyDescent="0.35">
      <c r="C170" t="s">
        <v>167</v>
      </c>
      <c r="D170" s="6">
        <v>5.49</v>
      </c>
      <c r="E170" s="6">
        <v>17.989999999999998</v>
      </c>
      <c r="F170" s="6">
        <v>40.64</v>
      </c>
      <c r="G170" s="6">
        <v>27.42</v>
      </c>
    </row>
    <row r="171" spans="2:14" ht="15.5" x14ac:dyDescent="0.35">
      <c r="C171" t="s">
        <v>168</v>
      </c>
      <c r="D171" s="5">
        <v>168000000000</v>
      </c>
      <c r="E171" s="5">
        <v>171000000000</v>
      </c>
      <c r="F171" s="5">
        <v>169000000000</v>
      </c>
      <c r="G171" s="5">
        <v>161000000000</v>
      </c>
    </row>
    <row r="172" spans="2:14" ht="15.5" x14ac:dyDescent="0.35">
      <c r="C172" t="s">
        <v>169</v>
      </c>
      <c r="D172" s="6">
        <v>1.97</v>
      </c>
      <c r="E172" s="6">
        <v>2.1800000000000002</v>
      </c>
      <c r="F172" s="6">
        <v>2.46</v>
      </c>
      <c r="G172" s="6">
        <v>2.67</v>
      </c>
    </row>
    <row r="173" spans="2:14" ht="15.5" x14ac:dyDescent="0.35">
      <c r="C173" t="s">
        <v>170</v>
      </c>
      <c r="D173" s="6">
        <v>66.459999999999994</v>
      </c>
      <c r="E173" s="6">
        <v>67.56</v>
      </c>
      <c r="F173" s="5">
        <v>67</v>
      </c>
      <c r="G173" s="6">
        <v>63.7</v>
      </c>
    </row>
    <row r="174" spans="2:14" ht="15.5" x14ac:dyDescent="0.35">
      <c r="C174" t="s">
        <v>171</v>
      </c>
      <c r="D174" s="6">
        <v>1.98</v>
      </c>
      <c r="E174" s="6">
        <v>2.1800000000000002</v>
      </c>
      <c r="F174" s="6">
        <v>2.4700000000000002</v>
      </c>
      <c r="G174" s="6">
        <v>2.68</v>
      </c>
    </row>
    <row r="175" spans="2:14" ht="15.5" x14ac:dyDescent="0.35">
      <c r="C175" t="s">
        <v>172</v>
      </c>
      <c r="D175" s="6">
        <v>66.319999999999993</v>
      </c>
      <c r="E175" s="6">
        <v>67.42</v>
      </c>
      <c r="F175" s="6">
        <v>66.84</v>
      </c>
      <c r="G175" s="6">
        <v>63.52</v>
      </c>
    </row>
    <row r="176" spans="2:14" ht="15.5" x14ac:dyDescent="0.35">
      <c r="C176" t="s">
        <v>173</v>
      </c>
      <c r="D176" s="5">
        <v>9000000000</v>
      </c>
      <c r="E176" s="5">
        <v>8000000000</v>
      </c>
      <c r="F176" s="5">
        <v>4000000000</v>
      </c>
      <c r="G176" s="5">
        <v>9000000000</v>
      </c>
    </row>
    <row r="177" spans="3:14" ht="15.5" x14ac:dyDescent="0.35">
      <c r="C177" t="s">
        <v>174</v>
      </c>
      <c r="D177" s="5">
        <v>3000000000</v>
      </c>
      <c r="E177" s="5">
        <v>2000000000</v>
      </c>
      <c r="F177" s="5">
        <v>2000000000</v>
      </c>
      <c r="G177" s="5">
        <v>2000000000</v>
      </c>
    </row>
    <row r="178" spans="3:14" ht="15.5" x14ac:dyDescent="0.35">
      <c r="C178" t="s">
        <v>175</v>
      </c>
      <c r="D178" s="5">
        <v>168000000000</v>
      </c>
      <c r="E178" s="5">
        <v>171000000000</v>
      </c>
      <c r="F178" s="5">
        <v>169000000000</v>
      </c>
      <c r="G178" s="5">
        <v>161000000000</v>
      </c>
    </row>
    <row r="179" spans="3:14" ht="15.5" x14ac:dyDescent="0.35">
      <c r="C179" t="s">
        <v>24</v>
      </c>
      <c r="D179" s="5">
        <v>12000000000</v>
      </c>
      <c r="E179" s="5">
        <v>10000000000</v>
      </c>
      <c r="F179" s="5">
        <v>6000000000</v>
      </c>
      <c r="G179" s="5">
        <v>12000000000</v>
      </c>
    </row>
    <row r="180" spans="3:14" ht="15.5" x14ac:dyDescent="0.35">
      <c r="C180" t="s">
        <v>21</v>
      </c>
      <c r="D180" s="5">
        <v>3000000000</v>
      </c>
      <c r="E180" s="5">
        <v>3000000000</v>
      </c>
      <c r="F180" s="5">
        <v>-14000000000</v>
      </c>
      <c r="G180" s="5">
        <v>2000000000</v>
      </c>
    </row>
    <row r="181" spans="3:14" ht="15.5" x14ac:dyDescent="0.35">
      <c r="C181" t="s">
        <v>176</v>
      </c>
      <c r="D181" s="5">
        <v>81000000000</v>
      </c>
      <c r="E181" s="5">
        <v>82000000000</v>
      </c>
      <c r="F181" s="5">
        <v>82000000000</v>
      </c>
      <c r="G181" s="5">
        <v>68000000000</v>
      </c>
    </row>
    <row r="182" spans="3:14" ht="15.5" x14ac:dyDescent="0.35">
      <c r="C182" t="s">
        <v>177</v>
      </c>
      <c r="D182" s="5">
        <v>10000000000</v>
      </c>
      <c r="E182" s="5">
        <v>-2000000000</v>
      </c>
      <c r="F182" s="5">
        <v>27000000000</v>
      </c>
      <c r="G182" s="5">
        <v>15000000000</v>
      </c>
    </row>
    <row r="183" spans="3:14" ht="15.5" x14ac:dyDescent="0.35">
      <c r="C183" t="s">
        <v>178</v>
      </c>
      <c r="D183" s="5">
        <v>7000000000</v>
      </c>
      <c r="E183" s="5">
        <v>-7000000000</v>
      </c>
      <c r="F183" s="5">
        <v>-10000000000</v>
      </c>
      <c r="G183" s="5">
        <v>-21000000000</v>
      </c>
    </row>
    <row r="184" spans="3:14" ht="15.5" x14ac:dyDescent="0.35">
      <c r="C184" t="s">
        <v>13</v>
      </c>
      <c r="D184" s="5">
        <v>18000000000</v>
      </c>
      <c r="E184" s="5">
        <v>-9000000000</v>
      </c>
      <c r="F184" s="5">
        <v>17000000000</v>
      </c>
      <c r="G184" s="5">
        <v>-6000000000</v>
      </c>
    </row>
    <row r="185" spans="3:14" ht="15.5" x14ac:dyDescent="0.35">
      <c r="C185" t="s">
        <v>16</v>
      </c>
      <c r="D185" s="6">
        <v>6.95</v>
      </c>
      <c r="E185" s="6">
        <v>-3.46</v>
      </c>
      <c r="F185" s="6">
        <v>6.88</v>
      </c>
      <c r="G185" s="6">
        <v>-2.37</v>
      </c>
    </row>
    <row r="186" spans="3:14" ht="15.5" x14ac:dyDescent="0.35">
      <c r="C186" t="s">
        <v>46</v>
      </c>
      <c r="I186" s="6">
        <v>7.81</v>
      </c>
      <c r="J186" s="6">
        <v>7.38</v>
      </c>
      <c r="K186" s="6">
        <v>7.2</v>
      </c>
      <c r="L186" s="6">
        <v>5040325.8</v>
      </c>
      <c r="M186" s="6">
        <v>3365058.94</v>
      </c>
      <c r="N186" s="6">
        <v>3638522.23</v>
      </c>
    </row>
    <row r="187" spans="3:14" ht="15.5" x14ac:dyDescent="0.35">
      <c r="C187" t="s">
        <v>60</v>
      </c>
      <c r="I187" s="6">
        <v>21.13</v>
      </c>
      <c r="J187" s="6">
        <v>20.05</v>
      </c>
      <c r="K187" s="5">
        <v>0</v>
      </c>
      <c r="L187" s="5">
        <v>0</v>
      </c>
      <c r="M187" s="5">
        <v>0</v>
      </c>
      <c r="N187" s="5">
        <v>0</v>
      </c>
    </row>
    <row r="188" spans="3:14" ht="15.5" x14ac:dyDescent="0.35">
      <c r="C188" t="s">
        <v>63</v>
      </c>
      <c r="I188" s="6">
        <v>1.1599999999999999</v>
      </c>
      <c r="J188" s="6">
        <v>1.21</v>
      </c>
      <c r="K188" s="5">
        <v>0</v>
      </c>
      <c r="L188" s="5">
        <v>0</v>
      </c>
      <c r="M188" s="5">
        <v>0</v>
      </c>
      <c r="N188" s="5">
        <v>0</v>
      </c>
    </row>
    <row r="189" spans="3:14" ht="15.5" x14ac:dyDescent="0.35">
      <c r="C189" t="s">
        <v>179</v>
      </c>
      <c r="I189" s="5">
        <v>49160000000</v>
      </c>
      <c r="J189" s="5">
        <v>44390000000</v>
      </c>
      <c r="K189" s="5">
        <v>33430000000</v>
      </c>
      <c r="L189" s="5">
        <v>34890000000</v>
      </c>
      <c r="M189" s="5">
        <v>30360000000</v>
      </c>
      <c r="N189" s="5">
        <v>31920000000</v>
      </c>
    </row>
    <row r="190" spans="3:14" ht="15.5" x14ac:dyDescent="0.35">
      <c r="C190" t="s">
        <v>180</v>
      </c>
      <c r="I190" s="6">
        <v>9.1499999999999998E-2</v>
      </c>
      <c r="J190" s="6">
        <v>8.6800000000000002E-2</v>
      </c>
      <c r="K190" s="6">
        <v>0.1381</v>
      </c>
      <c r="L190" s="6">
        <v>0.12039999999999999</v>
      </c>
      <c r="M190" s="6">
        <v>9.0299999999999991E-2</v>
      </c>
      <c r="N190" s="6">
        <v>0.1101</v>
      </c>
    </row>
    <row r="191" spans="3:14" ht="15.5" x14ac:dyDescent="0.35">
      <c r="C191" t="s">
        <v>181</v>
      </c>
      <c r="I191" s="6">
        <v>0.11650000000000001</v>
      </c>
      <c r="J191" s="6">
        <v>0.1177</v>
      </c>
      <c r="K191" s="6">
        <v>0.24410000000000001</v>
      </c>
      <c r="L191" s="6">
        <v>0.21940000000000001</v>
      </c>
      <c r="M191" s="6">
        <v>0.18770000000000001</v>
      </c>
      <c r="N191" s="6">
        <v>0.25209999999999999</v>
      </c>
    </row>
    <row r="192" spans="3:14" ht="15.5" x14ac:dyDescent="0.35">
      <c r="C192" t="s">
        <v>182</v>
      </c>
      <c r="I192" s="6">
        <v>0.12640000000000001</v>
      </c>
      <c r="J192" s="6">
        <v>0.1943</v>
      </c>
      <c r="K192" s="6">
        <v>0.2175</v>
      </c>
      <c r="L192" s="6">
        <v>0.2278</v>
      </c>
      <c r="M192" s="6">
        <v>0.2112</v>
      </c>
      <c r="N192" s="6">
        <v>0.54669999999999996</v>
      </c>
    </row>
    <row r="193" spans="2:14" ht="15.5" x14ac:dyDescent="0.35">
      <c r="C193" t="s">
        <v>183</v>
      </c>
      <c r="I193" s="6">
        <v>15.25</v>
      </c>
      <c r="J193" s="6">
        <v>12.56</v>
      </c>
      <c r="K193" s="6">
        <v>9.9</v>
      </c>
      <c r="L193" s="6">
        <v>13.25</v>
      </c>
      <c r="M193" s="6">
        <v>9.69</v>
      </c>
      <c r="N193" s="6">
        <v>9.9</v>
      </c>
    </row>
    <row r="194" spans="2:14" ht="15.5" x14ac:dyDescent="0.35">
      <c r="C194" t="s">
        <v>57</v>
      </c>
      <c r="I194" s="6">
        <v>2.46</v>
      </c>
      <c r="J194" s="6">
        <v>2.36</v>
      </c>
      <c r="K194" s="5">
        <v>0</v>
      </c>
      <c r="L194" s="5">
        <v>0</v>
      </c>
      <c r="M194" s="5">
        <v>0</v>
      </c>
      <c r="N194" s="5">
        <v>0</v>
      </c>
    </row>
    <row r="195" spans="2:14" ht="15.5" x14ac:dyDescent="0.35">
      <c r="C195" t="s">
        <v>54</v>
      </c>
      <c r="I195" s="5">
        <v>67</v>
      </c>
      <c r="J195" s="6">
        <v>62.72</v>
      </c>
      <c r="K195" s="6">
        <v>29.48</v>
      </c>
      <c r="L195" s="6">
        <v>22974949.940000001</v>
      </c>
      <c r="M195" s="6">
        <v>17929131.449999999</v>
      </c>
      <c r="N195" s="6">
        <v>14431251.630000001</v>
      </c>
    </row>
    <row r="196" spans="2:14" ht="15.5" x14ac:dyDescent="0.35">
      <c r="C196" t="s">
        <v>184</v>
      </c>
      <c r="I196" s="6">
        <v>2.4700000000000002</v>
      </c>
      <c r="J196" s="6">
        <v>2.37</v>
      </c>
      <c r="K196" s="5">
        <v>0</v>
      </c>
      <c r="L196" s="5">
        <v>0</v>
      </c>
      <c r="M196" s="5">
        <v>0</v>
      </c>
      <c r="N196" s="5">
        <v>0</v>
      </c>
    </row>
    <row r="197" spans="2:14" ht="15.5" x14ac:dyDescent="0.35">
      <c r="C197" t="s">
        <v>185</v>
      </c>
      <c r="I197" s="6">
        <v>66.84</v>
      </c>
      <c r="J197" s="6">
        <v>62.51</v>
      </c>
      <c r="K197" s="6">
        <v>29.22</v>
      </c>
      <c r="L197" s="6">
        <v>22715574.940000001</v>
      </c>
      <c r="M197" s="6">
        <v>17391423.649999999</v>
      </c>
      <c r="N197" s="6">
        <v>13910219.470000001</v>
      </c>
    </row>
    <row r="198" spans="2:14" ht="15.5" x14ac:dyDescent="0.35">
      <c r="C198" t="s">
        <v>186</v>
      </c>
      <c r="I198" s="5">
        <v>4000000000</v>
      </c>
      <c r="J198" s="5">
        <v>13000000000</v>
      </c>
      <c r="K198" s="5">
        <v>22000000000</v>
      </c>
      <c r="L198" s="5">
        <v>10000000000</v>
      </c>
      <c r="M198" s="5">
        <v>6000000000</v>
      </c>
      <c r="N198" s="5">
        <v>4000000000</v>
      </c>
    </row>
    <row r="199" spans="2:14" ht="15.5" x14ac:dyDescent="0.35">
      <c r="C199" t="s">
        <v>187</v>
      </c>
      <c r="I199" s="5">
        <v>2000000000</v>
      </c>
      <c r="J199" s="5">
        <v>2000000000</v>
      </c>
      <c r="K199" s="5">
        <v>3000000000</v>
      </c>
      <c r="L199" s="5">
        <v>2000000000</v>
      </c>
      <c r="M199" s="5">
        <v>2000000000</v>
      </c>
      <c r="N199" s="5">
        <v>2000000000</v>
      </c>
    </row>
    <row r="200" spans="2:14" ht="15.5" x14ac:dyDescent="0.35">
      <c r="C200" t="s">
        <v>26</v>
      </c>
      <c r="I200" s="5">
        <v>6000000000</v>
      </c>
      <c r="J200" s="5">
        <v>15000000000</v>
      </c>
      <c r="K200" s="5">
        <v>25000000000</v>
      </c>
      <c r="L200" s="5">
        <v>12000000000</v>
      </c>
      <c r="M200" s="5">
        <v>8000000000</v>
      </c>
      <c r="N200" s="5">
        <v>5000000000</v>
      </c>
    </row>
    <row r="201" spans="2:14" ht="15.5" x14ac:dyDescent="0.35">
      <c r="C201" t="s">
        <v>23</v>
      </c>
      <c r="I201" s="5">
        <v>-14000000000</v>
      </c>
      <c r="J201" s="5">
        <v>1000000000</v>
      </c>
      <c r="K201" s="5">
        <v>17000000000</v>
      </c>
      <c r="L201" s="5">
        <v>-1000000000</v>
      </c>
      <c r="M201" s="5">
        <v>-14000000000</v>
      </c>
      <c r="N201" s="5">
        <v>-9000000000</v>
      </c>
    </row>
    <row r="202" spans="2:14" ht="15.5" x14ac:dyDescent="0.35">
      <c r="C202" t="s">
        <v>188</v>
      </c>
      <c r="I202" s="5">
        <v>82000000000</v>
      </c>
      <c r="J202" s="5">
        <v>65000000000</v>
      </c>
      <c r="K202" s="5">
        <v>21000000000</v>
      </c>
      <c r="L202" s="5">
        <v>20000000000</v>
      </c>
      <c r="M202" s="5">
        <v>15000000000</v>
      </c>
      <c r="N202" s="5">
        <v>3000000000</v>
      </c>
    </row>
    <row r="203" spans="2:14" ht="15.5" x14ac:dyDescent="0.35">
      <c r="C203" t="s">
        <v>189</v>
      </c>
      <c r="I203" s="5">
        <v>50000000000</v>
      </c>
      <c r="J203" s="5">
        <v>22000000000</v>
      </c>
      <c r="K203" s="5">
        <v>9000000000</v>
      </c>
      <c r="L203" s="5">
        <v>29000000000</v>
      </c>
      <c r="M203" s="5">
        <v>26000000000</v>
      </c>
      <c r="N203" s="5">
        <v>29000000000</v>
      </c>
    </row>
    <row r="204" spans="2:14" ht="15.5" x14ac:dyDescent="0.35">
      <c r="C204" t="s">
        <v>190</v>
      </c>
      <c r="I204" s="5">
        <v>-31000000000</v>
      </c>
      <c r="J204" s="5">
        <v>-39000000000</v>
      </c>
      <c r="K204" s="5">
        <v>-18000000000</v>
      </c>
      <c r="L204" s="5">
        <v>-19000000000</v>
      </c>
      <c r="M204" s="5">
        <v>-9000000000</v>
      </c>
      <c r="N204" s="5">
        <v>-13000000000</v>
      </c>
    </row>
    <row r="205" spans="2:14" ht="15.5" x14ac:dyDescent="0.35">
      <c r="C205" t="s">
        <v>15</v>
      </c>
      <c r="I205" s="5">
        <v>19000000000</v>
      </c>
      <c r="J205" s="5">
        <v>-17000000000</v>
      </c>
      <c r="K205" s="5">
        <v>-9000000000</v>
      </c>
      <c r="L205" s="5">
        <v>10000000000</v>
      </c>
      <c r="M205" s="5">
        <v>16000000000</v>
      </c>
      <c r="N205" s="5">
        <v>16000000000</v>
      </c>
    </row>
    <row r="206" spans="2:14" ht="15.5" x14ac:dyDescent="0.35">
      <c r="C206" t="s">
        <v>17</v>
      </c>
      <c r="I206" s="6">
        <v>7.43</v>
      </c>
      <c r="J206" s="6">
        <v>-6.91</v>
      </c>
      <c r="K206" s="6">
        <v>-3.46</v>
      </c>
      <c r="L206" s="6">
        <v>3302465.4</v>
      </c>
      <c r="M206" s="6">
        <v>5484125.5300000003</v>
      </c>
      <c r="N206" s="6">
        <v>5312754.16</v>
      </c>
    </row>
    <row r="208" spans="2:14" ht="15.5" x14ac:dyDescent="0.35">
      <c r="B208" t="s">
        <v>191</v>
      </c>
      <c r="C208" t="s">
        <v>192</v>
      </c>
      <c r="D208" s="5">
        <v>5000000000</v>
      </c>
      <c r="E208" s="5">
        <v>3000000000</v>
      </c>
      <c r="F208" s="5">
        <v>9000000000</v>
      </c>
      <c r="G208" s="5">
        <v>5000000000</v>
      </c>
      <c r="H208" s="5">
        <v>16000000000</v>
      </c>
      <c r="I208" s="5">
        <v>20000000000</v>
      </c>
      <c r="J208" s="5">
        <v>19000000000</v>
      </c>
      <c r="K208" s="5">
        <v>18000000000</v>
      </c>
      <c r="L208" s="5">
        <v>15000000000</v>
      </c>
      <c r="M208" s="5">
        <v>10000000000</v>
      </c>
      <c r="N208" s="5">
        <v>11000000000</v>
      </c>
    </row>
    <row r="209" spans="3:14" ht="15.5" x14ac:dyDescent="0.35">
      <c r="C209" t="s">
        <v>345</v>
      </c>
      <c r="H209" s="5">
        <v>3</v>
      </c>
      <c r="I209" s="5">
        <v>3</v>
      </c>
      <c r="J209" s="6">
        <v>2.4</v>
      </c>
      <c r="K209" s="6">
        <v>2.16</v>
      </c>
    </row>
    <row r="210" spans="3:14" ht="15.5" x14ac:dyDescent="0.35">
      <c r="C210" t="s">
        <v>65</v>
      </c>
      <c r="H210" s="6">
        <v>0.47600000000000003</v>
      </c>
      <c r="I210" s="6">
        <v>0.38420000000000004</v>
      </c>
      <c r="J210" s="6">
        <v>0.3251</v>
      </c>
      <c r="K210" s="6">
        <v>0.30010000000000003</v>
      </c>
    </row>
    <row r="211" spans="3:14" ht="15.5" x14ac:dyDescent="0.35">
      <c r="C211" t="s">
        <v>346</v>
      </c>
      <c r="H211" s="6">
        <v>1.66E-2</v>
      </c>
      <c r="I211" s="6">
        <v>0.02</v>
      </c>
      <c r="J211" s="6">
        <v>1.61E-2</v>
      </c>
      <c r="K211" s="6">
        <v>1.4800000000000001E-2</v>
      </c>
    </row>
    <row r="212" spans="3:14" ht="15.5" x14ac:dyDescent="0.35">
      <c r="C212" t="s">
        <v>45</v>
      </c>
      <c r="D212" s="6">
        <v>1.99</v>
      </c>
      <c r="E212" s="6">
        <v>1.1599999999999999</v>
      </c>
      <c r="F212" s="6">
        <v>3.61</v>
      </c>
      <c r="G212" s="6">
        <v>1.82</v>
      </c>
      <c r="H212" s="6">
        <v>6.3</v>
      </c>
      <c r="I212" s="6">
        <v>7.81</v>
      </c>
      <c r="J212" s="6">
        <v>7.38</v>
      </c>
      <c r="K212" s="6">
        <v>7.2</v>
      </c>
      <c r="L212" s="6">
        <v>5.99</v>
      </c>
      <c r="M212" s="5">
        <v>4</v>
      </c>
      <c r="N212" s="6">
        <v>4.32</v>
      </c>
    </row>
    <row r="213" spans="3:14" ht="15.5" x14ac:dyDescent="0.35">
      <c r="C213" t="s">
        <v>67</v>
      </c>
      <c r="H213" s="5">
        <v>3</v>
      </c>
      <c r="I213" s="5">
        <v>3</v>
      </c>
      <c r="J213" s="6">
        <v>2.4</v>
      </c>
      <c r="K213" s="6">
        <v>2.16</v>
      </c>
    </row>
    <row r="214" spans="3:14" ht="15.5" x14ac:dyDescent="0.35">
      <c r="C214" t="s">
        <v>347</v>
      </c>
      <c r="H214" s="6">
        <v>0.47600000000000003</v>
      </c>
      <c r="I214" s="6">
        <v>0.38420000000000004</v>
      </c>
      <c r="J214" s="6">
        <v>0.3251</v>
      </c>
      <c r="K214" s="6">
        <v>0.30010000000000003</v>
      </c>
    </row>
    <row r="215" spans="3:14" ht="15.5" x14ac:dyDescent="0.35">
      <c r="C215" t="s">
        <v>348</v>
      </c>
      <c r="H215" s="6">
        <v>1.66E-2</v>
      </c>
      <c r="I215" s="6">
        <v>0.02</v>
      </c>
      <c r="J215" s="6">
        <v>1.61E-2</v>
      </c>
      <c r="K215" s="6">
        <v>1.4800000000000001E-2</v>
      </c>
    </row>
    <row r="216" spans="3:14" ht="15.5" x14ac:dyDescent="0.35">
      <c r="C216" t="s">
        <v>193</v>
      </c>
      <c r="D216" s="5">
        <v>108000000000</v>
      </c>
      <c r="E216" s="5">
        <v>100000000000</v>
      </c>
      <c r="F216" s="5">
        <v>97000000000</v>
      </c>
      <c r="G216" s="5">
        <v>92000000000</v>
      </c>
      <c r="H216" s="5">
        <v>417000000000</v>
      </c>
      <c r="I216" s="5">
        <v>361000000000</v>
      </c>
      <c r="J216" s="5">
        <v>309000000000</v>
      </c>
      <c r="K216" s="5">
        <v>236000000000</v>
      </c>
      <c r="L216" s="5">
        <v>186000000000</v>
      </c>
      <c r="M216" s="5">
        <v>156000000000</v>
      </c>
      <c r="N216" s="5">
        <v>144000000000</v>
      </c>
    </row>
    <row r="217" spans="3:14" ht="15.5" x14ac:dyDescent="0.35">
      <c r="C217" t="s">
        <v>349</v>
      </c>
      <c r="H217" s="5">
        <v>3</v>
      </c>
      <c r="I217" s="5">
        <v>3</v>
      </c>
      <c r="J217" s="6">
        <v>2.4</v>
      </c>
      <c r="K217" s="6">
        <v>2.16</v>
      </c>
    </row>
    <row r="218" spans="3:14" ht="15.5" x14ac:dyDescent="0.35">
      <c r="C218" t="s">
        <v>350</v>
      </c>
      <c r="H218" s="6">
        <v>0.47600000000000003</v>
      </c>
      <c r="I218" s="6">
        <v>0.38420000000000004</v>
      </c>
      <c r="J218" s="6">
        <v>0.3251</v>
      </c>
      <c r="K218" s="6">
        <v>0.30010000000000003</v>
      </c>
    </row>
    <row r="219" spans="3:14" ht="15.5" x14ac:dyDescent="0.35">
      <c r="C219" t="s">
        <v>351</v>
      </c>
      <c r="H219" s="6">
        <v>1.66E-2</v>
      </c>
      <c r="I219" s="6">
        <v>0.02</v>
      </c>
      <c r="J219" s="6">
        <v>1.61E-2</v>
      </c>
      <c r="K219" s="6">
        <v>1.4800000000000001E-2</v>
      </c>
    </row>
    <row r="220" spans="3:14" ht="15.5" x14ac:dyDescent="0.35">
      <c r="C220" t="s">
        <v>194</v>
      </c>
      <c r="I220" s="6">
        <v>28.72</v>
      </c>
    </row>
    <row r="221" spans="3:14" ht="15.5" x14ac:dyDescent="0.35">
      <c r="C221" t="s">
        <v>292</v>
      </c>
      <c r="I221" s="6">
        <v>21.09</v>
      </c>
    </row>
    <row r="222" spans="3:14" ht="15.5" x14ac:dyDescent="0.35">
      <c r="C222" t="s">
        <v>195</v>
      </c>
      <c r="I222" s="6">
        <v>6.95</v>
      </c>
    </row>
    <row r="223" spans="3:14" ht="15.5" x14ac:dyDescent="0.35">
      <c r="C223" t="s">
        <v>293</v>
      </c>
      <c r="I223" s="6">
        <v>4.7400000000000005E-2</v>
      </c>
    </row>
    <row r="224" spans="3:14" ht="15.5" x14ac:dyDescent="0.35">
      <c r="C224" t="s">
        <v>294</v>
      </c>
      <c r="I224" s="6">
        <v>1.1499999999999999</v>
      </c>
    </row>
    <row r="225" spans="3:9" ht="15.5" x14ac:dyDescent="0.35">
      <c r="C225" t="s">
        <v>196</v>
      </c>
      <c r="I225" s="6">
        <v>2.72</v>
      </c>
    </row>
    <row r="226" spans="3:9" ht="15.5" x14ac:dyDescent="0.35">
      <c r="C226" t="s">
        <v>295</v>
      </c>
      <c r="I226" s="6">
        <v>8.93</v>
      </c>
    </row>
    <row r="227" spans="3:9" ht="15.5" x14ac:dyDescent="0.35">
      <c r="C227" t="s">
        <v>296</v>
      </c>
      <c r="I227" s="6">
        <v>22.63</v>
      </c>
    </row>
    <row r="228" spans="3:9" ht="15.5" x14ac:dyDescent="0.35">
      <c r="C228" t="s">
        <v>297</v>
      </c>
      <c r="I228" s="6">
        <v>16.670000000000002</v>
      </c>
    </row>
    <row r="229" spans="3:9" ht="15.5" x14ac:dyDescent="0.35">
      <c r="C229" t="s">
        <v>298</v>
      </c>
      <c r="I229" s="6">
        <v>8.2200000000000006</v>
      </c>
    </row>
    <row r="230" spans="3:9" ht="15.5" x14ac:dyDescent="0.35">
      <c r="C230" t="s">
        <v>299</v>
      </c>
      <c r="I230" s="6">
        <v>3.62</v>
      </c>
    </row>
    <row r="231" spans="3:9" ht="15.5" x14ac:dyDescent="0.35">
      <c r="C231" t="s">
        <v>300</v>
      </c>
      <c r="I231" s="6">
        <v>-0.21</v>
      </c>
    </row>
    <row r="232" spans="3:9" ht="15.5" x14ac:dyDescent="0.35">
      <c r="C232" t="s">
        <v>301</v>
      </c>
      <c r="I232" s="6">
        <v>8.58</v>
      </c>
    </row>
    <row r="233" spans="3:9" ht="15.5" x14ac:dyDescent="0.35">
      <c r="C233" t="s">
        <v>197</v>
      </c>
      <c r="I233" s="6">
        <v>6.3</v>
      </c>
    </row>
    <row r="234" spans="3:9" ht="15.5" x14ac:dyDescent="0.35">
      <c r="C234" t="s">
        <v>302</v>
      </c>
      <c r="I234" s="6">
        <v>157.12</v>
      </c>
    </row>
    <row r="235" spans="3:9" ht="15.5" x14ac:dyDescent="0.35">
      <c r="C235" t="s">
        <v>198</v>
      </c>
      <c r="D235" s="6">
        <v>3.35</v>
      </c>
    </row>
    <row r="236" spans="3:9" ht="15.5" x14ac:dyDescent="0.35">
      <c r="C236" t="s">
        <v>199</v>
      </c>
      <c r="I236" s="6">
        <v>66.459999999999994</v>
      </c>
    </row>
    <row r="237" spans="3:9" ht="15.5" x14ac:dyDescent="0.35">
      <c r="C237" t="s">
        <v>303</v>
      </c>
      <c r="I237" s="5">
        <v>8</v>
      </c>
    </row>
    <row r="238" spans="3:9" ht="15.5" x14ac:dyDescent="0.35">
      <c r="C238" t="s">
        <v>200</v>
      </c>
      <c r="D238" s="6">
        <v>2.42</v>
      </c>
    </row>
    <row r="239" spans="3:9" ht="15.5" x14ac:dyDescent="0.35">
      <c r="C239" t="s">
        <v>201</v>
      </c>
      <c r="D239" s="6">
        <v>1.92</v>
      </c>
    </row>
    <row r="240" spans="3:9" ht="15.5" x14ac:dyDescent="0.35">
      <c r="C240" t="s">
        <v>202</v>
      </c>
      <c r="D240" s="6">
        <v>7.0000000000000007E-2</v>
      </c>
    </row>
    <row r="241" spans="3:9" ht="15.5" x14ac:dyDescent="0.35">
      <c r="C241" t="s">
        <v>352</v>
      </c>
      <c r="D241" s="6">
        <v>0.02</v>
      </c>
    </row>
    <row r="242" spans="3:9" ht="15.5" x14ac:dyDescent="0.35">
      <c r="C242" t="s">
        <v>203</v>
      </c>
      <c r="D242" s="6">
        <v>0.47</v>
      </c>
    </row>
    <row r="243" spans="3:9" ht="15.5" x14ac:dyDescent="0.35">
      <c r="C243" t="s">
        <v>204</v>
      </c>
      <c r="D243" s="6">
        <v>0.05</v>
      </c>
    </row>
    <row r="244" spans="3:9" ht="15.5" x14ac:dyDescent="0.35">
      <c r="C244" t="s">
        <v>205</v>
      </c>
      <c r="D244" s="6">
        <v>1.47</v>
      </c>
    </row>
    <row r="245" spans="3:9" ht="15.5" x14ac:dyDescent="0.35">
      <c r="C245" t="s">
        <v>304</v>
      </c>
      <c r="I245" s="6">
        <v>14.09</v>
      </c>
    </row>
    <row r="246" spans="3:9" ht="15.5" x14ac:dyDescent="0.35">
      <c r="C246" t="s">
        <v>13</v>
      </c>
      <c r="D246" s="5">
        <v>18000000000</v>
      </c>
    </row>
    <row r="247" spans="3:9" ht="15.5" x14ac:dyDescent="0.35">
      <c r="C247" t="s">
        <v>206</v>
      </c>
      <c r="I247" s="6">
        <v>5.82</v>
      </c>
    </row>
    <row r="248" spans="3:9" ht="15.5" x14ac:dyDescent="0.35">
      <c r="C248" t="s">
        <v>207</v>
      </c>
      <c r="I248" s="6">
        <v>8.7799999999999989E-2</v>
      </c>
    </row>
    <row r="249" spans="3:9" ht="15.5" x14ac:dyDescent="0.35">
      <c r="C249" t="s">
        <v>208</v>
      </c>
      <c r="I249" s="6">
        <v>0.12909999999999999</v>
      </c>
    </row>
    <row r="250" spans="3:9" ht="15.5" x14ac:dyDescent="0.35">
      <c r="C250" t="s">
        <v>209</v>
      </c>
      <c r="I250" s="6">
        <v>0.1454</v>
      </c>
    </row>
    <row r="251" spans="3:9" ht="15.5" x14ac:dyDescent="0.35">
      <c r="C251" t="s">
        <v>305</v>
      </c>
      <c r="I251" s="6">
        <v>0.11749999999999999</v>
      </c>
    </row>
    <row r="252" spans="3:9" ht="15.5" x14ac:dyDescent="0.35">
      <c r="C252" t="s">
        <v>210</v>
      </c>
      <c r="D252" s="6">
        <v>40.200000000000003</v>
      </c>
    </row>
    <row r="253" spans="3:9" ht="15.5" x14ac:dyDescent="0.35">
      <c r="C253" t="s">
        <v>211</v>
      </c>
      <c r="D253" s="6">
        <v>34.19</v>
      </c>
    </row>
    <row r="254" spans="3:9" ht="15.5" x14ac:dyDescent="0.35">
      <c r="C254" t="s">
        <v>212</v>
      </c>
      <c r="D254" s="6">
        <v>22.57</v>
      </c>
    </row>
    <row r="255" spans="3:9" ht="15.5" x14ac:dyDescent="0.35">
      <c r="C255" t="s">
        <v>213</v>
      </c>
      <c r="D255" s="6">
        <v>51.82</v>
      </c>
    </row>
    <row r="256" spans="3:9" ht="15.5" x14ac:dyDescent="0.35">
      <c r="C256" t="s">
        <v>214</v>
      </c>
      <c r="D256" s="6">
        <v>2.2599999999999998</v>
      </c>
    </row>
    <row r="257" spans="3:9" ht="15.5" x14ac:dyDescent="0.35">
      <c r="C257" t="s">
        <v>306</v>
      </c>
      <c r="I257" s="6">
        <v>1.63</v>
      </c>
    </row>
    <row r="258" spans="3:9" ht="15.5" x14ac:dyDescent="0.35">
      <c r="C258" t="s">
        <v>307</v>
      </c>
      <c r="I258" s="6">
        <v>9.6</v>
      </c>
    </row>
    <row r="259" spans="3:9" ht="15.5" x14ac:dyDescent="0.35">
      <c r="C259" t="s">
        <v>41</v>
      </c>
      <c r="I259" s="5">
        <v>457000000000</v>
      </c>
    </row>
    <row r="260" spans="3:9" ht="15.5" x14ac:dyDescent="0.35">
      <c r="C260" t="s">
        <v>215</v>
      </c>
      <c r="I260" s="5">
        <v>461000000000</v>
      </c>
    </row>
    <row r="261" spans="3:9" ht="15.5" x14ac:dyDescent="0.35">
      <c r="C261" t="s">
        <v>216</v>
      </c>
      <c r="I261" s="5">
        <v>2520000000</v>
      </c>
    </row>
    <row r="262" spans="3:9" ht="15.5" x14ac:dyDescent="0.35">
      <c r="C262" t="s">
        <v>217</v>
      </c>
      <c r="I262" s="6">
        <v>0.19510000000000002</v>
      </c>
    </row>
    <row r="263" spans="3:9" ht="15.5" x14ac:dyDescent="0.35">
      <c r="C263" t="s">
        <v>218</v>
      </c>
      <c r="D263" s="6">
        <v>0.34289999999999998</v>
      </c>
    </row>
    <row r="264" spans="3:9" ht="15.5" x14ac:dyDescent="0.35">
      <c r="C264" t="s">
        <v>219</v>
      </c>
      <c r="D264" s="6">
        <v>6.3500000000000001E-2</v>
      </c>
    </row>
    <row r="265" spans="3:9" ht="15.5" x14ac:dyDescent="0.35">
      <c r="C265" t="s">
        <v>220</v>
      </c>
      <c r="D265" s="6">
        <v>4.6399999999999997E-2</v>
      </c>
    </row>
    <row r="266" spans="3:9" ht="15.5" x14ac:dyDescent="0.35">
      <c r="C266" t="s">
        <v>221</v>
      </c>
      <c r="D266" s="6">
        <v>0.24879999999999999</v>
      </c>
    </row>
    <row r="267" spans="3:9" ht="15.5" x14ac:dyDescent="0.35">
      <c r="C267" t="s">
        <v>222</v>
      </c>
      <c r="D267" s="6">
        <v>0.1744</v>
      </c>
    </row>
    <row r="268" spans="3:9" ht="15.5" x14ac:dyDescent="0.35">
      <c r="C268" t="s">
        <v>223</v>
      </c>
      <c r="D268" s="6">
        <v>0.14960000000000001</v>
      </c>
    </row>
    <row r="269" spans="3:9" ht="15.5" x14ac:dyDescent="0.35">
      <c r="C269" t="s">
        <v>353</v>
      </c>
      <c r="I269" s="5">
        <v>3</v>
      </c>
    </row>
    <row r="270" spans="3:9" ht="15.5" x14ac:dyDescent="0.35">
      <c r="C270" t="s">
        <v>354</v>
      </c>
      <c r="I270" s="5">
        <v>3</v>
      </c>
    </row>
    <row r="271" spans="3:9" ht="15.5" x14ac:dyDescent="0.35">
      <c r="C271" t="s">
        <v>355</v>
      </c>
      <c r="I271" s="6">
        <v>0.47600000000000003</v>
      </c>
    </row>
    <row r="272" spans="3:9" ht="15.5" x14ac:dyDescent="0.35">
      <c r="C272" t="s">
        <v>356</v>
      </c>
      <c r="I272" s="6">
        <v>1.66E-2</v>
      </c>
    </row>
    <row r="273" spans="3:9" ht="15.5" x14ac:dyDescent="0.35">
      <c r="C273" t="s">
        <v>357</v>
      </c>
      <c r="I273" t="s">
        <v>1537</v>
      </c>
    </row>
    <row r="274" spans="3:9" ht="15.5" x14ac:dyDescent="0.35">
      <c r="C274" t="s">
        <v>224</v>
      </c>
      <c r="I274" s="5">
        <v>6</v>
      </c>
    </row>
    <row r="275" spans="3:9" ht="15.5" x14ac:dyDescent="0.35">
      <c r="C275" t="s">
        <v>225</v>
      </c>
      <c r="I275" s="6">
        <v>0.85</v>
      </c>
    </row>
    <row r="276" spans="3:9" ht="15.5" x14ac:dyDescent="0.35">
      <c r="C276" t="s">
        <v>226</v>
      </c>
      <c r="I276" s="6">
        <v>0.37</v>
      </c>
    </row>
    <row r="277" spans="3:9" ht="15.5" x14ac:dyDescent="0.35">
      <c r="C277" t="s">
        <v>308</v>
      </c>
      <c r="I277" s="6">
        <v>0.35</v>
      </c>
    </row>
    <row r="278" spans="3:9" ht="15.5" x14ac:dyDescent="0.35">
      <c r="C278" t="s">
        <v>228</v>
      </c>
      <c r="I278" s="6">
        <v>0.54</v>
      </c>
    </row>
    <row r="279" spans="3:9" ht="15.5" x14ac:dyDescent="0.35">
      <c r="C279" t="s">
        <v>229</v>
      </c>
      <c r="I279" s="6">
        <v>0.24</v>
      </c>
    </row>
    <row r="280" spans="3:9" ht="15.5" x14ac:dyDescent="0.35">
      <c r="C280" t="s">
        <v>230</v>
      </c>
      <c r="I280" s="6">
        <v>0.86</v>
      </c>
    </row>
    <row r="281" spans="3:9" ht="15.5" x14ac:dyDescent="0.35">
      <c r="C281" t="s">
        <v>309</v>
      </c>
      <c r="I281" s="5">
        <v>397000000000</v>
      </c>
    </row>
    <row r="282" spans="3:9" ht="15.5" x14ac:dyDescent="0.35">
      <c r="C282" t="s">
        <v>310</v>
      </c>
      <c r="I282" s="5">
        <v>140000000000</v>
      </c>
    </row>
    <row r="283" spans="3:9" ht="15.5" x14ac:dyDescent="0.35">
      <c r="C283" t="s">
        <v>311</v>
      </c>
      <c r="I283" s="5">
        <v>56000000000</v>
      </c>
    </row>
    <row r="284" spans="3:9" ht="15.5" x14ac:dyDescent="0.35">
      <c r="C284" t="s">
        <v>312</v>
      </c>
      <c r="I284" s="5">
        <v>22000000000</v>
      </c>
    </row>
    <row r="285" spans="3:9" ht="15.5" x14ac:dyDescent="0.35">
      <c r="C285" t="s">
        <v>231</v>
      </c>
      <c r="D285" s="5">
        <v>8000000000</v>
      </c>
    </row>
    <row r="286" spans="3:9" ht="15.5" x14ac:dyDescent="0.35">
      <c r="C286" t="s">
        <v>232</v>
      </c>
      <c r="D286" s="5">
        <v>247000000000</v>
      </c>
    </row>
    <row r="287" spans="3:9" ht="15.5" x14ac:dyDescent="0.35">
      <c r="C287" t="s">
        <v>233</v>
      </c>
      <c r="D287" s="5">
        <v>79000000000</v>
      </c>
    </row>
    <row r="288" spans="3:9" ht="15.5" x14ac:dyDescent="0.35">
      <c r="C288" t="s">
        <v>176</v>
      </c>
      <c r="D288" s="5">
        <v>81000000000</v>
      </c>
    </row>
    <row r="289" spans="3:9" ht="15.5" x14ac:dyDescent="0.35">
      <c r="C289" t="s">
        <v>175</v>
      </c>
      <c r="I289" s="5">
        <v>168000000000</v>
      </c>
    </row>
    <row r="290" spans="3:9" ht="15.5" x14ac:dyDescent="0.35">
      <c r="C290" t="s">
        <v>174</v>
      </c>
      <c r="D290" s="5">
        <v>3000000000</v>
      </c>
    </row>
    <row r="291" spans="3:9" ht="15.5" x14ac:dyDescent="0.35">
      <c r="C291" t="s">
        <v>173</v>
      </c>
      <c r="D291" s="5">
        <v>9000000000</v>
      </c>
    </row>
    <row r="292" spans="3:9" ht="15.5" x14ac:dyDescent="0.35">
      <c r="C292" t="s">
        <v>24</v>
      </c>
      <c r="D292" s="5">
        <v>12000000000</v>
      </c>
    </row>
    <row r="293" spans="3:9" ht="15.5" x14ac:dyDescent="0.35">
      <c r="C293" t="s">
        <v>21</v>
      </c>
      <c r="D293" s="5">
        <v>3000000000</v>
      </c>
    </row>
    <row r="294" spans="3:9" ht="15.5" x14ac:dyDescent="0.35">
      <c r="C294" t="s">
        <v>234</v>
      </c>
      <c r="I294" s="5">
        <v>168000000000</v>
      </c>
    </row>
    <row r="295" spans="3:9" ht="15.5" x14ac:dyDescent="0.35">
      <c r="C295" t="s">
        <v>313</v>
      </c>
      <c r="I295" s="5">
        <v>51000000000</v>
      </c>
    </row>
    <row r="296" spans="3:9" ht="15.5" x14ac:dyDescent="0.35">
      <c r="C296" t="s">
        <v>314</v>
      </c>
      <c r="I296" s="5">
        <v>-30000000000</v>
      </c>
    </row>
    <row r="297" spans="3:9" ht="15.5" x14ac:dyDescent="0.35">
      <c r="C297" t="s">
        <v>315</v>
      </c>
      <c r="I297" s="5">
        <v>-24000000000</v>
      </c>
    </row>
    <row r="298" spans="3:9" ht="15.5" x14ac:dyDescent="0.35">
      <c r="C298" t="s">
        <v>316</v>
      </c>
      <c r="I298" s="5">
        <v>-31000000000</v>
      </c>
    </row>
    <row r="299" spans="3:9" ht="15.5" x14ac:dyDescent="0.35">
      <c r="C299" t="s">
        <v>317</v>
      </c>
      <c r="I299" s="5">
        <v>20000000000</v>
      </c>
    </row>
  </sheetData>
  <pageMargins left="0.7" right="0.7" top="0.75" bottom="0.75" header="0.3" footer="0.3"/>
  <ignoredErrors>
    <ignoredError sqref="A1:N300" numberStoredAsText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N25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1538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1539</v>
      </c>
      <c r="D2" s="2" vm="243">
        <f ca="1">IFERROR(_xlfn.STOCKHISTORY("XIDX:" &amp; $C$1, D3, , 0, 0, 1), "Libur")</f>
        <v>336</v>
      </c>
      <c r="E2" s="2" vm="30">
        <f ca="1">IFERROR(_xlfn.STOCKHISTORY("XIDX:" &amp; $C$1, E3, , 0, 0, 1), "Libur")</f>
        <v>615</v>
      </c>
      <c r="H2" s="2" vm="30">
        <f ca="1">IFERROR(INDEX(D2:G2,COUNT(D2:G2)),"")</f>
        <v>615</v>
      </c>
      <c r="I2" s="2" vm="264">
        <f t="shared" ref="I2:N2" ca="1" si="0">IFERROR(_xlfn.STOCKHISTORY("XIDX:" &amp; $C$1, I1, , 0, 0, 1), "Libur")</f>
        <v>132</v>
      </c>
      <c r="J2" s="2" vm="205">
        <f t="shared" ca="1" si="0"/>
        <v>59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55440653577</v>
      </c>
      <c r="E4" s="2">
        <f>IFERROR(INDEX(E51:E500,MATCH($C$4,$C$51:$C$500,0)),"")</f>
        <v>56150535290</v>
      </c>
      <c r="H4" s="2">
        <f>IFERROR(SUM(D4:G4)*(4/MAX(1,COUNT(D4:G4))),"")</f>
        <v>223182377734</v>
      </c>
      <c r="I4" s="2">
        <f t="shared" ref="I4:N4" si="1">IFERROR(INDEX(I51:I500,MATCH($C$4,$C$51:$C$500,0)),"")</f>
        <v>216761489954</v>
      </c>
      <c r="J4" s="2">
        <f t="shared" si="1"/>
        <v>202124174291</v>
      </c>
      <c r="K4" s="2">
        <f t="shared" si="1"/>
        <v>178349818564</v>
      </c>
      <c r="L4" s="2">
        <f t="shared" si="1"/>
        <v>151865251597</v>
      </c>
      <c r="M4" s="2">
        <f t="shared" si="1"/>
        <v>130463613780</v>
      </c>
      <c r="N4" s="2">
        <f t="shared" si="1"/>
        <v>99607686248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385300962</v>
      </c>
      <c r="E5" s="2">
        <f>IFERROR(INDEX(E51:E500,MATCH($C$5,$C$51:$C$500,0)),"")</f>
        <v>1840567648</v>
      </c>
      <c r="H5" s="2">
        <f>IFERROR(SUM(D5:G5)*(4/MAX(1,COUNT(D5:G5))),"")</f>
        <v>4451737220</v>
      </c>
      <c r="I5" s="2">
        <f t="shared" ref="I5:N5" si="2">IFERROR(INDEX(I51:I500,MATCH($C$5,$C$51:$C$500,0)),"")</f>
        <v>4941251344</v>
      </c>
      <c r="J5" s="2">
        <f t="shared" si="2"/>
        <v>7365402864</v>
      </c>
      <c r="K5" s="2">
        <f t="shared" si="2"/>
        <v>11566364109</v>
      </c>
      <c r="L5" s="2">
        <f t="shared" si="2"/>
        <v>14890205787</v>
      </c>
      <c r="M5" s="2">
        <f t="shared" si="2"/>
        <v>8672307387</v>
      </c>
      <c r="N5" s="2">
        <f t="shared" si="2"/>
        <v>4653326770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137185046756</v>
      </c>
      <c r="E6" s="2">
        <f>IFERROR(INDEX(E51:E500,MATCH($C$6,$C$51:$C$500,0)),"")</f>
        <v>136862842481</v>
      </c>
      <c r="H6" s="2">
        <f>IFERROR(INDEX(D6:G6,COUNT(D6:G6)),"")</f>
        <v>136862842481</v>
      </c>
      <c r="I6" s="2">
        <f t="shared" ref="I6:N6" si="3">IFERROR(INDEX(I51:I500,MATCH($C$6,$C$51:$C$500,0)),"")</f>
        <v>134158107241</v>
      </c>
      <c r="J6" s="2">
        <f t="shared" si="3"/>
        <v>129210547341</v>
      </c>
      <c r="K6" s="2">
        <f t="shared" si="3"/>
        <v>65404305901</v>
      </c>
      <c r="L6" s="2">
        <f t="shared" si="3"/>
        <v>53835126522</v>
      </c>
      <c r="M6" s="2">
        <f t="shared" si="3"/>
        <v>18770226883</v>
      </c>
      <c r="N6" s="2">
        <f t="shared" si="3"/>
        <v>9963846855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1.1299999999999999</v>
      </c>
      <c r="E7" s="3">
        <f>IFERROR(INDEX(E51:E500,MATCH($C$7,$C$51:$C$500,0))/1000000000,"")</f>
        <v>1.1299999999999999</v>
      </c>
      <c r="H7" s="3">
        <f>IFERROR(INDEX(D7:G7,COUNT(D7:G7)),"")</f>
        <v>1.1299999999999999</v>
      </c>
      <c r="I7" s="3">
        <f t="shared" ref="I7:N7" si="4">IFERROR(INDEX(I51:I500,MATCH($C$7,$C$51:$C$500,0))/1000000000,"")</f>
        <v>1.1299999999999999</v>
      </c>
      <c r="J7" s="3">
        <f t="shared" si="4"/>
        <v>1.1200000000000001</v>
      </c>
      <c r="K7" s="3">
        <f t="shared" si="4"/>
        <v>0.9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4000000000</v>
      </c>
      <c r="E8" s="2">
        <f>IFERROR(INDEX(E51:E500,MATCH("Free cash flow (Quarter)",$C$51:$C$500,0)),"")</f>
        <v>4000000000</v>
      </c>
      <c r="H8" s="2">
        <f>IFERROR(INDEX(D8:G8,COUNT(D8:G8)),"")</f>
        <v>4000000000</v>
      </c>
      <c r="I8" s="2">
        <f t="shared" ref="I8:N8" si="5">IFERROR(INDEX(I51:I500,MATCH($C$8,$C$51:$C$500,0)),"")</f>
        <v>6000000000</v>
      </c>
      <c r="J8" s="2">
        <f t="shared" si="5"/>
        <v>-46000000000</v>
      </c>
      <c r="K8" s="2">
        <f t="shared" si="5"/>
        <v>3000000000</v>
      </c>
      <c r="L8" s="2">
        <f t="shared" si="5"/>
        <v>-14000000000</v>
      </c>
      <c r="M8" s="2">
        <f t="shared" si="5"/>
        <v>0</v>
      </c>
      <c r="N8" s="2">
        <f t="shared" si="5"/>
        <v>-4000000000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3.42</v>
      </c>
      <c r="E9" s="3">
        <f>IFERROR(INDEX(E51:E500,MATCH("Free cash flow per share (Quarter)",$C$51:$C$500,0)),"")</f>
        <v>3.49</v>
      </c>
      <c r="H9" s="3">
        <f>IFERROR(INDEX(D9:G9,COUNT(D9:G9)),"")</f>
        <v>3.49</v>
      </c>
      <c r="I9" s="3">
        <f t="shared" ref="I9:N9" si="6">IFERROR(INDEX(I51:I500,MATCH($C$9,$C$51:$C$500,0)),"")</f>
        <v>5.54</v>
      </c>
      <c r="J9" s="3">
        <f t="shared" si="6"/>
        <v>-41.13</v>
      </c>
      <c r="K9" s="3">
        <f t="shared" si="6"/>
        <v>3.11</v>
      </c>
      <c r="L9" s="3">
        <f t="shared" si="6"/>
        <v>-402965.71</v>
      </c>
      <c r="M9" s="3">
        <f t="shared" si="6"/>
        <v>1937374.09</v>
      </c>
      <c r="N9" s="3">
        <f t="shared" si="6"/>
        <v>-14605607.1</v>
      </c>
    </row>
    <row r="10" spans="1:14" ht="15.5" x14ac:dyDescent="0.35">
      <c r="C10" t="s">
        <v>18</v>
      </c>
      <c r="D10" s="3">
        <f ca="1">IFERROR(IF(D9=0,"",D2/D9),"")</f>
        <v>98.245614035087726</v>
      </c>
      <c r="E10" s="3">
        <f ca="1">IFERROR(IF(E9=0,"",E2/E9),"")</f>
        <v>176.21776504297992</v>
      </c>
      <c r="I10" s="3">
        <f t="shared" ref="I10:N10" ca="1" si="7">IFERROR(IF(I9=0,"",I2/I9),"")</f>
        <v>23.826714801444044</v>
      </c>
      <c r="J10" s="3">
        <f t="shared" ca="1" si="7"/>
        <v>-1.4344760515438852</v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32962980292</v>
      </c>
      <c r="E11" s="2">
        <f>IFERROR(INDEX(E51:E500,MATCH($C$11,$C$51:$C$500,0)),"")</f>
        <v>29771237916</v>
      </c>
      <c r="H11" s="2">
        <f>IFERROR(INDEX(D11:G11,COUNT(D11:G11)),"")</f>
        <v>29771237916</v>
      </c>
      <c r="I11" s="2">
        <f t="shared" ref="I11:N11" si="8">IFERROR(INDEX(I51:I500,MATCH($C$11,$C$51:$C$500,0)),"")</f>
        <v>23685528231</v>
      </c>
      <c r="J11" s="2">
        <f t="shared" si="8"/>
        <v>20835857825</v>
      </c>
      <c r="K11" s="2">
        <f t="shared" si="8"/>
        <v>6567670834</v>
      </c>
      <c r="L11" s="2">
        <f t="shared" si="8"/>
        <v>5151176263</v>
      </c>
      <c r="M11" s="2">
        <f t="shared" si="8"/>
        <v>1326626701</v>
      </c>
      <c r="N11" s="2">
        <f t="shared" si="8"/>
        <v>1166283178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-32000000000</v>
      </c>
      <c r="E12" s="2">
        <f>IFERROR(INDEX(E51:E500,MATCH("Net Debt (Quarter)",$C$51:$C$500,0)),"")</f>
        <v>-28000000000</v>
      </c>
      <c r="H12" s="2">
        <f>IFERROR(INDEX(D12:G12,COUNT(D12:G12)),"")</f>
        <v>-28000000000</v>
      </c>
      <c r="I12" s="2">
        <f t="shared" ref="I12:N12" si="9">IFERROR(INDEX(I51:I500,MATCH($C$12,$C$51:$C$500,0)),"")</f>
        <v>-21000000000</v>
      </c>
      <c r="J12" s="2">
        <f t="shared" si="9"/>
        <v>-19000000000</v>
      </c>
      <c r="K12" s="2">
        <f t="shared" si="9"/>
        <v>-6000000000</v>
      </c>
      <c r="L12" s="2">
        <f t="shared" si="9"/>
        <v>-5000000000</v>
      </c>
      <c r="M12" s="2">
        <f t="shared" si="9"/>
        <v>-1000000000</v>
      </c>
      <c r="N12" s="2">
        <f t="shared" si="9"/>
        <v>-1000000000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1000000000</v>
      </c>
      <c r="E13" s="2">
        <f>IFERROR(INDEX(E51:E500,MATCH("Total Debt (Quarter)",$C$51:$C$500,0)),"")</f>
        <v>2000000000</v>
      </c>
      <c r="H13" s="2">
        <f>IFERROR(INDEX(D13:G13,COUNT(D13:G13)),"")</f>
        <v>2000000000</v>
      </c>
      <c r="I13" s="2">
        <f t="shared" ref="I13:N13" si="10">IFERROR(INDEX(I51:I500,MATCH($C$13,$C$51:$C$500,0)),"")</f>
        <v>2000000000</v>
      </c>
      <c r="J13" s="2">
        <f t="shared" si="10"/>
        <v>1000000000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</row>
    <row r="14" spans="1:14" ht="15.5" x14ac:dyDescent="0.35">
      <c r="C14" t="s">
        <v>27</v>
      </c>
      <c r="D14" s="2">
        <f>IFERROR(INDEX(D51:D500,MATCH($C$14,$C$51:$C$500,0)),"")</f>
        <v>-54574452</v>
      </c>
      <c r="E14" s="2">
        <f>IFERROR(INDEX(E51:E500,MATCH($C$14,$C$51:$C$500,0)),"")</f>
        <v>-53848498</v>
      </c>
      <c r="H14" s="2">
        <f>IFERROR(SUM(D14:G14)*(4/MAX(1,COUNT(D14:G14))),"")</f>
        <v>-216845900</v>
      </c>
      <c r="I14" s="2">
        <f t="shared" ref="I14:N14" si="11">IFERROR(INDEX(I51:I500,MATCH($C$14,$C$51:$C$500,0)),"")</f>
        <v>0</v>
      </c>
      <c r="J14" s="2">
        <f t="shared" si="11"/>
        <v>0</v>
      </c>
      <c r="K14" s="2">
        <f t="shared" si="11"/>
        <v>-176776855</v>
      </c>
      <c r="L14" s="2">
        <f t="shared" si="11"/>
        <v>-43555714</v>
      </c>
      <c r="M14" s="2">
        <f t="shared" si="11"/>
        <v>-23519045</v>
      </c>
      <c r="N14" s="2">
        <f t="shared" si="11"/>
        <v>-8299550</v>
      </c>
    </row>
    <row r="15" spans="1:14" ht="15.5" x14ac:dyDescent="0.35">
      <c r="C15" t="s">
        <v>28</v>
      </c>
      <c r="D15" s="2">
        <f>IFERROR(INDEX(D51:D500,MATCH($C$15,$C$51:$C$500,0)),"")</f>
        <v>-119380855</v>
      </c>
      <c r="E15" s="2">
        <f>IFERROR(INDEX(E51:E500,MATCH($C$15,$C$51:$C$500,0)),"")</f>
        <v>-563050525</v>
      </c>
      <c r="H15" s="2">
        <f>IFERROR(SUM(D15:G15)*(4/MAX(1,COUNT(D15:G15))),"")</f>
        <v>-1364862760</v>
      </c>
      <c r="I15" s="2">
        <f t="shared" ref="I15:N15" si="12">IFERROR(INDEX(I51:I500,MATCH($C$15,$C$51:$C$500,0)),"")</f>
        <v>-1559003320</v>
      </c>
      <c r="J15" s="2">
        <f t="shared" si="12"/>
        <v>-568313960</v>
      </c>
      <c r="K15" s="2">
        <f t="shared" si="12"/>
        <v>-3283173893</v>
      </c>
      <c r="L15" s="2">
        <f t="shared" si="12"/>
        <v>-4251336186</v>
      </c>
      <c r="M15" s="2">
        <f t="shared" si="12"/>
        <v>-2495353066</v>
      </c>
      <c r="N15" s="2">
        <f t="shared" si="12"/>
        <v>-1468469138</v>
      </c>
    </row>
    <row r="16" spans="1:14" ht="15.5" x14ac:dyDescent="0.35">
      <c r="C16" t="s">
        <v>29</v>
      </c>
      <c r="D16" s="2">
        <f>IFERROR(INDEX(D51:D500,MATCH($C$16,$C$51:$C$500,0)),"")</f>
        <v>441585130</v>
      </c>
      <c r="E16" s="2">
        <f>IFERROR(INDEX(E51:E500,MATCH($C$16,$C$51:$C$500,0)),"")</f>
        <v>2271459765</v>
      </c>
      <c r="H16" s="2">
        <f>IFERROR(SUM(D16:G16)*(4/MAX(1,COUNT(D16:G16))),"")</f>
        <v>5426089790</v>
      </c>
      <c r="I16" s="2">
        <f t="shared" ref="I16:N16" si="13">IFERROR(INDEX(I51:I500,MATCH($C$16,$C$51:$C$500,0)),"")</f>
        <v>6587482652</v>
      </c>
      <c r="J16" s="2">
        <f t="shared" si="13"/>
        <v>7968747450</v>
      </c>
      <c r="K16" s="2">
        <f t="shared" si="13"/>
        <v>14830552114</v>
      </c>
      <c r="L16" s="2">
        <f t="shared" si="13"/>
        <v>19285901117</v>
      </c>
      <c r="M16" s="2">
        <f t="shared" si="13"/>
        <v>11294777517</v>
      </c>
      <c r="N16" s="2">
        <f t="shared" si="13"/>
        <v>6243483397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38</v>
      </c>
      <c r="C19" t="s">
        <v>39</v>
      </c>
    </row>
    <row r="20" spans="1:14" ht="15.5" x14ac:dyDescent="0.35">
      <c r="A20" t="s">
        <v>40</v>
      </c>
      <c r="C20" t="s">
        <v>41</v>
      </c>
      <c r="D20" s="2">
        <f ca="1">IFERROR(D21*D2,"")</f>
        <v>379680000000</v>
      </c>
      <c r="E20" s="2">
        <f ca="1">IFERROR(E21*E2,"")</f>
        <v>694950000000</v>
      </c>
      <c r="H20" s="2">
        <f t="shared" ref="H20:N20" ca="1" si="14">IFERROR(H21*H2,"")</f>
        <v>694950000000</v>
      </c>
      <c r="I20" s="2">
        <f t="shared" ca="1" si="14"/>
        <v>149160000000</v>
      </c>
      <c r="J20" s="2">
        <f t="shared" ca="1" si="14"/>
        <v>66080000000</v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1130000000</v>
      </c>
      <c r="E21" s="2">
        <f>IFERROR(INDEX(E51:E500,MATCH($C$7,$C$51:$C$500,0)),"")</f>
        <v>1130000000</v>
      </c>
      <c r="H21" s="2">
        <f>IFERROR(INDEX(D21:G21,COUNT(D21:G21)),"")</f>
        <v>1130000000</v>
      </c>
      <c r="I21" s="2">
        <f t="shared" ref="I21:N21" si="15">IFERROR(INDEX(I51:I500,MATCH($C$7,$C$51:$C$500,0)),"")</f>
        <v>1130000000</v>
      </c>
      <c r="J21" s="2">
        <f t="shared" si="15"/>
        <v>1120000000</v>
      </c>
      <c r="K21" s="2">
        <f t="shared" si="15"/>
        <v>900000000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42</v>
      </c>
      <c r="C23" t="s">
        <v>43</v>
      </c>
      <c r="D23" s="3">
        <f>IFERROR(D5/D6*100,"")</f>
        <v>0.28086221575249654</v>
      </c>
      <c r="E23" s="3">
        <f>IFERROR(E5/E6*100,"")</f>
        <v>1.3448264076902516</v>
      </c>
      <c r="H23" s="3">
        <f t="shared" ref="H23:N23" si="16">IFERROR(H5/H6*100,"")</f>
        <v>3.2526996658117877</v>
      </c>
      <c r="I23" s="3">
        <f t="shared" si="16"/>
        <v>3.6831552305099207</v>
      </c>
      <c r="J23" s="3">
        <f t="shared" si="16"/>
        <v>5.7003108612812703</v>
      </c>
      <c r="K23" s="3">
        <f t="shared" si="16"/>
        <v>17.684407700171246</v>
      </c>
      <c r="L23" s="3">
        <f t="shared" si="16"/>
        <v>27.658903673078655</v>
      </c>
      <c r="M23" s="3">
        <f t="shared" si="16"/>
        <v>46.202464365811259</v>
      </c>
      <c r="N23" s="3">
        <f t="shared" si="16"/>
        <v>46.702110517333921</v>
      </c>
    </row>
    <row r="24" spans="1:14" ht="15.5" x14ac:dyDescent="0.35">
      <c r="C24" t="s">
        <v>44</v>
      </c>
      <c r="D24" s="4">
        <f>IFERROR(_xlfn.RRI(5,I23,D23),"")</f>
        <v>-0.402339355332055</v>
      </c>
      <c r="E24" s="4">
        <f>IFERROR(_xlfn.RRI(5,J23,E23),"")</f>
        <v>-0.25087629892041519</v>
      </c>
      <c r="H24" s="4">
        <f t="shared" ref="H24:N24" si="17">IFERROR(_xlfn.RRI(5,M23,H23),"")</f>
        <v>-0.41181253507572535</v>
      </c>
      <c r="I24" s="4">
        <f t="shared" si="17"/>
        <v>-0.3983045835582063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45</v>
      </c>
      <c r="C25" t="s">
        <v>46</v>
      </c>
      <c r="D25" s="3">
        <f>IFERROR(INDEX(D51:D500,MATCH($A$25,$C$51:$C$500,0)),"")</f>
        <v>0.34</v>
      </c>
      <c r="E25" s="3">
        <f>IFERROR(INDEX(E51:E500,MATCH($A$25,$C$51:$C$500,0)),"")</f>
        <v>1.63</v>
      </c>
      <c r="H25" s="3">
        <f>IFERROR(INDEX(D25:G25,COUNT(D25:G25)),"")</f>
        <v>1.63</v>
      </c>
      <c r="I25" s="3">
        <f t="shared" ref="I25:N25" si="18">IFERROR(INDEX(I51:I500,MATCH($C$25,$C$51:$C$500,0)),"")</f>
        <v>4.43</v>
      </c>
      <c r="J25" s="3">
        <f t="shared" si="18"/>
        <v>6.68</v>
      </c>
      <c r="K25" s="3">
        <f t="shared" si="18"/>
        <v>12.73</v>
      </c>
      <c r="L25" s="3">
        <f t="shared" si="18"/>
        <v>424104.51</v>
      </c>
      <c r="M25" s="3">
        <f t="shared" si="18"/>
        <v>34966521.740000002</v>
      </c>
      <c r="N25" s="3">
        <f t="shared" si="18"/>
        <v>18905070.91</v>
      </c>
    </row>
    <row r="26" spans="1:14" ht="15.5" x14ac:dyDescent="0.35">
      <c r="C26" t="s">
        <v>47</v>
      </c>
      <c r="D26" s="4">
        <f>IFERROR(_xlfn.RRI(5,I25,D25),"")</f>
        <v>-0.40156768359094541</v>
      </c>
      <c r="E26" s="4">
        <f>IFERROR(_xlfn.RRI(5,J25,E25),"")</f>
        <v>-0.24580746683573995</v>
      </c>
      <c r="H26" s="4">
        <f t="shared" ref="H26:N26" si="19">IFERROR(_xlfn.RRI(5,M25,H25),"")</f>
        <v>-0.96582511717426345</v>
      </c>
      <c r="I26" s="4">
        <f t="shared" si="19"/>
        <v>-0.95279749106593215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48</v>
      </c>
      <c r="D27" s="3">
        <f>IFERROR(D4/D21,"")</f>
        <v>49.062525289380531</v>
      </c>
      <c r="E27" s="3">
        <f>IFERROR(E4/E21,"")</f>
        <v>49.690739194690266</v>
      </c>
      <c r="H27" s="3">
        <f t="shared" ref="H27:N27" si="20">IFERROR(H4/H21,"")</f>
        <v>197.50652896814159</v>
      </c>
      <c r="I27" s="3">
        <f t="shared" si="20"/>
        <v>191.82432739292037</v>
      </c>
      <c r="J27" s="3">
        <f t="shared" si="20"/>
        <v>180.46801275982142</v>
      </c>
      <c r="K27" s="3">
        <f t="shared" si="20"/>
        <v>198.16646507111111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49</v>
      </c>
      <c r="D28" s="4">
        <f>IFERROR(_xlfn.RRI(5,I27,D27),"")</f>
        <v>-0.23867648724500268</v>
      </c>
      <c r="E28" s="4">
        <f>IFERROR(_xlfn.RRI(5,J27,E27),"")</f>
        <v>-0.2273638139776909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50</v>
      </c>
      <c r="H29" s="4">
        <f t="shared" ref="H29:N29" si="22">IFERROR(((H25-I25)/I25)*100%,"")</f>
        <v>-0.6320541760722348</v>
      </c>
      <c r="I29" s="4">
        <f t="shared" si="22"/>
        <v>-0.33682634730538924</v>
      </c>
      <c r="J29" s="4">
        <f t="shared" si="22"/>
        <v>-0.47525530243519248</v>
      </c>
      <c r="K29" s="4">
        <f t="shared" si="22"/>
        <v>-0.99996998381365954</v>
      </c>
      <c r="L29" s="4">
        <f t="shared" si="22"/>
        <v>-0.98787112675508582</v>
      </c>
      <c r="M29" s="4">
        <f t="shared" si="22"/>
        <v>0.84958426797035491</v>
      </c>
      <c r="N29" s="4" t="str">
        <f t="shared" si="22"/>
        <v/>
      </c>
    </row>
    <row r="30" spans="1:14" ht="15.5" x14ac:dyDescent="0.35">
      <c r="C30" t="s">
        <v>51</v>
      </c>
      <c r="H30" s="4">
        <f t="shared" ref="H30:N30" si="23">IFERROR(((H27-I27)/I27)*100%,"")</f>
        <v>2.9621902771394471E-2</v>
      </c>
      <c r="I30" s="4">
        <f t="shared" si="23"/>
        <v>6.2927022132241633E-2</v>
      </c>
      <c r="J30" s="4">
        <f t="shared" si="23"/>
        <v>-8.9311036077363945E-2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121.5</v>
      </c>
      <c r="E32" s="3">
        <f>IFERROR(INDEX(E51:E500,MATCH($A$32,$C$51:$C$500,0)),"")</f>
        <v>121.16</v>
      </c>
      <c r="H32" s="3">
        <f>IFERROR(INDEX(D32:G32,COUNT(D32:G32)),"")</f>
        <v>121.16</v>
      </c>
      <c r="I32" s="3">
        <f t="shared" ref="I32:N32" si="24">IFERROR(INDEX(I51:I500,MATCH($C$32,$C$51:$C$500,0)),"")</f>
        <v>118.63</v>
      </c>
      <c r="J32" s="3">
        <f t="shared" si="24"/>
        <v>114.28</v>
      </c>
      <c r="K32" s="3">
        <f t="shared" si="24"/>
        <v>71.819999999999993</v>
      </c>
      <c r="L32" s="3">
        <f t="shared" si="24"/>
        <v>1508222.26</v>
      </c>
      <c r="M32" s="3">
        <f t="shared" si="24"/>
        <v>73442453.180000007</v>
      </c>
      <c r="N32" s="3">
        <f t="shared" si="24"/>
        <v>38447389.07</v>
      </c>
    </row>
    <row r="33" spans="1:14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5.0599999999999996</v>
      </c>
      <c r="E33" s="3">
        <f>IFERROR(INDEX(E51:E500,MATCH($A$33,$C$51:$C$500,0)),"")</f>
        <v>2.74</v>
      </c>
      <c r="H33" s="3">
        <f>IFERROR(INDEX(D33:G33,COUNT(D33:G33)),"")</f>
        <v>2.74</v>
      </c>
      <c r="I33" s="3">
        <f t="shared" ref="I33:N33" si="25">IFERROR(INDEX(I51:I500,MATCH($C$33,$C$51:$C$500,0)),"")</f>
        <v>1.1100000000000001</v>
      </c>
      <c r="J33" s="3">
        <f t="shared" si="25"/>
        <v>0.52</v>
      </c>
      <c r="K33" s="3">
        <f t="shared" si="25"/>
        <v>0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1808.82</v>
      </c>
      <c r="E34" s="3">
        <f>IFERROR(INDEX(E51:E500,MATCH($A$34,$C$51:$C$500,0)),"")</f>
        <v>202.44</v>
      </c>
      <c r="H34" s="3">
        <f>IFERROR(INDEX(D34:G34,COUNT(D34:G34)),"")</f>
        <v>202.44</v>
      </c>
      <c r="I34" s="3">
        <f t="shared" ref="I34:N34" si="26">IFERROR(INDEX(I51:I500,MATCH($C$34,$C$51:$C$500,0)),"")</f>
        <v>29.8</v>
      </c>
      <c r="J34" s="3">
        <f t="shared" si="26"/>
        <v>8.83</v>
      </c>
      <c r="K34" s="3">
        <f t="shared" si="26"/>
        <v>0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12.48</v>
      </c>
      <c r="E35" s="3">
        <f>IFERROR(INDEX(E51:E500,MATCH($A$35,$C$51:$C$500,0)),"")</f>
        <v>6.65</v>
      </c>
      <c r="H35" s="3">
        <f>IFERROR(INDEX(D35:G35,COUNT(D35:G35)),"")</f>
        <v>6.65</v>
      </c>
      <c r="I35" s="3">
        <f t="shared" ref="I35:N35" si="27">IFERROR(INDEX(I51:I500,MATCH($C$35,$C$51:$C$500,0)),"")</f>
        <v>0.69</v>
      </c>
      <c r="J35" s="3">
        <f t="shared" si="27"/>
        <v>0.33</v>
      </c>
      <c r="K35" s="3">
        <f t="shared" si="27"/>
        <v>0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64</v>
      </c>
      <c r="C36" t="s">
        <v>65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66</v>
      </c>
      <c r="C37" t="s">
        <v>67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73</v>
      </c>
      <c r="C51" t="s">
        <v>6</v>
      </c>
      <c r="D51" s="5">
        <v>55440653577</v>
      </c>
      <c r="E51" s="5">
        <v>56150535290</v>
      </c>
      <c r="F51" s="5">
        <v>56044463620</v>
      </c>
      <c r="G51" s="5">
        <v>56120621612</v>
      </c>
      <c r="I51" s="5">
        <v>216761489954</v>
      </c>
      <c r="J51" s="5">
        <v>202124174291</v>
      </c>
      <c r="K51" s="5">
        <v>178349818564</v>
      </c>
      <c r="L51" s="5">
        <v>151865251597</v>
      </c>
      <c r="M51" s="5">
        <v>130463613780</v>
      </c>
      <c r="N51" s="5">
        <v>99607686248</v>
      </c>
    </row>
    <row r="52" spans="2:14" ht="15.5" x14ac:dyDescent="0.35">
      <c r="C52" t="s">
        <v>74</v>
      </c>
      <c r="D52" s="5">
        <v>-45396131633</v>
      </c>
      <c r="E52" s="5">
        <v>-44519378539</v>
      </c>
      <c r="F52" s="5">
        <v>-45660323702</v>
      </c>
      <c r="G52" s="5">
        <v>-46927110714</v>
      </c>
      <c r="I52" s="5">
        <v>-174668772389</v>
      </c>
      <c r="J52" s="5">
        <v>-162519693799</v>
      </c>
      <c r="K52" s="5">
        <v>-134601818238</v>
      </c>
      <c r="L52" s="5">
        <v>-109951141736</v>
      </c>
      <c r="M52" s="5">
        <v>-98266387073</v>
      </c>
      <c r="N52" s="5">
        <v>-74936853176</v>
      </c>
    </row>
    <row r="53" spans="2:14" ht="15.5" x14ac:dyDescent="0.35">
      <c r="C53" t="s">
        <v>75</v>
      </c>
      <c r="D53" s="5">
        <v>10044521944</v>
      </c>
      <c r="E53" s="5">
        <v>11631156751</v>
      </c>
      <c r="F53" s="5">
        <v>10384139918</v>
      </c>
      <c r="G53" s="5">
        <v>9193510898</v>
      </c>
      <c r="I53" s="5">
        <v>42092717565</v>
      </c>
      <c r="J53" s="5">
        <v>39604480492</v>
      </c>
      <c r="K53" s="5">
        <v>43748000326</v>
      </c>
      <c r="L53" s="5">
        <v>41914109861</v>
      </c>
      <c r="M53" s="5">
        <v>32197226707</v>
      </c>
      <c r="N53" s="5">
        <v>24670833072</v>
      </c>
    </row>
    <row r="54" spans="2:14" ht="15.5" x14ac:dyDescent="0.35">
      <c r="C54" t="s">
        <v>76</v>
      </c>
      <c r="D54" s="5">
        <v>-9664300430</v>
      </c>
      <c r="E54" s="5">
        <v>-9419106772</v>
      </c>
      <c r="F54" s="5">
        <v>26153963976</v>
      </c>
      <c r="G54" s="5">
        <v>-8468890926</v>
      </c>
      <c r="K54" s="5">
        <v>-28736952401</v>
      </c>
      <c r="L54" s="5">
        <v>-22655972377</v>
      </c>
      <c r="M54" s="5">
        <v>-20768800362</v>
      </c>
      <c r="N54" s="5">
        <v>-18425984483</v>
      </c>
    </row>
    <row r="55" spans="2:14" ht="15.5" x14ac:dyDescent="0.35">
      <c r="C55" t="s">
        <v>78</v>
      </c>
      <c r="D55" s="5">
        <v>380221514</v>
      </c>
      <c r="E55" s="5">
        <v>2212049979</v>
      </c>
      <c r="F55" s="5">
        <v>1043478137</v>
      </c>
      <c r="G55" s="5">
        <v>724619972</v>
      </c>
      <c r="I55" s="5">
        <v>6598091808</v>
      </c>
      <c r="J55" s="5">
        <v>8148683814</v>
      </c>
      <c r="K55" s="5">
        <v>15011047925</v>
      </c>
      <c r="L55" s="5">
        <v>19258137484</v>
      </c>
      <c r="M55" s="5">
        <v>11428426345</v>
      </c>
      <c r="N55" s="5">
        <v>6244848589</v>
      </c>
    </row>
    <row r="56" spans="2:14" ht="15.5" x14ac:dyDescent="0.35">
      <c r="C56" t="s">
        <v>79</v>
      </c>
      <c r="D56" s="5">
        <v>61363616</v>
      </c>
      <c r="E56" s="5">
        <v>59409786</v>
      </c>
      <c r="F56" s="5">
        <v>-115179400</v>
      </c>
      <c r="G56" s="5">
        <v>78282014</v>
      </c>
      <c r="I56" s="5">
        <v>-10609156</v>
      </c>
      <c r="J56" s="5">
        <v>-179936364</v>
      </c>
      <c r="K56" s="5">
        <v>-180495811</v>
      </c>
      <c r="L56" s="5">
        <v>27763633</v>
      </c>
      <c r="M56" s="5">
        <v>-133648828</v>
      </c>
      <c r="N56" s="5">
        <v>-1365192</v>
      </c>
    </row>
    <row r="57" spans="2:14" ht="15.5" x14ac:dyDescent="0.35">
      <c r="C57" t="s">
        <v>80</v>
      </c>
      <c r="D57" s="5">
        <v>115938068</v>
      </c>
      <c r="E57" s="5">
        <v>113258284</v>
      </c>
      <c r="G57" s="5">
        <v>139216304</v>
      </c>
      <c r="K57" s="5">
        <v>567589</v>
      </c>
      <c r="L57" s="5">
        <v>840010</v>
      </c>
      <c r="M57" s="5">
        <v>4145150</v>
      </c>
      <c r="N57" s="5">
        <v>13323000</v>
      </c>
    </row>
    <row r="58" spans="2:14" ht="15.5" x14ac:dyDescent="0.35">
      <c r="C58" t="s">
        <v>27</v>
      </c>
      <c r="D58" s="5">
        <v>-54574452</v>
      </c>
      <c r="E58" s="5">
        <v>-53848498</v>
      </c>
      <c r="G58" s="5">
        <v>-60934290</v>
      </c>
      <c r="K58" s="5">
        <v>-176776855</v>
      </c>
      <c r="L58" s="5">
        <v>-43555714</v>
      </c>
      <c r="M58" s="5">
        <v>-23519045</v>
      </c>
      <c r="N58" s="5">
        <v>-8299550</v>
      </c>
    </row>
    <row r="59" spans="2:14" ht="15.5" x14ac:dyDescent="0.35">
      <c r="C59" t="s">
        <v>81</v>
      </c>
      <c r="D59" s="5">
        <v>-63096687</v>
      </c>
      <c r="E59" s="5">
        <v>-132158408</v>
      </c>
      <c r="F59" s="5">
        <v>-24541037</v>
      </c>
      <c r="G59" s="5">
        <v>-401725</v>
      </c>
      <c r="I59" s="5">
        <v>3605756</v>
      </c>
      <c r="J59" s="5">
        <v>-3710948</v>
      </c>
      <c r="K59" s="5">
        <v>2815270</v>
      </c>
      <c r="L59" s="5">
        <v>797257</v>
      </c>
      <c r="M59" s="5">
        <v>-180014</v>
      </c>
      <c r="N59" s="5">
        <v>56620</v>
      </c>
    </row>
    <row r="60" spans="2:14" ht="15.5" x14ac:dyDescent="0.35">
      <c r="C60" t="s">
        <v>82</v>
      </c>
      <c r="D60" s="5">
        <v>61363616</v>
      </c>
      <c r="E60" s="5">
        <v>59409786</v>
      </c>
      <c r="F60" s="5">
        <v>-115179400</v>
      </c>
      <c r="G60" s="5">
        <v>78282014</v>
      </c>
      <c r="I60" s="5">
        <v>-10609156</v>
      </c>
      <c r="J60" s="5">
        <v>-179936364</v>
      </c>
      <c r="K60" s="5">
        <v>-180495811</v>
      </c>
      <c r="L60" s="5">
        <v>27763633</v>
      </c>
      <c r="M60" s="5">
        <v>-133648828</v>
      </c>
      <c r="N60" s="5">
        <v>-1365192</v>
      </c>
    </row>
    <row r="61" spans="2:14" ht="15.5" x14ac:dyDescent="0.35">
      <c r="C61" t="s">
        <v>29</v>
      </c>
      <c r="D61" s="5">
        <v>441585130</v>
      </c>
      <c r="E61" s="5">
        <v>2271459765</v>
      </c>
      <c r="F61" s="5">
        <v>928298737</v>
      </c>
      <c r="G61" s="5">
        <v>802901986</v>
      </c>
      <c r="I61" s="5">
        <v>6587482652</v>
      </c>
      <c r="J61" s="5">
        <v>7968747450</v>
      </c>
      <c r="K61" s="5">
        <v>14830552114</v>
      </c>
      <c r="L61" s="5">
        <v>19285901117</v>
      </c>
      <c r="M61" s="5">
        <v>11294777517</v>
      </c>
      <c r="N61" s="5">
        <v>6243483397</v>
      </c>
    </row>
    <row r="62" spans="2:14" ht="15.5" x14ac:dyDescent="0.35">
      <c r="C62" t="s">
        <v>28</v>
      </c>
      <c r="D62" s="5">
        <v>-119380855</v>
      </c>
      <c r="E62" s="5">
        <v>-563050525</v>
      </c>
      <c r="F62" s="5">
        <v>-250628911</v>
      </c>
      <c r="G62" s="5">
        <v>-108733409</v>
      </c>
      <c r="I62" s="5">
        <v>-1559003320</v>
      </c>
      <c r="J62" s="5">
        <v>-568313960</v>
      </c>
      <c r="K62" s="5">
        <v>-3283173893</v>
      </c>
      <c r="L62" s="5">
        <v>-4251336186</v>
      </c>
      <c r="M62" s="5">
        <v>-2495353066</v>
      </c>
      <c r="N62" s="5">
        <v>-1468469138</v>
      </c>
    </row>
    <row r="63" spans="2:14" ht="15.5" x14ac:dyDescent="0.35">
      <c r="C63" t="s">
        <v>83</v>
      </c>
      <c r="D63" s="5">
        <v>-119380855</v>
      </c>
      <c r="E63" s="5">
        <v>-563050525</v>
      </c>
      <c r="F63" s="5">
        <v>-315649945</v>
      </c>
      <c r="G63" s="5">
        <v>-108733409</v>
      </c>
      <c r="I63" s="5">
        <v>-1624024354</v>
      </c>
      <c r="J63" s="5">
        <v>-950345936</v>
      </c>
      <c r="K63" s="5">
        <v>-3549124888</v>
      </c>
      <c r="L63" s="5">
        <v>-4546240710</v>
      </c>
      <c r="M63" s="5">
        <v>-2834550186</v>
      </c>
      <c r="N63" s="5">
        <v>-1795452820</v>
      </c>
    </row>
    <row r="64" spans="2:14" ht="15.5" x14ac:dyDescent="0.35">
      <c r="C64" t="s">
        <v>84</v>
      </c>
      <c r="F64" s="5">
        <v>65021034</v>
      </c>
      <c r="I64" s="5">
        <v>65021034</v>
      </c>
      <c r="J64" s="5">
        <v>382031976</v>
      </c>
      <c r="K64" s="5">
        <v>265950995</v>
      </c>
      <c r="L64" s="5">
        <v>294904524</v>
      </c>
      <c r="M64" s="5">
        <v>339197120</v>
      </c>
      <c r="N64" s="5">
        <v>326983682</v>
      </c>
    </row>
    <row r="65" spans="2:14" ht="15.5" x14ac:dyDescent="0.35">
      <c r="C65" t="s">
        <v>85</v>
      </c>
      <c r="D65" s="5">
        <v>-119380855</v>
      </c>
      <c r="E65" s="5">
        <v>-563050525</v>
      </c>
      <c r="F65" s="5">
        <v>-250628911</v>
      </c>
      <c r="G65" s="5">
        <v>-108733409</v>
      </c>
      <c r="I65" s="5">
        <v>-1559003320</v>
      </c>
      <c r="J65" s="5">
        <v>-568313960</v>
      </c>
      <c r="K65" s="5">
        <v>-3283173893</v>
      </c>
      <c r="L65" s="5">
        <v>-4251336186</v>
      </c>
      <c r="M65" s="5">
        <v>-2495353066</v>
      </c>
      <c r="N65" s="5">
        <v>-1468469138</v>
      </c>
    </row>
    <row r="66" spans="2:14" ht="15.5" x14ac:dyDescent="0.35">
      <c r="C66" t="s">
        <v>86</v>
      </c>
      <c r="D66" s="5">
        <v>322204275</v>
      </c>
      <c r="E66" s="5">
        <v>1708409240</v>
      </c>
      <c r="F66" s="5">
        <v>677669826</v>
      </c>
      <c r="G66" s="5">
        <v>694168577</v>
      </c>
      <c r="I66" s="5">
        <v>5028479332</v>
      </c>
      <c r="J66" s="5">
        <v>7400433490</v>
      </c>
      <c r="K66" s="5">
        <v>11547378221</v>
      </c>
      <c r="L66" s="5">
        <v>15034564931</v>
      </c>
      <c r="M66" s="5">
        <v>8799424451</v>
      </c>
      <c r="N66" s="5">
        <v>4775014259</v>
      </c>
    </row>
    <row r="67" spans="2:14" ht="15.5" x14ac:dyDescent="0.35">
      <c r="C67" t="s">
        <v>585</v>
      </c>
      <c r="L67" s="5">
        <v>-179222260</v>
      </c>
      <c r="M67" s="5">
        <v>-134852701</v>
      </c>
      <c r="N67" s="5">
        <v>-113741908</v>
      </c>
    </row>
    <row r="68" spans="2:14" ht="15.5" x14ac:dyDescent="0.35">
      <c r="C68" t="s">
        <v>87</v>
      </c>
      <c r="D68" s="5">
        <v>322204275</v>
      </c>
      <c r="E68" s="5">
        <v>1708409240</v>
      </c>
      <c r="F68" s="5">
        <v>677669826</v>
      </c>
      <c r="G68" s="5">
        <v>694168577</v>
      </c>
      <c r="I68" s="5">
        <v>5028479332</v>
      </c>
      <c r="J68" s="5">
        <v>7400433490</v>
      </c>
      <c r="K68" s="5">
        <v>11547378221</v>
      </c>
      <c r="L68" s="5">
        <v>14855342671</v>
      </c>
      <c r="M68" s="5">
        <v>8664571750</v>
      </c>
      <c r="N68" s="5">
        <v>4661272351</v>
      </c>
    </row>
    <row r="69" spans="2:14" ht="15.5" x14ac:dyDescent="0.35">
      <c r="C69" t="s">
        <v>88</v>
      </c>
      <c r="F69" s="5">
        <v>-83622232</v>
      </c>
      <c r="I69" s="5">
        <v>-83622232</v>
      </c>
      <c r="J69" s="5">
        <v>-38741574</v>
      </c>
      <c r="K69" s="5">
        <v>21801158</v>
      </c>
      <c r="L69" s="5">
        <v>35660374</v>
      </c>
      <c r="M69" s="5">
        <v>7555623</v>
      </c>
      <c r="N69" s="5">
        <v>-7888961</v>
      </c>
    </row>
    <row r="70" spans="2:14" ht="15.5" x14ac:dyDescent="0.35">
      <c r="C70" t="s">
        <v>89</v>
      </c>
      <c r="D70" s="5">
        <v>322204275</v>
      </c>
      <c r="E70" s="5">
        <v>1708409240</v>
      </c>
      <c r="F70" s="5">
        <v>594047594</v>
      </c>
      <c r="G70" s="5">
        <v>694168577</v>
      </c>
      <c r="I70" s="5">
        <v>4944857100</v>
      </c>
      <c r="J70" s="5">
        <v>7361691916</v>
      </c>
      <c r="K70" s="5">
        <v>11569179379</v>
      </c>
      <c r="L70" s="5">
        <v>14891003045</v>
      </c>
      <c r="M70" s="5">
        <v>8672127373</v>
      </c>
      <c r="N70" s="5">
        <v>4653383390</v>
      </c>
    </row>
    <row r="71" spans="2:14" ht="15.5" x14ac:dyDescent="0.35">
      <c r="C71" t="s">
        <v>90</v>
      </c>
      <c r="D71" s="5">
        <v>322204275</v>
      </c>
      <c r="E71" s="5">
        <v>1708409240</v>
      </c>
      <c r="F71" s="5">
        <v>677669826</v>
      </c>
      <c r="G71" s="5">
        <v>694168577</v>
      </c>
      <c r="I71" s="5">
        <v>5028479332</v>
      </c>
      <c r="J71" s="5">
        <v>7400433490</v>
      </c>
      <c r="K71" s="5">
        <v>11547378221</v>
      </c>
      <c r="L71" s="5">
        <v>15034564931</v>
      </c>
      <c r="M71" s="5">
        <v>8799424451</v>
      </c>
      <c r="N71" s="5">
        <v>4775014259</v>
      </c>
    </row>
    <row r="72" spans="2:14" ht="15.5" x14ac:dyDescent="0.35">
      <c r="C72" t="s">
        <v>8</v>
      </c>
      <c r="D72" s="5">
        <v>385300962</v>
      </c>
      <c r="E72" s="5">
        <v>1840567648</v>
      </c>
      <c r="F72" s="5">
        <v>618588631</v>
      </c>
      <c r="G72" s="5">
        <v>694570302</v>
      </c>
      <c r="I72" s="5">
        <v>4941251344</v>
      </c>
      <c r="J72" s="5">
        <v>7365402864</v>
      </c>
      <c r="K72" s="5">
        <v>11566364109</v>
      </c>
      <c r="L72" s="5">
        <v>14890205787</v>
      </c>
      <c r="M72" s="5">
        <v>8672307387</v>
      </c>
      <c r="N72" s="5">
        <v>4653326770</v>
      </c>
    </row>
    <row r="73" spans="2:14" ht="15.5" x14ac:dyDescent="0.35">
      <c r="C73" t="s">
        <v>92</v>
      </c>
      <c r="D73" s="5">
        <v>322204275</v>
      </c>
      <c r="E73" s="5">
        <v>1708409240</v>
      </c>
      <c r="F73" s="5">
        <v>677669826</v>
      </c>
      <c r="G73" s="5">
        <v>694168577</v>
      </c>
      <c r="I73" s="5">
        <v>5028479332</v>
      </c>
      <c r="J73" s="5">
        <v>7400433490</v>
      </c>
      <c r="K73" s="5">
        <v>11547378221</v>
      </c>
      <c r="L73" s="5">
        <v>15034564931</v>
      </c>
      <c r="M73" s="5">
        <v>8799424451</v>
      </c>
      <c r="N73" s="5">
        <v>4775014259</v>
      </c>
    </row>
    <row r="74" spans="2:14" ht="15.5" x14ac:dyDescent="0.35">
      <c r="C74" t="s">
        <v>93</v>
      </c>
      <c r="D74" s="5">
        <v>322204275</v>
      </c>
      <c r="E74" s="5">
        <v>1708409240</v>
      </c>
      <c r="F74" s="5">
        <v>594047594</v>
      </c>
      <c r="G74" s="5">
        <v>694168577</v>
      </c>
      <c r="I74" s="5">
        <v>4944857100</v>
      </c>
      <c r="J74" s="5">
        <v>7361691916</v>
      </c>
      <c r="K74" s="5">
        <v>11569179379</v>
      </c>
      <c r="L74" s="5">
        <v>14891003044</v>
      </c>
      <c r="M74" s="5">
        <v>8672127373</v>
      </c>
      <c r="N74" s="5">
        <v>4653383390</v>
      </c>
    </row>
    <row r="75" spans="2:14" ht="15.5" x14ac:dyDescent="0.35">
      <c r="C75" t="s">
        <v>94</v>
      </c>
      <c r="D75" s="5">
        <v>322204275</v>
      </c>
      <c r="E75" s="5">
        <v>1708409240</v>
      </c>
      <c r="F75" s="5">
        <v>594047594</v>
      </c>
      <c r="G75" s="5">
        <v>694168577</v>
      </c>
      <c r="I75" s="5">
        <v>4944857100</v>
      </c>
      <c r="J75" s="5">
        <v>7361691916</v>
      </c>
      <c r="K75" s="5">
        <v>11569179379</v>
      </c>
      <c r="L75" s="5">
        <v>14891003044</v>
      </c>
      <c r="M75" s="5">
        <v>8672127373</v>
      </c>
      <c r="N75" s="5">
        <v>4653383390</v>
      </c>
    </row>
    <row r="77" spans="2:14" ht="15.5" x14ac:dyDescent="0.35">
      <c r="B77" t="s">
        <v>95</v>
      </c>
      <c r="C77" t="s">
        <v>96</v>
      </c>
    </row>
    <row r="78" spans="2:14" ht="15.5" x14ac:dyDescent="0.35">
      <c r="C78" t="s">
        <v>97</v>
      </c>
    </row>
    <row r="79" spans="2:14" ht="15.5" x14ac:dyDescent="0.35">
      <c r="C79" t="s">
        <v>20</v>
      </c>
      <c r="D79" s="5">
        <v>32962980292</v>
      </c>
      <c r="E79" s="5">
        <v>29771237916</v>
      </c>
      <c r="F79" s="5">
        <v>23685528231</v>
      </c>
      <c r="G79" s="5">
        <v>29814443146</v>
      </c>
      <c r="I79" s="5">
        <v>23685528231</v>
      </c>
      <c r="J79" s="5">
        <v>20835857825</v>
      </c>
      <c r="K79" s="5">
        <v>6567670834</v>
      </c>
      <c r="L79" s="5">
        <v>5151176263</v>
      </c>
      <c r="M79" s="5">
        <v>1326626701</v>
      </c>
      <c r="N79" s="5">
        <v>1166283178</v>
      </c>
    </row>
    <row r="80" spans="2:14" ht="15.5" x14ac:dyDescent="0.35">
      <c r="C80" t="s">
        <v>98</v>
      </c>
      <c r="D80" s="5">
        <v>2698715525</v>
      </c>
      <c r="E80" s="5">
        <v>3340868359</v>
      </c>
      <c r="F80" s="5">
        <v>2991947234</v>
      </c>
      <c r="G80" s="5">
        <v>3206700023</v>
      </c>
      <c r="I80" s="5">
        <v>2991947234</v>
      </c>
      <c r="J80" s="5">
        <v>2120476434</v>
      </c>
      <c r="K80" s="5">
        <v>2622274888</v>
      </c>
      <c r="L80" s="5">
        <v>3315394510</v>
      </c>
      <c r="M80" s="5">
        <v>2468611787</v>
      </c>
      <c r="N80" s="5">
        <v>827810052</v>
      </c>
    </row>
    <row r="81" spans="3:14" ht="15.5" x14ac:dyDescent="0.35">
      <c r="C81" t="s">
        <v>103</v>
      </c>
      <c r="D81" s="5">
        <v>70021563225</v>
      </c>
      <c r="E81" s="5">
        <v>74654106636</v>
      </c>
      <c r="F81" s="5">
        <v>75505680072</v>
      </c>
      <c r="G81" s="5">
        <v>72601892251</v>
      </c>
      <c r="I81" s="5">
        <v>75505680072</v>
      </c>
      <c r="J81" s="5">
        <v>77662595937</v>
      </c>
      <c r="K81" s="5">
        <v>33333103819</v>
      </c>
      <c r="L81" s="5">
        <v>30420414388</v>
      </c>
      <c r="M81" s="5">
        <v>18657446170</v>
      </c>
      <c r="N81" s="5">
        <v>5712142584</v>
      </c>
    </row>
    <row r="82" spans="3:14" ht="15.5" x14ac:dyDescent="0.35">
      <c r="C82" t="s">
        <v>81</v>
      </c>
      <c r="D82" s="5">
        <v>46953126724</v>
      </c>
      <c r="E82" s="5">
        <v>-80088708</v>
      </c>
      <c r="F82" s="5">
        <v>45114460814</v>
      </c>
      <c r="G82" s="5">
        <v>46166766613</v>
      </c>
      <c r="I82" s="5">
        <v>45114460814</v>
      </c>
      <c r="J82" s="5">
        <v>46166204513</v>
      </c>
      <c r="K82" s="5">
        <v>42169905</v>
      </c>
      <c r="L82" s="5">
        <v>23184017</v>
      </c>
      <c r="M82" s="5">
        <v>953940016</v>
      </c>
      <c r="N82" s="5">
        <v>811951725</v>
      </c>
    </row>
    <row r="83" spans="3:14" ht="15.5" x14ac:dyDescent="0.35">
      <c r="C83" t="s">
        <v>104</v>
      </c>
      <c r="D83" s="5">
        <v>105753872790</v>
      </c>
      <c r="E83" s="5">
        <v>107804408834</v>
      </c>
      <c r="F83" s="5">
        <v>103913449124</v>
      </c>
      <c r="G83" s="5">
        <v>105690903509</v>
      </c>
      <c r="I83" s="5">
        <v>103913449124</v>
      </c>
      <c r="J83" s="5">
        <v>100655897488</v>
      </c>
      <c r="K83" s="5">
        <v>48636846837</v>
      </c>
      <c r="L83" s="5">
        <v>39541485161</v>
      </c>
      <c r="M83" s="5">
        <v>22452684658</v>
      </c>
      <c r="N83" s="5">
        <v>7706235814</v>
      </c>
    </row>
    <row r="84" spans="3:14" ht="15.5" x14ac:dyDescent="0.35">
      <c r="C84" t="s">
        <v>105</v>
      </c>
    </row>
    <row r="85" spans="3:14" ht="15.5" x14ac:dyDescent="0.35">
      <c r="C85" t="s">
        <v>108</v>
      </c>
      <c r="D85" s="5">
        <v>1714758337</v>
      </c>
      <c r="E85" s="5">
        <v>1714758337</v>
      </c>
      <c r="F85" s="5">
        <v>1714758337</v>
      </c>
      <c r="G85" s="5">
        <v>1622810409</v>
      </c>
      <c r="I85" s="5">
        <v>1714758337</v>
      </c>
      <c r="J85" s="5">
        <v>1622810409</v>
      </c>
      <c r="K85" s="5">
        <v>1229851322</v>
      </c>
      <c r="L85" s="5">
        <v>970049368</v>
      </c>
      <c r="M85" s="5">
        <v>683700787</v>
      </c>
      <c r="N85" s="5">
        <v>346465495</v>
      </c>
    </row>
    <row r="86" spans="3:14" ht="15.5" x14ac:dyDescent="0.35">
      <c r="C86" t="s">
        <v>107</v>
      </c>
      <c r="D86" s="5">
        <v>2299820821</v>
      </c>
      <c r="E86" s="5">
        <v>2333808322</v>
      </c>
      <c r="F86" s="5">
        <v>2367795823</v>
      </c>
      <c r="G86" s="5">
        <v>2401783324</v>
      </c>
      <c r="I86" s="5">
        <v>2367795823</v>
      </c>
      <c r="J86" s="5">
        <v>2503745827</v>
      </c>
      <c r="K86" s="5">
        <v>2639695831</v>
      </c>
    </row>
    <row r="87" spans="3:14" ht="15.5" x14ac:dyDescent="0.35">
      <c r="C87" t="s">
        <v>106</v>
      </c>
      <c r="D87" s="5">
        <v>36451798338</v>
      </c>
      <c r="E87" s="5">
        <v>35589747745</v>
      </c>
      <c r="F87" s="5">
        <v>36119557907</v>
      </c>
      <c r="G87" s="5">
        <v>32133658437</v>
      </c>
      <c r="I87" s="5">
        <v>36119557907</v>
      </c>
      <c r="J87" s="5">
        <v>33935353261</v>
      </c>
      <c r="K87" s="5">
        <v>25930923385</v>
      </c>
      <c r="L87" s="5">
        <v>25933099552</v>
      </c>
      <c r="M87" s="5">
        <v>3441346707</v>
      </c>
      <c r="N87" s="5">
        <v>4117273374</v>
      </c>
    </row>
    <row r="88" spans="3:14" ht="15.5" x14ac:dyDescent="0.35">
      <c r="C88" t="s">
        <v>109</v>
      </c>
      <c r="D88" s="5">
        <v>42746541107</v>
      </c>
      <c r="E88" s="5">
        <v>41621989702</v>
      </c>
      <c r="F88" s="5">
        <v>42382230605</v>
      </c>
      <c r="G88" s="5">
        <v>38581015187</v>
      </c>
      <c r="I88" s="5">
        <v>42382230605</v>
      </c>
      <c r="J88" s="5">
        <v>40178002121</v>
      </c>
      <c r="K88" s="5">
        <v>30556659704</v>
      </c>
      <c r="L88" s="5">
        <v>30139305031</v>
      </c>
      <c r="M88" s="5">
        <v>6703760828</v>
      </c>
      <c r="N88" s="5">
        <v>8070766369</v>
      </c>
    </row>
    <row r="89" spans="3:14" ht="15.5" x14ac:dyDescent="0.35">
      <c r="C89" t="s">
        <v>110</v>
      </c>
      <c r="D89" s="5">
        <v>148500413897</v>
      </c>
      <c r="E89" s="5">
        <v>149426398536</v>
      </c>
      <c r="F89" s="5">
        <v>146295679729</v>
      </c>
      <c r="G89" s="5">
        <v>144271918696</v>
      </c>
      <c r="I89" s="5">
        <v>146295679729</v>
      </c>
      <c r="J89" s="5">
        <v>140833899609</v>
      </c>
      <c r="K89" s="5">
        <v>79193506541</v>
      </c>
      <c r="L89" s="5">
        <v>69680790192</v>
      </c>
      <c r="M89" s="5">
        <v>29156445486</v>
      </c>
      <c r="N89" s="5">
        <v>15777002183</v>
      </c>
    </row>
    <row r="90" spans="3:14" ht="15.5" x14ac:dyDescent="0.35">
      <c r="C90" t="s">
        <v>111</v>
      </c>
    </row>
    <row r="91" spans="3:14" ht="15.5" x14ac:dyDescent="0.35">
      <c r="C91" t="s">
        <v>112</v>
      </c>
    </row>
    <row r="92" spans="3:14" ht="15.5" x14ac:dyDescent="0.35">
      <c r="C92" t="s">
        <v>113</v>
      </c>
      <c r="D92" s="5">
        <v>9854627547</v>
      </c>
      <c r="E92" s="5">
        <v>11521343727</v>
      </c>
      <c r="F92" s="5">
        <v>11114062365</v>
      </c>
      <c r="G92" s="5">
        <v>8781377776</v>
      </c>
      <c r="I92" s="5">
        <v>11114062365</v>
      </c>
      <c r="J92" s="5">
        <v>10573951270</v>
      </c>
      <c r="K92" s="5">
        <v>13360028723</v>
      </c>
      <c r="L92" s="5">
        <v>15576502244</v>
      </c>
      <c r="M92" s="5">
        <v>10175654663</v>
      </c>
      <c r="N92" s="5">
        <v>5668889976</v>
      </c>
    </row>
    <row r="93" spans="3:14" ht="15.5" x14ac:dyDescent="0.35">
      <c r="C93" t="s">
        <v>114</v>
      </c>
      <c r="D93" s="5">
        <v>8524842309</v>
      </c>
      <c r="E93" s="5">
        <v>9178480232</v>
      </c>
      <c r="F93" s="5">
        <v>8411074732</v>
      </c>
      <c r="G93" s="5">
        <v>7051339261</v>
      </c>
      <c r="I93" s="5">
        <v>8411074732</v>
      </c>
      <c r="J93" s="5">
        <v>9010481627</v>
      </c>
      <c r="K93" s="5">
        <v>6419019552</v>
      </c>
      <c r="L93" s="5">
        <v>6675317332</v>
      </c>
      <c r="M93" s="5">
        <v>5767349314</v>
      </c>
      <c r="N93" s="5">
        <v>3982632373</v>
      </c>
    </row>
    <row r="94" spans="3:14" ht="15.5" x14ac:dyDescent="0.35">
      <c r="C94" t="s">
        <v>116</v>
      </c>
      <c r="D94" s="5">
        <v>614730591</v>
      </c>
      <c r="E94" s="5">
        <v>1342913968</v>
      </c>
      <c r="F94" s="5">
        <v>1398262824</v>
      </c>
      <c r="G94" s="5">
        <v>1440898852</v>
      </c>
      <c r="I94" s="5">
        <v>1398262824</v>
      </c>
      <c r="J94" s="5">
        <v>867260591</v>
      </c>
      <c r="K94" s="5">
        <v>3409548943</v>
      </c>
      <c r="L94" s="5">
        <v>8394184912</v>
      </c>
      <c r="M94" s="5">
        <v>4408305349</v>
      </c>
      <c r="N94" s="5">
        <v>1686257603</v>
      </c>
    </row>
    <row r="95" spans="3:14" ht="15.5" x14ac:dyDescent="0.35">
      <c r="C95" t="s">
        <v>117</v>
      </c>
      <c r="F95" s="5">
        <v>162200000</v>
      </c>
      <c r="I95" s="5">
        <v>162200000</v>
      </c>
      <c r="K95" s="5">
        <v>3345092133</v>
      </c>
      <c r="L95" s="5">
        <v>507000000</v>
      </c>
    </row>
    <row r="96" spans="3:14" ht="15.5" x14ac:dyDescent="0.35">
      <c r="C96" t="s">
        <v>122</v>
      </c>
      <c r="D96" s="5">
        <v>1460739594</v>
      </c>
      <c r="E96" s="5">
        <v>1042212328</v>
      </c>
      <c r="F96" s="5">
        <v>1023510123</v>
      </c>
      <c r="G96" s="5">
        <v>1928541673</v>
      </c>
      <c r="I96" s="5">
        <v>1023510123</v>
      </c>
      <c r="J96" s="5">
        <v>1049400998</v>
      </c>
      <c r="K96" s="5">
        <v>429171917</v>
      </c>
      <c r="L96" s="5">
        <v>269161426</v>
      </c>
      <c r="M96" s="5">
        <v>210563940</v>
      </c>
      <c r="N96" s="5">
        <v>144265352</v>
      </c>
    </row>
    <row r="97" spans="2:14" ht="15.5" x14ac:dyDescent="0.35">
      <c r="C97" t="s">
        <v>123</v>
      </c>
      <c r="D97" s="5">
        <v>1460739594</v>
      </c>
      <c r="E97" s="5">
        <v>1042212328</v>
      </c>
      <c r="F97" s="5">
        <v>1023510123</v>
      </c>
      <c r="G97" s="5">
        <v>1928541673</v>
      </c>
      <c r="I97" s="5">
        <v>1023510123</v>
      </c>
      <c r="J97" s="5">
        <v>1049400998</v>
      </c>
      <c r="K97" s="5">
        <v>429171917</v>
      </c>
      <c r="L97" s="5">
        <v>269161426</v>
      </c>
      <c r="M97" s="5">
        <v>210563940</v>
      </c>
      <c r="N97" s="5">
        <v>144265352</v>
      </c>
    </row>
    <row r="98" spans="2:14" ht="15.5" x14ac:dyDescent="0.35">
      <c r="C98" t="s">
        <v>124</v>
      </c>
      <c r="D98" s="5">
        <v>11315367141</v>
      </c>
      <c r="E98" s="5">
        <v>12563556055</v>
      </c>
      <c r="F98" s="5">
        <v>12137572488</v>
      </c>
      <c r="G98" s="5">
        <v>10709919449</v>
      </c>
      <c r="I98" s="5">
        <v>12137572488</v>
      </c>
      <c r="J98" s="5">
        <v>11623352268</v>
      </c>
      <c r="K98" s="5">
        <v>13789200640</v>
      </c>
      <c r="L98" s="5">
        <v>15845663670</v>
      </c>
      <c r="M98" s="5">
        <v>10386218603</v>
      </c>
      <c r="N98" s="5">
        <v>5813155328</v>
      </c>
    </row>
    <row r="99" spans="2:14" ht="15.5" x14ac:dyDescent="0.35">
      <c r="C99" t="s">
        <v>125</v>
      </c>
    </row>
    <row r="100" spans="2:14" ht="15.5" x14ac:dyDescent="0.35">
      <c r="C100" t="s">
        <v>126</v>
      </c>
      <c r="D100" s="5">
        <v>56374878600</v>
      </c>
      <c r="E100" s="5">
        <v>56374878600</v>
      </c>
      <c r="F100" s="5">
        <v>56250337850</v>
      </c>
      <c r="G100" s="5">
        <v>56250080300</v>
      </c>
      <c r="I100" s="5">
        <v>56250337850</v>
      </c>
      <c r="J100" s="5">
        <v>56250000000</v>
      </c>
      <c r="K100" s="5">
        <v>45000000000</v>
      </c>
      <c r="L100" s="5">
        <v>35250000000</v>
      </c>
      <c r="M100" s="5">
        <v>250000000</v>
      </c>
      <c r="N100" s="5">
        <v>250000000</v>
      </c>
    </row>
    <row r="101" spans="2:14" ht="15.5" x14ac:dyDescent="0.35">
      <c r="C101" t="s">
        <v>127</v>
      </c>
      <c r="E101" s="5">
        <v>47033215432</v>
      </c>
      <c r="F101" s="5">
        <v>966880660</v>
      </c>
      <c r="I101" s="5">
        <v>966880660</v>
      </c>
      <c r="K101" s="5">
        <v>964515710</v>
      </c>
      <c r="L101" s="5">
        <v>964515710</v>
      </c>
    </row>
    <row r="102" spans="2:14" ht="15.5" x14ac:dyDescent="0.35">
      <c r="C102" t="s">
        <v>128</v>
      </c>
      <c r="D102" s="5">
        <v>33359354074</v>
      </c>
      <c r="E102" s="5">
        <v>32974053112</v>
      </c>
      <c r="F102" s="5">
        <v>31133485464</v>
      </c>
      <c r="G102" s="5">
        <v>30468232867</v>
      </c>
      <c r="I102" s="5">
        <v>31133485464</v>
      </c>
      <c r="J102" s="5">
        <v>26145570154</v>
      </c>
      <c r="K102" s="5">
        <v>18630810131</v>
      </c>
      <c r="L102" s="5">
        <v>16927135020</v>
      </c>
      <c r="M102" s="5">
        <v>17156673279</v>
      </c>
      <c r="N102" s="5">
        <v>8549895542</v>
      </c>
    </row>
    <row r="103" spans="2:14" ht="15.5" x14ac:dyDescent="0.35">
      <c r="C103" t="s">
        <v>257</v>
      </c>
      <c r="D103" s="5">
        <v>13000000000</v>
      </c>
      <c r="E103" s="5">
        <v>9000000000</v>
      </c>
      <c r="F103" s="5">
        <v>9000000000</v>
      </c>
      <c r="G103" s="5">
        <v>9000000000</v>
      </c>
      <c r="I103" s="5">
        <v>9000000000</v>
      </c>
      <c r="J103" s="5">
        <v>9000000000</v>
      </c>
      <c r="K103" s="5">
        <v>3791988862</v>
      </c>
      <c r="L103" s="5">
        <v>100000000</v>
      </c>
    </row>
    <row r="104" spans="2:14" ht="15.5" x14ac:dyDescent="0.35">
      <c r="C104" t="s">
        <v>258</v>
      </c>
      <c r="D104" s="5">
        <v>20359354074</v>
      </c>
      <c r="E104" s="5">
        <v>23974053112</v>
      </c>
      <c r="F104" s="5">
        <v>22133485464</v>
      </c>
      <c r="G104" s="5">
        <v>21468232867</v>
      </c>
      <c r="I104" s="5">
        <v>22133485464</v>
      </c>
      <c r="J104" s="5">
        <v>17145570154</v>
      </c>
      <c r="K104" s="5">
        <v>14838821269</v>
      </c>
      <c r="L104" s="5">
        <v>16827135020</v>
      </c>
      <c r="M104" s="5">
        <v>17156673279</v>
      </c>
      <c r="N104" s="5">
        <v>8549895542</v>
      </c>
    </row>
    <row r="105" spans="2:14" ht="15.5" x14ac:dyDescent="0.35">
      <c r="C105" t="s">
        <v>259</v>
      </c>
      <c r="D105" s="5">
        <v>33359354074</v>
      </c>
      <c r="E105" s="5">
        <v>32974053112</v>
      </c>
      <c r="F105" s="5">
        <v>31133485464</v>
      </c>
      <c r="G105" s="5">
        <v>30468232867</v>
      </c>
      <c r="I105" s="5">
        <v>31133485464</v>
      </c>
      <c r="J105" s="5">
        <v>26145570154</v>
      </c>
      <c r="K105" s="5">
        <v>18630810131</v>
      </c>
      <c r="L105" s="5">
        <v>16927135020</v>
      </c>
      <c r="M105" s="5">
        <v>17156673279</v>
      </c>
      <c r="N105" s="5">
        <v>8549895542</v>
      </c>
    </row>
    <row r="106" spans="2:14" ht="15.5" x14ac:dyDescent="0.35">
      <c r="C106" t="s">
        <v>260</v>
      </c>
      <c r="D106" s="5">
        <v>497687358</v>
      </c>
      <c r="E106" s="5">
        <v>560784045</v>
      </c>
      <c r="F106" s="5">
        <v>692942453</v>
      </c>
      <c r="G106" s="5">
        <v>676919467</v>
      </c>
      <c r="I106" s="5">
        <v>692942453</v>
      </c>
      <c r="J106" s="5">
        <v>648772674</v>
      </c>
      <c r="K106" s="5">
        <v>766810155</v>
      </c>
      <c r="L106" s="5">
        <v>670291775</v>
      </c>
      <c r="M106" s="5">
        <v>409613588</v>
      </c>
      <c r="N106" s="5">
        <v>351999588</v>
      </c>
    </row>
    <row r="107" spans="2:14" ht="15.5" x14ac:dyDescent="0.35">
      <c r="C107" t="s">
        <v>10</v>
      </c>
      <c r="D107" s="5">
        <v>137185046756</v>
      </c>
      <c r="E107" s="5">
        <v>136862842481</v>
      </c>
      <c r="F107" s="5">
        <v>134158107241</v>
      </c>
      <c r="G107" s="5">
        <v>133561999247</v>
      </c>
      <c r="I107" s="5">
        <v>134158107241</v>
      </c>
      <c r="J107" s="5">
        <v>129210547341</v>
      </c>
      <c r="K107" s="5">
        <v>65404305901</v>
      </c>
      <c r="L107" s="5">
        <v>53835126522</v>
      </c>
      <c r="M107" s="5">
        <v>18770226883</v>
      </c>
      <c r="N107" s="5">
        <v>9963846855</v>
      </c>
    </row>
    <row r="108" spans="2:14" ht="15.5" x14ac:dyDescent="0.35">
      <c r="C108" t="s">
        <v>129</v>
      </c>
      <c r="D108" s="5">
        <v>148500413897</v>
      </c>
      <c r="E108" s="5">
        <v>149426398536</v>
      </c>
      <c r="F108" s="5">
        <v>146295679729</v>
      </c>
      <c r="G108" s="5">
        <v>144271918696</v>
      </c>
      <c r="I108" s="5">
        <v>146295679729</v>
      </c>
      <c r="J108" s="5">
        <v>140833899609</v>
      </c>
      <c r="K108" s="5">
        <v>79193506541</v>
      </c>
      <c r="L108" s="5">
        <v>69680790192</v>
      </c>
      <c r="M108" s="5">
        <v>29156445486</v>
      </c>
      <c r="N108" s="5">
        <v>15777002183</v>
      </c>
    </row>
    <row r="109" spans="2:14" ht="15.5" x14ac:dyDescent="0.35">
      <c r="C109" t="s">
        <v>130</v>
      </c>
      <c r="D109" s="5">
        <v>1125006757</v>
      </c>
      <c r="E109" s="5">
        <v>1125006757</v>
      </c>
      <c r="F109" s="5">
        <v>1125006757</v>
      </c>
      <c r="G109" s="5">
        <v>1125001606</v>
      </c>
      <c r="I109" s="5">
        <v>1125006757</v>
      </c>
      <c r="J109" s="5">
        <v>1125000000</v>
      </c>
      <c r="K109" s="5">
        <v>900000000</v>
      </c>
      <c r="L109" s="5">
        <v>35250</v>
      </c>
      <c r="M109" s="5">
        <v>250</v>
      </c>
      <c r="N109" s="5">
        <v>250</v>
      </c>
    </row>
    <row r="111" spans="2:14" ht="15.5" x14ac:dyDescent="0.35">
      <c r="B111" t="s">
        <v>131</v>
      </c>
      <c r="C111" t="s">
        <v>132</v>
      </c>
      <c r="D111" s="5">
        <v>5736477154</v>
      </c>
      <c r="E111" s="5">
        <v>4422984266</v>
      </c>
      <c r="F111" s="5">
        <v>1201156593</v>
      </c>
      <c r="G111" s="5">
        <v>1769165940</v>
      </c>
      <c r="I111" s="5">
        <v>12630629204</v>
      </c>
      <c r="J111" s="5">
        <v>-35078782649</v>
      </c>
      <c r="K111" s="5">
        <v>4982523456</v>
      </c>
      <c r="L111" s="5">
        <v>9892429886</v>
      </c>
      <c r="M111" s="5">
        <v>1007865372</v>
      </c>
      <c r="N111" s="5">
        <v>-1625071571</v>
      </c>
    </row>
    <row r="112" spans="2:14" ht="15.5" x14ac:dyDescent="0.35">
      <c r="C112" t="s">
        <v>133</v>
      </c>
      <c r="D112" s="5">
        <v>56082806411</v>
      </c>
      <c r="E112" s="5">
        <v>55801614165</v>
      </c>
      <c r="F112" s="5">
        <v>56116459653</v>
      </c>
      <c r="G112" s="5">
        <v>55926230405</v>
      </c>
      <c r="I112" s="5">
        <v>215747262398</v>
      </c>
      <c r="J112" s="5">
        <v>202625972745</v>
      </c>
      <c r="K112" s="5">
        <v>179038651641</v>
      </c>
      <c r="L112" s="5">
        <v>151088948211</v>
      </c>
      <c r="M112" s="5">
        <v>128708537112</v>
      </c>
      <c r="N112" s="5">
        <v>98773487554</v>
      </c>
    </row>
    <row r="113" spans="3:14" ht="15.5" x14ac:dyDescent="0.35">
      <c r="C113" t="s">
        <v>134</v>
      </c>
      <c r="D113" s="5">
        <v>-39342744862</v>
      </c>
      <c r="E113" s="5">
        <v>-40559277511</v>
      </c>
      <c r="F113" s="5">
        <v>-44913523909</v>
      </c>
      <c r="G113" s="5">
        <v>-44578050242</v>
      </c>
      <c r="I113" s="5">
        <v>-163648398648</v>
      </c>
      <c r="J113" s="5">
        <v>-194598407991</v>
      </c>
      <c r="K113" s="5">
        <v>-128290097791</v>
      </c>
      <c r="L113" s="5">
        <v>-111972605225</v>
      </c>
      <c r="M113" s="5">
        <v>-101516477995</v>
      </c>
      <c r="N113" s="5">
        <v>-76300184924</v>
      </c>
    </row>
    <row r="114" spans="3:14" ht="15.5" x14ac:dyDescent="0.35">
      <c r="C114" t="s">
        <v>135</v>
      </c>
      <c r="D114" s="5">
        <v>-5313022122</v>
      </c>
      <c r="E114" s="5">
        <v>-5950485788</v>
      </c>
      <c r="F114" s="5">
        <v>-5157686361</v>
      </c>
      <c r="G114" s="5">
        <v>-4996883184</v>
      </c>
      <c r="I114" s="5">
        <v>-20192577516</v>
      </c>
      <c r="J114" s="5">
        <v>-18567426339</v>
      </c>
      <c r="K114" s="5">
        <v>-18962188815</v>
      </c>
      <c r="L114" s="5">
        <v>-15401333543</v>
      </c>
      <c r="M114" s="5">
        <v>-14727520356</v>
      </c>
      <c r="N114" s="5">
        <v>-13083032346</v>
      </c>
    </row>
    <row r="115" spans="3:14" ht="15.5" x14ac:dyDescent="0.35">
      <c r="C115" t="s">
        <v>496</v>
      </c>
      <c r="D115" s="5">
        <v>-4945442782</v>
      </c>
      <c r="E115" s="5">
        <v>-4505078573</v>
      </c>
      <c r="F115" s="5">
        <v>-4586495426</v>
      </c>
      <c r="G115" s="5">
        <v>-4428413053</v>
      </c>
      <c r="I115" s="5">
        <v>-18310024696</v>
      </c>
      <c r="J115" s="5">
        <v>-20487506918</v>
      </c>
      <c r="K115" s="5">
        <v>-15470171961</v>
      </c>
      <c r="L115" s="5">
        <v>-13239711843</v>
      </c>
      <c r="M115" s="5">
        <v>-11102220877</v>
      </c>
      <c r="N115" s="5">
        <v>-10660819682</v>
      </c>
    </row>
    <row r="116" spans="3:14" ht="15.5" x14ac:dyDescent="0.35">
      <c r="C116" t="s">
        <v>613</v>
      </c>
      <c r="F116" s="5">
        <v>-18370</v>
      </c>
      <c r="I116" s="5">
        <v>-18370</v>
      </c>
      <c r="K116" s="5">
        <v>-2612858345</v>
      </c>
      <c r="L116" s="5">
        <v>-43555714</v>
      </c>
      <c r="M116" s="5">
        <v>-23519045</v>
      </c>
      <c r="N116" s="5">
        <v>-8299550</v>
      </c>
    </row>
    <row r="117" spans="3:14" ht="15.5" x14ac:dyDescent="0.35">
      <c r="C117" t="s">
        <v>1052</v>
      </c>
      <c r="D117" s="5">
        <v>61363616</v>
      </c>
      <c r="E117" s="5">
        <v>59409786</v>
      </c>
      <c r="F117" s="5">
        <v>27595726</v>
      </c>
      <c r="G117" s="5">
        <v>78282014</v>
      </c>
      <c r="I117" s="5">
        <v>132165970</v>
      </c>
      <c r="J117" s="5">
        <v>-179936361</v>
      </c>
      <c r="K117" s="5">
        <v>-176209266</v>
      </c>
      <c r="L117" s="5">
        <v>840010</v>
      </c>
      <c r="M117" s="5">
        <v>4145150</v>
      </c>
      <c r="N117" s="5">
        <v>13323000</v>
      </c>
    </row>
    <row r="118" spans="3:14" ht="15.5" x14ac:dyDescent="0.35">
      <c r="C118" t="s">
        <v>137</v>
      </c>
      <c r="D118" s="5">
        <v>-806483107</v>
      </c>
      <c r="E118" s="5">
        <v>-423197813</v>
      </c>
      <c r="F118" s="5">
        <v>-285174720</v>
      </c>
      <c r="G118" s="5">
        <v>-232000000</v>
      </c>
      <c r="I118" s="5">
        <v>-1097779934</v>
      </c>
      <c r="J118" s="5">
        <v>-3871477785</v>
      </c>
      <c r="K118" s="5">
        <v>-8544602007</v>
      </c>
      <c r="L118" s="5">
        <v>-540152010</v>
      </c>
      <c r="M118" s="5">
        <v>-335078617</v>
      </c>
      <c r="N118" s="5">
        <v>-359545623</v>
      </c>
    </row>
    <row r="119" spans="3:14" ht="15.5" x14ac:dyDescent="0.35">
      <c r="C119" t="s">
        <v>139</v>
      </c>
      <c r="D119" s="5">
        <v>133632386</v>
      </c>
      <c r="E119" s="5">
        <v>872452923</v>
      </c>
      <c r="F119" s="5">
        <v>-312928530</v>
      </c>
      <c r="G119" s="5">
        <v>-291792534</v>
      </c>
      <c r="I119" s="5">
        <v>159785156</v>
      </c>
      <c r="J119" s="5">
        <v>63490439722</v>
      </c>
      <c r="K119" s="5">
        <v>-30106365</v>
      </c>
      <c r="L119" s="5">
        <v>20000000000</v>
      </c>
    </row>
    <row r="120" spans="3:14" ht="15.5" x14ac:dyDescent="0.35">
      <c r="C120" t="s">
        <v>140</v>
      </c>
      <c r="D120" s="5">
        <v>-2678367164</v>
      </c>
      <c r="E120" s="5">
        <v>-874727504</v>
      </c>
      <c r="F120" s="5">
        <v>-5352142978</v>
      </c>
      <c r="G120" s="5">
        <v>-1259639851</v>
      </c>
      <c r="I120" s="5">
        <v>-8275743954</v>
      </c>
      <c r="J120" s="5">
        <v>-14143470082</v>
      </c>
      <c r="K120" s="5">
        <v>-3535922520</v>
      </c>
      <c r="L120" s="5">
        <v>-26067880324</v>
      </c>
      <c r="M120" s="5">
        <v>-847521849</v>
      </c>
      <c r="N120" s="5">
        <v>-2982330203</v>
      </c>
    </row>
    <row r="121" spans="3:14" ht="15.5" x14ac:dyDescent="0.35">
      <c r="C121" t="s">
        <v>143</v>
      </c>
      <c r="D121" s="5">
        <v>-1887256054</v>
      </c>
      <c r="E121" s="5">
        <v>-498559060</v>
      </c>
      <c r="F121" s="5">
        <v>-5229920757</v>
      </c>
      <c r="G121" s="5">
        <v>-940750962</v>
      </c>
      <c r="I121" s="5">
        <v>-6397636541</v>
      </c>
      <c r="J121" s="5">
        <v>-11191914516</v>
      </c>
      <c r="K121" s="5">
        <v>-2181422519</v>
      </c>
      <c r="L121" s="5">
        <v>-24096971235</v>
      </c>
      <c r="M121" s="5">
        <v>-523521849</v>
      </c>
      <c r="N121" s="5">
        <v>-2026330203</v>
      </c>
    </row>
    <row r="122" spans="3:14" ht="15.5" x14ac:dyDescent="0.35">
      <c r="C122" t="s">
        <v>483</v>
      </c>
      <c r="K122" s="5">
        <v>-919000000</v>
      </c>
    </row>
    <row r="123" spans="3:14" ht="15.5" x14ac:dyDescent="0.35">
      <c r="C123" t="s">
        <v>331</v>
      </c>
      <c r="L123" s="5">
        <v>-1800000000</v>
      </c>
    </row>
    <row r="124" spans="3:14" ht="15.5" x14ac:dyDescent="0.35">
      <c r="C124" t="s">
        <v>268</v>
      </c>
      <c r="D124" s="5">
        <v>-791111110</v>
      </c>
      <c r="E124" s="5">
        <v>-376168444</v>
      </c>
      <c r="F124" s="5">
        <v>-122222221</v>
      </c>
      <c r="G124" s="5">
        <v>-318888889</v>
      </c>
      <c r="I124" s="5">
        <v>-1878107413</v>
      </c>
      <c r="J124" s="5">
        <v>-2951555566</v>
      </c>
      <c r="K124" s="5">
        <v>-435500001</v>
      </c>
      <c r="L124" s="5">
        <v>-170909089</v>
      </c>
      <c r="M124" s="5">
        <v>-324000000</v>
      </c>
      <c r="N124" s="5">
        <v>-956000000</v>
      </c>
    </row>
    <row r="125" spans="3:14" ht="15.5" x14ac:dyDescent="0.35">
      <c r="C125" t="s">
        <v>148</v>
      </c>
      <c r="D125" s="5">
        <v>133632386</v>
      </c>
      <c r="E125" s="5">
        <v>872452923</v>
      </c>
      <c r="F125" s="5">
        <v>-312928530</v>
      </c>
      <c r="G125" s="5">
        <v>-291792534</v>
      </c>
      <c r="I125" s="5">
        <v>159785156</v>
      </c>
      <c r="J125" s="5">
        <v>63490439722</v>
      </c>
      <c r="K125" s="5">
        <v>-30106365</v>
      </c>
      <c r="L125" s="5">
        <v>20000000000</v>
      </c>
    </row>
    <row r="126" spans="3:14" ht="15.5" x14ac:dyDescent="0.35">
      <c r="C126" t="s">
        <v>587</v>
      </c>
      <c r="E126" s="5">
        <v>124540750</v>
      </c>
      <c r="F126" s="5">
        <v>257550</v>
      </c>
      <c r="G126" s="5">
        <v>80300</v>
      </c>
      <c r="I126" s="5">
        <v>337850</v>
      </c>
      <c r="J126" s="5">
        <v>11250000000</v>
      </c>
      <c r="L126" s="5">
        <v>20000000000</v>
      </c>
    </row>
    <row r="127" spans="3:14" ht="15.5" x14ac:dyDescent="0.35">
      <c r="C127" t="s">
        <v>127</v>
      </c>
      <c r="E127" s="5">
        <v>871785250</v>
      </c>
      <c r="F127" s="5">
        <v>1802850</v>
      </c>
      <c r="G127" s="5">
        <v>562100</v>
      </c>
      <c r="I127" s="5">
        <v>2364950</v>
      </c>
      <c r="J127" s="5">
        <v>51300000000</v>
      </c>
    </row>
    <row r="128" spans="3:14" ht="15.5" x14ac:dyDescent="0.35">
      <c r="C128" t="s">
        <v>625</v>
      </c>
      <c r="I128" s="5">
        <v>1215000000</v>
      </c>
      <c r="J128" s="5">
        <v>450000000</v>
      </c>
    </row>
    <row r="129" spans="2:14" ht="15.5" x14ac:dyDescent="0.35">
      <c r="C129" t="s">
        <v>153</v>
      </c>
      <c r="D129" s="5">
        <v>-209239070</v>
      </c>
      <c r="E129" s="5">
        <v>-208196351</v>
      </c>
      <c r="F129" s="5">
        <v>-207158829</v>
      </c>
      <c r="G129" s="5">
        <v>-206126478</v>
      </c>
      <c r="I129" s="5">
        <v>-700408181</v>
      </c>
      <c r="J129" s="5">
        <v>-36816892</v>
      </c>
    </row>
    <row r="130" spans="2:14" ht="15.5" x14ac:dyDescent="0.35">
      <c r="C130" t="s">
        <v>1540</v>
      </c>
      <c r="D130" s="5">
        <v>492030037</v>
      </c>
      <c r="E130" s="5">
        <v>214190500</v>
      </c>
      <c r="F130" s="5">
        <v>-742744790</v>
      </c>
      <c r="J130" s="5">
        <v>742744790</v>
      </c>
    </row>
    <row r="131" spans="2:14" ht="15.5" x14ac:dyDescent="0.35">
      <c r="C131" t="s">
        <v>289</v>
      </c>
      <c r="D131" s="5">
        <v>-149158581</v>
      </c>
      <c r="E131" s="5">
        <v>-129867226</v>
      </c>
      <c r="F131" s="5">
        <v>634914689</v>
      </c>
      <c r="G131" s="5">
        <v>-86308456</v>
      </c>
      <c r="I131" s="5">
        <v>-357509463</v>
      </c>
      <c r="J131" s="5">
        <v>-215488176</v>
      </c>
      <c r="K131" s="5">
        <v>-30106365</v>
      </c>
    </row>
    <row r="132" spans="2:14" ht="15.5" x14ac:dyDescent="0.35">
      <c r="C132" t="s">
        <v>157</v>
      </c>
      <c r="D132" s="5">
        <v>3191742376</v>
      </c>
      <c r="E132" s="5">
        <v>4420709685</v>
      </c>
      <c r="F132" s="5">
        <v>-4463914915</v>
      </c>
      <c r="G132" s="5">
        <v>217733555</v>
      </c>
      <c r="I132" s="5">
        <v>4514670406</v>
      </c>
      <c r="J132" s="5">
        <v>14268186991</v>
      </c>
      <c r="K132" s="5">
        <v>1416494571</v>
      </c>
      <c r="L132" s="5">
        <v>3824549562</v>
      </c>
      <c r="M132" s="5">
        <v>160343523</v>
      </c>
      <c r="N132" s="5">
        <v>-4607401774</v>
      </c>
    </row>
    <row r="133" spans="2:14" ht="15.5" x14ac:dyDescent="0.35">
      <c r="C133" t="s">
        <v>158</v>
      </c>
      <c r="E133" s="5">
        <v>25350528231</v>
      </c>
      <c r="I133" s="5">
        <v>20835857825</v>
      </c>
      <c r="J133" s="5">
        <v>6567670834</v>
      </c>
      <c r="K133" s="5">
        <v>5151176263</v>
      </c>
      <c r="L133" s="5">
        <v>1326626701</v>
      </c>
      <c r="M133" s="5">
        <v>1166283178</v>
      </c>
      <c r="N133" s="5">
        <v>5773684952</v>
      </c>
    </row>
    <row r="134" spans="2:14" ht="15.5" x14ac:dyDescent="0.35">
      <c r="C134" t="s">
        <v>159</v>
      </c>
      <c r="D134" s="5">
        <v>3191742376</v>
      </c>
      <c r="E134" s="5">
        <v>29771237916</v>
      </c>
      <c r="F134" s="5">
        <v>-4463914915</v>
      </c>
      <c r="G134" s="5">
        <v>217733555</v>
      </c>
      <c r="I134" s="5">
        <v>25350528231</v>
      </c>
      <c r="J134" s="5">
        <v>20835857825</v>
      </c>
      <c r="K134" s="5">
        <v>6567670834</v>
      </c>
      <c r="L134" s="5">
        <v>5151176263</v>
      </c>
      <c r="M134" s="5">
        <v>1326626701</v>
      </c>
      <c r="N134" s="5">
        <v>1166283178</v>
      </c>
    </row>
    <row r="136" spans="2:14" ht="15.5" x14ac:dyDescent="0.35">
      <c r="B136" t="s">
        <v>160</v>
      </c>
      <c r="C136" t="s">
        <v>12</v>
      </c>
      <c r="D136" s="5">
        <v>1130000000</v>
      </c>
      <c r="E136" s="5">
        <v>1130000000</v>
      </c>
      <c r="F136" s="5">
        <v>1130000000</v>
      </c>
      <c r="G136" s="5">
        <v>1130000000</v>
      </c>
      <c r="I136" s="5">
        <v>1130000000</v>
      </c>
      <c r="J136" s="5">
        <v>1120000000</v>
      </c>
      <c r="K136" s="5">
        <v>900000000</v>
      </c>
      <c r="L136" s="5">
        <v>0</v>
      </c>
      <c r="M136" s="5">
        <v>0</v>
      </c>
      <c r="N136" s="5">
        <v>0</v>
      </c>
    </row>
    <row r="137" spans="2:14" ht="15.5" x14ac:dyDescent="0.35">
      <c r="C137" t="s">
        <v>161</v>
      </c>
      <c r="D137" s="6">
        <v>0.34</v>
      </c>
      <c r="E137" s="6">
        <v>1.64</v>
      </c>
      <c r="F137" s="6">
        <v>0.59</v>
      </c>
      <c r="G137" s="6">
        <v>0.62</v>
      </c>
    </row>
    <row r="138" spans="2:14" ht="15.5" x14ac:dyDescent="0.35">
      <c r="C138" t="s">
        <v>162</v>
      </c>
      <c r="D138" s="6">
        <v>1808.82</v>
      </c>
      <c r="E138" s="6">
        <v>202.44</v>
      </c>
      <c r="F138" s="6">
        <v>223.73</v>
      </c>
      <c r="G138" s="6">
        <v>195.16</v>
      </c>
    </row>
    <row r="139" spans="2:14" ht="15.5" x14ac:dyDescent="0.35">
      <c r="C139" t="s">
        <v>61</v>
      </c>
      <c r="D139" s="6">
        <v>12.48</v>
      </c>
      <c r="E139" s="6">
        <v>6.65</v>
      </c>
      <c r="F139" s="6">
        <v>2.65</v>
      </c>
      <c r="G139" s="6">
        <v>2.4300000000000002</v>
      </c>
    </row>
    <row r="140" spans="2:14" ht="15.5" x14ac:dyDescent="0.35">
      <c r="C140" t="s">
        <v>163</v>
      </c>
      <c r="D140" s="5">
        <v>1930000000</v>
      </c>
      <c r="E140" s="5">
        <v>3740000000</v>
      </c>
      <c r="F140" s="5">
        <v>2690000000</v>
      </c>
      <c r="G140" s="5">
        <v>2300000000</v>
      </c>
    </row>
    <row r="141" spans="2:14" ht="15.5" x14ac:dyDescent="0.35">
      <c r="C141" t="s">
        <v>164</v>
      </c>
      <c r="D141" s="6">
        <v>2.5999999999999999E-3</v>
      </c>
      <c r="E141" s="6">
        <v>1.23E-2</v>
      </c>
      <c r="F141" s="6">
        <v>4.5000000000000005E-3</v>
      </c>
      <c r="G141" s="6">
        <v>4.7999999999999996E-3</v>
      </c>
    </row>
    <row r="142" spans="2:14" ht="15.5" x14ac:dyDescent="0.35">
      <c r="C142" t="s">
        <v>165</v>
      </c>
      <c r="D142" s="6">
        <v>2.8000000000000004E-3</v>
      </c>
      <c r="E142" s="6">
        <v>1.3500000000000002E-2</v>
      </c>
      <c r="F142" s="6">
        <v>5.0000000000000001E-3</v>
      </c>
      <c r="G142" s="6">
        <v>5.1999999999999998E-3</v>
      </c>
    </row>
    <row r="143" spans="2:14" ht="15.5" x14ac:dyDescent="0.35">
      <c r="C143" t="s">
        <v>166</v>
      </c>
      <c r="D143" s="6">
        <v>2.7000000000000001E-3</v>
      </c>
      <c r="E143" s="6">
        <v>1.6200000000000003E-2</v>
      </c>
      <c r="F143" s="6">
        <v>7.7000000000000002E-3</v>
      </c>
      <c r="G143" s="6">
        <v>5.4000000000000003E-3</v>
      </c>
    </row>
    <row r="144" spans="2:14" ht="15.5" x14ac:dyDescent="0.35">
      <c r="C144" t="s">
        <v>167</v>
      </c>
      <c r="D144" s="6">
        <v>6.97</v>
      </c>
      <c r="E144" s="6">
        <v>41.08</v>
      </c>
      <c r="G144" s="6">
        <v>11.89</v>
      </c>
    </row>
    <row r="145" spans="3:14" ht="15.5" x14ac:dyDescent="0.35">
      <c r="C145" t="s">
        <v>168</v>
      </c>
      <c r="D145" s="5">
        <v>137000000000</v>
      </c>
      <c r="E145" s="5">
        <v>137000000000</v>
      </c>
      <c r="F145" s="5">
        <v>134000000000</v>
      </c>
      <c r="G145" s="5">
        <v>134000000000</v>
      </c>
    </row>
    <row r="146" spans="3:14" ht="15.5" x14ac:dyDescent="0.35">
      <c r="C146" t="s">
        <v>169</v>
      </c>
      <c r="D146" s="6">
        <v>5.0599999999999996</v>
      </c>
      <c r="E146" s="6">
        <v>2.74</v>
      </c>
      <c r="F146" s="6">
        <v>1.1100000000000001</v>
      </c>
      <c r="G146" s="6">
        <v>1.02</v>
      </c>
    </row>
    <row r="147" spans="3:14" ht="15.5" x14ac:dyDescent="0.35">
      <c r="C147" t="s">
        <v>170</v>
      </c>
      <c r="D147" s="6">
        <v>121.5</v>
      </c>
      <c r="E147" s="6">
        <v>121.16</v>
      </c>
      <c r="F147" s="6">
        <v>118.63</v>
      </c>
      <c r="G147" s="6">
        <v>118.12</v>
      </c>
    </row>
    <row r="148" spans="3:14" ht="15.5" x14ac:dyDescent="0.35">
      <c r="C148" t="s">
        <v>171</v>
      </c>
      <c r="D148" s="6">
        <v>5.15</v>
      </c>
      <c r="E148" s="6">
        <v>2.79</v>
      </c>
      <c r="F148" s="6">
        <v>1.1299999999999999</v>
      </c>
      <c r="G148" s="6">
        <v>1.04</v>
      </c>
    </row>
    <row r="149" spans="3:14" ht="15.5" x14ac:dyDescent="0.35">
      <c r="C149" t="s">
        <v>172</v>
      </c>
      <c r="D149" s="6">
        <v>119.45</v>
      </c>
      <c r="E149" s="6">
        <v>119.08</v>
      </c>
      <c r="F149" s="6">
        <v>116.53</v>
      </c>
      <c r="G149" s="6">
        <v>115.98</v>
      </c>
    </row>
    <row r="150" spans="3:14" ht="15.5" x14ac:dyDescent="0.35">
      <c r="C150" t="s">
        <v>173</v>
      </c>
      <c r="D150" s="5">
        <v>1000000000</v>
      </c>
      <c r="E150" s="5">
        <v>1000000000</v>
      </c>
      <c r="F150" s="5">
        <v>1000000000</v>
      </c>
      <c r="G150" s="5">
        <v>0</v>
      </c>
    </row>
    <row r="151" spans="3:14" ht="15.5" x14ac:dyDescent="0.35">
      <c r="C151" t="s">
        <v>174</v>
      </c>
      <c r="D151" s="5">
        <v>1000000000</v>
      </c>
      <c r="E151" s="5">
        <v>1000000000</v>
      </c>
      <c r="F151" s="5">
        <v>1000000000</v>
      </c>
      <c r="G151" s="5">
        <v>0</v>
      </c>
    </row>
    <row r="152" spans="3:14" ht="15.5" x14ac:dyDescent="0.35">
      <c r="C152" t="s">
        <v>175</v>
      </c>
      <c r="D152" s="5">
        <v>137000000000</v>
      </c>
      <c r="E152" s="5">
        <v>136000000000</v>
      </c>
      <c r="F152" s="5">
        <v>133000000000</v>
      </c>
      <c r="G152" s="5">
        <v>133000000000</v>
      </c>
    </row>
    <row r="153" spans="3:14" ht="15.5" x14ac:dyDescent="0.35">
      <c r="C153" t="s">
        <v>24</v>
      </c>
      <c r="D153" s="5">
        <v>1000000000</v>
      </c>
      <c r="E153" s="5">
        <v>2000000000</v>
      </c>
      <c r="F153" s="5">
        <v>2000000000</v>
      </c>
      <c r="G153" s="5">
        <v>1000000000</v>
      </c>
    </row>
    <row r="154" spans="3:14" ht="15.5" x14ac:dyDescent="0.35">
      <c r="C154" t="s">
        <v>21</v>
      </c>
      <c r="D154" s="5">
        <v>-32000000000</v>
      </c>
      <c r="E154" s="5">
        <v>-28000000000</v>
      </c>
      <c r="F154" s="5">
        <v>-21000000000</v>
      </c>
      <c r="G154" s="5">
        <v>-29000000000</v>
      </c>
    </row>
    <row r="155" spans="3:14" ht="15.5" x14ac:dyDescent="0.35">
      <c r="C155" t="s">
        <v>176</v>
      </c>
      <c r="D155" s="5">
        <v>96000000000</v>
      </c>
      <c r="E155" s="5">
        <v>96000000000</v>
      </c>
      <c r="F155" s="5">
        <v>93000000000</v>
      </c>
      <c r="G155" s="5">
        <v>97000000000</v>
      </c>
    </row>
    <row r="156" spans="3:14" ht="15.5" x14ac:dyDescent="0.35">
      <c r="C156" t="s">
        <v>177</v>
      </c>
      <c r="D156" s="5">
        <v>6000000000</v>
      </c>
      <c r="E156" s="5">
        <v>4000000000</v>
      </c>
      <c r="F156" s="5">
        <v>1000000000</v>
      </c>
      <c r="G156" s="5">
        <v>2000000000</v>
      </c>
    </row>
    <row r="157" spans="3:14" ht="15.5" x14ac:dyDescent="0.35">
      <c r="C157" t="s">
        <v>178</v>
      </c>
      <c r="D157" s="5">
        <v>-2000000000</v>
      </c>
      <c r="E157" s="5">
        <v>0</v>
      </c>
      <c r="F157" s="5">
        <v>-5000000000</v>
      </c>
      <c r="G157" s="5">
        <v>-1000000000</v>
      </c>
    </row>
    <row r="158" spans="3:14" ht="15.5" x14ac:dyDescent="0.35">
      <c r="C158" t="s">
        <v>13</v>
      </c>
      <c r="D158" s="5">
        <v>4000000000</v>
      </c>
      <c r="E158" s="5">
        <v>4000000000</v>
      </c>
      <c r="F158" s="5">
        <v>-4000000000</v>
      </c>
      <c r="G158" s="5">
        <v>1000000000</v>
      </c>
    </row>
    <row r="159" spans="3:14" ht="15.5" x14ac:dyDescent="0.35">
      <c r="C159" t="s">
        <v>16</v>
      </c>
      <c r="D159" s="6">
        <v>3.42</v>
      </c>
      <c r="E159" s="6">
        <v>3.49</v>
      </c>
      <c r="F159" s="6">
        <v>-3.58</v>
      </c>
      <c r="G159" s="6">
        <v>0.74</v>
      </c>
    </row>
    <row r="160" spans="3:14" ht="15.5" x14ac:dyDescent="0.35">
      <c r="C160" t="s">
        <v>46</v>
      </c>
      <c r="I160" s="6">
        <v>4.43</v>
      </c>
      <c r="J160" s="6">
        <v>6.68</v>
      </c>
      <c r="K160" s="6">
        <v>12.73</v>
      </c>
      <c r="L160" s="6">
        <v>424104.51</v>
      </c>
      <c r="M160" s="6">
        <v>34966521.740000002</v>
      </c>
      <c r="N160" s="6">
        <v>18905070.91</v>
      </c>
    </row>
    <row r="161" spans="3:14" ht="15.5" x14ac:dyDescent="0.35">
      <c r="C161" t="s">
        <v>60</v>
      </c>
      <c r="I161" s="6">
        <v>29.8</v>
      </c>
      <c r="J161" s="6">
        <v>8.83</v>
      </c>
      <c r="K161" s="5">
        <v>0</v>
      </c>
      <c r="L161" s="5">
        <v>0</v>
      </c>
      <c r="M161" s="5">
        <v>0</v>
      </c>
      <c r="N161" s="5">
        <v>0</v>
      </c>
    </row>
    <row r="162" spans="3:14" ht="15.5" x14ac:dyDescent="0.35">
      <c r="C162" t="s">
        <v>63</v>
      </c>
      <c r="I162" s="6">
        <v>0.69</v>
      </c>
      <c r="J162" s="6">
        <v>0.33</v>
      </c>
      <c r="K162" s="5">
        <v>0</v>
      </c>
      <c r="L162" s="5">
        <v>0</v>
      </c>
      <c r="M162" s="5">
        <v>0</v>
      </c>
      <c r="N162" s="5">
        <v>0</v>
      </c>
    </row>
    <row r="163" spans="3:14" ht="15.5" x14ac:dyDescent="0.35">
      <c r="C163" t="s">
        <v>179</v>
      </c>
      <c r="I163" s="5">
        <v>12760000000</v>
      </c>
      <c r="J163" s="5">
        <v>13060000000</v>
      </c>
      <c r="K163" s="5">
        <v>18700000000</v>
      </c>
      <c r="L163" s="5">
        <v>22180000000</v>
      </c>
      <c r="M163" s="5">
        <v>13980000000</v>
      </c>
      <c r="N163" s="5">
        <v>8740000000</v>
      </c>
    </row>
    <row r="164" spans="3:14" ht="15.5" x14ac:dyDescent="0.35">
      <c r="C164" t="s">
        <v>180</v>
      </c>
      <c r="I164" s="6">
        <v>3.4099999999999998E-2</v>
      </c>
      <c r="J164" s="6">
        <v>5.3399999999999996E-2</v>
      </c>
      <c r="K164" s="6">
        <v>0.14460000000000001</v>
      </c>
      <c r="L164" s="6">
        <v>0.2145</v>
      </c>
      <c r="M164" s="6">
        <v>0.29980000000000001</v>
      </c>
      <c r="N164" s="6">
        <v>0.29960000000000003</v>
      </c>
    </row>
    <row r="165" spans="3:14" ht="15.5" x14ac:dyDescent="0.35">
      <c r="C165" t="s">
        <v>181</v>
      </c>
      <c r="I165" s="6">
        <v>3.7400000000000003E-2</v>
      </c>
      <c r="J165" s="6">
        <v>5.8499999999999996E-2</v>
      </c>
      <c r="K165" s="6">
        <v>0.1772</v>
      </c>
      <c r="L165" s="6">
        <v>0.28120000000000001</v>
      </c>
      <c r="M165" s="6">
        <v>0.47609999999999997</v>
      </c>
      <c r="N165" s="6">
        <v>0.49170000000000003</v>
      </c>
    </row>
    <row r="166" spans="3:14" ht="15.5" x14ac:dyDescent="0.35">
      <c r="C166" t="s">
        <v>182</v>
      </c>
      <c r="I166" s="6">
        <v>4.9699999999999994E-2</v>
      </c>
      <c r="J166" s="6">
        <v>8.3100000000000007E-2</v>
      </c>
      <c r="K166" s="6">
        <v>0.25030000000000002</v>
      </c>
      <c r="L166" s="6">
        <v>0.52700000000000002</v>
      </c>
      <c r="M166" s="6">
        <v>0.78579999999999994</v>
      </c>
      <c r="N166" s="6">
        <v>1.2356</v>
      </c>
    </row>
    <row r="167" spans="3:14" ht="15.5" x14ac:dyDescent="0.35">
      <c r="C167" t="s">
        <v>183</v>
      </c>
      <c r="K167" s="6">
        <v>84.92</v>
      </c>
      <c r="L167" s="6">
        <v>442.15</v>
      </c>
      <c r="M167" s="6">
        <v>485.92</v>
      </c>
      <c r="N167" s="6">
        <v>752.43</v>
      </c>
    </row>
    <row r="168" spans="3:14" ht="15.5" x14ac:dyDescent="0.35">
      <c r="C168" t="s">
        <v>57</v>
      </c>
      <c r="I168" s="6">
        <v>1.1100000000000001</v>
      </c>
      <c r="J168" s="6">
        <v>0.52</v>
      </c>
      <c r="K168" s="5">
        <v>0</v>
      </c>
      <c r="L168" s="5">
        <v>0</v>
      </c>
      <c r="M168" s="5">
        <v>0</v>
      </c>
      <c r="N168" s="5">
        <v>0</v>
      </c>
    </row>
    <row r="169" spans="3:14" ht="15.5" x14ac:dyDescent="0.35">
      <c r="C169" t="s">
        <v>54</v>
      </c>
      <c r="I169" s="6">
        <v>118.63</v>
      </c>
      <c r="J169" s="6">
        <v>114.28</v>
      </c>
      <c r="K169" s="6">
        <v>71.819999999999993</v>
      </c>
      <c r="L169" s="6">
        <v>1508222.26</v>
      </c>
      <c r="M169" s="6">
        <v>73442453.180000007</v>
      </c>
      <c r="N169" s="6">
        <v>38447389.07</v>
      </c>
    </row>
    <row r="170" spans="3:14" ht="15.5" x14ac:dyDescent="0.35">
      <c r="C170" t="s">
        <v>184</v>
      </c>
      <c r="I170" s="6">
        <v>1.1299999999999999</v>
      </c>
      <c r="J170" s="6">
        <v>0.53</v>
      </c>
      <c r="K170" s="5">
        <v>0</v>
      </c>
      <c r="L170" s="5">
        <v>0</v>
      </c>
      <c r="M170" s="5">
        <v>0</v>
      </c>
      <c r="N170" s="5">
        <v>0</v>
      </c>
    </row>
    <row r="171" spans="3:14" ht="15.5" x14ac:dyDescent="0.35">
      <c r="C171" t="s">
        <v>185</v>
      </c>
      <c r="I171" s="6">
        <v>116.53</v>
      </c>
      <c r="J171" s="6">
        <v>112.05</v>
      </c>
      <c r="K171" s="6">
        <v>68.89</v>
      </c>
      <c r="L171" s="6">
        <v>1508222.26</v>
      </c>
      <c r="M171" s="6">
        <v>73442453.180000007</v>
      </c>
      <c r="N171" s="6">
        <v>38447389.07</v>
      </c>
    </row>
    <row r="172" spans="3:14" ht="15.5" x14ac:dyDescent="0.35">
      <c r="C172" t="s">
        <v>186</v>
      </c>
      <c r="I172" s="5">
        <v>1000000000</v>
      </c>
      <c r="J172" s="5">
        <v>1000000000</v>
      </c>
      <c r="K172" s="5">
        <v>0</v>
      </c>
    </row>
    <row r="173" spans="3:14" ht="15.5" x14ac:dyDescent="0.35">
      <c r="C173" t="s">
        <v>187</v>
      </c>
      <c r="I173" s="5">
        <v>1000000000</v>
      </c>
      <c r="J173" s="5">
        <v>1000000000</v>
      </c>
      <c r="K173" s="5">
        <v>0</v>
      </c>
    </row>
    <row r="174" spans="3:14" ht="15.5" x14ac:dyDescent="0.35">
      <c r="C174" t="s">
        <v>26</v>
      </c>
      <c r="I174" s="5">
        <v>2000000000</v>
      </c>
      <c r="J174" s="5">
        <v>1000000000</v>
      </c>
      <c r="K174" s="5">
        <v>0</v>
      </c>
    </row>
    <row r="175" spans="3:14" ht="15.5" x14ac:dyDescent="0.35">
      <c r="C175" t="s">
        <v>23</v>
      </c>
      <c r="I175" s="5">
        <v>-21000000000</v>
      </c>
      <c r="J175" s="5">
        <v>-19000000000</v>
      </c>
      <c r="K175" s="5">
        <v>-6000000000</v>
      </c>
      <c r="L175" s="5">
        <v>-5000000000</v>
      </c>
      <c r="M175" s="5">
        <v>-1000000000</v>
      </c>
      <c r="N175" s="5">
        <v>-1000000000</v>
      </c>
    </row>
    <row r="176" spans="3:14" ht="15.5" x14ac:dyDescent="0.35">
      <c r="C176" t="s">
        <v>188</v>
      </c>
      <c r="I176" s="5">
        <v>93000000000</v>
      </c>
      <c r="J176" s="5">
        <v>90000000000</v>
      </c>
      <c r="K176" s="5">
        <v>35000000000</v>
      </c>
      <c r="L176" s="5">
        <v>24000000000</v>
      </c>
      <c r="M176" s="5">
        <v>12000000000</v>
      </c>
      <c r="N176" s="5">
        <v>2000000000</v>
      </c>
    </row>
    <row r="177" spans="2:14" ht="15.5" x14ac:dyDescent="0.35">
      <c r="C177" t="s">
        <v>189</v>
      </c>
      <c r="I177" s="5">
        <v>13000000000</v>
      </c>
      <c r="J177" s="5">
        <v>-35000000000</v>
      </c>
      <c r="K177" s="5">
        <v>5000000000</v>
      </c>
      <c r="L177" s="5">
        <v>10000000000</v>
      </c>
      <c r="M177" s="5">
        <v>1000000000</v>
      </c>
      <c r="N177" s="5">
        <v>-2000000000</v>
      </c>
    </row>
    <row r="178" spans="2:14" ht="15.5" x14ac:dyDescent="0.35">
      <c r="C178" t="s">
        <v>190</v>
      </c>
      <c r="I178" s="5">
        <v>-6000000000</v>
      </c>
      <c r="J178" s="5">
        <v>-11000000000</v>
      </c>
      <c r="K178" s="5">
        <v>-2000000000</v>
      </c>
      <c r="L178" s="5">
        <v>-24000000000</v>
      </c>
      <c r="M178" s="5">
        <v>-1000000000</v>
      </c>
      <c r="N178" s="5">
        <v>-2000000000</v>
      </c>
    </row>
    <row r="179" spans="2:14" ht="15.5" x14ac:dyDescent="0.35">
      <c r="C179" t="s">
        <v>15</v>
      </c>
      <c r="I179" s="5">
        <v>6000000000</v>
      </c>
      <c r="J179" s="5">
        <v>-46000000000</v>
      </c>
      <c r="K179" s="5">
        <v>3000000000</v>
      </c>
      <c r="L179" s="5">
        <v>-14000000000</v>
      </c>
      <c r="M179" s="5">
        <v>0</v>
      </c>
      <c r="N179" s="5">
        <v>-4000000000</v>
      </c>
    </row>
    <row r="180" spans="2:14" ht="15.5" x14ac:dyDescent="0.35">
      <c r="C180" t="s">
        <v>17</v>
      </c>
      <c r="I180" s="6">
        <v>5.54</v>
      </c>
      <c r="J180" s="6">
        <v>-41.13</v>
      </c>
      <c r="K180" s="6">
        <v>3.11</v>
      </c>
      <c r="L180" s="6">
        <v>-402965.71</v>
      </c>
      <c r="M180" s="6">
        <v>1937374.09</v>
      </c>
      <c r="N180" s="6">
        <v>-14605607.1</v>
      </c>
    </row>
    <row r="182" spans="2:14" ht="15.5" x14ac:dyDescent="0.35">
      <c r="B182" t="s">
        <v>191</v>
      </c>
      <c r="C182" t="s">
        <v>192</v>
      </c>
      <c r="D182" s="5">
        <v>385000000</v>
      </c>
      <c r="E182" s="5">
        <v>2000000000</v>
      </c>
      <c r="F182" s="5">
        <v>665000000</v>
      </c>
      <c r="G182" s="5">
        <v>695000000</v>
      </c>
      <c r="H182" s="5">
        <v>4000000000</v>
      </c>
      <c r="I182" s="5">
        <v>5000000000</v>
      </c>
      <c r="J182" s="5">
        <v>8000000000</v>
      </c>
      <c r="K182" s="5">
        <v>11000000000</v>
      </c>
      <c r="L182" s="5">
        <v>15000000000</v>
      </c>
      <c r="M182" s="5">
        <v>9000000000</v>
      </c>
      <c r="N182" s="5">
        <v>5000000000</v>
      </c>
    </row>
    <row r="183" spans="2:14" ht="15.5" x14ac:dyDescent="0.35">
      <c r="C183" t="s">
        <v>45</v>
      </c>
      <c r="D183" s="6">
        <v>0.34</v>
      </c>
      <c r="E183" s="6">
        <v>1.63</v>
      </c>
      <c r="F183" s="6">
        <v>0.59</v>
      </c>
      <c r="G183" s="6">
        <v>0.62</v>
      </c>
      <c r="H183" s="6">
        <v>3.95</v>
      </c>
      <c r="I183" s="6">
        <v>4.42</v>
      </c>
      <c r="J183" s="6">
        <v>6.66</v>
      </c>
      <c r="K183" s="6">
        <v>10.16</v>
      </c>
      <c r="L183" s="6">
        <v>13.26</v>
      </c>
      <c r="M183" s="6">
        <v>7.75</v>
      </c>
      <c r="N183" s="6">
        <v>4.1900000000000004</v>
      </c>
    </row>
    <row r="184" spans="2:14" ht="15.5" x14ac:dyDescent="0.35">
      <c r="C184" t="s">
        <v>193</v>
      </c>
      <c r="D184" s="5">
        <v>55000000000</v>
      </c>
      <c r="E184" s="5">
        <v>56000000000</v>
      </c>
      <c r="F184" s="5">
        <v>56000000000</v>
      </c>
      <c r="G184" s="5">
        <v>56000000000</v>
      </c>
      <c r="H184" s="5">
        <v>223000000000</v>
      </c>
      <c r="I184" s="5">
        <v>217000000000</v>
      </c>
      <c r="J184" s="5">
        <v>202000000000</v>
      </c>
      <c r="K184" s="5">
        <v>178000000000</v>
      </c>
      <c r="L184" s="5">
        <v>152000000000</v>
      </c>
      <c r="M184" s="5">
        <v>130000000000</v>
      </c>
      <c r="N184" s="5">
        <v>100000000000</v>
      </c>
    </row>
    <row r="185" spans="2:14" ht="15.5" x14ac:dyDescent="0.35">
      <c r="C185" t="s">
        <v>194</v>
      </c>
      <c r="I185" s="6">
        <v>54.2</v>
      </c>
    </row>
    <row r="186" spans="2:14" ht="15.5" x14ac:dyDescent="0.35">
      <c r="C186" t="s">
        <v>292</v>
      </c>
      <c r="I186" s="6">
        <v>67.290000000000006</v>
      </c>
    </row>
    <row r="187" spans="2:14" ht="15.5" x14ac:dyDescent="0.35">
      <c r="C187" t="s">
        <v>195</v>
      </c>
      <c r="I187" s="6">
        <v>6.95</v>
      </c>
    </row>
    <row r="188" spans="2:14" ht="15.5" x14ac:dyDescent="0.35">
      <c r="C188" t="s">
        <v>293</v>
      </c>
      <c r="I188" s="6">
        <v>1.49E-2</v>
      </c>
    </row>
    <row r="189" spans="2:14" ht="15.5" x14ac:dyDescent="0.35">
      <c r="C189" t="s">
        <v>294</v>
      </c>
      <c r="I189" s="6">
        <v>1.08</v>
      </c>
    </row>
    <row r="190" spans="2:14" ht="15.5" x14ac:dyDescent="0.35">
      <c r="C190" t="s">
        <v>196</v>
      </c>
      <c r="I190" s="6">
        <v>1.77</v>
      </c>
    </row>
    <row r="191" spans="2:14" ht="15.5" x14ac:dyDescent="0.35">
      <c r="C191" t="s">
        <v>295</v>
      </c>
      <c r="I191" s="6">
        <v>18.38</v>
      </c>
    </row>
    <row r="192" spans="2:14" ht="15.5" x14ac:dyDescent="0.35">
      <c r="C192" t="s">
        <v>296</v>
      </c>
      <c r="I192" s="6">
        <v>52.76</v>
      </c>
    </row>
    <row r="193" spans="3:9" ht="15.5" x14ac:dyDescent="0.35">
      <c r="C193" t="s">
        <v>297</v>
      </c>
      <c r="I193" s="6">
        <v>48.22</v>
      </c>
    </row>
    <row r="194" spans="3:9" ht="15.5" x14ac:dyDescent="0.35">
      <c r="C194" t="s">
        <v>298</v>
      </c>
      <c r="I194" s="6">
        <v>19.73</v>
      </c>
    </row>
    <row r="195" spans="3:9" ht="15.5" x14ac:dyDescent="0.35">
      <c r="C195" t="s">
        <v>299</v>
      </c>
      <c r="I195" s="5">
        <v>-2</v>
      </c>
    </row>
    <row r="196" spans="3:9" ht="15.5" x14ac:dyDescent="0.35">
      <c r="C196" t="s">
        <v>300</v>
      </c>
      <c r="I196" s="6">
        <v>-0.69</v>
      </c>
    </row>
    <row r="197" spans="3:9" ht="15.5" x14ac:dyDescent="0.35">
      <c r="C197" t="s">
        <v>301</v>
      </c>
      <c r="I197" s="6">
        <v>3.18</v>
      </c>
    </row>
    <row r="198" spans="3:9" ht="15.5" x14ac:dyDescent="0.35">
      <c r="C198" t="s">
        <v>197</v>
      </c>
      <c r="I198" s="6">
        <v>3.95</v>
      </c>
    </row>
    <row r="199" spans="3:9" ht="15.5" x14ac:dyDescent="0.35">
      <c r="C199" t="s">
        <v>302</v>
      </c>
      <c r="I199" s="6">
        <v>198.45</v>
      </c>
    </row>
    <row r="200" spans="3:9" ht="15.5" x14ac:dyDescent="0.35">
      <c r="C200" t="s">
        <v>198</v>
      </c>
      <c r="D200" s="6">
        <v>29.24</v>
      </c>
    </row>
    <row r="201" spans="3:9" ht="15.5" x14ac:dyDescent="0.35">
      <c r="C201" t="s">
        <v>199</v>
      </c>
      <c r="I201" s="6">
        <v>121.23</v>
      </c>
    </row>
    <row r="202" spans="3:9" ht="15.5" x14ac:dyDescent="0.35">
      <c r="C202" t="s">
        <v>303</v>
      </c>
      <c r="I202" s="6">
        <v>4.0599999999999996</v>
      </c>
    </row>
    <row r="203" spans="3:9" ht="15.5" x14ac:dyDescent="0.35">
      <c r="C203" t="s">
        <v>200</v>
      </c>
      <c r="D203" s="6">
        <v>10.73</v>
      </c>
    </row>
    <row r="204" spans="3:9" ht="15.5" x14ac:dyDescent="0.35">
      <c r="C204" t="s">
        <v>201</v>
      </c>
      <c r="D204" s="6">
        <v>3.63</v>
      </c>
    </row>
    <row r="205" spans="3:9" ht="15.5" x14ac:dyDescent="0.35">
      <c r="C205" t="s">
        <v>202</v>
      </c>
      <c r="D205" s="6">
        <v>0.01</v>
      </c>
    </row>
    <row r="206" spans="3:9" ht="15.5" x14ac:dyDescent="0.35">
      <c r="C206" t="s">
        <v>352</v>
      </c>
      <c r="D206" s="6">
        <v>0.01</v>
      </c>
    </row>
    <row r="207" spans="3:9" ht="15.5" x14ac:dyDescent="0.35">
      <c r="C207" t="s">
        <v>203</v>
      </c>
      <c r="D207" s="6">
        <v>0.08</v>
      </c>
    </row>
    <row r="208" spans="3:9" ht="15.5" x14ac:dyDescent="0.35">
      <c r="C208" t="s">
        <v>204</v>
      </c>
      <c r="D208" s="6">
        <v>0.01</v>
      </c>
    </row>
    <row r="209" spans="3:9" ht="15.5" x14ac:dyDescent="0.35">
      <c r="C209" t="s">
        <v>205</v>
      </c>
      <c r="D209" s="6">
        <v>1.0900000000000001</v>
      </c>
    </row>
    <row r="210" spans="3:9" ht="15.5" x14ac:dyDescent="0.35">
      <c r="C210" t="s">
        <v>304</v>
      </c>
      <c r="I210" s="6">
        <v>25.75</v>
      </c>
    </row>
    <row r="211" spans="3:9" ht="15.5" x14ac:dyDescent="0.35">
      <c r="C211" t="s">
        <v>13</v>
      </c>
      <c r="D211" s="5">
        <v>4000000000</v>
      </c>
    </row>
    <row r="212" spans="3:9" ht="15.5" x14ac:dyDescent="0.35">
      <c r="C212" t="s">
        <v>206</v>
      </c>
      <c r="I212" s="6">
        <v>17.850000000000001</v>
      </c>
    </row>
    <row r="213" spans="3:9" ht="15.5" x14ac:dyDescent="0.35">
      <c r="C213" t="s">
        <v>207</v>
      </c>
      <c r="I213" s="6">
        <v>2.41E-2</v>
      </c>
    </row>
    <row r="214" spans="3:9" ht="15.5" x14ac:dyDescent="0.35">
      <c r="C214" t="s">
        <v>208</v>
      </c>
      <c r="I214" s="6">
        <v>2.6200000000000001E-2</v>
      </c>
    </row>
    <row r="215" spans="3:9" ht="15.5" x14ac:dyDescent="0.35">
      <c r="C215" t="s">
        <v>209</v>
      </c>
      <c r="I215" s="6">
        <v>3.15E-2</v>
      </c>
    </row>
    <row r="216" spans="3:9" ht="15.5" x14ac:dyDescent="0.35">
      <c r="C216" t="s">
        <v>305</v>
      </c>
      <c r="I216" s="6">
        <v>2.41E-2</v>
      </c>
    </row>
    <row r="217" spans="3:9" ht="15.5" x14ac:dyDescent="0.35">
      <c r="C217" t="s">
        <v>210</v>
      </c>
      <c r="D217" s="6">
        <v>4.96</v>
      </c>
    </row>
    <row r="218" spans="3:9" ht="15.5" x14ac:dyDescent="0.35">
      <c r="C218" t="s">
        <v>211</v>
      </c>
      <c r="D218" s="6">
        <v>145.01</v>
      </c>
    </row>
    <row r="219" spans="3:9" ht="15.5" x14ac:dyDescent="0.35">
      <c r="C219" t="s">
        <v>212</v>
      </c>
      <c r="D219" s="6">
        <v>17.739999999999998</v>
      </c>
    </row>
    <row r="220" spans="3:9" ht="15.5" x14ac:dyDescent="0.35">
      <c r="C220" t="s">
        <v>213</v>
      </c>
      <c r="D220" s="6">
        <v>132.22999999999999</v>
      </c>
    </row>
    <row r="221" spans="3:9" ht="15.5" x14ac:dyDescent="0.35">
      <c r="C221" t="s">
        <v>214</v>
      </c>
      <c r="D221" s="6">
        <v>18.36</v>
      </c>
    </row>
    <row r="222" spans="3:9" ht="15.5" x14ac:dyDescent="0.35">
      <c r="C222" t="s">
        <v>306</v>
      </c>
      <c r="I222" s="6">
        <v>1.5</v>
      </c>
    </row>
    <row r="223" spans="3:9" ht="15.5" x14ac:dyDescent="0.35">
      <c r="C223" t="s">
        <v>307</v>
      </c>
      <c r="I223" s="6">
        <v>2.52</v>
      </c>
    </row>
    <row r="224" spans="3:9" ht="15.5" x14ac:dyDescent="0.35">
      <c r="C224" t="s">
        <v>41</v>
      </c>
      <c r="I224" s="5">
        <v>241000000000</v>
      </c>
    </row>
    <row r="225" spans="3:9" ht="15.5" x14ac:dyDescent="0.35">
      <c r="C225" t="s">
        <v>215</v>
      </c>
      <c r="I225" s="5">
        <v>210000000000</v>
      </c>
    </row>
    <row r="226" spans="3:9" ht="15.5" x14ac:dyDescent="0.35">
      <c r="C226" t="s">
        <v>216</v>
      </c>
      <c r="I226" s="5">
        <v>1130000000</v>
      </c>
    </row>
    <row r="227" spans="3:9" ht="15.5" x14ac:dyDescent="0.35">
      <c r="C227" t="s">
        <v>217</v>
      </c>
      <c r="I227" s="6">
        <v>0.20180000000000001</v>
      </c>
    </row>
    <row r="228" spans="3:9" ht="15.5" x14ac:dyDescent="0.35">
      <c r="C228" t="s">
        <v>218</v>
      </c>
      <c r="D228" s="6">
        <v>0.1812</v>
      </c>
    </row>
    <row r="229" spans="3:9" ht="15.5" x14ac:dyDescent="0.35">
      <c r="C229" t="s">
        <v>219</v>
      </c>
      <c r="D229" s="6">
        <v>6.8999999999999999E-3</v>
      </c>
    </row>
    <row r="230" spans="3:9" ht="15.5" x14ac:dyDescent="0.35">
      <c r="C230" t="s">
        <v>220</v>
      </c>
      <c r="D230" s="6">
        <v>6.8999999999999999E-3</v>
      </c>
    </row>
    <row r="231" spans="3:9" ht="15.5" x14ac:dyDescent="0.35">
      <c r="C231" t="s">
        <v>221</v>
      </c>
      <c r="D231" s="6">
        <v>3.27E-2</v>
      </c>
    </row>
    <row r="232" spans="3:9" ht="15.5" x14ac:dyDescent="0.35">
      <c r="C232" t="s">
        <v>222</v>
      </c>
      <c r="D232" s="6">
        <v>-0.14760000000000001</v>
      </c>
    </row>
    <row r="233" spans="3:9" ht="15.5" x14ac:dyDescent="0.35">
      <c r="C233" t="s">
        <v>223</v>
      </c>
      <c r="D233" s="6">
        <v>-0.81480000000000008</v>
      </c>
    </row>
    <row r="234" spans="3:9" ht="15.5" x14ac:dyDescent="0.35">
      <c r="C234" t="s">
        <v>224</v>
      </c>
      <c r="I234" s="5">
        <v>7</v>
      </c>
    </row>
    <row r="235" spans="3:9" ht="15.5" x14ac:dyDescent="0.35">
      <c r="C235" t="s">
        <v>225</v>
      </c>
      <c r="I235" s="6">
        <v>0.39</v>
      </c>
    </row>
    <row r="236" spans="3:9" ht="15.5" x14ac:dyDescent="0.35">
      <c r="C236" t="s">
        <v>226</v>
      </c>
      <c r="I236" s="6">
        <v>0.23</v>
      </c>
    </row>
    <row r="237" spans="3:9" ht="15.5" x14ac:dyDescent="0.35">
      <c r="C237" t="s">
        <v>308</v>
      </c>
      <c r="I237" s="6">
        <v>0.14000000000000001</v>
      </c>
    </row>
    <row r="238" spans="3:9" ht="15.5" x14ac:dyDescent="0.35">
      <c r="C238" t="s">
        <v>228</v>
      </c>
      <c r="I238" s="6">
        <v>0.55000000000000004</v>
      </c>
    </row>
    <row r="239" spans="3:9" ht="15.5" x14ac:dyDescent="0.35">
      <c r="C239" t="s">
        <v>229</v>
      </c>
      <c r="I239" s="6">
        <v>0.36</v>
      </c>
    </row>
    <row r="240" spans="3:9" ht="15.5" x14ac:dyDescent="0.35">
      <c r="C240" t="s">
        <v>230</v>
      </c>
      <c r="I240" s="6">
        <v>0.09</v>
      </c>
    </row>
    <row r="241" spans="3:9" ht="15.5" x14ac:dyDescent="0.35">
      <c r="C241" t="s">
        <v>309</v>
      </c>
      <c r="I241" s="5">
        <v>224000000000</v>
      </c>
    </row>
    <row r="242" spans="3:9" ht="15.5" x14ac:dyDescent="0.35">
      <c r="C242" t="s">
        <v>310</v>
      </c>
      <c r="I242" s="5">
        <v>41000000000</v>
      </c>
    </row>
    <row r="243" spans="3:9" ht="15.5" x14ac:dyDescent="0.35">
      <c r="C243" t="s">
        <v>311</v>
      </c>
      <c r="I243" s="5">
        <v>11000000000</v>
      </c>
    </row>
    <row r="244" spans="3:9" ht="15.5" x14ac:dyDescent="0.35">
      <c r="C244" t="s">
        <v>312</v>
      </c>
      <c r="I244" s="5">
        <v>4000000000</v>
      </c>
    </row>
    <row r="245" spans="3:9" ht="15.5" x14ac:dyDescent="0.35">
      <c r="C245" t="s">
        <v>231</v>
      </c>
      <c r="D245" s="5">
        <v>33000000000</v>
      </c>
    </row>
    <row r="246" spans="3:9" ht="15.5" x14ac:dyDescent="0.35">
      <c r="C246" t="s">
        <v>232</v>
      </c>
      <c r="D246" s="5">
        <v>149000000000</v>
      </c>
    </row>
    <row r="247" spans="3:9" ht="15.5" x14ac:dyDescent="0.35">
      <c r="C247" t="s">
        <v>233</v>
      </c>
      <c r="D247" s="5">
        <v>11000000000</v>
      </c>
    </row>
    <row r="248" spans="3:9" ht="15.5" x14ac:dyDescent="0.35">
      <c r="C248" t="s">
        <v>176</v>
      </c>
      <c r="D248" s="5">
        <v>96000000000</v>
      </c>
    </row>
    <row r="249" spans="3:9" ht="15.5" x14ac:dyDescent="0.35">
      <c r="C249" t="s">
        <v>175</v>
      </c>
      <c r="I249" s="5">
        <v>137000000000</v>
      </c>
    </row>
    <row r="250" spans="3:9" ht="15.5" x14ac:dyDescent="0.35">
      <c r="C250" t="s">
        <v>174</v>
      </c>
      <c r="D250" s="5">
        <v>1000000000</v>
      </c>
    </row>
    <row r="251" spans="3:9" ht="15.5" x14ac:dyDescent="0.35">
      <c r="C251" t="s">
        <v>173</v>
      </c>
      <c r="D251" s="5">
        <v>1000000000</v>
      </c>
    </row>
    <row r="252" spans="3:9" ht="15.5" x14ac:dyDescent="0.35">
      <c r="C252" t="s">
        <v>24</v>
      </c>
      <c r="D252" s="5">
        <v>1000000000</v>
      </c>
    </row>
    <row r="253" spans="3:9" ht="15.5" x14ac:dyDescent="0.35">
      <c r="C253" t="s">
        <v>21</v>
      </c>
      <c r="D253" s="5">
        <v>-32000000000</v>
      </c>
    </row>
    <row r="254" spans="3:9" ht="15.5" x14ac:dyDescent="0.35">
      <c r="C254" t="s">
        <v>234</v>
      </c>
      <c r="I254" s="5">
        <v>137000000000</v>
      </c>
    </row>
    <row r="255" spans="3:9" ht="15.5" x14ac:dyDescent="0.35">
      <c r="C255" t="s">
        <v>313</v>
      </c>
      <c r="I255" s="5">
        <v>13000000000</v>
      </c>
    </row>
    <row r="256" spans="3:9" ht="15.5" x14ac:dyDescent="0.35">
      <c r="C256" t="s">
        <v>314</v>
      </c>
      <c r="I256" s="5">
        <v>-10000000000</v>
      </c>
    </row>
    <row r="257" spans="3:9" ht="15.5" x14ac:dyDescent="0.35">
      <c r="C257" t="s">
        <v>315</v>
      </c>
      <c r="I257" s="5">
        <v>0</v>
      </c>
    </row>
    <row r="258" spans="3:9" ht="15.5" x14ac:dyDescent="0.35">
      <c r="C258" t="s">
        <v>316</v>
      </c>
      <c r="I258" s="5">
        <v>-9000000000</v>
      </c>
    </row>
    <row r="259" spans="3:9" ht="15.5" x14ac:dyDescent="0.35">
      <c r="C259" t="s">
        <v>317</v>
      </c>
      <c r="I259" s="5">
        <v>5000000000</v>
      </c>
    </row>
  </sheetData>
  <pageMargins left="0.7" right="0.7" top="0.75" bottom="0.75" header="0.3" footer="0.3"/>
  <ignoredErrors>
    <ignoredError sqref="A1:N260" numberStoredAsText="1"/>
  </ignoredError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N28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1541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1542</v>
      </c>
      <c r="D2" s="2" vm="265">
        <f ca="1">IFERROR(_xlfn.STOCKHISTORY("XIDX:" &amp; $C$1, D3, , 0, 0, 1), "Libur")</f>
        <v>590</v>
      </c>
      <c r="E2" s="2" vm="50">
        <f ca="1">IFERROR(_xlfn.STOCKHISTORY("XIDX:" &amp; $C$1, E3, , 0, 0, 1), "Libur")</f>
        <v>900</v>
      </c>
      <c r="H2" s="2" vm="50">
        <f ca="1">IFERROR(INDEX(D2:G2,COUNT(D2:G2)),"")</f>
        <v>900</v>
      </c>
      <c r="I2" s="2" vm="212">
        <f t="shared" ref="I2:N2" ca="1" si="0">IFERROR(_xlfn.STOCKHISTORY("XIDX:" &amp; $C$1, I1, , 0, 0, 1), "Libur")</f>
        <v>189</v>
      </c>
      <c r="J2" s="2" vm="266">
        <f t="shared" ca="1" si="0"/>
        <v>90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66282498659</v>
      </c>
      <c r="E4" s="2">
        <f>IFERROR(INDEX(E51:E500,MATCH($C$4,$C$51:$C$500,0)),"")</f>
        <v>72744410050</v>
      </c>
      <c r="H4" s="2">
        <f>IFERROR(SUM(D4:G4)*(4/MAX(1,COUNT(D4:G4))),"")</f>
        <v>278053817418</v>
      </c>
      <c r="I4" s="2">
        <f t="shared" ref="I4:N4" si="1">IFERROR(INDEX(I51:I500,MATCH($C$4,$C$51:$C$500,0)),"")</f>
        <v>328568713042</v>
      </c>
      <c r="J4" s="2">
        <f t="shared" si="1"/>
        <v>449827790397</v>
      </c>
      <c r="K4" s="2">
        <f t="shared" si="1"/>
        <v>456791047874</v>
      </c>
      <c r="L4" s="2">
        <f t="shared" si="1"/>
        <v>322067750949</v>
      </c>
      <c r="M4" s="2">
        <f t="shared" si="1"/>
        <v>215688385268</v>
      </c>
      <c r="N4" s="2">
        <f t="shared" si="1"/>
        <v>150244951958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3311981899</v>
      </c>
      <c r="E5" s="2">
        <f>IFERROR(INDEX(E51:E500,MATCH($C$5,$C$51:$C$500,0)),"")</f>
        <v>-3311981899</v>
      </c>
      <c r="H5" s="2">
        <f>IFERROR(SUM(D5:G5)*(4/MAX(1,COUNT(D5:G5))),"")</f>
        <v>0</v>
      </c>
      <c r="I5" s="2">
        <f t="shared" ref="I5:N5" si="2">IFERROR(INDEX(I51:I500,MATCH($C$5,$C$51:$C$500,0)),"")</f>
        <v>-425622544</v>
      </c>
      <c r="J5" s="2">
        <f t="shared" si="2"/>
        <v>4213084178</v>
      </c>
      <c r="K5" s="2">
        <f t="shared" si="2"/>
        <v>27597848700</v>
      </c>
      <c r="L5" s="2">
        <f t="shared" si="2"/>
        <v>20462269173</v>
      </c>
      <c r="M5" s="2">
        <f t="shared" si="2"/>
        <v>6112445940</v>
      </c>
      <c r="N5" s="2">
        <f t="shared" si="2"/>
        <v>4027846937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177795226449</v>
      </c>
      <c r="E6" s="2">
        <f>IFERROR(INDEX(E51:E500,MATCH($C$6,$C$51:$C$500,0)),"")</f>
        <v>178577134003</v>
      </c>
      <c r="H6" s="2">
        <f>IFERROR(INDEX(D6:G6,COUNT(D6:G6)),"")</f>
        <v>178577134003</v>
      </c>
      <c r="I6" s="2">
        <f t="shared" ref="I6:N6" si="3">IFERROR(INDEX(I51:I500,MATCH($C$6,$C$51:$C$500,0)),"")</f>
        <v>132107087594</v>
      </c>
      <c r="J6" s="2">
        <f t="shared" si="3"/>
        <v>132737375776</v>
      </c>
      <c r="K6" s="2">
        <f t="shared" si="3"/>
        <v>113700874601</v>
      </c>
      <c r="L6" s="2">
        <f t="shared" si="3"/>
        <v>92603025904</v>
      </c>
      <c r="M6" s="2">
        <f t="shared" si="3"/>
        <v>65640756731</v>
      </c>
      <c r="N6" s="2">
        <f t="shared" si="3"/>
        <v>17028310791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3.08</v>
      </c>
      <c r="E7" s="3">
        <f>IFERROR(INDEX(E51:E500,MATCH($C$7,$C$51:$C$500,0))/1000000000,"")</f>
        <v>3.08</v>
      </c>
      <c r="H7" s="3">
        <f>IFERROR(INDEX(D7:G7,COUNT(D7:G7)),"")</f>
        <v>3.08</v>
      </c>
      <c r="I7" s="3">
        <f t="shared" ref="I7:N7" si="4">IFERROR(INDEX(I51:I500,MATCH($C$7,$C$51:$C$500,0))/1000000000,"")</f>
        <v>3.08</v>
      </c>
      <c r="J7" s="3">
        <f t="shared" si="4"/>
        <v>3.08</v>
      </c>
      <c r="K7" s="3">
        <f t="shared" si="4"/>
        <v>1.23</v>
      </c>
      <c r="L7" s="3">
        <f t="shared" si="4"/>
        <v>1.23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9000000000</v>
      </c>
      <c r="E8" s="2">
        <f>IFERROR(INDEX(E51:E500,MATCH("Free cash flow (Quarter)",$C$51:$C$500,0)),"")</f>
        <v>-11000000000</v>
      </c>
      <c r="H8" s="2">
        <f>IFERROR(INDEX(D8:G8,COUNT(D8:G8)),"")</f>
        <v>-11000000000</v>
      </c>
      <c r="I8" s="2">
        <f t="shared" ref="I8:N8" si="5">IFERROR(INDEX(I51:I500,MATCH($C$8,$C$51:$C$500,0)),"")</f>
        <v>22000000000</v>
      </c>
      <c r="J8" s="2">
        <f t="shared" si="5"/>
        <v>-90000000000</v>
      </c>
      <c r="K8" s="2">
        <f t="shared" si="5"/>
        <v>9000000000</v>
      </c>
      <c r="L8" s="2">
        <f t="shared" si="5"/>
        <v>5000000000</v>
      </c>
      <c r="M8" s="2">
        <f t="shared" si="5"/>
        <v>-16000000000</v>
      </c>
      <c r="N8" s="2">
        <f t="shared" si="5"/>
        <v>-14000000000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2.82</v>
      </c>
      <c r="E9" s="3">
        <f>IFERROR(INDEX(E51:E500,MATCH("Free cash flow per share (Quarter)",$C$51:$C$500,0)),"")</f>
        <v>-3.68</v>
      </c>
      <c r="H9" s="3">
        <f>IFERROR(INDEX(D9:G9,COUNT(D9:G9)),"")</f>
        <v>-3.68</v>
      </c>
      <c r="I9" s="3">
        <f t="shared" ref="I9:N9" si="6">IFERROR(INDEX(I51:I500,MATCH($C$9,$C$51:$C$500,0)),"")</f>
        <v>7.14</v>
      </c>
      <c r="J9" s="3">
        <f t="shared" si="6"/>
        <v>-29.2</v>
      </c>
      <c r="K9" s="3">
        <f t="shared" si="6"/>
        <v>7.5</v>
      </c>
      <c r="L9" s="3">
        <f t="shared" si="6"/>
        <v>4.34</v>
      </c>
      <c r="M9" s="3">
        <f t="shared" si="6"/>
        <v>-284793.45</v>
      </c>
      <c r="N9" s="3">
        <f t="shared" si="6"/>
        <v>-1122000.67</v>
      </c>
    </row>
    <row r="10" spans="1:14" ht="15.5" x14ac:dyDescent="0.35">
      <c r="C10" t="s">
        <v>18</v>
      </c>
      <c r="D10" s="3">
        <f ca="1">IFERROR(IF(D9=0,"",D2/D9),"")</f>
        <v>209.21985815602838</v>
      </c>
      <c r="E10" s="3">
        <f ca="1">IFERROR(IF(E9=0,"",E2/E9),"")</f>
        <v>-244.56521739130434</v>
      </c>
      <c r="I10" s="3">
        <f t="shared" ref="I10:N10" ca="1" si="7">IFERROR(IF(I9=0,"",I2/I9),"")</f>
        <v>26.47058823529412</v>
      </c>
      <c r="J10" s="3">
        <f t="shared" ca="1" si="7"/>
        <v>-3.0821917808219177</v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1985708024</v>
      </c>
      <c r="E11" s="2">
        <f>IFERROR(INDEX(E51:E500,MATCH($C$11,$C$51:$C$500,0)),"")</f>
        <v>5729943135</v>
      </c>
      <c r="H11" s="2">
        <f>IFERROR(INDEX(D11:G11,COUNT(D11:G11)),"")</f>
        <v>5729943135</v>
      </c>
      <c r="I11" s="2">
        <f t="shared" ref="I11:N11" si="8">IFERROR(INDEX(I51:I500,MATCH($C$11,$C$51:$C$500,0)),"")</f>
        <v>14358769114</v>
      </c>
      <c r="J11" s="2">
        <f t="shared" si="8"/>
        <v>2855562031</v>
      </c>
      <c r="K11" s="2">
        <f t="shared" si="8"/>
        <v>20954239494</v>
      </c>
      <c r="L11" s="2">
        <f t="shared" si="8"/>
        <v>18566910150</v>
      </c>
      <c r="M11" s="2">
        <f t="shared" si="8"/>
        <v>4097481057</v>
      </c>
      <c r="N11" s="2">
        <f t="shared" si="8"/>
        <v>78635801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-1000000000</v>
      </c>
      <c r="E12" s="2">
        <f>IFERROR(INDEX(E51:E500,MATCH("Net Debt (Quarter)",$C$51:$C$500,0)),"")</f>
        <v>74000000000</v>
      </c>
      <c r="H12" s="2">
        <f>IFERROR(INDEX(D12:G12,COUNT(D12:G12)),"")</f>
        <v>74000000000</v>
      </c>
      <c r="I12" s="2">
        <f t="shared" ref="I12:N12" si="9">IFERROR(INDEX(I51:I500,MATCH($C$12,$C$51:$C$500,0)),"")</f>
        <v>62000000000</v>
      </c>
      <c r="J12" s="2">
        <f t="shared" si="9"/>
        <v>72000000000</v>
      </c>
      <c r="K12" s="2">
        <f t="shared" si="9"/>
        <v>28000000000</v>
      </c>
      <c r="L12" s="2">
        <f t="shared" si="9"/>
        <v>25000000000</v>
      </c>
      <c r="M12" s="2">
        <f t="shared" si="9"/>
        <v>34000000000</v>
      </c>
      <c r="N12" s="2">
        <f t="shared" si="9"/>
        <v>59000000000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1000000000</v>
      </c>
      <c r="E13" s="2">
        <f>IFERROR(INDEX(E51:E500,MATCH("Total Debt (Quarter)",$C$51:$C$500,0)),"")</f>
        <v>80000000000</v>
      </c>
      <c r="H13" s="2">
        <f>IFERROR(INDEX(D13:G13,COUNT(D13:G13)),"")</f>
        <v>80000000000</v>
      </c>
      <c r="I13" s="2">
        <f t="shared" ref="I13:N13" si="10">IFERROR(INDEX(I51:I500,MATCH($C$13,$C$51:$C$500,0)),"")</f>
        <v>76000000000</v>
      </c>
      <c r="J13" s="2">
        <f t="shared" si="10"/>
        <v>75000000000</v>
      </c>
      <c r="K13" s="2">
        <f t="shared" si="10"/>
        <v>49000000000</v>
      </c>
      <c r="L13" s="2">
        <f t="shared" si="10"/>
        <v>43000000000</v>
      </c>
      <c r="M13" s="2">
        <f t="shared" si="10"/>
        <v>38000000000</v>
      </c>
      <c r="N13" s="2">
        <f t="shared" si="10"/>
        <v>59000000000</v>
      </c>
    </row>
    <row r="14" spans="1:14" ht="15.5" x14ac:dyDescent="0.35">
      <c r="C14" t="s">
        <v>27</v>
      </c>
      <c r="D14" s="2">
        <f>IFERROR(INDEX(D51:D500,MATCH($C$14,$C$51:$C$500,0)),"")</f>
        <v>-2016784765</v>
      </c>
      <c r="E14" s="2">
        <f>IFERROR(INDEX(E51:E500,MATCH($C$14,$C$51:$C$500,0)),"")</f>
        <v>-1897048321</v>
      </c>
      <c r="H14" s="2">
        <f>IFERROR(SUM(D14:G14)*(4/MAX(1,COUNT(D14:G14))),"")</f>
        <v>-7827666172</v>
      </c>
      <c r="I14" s="2">
        <f t="shared" ref="I14:N14" si="11">IFERROR(INDEX(I51:I500,MATCH($C$14,$C$51:$C$500,0)),"")</f>
        <v>-7718549837</v>
      </c>
      <c r="J14" s="2">
        <f t="shared" si="11"/>
        <v>-7773279894</v>
      </c>
      <c r="K14" s="2">
        <f t="shared" si="11"/>
        <v>-5493109404</v>
      </c>
      <c r="L14" s="2">
        <f t="shared" si="11"/>
        <v>-5222208492</v>
      </c>
      <c r="M14" s="2">
        <f t="shared" si="11"/>
        <v>-6300400826</v>
      </c>
      <c r="N14" s="2">
        <f t="shared" si="11"/>
        <v>-6457271417</v>
      </c>
    </row>
    <row r="15" spans="1:14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N15" si="12">IFERROR(INDEX(I51:I500,MATCH($C$15,$C$51:$C$500,0)),"")</f>
        <v>-900863826</v>
      </c>
      <c r="J15" s="2">
        <f t="shared" si="12"/>
        <v>-961946268</v>
      </c>
      <c r="K15" s="2">
        <f t="shared" si="12"/>
        <v>-8034690070</v>
      </c>
      <c r="L15" s="2">
        <f t="shared" si="12"/>
        <v>-5933167464</v>
      </c>
      <c r="M15" s="2">
        <f t="shared" si="12"/>
        <v>-1982739979</v>
      </c>
      <c r="N15" s="2">
        <f t="shared" si="12"/>
        <v>-1346788567</v>
      </c>
    </row>
    <row r="16" spans="1:14" ht="15.5" x14ac:dyDescent="0.35">
      <c r="C16" t="s">
        <v>29</v>
      </c>
      <c r="D16" s="2">
        <f>IFERROR(INDEX(D51:D500,MATCH($C$16,$C$51:$C$500,0)),"")</f>
        <v>-781907553</v>
      </c>
      <c r="E16" s="2">
        <f>IFERROR(INDEX(E51:E500,MATCH($C$16,$C$51:$C$500,0)),"")</f>
        <v>-3386697063</v>
      </c>
      <c r="H16" s="2">
        <f>IFERROR(SUM(D16:G16)*(4/MAX(1,COUNT(D16:G16))),"")</f>
        <v>-8337209232</v>
      </c>
      <c r="I16" s="2">
        <f t="shared" ref="I16:N16" si="13">IFERROR(INDEX(I51:I500,MATCH($C$16,$C$51:$C$500,0)),"")</f>
        <v>-167511300</v>
      </c>
      <c r="J16" s="2">
        <f t="shared" si="13"/>
        <v>5150949506</v>
      </c>
      <c r="K16" s="2">
        <f t="shared" si="13"/>
        <v>35681259130</v>
      </c>
      <c r="L16" s="2">
        <f t="shared" si="13"/>
        <v>26349984482</v>
      </c>
      <c r="M16" s="2">
        <f t="shared" si="13"/>
        <v>8105187451</v>
      </c>
      <c r="N16" s="2">
        <f t="shared" si="13"/>
        <v>5410086127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38</v>
      </c>
      <c r="C19" t="s">
        <v>39</v>
      </c>
    </row>
    <row r="20" spans="1:14" ht="15.5" x14ac:dyDescent="0.35">
      <c r="A20" t="s">
        <v>40</v>
      </c>
      <c r="C20" t="s">
        <v>41</v>
      </c>
      <c r="D20" s="2">
        <f ca="1">IFERROR(D21*D2,"")</f>
        <v>1817200000000</v>
      </c>
      <c r="E20" s="2">
        <f ca="1">IFERROR(E21*E2,"")</f>
        <v>2772000000000</v>
      </c>
      <c r="H20" s="2">
        <f t="shared" ref="H20:N20" ca="1" si="14">IFERROR(H21*H2,"")</f>
        <v>2772000000000</v>
      </c>
      <c r="I20" s="2">
        <f t="shared" ca="1" si="14"/>
        <v>582120000000</v>
      </c>
      <c r="J20" s="2">
        <f t="shared" ca="1" si="14"/>
        <v>277200000000</v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3080000000</v>
      </c>
      <c r="E21" s="2">
        <f>IFERROR(INDEX(E51:E500,MATCH($C$7,$C$51:$C$500,0)),"")</f>
        <v>3080000000</v>
      </c>
      <c r="H21" s="2">
        <f>IFERROR(INDEX(D21:G21,COUNT(D21:G21)),"")</f>
        <v>3080000000</v>
      </c>
      <c r="I21" s="2">
        <f t="shared" ref="I21:N21" si="15">IFERROR(INDEX(I51:I500,MATCH($C$7,$C$51:$C$500,0)),"")</f>
        <v>3080000000</v>
      </c>
      <c r="J21" s="2">
        <f t="shared" si="15"/>
        <v>3080000000</v>
      </c>
      <c r="K21" s="2">
        <f t="shared" si="15"/>
        <v>1230000000</v>
      </c>
      <c r="L21" s="2">
        <f t="shared" si="15"/>
        <v>1230000000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42</v>
      </c>
      <c r="C23" t="s">
        <v>43</v>
      </c>
      <c r="D23" s="3">
        <f>IFERROR(D5/D6*100,"")</f>
        <v>1.862806985962602</v>
      </c>
      <c r="E23" s="3">
        <f>IFERROR(E5/E6*100,"")</f>
        <v>-1.8546506065801014</v>
      </c>
      <c r="H23" s="3">
        <f t="shared" ref="H23:N23" si="16">IFERROR(H5/H6*100,"")</f>
        <v>0</v>
      </c>
      <c r="I23" s="3">
        <f t="shared" si="16"/>
        <v>-0.32217994639928071</v>
      </c>
      <c r="J23" s="3">
        <f t="shared" si="16"/>
        <v>3.1739999027174983</v>
      </c>
      <c r="K23" s="3">
        <f t="shared" si="16"/>
        <v>24.272327540880038</v>
      </c>
      <c r="L23" s="3">
        <f t="shared" si="16"/>
        <v>22.09676084906004</v>
      </c>
      <c r="M23" s="3">
        <f t="shared" si="16"/>
        <v>9.3119675098341617</v>
      </c>
      <c r="N23" s="3">
        <f t="shared" si="16"/>
        <v>23.653825599241731</v>
      </c>
    </row>
    <row r="24" spans="1:14" ht="15.5" x14ac:dyDescent="0.35">
      <c r="C24" t="s">
        <v>44</v>
      </c>
      <c r="D24" s="4" t="str">
        <f>IFERROR(_xlfn.RRI(5,I23,D23),"")</f>
        <v/>
      </c>
      <c r="E24" s="4" t="str">
        <f>IFERROR(_xlfn.RRI(5,J23,E23),"")</f>
        <v/>
      </c>
      <c r="H24" s="4">
        <f t="shared" ref="H24:N24" si="17">IFERROR(_xlfn.RRI(5,M23,H23),"")</f>
        <v>-1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45</v>
      </c>
      <c r="C25" t="s">
        <v>46</v>
      </c>
      <c r="D25" s="3">
        <f>IFERROR(INDEX(D51:D500,MATCH($A$25,$C$51:$C$500,0)),"")</f>
        <v>-0.28000000000000003</v>
      </c>
      <c r="E25" s="3">
        <f>IFERROR(INDEX(E51:E500,MATCH($A$25,$C$51:$C$500,0)),"")</f>
        <v>-1.08</v>
      </c>
      <c r="H25" s="3">
        <f>IFERROR(INDEX(D25:G25,COUNT(D25:G25)),"")</f>
        <v>-1.08</v>
      </c>
      <c r="I25" s="3">
        <f t="shared" ref="I25:N25" si="18">IFERROR(INDEX(I51:I500,MATCH($C$25,$C$51:$C$500,0)),"")</f>
        <v>-0.14000000000000001</v>
      </c>
      <c r="J25" s="3">
        <f t="shared" si="18"/>
        <v>1.36</v>
      </c>
      <c r="K25" s="3">
        <f t="shared" si="18"/>
        <v>22.48</v>
      </c>
      <c r="L25" s="3">
        <f t="shared" si="18"/>
        <v>16.600000000000001</v>
      </c>
      <c r="M25" s="3">
        <f t="shared" si="18"/>
        <v>111317.23</v>
      </c>
      <c r="N25" s="3">
        <f t="shared" si="18"/>
        <v>325063.8</v>
      </c>
    </row>
    <row r="26" spans="1:14" ht="15.5" x14ac:dyDescent="0.35">
      <c r="C26" t="s">
        <v>47</v>
      </c>
      <c r="D26" s="4">
        <f>IFERROR(_xlfn.RRI(5,I25,D25),"")</f>
        <v>0.1486983549970351</v>
      </c>
      <c r="E26" s="4" t="str">
        <f>IFERROR(_xlfn.RRI(5,J25,E25),"")</f>
        <v/>
      </c>
      <c r="H26" s="4" t="str">
        <f t="shared" ref="H26:N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48</v>
      </c>
      <c r="D27" s="3">
        <f>IFERROR(D4/D21,"")</f>
        <v>21.520291772402597</v>
      </c>
      <c r="E27" s="3">
        <f>IFERROR(E4/E21,"")</f>
        <v>23.6183149512987</v>
      </c>
      <c r="H27" s="3">
        <f t="shared" ref="H27:N27" si="20">IFERROR(H4/H21,"")</f>
        <v>90.277213447402602</v>
      </c>
      <c r="I27" s="3">
        <f t="shared" si="20"/>
        <v>106.67815358506493</v>
      </c>
      <c r="J27" s="3">
        <f t="shared" si="20"/>
        <v>146.04798389512987</v>
      </c>
      <c r="K27" s="3">
        <f t="shared" si="20"/>
        <v>371.3748356699187</v>
      </c>
      <c r="L27" s="3">
        <f t="shared" si="20"/>
        <v>261.8436999585366</v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49</v>
      </c>
      <c r="D28" s="4">
        <f>IFERROR(_xlfn.RRI(5,I27,D27),"")</f>
        <v>-0.27397005580317446</v>
      </c>
      <c r="E28" s="4">
        <f>IFERROR(_xlfn.RRI(5,J27,E27),"")</f>
        <v>-0.30537458590681787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50</v>
      </c>
      <c r="H29" s="4">
        <f t="shared" ref="H29:N29" si="22">IFERROR(((H25-I25)/I25)*100%,"")</f>
        <v>6.7142857142857144</v>
      </c>
      <c r="I29" s="4">
        <f t="shared" si="22"/>
        <v>-1.1029411764705881</v>
      </c>
      <c r="J29" s="4">
        <f t="shared" si="22"/>
        <v>-0.93950177935943058</v>
      </c>
      <c r="K29" s="4">
        <f t="shared" si="22"/>
        <v>0.3542168674698794</v>
      </c>
      <c r="L29" s="4">
        <f t="shared" si="22"/>
        <v>-0.99985087663428196</v>
      </c>
      <c r="M29" s="4">
        <f t="shared" si="22"/>
        <v>-0.65755267119870009</v>
      </c>
      <c r="N29" s="4" t="str">
        <f t="shared" si="22"/>
        <v/>
      </c>
    </row>
    <row r="30" spans="1:14" ht="15.5" x14ac:dyDescent="0.35">
      <c r="C30" t="s">
        <v>51</v>
      </c>
      <c r="H30" s="4">
        <f t="shared" ref="H30:N30" si="23">IFERROR(((H27-I27)/I27)*100%,"")</f>
        <v>-0.15374225730842123</v>
      </c>
      <c r="I30" s="4">
        <f t="shared" si="23"/>
        <v>-0.26956777669957122</v>
      </c>
      <c r="J30" s="4">
        <f t="shared" si="23"/>
        <v>-0.6067369948971485</v>
      </c>
      <c r="K30" s="4">
        <f t="shared" si="23"/>
        <v>0.41830731741388671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57.82</v>
      </c>
      <c r="E32" s="3">
        <f>IFERROR(INDEX(E51:E500,MATCH($A$32,$C$51:$C$500,0)),"")</f>
        <v>58.07</v>
      </c>
      <c r="H32" s="3">
        <f>IFERROR(INDEX(D32:G32,COUNT(D32:G32)),"")</f>
        <v>58.07</v>
      </c>
      <c r="I32" s="3">
        <f t="shared" ref="I32:N32" si="24">IFERROR(INDEX(I51:I500,MATCH($C$32,$C$51:$C$500,0)),"")</f>
        <v>59.18</v>
      </c>
      <c r="J32" s="3">
        <f t="shared" si="24"/>
        <v>60.52</v>
      </c>
      <c r="K32" s="3">
        <f t="shared" si="24"/>
        <v>92.44</v>
      </c>
      <c r="L32" s="3">
        <f t="shared" si="24"/>
        <v>75.290000000000006</v>
      </c>
      <c r="M32" s="3">
        <f t="shared" si="24"/>
        <v>1193468.3</v>
      </c>
      <c r="N32" s="3">
        <f t="shared" si="24"/>
        <v>1362264.86</v>
      </c>
    </row>
    <row r="33" spans="1:14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15.57</v>
      </c>
      <c r="E33" s="3">
        <f>IFERROR(INDEX(E51:E500,MATCH($A$33,$C$51:$C$500,0)),"")</f>
        <v>10.07</v>
      </c>
      <c r="H33" s="3">
        <f>IFERROR(INDEX(D33:G33,COUNT(D33:G33)),"")</f>
        <v>10.07</v>
      </c>
      <c r="I33" s="3">
        <f t="shared" ref="I33:N33" si="25">IFERROR(INDEX(I51:I500,MATCH($C$33,$C$51:$C$500,0)),"")</f>
        <v>3.19</v>
      </c>
      <c r="J33" s="3">
        <f t="shared" si="25"/>
        <v>1.49</v>
      </c>
      <c r="K33" s="3">
        <f t="shared" si="25"/>
        <v>0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-3214.29</v>
      </c>
      <c r="E34" s="3">
        <f>IFERROR(INDEX(E51:E500,MATCH($A$34,$C$51:$C$500,0)),"")</f>
        <v>-541.66999999999996</v>
      </c>
      <c r="H34" s="3">
        <f>IFERROR(INDEX(D34:G34,COUNT(D34:G34)),"")</f>
        <v>-541.66999999999996</v>
      </c>
      <c r="I34" s="3">
        <f t="shared" ref="I34:N34" si="26">IFERROR(INDEX(I51:I500,MATCH($C$34,$C$51:$C$500,0)),"")</f>
        <v>-1350</v>
      </c>
      <c r="J34" s="3">
        <f t="shared" si="26"/>
        <v>66.180000000000007</v>
      </c>
      <c r="K34" s="3">
        <f t="shared" si="26"/>
        <v>0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41.75</v>
      </c>
      <c r="E35" s="3">
        <f>IFERROR(INDEX(E51:E500,MATCH($A$35,$C$51:$C$500,0)),"")</f>
        <v>24.73</v>
      </c>
      <c r="H35" s="3">
        <f>IFERROR(INDEX(D35:G35,COUNT(D35:G35)),"")</f>
        <v>24.73</v>
      </c>
      <c r="I35" s="3">
        <f t="shared" ref="I35:N35" si="27">IFERROR(INDEX(I51:I500,MATCH($C$35,$C$51:$C$500,0)),"")</f>
        <v>1.77</v>
      </c>
      <c r="J35" s="3">
        <f t="shared" si="27"/>
        <v>0.62</v>
      </c>
      <c r="K35" s="3">
        <f t="shared" si="27"/>
        <v>0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64</v>
      </c>
      <c r="C36" t="s">
        <v>65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N36" si="28">IFERROR(INDEX(H51:H500,MATCH($C$36,$C$51:$C$500,0)),"")</f>
        <v>-0.36880000000000002</v>
      </c>
      <c r="I36" s="4">
        <f t="shared" si="28"/>
        <v>-7.1204000000000001</v>
      </c>
      <c r="J36" s="4">
        <f t="shared" si="28"/>
        <v>0.73409999999999997</v>
      </c>
      <c r="K36" s="4">
        <f t="shared" si="28"/>
        <v>0.11119999999999999</v>
      </c>
      <c r="L36" s="4">
        <f t="shared" si="28"/>
        <v>0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66</v>
      </c>
      <c r="C37" t="s">
        <v>67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N37" si="29">IFERROR(INDEX(H51:H500,MATCH($C$37,$C$51:$C$500,0)),"")</f>
        <v>1</v>
      </c>
      <c r="I37" s="3">
        <f t="shared" si="29"/>
        <v>1</v>
      </c>
      <c r="J37" s="3">
        <f t="shared" si="29"/>
        <v>1</v>
      </c>
      <c r="K37" s="3">
        <f t="shared" si="29"/>
        <v>1</v>
      </c>
      <c r="L37" s="3">
        <f t="shared" si="29"/>
        <v>0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73</v>
      </c>
      <c r="C51" t="s">
        <v>6</v>
      </c>
      <c r="D51" s="5">
        <v>66282498659</v>
      </c>
      <c r="E51" s="5">
        <v>72744410050</v>
      </c>
      <c r="F51" s="5">
        <v>78489356504</v>
      </c>
      <c r="G51" s="5">
        <v>93791043180</v>
      </c>
      <c r="I51" s="5">
        <v>328568713042</v>
      </c>
      <c r="J51" s="5">
        <v>449827790397</v>
      </c>
      <c r="K51" s="5">
        <v>456791047874</v>
      </c>
      <c r="L51" s="5">
        <v>322067750949</v>
      </c>
      <c r="M51" s="5">
        <v>215688385268</v>
      </c>
      <c r="N51" s="5">
        <v>150244951958</v>
      </c>
    </row>
    <row r="52" spans="2:14" ht="15.5" x14ac:dyDescent="0.35">
      <c r="C52" t="s">
        <v>74</v>
      </c>
      <c r="D52" s="5">
        <v>-53775118252</v>
      </c>
      <c r="E52" s="5">
        <v>-63492130434</v>
      </c>
      <c r="F52" s="5">
        <v>-70524226885</v>
      </c>
      <c r="G52" s="5">
        <v>-80171054372</v>
      </c>
      <c r="I52" s="5">
        <v>-290037347209</v>
      </c>
      <c r="J52" s="5">
        <v>-404190721658</v>
      </c>
      <c r="K52" s="5">
        <v>-388803810908</v>
      </c>
      <c r="L52" s="5">
        <v>-268577077727</v>
      </c>
      <c r="M52" s="5">
        <v>-186916448834</v>
      </c>
      <c r="N52" s="5">
        <v>-128070318300</v>
      </c>
    </row>
    <row r="53" spans="2:14" ht="15.5" x14ac:dyDescent="0.35">
      <c r="C53" t="s">
        <v>75</v>
      </c>
      <c r="D53" s="5">
        <v>12507380407</v>
      </c>
      <c r="E53" s="5">
        <v>9252279616</v>
      </c>
      <c r="F53" s="5">
        <v>7965129619</v>
      </c>
      <c r="G53" s="5">
        <v>13619988808</v>
      </c>
      <c r="I53" s="5">
        <v>38531365833</v>
      </c>
      <c r="J53" s="5">
        <v>45637068739</v>
      </c>
      <c r="K53" s="5">
        <v>67987236966</v>
      </c>
      <c r="L53" s="5">
        <v>53490673222</v>
      </c>
      <c r="M53" s="5">
        <v>28771936434</v>
      </c>
      <c r="N53" s="5">
        <v>22174633658</v>
      </c>
    </row>
    <row r="54" spans="2:14" ht="15.5" x14ac:dyDescent="0.35">
      <c r="C54" t="s">
        <v>76</v>
      </c>
      <c r="D54" s="5">
        <v>-8248789810</v>
      </c>
      <c r="E54" s="5">
        <v>-8326352112</v>
      </c>
      <c r="F54" s="5">
        <v>-5542682400</v>
      </c>
      <c r="G54" s="5">
        <v>-7402895689</v>
      </c>
      <c r="I54" s="5">
        <v>-25150656246</v>
      </c>
      <c r="J54" s="5">
        <v>-29850627322</v>
      </c>
      <c r="K54" s="5">
        <v>-25362020502</v>
      </c>
      <c r="L54" s="5">
        <v>-16716048284</v>
      </c>
      <c r="M54" s="5">
        <v>-13304456478</v>
      </c>
      <c r="N54" s="5">
        <v>-10796304399</v>
      </c>
    </row>
    <row r="55" spans="2:14" ht="15.5" x14ac:dyDescent="0.35">
      <c r="C55" t="s">
        <v>240</v>
      </c>
      <c r="D55" s="5">
        <v>-2615552075</v>
      </c>
      <c r="E55" s="5">
        <v>-2682676300</v>
      </c>
      <c r="F55" s="5">
        <v>-3167097636</v>
      </c>
      <c r="G55" s="5">
        <v>-2426392376</v>
      </c>
      <c r="I55" s="5">
        <v>-10879582065</v>
      </c>
      <c r="J55" s="5">
        <v>-14280189913</v>
      </c>
      <c r="K55" s="5">
        <v>-10951098184</v>
      </c>
      <c r="L55" s="5">
        <v>-6695480672</v>
      </c>
      <c r="M55" s="5">
        <v>-4384817924</v>
      </c>
      <c r="N55" s="5">
        <v>-4656196578</v>
      </c>
    </row>
    <row r="56" spans="2:14" ht="15.5" x14ac:dyDescent="0.35">
      <c r="C56" t="s">
        <v>77</v>
      </c>
      <c r="D56" s="5">
        <v>-5633237735</v>
      </c>
      <c r="E56" s="5">
        <v>-5643675812</v>
      </c>
      <c r="F56" s="5">
        <v>-2375584764</v>
      </c>
      <c r="G56" s="5">
        <v>-4976503313</v>
      </c>
      <c r="I56" s="5">
        <v>-14271074181</v>
      </c>
      <c r="J56" s="5">
        <v>-15570437409</v>
      </c>
      <c r="K56" s="5">
        <v>-14410922318</v>
      </c>
      <c r="L56" s="5">
        <v>-10020567612</v>
      </c>
      <c r="M56" s="5">
        <v>-8919638554</v>
      </c>
      <c r="N56" s="5">
        <v>-6140107821</v>
      </c>
    </row>
    <row r="57" spans="2:14" ht="15.5" x14ac:dyDescent="0.35">
      <c r="C57" t="s">
        <v>78</v>
      </c>
      <c r="D57" s="5">
        <v>4258590597</v>
      </c>
      <c r="E57" s="5">
        <v>925927504</v>
      </c>
      <c r="F57" s="5">
        <v>2422447219</v>
      </c>
      <c r="G57" s="5">
        <v>6217093119</v>
      </c>
      <c r="I57" s="5">
        <v>13380709587</v>
      </c>
      <c r="J57" s="5">
        <v>15786441417</v>
      </c>
      <c r="K57" s="5">
        <v>42625216464</v>
      </c>
      <c r="L57" s="5">
        <v>36774624938</v>
      </c>
      <c r="M57" s="5">
        <v>15467479956</v>
      </c>
      <c r="N57" s="5">
        <v>11378329259</v>
      </c>
    </row>
    <row r="58" spans="2:14" ht="15.5" x14ac:dyDescent="0.35">
      <c r="C58" t="s">
        <v>79</v>
      </c>
      <c r="D58" s="5">
        <v>-5040498150</v>
      </c>
      <c r="E58" s="5">
        <v>-4312624567</v>
      </c>
      <c r="F58" s="5">
        <v>-6014710710</v>
      </c>
      <c r="G58" s="5">
        <v>-3194930797</v>
      </c>
      <c r="I58" s="5">
        <v>-13548220887</v>
      </c>
      <c r="J58" s="5">
        <v>-10635491911</v>
      </c>
      <c r="K58" s="5">
        <v>-6943957334</v>
      </c>
      <c r="L58" s="5">
        <v>-10424640456</v>
      </c>
      <c r="M58" s="5">
        <v>-7362292505</v>
      </c>
      <c r="N58" s="5">
        <v>-5968243132</v>
      </c>
    </row>
    <row r="59" spans="2:14" ht="15.5" x14ac:dyDescent="0.35">
      <c r="C59" t="s">
        <v>27</v>
      </c>
      <c r="D59" s="5">
        <v>-2016784765</v>
      </c>
      <c r="E59" s="5">
        <v>-1897048321</v>
      </c>
      <c r="F59" s="5">
        <v>-2180754951</v>
      </c>
      <c r="G59" s="5">
        <v>-2123492585</v>
      </c>
      <c r="I59" s="5">
        <v>-7718549837</v>
      </c>
      <c r="J59" s="5">
        <v>-7773279894</v>
      </c>
      <c r="K59" s="5">
        <v>-5493109404</v>
      </c>
      <c r="L59" s="5">
        <v>-5222208492</v>
      </c>
      <c r="M59" s="5">
        <v>-6300400826</v>
      </c>
      <c r="N59" s="5">
        <v>-6457271417</v>
      </c>
    </row>
    <row r="60" spans="2:14" ht="15.5" x14ac:dyDescent="0.35">
      <c r="C60" t="s">
        <v>81</v>
      </c>
      <c r="D60" s="5">
        <v>-4093889453</v>
      </c>
      <c r="E60" s="5">
        <v>-74715163</v>
      </c>
      <c r="F60" s="5">
        <v>-636520382</v>
      </c>
      <c r="G60" s="5">
        <v>-326097794</v>
      </c>
      <c r="I60" s="5">
        <v>-636520382</v>
      </c>
    </row>
    <row r="61" spans="2:14" ht="15.5" x14ac:dyDescent="0.35">
      <c r="C61" t="s">
        <v>82</v>
      </c>
      <c r="D61" s="5">
        <v>-5040498150</v>
      </c>
      <c r="E61" s="5">
        <v>-4312624567</v>
      </c>
      <c r="F61" s="5">
        <v>-6014710710</v>
      </c>
      <c r="G61" s="5">
        <v>-3194930797</v>
      </c>
      <c r="I61" s="5">
        <v>-13548220887</v>
      </c>
      <c r="J61" s="5">
        <v>-10635491911</v>
      </c>
      <c r="K61" s="5">
        <v>-6943957334</v>
      </c>
      <c r="L61" s="5">
        <v>-10424640456</v>
      </c>
      <c r="M61" s="5">
        <v>-7362292505</v>
      </c>
      <c r="N61" s="5">
        <v>-5968243132</v>
      </c>
    </row>
    <row r="62" spans="2:14" ht="15.5" x14ac:dyDescent="0.35">
      <c r="C62" t="s">
        <v>29</v>
      </c>
      <c r="D62" s="5">
        <v>-781907553</v>
      </c>
      <c r="E62" s="5">
        <v>-3386697063</v>
      </c>
      <c r="F62" s="5">
        <v>-3592263491</v>
      </c>
      <c r="G62" s="5">
        <v>3022162322</v>
      </c>
      <c r="I62" s="5">
        <v>-167511300</v>
      </c>
      <c r="J62" s="5">
        <v>5150949506</v>
      </c>
      <c r="K62" s="5">
        <v>35681259130</v>
      </c>
      <c r="L62" s="5">
        <v>26349984482</v>
      </c>
      <c r="M62" s="5">
        <v>8105187451</v>
      </c>
      <c r="N62" s="5">
        <v>5410086127</v>
      </c>
    </row>
    <row r="63" spans="2:14" ht="15.5" x14ac:dyDescent="0.35">
      <c r="C63" t="s">
        <v>28</v>
      </c>
      <c r="F63" s="5">
        <v>65205661</v>
      </c>
      <c r="G63" s="5">
        <v>-889577412</v>
      </c>
      <c r="I63" s="5">
        <v>-900863826</v>
      </c>
      <c r="J63" s="5">
        <v>-961946268</v>
      </c>
      <c r="K63" s="5">
        <v>-8034690070</v>
      </c>
      <c r="L63" s="5">
        <v>-5933167464</v>
      </c>
      <c r="M63" s="5">
        <v>-1982739979</v>
      </c>
      <c r="N63" s="5">
        <v>-1346788567</v>
      </c>
    </row>
    <row r="64" spans="2:14" ht="15.5" x14ac:dyDescent="0.35">
      <c r="C64" t="s">
        <v>83</v>
      </c>
      <c r="F64" s="5">
        <v>-1143803540</v>
      </c>
      <c r="G64" s="5">
        <v>76492075</v>
      </c>
      <c r="I64" s="5">
        <v>-1143803540</v>
      </c>
      <c r="J64" s="5">
        <v>-915847680</v>
      </c>
      <c r="K64" s="5">
        <v>-8090053840</v>
      </c>
      <c r="L64" s="5">
        <v>-6130448280</v>
      </c>
      <c r="M64" s="5">
        <v>-2270755740</v>
      </c>
      <c r="N64" s="5">
        <v>-1602790860</v>
      </c>
    </row>
    <row r="65" spans="2:14" ht="15.5" x14ac:dyDescent="0.35">
      <c r="C65" t="s">
        <v>84</v>
      </c>
      <c r="F65" s="5">
        <v>242939714</v>
      </c>
      <c r="I65" s="5">
        <v>242939714</v>
      </c>
      <c r="J65" s="5">
        <v>-46098588</v>
      </c>
      <c r="K65" s="5">
        <v>55363770</v>
      </c>
      <c r="L65" s="5">
        <v>197280816</v>
      </c>
      <c r="M65" s="5">
        <v>288015761</v>
      </c>
      <c r="N65" s="5">
        <v>256002293</v>
      </c>
    </row>
    <row r="66" spans="2:14" ht="15.5" x14ac:dyDescent="0.35">
      <c r="C66" t="s">
        <v>85</v>
      </c>
      <c r="F66" s="5">
        <v>65205661</v>
      </c>
      <c r="G66" s="5">
        <v>-889577412</v>
      </c>
      <c r="I66" s="5">
        <v>-900863826</v>
      </c>
      <c r="J66" s="5">
        <v>-961946268</v>
      </c>
      <c r="K66" s="5">
        <v>-8034690070</v>
      </c>
      <c r="L66" s="5">
        <v>-5933167464</v>
      </c>
      <c r="M66" s="5">
        <v>-1982739979</v>
      </c>
      <c r="N66" s="5">
        <v>-1346788567</v>
      </c>
    </row>
    <row r="67" spans="2:14" ht="15.5" x14ac:dyDescent="0.35">
      <c r="C67" t="s">
        <v>87</v>
      </c>
      <c r="D67" s="5">
        <v>-781907553</v>
      </c>
      <c r="E67" s="5">
        <v>-3386697063</v>
      </c>
      <c r="F67" s="5">
        <v>-3527057830</v>
      </c>
      <c r="G67" s="5">
        <v>2132584910</v>
      </c>
      <c r="I67" s="5">
        <v>-1068375126</v>
      </c>
      <c r="J67" s="5">
        <v>4189003238</v>
      </c>
      <c r="K67" s="5">
        <v>27646569060</v>
      </c>
      <c r="L67" s="5">
        <v>20416817018</v>
      </c>
      <c r="M67" s="5">
        <v>6122447472</v>
      </c>
      <c r="N67" s="5">
        <v>4063297560</v>
      </c>
    </row>
    <row r="68" spans="2:14" ht="15.5" x14ac:dyDescent="0.35">
      <c r="C68" t="s">
        <v>88</v>
      </c>
      <c r="F68" s="5">
        <v>6232200</v>
      </c>
      <c r="I68" s="5">
        <v>6232200</v>
      </c>
      <c r="J68" s="5">
        <v>24080940</v>
      </c>
      <c r="K68" s="5">
        <v>-48720360</v>
      </c>
      <c r="L68" s="5">
        <v>45452155</v>
      </c>
      <c r="M68" s="5">
        <v>-10001532</v>
      </c>
      <c r="N68" s="5">
        <v>-35450623</v>
      </c>
    </row>
    <row r="69" spans="2:14" ht="15.5" x14ac:dyDescent="0.35">
      <c r="C69" t="s">
        <v>89</v>
      </c>
      <c r="D69" s="5">
        <v>-781907553</v>
      </c>
      <c r="E69" s="5">
        <v>-3386697063</v>
      </c>
      <c r="F69" s="5">
        <v>-3520825630</v>
      </c>
      <c r="G69" s="5">
        <v>2132584910</v>
      </c>
      <c r="I69" s="5">
        <v>-1062142926</v>
      </c>
      <c r="J69" s="5">
        <v>4213084178</v>
      </c>
      <c r="K69" s="5">
        <v>27597848700</v>
      </c>
      <c r="L69" s="5">
        <v>20462269173</v>
      </c>
      <c r="M69" s="5">
        <v>6112445940</v>
      </c>
      <c r="N69" s="5">
        <v>4027846937</v>
      </c>
    </row>
    <row r="70" spans="2:14" ht="15.5" x14ac:dyDescent="0.35">
      <c r="C70" t="s">
        <v>90</v>
      </c>
      <c r="D70" s="5">
        <v>-781907554</v>
      </c>
      <c r="E70" s="5">
        <v>-3386697062</v>
      </c>
      <c r="F70" s="5">
        <v>-3527057830</v>
      </c>
      <c r="G70" s="5">
        <v>2132584910</v>
      </c>
      <c r="I70" s="5">
        <v>-1068375126</v>
      </c>
      <c r="J70" s="5">
        <v>4189003238</v>
      </c>
      <c r="K70" s="5">
        <v>27646569060</v>
      </c>
      <c r="L70" s="5">
        <v>20416817018</v>
      </c>
      <c r="M70" s="5">
        <v>6122447472</v>
      </c>
      <c r="N70" s="5">
        <v>4063297560</v>
      </c>
    </row>
    <row r="71" spans="2:14" ht="15.5" x14ac:dyDescent="0.35">
      <c r="C71" t="s">
        <v>8</v>
      </c>
      <c r="D71" s="5">
        <v>3311981899</v>
      </c>
      <c r="E71" s="5">
        <v>-3311981899</v>
      </c>
      <c r="F71" s="5">
        <v>-2884305248</v>
      </c>
      <c r="G71" s="5">
        <v>2458682704</v>
      </c>
      <c r="I71" s="5">
        <v>-425622544</v>
      </c>
      <c r="J71" s="5">
        <v>4213084178</v>
      </c>
      <c r="K71" s="5">
        <v>27597848700</v>
      </c>
      <c r="L71" s="5">
        <v>20462269173</v>
      </c>
      <c r="M71" s="5">
        <v>6112445940</v>
      </c>
      <c r="N71" s="5">
        <v>4027846937</v>
      </c>
    </row>
    <row r="72" spans="2:14" ht="15.5" x14ac:dyDescent="0.35">
      <c r="C72" t="s">
        <v>91</v>
      </c>
      <c r="D72" s="5">
        <v>74715163</v>
      </c>
      <c r="E72" s="5">
        <v>-74715163</v>
      </c>
      <c r="F72" s="5">
        <v>-636520382</v>
      </c>
      <c r="I72" s="5">
        <v>-636520382</v>
      </c>
    </row>
    <row r="73" spans="2:14" ht="15.5" x14ac:dyDescent="0.35">
      <c r="C73" t="s">
        <v>92</v>
      </c>
      <c r="D73" s="5">
        <v>-781907554</v>
      </c>
      <c r="E73" s="5">
        <v>-3386697062</v>
      </c>
      <c r="F73" s="5">
        <v>-3527057830</v>
      </c>
      <c r="G73" s="5">
        <v>2132584910</v>
      </c>
      <c r="I73" s="5">
        <v>-1068375126</v>
      </c>
      <c r="J73" s="5">
        <v>4189003238</v>
      </c>
      <c r="K73" s="5">
        <v>27646569060</v>
      </c>
      <c r="L73" s="5">
        <v>20416817018</v>
      </c>
      <c r="M73" s="5">
        <v>6122447472</v>
      </c>
      <c r="N73" s="5">
        <v>4063297560</v>
      </c>
    </row>
    <row r="74" spans="2:14" ht="15.5" x14ac:dyDescent="0.35">
      <c r="C74" t="s">
        <v>93</v>
      </c>
      <c r="D74" s="5">
        <v>-781907554</v>
      </c>
      <c r="E74" s="5">
        <v>-3386697062</v>
      </c>
      <c r="F74" s="5">
        <v>-3520825630</v>
      </c>
      <c r="G74" s="5">
        <v>2132584910</v>
      </c>
      <c r="I74" s="5">
        <v>-1062142926</v>
      </c>
      <c r="J74" s="5">
        <v>4213084178</v>
      </c>
      <c r="K74" s="5">
        <v>27597848700</v>
      </c>
      <c r="L74" s="5">
        <v>20462269173</v>
      </c>
      <c r="M74" s="5">
        <v>6112445940</v>
      </c>
      <c r="N74" s="5">
        <v>4027846937</v>
      </c>
    </row>
    <row r="75" spans="2:14" ht="15.5" x14ac:dyDescent="0.35">
      <c r="C75" t="s">
        <v>94</v>
      </c>
      <c r="D75" s="5">
        <v>-781907554</v>
      </c>
      <c r="E75" s="5">
        <v>-3386697062</v>
      </c>
      <c r="F75" s="5">
        <v>-3520825630</v>
      </c>
      <c r="G75" s="5">
        <v>2132584910</v>
      </c>
      <c r="I75" s="5">
        <v>-1062142926</v>
      </c>
      <c r="J75" s="5">
        <v>4213084178</v>
      </c>
      <c r="K75" s="5">
        <v>27597848700</v>
      </c>
      <c r="L75" s="5">
        <v>20462269173</v>
      </c>
      <c r="M75" s="5">
        <v>6112445940</v>
      </c>
      <c r="N75" s="5">
        <v>4027846937</v>
      </c>
    </row>
    <row r="77" spans="2:14" ht="15.5" x14ac:dyDescent="0.35">
      <c r="B77" t="s">
        <v>95</v>
      </c>
      <c r="C77" t="s">
        <v>96</v>
      </c>
    </row>
    <row r="78" spans="2:14" ht="15.5" x14ac:dyDescent="0.35">
      <c r="C78" t="s">
        <v>97</v>
      </c>
    </row>
    <row r="79" spans="2:14" ht="15.5" x14ac:dyDescent="0.35">
      <c r="C79" t="s">
        <v>20</v>
      </c>
      <c r="D79" s="5">
        <v>1985708024</v>
      </c>
      <c r="E79" s="5">
        <v>5729943135</v>
      </c>
      <c r="F79" s="5">
        <v>14358769114</v>
      </c>
      <c r="G79" s="5">
        <v>8356583343</v>
      </c>
      <c r="I79" s="5">
        <v>14358769114</v>
      </c>
      <c r="J79" s="5">
        <v>2855562031</v>
      </c>
      <c r="K79" s="5">
        <v>20954239494</v>
      </c>
      <c r="L79" s="5">
        <v>18566910150</v>
      </c>
      <c r="M79" s="5">
        <v>4097481057</v>
      </c>
      <c r="N79" s="5">
        <v>78635801</v>
      </c>
    </row>
    <row r="80" spans="2:14" ht="15.5" x14ac:dyDescent="0.35">
      <c r="C80" t="s">
        <v>98</v>
      </c>
      <c r="D80" s="5">
        <v>74029959560</v>
      </c>
      <c r="E80" s="5">
        <v>85218097214</v>
      </c>
      <c r="F80" s="5">
        <v>81048838258</v>
      </c>
      <c r="G80" s="5">
        <v>91593610284</v>
      </c>
      <c r="I80" s="5">
        <v>81048838258</v>
      </c>
      <c r="J80" s="5">
        <v>109231762702</v>
      </c>
      <c r="K80" s="5">
        <v>114762660251</v>
      </c>
      <c r="L80" s="5">
        <v>61576406702</v>
      </c>
      <c r="M80" s="5">
        <v>45594912756</v>
      </c>
      <c r="N80" s="5">
        <v>43512669213</v>
      </c>
    </row>
    <row r="81" spans="3:14" ht="15.5" x14ac:dyDescent="0.35">
      <c r="C81" t="s">
        <v>247</v>
      </c>
      <c r="K81" s="5">
        <v>635424320</v>
      </c>
      <c r="N81" s="5">
        <v>1800000000</v>
      </c>
    </row>
    <row r="82" spans="3:14" ht="15.5" x14ac:dyDescent="0.35">
      <c r="C82" t="s">
        <v>99</v>
      </c>
      <c r="M82" s="5">
        <v>26085453</v>
      </c>
      <c r="N82" s="5">
        <v>1068820</v>
      </c>
    </row>
    <row r="83" spans="3:14" ht="15.5" x14ac:dyDescent="0.35">
      <c r="C83" t="s">
        <v>100</v>
      </c>
      <c r="D83" s="5">
        <v>74029959560</v>
      </c>
      <c r="E83" s="5">
        <v>85218097214</v>
      </c>
      <c r="F83" s="5">
        <v>81048838258</v>
      </c>
      <c r="G83" s="5">
        <v>91593610284</v>
      </c>
      <c r="I83" s="5">
        <v>81048838258</v>
      </c>
      <c r="J83" s="5">
        <v>109231762702</v>
      </c>
      <c r="K83" s="5">
        <v>114762660251</v>
      </c>
      <c r="L83" s="5">
        <v>61576406702</v>
      </c>
      <c r="M83" s="5">
        <v>45594912756</v>
      </c>
      <c r="N83" s="5">
        <v>43512669213</v>
      </c>
    </row>
    <row r="84" spans="3:14" ht="15.5" x14ac:dyDescent="0.35">
      <c r="C84" t="s">
        <v>101</v>
      </c>
      <c r="D84" s="5">
        <v>20000000000</v>
      </c>
      <c r="E84" s="5">
        <v>85419169</v>
      </c>
      <c r="F84" s="5">
        <v>67006894</v>
      </c>
      <c r="I84" s="5">
        <v>67006894</v>
      </c>
      <c r="M84" s="5">
        <v>8050000000</v>
      </c>
      <c r="N84" s="5">
        <v>12292118021</v>
      </c>
    </row>
    <row r="85" spans="3:14" ht="15.5" x14ac:dyDescent="0.35">
      <c r="C85" t="s">
        <v>102</v>
      </c>
      <c r="D85" s="5">
        <v>20000000000</v>
      </c>
      <c r="E85" s="5">
        <v>85419169</v>
      </c>
      <c r="F85" s="5">
        <v>67006894</v>
      </c>
      <c r="I85" s="5">
        <v>67006894</v>
      </c>
      <c r="M85" s="5">
        <v>8050000000</v>
      </c>
      <c r="N85" s="5">
        <v>12292118021</v>
      </c>
    </row>
    <row r="86" spans="3:14" ht="15.5" x14ac:dyDescent="0.35">
      <c r="C86" t="s">
        <v>103</v>
      </c>
      <c r="D86" s="5">
        <v>50371784726</v>
      </c>
      <c r="E86" s="5">
        <v>64143112441</v>
      </c>
      <c r="F86" s="5">
        <v>65219793775</v>
      </c>
      <c r="G86" s="5">
        <v>83479754663</v>
      </c>
      <c r="I86" s="5">
        <v>65219793775</v>
      </c>
      <c r="J86" s="5">
        <v>79575845754</v>
      </c>
      <c r="K86" s="5">
        <v>61148613149</v>
      </c>
      <c r="L86" s="5">
        <v>42512785348</v>
      </c>
      <c r="M86" s="5">
        <v>20902855413</v>
      </c>
      <c r="N86" s="5">
        <v>28225664691</v>
      </c>
    </row>
    <row r="87" spans="3:14" ht="15.5" x14ac:dyDescent="0.35">
      <c r="C87" t="s">
        <v>245</v>
      </c>
    </row>
    <row r="88" spans="3:14" ht="15.5" x14ac:dyDescent="0.35">
      <c r="C88" t="s">
        <v>81</v>
      </c>
      <c r="D88" s="5">
        <v>-953881083</v>
      </c>
      <c r="E88" s="5">
        <v>-604642765</v>
      </c>
      <c r="F88" s="5">
        <v>-529927602</v>
      </c>
      <c r="G88" s="5">
        <v>100360580</v>
      </c>
      <c r="I88" s="5">
        <v>-529927602</v>
      </c>
      <c r="J88" s="5">
        <v>100360580</v>
      </c>
      <c r="K88" s="5">
        <v>-48720360</v>
      </c>
      <c r="M88" s="5">
        <v>-45452155</v>
      </c>
      <c r="N88" s="5">
        <v>-35450623</v>
      </c>
    </row>
    <row r="89" spans="3:14" ht="15.5" x14ac:dyDescent="0.35">
      <c r="C89" t="s">
        <v>104</v>
      </c>
      <c r="D89" s="5">
        <v>152894216762</v>
      </c>
      <c r="E89" s="5">
        <v>161086767047</v>
      </c>
      <c r="F89" s="5">
        <v>165637739362</v>
      </c>
      <c r="G89" s="5">
        <v>189478046071</v>
      </c>
      <c r="I89" s="5">
        <v>165637739362</v>
      </c>
      <c r="J89" s="5">
        <v>195802723896</v>
      </c>
      <c r="K89" s="5">
        <v>199409598049</v>
      </c>
      <c r="L89" s="5">
        <v>123180496780</v>
      </c>
      <c r="M89" s="5">
        <v>79822424782</v>
      </c>
      <c r="N89" s="5">
        <v>84913943069</v>
      </c>
    </row>
    <row r="90" spans="3:14" ht="15.5" x14ac:dyDescent="0.35">
      <c r="C90" t="s">
        <v>105</v>
      </c>
    </row>
    <row r="91" spans="3:14" ht="15.5" x14ac:dyDescent="0.35">
      <c r="C91" t="s">
        <v>108</v>
      </c>
      <c r="D91" s="5">
        <v>1039266137</v>
      </c>
      <c r="E91" s="5">
        <v>1039266137</v>
      </c>
      <c r="F91" s="5">
        <v>1039266137</v>
      </c>
      <c r="G91" s="5">
        <v>798084223</v>
      </c>
      <c r="I91" s="5">
        <v>1039266137</v>
      </c>
      <c r="J91" s="5">
        <v>798084223</v>
      </c>
      <c r="K91" s="5">
        <v>850974871</v>
      </c>
      <c r="L91" s="5">
        <v>781869461</v>
      </c>
      <c r="M91" s="5">
        <v>597408490</v>
      </c>
      <c r="N91" s="5">
        <v>306571784</v>
      </c>
    </row>
    <row r="92" spans="3:14" ht="15.5" x14ac:dyDescent="0.35">
      <c r="C92" t="s">
        <v>106</v>
      </c>
      <c r="D92" s="5">
        <v>33835867152</v>
      </c>
      <c r="E92" s="5">
        <v>110120036700</v>
      </c>
      <c r="F92" s="5">
        <v>108763086735</v>
      </c>
      <c r="G92" s="5">
        <v>94070418480</v>
      </c>
      <c r="I92" s="5">
        <v>108763086735</v>
      </c>
      <c r="J92" s="5">
        <v>83778435474</v>
      </c>
      <c r="K92" s="5">
        <v>47391867369</v>
      </c>
      <c r="L92" s="5">
        <v>36841879635</v>
      </c>
      <c r="M92" s="5">
        <v>31981307104</v>
      </c>
      <c r="N92" s="5">
        <v>5359574232</v>
      </c>
    </row>
    <row r="93" spans="3:14" ht="15.5" x14ac:dyDescent="0.35">
      <c r="C93" t="s">
        <v>107</v>
      </c>
      <c r="D93" s="5">
        <v>437500</v>
      </c>
      <c r="E93" s="5">
        <v>812500</v>
      </c>
      <c r="F93" s="5">
        <v>1187499</v>
      </c>
      <c r="G93" s="5">
        <v>1562500</v>
      </c>
      <c r="I93" s="5">
        <v>1187499</v>
      </c>
      <c r="J93" s="5">
        <v>2687499</v>
      </c>
      <c r="K93" s="5">
        <v>4187499</v>
      </c>
      <c r="L93" s="5">
        <v>6612561</v>
      </c>
      <c r="M93" s="5">
        <v>4316952</v>
      </c>
      <c r="N93" s="5">
        <v>8017196</v>
      </c>
    </row>
    <row r="94" spans="3:14" ht="15.5" x14ac:dyDescent="0.35">
      <c r="C94" t="s">
        <v>109</v>
      </c>
      <c r="D94" s="5">
        <v>44415302484</v>
      </c>
      <c r="E94" s="5">
        <v>117891922822</v>
      </c>
      <c r="F94" s="5">
        <v>125934712801</v>
      </c>
      <c r="G94" s="5">
        <v>104311617648</v>
      </c>
      <c r="I94" s="5">
        <v>125934712801</v>
      </c>
      <c r="J94" s="5">
        <v>96421245197</v>
      </c>
      <c r="K94" s="5">
        <v>60012089834</v>
      </c>
      <c r="L94" s="5">
        <v>40774378614</v>
      </c>
      <c r="M94" s="5">
        <v>34763934808</v>
      </c>
      <c r="N94" s="5">
        <v>10296986076</v>
      </c>
    </row>
    <row r="95" spans="3:14" ht="15.5" x14ac:dyDescent="0.35">
      <c r="C95" t="s">
        <v>110</v>
      </c>
      <c r="D95" s="5">
        <v>197309519246</v>
      </c>
      <c r="E95" s="5">
        <v>278978689869</v>
      </c>
      <c r="F95" s="5">
        <v>291572452163</v>
      </c>
      <c r="G95" s="5">
        <v>293789663719</v>
      </c>
      <c r="I95" s="5">
        <v>291572452163</v>
      </c>
      <c r="J95" s="5">
        <v>292223969093</v>
      </c>
      <c r="K95" s="5">
        <v>259421687883</v>
      </c>
      <c r="L95" s="5">
        <v>163954875394</v>
      </c>
      <c r="M95" s="5">
        <v>114586359590</v>
      </c>
      <c r="N95" s="5">
        <v>95210929145</v>
      </c>
    </row>
    <row r="96" spans="3:14" ht="15.5" x14ac:dyDescent="0.35">
      <c r="C96" t="s">
        <v>111</v>
      </c>
    </row>
    <row r="97" spans="3:14" ht="15.5" x14ac:dyDescent="0.35">
      <c r="C97" t="s">
        <v>112</v>
      </c>
    </row>
    <row r="98" spans="3:14" ht="15.5" x14ac:dyDescent="0.35">
      <c r="C98" t="s">
        <v>113</v>
      </c>
      <c r="D98" s="5">
        <v>18400502236</v>
      </c>
      <c r="E98" s="5">
        <v>86685734250</v>
      </c>
      <c r="F98" s="5">
        <v>95882225040</v>
      </c>
      <c r="G98" s="5">
        <v>94875070890</v>
      </c>
      <c r="I98" s="5">
        <v>95882225040</v>
      </c>
      <c r="J98" s="5">
        <v>91264921084</v>
      </c>
      <c r="K98" s="5">
        <v>143502622181</v>
      </c>
      <c r="L98" s="5">
        <v>71190660174</v>
      </c>
      <c r="M98" s="5">
        <v>44967850764</v>
      </c>
      <c r="N98" s="5">
        <v>71093504694</v>
      </c>
    </row>
    <row r="99" spans="3:14" ht="15.5" x14ac:dyDescent="0.35">
      <c r="C99" t="s">
        <v>250</v>
      </c>
      <c r="E99" s="5">
        <v>61986222222</v>
      </c>
      <c r="F99" s="5">
        <v>56986222222</v>
      </c>
      <c r="G99" s="5">
        <v>67941515055</v>
      </c>
      <c r="I99" s="5">
        <v>56986222222</v>
      </c>
      <c r="J99" s="5">
        <v>55000000000</v>
      </c>
      <c r="K99" s="5">
        <v>45000000000</v>
      </c>
      <c r="L99" s="5">
        <v>41000000000</v>
      </c>
      <c r="M99" s="5">
        <v>33000000000</v>
      </c>
      <c r="N99" s="5">
        <v>52883196135</v>
      </c>
    </row>
    <row r="100" spans="3:14" ht="15.5" x14ac:dyDescent="0.35">
      <c r="C100" t="s">
        <v>114</v>
      </c>
    </row>
    <row r="101" spans="3:14" ht="15.5" x14ac:dyDescent="0.35">
      <c r="C101" t="s">
        <v>251</v>
      </c>
      <c r="D101" s="5">
        <v>15482774283</v>
      </c>
      <c r="E101" s="5">
        <v>17793514331</v>
      </c>
      <c r="F101" s="5">
        <v>31989784857</v>
      </c>
      <c r="G101" s="5">
        <v>18228785144</v>
      </c>
      <c r="I101" s="5">
        <v>31989784857</v>
      </c>
      <c r="J101" s="5">
        <v>29713948627</v>
      </c>
      <c r="K101" s="5">
        <v>90835045755</v>
      </c>
      <c r="L101" s="5">
        <v>26390373077</v>
      </c>
      <c r="M101" s="5">
        <v>5312249844</v>
      </c>
      <c r="N101" s="5">
        <v>12768041963</v>
      </c>
    </row>
    <row r="102" spans="3:14" ht="15.5" x14ac:dyDescent="0.35">
      <c r="C102" t="s">
        <v>115</v>
      </c>
      <c r="E102" s="5">
        <v>1520000000</v>
      </c>
    </row>
    <row r="103" spans="3:14" ht="15.5" x14ac:dyDescent="0.35">
      <c r="C103" t="s">
        <v>252</v>
      </c>
      <c r="E103" s="5">
        <v>1520000000</v>
      </c>
      <c r="K103" s="5">
        <v>635424320</v>
      </c>
      <c r="M103" s="5">
        <v>26085453</v>
      </c>
      <c r="N103" s="5">
        <v>1801068820</v>
      </c>
    </row>
    <row r="104" spans="3:14" ht="15.5" x14ac:dyDescent="0.35">
      <c r="C104" t="s">
        <v>116</v>
      </c>
      <c r="D104" s="5">
        <v>2091976350</v>
      </c>
      <c r="E104" s="5">
        <v>414622125</v>
      </c>
      <c r="F104" s="5">
        <v>246111643</v>
      </c>
      <c r="G104" s="5">
        <v>1304788629</v>
      </c>
      <c r="I104" s="5">
        <v>246111643</v>
      </c>
      <c r="J104" s="5">
        <v>218085842</v>
      </c>
      <c r="K104" s="5">
        <v>1363910408</v>
      </c>
      <c r="L104" s="5">
        <v>672089716</v>
      </c>
      <c r="M104" s="5">
        <v>1399693860</v>
      </c>
      <c r="N104" s="5">
        <v>372216796</v>
      </c>
    </row>
    <row r="105" spans="3:14" ht="15.5" x14ac:dyDescent="0.35">
      <c r="C105" t="s">
        <v>117</v>
      </c>
      <c r="D105" s="5">
        <v>250000000</v>
      </c>
      <c r="E105" s="5">
        <v>78750000</v>
      </c>
      <c r="F105" s="5">
        <v>78750000</v>
      </c>
      <c r="G105" s="5">
        <v>254800480</v>
      </c>
      <c r="I105" s="5">
        <v>78750000</v>
      </c>
      <c r="J105" s="5">
        <v>175000000</v>
      </c>
      <c r="K105" s="5">
        <v>1278559596</v>
      </c>
    </row>
    <row r="106" spans="3:14" ht="15.5" x14ac:dyDescent="0.35">
      <c r="C106" t="s">
        <v>322</v>
      </c>
    </row>
    <row r="107" spans="3:14" ht="15.5" x14ac:dyDescent="0.35">
      <c r="C107" t="s">
        <v>255</v>
      </c>
      <c r="E107" s="5">
        <v>12743795734</v>
      </c>
      <c r="F107" s="5">
        <v>12736333333</v>
      </c>
      <c r="G107" s="5">
        <v>12543333334</v>
      </c>
      <c r="I107" s="5">
        <v>12736333333</v>
      </c>
      <c r="J107" s="5">
        <v>13300000000</v>
      </c>
      <c r="M107" s="5">
        <v>1292706650</v>
      </c>
      <c r="N107" s="5">
        <v>3092041692</v>
      </c>
    </row>
    <row r="108" spans="3:14" ht="15.5" x14ac:dyDescent="0.35">
      <c r="C108" t="s">
        <v>882</v>
      </c>
      <c r="D108" s="5">
        <v>54110566</v>
      </c>
      <c r="E108" s="5">
        <v>54110566</v>
      </c>
      <c r="F108" s="5">
        <v>72147422</v>
      </c>
      <c r="I108" s="5">
        <v>72147422</v>
      </c>
      <c r="J108" s="5">
        <v>814394715</v>
      </c>
      <c r="K108" s="5">
        <v>1729485785</v>
      </c>
      <c r="M108" s="5">
        <v>991051218</v>
      </c>
      <c r="N108" s="5">
        <v>172174400</v>
      </c>
    </row>
    <row r="109" spans="3:14" ht="15.5" x14ac:dyDescent="0.35">
      <c r="C109" t="s">
        <v>325</v>
      </c>
      <c r="D109" s="5">
        <v>575751603</v>
      </c>
      <c r="E109" s="5">
        <v>4892625572</v>
      </c>
      <c r="F109" s="5">
        <v>6581356318</v>
      </c>
      <c r="G109" s="5">
        <v>7145181582</v>
      </c>
      <c r="I109" s="5">
        <v>6581356318</v>
      </c>
      <c r="J109" s="5">
        <v>6157886615</v>
      </c>
      <c r="K109" s="5">
        <v>4389682102</v>
      </c>
      <c r="L109" s="5">
        <v>3128197381</v>
      </c>
      <c r="M109" s="5">
        <v>5229821607</v>
      </c>
      <c r="N109" s="5">
        <v>3268980980</v>
      </c>
    </row>
    <row r="110" spans="3:14" ht="15.5" x14ac:dyDescent="0.35">
      <c r="C110" t="s">
        <v>122</v>
      </c>
      <c r="D110" s="5">
        <v>1113790561</v>
      </c>
      <c r="E110" s="5">
        <v>13715821616</v>
      </c>
      <c r="F110" s="5">
        <v>13726396071</v>
      </c>
      <c r="G110" s="5">
        <v>13429936150</v>
      </c>
      <c r="I110" s="5">
        <v>13726396071</v>
      </c>
      <c r="J110" s="5">
        <v>14858074031</v>
      </c>
      <c r="K110" s="5">
        <v>2218191101</v>
      </c>
      <c r="L110" s="5">
        <v>161189316</v>
      </c>
      <c r="M110" s="5">
        <v>3977752095</v>
      </c>
      <c r="N110" s="5">
        <v>7089113660</v>
      </c>
    </row>
    <row r="111" spans="3:14" ht="15.5" x14ac:dyDescent="0.35">
      <c r="C111" t="s">
        <v>123</v>
      </c>
      <c r="D111" s="5">
        <v>1113790561</v>
      </c>
      <c r="E111" s="5">
        <v>13715821616</v>
      </c>
      <c r="F111" s="5">
        <v>13726396071</v>
      </c>
      <c r="G111" s="5">
        <v>13429936150</v>
      </c>
      <c r="I111" s="5">
        <v>13726396071</v>
      </c>
      <c r="J111" s="5">
        <v>14858074031</v>
      </c>
      <c r="K111" s="5">
        <v>2218191101</v>
      </c>
      <c r="L111" s="5">
        <v>161189316</v>
      </c>
      <c r="M111" s="5">
        <v>3977752095</v>
      </c>
      <c r="N111" s="5">
        <v>7089113660</v>
      </c>
    </row>
    <row r="112" spans="3:14" ht="15.5" x14ac:dyDescent="0.35">
      <c r="C112" t="s">
        <v>119</v>
      </c>
    </row>
    <row r="113" spans="2:14" ht="15.5" x14ac:dyDescent="0.35">
      <c r="C113" t="s">
        <v>121</v>
      </c>
      <c r="D113" s="5">
        <v>54110566</v>
      </c>
      <c r="E113" s="5">
        <v>12797906300</v>
      </c>
      <c r="F113" s="5">
        <v>12808480755</v>
      </c>
      <c r="G113" s="5">
        <v>12543333334</v>
      </c>
      <c r="I113" s="5">
        <v>12808480755</v>
      </c>
      <c r="J113" s="5">
        <v>14114394715</v>
      </c>
      <c r="K113" s="5">
        <v>1729485785</v>
      </c>
      <c r="M113" s="5">
        <v>3417939779</v>
      </c>
      <c r="N113" s="5">
        <v>6630450920</v>
      </c>
    </row>
    <row r="114" spans="2:14" ht="15.5" x14ac:dyDescent="0.35">
      <c r="C114" t="s">
        <v>124</v>
      </c>
      <c r="D114" s="5">
        <v>19514292797</v>
      </c>
      <c r="E114" s="5">
        <v>100401555866</v>
      </c>
      <c r="F114" s="5">
        <v>109608621111</v>
      </c>
      <c r="G114" s="5">
        <v>108305007040</v>
      </c>
      <c r="I114" s="5">
        <v>109608621111</v>
      </c>
      <c r="J114" s="5">
        <v>106122995115</v>
      </c>
      <c r="K114" s="5">
        <v>145720813282</v>
      </c>
      <c r="L114" s="5">
        <v>71351849490</v>
      </c>
      <c r="M114" s="5">
        <v>48945602859</v>
      </c>
      <c r="N114" s="5">
        <v>78182618354</v>
      </c>
    </row>
    <row r="115" spans="2:14" ht="15.5" x14ac:dyDescent="0.35">
      <c r="C115" t="s">
        <v>125</v>
      </c>
    </row>
    <row r="116" spans="2:14" ht="15.5" x14ac:dyDescent="0.35">
      <c r="C116" t="s">
        <v>126</v>
      </c>
      <c r="D116" s="5">
        <v>76875000000</v>
      </c>
      <c r="E116" s="5">
        <v>76875000000</v>
      </c>
      <c r="F116" s="5">
        <v>76875000000</v>
      </c>
      <c r="G116" s="5">
        <v>76875000000</v>
      </c>
      <c r="I116" s="5">
        <v>76875000000</v>
      </c>
      <c r="J116" s="5">
        <v>76875000000</v>
      </c>
      <c r="K116" s="5">
        <v>61500000000</v>
      </c>
      <c r="L116" s="5">
        <v>61500000000</v>
      </c>
      <c r="M116" s="5">
        <v>55000000000</v>
      </c>
      <c r="N116" s="5">
        <v>12500000000</v>
      </c>
    </row>
    <row r="117" spans="2:14" ht="15.5" x14ac:dyDescent="0.35">
      <c r="C117" t="s">
        <v>128</v>
      </c>
    </row>
    <row r="118" spans="2:14" ht="15.5" x14ac:dyDescent="0.35">
      <c r="C118" t="s">
        <v>127</v>
      </c>
      <c r="D118" s="5">
        <v>55762015196</v>
      </c>
      <c r="E118" s="5">
        <v>55762015196</v>
      </c>
      <c r="F118" s="5">
        <v>55762015196</v>
      </c>
      <c r="G118" s="5">
        <v>55762015196</v>
      </c>
      <c r="I118" s="5">
        <v>55762015196</v>
      </c>
      <c r="J118" s="5">
        <v>55762015196</v>
      </c>
      <c r="K118" s="5">
        <v>52249594961</v>
      </c>
      <c r="L118" s="5">
        <v>31103025904</v>
      </c>
      <c r="M118" s="5">
        <v>10686208886</v>
      </c>
      <c r="N118" s="5">
        <v>4563761414</v>
      </c>
    </row>
    <row r="119" spans="2:14" ht="15.5" x14ac:dyDescent="0.35">
      <c r="C119" t="s">
        <v>257</v>
      </c>
      <c r="D119" s="5">
        <v>2500000000</v>
      </c>
      <c r="E119" s="5">
        <v>2500000000</v>
      </c>
      <c r="F119" s="5">
        <v>2500000000</v>
      </c>
      <c r="G119" s="5">
        <v>2000000000</v>
      </c>
      <c r="I119" s="5">
        <v>2500000000</v>
      </c>
      <c r="J119" s="5">
        <v>2000000000</v>
      </c>
      <c r="K119" s="5">
        <v>1500000000</v>
      </c>
      <c r="L119" s="5">
        <v>1000000000</v>
      </c>
      <c r="M119" s="5">
        <v>1000000000</v>
      </c>
    </row>
    <row r="120" spans="2:14" ht="15.5" x14ac:dyDescent="0.35">
      <c r="C120" t="s">
        <v>258</v>
      </c>
      <c r="D120" s="5">
        <v>43612092336</v>
      </c>
      <c r="E120" s="5">
        <v>44044761572</v>
      </c>
      <c r="F120" s="5">
        <v>47356743458</v>
      </c>
      <c r="G120" s="5">
        <v>50747280903</v>
      </c>
      <c r="I120" s="5">
        <v>47356743458</v>
      </c>
      <c r="J120" s="5">
        <v>51363598202</v>
      </c>
      <c r="K120" s="5">
        <v>50749594961</v>
      </c>
      <c r="L120" s="5">
        <v>30103025904</v>
      </c>
      <c r="M120" s="5">
        <v>9686208886</v>
      </c>
      <c r="N120" s="5">
        <v>4563761414</v>
      </c>
    </row>
    <row r="121" spans="2:14" ht="15.5" x14ac:dyDescent="0.35">
      <c r="C121" t="s">
        <v>1543</v>
      </c>
      <c r="D121" s="5">
        <v>55762015196</v>
      </c>
      <c r="E121" s="5">
        <v>55762015196</v>
      </c>
      <c r="F121" s="5">
        <v>55762015196</v>
      </c>
      <c r="G121" s="5">
        <v>55762015196</v>
      </c>
      <c r="I121" s="5">
        <v>55762015196</v>
      </c>
      <c r="J121" s="5">
        <v>55762015196</v>
      </c>
      <c r="K121" s="5">
        <v>52249594961</v>
      </c>
      <c r="L121" s="5">
        <v>31103025904</v>
      </c>
      <c r="M121" s="5">
        <v>10686208886</v>
      </c>
      <c r="N121" s="5">
        <v>4563761414</v>
      </c>
    </row>
    <row r="122" spans="2:14" ht="15.5" x14ac:dyDescent="0.35">
      <c r="C122" t="s">
        <v>10</v>
      </c>
      <c r="D122" s="5">
        <v>177795226449</v>
      </c>
      <c r="E122" s="5">
        <v>178577134003</v>
      </c>
      <c r="F122" s="5">
        <v>181963831052</v>
      </c>
      <c r="G122" s="5">
        <v>185484656679</v>
      </c>
      <c r="I122" s="5">
        <v>132107087594</v>
      </c>
      <c r="J122" s="5">
        <v>132737375776</v>
      </c>
      <c r="K122" s="5">
        <v>113700874601</v>
      </c>
      <c r="L122" s="5">
        <v>92603025904</v>
      </c>
      <c r="M122" s="5">
        <v>65640756731</v>
      </c>
      <c r="N122" s="5">
        <v>17028310791</v>
      </c>
    </row>
    <row r="123" spans="2:14" ht="15.5" x14ac:dyDescent="0.35">
      <c r="C123" t="s">
        <v>129</v>
      </c>
      <c r="D123" s="5">
        <v>197309519246</v>
      </c>
      <c r="E123" s="5">
        <v>278978689869</v>
      </c>
      <c r="F123" s="5">
        <v>291572452163</v>
      </c>
      <c r="G123" s="5">
        <v>293789663719</v>
      </c>
      <c r="I123" s="5">
        <v>241715708705</v>
      </c>
      <c r="J123" s="5">
        <v>238860370891</v>
      </c>
      <c r="K123" s="5">
        <v>259421687883</v>
      </c>
      <c r="L123" s="5">
        <v>163954875394</v>
      </c>
      <c r="M123" s="5">
        <v>114586359590</v>
      </c>
      <c r="N123" s="5">
        <v>95210929145</v>
      </c>
    </row>
    <row r="124" spans="2:14" ht="15.5" x14ac:dyDescent="0.35">
      <c r="C124" t="s">
        <v>130</v>
      </c>
      <c r="D124" s="5">
        <v>3075000000</v>
      </c>
      <c r="E124" s="5">
        <v>3075000000</v>
      </c>
      <c r="F124" s="5">
        <v>3075000000</v>
      </c>
      <c r="G124" s="5">
        <v>3075000000</v>
      </c>
      <c r="I124" s="5">
        <v>3075000000</v>
      </c>
      <c r="J124" s="5">
        <v>3075000000</v>
      </c>
      <c r="K124" s="5">
        <v>1230000000</v>
      </c>
      <c r="L124" s="5">
        <v>1230000000</v>
      </c>
      <c r="M124" s="5">
        <v>55000</v>
      </c>
      <c r="N124" s="5">
        <v>12500</v>
      </c>
    </row>
    <row r="126" spans="2:14" ht="15.5" x14ac:dyDescent="0.35">
      <c r="B126" t="s">
        <v>131</v>
      </c>
      <c r="C126" t="s">
        <v>132</v>
      </c>
      <c r="D126" s="5">
        <v>11239991691</v>
      </c>
      <c r="E126" s="5">
        <v>-8971432392</v>
      </c>
      <c r="F126" s="5">
        <v>33940744759</v>
      </c>
      <c r="G126" s="5">
        <v>-1579701715</v>
      </c>
      <c r="I126" s="5">
        <v>44419691935</v>
      </c>
      <c r="J126" s="5">
        <v>-79431818372</v>
      </c>
      <c r="K126" s="5">
        <v>23705217465</v>
      </c>
      <c r="L126" s="5">
        <v>12235254620</v>
      </c>
      <c r="M126" s="5">
        <v>10292471763</v>
      </c>
      <c r="N126" s="5">
        <v>-12464676965</v>
      </c>
    </row>
    <row r="127" spans="2:14" ht="15.5" x14ac:dyDescent="0.35">
      <c r="C127" t="s">
        <v>363</v>
      </c>
      <c r="D127" s="5">
        <v>86388533072</v>
      </c>
      <c r="E127" s="5">
        <v>78986748680</v>
      </c>
      <c r="F127" s="5">
        <v>92093125873</v>
      </c>
      <c r="G127" s="5">
        <v>103279407437</v>
      </c>
      <c r="I127" s="5">
        <v>392325727178</v>
      </c>
      <c r="J127" s="5">
        <v>512900844388</v>
      </c>
      <c r="K127" s="5">
        <v>448540419401</v>
      </c>
      <c r="L127" s="5">
        <v>339854792667</v>
      </c>
      <c r="M127" s="5">
        <v>234427233813</v>
      </c>
      <c r="N127" s="5">
        <v>158498096057</v>
      </c>
    </row>
    <row r="128" spans="2:14" ht="15.5" x14ac:dyDescent="0.35">
      <c r="C128" t="s">
        <v>465</v>
      </c>
      <c r="D128" s="5">
        <v>-69474107569</v>
      </c>
      <c r="E128" s="5">
        <v>-92050558496</v>
      </c>
      <c r="F128" s="5">
        <v>-55466157635</v>
      </c>
      <c r="G128" s="5">
        <v>-97496362389</v>
      </c>
      <c r="I128" s="5">
        <v>-328204748765</v>
      </c>
      <c r="J128" s="5">
        <v>-567692795904</v>
      </c>
      <c r="K128" s="5">
        <v>-402831638733</v>
      </c>
      <c r="L128" s="5">
        <v>-310291061447</v>
      </c>
      <c r="M128" s="5">
        <v>-212597427553</v>
      </c>
      <c r="N128" s="5">
        <v>-159481464955</v>
      </c>
    </row>
    <row r="129" spans="3:14" ht="15.5" x14ac:dyDescent="0.35">
      <c r="C129" t="s">
        <v>1544</v>
      </c>
      <c r="D129" s="5">
        <v>-1387220957</v>
      </c>
      <c r="E129" s="5">
        <v>-2204675167</v>
      </c>
      <c r="F129" s="5">
        <v>1281109670</v>
      </c>
      <c r="G129" s="5">
        <v>-2238692180</v>
      </c>
      <c r="I129" s="5">
        <v>-6454944564</v>
      </c>
      <c r="J129" s="5">
        <v>-7317884073</v>
      </c>
      <c r="K129" s="5">
        <v>-6618522696</v>
      </c>
      <c r="L129" s="5">
        <v>-4390759962</v>
      </c>
      <c r="M129" s="5">
        <v>-4873283619</v>
      </c>
      <c r="N129" s="5">
        <v>-3763122985</v>
      </c>
    </row>
    <row r="130" spans="3:14" ht="15.5" x14ac:dyDescent="0.35">
      <c r="C130" t="s">
        <v>261</v>
      </c>
      <c r="D130" s="5">
        <v>-37621537</v>
      </c>
      <c r="E130" s="5">
        <v>38214216</v>
      </c>
      <c r="F130" s="5">
        <v>14475577</v>
      </c>
      <c r="G130" s="5">
        <v>345829</v>
      </c>
      <c r="I130" s="5">
        <v>17267197</v>
      </c>
      <c r="J130" s="5">
        <v>52420442</v>
      </c>
      <c r="K130" s="5">
        <v>20499700</v>
      </c>
      <c r="L130" s="5">
        <v>12712997</v>
      </c>
      <c r="M130" s="5">
        <v>132942780</v>
      </c>
      <c r="N130" s="5">
        <v>226128335</v>
      </c>
    </row>
    <row r="131" spans="3:14" ht="15.5" x14ac:dyDescent="0.35">
      <c r="C131" t="s">
        <v>265</v>
      </c>
      <c r="D131" s="5">
        <v>-2038957902</v>
      </c>
      <c r="E131" s="5">
        <v>-1861083416</v>
      </c>
      <c r="F131" s="5">
        <v>-2272503352</v>
      </c>
      <c r="G131" s="5">
        <v>-2040919649</v>
      </c>
      <c r="I131" s="5">
        <v>-7718549837</v>
      </c>
      <c r="J131" s="5">
        <v>-7773279894</v>
      </c>
      <c r="K131" s="5">
        <v>-5493109404</v>
      </c>
      <c r="L131" s="5">
        <v>-5222208492</v>
      </c>
      <c r="M131" s="5">
        <v>-6300400826</v>
      </c>
      <c r="N131" s="5">
        <v>-6457271417</v>
      </c>
    </row>
    <row r="132" spans="3:14" ht="15.5" x14ac:dyDescent="0.35">
      <c r="C132" t="s">
        <v>263</v>
      </c>
      <c r="D132" s="5">
        <v>-2210633416</v>
      </c>
      <c r="E132" s="5">
        <v>-330046657</v>
      </c>
      <c r="F132" s="5">
        <v>-2781661505</v>
      </c>
      <c r="G132" s="5">
        <v>-3083480763</v>
      </c>
      <c r="I132" s="5">
        <v>-6617415405</v>
      </c>
      <c r="J132" s="5">
        <v>-10357400125</v>
      </c>
      <c r="K132" s="5">
        <v>-9912430803</v>
      </c>
      <c r="L132" s="5">
        <v>-7728221143</v>
      </c>
      <c r="M132" s="5">
        <v>-1985358640</v>
      </c>
      <c r="N132" s="5">
        <v>-1487042000</v>
      </c>
    </row>
    <row r="133" spans="3:14" ht="15.5" x14ac:dyDescent="0.35">
      <c r="C133" t="s">
        <v>264</v>
      </c>
      <c r="E133" s="5">
        <v>8449968448</v>
      </c>
      <c r="F133" s="5">
        <v>1072356131</v>
      </c>
      <c r="I133" s="5">
        <v>1072356131</v>
      </c>
      <c r="J133" s="5">
        <v>756276794</v>
      </c>
      <c r="M133" s="5">
        <v>1488765808</v>
      </c>
    </row>
    <row r="134" spans="3:14" ht="15.5" x14ac:dyDescent="0.35">
      <c r="C134" t="s">
        <v>139</v>
      </c>
      <c r="D134" s="5">
        <v>-67427462803</v>
      </c>
      <c r="E134" s="5">
        <v>2694976465</v>
      </c>
      <c r="F134" s="5">
        <v>-15103247828</v>
      </c>
      <c r="G134" s="5">
        <v>11691510785</v>
      </c>
      <c r="I134" s="5">
        <v>-7700785168</v>
      </c>
      <c r="J134" s="5">
        <v>71451122847</v>
      </c>
      <c r="K134" s="5">
        <v>-7237807731</v>
      </c>
      <c r="L134" s="5">
        <v>9125822674</v>
      </c>
      <c r="M134" s="5">
        <v>17623848551</v>
      </c>
      <c r="N134" s="5">
        <v>13548441412</v>
      </c>
    </row>
    <row r="135" spans="3:14" ht="15.5" x14ac:dyDescent="0.35">
      <c r="C135" t="s">
        <v>140</v>
      </c>
      <c r="D135" s="5">
        <v>52443236000</v>
      </c>
      <c r="E135" s="5">
        <v>-2352370051</v>
      </c>
      <c r="F135" s="5">
        <v>-12835311160</v>
      </c>
      <c r="G135" s="5">
        <v>-5521980531</v>
      </c>
      <c r="I135" s="5">
        <v>-25215699684</v>
      </c>
      <c r="J135" s="5">
        <v>-10117981938</v>
      </c>
      <c r="K135" s="5">
        <v>-14080080390</v>
      </c>
      <c r="L135" s="5">
        <v>-6891648201</v>
      </c>
      <c r="M135" s="5">
        <v>-23897475058</v>
      </c>
      <c r="N135" s="5">
        <v>-1260331353</v>
      </c>
    </row>
    <row r="136" spans="3:14" ht="15.5" x14ac:dyDescent="0.35">
      <c r="C136" t="s">
        <v>1545</v>
      </c>
      <c r="M136" s="5">
        <v>1700000000</v>
      </c>
      <c r="N136" s="5">
        <v>300000000</v>
      </c>
    </row>
    <row r="137" spans="3:14" ht="15.5" x14ac:dyDescent="0.35">
      <c r="C137" t="s">
        <v>143</v>
      </c>
      <c r="D137" s="5">
        <v>-2556764000</v>
      </c>
      <c r="E137" s="5">
        <v>-2352370051</v>
      </c>
      <c r="F137" s="5">
        <v>-10089477826</v>
      </c>
      <c r="G137" s="5">
        <v>-7353980531</v>
      </c>
      <c r="I137" s="5">
        <v>-22469866350</v>
      </c>
      <c r="J137" s="5">
        <v>-10243207163</v>
      </c>
      <c r="K137" s="5">
        <v>-7858674084</v>
      </c>
      <c r="L137" s="5">
        <v>-6238044598</v>
      </c>
      <c r="M137" s="5">
        <v>-25834353695</v>
      </c>
      <c r="N137" s="5">
        <v>-1542409035</v>
      </c>
    </row>
    <row r="138" spans="3:14" ht="15.5" x14ac:dyDescent="0.35">
      <c r="C138" t="s">
        <v>546</v>
      </c>
      <c r="D138" s="5">
        <v>55000000000</v>
      </c>
      <c r="J138" s="5">
        <v>225225225</v>
      </c>
      <c r="K138" s="5">
        <v>400270270</v>
      </c>
      <c r="M138" s="5">
        <v>358636364</v>
      </c>
    </row>
    <row r="139" spans="3:14" ht="15.5" x14ac:dyDescent="0.35">
      <c r="C139" t="s">
        <v>1044</v>
      </c>
      <c r="F139" s="5">
        <v>-2745833334</v>
      </c>
      <c r="I139" s="5">
        <v>-2745833334</v>
      </c>
    </row>
    <row r="140" spans="3:14" ht="15.5" x14ac:dyDescent="0.35">
      <c r="C140" t="s">
        <v>368</v>
      </c>
      <c r="G140" s="5">
        <v>1832000000</v>
      </c>
      <c r="J140" s="5">
        <v>-100000000</v>
      </c>
      <c r="K140" s="5">
        <v>-6621676576</v>
      </c>
      <c r="L140" s="5">
        <v>-653603603</v>
      </c>
      <c r="M140" s="5">
        <v>-121757727</v>
      </c>
      <c r="N140" s="5">
        <v>-17922318</v>
      </c>
    </row>
    <row r="141" spans="3:14" ht="15.5" x14ac:dyDescent="0.35">
      <c r="C141" t="s">
        <v>148</v>
      </c>
      <c r="D141" s="5">
        <v>-67427462803</v>
      </c>
      <c r="E141" s="5">
        <v>2694976465</v>
      </c>
      <c r="F141" s="5">
        <v>-15103247828</v>
      </c>
      <c r="G141" s="5">
        <v>11691510785</v>
      </c>
      <c r="I141" s="5">
        <v>-7700785168</v>
      </c>
      <c r="J141" s="5">
        <v>71451122847</v>
      </c>
      <c r="K141" s="5">
        <v>-7237807731</v>
      </c>
      <c r="L141" s="5">
        <v>9125822674</v>
      </c>
      <c r="M141" s="5">
        <v>17623848551</v>
      </c>
      <c r="N141" s="5">
        <v>13548441412</v>
      </c>
    </row>
    <row r="142" spans="3:14" ht="15.5" x14ac:dyDescent="0.35">
      <c r="C142" t="s">
        <v>1334</v>
      </c>
      <c r="M142" s="5">
        <v>-1500000000</v>
      </c>
      <c r="N142" s="5">
        <v>1200000000</v>
      </c>
    </row>
    <row r="143" spans="3:14" ht="15.5" x14ac:dyDescent="0.35">
      <c r="C143" t="s">
        <v>149</v>
      </c>
      <c r="D143" s="5">
        <v>-7000000000</v>
      </c>
      <c r="E143" s="5">
        <v>12000000000</v>
      </c>
      <c r="F143" s="5">
        <v>34931722222</v>
      </c>
      <c r="G143" s="5">
        <v>18054500000</v>
      </c>
      <c r="I143" s="5">
        <v>52986222222</v>
      </c>
      <c r="J143" s="5">
        <v>42500000000</v>
      </c>
      <c r="K143" s="5">
        <v>5000000000</v>
      </c>
      <c r="L143" s="5">
        <v>17000000000</v>
      </c>
      <c r="N143" s="5">
        <v>6867899808</v>
      </c>
    </row>
    <row r="144" spans="3:14" ht="15.5" x14ac:dyDescent="0.35">
      <c r="C144" t="s">
        <v>153</v>
      </c>
      <c r="D144" s="5">
        <v>-60220439566</v>
      </c>
      <c r="E144" s="5">
        <v>-8699305201</v>
      </c>
      <c r="F144" s="5">
        <v>-51210948388</v>
      </c>
      <c r="G144" s="5">
        <v>-2229651612</v>
      </c>
      <c r="I144" s="5">
        <v>-55540600000</v>
      </c>
      <c r="J144" s="5">
        <v>-36000000000</v>
      </c>
      <c r="K144" s="5">
        <v>-2069444444</v>
      </c>
      <c r="L144" s="5">
        <v>-11022612914</v>
      </c>
      <c r="M144" s="5">
        <v>-21630472805</v>
      </c>
      <c r="N144" s="5">
        <v>-4130044220</v>
      </c>
    </row>
    <row r="145" spans="2:14" ht="15.5" x14ac:dyDescent="0.35">
      <c r="C145" t="s">
        <v>587</v>
      </c>
      <c r="L145" s="5">
        <v>6500000000</v>
      </c>
      <c r="M145" s="5">
        <v>42500000000</v>
      </c>
      <c r="N145" s="5">
        <v>10000000000</v>
      </c>
    </row>
    <row r="146" spans="2:14" ht="15.5" x14ac:dyDescent="0.35">
      <c r="C146" t="s">
        <v>343</v>
      </c>
      <c r="D146" s="5">
        <v>605718334</v>
      </c>
      <c r="E146" s="5">
        <v>-605718334</v>
      </c>
      <c r="F146" s="5">
        <v>1516358627</v>
      </c>
      <c r="G146" s="5">
        <v>-826149222</v>
      </c>
      <c r="I146" s="5">
        <v>-363927350</v>
      </c>
      <c r="J146" s="5">
        <v>-1389806480</v>
      </c>
      <c r="K146" s="5">
        <v>-1178773185</v>
      </c>
      <c r="L146" s="5">
        <v>-2129143430</v>
      </c>
      <c r="M146" s="5">
        <v>-180827220</v>
      </c>
    </row>
    <row r="147" spans="2:14" ht="15.5" x14ac:dyDescent="0.35">
      <c r="C147" t="s">
        <v>457</v>
      </c>
      <c r="D147" s="5">
        <v>-812741571</v>
      </c>
      <c r="F147" s="5">
        <v>-340380289</v>
      </c>
      <c r="G147" s="5">
        <v>-232188381</v>
      </c>
      <c r="I147" s="5">
        <v>-1707480040</v>
      </c>
      <c r="J147" s="5">
        <v>-2893585869</v>
      </c>
      <c r="K147" s="5">
        <v>-1317090102</v>
      </c>
      <c r="L147" s="5">
        <v>-1222420982</v>
      </c>
      <c r="M147" s="5">
        <v>-1564851424</v>
      </c>
      <c r="N147" s="5">
        <v>-389414176</v>
      </c>
    </row>
    <row r="148" spans="2:14" ht="15.5" x14ac:dyDescent="0.35">
      <c r="C148" t="s">
        <v>1546</v>
      </c>
      <c r="J148" s="5">
        <v>73800000000</v>
      </c>
    </row>
    <row r="149" spans="2:14" ht="15.5" x14ac:dyDescent="0.35">
      <c r="C149" t="s">
        <v>1547</v>
      </c>
      <c r="J149" s="5">
        <v>-1490484804</v>
      </c>
      <c r="K149" s="5">
        <v>-1172500000</v>
      </c>
    </row>
    <row r="150" spans="2:14" ht="15.5" x14ac:dyDescent="0.35">
      <c r="C150" t="s">
        <v>338</v>
      </c>
      <c r="G150" s="5">
        <v>-3075000000</v>
      </c>
      <c r="I150" s="5">
        <v>-3075000000</v>
      </c>
      <c r="J150" s="5">
        <v>-3075000000</v>
      </c>
      <c r="K150" s="5">
        <v>-6500000000</v>
      </c>
    </row>
    <row r="151" spans="2:14" ht="15.5" x14ac:dyDescent="0.35">
      <c r="C151" t="s">
        <v>157</v>
      </c>
      <c r="D151" s="5">
        <v>-3744235112</v>
      </c>
      <c r="E151" s="5">
        <v>-8628825978</v>
      </c>
      <c r="F151" s="5">
        <v>6002185771</v>
      </c>
      <c r="G151" s="5">
        <v>4589828539</v>
      </c>
      <c r="I151" s="5">
        <v>11503207083</v>
      </c>
      <c r="J151" s="5">
        <v>-18098677463</v>
      </c>
      <c r="K151" s="5">
        <v>2387329344</v>
      </c>
      <c r="L151" s="5">
        <v>14469429093</v>
      </c>
      <c r="M151" s="5">
        <v>4018845256</v>
      </c>
      <c r="N151" s="5">
        <v>-176566906</v>
      </c>
    </row>
    <row r="152" spans="2:14" ht="15.5" x14ac:dyDescent="0.35">
      <c r="C152" t="s">
        <v>158</v>
      </c>
      <c r="E152" s="5">
        <v>14358769114</v>
      </c>
      <c r="I152" s="5">
        <v>2855562031</v>
      </c>
      <c r="J152" s="5">
        <v>20954239494</v>
      </c>
      <c r="K152" s="5">
        <v>18566910150</v>
      </c>
      <c r="L152" s="5">
        <v>4097481057</v>
      </c>
      <c r="M152" s="5">
        <v>78635801</v>
      </c>
      <c r="N152" s="5">
        <v>255202707</v>
      </c>
    </row>
    <row r="153" spans="2:14" ht="15.5" x14ac:dyDescent="0.35">
      <c r="C153" t="s">
        <v>159</v>
      </c>
      <c r="D153" s="5">
        <v>-3744235112</v>
      </c>
      <c r="E153" s="5">
        <v>5729943136</v>
      </c>
      <c r="F153" s="5">
        <v>6002185771</v>
      </c>
      <c r="G153" s="5">
        <v>4589828539</v>
      </c>
      <c r="I153" s="5">
        <v>14358769114</v>
      </c>
      <c r="J153" s="5">
        <v>2855562031</v>
      </c>
      <c r="K153" s="5">
        <v>20954239494</v>
      </c>
      <c r="L153" s="5">
        <v>18566910150</v>
      </c>
      <c r="M153" s="5">
        <v>4097481057</v>
      </c>
      <c r="N153" s="5">
        <v>78635801</v>
      </c>
    </row>
    <row r="155" spans="2:14" ht="15.5" x14ac:dyDescent="0.35">
      <c r="B155" t="s">
        <v>160</v>
      </c>
      <c r="C155" t="s">
        <v>12</v>
      </c>
      <c r="D155" s="5">
        <v>3080000000</v>
      </c>
      <c r="E155" s="5">
        <v>3080000000</v>
      </c>
      <c r="F155" s="5">
        <v>3080000000</v>
      </c>
      <c r="G155" s="5">
        <v>3080000000</v>
      </c>
      <c r="I155" s="5">
        <v>3080000000</v>
      </c>
      <c r="J155" s="5">
        <v>3080000000</v>
      </c>
      <c r="K155" s="5">
        <v>1230000000</v>
      </c>
      <c r="L155" s="5">
        <v>1230000000</v>
      </c>
      <c r="M155" s="5">
        <v>0</v>
      </c>
      <c r="N155" s="5">
        <v>0</v>
      </c>
    </row>
    <row r="156" spans="2:14" ht="15.5" x14ac:dyDescent="0.35">
      <c r="C156" t="s">
        <v>161</v>
      </c>
      <c r="D156" s="6">
        <v>-0.28000000000000003</v>
      </c>
      <c r="E156" s="6">
        <v>-1.08</v>
      </c>
      <c r="F156" s="6">
        <v>-0.94</v>
      </c>
      <c r="G156" s="6">
        <v>0.69</v>
      </c>
    </row>
    <row r="157" spans="2:14" ht="15.5" x14ac:dyDescent="0.35">
      <c r="C157" t="s">
        <v>162</v>
      </c>
      <c r="D157" s="6">
        <v>-3214.29</v>
      </c>
      <c r="E157" s="6">
        <v>-541.66999999999996</v>
      </c>
      <c r="F157" s="6">
        <v>-201.06</v>
      </c>
      <c r="G157" s="6">
        <v>227.54</v>
      </c>
    </row>
    <row r="158" spans="2:14" ht="15.5" x14ac:dyDescent="0.35">
      <c r="C158" t="s">
        <v>61</v>
      </c>
      <c r="D158" s="6">
        <v>41.75</v>
      </c>
      <c r="E158" s="6">
        <v>24.73</v>
      </c>
      <c r="F158" s="6">
        <v>7.4</v>
      </c>
      <c r="G158" s="6">
        <v>5.15</v>
      </c>
    </row>
    <row r="159" spans="2:14" ht="15.5" x14ac:dyDescent="0.35">
      <c r="C159" t="s">
        <v>163</v>
      </c>
      <c r="D159" s="5">
        <v>5800000000</v>
      </c>
      <c r="E159" s="5">
        <v>2460000000</v>
      </c>
      <c r="F159" s="5">
        <v>5010000000</v>
      </c>
      <c r="G159" s="5">
        <v>7000000000</v>
      </c>
    </row>
    <row r="160" spans="2:14" ht="15.5" x14ac:dyDescent="0.35">
      <c r="C160" t="s">
        <v>164</v>
      </c>
      <c r="D160" s="6">
        <v>-4.3E-3</v>
      </c>
      <c r="E160" s="6">
        <v>-1.1899999999999999E-2</v>
      </c>
      <c r="F160" s="6">
        <v>-9.8999999999999991E-3</v>
      </c>
      <c r="G160" s="6">
        <v>7.3000000000000001E-3</v>
      </c>
    </row>
    <row r="161" spans="3:7" ht="15.5" x14ac:dyDescent="0.35">
      <c r="C161" t="s">
        <v>165</v>
      </c>
      <c r="D161" s="6">
        <v>-4.7999999999999996E-3</v>
      </c>
      <c r="E161" s="6">
        <v>-1.8500000000000003E-2</v>
      </c>
      <c r="F161" s="6">
        <v>-1.5900000000000001E-2</v>
      </c>
      <c r="G161" s="6">
        <v>1.15E-2</v>
      </c>
    </row>
    <row r="162" spans="3:7" ht="15.5" x14ac:dyDescent="0.35">
      <c r="C162" t="s">
        <v>166</v>
      </c>
      <c r="D162" s="6">
        <v>2.29E-2</v>
      </c>
      <c r="E162" s="6">
        <v>4.7999999999999996E-3</v>
      </c>
      <c r="F162" s="6">
        <v>1.23E-2</v>
      </c>
      <c r="G162" s="6">
        <v>3.1200000000000002E-2</v>
      </c>
    </row>
    <row r="163" spans="3:7" ht="15.5" x14ac:dyDescent="0.35">
      <c r="C163" t="s">
        <v>167</v>
      </c>
      <c r="D163" s="6">
        <v>2.11</v>
      </c>
      <c r="E163" s="6">
        <v>0.49</v>
      </c>
      <c r="F163" s="6">
        <v>1.1100000000000001</v>
      </c>
      <c r="G163" s="6">
        <v>2.93</v>
      </c>
    </row>
    <row r="164" spans="3:7" ht="15.5" x14ac:dyDescent="0.35">
      <c r="C164" t="s">
        <v>168</v>
      </c>
      <c r="D164" s="5">
        <v>178000000000</v>
      </c>
      <c r="E164" s="5">
        <v>179000000000</v>
      </c>
      <c r="F164" s="5">
        <v>182000000000</v>
      </c>
      <c r="G164" s="5">
        <v>185000000000</v>
      </c>
    </row>
    <row r="165" spans="3:7" ht="15.5" x14ac:dyDescent="0.35">
      <c r="C165" t="s">
        <v>169</v>
      </c>
      <c r="D165" s="6">
        <v>15.57</v>
      </c>
      <c r="E165" s="6">
        <v>10.07</v>
      </c>
      <c r="F165" s="6">
        <v>3.19</v>
      </c>
      <c r="G165" s="6">
        <v>2.6</v>
      </c>
    </row>
    <row r="166" spans="3:7" ht="15.5" x14ac:dyDescent="0.35">
      <c r="C166" t="s">
        <v>170</v>
      </c>
      <c r="D166" s="6">
        <v>57.82</v>
      </c>
      <c r="E166" s="6">
        <v>58.07</v>
      </c>
      <c r="F166" s="6">
        <v>59.18</v>
      </c>
      <c r="G166" s="6">
        <v>60.32</v>
      </c>
    </row>
    <row r="167" spans="3:7" ht="15.5" x14ac:dyDescent="0.35">
      <c r="C167" t="s">
        <v>171</v>
      </c>
      <c r="D167" s="6">
        <v>15.57</v>
      </c>
      <c r="E167" s="6">
        <v>10.07</v>
      </c>
      <c r="F167" s="6">
        <v>3.19</v>
      </c>
      <c r="G167" s="6">
        <v>2.6</v>
      </c>
    </row>
    <row r="168" spans="3:7" ht="15.5" x14ac:dyDescent="0.35">
      <c r="C168" t="s">
        <v>172</v>
      </c>
      <c r="D168" s="6">
        <v>57.82</v>
      </c>
      <c r="E168" s="6">
        <v>58.07</v>
      </c>
      <c r="F168" s="6">
        <v>59.17</v>
      </c>
      <c r="G168" s="6">
        <v>60.32</v>
      </c>
    </row>
    <row r="169" spans="3:7" ht="15.5" x14ac:dyDescent="0.35">
      <c r="C169" t="s">
        <v>173</v>
      </c>
      <c r="D169" s="5">
        <v>1000000000</v>
      </c>
      <c r="E169" s="5">
        <v>67000000000</v>
      </c>
      <c r="F169" s="5">
        <v>64000000000</v>
      </c>
      <c r="G169" s="5">
        <v>75000000000</v>
      </c>
    </row>
    <row r="170" spans="3:7" ht="15.5" x14ac:dyDescent="0.35">
      <c r="C170" t="s">
        <v>174</v>
      </c>
      <c r="D170" s="5">
        <v>0</v>
      </c>
      <c r="E170" s="5">
        <v>13000000000</v>
      </c>
      <c r="F170" s="5">
        <v>13000000000</v>
      </c>
      <c r="G170" s="5">
        <v>13000000000</v>
      </c>
    </row>
    <row r="171" spans="3:7" ht="15.5" x14ac:dyDescent="0.35">
      <c r="C171" t="s">
        <v>175</v>
      </c>
      <c r="D171" s="5">
        <v>178000000000</v>
      </c>
      <c r="E171" s="5">
        <v>179000000000</v>
      </c>
      <c r="F171" s="5">
        <v>182000000000</v>
      </c>
      <c r="G171" s="5">
        <v>185000000000</v>
      </c>
    </row>
    <row r="172" spans="3:7" ht="15.5" x14ac:dyDescent="0.35">
      <c r="C172" t="s">
        <v>24</v>
      </c>
      <c r="D172" s="5">
        <v>1000000000</v>
      </c>
      <c r="E172" s="5">
        <v>80000000000</v>
      </c>
      <c r="F172" s="5">
        <v>76000000000</v>
      </c>
      <c r="G172" s="5">
        <v>87000000000</v>
      </c>
    </row>
    <row r="173" spans="3:7" ht="15.5" x14ac:dyDescent="0.35">
      <c r="C173" t="s">
        <v>21</v>
      </c>
      <c r="D173" s="5">
        <v>-1000000000</v>
      </c>
      <c r="E173" s="5">
        <v>74000000000</v>
      </c>
      <c r="F173" s="5">
        <v>62000000000</v>
      </c>
      <c r="G173" s="5">
        <v>79000000000</v>
      </c>
    </row>
    <row r="174" spans="3:7" ht="15.5" x14ac:dyDescent="0.35">
      <c r="C174" t="s">
        <v>176</v>
      </c>
      <c r="D174" s="5">
        <v>134000000000</v>
      </c>
      <c r="E174" s="5">
        <v>74000000000</v>
      </c>
      <c r="F174" s="5">
        <v>70000000000</v>
      </c>
      <c r="G174" s="5">
        <v>95000000000</v>
      </c>
    </row>
    <row r="175" spans="3:7" ht="15.5" x14ac:dyDescent="0.35">
      <c r="C175" t="s">
        <v>177</v>
      </c>
      <c r="D175" s="5">
        <v>11000000000</v>
      </c>
      <c r="E175" s="5">
        <v>-9000000000</v>
      </c>
      <c r="F175" s="5">
        <v>34000000000</v>
      </c>
      <c r="G175" s="5">
        <v>-2000000000</v>
      </c>
    </row>
    <row r="176" spans="3:7" ht="15.5" x14ac:dyDescent="0.35">
      <c r="C176" t="s">
        <v>178</v>
      </c>
      <c r="D176" s="5">
        <v>-3000000000</v>
      </c>
      <c r="E176" s="5">
        <v>-2000000000</v>
      </c>
      <c r="F176" s="5">
        <v>-10000000000</v>
      </c>
      <c r="G176" s="5">
        <v>-6000000000</v>
      </c>
    </row>
    <row r="177" spans="3:14" ht="15.5" x14ac:dyDescent="0.35">
      <c r="C177" t="s">
        <v>13</v>
      </c>
      <c r="D177" s="5">
        <v>9000000000</v>
      </c>
      <c r="E177" s="5">
        <v>-11000000000</v>
      </c>
      <c r="F177" s="5">
        <v>24000000000</v>
      </c>
      <c r="G177" s="5">
        <v>-7000000000</v>
      </c>
    </row>
    <row r="178" spans="3:14" ht="15.5" x14ac:dyDescent="0.35">
      <c r="C178" t="s">
        <v>16</v>
      </c>
      <c r="D178" s="6">
        <v>2.82</v>
      </c>
      <c r="E178" s="6">
        <v>-3.68</v>
      </c>
      <c r="F178" s="6">
        <v>7.76</v>
      </c>
      <c r="G178" s="6">
        <v>-2.31</v>
      </c>
    </row>
    <row r="179" spans="3:14" ht="15.5" x14ac:dyDescent="0.35">
      <c r="C179" t="s">
        <v>46</v>
      </c>
      <c r="I179" s="6">
        <v>-0.14000000000000001</v>
      </c>
      <c r="J179" s="6">
        <v>1.36</v>
      </c>
      <c r="K179" s="6">
        <v>22.48</v>
      </c>
      <c r="L179" s="6">
        <v>16.600000000000001</v>
      </c>
      <c r="M179" s="6">
        <v>111317.23</v>
      </c>
      <c r="N179" s="6">
        <v>325063.8</v>
      </c>
    </row>
    <row r="180" spans="3:14" ht="15.5" x14ac:dyDescent="0.35">
      <c r="C180" t="s">
        <v>60</v>
      </c>
      <c r="I180" s="5">
        <v>-1350</v>
      </c>
      <c r="J180" s="6">
        <v>66.180000000000007</v>
      </c>
      <c r="K180" s="5">
        <v>0</v>
      </c>
      <c r="L180" s="5">
        <v>0</v>
      </c>
      <c r="M180" s="5">
        <v>0</v>
      </c>
      <c r="N180" s="5">
        <v>0</v>
      </c>
    </row>
    <row r="181" spans="3:14" ht="15.5" x14ac:dyDescent="0.35">
      <c r="C181" t="s">
        <v>63</v>
      </c>
      <c r="I181" s="6">
        <v>1.77</v>
      </c>
      <c r="J181" s="6">
        <v>0.62</v>
      </c>
      <c r="K181" s="5">
        <v>0</v>
      </c>
      <c r="L181" s="5">
        <v>0</v>
      </c>
      <c r="M181" s="5">
        <v>0</v>
      </c>
      <c r="N181" s="5">
        <v>0</v>
      </c>
    </row>
    <row r="182" spans="3:14" ht="15.5" x14ac:dyDescent="0.35">
      <c r="C182" t="s">
        <v>179</v>
      </c>
      <c r="I182" s="5">
        <v>18670000000</v>
      </c>
      <c r="J182" s="5">
        <v>19670000000</v>
      </c>
      <c r="K182" s="5">
        <v>45900000000</v>
      </c>
      <c r="L182" s="5">
        <v>38960000000</v>
      </c>
      <c r="M182" s="5">
        <v>16980000000</v>
      </c>
      <c r="N182" s="5">
        <v>12550000000</v>
      </c>
    </row>
    <row r="183" spans="3:14" ht="15.5" x14ac:dyDescent="0.35">
      <c r="C183" t="s">
        <v>180</v>
      </c>
      <c r="I183" s="6">
        <v>-1.5E-3</v>
      </c>
      <c r="J183" s="6">
        <v>1.43E-2</v>
      </c>
      <c r="K183" s="6">
        <v>0.1066</v>
      </c>
      <c r="L183" s="6">
        <v>0.1245</v>
      </c>
      <c r="M183" s="6">
        <v>5.3399999999999996E-2</v>
      </c>
      <c r="N183" s="6">
        <v>4.2699999999999995E-2</v>
      </c>
    </row>
    <row r="184" spans="3:14" ht="15.5" x14ac:dyDescent="0.35">
      <c r="C184" t="s">
        <v>181</v>
      </c>
      <c r="I184" s="6">
        <v>-2.3999999999999998E-3</v>
      </c>
      <c r="J184" s="6">
        <v>2.2499999999999999E-2</v>
      </c>
      <c r="K184" s="6">
        <v>0.2432</v>
      </c>
      <c r="L184" s="6">
        <v>0.2205</v>
      </c>
      <c r="M184" s="6">
        <v>9.3299999999999994E-2</v>
      </c>
      <c r="N184" s="6">
        <v>0.23860000000000001</v>
      </c>
    </row>
    <row r="185" spans="3:14" ht="15.5" x14ac:dyDescent="0.35">
      <c r="C185" t="s">
        <v>182</v>
      </c>
      <c r="I185" s="6">
        <v>6.7500000000000004E-2</v>
      </c>
      <c r="J185" s="6">
        <v>9.9600000000000008E-2</v>
      </c>
      <c r="K185" s="6">
        <v>0.40850000000000003</v>
      </c>
      <c r="L185" s="6">
        <v>0.45289999999999997</v>
      </c>
      <c r="M185" s="6">
        <v>0.33</v>
      </c>
      <c r="N185" s="6">
        <v>0.94359999999999999</v>
      </c>
    </row>
    <row r="186" spans="3:14" ht="15.5" x14ac:dyDescent="0.35">
      <c r="C186" t="s">
        <v>183</v>
      </c>
      <c r="I186" s="6">
        <v>1.73</v>
      </c>
      <c r="J186" s="6">
        <v>2.0299999999999998</v>
      </c>
      <c r="K186" s="6">
        <v>7.76</v>
      </c>
      <c r="L186" s="6">
        <v>7.04</v>
      </c>
      <c r="M186" s="6">
        <v>2.4500000000000002</v>
      </c>
      <c r="N186" s="6">
        <v>1.76</v>
      </c>
    </row>
    <row r="187" spans="3:14" ht="15.5" x14ac:dyDescent="0.35">
      <c r="C187" t="s">
        <v>57</v>
      </c>
      <c r="I187" s="6">
        <v>3.19</v>
      </c>
      <c r="J187" s="6">
        <v>1.49</v>
      </c>
      <c r="K187" s="5">
        <v>0</v>
      </c>
      <c r="L187" s="5">
        <v>0</v>
      </c>
      <c r="M187" s="5">
        <v>0</v>
      </c>
      <c r="N187" s="5">
        <v>0</v>
      </c>
    </row>
    <row r="188" spans="3:14" ht="15.5" x14ac:dyDescent="0.35">
      <c r="C188" t="s">
        <v>54</v>
      </c>
      <c r="I188" s="6">
        <v>59.18</v>
      </c>
      <c r="J188" s="6">
        <v>60.52</v>
      </c>
      <c r="K188" s="6">
        <v>92.44</v>
      </c>
      <c r="L188" s="6">
        <v>75.290000000000006</v>
      </c>
      <c r="M188" s="6">
        <v>1193468.3</v>
      </c>
      <c r="N188" s="6">
        <v>1362264.86</v>
      </c>
    </row>
    <row r="189" spans="3:14" ht="15.5" x14ac:dyDescent="0.35">
      <c r="C189" t="s">
        <v>184</v>
      </c>
      <c r="I189" s="6">
        <v>3.19</v>
      </c>
      <c r="J189" s="6">
        <v>1.49</v>
      </c>
      <c r="K189" s="5">
        <v>0</v>
      </c>
      <c r="L189" s="5">
        <v>0</v>
      </c>
      <c r="M189" s="5">
        <v>0</v>
      </c>
      <c r="N189" s="5">
        <v>0</v>
      </c>
    </row>
    <row r="190" spans="3:14" ht="15.5" x14ac:dyDescent="0.35">
      <c r="C190" t="s">
        <v>185</v>
      </c>
      <c r="I190" s="6">
        <v>59.17</v>
      </c>
      <c r="J190" s="6">
        <v>60.52</v>
      </c>
      <c r="K190" s="6">
        <v>92.44</v>
      </c>
      <c r="L190" s="6">
        <v>75.28</v>
      </c>
      <c r="M190" s="6">
        <v>1193389.81</v>
      </c>
      <c r="N190" s="6">
        <v>1361623.49</v>
      </c>
    </row>
    <row r="191" spans="3:14" ht="15.5" x14ac:dyDescent="0.35">
      <c r="C191" t="s">
        <v>186</v>
      </c>
      <c r="I191" s="5">
        <v>64000000000</v>
      </c>
      <c r="J191" s="5">
        <v>61000000000</v>
      </c>
      <c r="K191" s="5">
        <v>47000000000</v>
      </c>
      <c r="L191" s="5">
        <v>43000000000</v>
      </c>
      <c r="M191" s="5">
        <v>36000000000</v>
      </c>
      <c r="N191" s="5">
        <v>56000000000</v>
      </c>
    </row>
    <row r="192" spans="3:14" ht="15.5" x14ac:dyDescent="0.35">
      <c r="C192" t="s">
        <v>187</v>
      </c>
      <c r="I192" s="5">
        <v>13000000000</v>
      </c>
      <c r="J192" s="5">
        <v>14000000000</v>
      </c>
      <c r="K192" s="5">
        <v>2000000000</v>
      </c>
      <c r="M192" s="5">
        <v>2000000000</v>
      </c>
      <c r="N192" s="5">
        <v>3000000000</v>
      </c>
    </row>
    <row r="193" spans="2:14" ht="15.5" x14ac:dyDescent="0.35">
      <c r="C193" t="s">
        <v>26</v>
      </c>
      <c r="I193" s="5">
        <v>76000000000</v>
      </c>
      <c r="J193" s="5">
        <v>75000000000</v>
      </c>
      <c r="K193" s="5">
        <v>49000000000</v>
      </c>
      <c r="L193" s="5">
        <v>43000000000</v>
      </c>
      <c r="M193" s="5">
        <v>38000000000</v>
      </c>
      <c r="N193" s="5">
        <v>59000000000</v>
      </c>
    </row>
    <row r="194" spans="2:14" ht="15.5" x14ac:dyDescent="0.35">
      <c r="C194" t="s">
        <v>23</v>
      </c>
      <c r="I194" s="5">
        <v>62000000000</v>
      </c>
      <c r="J194" s="5">
        <v>72000000000</v>
      </c>
      <c r="K194" s="5">
        <v>28000000000</v>
      </c>
      <c r="L194" s="5">
        <v>25000000000</v>
      </c>
      <c r="M194" s="5">
        <v>34000000000</v>
      </c>
      <c r="N194" s="5">
        <v>59000000000</v>
      </c>
    </row>
    <row r="195" spans="2:14" ht="15.5" x14ac:dyDescent="0.35">
      <c r="C195" t="s">
        <v>188</v>
      </c>
      <c r="I195" s="5">
        <v>70000000000</v>
      </c>
      <c r="J195" s="5">
        <v>105000000000</v>
      </c>
      <c r="K195" s="5">
        <v>56000000000</v>
      </c>
      <c r="L195" s="5">
        <v>52000000000</v>
      </c>
      <c r="M195" s="5">
        <v>35000000000</v>
      </c>
      <c r="N195" s="5">
        <v>14000000000</v>
      </c>
    </row>
    <row r="196" spans="2:14" ht="15.5" x14ac:dyDescent="0.35">
      <c r="C196" t="s">
        <v>189</v>
      </c>
      <c r="I196" s="5">
        <v>44000000000</v>
      </c>
      <c r="J196" s="5">
        <v>-79000000000</v>
      </c>
      <c r="K196" s="5">
        <v>24000000000</v>
      </c>
      <c r="L196" s="5">
        <v>12000000000</v>
      </c>
      <c r="M196" s="5">
        <v>10000000000</v>
      </c>
      <c r="N196" s="5">
        <v>-12000000000</v>
      </c>
    </row>
    <row r="197" spans="2:14" ht="15.5" x14ac:dyDescent="0.35">
      <c r="C197" t="s">
        <v>190</v>
      </c>
      <c r="I197" s="5">
        <v>-22000000000</v>
      </c>
      <c r="J197" s="5">
        <v>-10000000000</v>
      </c>
      <c r="K197" s="5">
        <v>-14000000000</v>
      </c>
      <c r="L197" s="5">
        <v>-7000000000</v>
      </c>
      <c r="M197" s="5">
        <v>-26000000000</v>
      </c>
      <c r="N197" s="5">
        <v>-2000000000</v>
      </c>
    </row>
    <row r="198" spans="2:14" ht="15.5" x14ac:dyDescent="0.35">
      <c r="C198" t="s">
        <v>15</v>
      </c>
      <c r="I198" s="5">
        <v>22000000000</v>
      </c>
      <c r="J198" s="5">
        <v>-90000000000</v>
      </c>
      <c r="K198" s="5">
        <v>9000000000</v>
      </c>
      <c r="L198" s="5">
        <v>5000000000</v>
      </c>
      <c r="M198" s="5">
        <v>-16000000000</v>
      </c>
      <c r="N198" s="5">
        <v>-14000000000</v>
      </c>
    </row>
    <row r="199" spans="2:14" ht="15.5" x14ac:dyDescent="0.35">
      <c r="C199" t="s">
        <v>17</v>
      </c>
      <c r="I199" s="6">
        <v>7.14</v>
      </c>
      <c r="J199" s="6">
        <v>-29.2</v>
      </c>
      <c r="K199" s="6">
        <v>7.5</v>
      </c>
      <c r="L199" s="6">
        <v>4.34</v>
      </c>
      <c r="M199" s="6">
        <v>-284793.45</v>
      </c>
      <c r="N199" s="6">
        <v>-1122000.67</v>
      </c>
    </row>
    <row r="201" spans="2:14" ht="15.5" x14ac:dyDescent="0.35">
      <c r="B201" t="s">
        <v>191</v>
      </c>
      <c r="C201" t="s">
        <v>192</v>
      </c>
      <c r="D201" s="5">
        <v>-857000000</v>
      </c>
      <c r="E201" s="5">
        <v>-3000000000</v>
      </c>
      <c r="F201" s="5">
        <v>-3000000000</v>
      </c>
      <c r="G201" s="5">
        <v>2000000000</v>
      </c>
      <c r="H201" s="5">
        <v>-8000000000</v>
      </c>
      <c r="I201" s="5">
        <v>-432000000</v>
      </c>
      <c r="J201" s="5">
        <v>4000000000</v>
      </c>
      <c r="K201" s="5">
        <v>28000000000</v>
      </c>
      <c r="L201" s="5">
        <v>20000000000</v>
      </c>
      <c r="M201" s="5">
        <v>6000000000</v>
      </c>
      <c r="N201" s="5">
        <v>4000000000</v>
      </c>
    </row>
    <row r="202" spans="2:14" ht="15.5" x14ac:dyDescent="0.35">
      <c r="C202" t="s">
        <v>345</v>
      </c>
      <c r="H202" s="5">
        <v>1</v>
      </c>
      <c r="I202" s="5">
        <v>1</v>
      </c>
      <c r="J202" s="5">
        <v>1</v>
      </c>
      <c r="K202" s="5">
        <v>1</v>
      </c>
    </row>
    <row r="203" spans="2:14" ht="15.5" x14ac:dyDescent="0.35">
      <c r="C203" t="s">
        <v>65</v>
      </c>
      <c r="H203" s="6">
        <v>-0.36880000000000002</v>
      </c>
      <c r="I203" s="6">
        <v>-7.1204000000000001</v>
      </c>
      <c r="J203" s="6">
        <v>0.73409999999999997</v>
      </c>
      <c r="K203" s="6">
        <v>0.11119999999999999</v>
      </c>
    </row>
    <row r="204" spans="2:14" ht="15.5" x14ac:dyDescent="0.35">
      <c r="C204" t="s">
        <v>346</v>
      </c>
      <c r="H204" s="6">
        <v>1.2999999999999999E-3</v>
      </c>
      <c r="I204" s="6">
        <v>6.5000000000000006E-3</v>
      </c>
      <c r="J204" s="6">
        <v>6.5000000000000006E-3</v>
      </c>
      <c r="K204" s="6">
        <v>2.3999999999999998E-3</v>
      </c>
    </row>
    <row r="205" spans="2:14" ht="15.5" x14ac:dyDescent="0.35">
      <c r="C205" t="s">
        <v>45</v>
      </c>
      <c r="D205" s="6">
        <v>-0.28000000000000003</v>
      </c>
      <c r="E205" s="6">
        <v>-1.08</v>
      </c>
      <c r="F205" s="6">
        <v>-0.94</v>
      </c>
      <c r="G205" s="6">
        <v>0.69</v>
      </c>
      <c r="H205" s="6">
        <v>-2.71</v>
      </c>
      <c r="I205" s="6">
        <v>-0.14000000000000001</v>
      </c>
      <c r="J205" s="6">
        <v>1.36</v>
      </c>
      <c r="K205" s="6">
        <v>8.99</v>
      </c>
      <c r="L205" s="6">
        <v>6.64</v>
      </c>
      <c r="M205" s="6">
        <v>1.99</v>
      </c>
      <c r="N205" s="6">
        <v>1.32</v>
      </c>
    </row>
    <row r="206" spans="2:14" ht="15.5" x14ac:dyDescent="0.35">
      <c r="C206" t="s">
        <v>67</v>
      </c>
      <c r="H206" s="5">
        <v>1</v>
      </c>
      <c r="I206" s="5">
        <v>1</v>
      </c>
      <c r="J206" s="5">
        <v>1</v>
      </c>
      <c r="K206" s="5">
        <v>1</v>
      </c>
    </row>
    <row r="207" spans="2:14" ht="15.5" x14ac:dyDescent="0.35">
      <c r="C207" t="s">
        <v>347</v>
      </c>
      <c r="H207" s="6">
        <v>-0.36880000000000002</v>
      </c>
      <c r="I207" s="6">
        <v>-7.1204000000000001</v>
      </c>
      <c r="J207" s="6">
        <v>0.73409999999999997</v>
      </c>
      <c r="K207" s="6">
        <v>0.11119999999999999</v>
      </c>
    </row>
    <row r="208" spans="2:14" ht="15.5" x14ac:dyDescent="0.35">
      <c r="C208" t="s">
        <v>348</v>
      </c>
      <c r="H208" s="6">
        <v>1.2999999999999999E-3</v>
      </c>
      <c r="I208" s="6">
        <v>6.5000000000000006E-3</v>
      </c>
      <c r="J208" s="6">
        <v>6.5000000000000006E-3</v>
      </c>
      <c r="K208" s="6">
        <v>2.3999999999999998E-3</v>
      </c>
    </row>
    <row r="209" spans="3:14" ht="15.5" x14ac:dyDescent="0.35">
      <c r="C209" t="s">
        <v>193</v>
      </c>
      <c r="D209" s="5">
        <v>66000000000</v>
      </c>
      <c r="E209" s="5">
        <v>73000000000</v>
      </c>
      <c r="F209" s="5">
        <v>78000000000</v>
      </c>
      <c r="G209" s="5">
        <v>94000000000</v>
      </c>
      <c r="H209" s="5">
        <v>278000000000</v>
      </c>
      <c r="I209" s="5">
        <v>329000000000</v>
      </c>
      <c r="J209" s="5">
        <v>450000000000</v>
      </c>
      <c r="K209" s="5">
        <v>457000000000</v>
      </c>
      <c r="L209" s="5">
        <v>322000000000</v>
      </c>
      <c r="M209" s="5">
        <v>216000000000</v>
      </c>
      <c r="N209" s="5">
        <v>150000000000</v>
      </c>
    </row>
    <row r="210" spans="3:14" ht="15.5" x14ac:dyDescent="0.35">
      <c r="C210" t="s">
        <v>349</v>
      </c>
      <c r="H210" s="5">
        <v>1</v>
      </c>
      <c r="I210" s="5">
        <v>1</v>
      </c>
      <c r="J210" s="5">
        <v>1</v>
      </c>
      <c r="K210" s="5">
        <v>1</v>
      </c>
    </row>
    <row r="211" spans="3:14" ht="15.5" x14ac:dyDescent="0.35">
      <c r="C211" t="s">
        <v>350</v>
      </c>
      <c r="H211" s="6">
        <v>-0.36880000000000002</v>
      </c>
      <c r="I211" s="6">
        <v>-7.1204000000000001</v>
      </c>
      <c r="J211" s="6">
        <v>0.73409999999999997</v>
      </c>
      <c r="K211" s="6">
        <v>0.11119999999999999</v>
      </c>
    </row>
    <row r="212" spans="3:14" ht="15.5" x14ac:dyDescent="0.35">
      <c r="C212" t="s">
        <v>351</v>
      </c>
      <c r="H212" s="6">
        <v>1.2999999999999999E-3</v>
      </c>
      <c r="I212" s="6">
        <v>6.5000000000000006E-3</v>
      </c>
      <c r="J212" s="6">
        <v>6.5000000000000006E-3</v>
      </c>
      <c r="K212" s="6">
        <v>2.3999999999999998E-3</v>
      </c>
    </row>
    <row r="213" spans="3:14" ht="15.5" x14ac:dyDescent="0.35">
      <c r="C213" t="s">
        <v>194</v>
      </c>
      <c r="I213" s="6">
        <v>-278.47000000000003</v>
      </c>
    </row>
    <row r="214" spans="3:14" ht="15.5" x14ac:dyDescent="0.35">
      <c r="C214" t="s">
        <v>292</v>
      </c>
      <c r="I214" s="6">
        <v>-471.25</v>
      </c>
    </row>
    <row r="215" spans="3:14" ht="15.5" x14ac:dyDescent="0.35">
      <c r="C215" t="s">
        <v>195</v>
      </c>
      <c r="I215" s="6">
        <v>6.95</v>
      </c>
    </row>
    <row r="216" spans="3:14" ht="15.5" x14ac:dyDescent="0.35">
      <c r="C216" t="s">
        <v>293</v>
      </c>
      <c r="I216" s="6">
        <v>-2.0999999999999999E-3</v>
      </c>
    </row>
    <row r="217" spans="3:14" ht="15.5" x14ac:dyDescent="0.35">
      <c r="C217" t="s">
        <v>294</v>
      </c>
      <c r="I217" s="6">
        <v>7.46</v>
      </c>
    </row>
    <row r="218" spans="3:14" ht="15.5" x14ac:dyDescent="0.35">
      <c r="C218" t="s">
        <v>196</v>
      </c>
      <c r="I218" s="6">
        <v>13.06</v>
      </c>
    </row>
    <row r="219" spans="3:14" ht="15.5" x14ac:dyDescent="0.35">
      <c r="C219" t="s">
        <v>295</v>
      </c>
      <c r="I219" s="6">
        <v>67.040000000000006</v>
      </c>
    </row>
    <row r="220" spans="3:14" ht="15.5" x14ac:dyDescent="0.35">
      <c r="C220" t="s">
        <v>296</v>
      </c>
      <c r="I220" s="6">
        <v>164.55</v>
      </c>
    </row>
    <row r="221" spans="3:14" ht="15.5" x14ac:dyDescent="0.35">
      <c r="C221" t="s">
        <v>297</v>
      </c>
      <c r="I221" s="6">
        <v>167.84</v>
      </c>
    </row>
    <row r="222" spans="3:14" ht="15.5" x14ac:dyDescent="0.35">
      <c r="C222" t="s">
        <v>298</v>
      </c>
      <c r="I222" s="6">
        <v>114.43</v>
      </c>
    </row>
    <row r="223" spans="3:14" ht="15.5" x14ac:dyDescent="0.35">
      <c r="C223" t="s">
        <v>301</v>
      </c>
      <c r="I223" s="6">
        <v>-1.6</v>
      </c>
    </row>
    <row r="224" spans="3:14" ht="15.5" x14ac:dyDescent="0.35">
      <c r="C224" t="s">
        <v>197</v>
      </c>
      <c r="I224" s="6">
        <v>-2.71</v>
      </c>
    </row>
    <row r="225" spans="3:9" ht="15.5" x14ac:dyDescent="0.35">
      <c r="C225" t="s">
        <v>302</v>
      </c>
      <c r="I225" s="6">
        <v>101.24</v>
      </c>
    </row>
    <row r="226" spans="3:9" ht="15.5" x14ac:dyDescent="0.35">
      <c r="C226" t="s">
        <v>198</v>
      </c>
      <c r="D226" s="6">
        <v>0.65</v>
      </c>
    </row>
    <row r="227" spans="3:9" ht="15.5" x14ac:dyDescent="0.35">
      <c r="C227" t="s">
        <v>199</v>
      </c>
      <c r="I227" s="6">
        <v>57.82</v>
      </c>
    </row>
    <row r="228" spans="3:9" ht="15.5" x14ac:dyDescent="0.35">
      <c r="C228" t="s">
        <v>303</v>
      </c>
      <c r="I228" s="6">
        <v>4.59</v>
      </c>
    </row>
    <row r="229" spans="3:9" ht="15.5" x14ac:dyDescent="0.35">
      <c r="C229" t="s">
        <v>200</v>
      </c>
      <c r="D229" s="6">
        <v>8.31</v>
      </c>
    </row>
    <row r="230" spans="3:9" ht="15.5" x14ac:dyDescent="0.35">
      <c r="C230" t="s">
        <v>201</v>
      </c>
      <c r="D230" s="6">
        <v>5.57</v>
      </c>
    </row>
    <row r="231" spans="3:9" ht="15.5" x14ac:dyDescent="0.35">
      <c r="C231" t="s">
        <v>203</v>
      </c>
      <c r="D231" s="6">
        <v>0.11</v>
      </c>
    </row>
    <row r="232" spans="3:9" ht="15.5" x14ac:dyDescent="0.35">
      <c r="C232" t="s">
        <v>205</v>
      </c>
      <c r="D232" s="6">
        <v>1.1100000000000001</v>
      </c>
    </row>
    <row r="233" spans="3:9" ht="15.5" x14ac:dyDescent="0.35">
      <c r="C233" t="s">
        <v>304</v>
      </c>
      <c r="I233" s="6">
        <v>1.68</v>
      </c>
    </row>
    <row r="234" spans="3:9" ht="15.5" x14ac:dyDescent="0.35">
      <c r="C234" t="s">
        <v>13</v>
      </c>
      <c r="D234" s="5">
        <v>9000000000</v>
      </c>
    </row>
    <row r="235" spans="3:9" ht="15.5" x14ac:dyDescent="0.35">
      <c r="C235" t="s">
        <v>206</v>
      </c>
      <c r="I235" s="6">
        <v>14.51</v>
      </c>
    </row>
    <row r="236" spans="3:9" ht="15.5" x14ac:dyDescent="0.35">
      <c r="C236" t="s">
        <v>207</v>
      </c>
      <c r="I236" s="6">
        <v>-2.5000000000000001E-2</v>
      </c>
    </row>
    <row r="237" spans="3:9" ht="15.5" x14ac:dyDescent="0.35">
      <c r="C237" t="s">
        <v>208</v>
      </c>
      <c r="I237" s="6">
        <v>-2.7699999999999999E-2</v>
      </c>
    </row>
    <row r="238" spans="3:9" ht="15.5" x14ac:dyDescent="0.35">
      <c r="C238" t="s">
        <v>209</v>
      </c>
      <c r="I238" s="6">
        <v>7.4499999999999997E-2</v>
      </c>
    </row>
    <row r="239" spans="3:9" ht="15.5" x14ac:dyDescent="0.35">
      <c r="C239" t="s">
        <v>305</v>
      </c>
      <c r="I239" s="6">
        <v>5.2300000000000006E-2</v>
      </c>
    </row>
    <row r="240" spans="3:9" ht="15.5" x14ac:dyDescent="0.35">
      <c r="C240" t="s">
        <v>210</v>
      </c>
      <c r="D240" s="6">
        <v>109.32</v>
      </c>
    </row>
    <row r="241" spans="3:9" ht="15.5" x14ac:dyDescent="0.35">
      <c r="C241" t="s">
        <v>211</v>
      </c>
      <c r="D241" s="6">
        <v>96.89</v>
      </c>
    </row>
    <row r="242" spans="3:9" ht="15.5" x14ac:dyDescent="0.35">
      <c r="C242" t="s">
        <v>212</v>
      </c>
      <c r="D242" s="6">
        <v>28.16</v>
      </c>
    </row>
    <row r="243" spans="3:9" ht="15.5" x14ac:dyDescent="0.35">
      <c r="C243" t="s">
        <v>213</v>
      </c>
      <c r="D243" s="6">
        <v>178.05</v>
      </c>
    </row>
    <row r="244" spans="3:9" ht="15.5" x14ac:dyDescent="0.35">
      <c r="C244" t="s">
        <v>214</v>
      </c>
      <c r="D244" s="6">
        <v>0.83</v>
      </c>
    </row>
    <row r="245" spans="3:9" ht="15.5" x14ac:dyDescent="0.35">
      <c r="C245" t="s">
        <v>306</v>
      </c>
      <c r="I245" s="6">
        <v>1.31</v>
      </c>
    </row>
    <row r="246" spans="3:9" ht="15.5" x14ac:dyDescent="0.35">
      <c r="C246" t="s">
        <v>307</v>
      </c>
      <c r="I246" s="6">
        <v>4.68</v>
      </c>
    </row>
    <row r="247" spans="3:9" ht="15.5" x14ac:dyDescent="0.35">
      <c r="C247" t="s">
        <v>41</v>
      </c>
      <c r="I247" s="5">
        <v>2322000000000</v>
      </c>
    </row>
    <row r="248" spans="3:9" ht="15.5" x14ac:dyDescent="0.35">
      <c r="C248" t="s">
        <v>215</v>
      </c>
      <c r="I248" s="5">
        <v>2320000000000</v>
      </c>
    </row>
    <row r="249" spans="3:9" ht="15.5" x14ac:dyDescent="0.35">
      <c r="C249" t="s">
        <v>216</v>
      </c>
      <c r="I249" s="5">
        <v>3080000000</v>
      </c>
    </row>
    <row r="250" spans="3:9" ht="15.5" x14ac:dyDescent="0.35">
      <c r="C250" t="s">
        <v>217</v>
      </c>
      <c r="I250" s="6">
        <v>0.19699999999999998</v>
      </c>
    </row>
    <row r="251" spans="3:9" ht="15.5" x14ac:dyDescent="0.35">
      <c r="C251" t="s">
        <v>218</v>
      </c>
      <c r="D251" s="6">
        <v>0.18870000000000001</v>
      </c>
    </row>
    <row r="252" spans="3:9" ht="15.5" x14ac:dyDescent="0.35">
      <c r="C252" t="s">
        <v>219</v>
      </c>
      <c r="D252" s="6">
        <v>6.4199999999999993E-2</v>
      </c>
    </row>
    <row r="253" spans="3:9" ht="15.5" x14ac:dyDescent="0.35">
      <c r="C253" t="s">
        <v>220</v>
      </c>
      <c r="D253" s="6">
        <v>-1.29E-2</v>
      </c>
    </row>
    <row r="254" spans="3:9" ht="15.5" x14ac:dyDescent="0.35">
      <c r="C254" t="s">
        <v>221</v>
      </c>
      <c r="D254" s="6">
        <v>-0.18090000000000001</v>
      </c>
    </row>
    <row r="255" spans="3:9" ht="15.5" x14ac:dyDescent="0.35">
      <c r="C255" t="s">
        <v>222</v>
      </c>
      <c r="D255" s="6">
        <v>0.4249</v>
      </c>
    </row>
    <row r="256" spans="3:9" ht="15.5" x14ac:dyDescent="0.35">
      <c r="C256" t="s">
        <v>223</v>
      </c>
      <c r="D256" s="6">
        <v>-2.6249000000000002</v>
      </c>
    </row>
    <row r="257" spans="3:9" ht="15.5" x14ac:dyDescent="0.35">
      <c r="C257" t="s">
        <v>353</v>
      </c>
      <c r="I257" s="5">
        <v>1</v>
      </c>
    </row>
    <row r="258" spans="3:9" ht="15.5" x14ac:dyDescent="0.35">
      <c r="C258" t="s">
        <v>354</v>
      </c>
      <c r="I258" s="5">
        <v>1</v>
      </c>
    </row>
    <row r="259" spans="3:9" ht="15.5" x14ac:dyDescent="0.35">
      <c r="C259" t="s">
        <v>355</v>
      </c>
      <c r="I259" s="6">
        <v>-0.36880000000000002</v>
      </c>
    </row>
    <row r="260" spans="3:9" ht="15.5" x14ac:dyDescent="0.35">
      <c r="C260" t="s">
        <v>356</v>
      </c>
      <c r="I260" s="6">
        <v>1.2999999999999999E-3</v>
      </c>
    </row>
    <row r="261" spans="3:9" ht="15.5" x14ac:dyDescent="0.35">
      <c r="C261" t="s">
        <v>357</v>
      </c>
      <c r="I261" t="s">
        <v>1548</v>
      </c>
    </row>
    <row r="262" spans="3:9" ht="15.5" x14ac:dyDescent="0.35">
      <c r="C262" t="s">
        <v>224</v>
      </c>
      <c r="I262" s="5">
        <v>6</v>
      </c>
    </row>
    <row r="263" spans="3:9" ht="15.5" x14ac:dyDescent="0.35">
      <c r="C263" t="s">
        <v>225</v>
      </c>
      <c r="I263" s="6">
        <v>0.95</v>
      </c>
    </row>
    <row r="264" spans="3:9" ht="15.5" x14ac:dyDescent="0.35">
      <c r="C264" t="s">
        <v>226</v>
      </c>
      <c r="I264" s="6">
        <v>0.66</v>
      </c>
    </row>
    <row r="265" spans="3:9" ht="15.5" x14ac:dyDescent="0.35">
      <c r="C265" t="s">
        <v>308</v>
      </c>
      <c r="I265" s="6">
        <v>0.03</v>
      </c>
    </row>
    <row r="266" spans="3:9" ht="15.5" x14ac:dyDescent="0.35">
      <c r="C266" t="s">
        <v>228</v>
      </c>
      <c r="I266" s="6">
        <v>0.18</v>
      </c>
    </row>
    <row r="267" spans="3:9" ht="15.5" x14ac:dyDescent="0.35">
      <c r="C267" t="s">
        <v>229</v>
      </c>
      <c r="I267" s="6">
        <v>0.05</v>
      </c>
    </row>
    <row r="268" spans="3:9" ht="15.5" x14ac:dyDescent="0.35">
      <c r="C268" t="s">
        <v>230</v>
      </c>
      <c r="I268" s="6">
        <v>0.44</v>
      </c>
    </row>
    <row r="269" spans="3:9" ht="15.5" x14ac:dyDescent="0.35">
      <c r="C269" t="s">
        <v>309</v>
      </c>
      <c r="I269" s="5">
        <v>311000000000</v>
      </c>
    </row>
    <row r="270" spans="3:9" ht="15.5" x14ac:dyDescent="0.35">
      <c r="C270" t="s">
        <v>310</v>
      </c>
      <c r="I270" s="5">
        <v>43000000000</v>
      </c>
    </row>
    <row r="271" spans="3:9" ht="15.5" x14ac:dyDescent="0.35">
      <c r="C271" t="s">
        <v>311</v>
      </c>
      <c r="I271" s="5">
        <v>20000000000</v>
      </c>
    </row>
    <row r="272" spans="3:9" ht="15.5" x14ac:dyDescent="0.35">
      <c r="C272" t="s">
        <v>312</v>
      </c>
      <c r="I272" s="5">
        <v>-5000000000</v>
      </c>
    </row>
    <row r="273" spans="3:9" ht="15.5" x14ac:dyDescent="0.35">
      <c r="C273" t="s">
        <v>231</v>
      </c>
      <c r="D273" s="5">
        <v>2000000000</v>
      </c>
    </row>
    <row r="274" spans="3:9" ht="15.5" x14ac:dyDescent="0.35">
      <c r="C274" t="s">
        <v>232</v>
      </c>
      <c r="D274" s="5">
        <v>197000000000</v>
      </c>
    </row>
    <row r="275" spans="3:9" ht="15.5" x14ac:dyDescent="0.35">
      <c r="C275" t="s">
        <v>233</v>
      </c>
      <c r="D275" s="5">
        <v>20000000000</v>
      </c>
    </row>
    <row r="276" spans="3:9" ht="15.5" x14ac:dyDescent="0.35">
      <c r="C276" t="s">
        <v>176</v>
      </c>
      <c r="D276" s="5">
        <v>134000000000</v>
      </c>
    </row>
    <row r="277" spans="3:9" ht="15.5" x14ac:dyDescent="0.35">
      <c r="C277" t="s">
        <v>175</v>
      </c>
      <c r="I277" s="5">
        <v>178000000000</v>
      </c>
    </row>
    <row r="278" spans="3:9" ht="15.5" x14ac:dyDescent="0.35">
      <c r="C278" t="s">
        <v>174</v>
      </c>
      <c r="D278" s="5">
        <v>0</v>
      </c>
    </row>
    <row r="279" spans="3:9" ht="15.5" x14ac:dyDescent="0.35">
      <c r="C279" t="s">
        <v>173</v>
      </c>
      <c r="D279" s="5">
        <v>1000000000</v>
      </c>
    </row>
    <row r="280" spans="3:9" ht="15.5" x14ac:dyDescent="0.35">
      <c r="C280" t="s">
        <v>24</v>
      </c>
      <c r="D280" s="5">
        <v>1000000000</v>
      </c>
    </row>
    <row r="281" spans="3:9" ht="15.5" x14ac:dyDescent="0.35">
      <c r="C281" t="s">
        <v>21</v>
      </c>
      <c r="D281" s="5">
        <v>-1000000000</v>
      </c>
    </row>
    <row r="282" spans="3:9" ht="15.5" x14ac:dyDescent="0.35">
      <c r="C282" t="s">
        <v>234</v>
      </c>
      <c r="I282" s="5">
        <v>178000000000</v>
      </c>
    </row>
    <row r="283" spans="3:9" ht="15.5" x14ac:dyDescent="0.35">
      <c r="C283" t="s">
        <v>313</v>
      </c>
      <c r="I283" s="5">
        <v>35000000000</v>
      </c>
    </row>
    <row r="284" spans="3:9" ht="15.5" x14ac:dyDescent="0.35">
      <c r="C284" t="s">
        <v>314</v>
      </c>
      <c r="I284" s="5">
        <v>32000000000</v>
      </c>
    </row>
    <row r="285" spans="3:9" ht="15.5" x14ac:dyDescent="0.35">
      <c r="C285" t="s">
        <v>315</v>
      </c>
      <c r="I285" s="5">
        <v>-68000000000</v>
      </c>
    </row>
    <row r="286" spans="3:9" ht="15.5" x14ac:dyDescent="0.35">
      <c r="C286" t="s">
        <v>316</v>
      </c>
      <c r="I286" s="5">
        <v>-21000000000</v>
      </c>
    </row>
    <row r="287" spans="3:9" ht="15.5" x14ac:dyDescent="0.35">
      <c r="C287" t="s">
        <v>317</v>
      </c>
      <c r="I287" s="5">
        <v>14000000000</v>
      </c>
    </row>
  </sheetData>
  <pageMargins left="0.7" right="0.7" top="0.75" bottom="0.75" header="0.3" footer="0.3"/>
  <ignoredErrors>
    <ignoredError sqref="A1:N288" numberStoredAsText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N27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1549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1550</v>
      </c>
      <c r="D2" s="2" vm="45">
        <f ca="1">IFERROR(_xlfn.STOCKHISTORY("XIDX:" &amp; $C$1, D3, , 0, 0, 1), "Libur")</f>
        <v>310</v>
      </c>
      <c r="E2" s="2" vm="231">
        <f ca="1">IFERROR(_xlfn.STOCKHISTORY("XIDX:" &amp; $C$1, E3, , 0, 0, 1), "Libur")</f>
        <v>224</v>
      </c>
      <c r="H2" s="2" vm="231">
        <f ca="1">IFERROR(INDEX(D2:G2,COUNT(D2:G2)),"")</f>
        <v>224</v>
      </c>
      <c r="I2" s="2" vm="267">
        <f t="shared" ref="I2:N2" ca="1" si="0">IFERROR(_xlfn.STOCKHISTORY("XIDX:" &amp; $C$1, I1, , 0, 0, 1), "Libur")</f>
        <v>535</v>
      </c>
      <c r="J2" s="2" vm="268">
        <f t="shared" ca="1" si="0"/>
        <v>200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19078263979</v>
      </c>
      <c r="E4" s="2">
        <f>IFERROR(INDEX(E51:E500,MATCH($C$4,$C$51:$C$500,0)),"")</f>
        <v>17819320779</v>
      </c>
      <c r="H4" s="2">
        <f>IFERROR(SUM(D4:G4)*(4/MAX(1,COUNT(D4:G4))),"")</f>
        <v>73795169516</v>
      </c>
      <c r="I4" s="2">
        <f t="shared" ref="I4:N4" si="1">IFERROR(INDEX(I51:I500,MATCH($C$4,$C$51:$C$500,0)),"")</f>
        <v>64181006411</v>
      </c>
      <c r="J4" s="2">
        <f t="shared" si="1"/>
        <v>56338316353</v>
      </c>
      <c r="K4" s="2">
        <f t="shared" si="1"/>
        <v>43090157244</v>
      </c>
      <c r="L4" s="2">
        <f t="shared" si="1"/>
        <v>28175508767</v>
      </c>
      <c r="M4" s="2">
        <f t="shared" si="1"/>
        <v>29455598626</v>
      </c>
      <c r="N4" s="2">
        <f t="shared" si="1"/>
        <v>28436341540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705311021</v>
      </c>
      <c r="E5" s="2">
        <f>IFERROR(INDEX(E51:E500,MATCH($C$5,$C$51:$C$500,0)),"")</f>
        <v>3517425666</v>
      </c>
      <c r="H5" s="2">
        <f>IFERROR(SUM(D5:G5)*(4/MAX(1,COUNT(D5:G5))),"")</f>
        <v>8445473374</v>
      </c>
      <c r="I5" s="2">
        <f t="shared" ref="I5:N5" si="2">IFERROR(INDEX(I51:I500,MATCH($C$5,$C$51:$C$500,0)),"")</f>
        <v>9931311579</v>
      </c>
      <c r="J5" s="2">
        <f t="shared" si="2"/>
        <v>7930721182</v>
      </c>
      <c r="K5" s="2">
        <f t="shared" si="2"/>
        <v>3239797869</v>
      </c>
      <c r="L5" s="2">
        <f t="shared" si="2"/>
        <v>2503876440</v>
      </c>
      <c r="M5" s="2">
        <f t="shared" si="2"/>
        <v>4496630367</v>
      </c>
      <c r="N5" s="2">
        <f t="shared" si="2"/>
        <v>3787870843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243019153480</v>
      </c>
      <c r="E6" s="2">
        <f>IFERROR(INDEX(E51:E500,MATCH($C$6,$C$51:$C$500,0)),"")</f>
        <v>242313842459</v>
      </c>
      <c r="H6" s="2">
        <f>IFERROR(INDEX(D6:G6,COUNT(D6:G6)),"")</f>
        <v>242313842459</v>
      </c>
      <c r="I6" s="2">
        <f t="shared" ref="I6:N6" si="3">IFERROR(INDEX(I51:I500,MATCH($C$6,$C$51:$C$500,0)),"")</f>
        <v>242313842459</v>
      </c>
      <c r="J6" s="2">
        <f t="shared" si="3"/>
        <v>232382530880</v>
      </c>
      <c r="K6" s="2">
        <f t="shared" si="3"/>
        <v>162670598397</v>
      </c>
      <c r="L6" s="2">
        <f t="shared" si="3"/>
        <v>7510725529</v>
      </c>
      <c r="M6" s="2">
        <f t="shared" si="3"/>
        <v>5250589001</v>
      </c>
      <c r="N6" s="2">
        <f t="shared" si="3"/>
        <v>4327104223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2.54</v>
      </c>
      <c r="E7" s="3">
        <f>IFERROR(INDEX(E51:E500,MATCH($C$7,$C$51:$C$500,0))/1000000000,"")</f>
        <v>2.54</v>
      </c>
      <c r="H7" s="3">
        <f>IFERROR(INDEX(D7:G7,COUNT(D7:G7)),"")</f>
        <v>2.54</v>
      </c>
      <c r="I7" s="3">
        <f t="shared" ref="I7:N7" si="4">IFERROR(INDEX(I51:I500,MATCH($C$7,$C$51:$C$500,0))/1000000000,"")</f>
        <v>2.54</v>
      </c>
      <c r="J7" s="3">
        <f t="shared" si="4"/>
        <v>2.54</v>
      </c>
      <c r="K7" s="3">
        <f t="shared" si="4"/>
        <v>2.0299999999999998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0</v>
      </c>
      <c r="E8" s="2">
        <f>IFERROR(INDEX(E51:E500,MATCH("Free cash flow (Quarter)",$C$51:$C$500,0)),"")</f>
        <v>6000000000</v>
      </c>
      <c r="H8" s="2">
        <f>IFERROR(INDEX(D8:G8,COUNT(D8:G8)),"")</f>
        <v>6000000000</v>
      </c>
      <c r="I8" s="2">
        <f t="shared" ref="I8:N8" si="5">IFERROR(INDEX(I51:I500,MATCH($C$8,$C$51:$C$500,0)),"")</f>
        <v>3000000000</v>
      </c>
      <c r="J8" s="2">
        <f t="shared" si="5"/>
        <v>1000000000</v>
      </c>
      <c r="K8" s="2">
        <f t="shared" si="5"/>
        <v>-50000000000</v>
      </c>
      <c r="L8" s="2">
        <f t="shared" si="5"/>
        <v>-125000000000</v>
      </c>
      <c r="M8" s="2">
        <f t="shared" si="5"/>
        <v>0</v>
      </c>
      <c r="N8" s="2">
        <f t="shared" si="5"/>
        <v>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-0.08</v>
      </c>
      <c r="E9" s="3">
        <f>IFERROR(INDEX(E51:E500,MATCH("Free cash flow per share (Quarter)",$C$51:$C$500,0)),"")</f>
        <v>2.2200000000000002</v>
      </c>
      <c r="H9" s="3">
        <f>IFERROR(INDEX(D9:G9,COUNT(D9:G9)),"")</f>
        <v>2.2200000000000002</v>
      </c>
      <c r="I9" s="3">
        <f t="shared" ref="I9:N9" si="6">IFERROR(INDEX(I51:I500,MATCH($C$9,$C$51:$C$500,0)),"")</f>
        <v>1.18</v>
      </c>
      <c r="J9" s="3">
        <f t="shared" si="6"/>
        <v>0.28999999999999998</v>
      </c>
      <c r="K9" s="3">
        <f t="shared" si="6"/>
        <v>-24.81</v>
      </c>
      <c r="L9" s="3">
        <f t="shared" si="6"/>
        <v>-417323319.88999999</v>
      </c>
      <c r="M9" s="3">
        <f t="shared" si="6"/>
        <v>-131870.12</v>
      </c>
      <c r="N9" s="3">
        <f t="shared" si="6"/>
        <v>-447922.01</v>
      </c>
    </row>
    <row r="10" spans="1:14" ht="15.5" x14ac:dyDescent="0.35">
      <c r="C10" t="s">
        <v>18</v>
      </c>
      <c r="D10" s="3">
        <f ca="1">IFERROR(IF(D9=0,"",D2/D9),"")</f>
        <v>-3875</v>
      </c>
      <c r="E10" s="3">
        <f ca="1">IFERROR(IF(E9=0,"",E2/E9),"")</f>
        <v>100.90090090090089</v>
      </c>
      <c r="I10" s="3">
        <f t="shared" ref="I10:N10" ca="1" si="7">IFERROR(IF(I9=0,"",I2/I9),"")</f>
        <v>453.38983050847457</v>
      </c>
      <c r="J10" s="3">
        <f t="shared" ca="1" si="7"/>
        <v>689.65517241379314</v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35512665146</v>
      </c>
      <c r="E11" s="2">
        <f>IFERROR(INDEX(E51:E500,MATCH($C$11,$C$51:$C$500,0)),"")</f>
        <v>47026943256</v>
      </c>
      <c r="H11" s="2">
        <f>IFERROR(INDEX(D11:G11,COUNT(D11:G11)),"")</f>
        <v>47026943256</v>
      </c>
      <c r="I11" s="2">
        <f t="shared" ref="I11:N11" si="8">IFERROR(INDEX(I51:I500,MATCH($C$11,$C$51:$C$500,0)),"")</f>
        <v>47026943256</v>
      </c>
      <c r="J11" s="2">
        <f t="shared" si="8"/>
        <v>75272138431</v>
      </c>
      <c r="K11" s="2">
        <f t="shared" si="8"/>
        <v>12045776325</v>
      </c>
      <c r="L11" s="2">
        <f t="shared" si="8"/>
        <v>18698289809</v>
      </c>
      <c r="M11" s="2">
        <f t="shared" si="8"/>
        <v>395285775</v>
      </c>
      <c r="N11" s="2">
        <f t="shared" si="8"/>
        <v>434846810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-23000000000</v>
      </c>
      <c r="E12" s="2">
        <f>IFERROR(INDEX(E51:E500,MATCH("Net Debt (Quarter)",$C$51:$C$500,0)),"")</f>
        <v>-37000000000</v>
      </c>
      <c r="H12" s="2">
        <f>IFERROR(INDEX(D12:G12,COUNT(D12:G12)),"")</f>
        <v>-37000000000</v>
      </c>
      <c r="I12" s="2">
        <f t="shared" ref="I12:N12" si="9">IFERROR(INDEX(I51:I500,MATCH($C$12,$C$51:$C$500,0)),"")</f>
        <v>-37000000000</v>
      </c>
      <c r="J12" s="2">
        <f t="shared" si="9"/>
        <v>-61000000000</v>
      </c>
      <c r="K12" s="2">
        <f t="shared" si="9"/>
        <v>5000000000</v>
      </c>
      <c r="L12" s="2">
        <f t="shared" si="9"/>
        <v>-19000000000</v>
      </c>
      <c r="M12" s="2">
        <f t="shared" si="9"/>
        <v>0</v>
      </c>
      <c r="N12" s="2">
        <f t="shared" si="9"/>
        <v>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13000000000</v>
      </c>
      <c r="E13" s="2">
        <f>IFERROR(INDEX(E51:E500,MATCH("Total Debt (Quarter)",$C$51:$C$500,0)),"")</f>
        <v>10000000000</v>
      </c>
      <c r="H13" s="2">
        <f>IFERROR(INDEX(D13:G13,COUNT(D13:G13)),"")</f>
        <v>10000000000</v>
      </c>
      <c r="I13" s="2">
        <f t="shared" ref="I13:N13" si="10">IFERROR(INDEX(I51:I500,MATCH($C$13,$C$51:$C$500,0)),"")</f>
        <v>10000000000</v>
      </c>
      <c r="J13" s="2">
        <f t="shared" si="10"/>
        <v>14000000000</v>
      </c>
      <c r="K13" s="2">
        <f t="shared" si="10"/>
        <v>17000000000</v>
      </c>
      <c r="L13" s="2">
        <f t="shared" si="10"/>
        <v>0</v>
      </c>
      <c r="M13" s="2">
        <f t="shared" si="10"/>
        <v>0</v>
      </c>
      <c r="N13" s="2">
        <f t="shared" si="10"/>
        <v>0</v>
      </c>
    </row>
    <row r="14" spans="1:14" ht="15.5" x14ac:dyDescent="0.35">
      <c r="C14" t="s">
        <v>27</v>
      </c>
      <c r="D14" s="2">
        <f>IFERROR(INDEX(D51:D500,MATCH($C$14,$C$51:$C$500,0)),"")</f>
        <v>-406284704</v>
      </c>
      <c r="E14" s="2">
        <f>IFERROR(INDEX(E51:E500,MATCH($C$14,$C$51:$C$500,0)),"")</f>
        <v>-670143472</v>
      </c>
      <c r="H14" s="2">
        <f>IFERROR(SUM(D14:G14)*(4/MAX(1,COUNT(D14:G14))),"")</f>
        <v>-2152856352</v>
      </c>
      <c r="I14" s="2">
        <f t="shared" ref="I14:N14" si="11">IFERROR(INDEX(I51:I500,MATCH($C$14,$C$51:$C$500,0)),"")</f>
        <v>-3315122306</v>
      </c>
      <c r="J14" s="2">
        <f t="shared" si="11"/>
        <v>-4041391031</v>
      </c>
      <c r="K14" s="2">
        <f t="shared" si="11"/>
        <v>-3330965495</v>
      </c>
      <c r="L14" s="2">
        <f t="shared" si="11"/>
        <v>-15282262</v>
      </c>
      <c r="M14" s="2">
        <f t="shared" si="11"/>
        <v>-7021600</v>
      </c>
      <c r="N14" s="2">
        <f t="shared" si="11"/>
        <v>-2971800</v>
      </c>
    </row>
    <row r="15" spans="1:14" ht="15.5" x14ac:dyDescent="0.35">
      <c r="C15" t="s">
        <v>28</v>
      </c>
      <c r="D15" s="2">
        <f>IFERROR(INDEX(D51:D500,MATCH($C$15,$C$51:$C$500,0)),"")</f>
        <v>-202218744</v>
      </c>
      <c r="E15" s="2">
        <f>IFERROR(INDEX(E51:E500,MATCH($C$15,$C$51:$C$500,0)),"")</f>
        <v>-770201482</v>
      </c>
      <c r="H15" s="2">
        <f>IFERROR(SUM(D15:G15)*(4/MAX(1,COUNT(D15:G15))),"")</f>
        <v>-1944840452</v>
      </c>
      <c r="I15" s="2">
        <f t="shared" ref="I15:N15" si="12">IFERROR(INDEX(I51:I500,MATCH($C$15,$C$51:$C$500,0)),"")</f>
        <v>-1815336710</v>
      </c>
      <c r="J15" s="2">
        <f t="shared" si="12"/>
        <v>-2147563368</v>
      </c>
      <c r="K15" s="2">
        <f t="shared" si="12"/>
        <v>-1386310680</v>
      </c>
      <c r="L15" s="2">
        <f t="shared" si="12"/>
        <v>-316346023</v>
      </c>
      <c r="M15" s="2">
        <f t="shared" si="12"/>
        <v>-55100748</v>
      </c>
      <c r="N15" s="2">
        <f t="shared" si="12"/>
        <v>278324970</v>
      </c>
    </row>
    <row r="16" spans="1:14" ht="15.5" x14ac:dyDescent="0.35">
      <c r="C16" t="s">
        <v>29</v>
      </c>
      <c r="D16" s="2">
        <f>IFERROR(INDEX(D51:D500,MATCH($C$16,$C$51:$C$500,0)),"")</f>
        <v>915239859</v>
      </c>
      <c r="E16" s="2">
        <f>IFERROR(INDEX(E51:E500,MATCH($C$16,$C$51:$C$500,0)),"")</f>
        <v>4387763169</v>
      </c>
      <c r="H16" s="2">
        <f>IFERROR(SUM(D16:G16)*(4/MAX(1,COUNT(D16:G16))),"")</f>
        <v>10606006056</v>
      </c>
      <c r="I16" s="2">
        <f t="shared" ref="I16:N16" si="13">IFERROR(INDEX(I51:I500,MATCH($C$16,$C$51:$C$500,0)),"")</f>
        <v>11777488668</v>
      </c>
      <c r="J16" s="2">
        <f t="shared" si="13"/>
        <v>9799320674</v>
      </c>
      <c r="K16" s="2">
        <f t="shared" si="13"/>
        <v>4821297970</v>
      </c>
      <c r="L16" s="2">
        <f t="shared" si="13"/>
        <v>2762023325</v>
      </c>
      <c r="M16" s="2">
        <f t="shared" si="13"/>
        <v>4347903822</v>
      </c>
      <c r="N16" s="2">
        <f t="shared" si="13"/>
        <v>3509545873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38</v>
      </c>
      <c r="C19" t="s">
        <v>39</v>
      </c>
    </row>
    <row r="20" spans="1:14" ht="15.5" x14ac:dyDescent="0.35">
      <c r="A20" t="s">
        <v>40</v>
      </c>
      <c r="C20" t="s">
        <v>41</v>
      </c>
      <c r="D20" s="2">
        <f ca="1">IFERROR(D21*D2,"")</f>
        <v>787400000000</v>
      </c>
      <c r="E20" s="2">
        <f ca="1">IFERROR(E21*E2,"")</f>
        <v>568960000000</v>
      </c>
      <c r="H20" s="2">
        <f t="shared" ref="H20:N20" ca="1" si="14">IFERROR(H21*H2,"")</f>
        <v>568960000000</v>
      </c>
      <c r="I20" s="2">
        <f t="shared" ca="1" si="14"/>
        <v>1358900000000</v>
      </c>
      <c r="J20" s="2">
        <f t="shared" ca="1" si="14"/>
        <v>508000000000</v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2540000000</v>
      </c>
      <c r="E21" s="2">
        <f>IFERROR(INDEX(E51:E500,MATCH($C$7,$C$51:$C$500,0)),"")</f>
        <v>2540000000</v>
      </c>
      <c r="H21" s="2">
        <f>IFERROR(INDEX(D21:G21,COUNT(D21:G21)),"")</f>
        <v>2540000000</v>
      </c>
      <c r="I21" s="2">
        <f t="shared" ref="I21:N21" si="15">IFERROR(INDEX(I51:I500,MATCH($C$7,$C$51:$C$500,0)),"")</f>
        <v>2540000000</v>
      </c>
      <c r="J21" s="2">
        <f t="shared" si="15"/>
        <v>2540000000</v>
      </c>
      <c r="K21" s="2">
        <f t="shared" si="15"/>
        <v>2029999999.9999998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42</v>
      </c>
      <c r="C23" t="s">
        <v>43</v>
      </c>
      <c r="D23" s="3">
        <f>IFERROR(D5/D6*100,"")</f>
        <v>0.29022857289231968</v>
      </c>
      <c r="E23" s="3">
        <f>IFERROR(E5/E6*100,"")</f>
        <v>1.451599145267632</v>
      </c>
      <c r="H23" s="3">
        <f t="shared" ref="H23:N23" si="16">IFERROR(H5/H6*100,"")</f>
        <v>3.485344992384821</v>
      </c>
      <c r="I23" s="3">
        <f t="shared" si="16"/>
        <v>4.0985324974492112</v>
      </c>
      <c r="J23" s="3">
        <f t="shared" si="16"/>
        <v>3.412787162601024</v>
      </c>
      <c r="K23" s="3">
        <f t="shared" si="16"/>
        <v>1.9916308791667596</v>
      </c>
      <c r="L23" s="3">
        <f t="shared" si="16"/>
        <v>33.337344446048121</v>
      </c>
      <c r="M23" s="3">
        <f t="shared" si="16"/>
        <v>85.640494164437456</v>
      </c>
      <c r="N23" s="3">
        <f t="shared" si="16"/>
        <v>87.538239150011805</v>
      </c>
    </row>
    <row r="24" spans="1:14" ht="15.5" x14ac:dyDescent="0.35">
      <c r="C24" t="s">
        <v>44</v>
      </c>
      <c r="D24" s="4">
        <f>IFERROR(_xlfn.RRI(5,I23,D23),"")</f>
        <v>-0.41112603128938319</v>
      </c>
      <c r="E24" s="4">
        <f>IFERROR(_xlfn.RRI(5,J23,E23),"")</f>
        <v>-0.15715541712595504</v>
      </c>
      <c r="H24" s="4">
        <f t="shared" ref="H24:N24" si="17">IFERROR(_xlfn.RRI(5,M23,H23),"")</f>
        <v>-0.47287535491912724</v>
      </c>
      <c r="I24" s="4">
        <f t="shared" si="17"/>
        <v>-0.45789162676597972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45</v>
      </c>
      <c r="C25" t="s">
        <v>46</v>
      </c>
      <c r="D25" s="3">
        <f>IFERROR(INDEX(D51:D500,MATCH($A$25,$C$51:$C$500,0)),"")</f>
        <v>0.47</v>
      </c>
      <c r="E25" s="3">
        <f>IFERROR(INDEX(E51:E500,MATCH($A$25,$C$51:$C$500,0)),"")</f>
        <v>0.28000000000000003</v>
      </c>
      <c r="H25" s="3">
        <f>IFERROR(INDEX(D25:G25,COUNT(D25:G25)),"")</f>
        <v>0.28000000000000003</v>
      </c>
      <c r="I25" s="3">
        <f t="shared" ref="I25:N25" si="18">IFERROR(INDEX(I51:I500,MATCH($C$25,$C$51:$C$500,0)),"")</f>
        <v>3.92</v>
      </c>
      <c r="J25" s="3">
        <f t="shared" si="18"/>
        <v>3.01</v>
      </c>
      <c r="K25" s="3">
        <f t="shared" si="18"/>
        <v>1.69</v>
      </c>
      <c r="L25" s="3">
        <f t="shared" si="18"/>
        <v>8152257.6699999999</v>
      </c>
      <c r="M25" s="3">
        <f t="shared" si="18"/>
        <v>14309343.58</v>
      </c>
      <c r="N25" s="3">
        <f t="shared" si="18"/>
        <v>12626236.140000001</v>
      </c>
    </row>
    <row r="26" spans="1:14" ht="15.5" x14ac:dyDescent="0.35">
      <c r="C26" t="s">
        <v>47</v>
      </c>
      <c r="D26" s="4">
        <f>IFERROR(_xlfn.RRI(5,I25,D25),"")</f>
        <v>-0.34572193864464629</v>
      </c>
      <c r="E26" s="4">
        <f>IFERROR(_xlfn.RRI(5,J25,E25),"")</f>
        <v>-0.37810322146005038</v>
      </c>
      <c r="H26" s="4">
        <f t="shared" ref="H26:N26" si="19">IFERROR(_xlfn.RRI(5,M25,H25),"")</f>
        <v>-0.97127184972104319</v>
      </c>
      <c r="I26" s="4">
        <f t="shared" si="19"/>
        <v>-0.9500653015083601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48</v>
      </c>
      <c r="D27" s="3">
        <f>IFERROR(D4/D21,"")</f>
        <v>7.5111275507874016</v>
      </c>
      <c r="E27" s="3">
        <f>IFERROR(E4/E21,"")</f>
        <v>7.015480621653543</v>
      </c>
      <c r="H27" s="3">
        <f t="shared" ref="H27:N27" si="20">IFERROR(H4/H21,"")</f>
        <v>29.053216344881889</v>
      </c>
      <c r="I27" s="3">
        <f t="shared" si="20"/>
        <v>25.268112760236221</v>
      </c>
      <c r="J27" s="3">
        <f t="shared" si="20"/>
        <v>22.18043950905512</v>
      </c>
      <c r="K27" s="3">
        <f t="shared" si="20"/>
        <v>21.2266784453202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49</v>
      </c>
      <c r="D28" s="4">
        <f>IFERROR(_xlfn.RRI(5,I27,D27),"")</f>
        <v>-0.21543945107176909</v>
      </c>
      <c r="E28" s="4">
        <f>IFERROR(_xlfn.RRI(5,J27,E27),"")</f>
        <v>-0.20563983679440567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50</v>
      </c>
      <c r="H29" s="4">
        <f t="shared" ref="H29:N29" si="22">IFERROR(((H25-I25)/I25)*100%,"")</f>
        <v>-0.92857142857142849</v>
      </c>
      <c r="I29" s="4">
        <f t="shared" si="22"/>
        <v>0.30232558139534893</v>
      </c>
      <c r="J29" s="4">
        <f t="shared" si="22"/>
        <v>0.78106508875739633</v>
      </c>
      <c r="K29" s="4">
        <f t="shared" si="22"/>
        <v>-0.99999979269546313</v>
      </c>
      <c r="L29" s="4">
        <f t="shared" si="22"/>
        <v>-0.43028430169261478</v>
      </c>
      <c r="M29" s="4">
        <f t="shared" si="22"/>
        <v>0.13330238887802073</v>
      </c>
      <c r="N29" s="4" t="str">
        <f t="shared" si="22"/>
        <v/>
      </c>
    </row>
    <row r="30" spans="1:14" ht="15.5" x14ac:dyDescent="0.35">
      <c r="C30" t="s">
        <v>51</v>
      </c>
      <c r="H30" s="4">
        <f t="shared" ref="H30:N30" si="23">IFERROR(((H27-I27)/I27)*100%,"")</f>
        <v>0.14979763706778246</v>
      </c>
      <c r="I30" s="4">
        <f t="shared" si="23"/>
        <v>0.13920703644851423</v>
      </c>
      <c r="J30" s="4">
        <f t="shared" si="23"/>
        <v>4.4932185984340539E-2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95.69</v>
      </c>
      <c r="E32" s="3">
        <f>IFERROR(INDEX(E51:E500,MATCH($A$32,$C$51:$C$500,0)),"")</f>
        <v>95.41</v>
      </c>
      <c r="H32" s="3">
        <f>IFERROR(INDEX(D32:G32,COUNT(D32:G32)),"")</f>
        <v>95.41</v>
      </c>
      <c r="I32" s="3">
        <f t="shared" ref="I32:N32" si="24">IFERROR(INDEX(I51:I500,MATCH($C$32,$C$51:$C$500,0)),"")</f>
        <v>95.41</v>
      </c>
      <c r="J32" s="3">
        <f t="shared" si="24"/>
        <v>91.5</v>
      </c>
      <c r="K32" s="3">
        <f t="shared" si="24"/>
        <v>80.150000000000006</v>
      </c>
      <c r="L32" s="3">
        <f t="shared" si="24"/>
        <v>25035751.760000002</v>
      </c>
      <c r="M32" s="3">
        <f t="shared" si="24"/>
        <v>17501963.34</v>
      </c>
      <c r="N32" s="3">
        <f t="shared" si="24"/>
        <v>14423680.74</v>
      </c>
    </row>
    <row r="33" spans="1:14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3.2</v>
      </c>
      <c r="E33" s="3">
        <f>IFERROR(INDEX(E51:E500,MATCH($A$33,$C$51:$C$500,0)),"")</f>
        <v>5.61</v>
      </c>
      <c r="H33" s="3">
        <f>IFERROR(INDEX(D33:G33,COUNT(D33:G33)),"")</f>
        <v>5.61</v>
      </c>
      <c r="I33" s="3">
        <f t="shared" ref="I33:N33" si="25">IFERROR(INDEX(I51:I500,MATCH($C$33,$C$51:$C$500,0)),"")</f>
        <v>5.61</v>
      </c>
      <c r="J33" s="3">
        <f t="shared" si="25"/>
        <v>2.19</v>
      </c>
      <c r="K33" s="3">
        <f t="shared" si="25"/>
        <v>0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1092.8599999999999</v>
      </c>
      <c r="E34" s="3">
        <f>IFERROR(INDEX(E51:E500,MATCH($A$34,$C$51:$C$500,0)),"")</f>
        <v>376.76</v>
      </c>
      <c r="H34" s="3">
        <f>IFERROR(INDEX(D34:G34,COUNT(D34:G34)),"")</f>
        <v>376.76</v>
      </c>
      <c r="I34" s="3">
        <f t="shared" ref="I34:N34" si="26">IFERROR(INDEX(I51:I500,MATCH($C$34,$C$51:$C$500,0)),"")</f>
        <v>136.47999999999999</v>
      </c>
      <c r="J34" s="3">
        <f t="shared" si="26"/>
        <v>66.45</v>
      </c>
      <c r="K34" s="3">
        <f t="shared" si="26"/>
        <v>0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40.729999999999997</v>
      </c>
      <c r="E35" s="3">
        <f>IFERROR(INDEX(E51:E500,MATCH($A$35,$C$51:$C$500,0)),"")</f>
        <v>76.25</v>
      </c>
      <c r="H35" s="3">
        <f>IFERROR(INDEX(D35:G35,COUNT(D35:G35)),"")</f>
        <v>76.25</v>
      </c>
      <c r="I35" s="3">
        <f t="shared" ref="I35:N35" si="27">IFERROR(INDEX(I51:I500,MATCH($C$35,$C$51:$C$500,0)),"")</f>
        <v>21.17</v>
      </c>
      <c r="J35" s="3">
        <f t="shared" si="27"/>
        <v>9.02</v>
      </c>
      <c r="K35" s="3">
        <f t="shared" si="27"/>
        <v>0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64</v>
      </c>
      <c r="C36" t="s">
        <v>65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66</v>
      </c>
      <c r="C37" t="s">
        <v>67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238</v>
      </c>
      <c r="E50" t="s">
        <v>69</v>
      </c>
      <c r="F50" t="s">
        <v>239</v>
      </c>
      <c r="G50" t="s">
        <v>70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73</v>
      </c>
      <c r="C51" t="s">
        <v>6</v>
      </c>
      <c r="D51" s="5">
        <v>19078263979</v>
      </c>
      <c r="E51" s="5">
        <v>17819320779</v>
      </c>
      <c r="F51" s="5">
        <v>16970300274</v>
      </c>
      <c r="G51" s="5">
        <v>14823823768</v>
      </c>
      <c r="I51" s="5">
        <v>64181006411</v>
      </c>
      <c r="J51" s="5">
        <v>56338316353</v>
      </c>
      <c r="K51" s="5">
        <v>43090157244</v>
      </c>
      <c r="L51" s="5">
        <v>28175508767</v>
      </c>
      <c r="M51" s="5">
        <v>29455598626</v>
      </c>
      <c r="N51" s="5">
        <v>28436341540</v>
      </c>
    </row>
    <row r="52" spans="2:14" ht="15.5" x14ac:dyDescent="0.35">
      <c r="C52" t="s">
        <v>74</v>
      </c>
      <c r="D52" s="5">
        <v>-12309872808</v>
      </c>
      <c r="E52" s="5">
        <v>-10206796961</v>
      </c>
      <c r="F52" s="5">
        <v>-7631780359</v>
      </c>
      <c r="G52" s="5">
        <v>-6847851522</v>
      </c>
      <c r="I52" s="5">
        <v>-31603560051</v>
      </c>
      <c r="J52" s="5">
        <v>-28153404864</v>
      </c>
      <c r="K52" s="5">
        <v>-26710252597</v>
      </c>
      <c r="L52" s="5">
        <v>-16089625658</v>
      </c>
      <c r="M52" s="5">
        <v>-17287661107</v>
      </c>
      <c r="N52" s="5">
        <v>-16024609083</v>
      </c>
    </row>
    <row r="53" spans="2:14" ht="15.5" x14ac:dyDescent="0.35">
      <c r="C53" t="s">
        <v>75</v>
      </c>
      <c r="D53" s="5">
        <v>6768391171</v>
      </c>
      <c r="E53" s="5">
        <v>7612523818</v>
      </c>
      <c r="F53" s="5">
        <v>9338519915</v>
      </c>
      <c r="G53" s="5">
        <v>7975972246</v>
      </c>
      <c r="I53" s="5">
        <v>32577446360</v>
      </c>
      <c r="J53" s="5">
        <v>28184911489</v>
      </c>
      <c r="K53" s="5">
        <v>16379904647</v>
      </c>
      <c r="L53" s="5">
        <v>12085883109</v>
      </c>
      <c r="M53" s="5">
        <v>12167937519</v>
      </c>
      <c r="N53" s="5">
        <v>12411732457</v>
      </c>
    </row>
    <row r="54" spans="2:14" ht="15.5" x14ac:dyDescent="0.35">
      <c r="C54" t="s">
        <v>76</v>
      </c>
      <c r="D54" s="5">
        <v>-5815909106</v>
      </c>
      <c r="E54" s="5">
        <v>-2643843663</v>
      </c>
      <c r="F54" s="5">
        <v>-6588628072</v>
      </c>
      <c r="G54" s="5">
        <v>-5701537183</v>
      </c>
      <c r="I54" s="5">
        <v>-20241672404</v>
      </c>
      <c r="J54" s="5">
        <v>-14911916706</v>
      </c>
      <c r="K54" s="5">
        <v>-8342307628</v>
      </c>
      <c r="L54" s="5">
        <v>-9312543640</v>
      </c>
      <c r="M54" s="5">
        <v>-7813012097</v>
      </c>
      <c r="N54" s="5">
        <v>-8899214784</v>
      </c>
    </row>
    <row r="55" spans="2:14" ht="15.5" x14ac:dyDescent="0.35">
      <c r="C55" t="s">
        <v>361</v>
      </c>
      <c r="D55" s="5">
        <v>-5815909106</v>
      </c>
      <c r="E55" s="5">
        <v>-2643843663</v>
      </c>
      <c r="F55" s="5">
        <v>-6588628072</v>
      </c>
      <c r="G55" s="5">
        <v>-5701537183</v>
      </c>
      <c r="I55" s="5">
        <v>-20241672404</v>
      </c>
      <c r="J55" s="5">
        <v>-14911916706</v>
      </c>
      <c r="K55" s="5">
        <v>-8342307628</v>
      </c>
      <c r="L55" s="5">
        <v>-9312543640</v>
      </c>
      <c r="M55" s="5">
        <v>-7813012097</v>
      </c>
      <c r="N55" s="5">
        <v>-8899214784</v>
      </c>
    </row>
    <row r="56" spans="2:14" ht="15.5" x14ac:dyDescent="0.35">
      <c r="C56" t="s">
        <v>78</v>
      </c>
      <c r="D56" s="5">
        <v>952482065</v>
      </c>
      <c r="E56" s="5">
        <v>4968680155</v>
      </c>
      <c r="F56" s="5">
        <v>2749891843</v>
      </c>
      <c r="G56" s="5">
        <v>2274435063</v>
      </c>
      <c r="I56" s="5">
        <v>12335773956</v>
      </c>
      <c r="J56" s="5">
        <v>13272994783</v>
      </c>
      <c r="K56" s="5">
        <v>8037597019</v>
      </c>
      <c r="L56" s="5">
        <v>2773339469</v>
      </c>
      <c r="M56" s="5">
        <v>4354925422</v>
      </c>
      <c r="N56" s="5">
        <v>3512517673</v>
      </c>
    </row>
    <row r="57" spans="2:14" ht="15.5" x14ac:dyDescent="0.35">
      <c r="C57" t="s">
        <v>79</v>
      </c>
      <c r="D57" s="5">
        <v>-37242206</v>
      </c>
      <c r="E57" s="5">
        <v>-580916986</v>
      </c>
      <c r="F57" s="5">
        <v>182454249</v>
      </c>
      <c r="G57" s="5">
        <v>-279024877</v>
      </c>
      <c r="I57" s="5">
        <v>-558285288</v>
      </c>
      <c r="J57" s="5">
        <v>-3473674109</v>
      </c>
      <c r="K57" s="5">
        <v>-3216299049</v>
      </c>
      <c r="L57" s="5">
        <v>-11316144</v>
      </c>
      <c r="M57" s="5">
        <v>-7021600</v>
      </c>
      <c r="N57" s="5">
        <v>-2971800</v>
      </c>
    </row>
    <row r="58" spans="2:14" ht="15.5" x14ac:dyDescent="0.35">
      <c r="C58" t="s">
        <v>80</v>
      </c>
      <c r="D58" s="5">
        <v>408334913</v>
      </c>
      <c r="E58" s="5">
        <v>549833905</v>
      </c>
      <c r="F58" s="5">
        <v>631224514</v>
      </c>
      <c r="G58" s="5">
        <v>659953236</v>
      </c>
      <c r="I58" s="5">
        <v>2535701339</v>
      </c>
      <c r="J58" s="5">
        <v>1020773814</v>
      </c>
      <c r="K58" s="5">
        <v>22888183</v>
      </c>
      <c r="L58" s="5">
        <v>3966118</v>
      </c>
    </row>
    <row r="59" spans="2:14" ht="15.5" x14ac:dyDescent="0.35">
      <c r="C59" t="s">
        <v>27</v>
      </c>
      <c r="D59" s="5">
        <v>-406284704</v>
      </c>
      <c r="E59" s="5">
        <v>-670143472</v>
      </c>
      <c r="F59" s="5">
        <v>-857384892</v>
      </c>
      <c r="G59" s="5">
        <v>-879106564</v>
      </c>
      <c r="I59" s="5">
        <v>-3315122306</v>
      </c>
      <c r="J59" s="5">
        <v>-4041391031</v>
      </c>
      <c r="K59" s="5">
        <v>-3330965495</v>
      </c>
      <c r="L59" s="5">
        <v>-15282262</v>
      </c>
      <c r="M59" s="5">
        <v>-7021600</v>
      </c>
      <c r="N59" s="5">
        <v>-2971800</v>
      </c>
    </row>
    <row r="60" spans="2:14" ht="15.5" x14ac:dyDescent="0.35">
      <c r="C60" t="s">
        <v>81</v>
      </c>
    </row>
    <row r="61" spans="2:14" ht="15.5" x14ac:dyDescent="0.35">
      <c r="C61" t="s">
        <v>82</v>
      </c>
      <c r="D61" s="5">
        <v>-37242206</v>
      </c>
      <c r="E61" s="5">
        <v>-580916986</v>
      </c>
      <c r="F61" s="5">
        <v>182454249</v>
      </c>
      <c r="G61" s="5">
        <v>-279024877</v>
      </c>
      <c r="I61" s="5">
        <v>-558285288</v>
      </c>
      <c r="J61" s="5">
        <v>-3473674109</v>
      </c>
      <c r="K61" s="5">
        <v>-3216299049</v>
      </c>
      <c r="L61" s="5">
        <v>-11316144</v>
      </c>
      <c r="M61" s="5">
        <v>-7021600</v>
      </c>
      <c r="N61" s="5">
        <v>-2971800</v>
      </c>
    </row>
    <row r="62" spans="2:14" ht="15.5" x14ac:dyDescent="0.35">
      <c r="C62" t="s">
        <v>29</v>
      </c>
      <c r="D62" s="5">
        <v>915239859</v>
      </c>
      <c r="E62" s="5">
        <v>4387763169</v>
      </c>
      <c r="F62" s="5">
        <v>2932346092</v>
      </c>
      <c r="G62" s="5">
        <v>1995410186</v>
      </c>
      <c r="I62" s="5">
        <v>11777488668</v>
      </c>
      <c r="J62" s="5">
        <v>9799320674</v>
      </c>
      <c r="K62" s="5">
        <v>4821297970</v>
      </c>
      <c r="L62" s="5">
        <v>2762023325</v>
      </c>
      <c r="M62" s="5">
        <v>4347903822</v>
      </c>
      <c r="N62" s="5">
        <v>3509545873</v>
      </c>
    </row>
    <row r="63" spans="2:14" ht="15.5" x14ac:dyDescent="0.35">
      <c r="C63" t="s">
        <v>28</v>
      </c>
      <c r="D63" s="5">
        <v>-202218744</v>
      </c>
      <c r="E63" s="5">
        <v>-770201482</v>
      </c>
      <c r="F63" s="5">
        <v>-364046621</v>
      </c>
      <c r="G63" s="5">
        <v>-224288824</v>
      </c>
      <c r="I63" s="5">
        <v>-1815336710</v>
      </c>
      <c r="J63" s="5">
        <v>-2147563368</v>
      </c>
      <c r="K63" s="5">
        <v>-1386310680</v>
      </c>
      <c r="L63" s="5">
        <v>-316346023</v>
      </c>
      <c r="M63" s="5">
        <v>-55100748</v>
      </c>
      <c r="N63" s="5">
        <v>278324970</v>
      </c>
    </row>
    <row r="64" spans="2:14" ht="15.5" x14ac:dyDescent="0.35">
      <c r="C64" t="s">
        <v>83</v>
      </c>
      <c r="D64" s="5">
        <v>-100338700</v>
      </c>
      <c r="E64" s="5">
        <v>-800171521</v>
      </c>
      <c r="F64" s="5">
        <v>-198823790</v>
      </c>
      <c r="G64" s="5">
        <v>-222132228</v>
      </c>
      <c r="I64" s="5">
        <v>-1592720360</v>
      </c>
      <c r="J64" s="5">
        <v>-1678222742</v>
      </c>
      <c r="K64" s="5">
        <v>-854244576</v>
      </c>
      <c r="L64" s="5">
        <v>-221648020</v>
      </c>
      <c r="M64" s="5">
        <v>-100647470</v>
      </c>
      <c r="N64" s="5">
        <v>-111069850</v>
      </c>
    </row>
    <row r="65" spans="2:14" ht="15.5" x14ac:dyDescent="0.35">
      <c r="C65" t="s">
        <v>84</v>
      </c>
      <c r="D65" s="5">
        <v>-101880044</v>
      </c>
      <c r="E65" s="5">
        <v>29970039</v>
      </c>
      <c r="F65" s="5">
        <v>-165222831</v>
      </c>
      <c r="G65" s="5">
        <v>-2156596</v>
      </c>
      <c r="I65" s="5">
        <v>-222616350</v>
      </c>
      <c r="J65" s="5">
        <v>-469340626</v>
      </c>
      <c r="K65" s="5">
        <v>-532066104</v>
      </c>
      <c r="L65" s="5">
        <v>-94698003</v>
      </c>
      <c r="M65" s="5">
        <v>45546722</v>
      </c>
      <c r="N65" s="5">
        <v>389394820</v>
      </c>
    </row>
    <row r="66" spans="2:14" ht="15.5" x14ac:dyDescent="0.35">
      <c r="C66" t="s">
        <v>85</v>
      </c>
      <c r="D66" s="5">
        <v>-202218744</v>
      </c>
      <c r="E66" s="5">
        <v>-770201482</v>
      </c>
      <c r="F66" s="5">
        <v>-364046621</v>
      </c>
      <c r="G66" s="5">
        <v>-224288824</v>
      </c>
      <c r="I66" s="5">
        <v>-1815336710</v>
      </c>
      <c r="J66" s="5">
        <v>-2147563368</v>
      </c>
      <c r="K66" s="5">
        <v>-1386310680</v>
      </c>
      <c r="L66" s="5">
        <v>-316346023</v>
      </c>
      <c r="M66" s="5">
        <v>-55100748</v>
      </c>
      <c r="N66" s="5">
        <v>278324970</v>
      </c>
    </row>
    <row r="67" spans="2:14" ht="15.5" x14ac:dyDescent="0.35">
      <c r="C67" t="s">
        <v>87</v>
      </c>
      <c r="D67" s="5">
        <v>713021115</v>
      </c>
      <c r="E67" s="5">
        <v>3617561687</v>
      </c>
      <c r="F67" s="5">
        <v>2568299471</v>
      </c>
      <c r="G67" s="5">
        <v>1771121362</v>
      </c>
      <c r="I67" s="5">
        <v>9962151958</v>
      </c>
      <c r="J67" s="5">
        <v>7651757306</v>
      </c>
      <c r="K67" s="5">
        <v>3434987290</v>
      </c>
      <c r="L67" s="5">
        <v>2445677302</v>
      </c>
      <c r="M67" s="5">
        <v>4292803074</v>
      </c>
      <c r="N67" s="5">
        <v>3787870843</v>
      </c>
    </row>
    <row r="68" spans="2:14" ht="15.5" x14ac:dyDescent="0.35">
      <c r="C68" t="s">
        <v>88</v>
      </c>
      <c r="D68" s="5">
        <v>-7710094</v>
      </c>
      <c r="E68" s="5">
        <v>-100136021</v>
      </c>
      <c r="F68" s="5">
        <v>23098548</v>
      </c>
      <c r="G68" s="5">
        <v>23098547</v>
      </c>
      <c r="I68" s="5">
        <v>-30840379</v>
      </c>
      <c r="J68" s="5">
        <v>278963876</v>
      </c>
      <c r="K68" s="5">
        <v>-195189421</v>
      </c>
      <c r="L68" s="5">
        <v>58199138</v>
      </c>
      <c r="M68" s="5">
        <v>203827293</v>
      </c>
    </row>
    <row r="69" spans="2:14" ht="15.5" x14ac:dyDescent="0.35">
      <c r="C69" t="s">
        <v>320</v>
      </c>
      <c r="D69" s="5">
        <v>-7710094</v>
      </c>
      <c r="E69" s="5">
        <v>-100136021</v>
      </c>
      <c r="F69" s="5">
        <v>23098548</v>
      </c>
      <c r="G69" s="5">
        <v>23098547</v>
      </c>
      <c r="I69" s="5">
        <v>-30840379</v>
      </c>
      <c r="J69" s="5">
        <v>278963876</v>
      </c>
      <c r="K69" s="5">
        <v>-195189421</v>
      </c>
      <c r="L69" s="5">
        <v>58199138</v>
      </c>
      <c r="M69" s="5">
        <v>203827293</v>
      </c>
    </row>
    <row r="70" spans="2:14" ht="15.5" x14ac:dyDescent="0.35">
      <c r="C70" t="s">
        <v>89</v>
      </c>
      <c r="D70" s="5">
        <v>705311021</v>
      </c>
      <c r="E70" s="5">
        <v>3517425666</v>
      </c>
      <c r="F70" s="5">
        <v>2591398019</v>
      </c>
      <c r="G70" s="5">
        <v>1794219909</v>
      </c>
      <c r="I70" s="5">
        <v>9931311579</v>
      </c>
      <c r="J70" s="5">
        <v>7930721182</v>
      </c>
      <c r="K70" s="5">
        <v>3239797869</v>
      </c>
      <c r="L70" s="5">
        <v>2503876440</v>
      </c>
      <c r="M70" s="5">
        <v>4496630367</v>
      </c>
      <c r="N70" s="5">
        <v>3787870843</v>
      </c>
    </row>
    <row r="71" spans="2:14" ht="15.5" x14ac:dyDescent="0.35">
      <c r="C71" t="s">
        <v>90</v>
      </c>
      <c r="D71" s="5">
        <v>713021115</v>
      </c>
      <c r="E71" s="5">
        <v>3617561687</v>
      </c>
      <c r="F71" s="5">
        <v>2568299471</v>
      </c>
      <c r="G71" s="5">
        <v>1771121362</v>
      </c>
      <c r="I71" s="5">
        <v>9962151958</v>
      </c>
      <c r="J71" s="5">
        <v>7651757306</v>
      </c>
      <c r="K71" s="5">
        <v>3434987290</v>
      </c>
      <c r="L71" s="5">
        <v>2445677302</v>
      </c>
      <c r="M71" s="5">
        <v>4292803074</v>
      </c>
      <c r="N71" s="5">
        <v>3787870843</v>
      </c>
    </row>
    <row r="72" spans="2:14" ht="15.5" x14ac:dyDescent="0.35">
      <c r="C72" t="s">
        <v>8</v>
      </c>
      <c r="D72" s="5">
        <v>705311021</v>
      </c>
      <c r="E72" s="5">
        <v>3517425666</v>
      </c>
      <c r="F72" s="5">
        <v>2591398019</v>
      </c>
      <c r="G72" s="5">
        <v>1794219909</v>
      </c>
      <c r="I72" s="5">
        <v>9931311579</v>
      </c>
      <c r="J72" s="5">
        <v>7930721182</v>
      </c>
      <c r="K72" s="5">
        <v>3239797869</v>
      </c>
      <c r="L72" s="5">
        <v>2503876440</v>
      </c>
      <c r="M72" s="5">
        <v>4496630367</v>
      </c>
      <c r="N72" s="5">
        <v>3787870843</v>
      </c>
    </row>
    <row r="73" spans="2:14" ht="15.5" x14ac:dyDescent="0.35">
      <c r="C73" t="s">
        <v>92</v>
      </c>
      <c r="D73" s="5">
        <v>713021115</v>
      </c>
      <c r="E73" s="5">
        <v>3617561687</v>
      </c>
      <c r="F73" s="5">
        <v>2568299471</v>
      </c>
      <c r="G73" s="5">
        <v>1771121362</v>
      </c>
      <c r="I73" s="5">
        <v>9962151958</v>
      </c>
      <c r="J73" s="5">
        <v>7651757306</v>
      </c>
      <c r="K73" s="5">
        <v>3434987290</v>
      </c>
      <c r="L73" s="5">
        <v>2445677302</v>
      </c>
      <c r="M73" s="5">
        <v>4292803074</v>
      </c>
      <c r="N73" s="5">
        <v>3787870843</v>
      </c>
    </row>
    <row r="74" spans="2:14" ht="15.5" x14ac:dyDescent="0.35">
      <c r="C74" t="s">
        <v>93</v>
      </c>
      <c r="D74" s="5">
        <v>705311021</v>
      </c>
      <c r="E74" s="5">
        <v>3517425666</v>
      </c>
      <c r="F74" s="5">
        <v>2591398019</v>
      </c>
      <c r="G74" s="5">
        <v>1794219909</v>
      </c>
      <c r="I74" s="5">
        <v>9931311579</v>
      </c>
      <c r="J74" s="5">
        <v>7930721182</v>
      </c>
      <c r="K74" s="5">
        <v>3239797869</v>
      </c>
      <c r="L74" s="5">
        <v>2503876440</v>
      </c>
      <c r="M74" s="5">
        <v>4496630367</v>
      </c>
      <c r="N74" s="5">
        <v>3787870843</v>
      </c>
    </row>
    <row r="75" spans="2:14" ht="15.5" x14ac:dyDescent="0.35">
      <c r="C75" t="s">
        <v>94</v>
      </c>
      <c r="D75" s="5">
        <v>705311021</v>
      </c>
      <c r="E75" s="5">
        <v>3517425666</v>
      </c>
      <c r="F75" s="5">
        <v>2591398019</v>
      </c>
      <c r="G75" s="5">
        <v>1794219909</v>
      </c>
      <c r="I75" s="5">
        <v>9931311579</v>
      </c>
      <c r="J75" s="5">
        <v>7930721182</v>
      </c>
      <c r="K75" s="5">
        <v>3239797869</v>
      </c>
      <c r="L75" s="5">
        <v>2503876440</v>
      </c>
      <c r="M75" s="5">
        <v>4496630367</v>
      </c>
      <c r="N75" s="5">
        <v>3787870843</v>
      </c>
    </row>
    <row r="77" spans="2:14" ht="15.5" x14ac:dyDescent="0.35">
      <c r="B77" t="s">
        <v>95</v>
      </c>
      <c r="C77" t="s">
        <v>96</v>
      </c>
    </row>
    <row r="78" spans="2:14" ht="15.5" x14ac:dyDescent="0.35">
      <c r="C78" t="s">
        <v>97</v>
      </c>
    </row>
    <row r="79" spans="2:14" ht="15.5" x14ac:dyDescent="0.35">
      <c r="C79" t="s">
        <v>20</v>
      </c>
      <c r="D79" s="5">
        <v>35512665146</v>
      </c>
      <c r="E79" s="5">
        <v>47026943256</v>
      </c>
      <c r="F79" s="5">
        <v>55767720655</v>
      </c>
      <c r="G79" s="5">
        <v>65729075099</v>
      </c>
      <c r="I79" s="5">
        <v>47026943256</v>
      </c>
      <c r="J79" s="5">
        <v>75272138431</v>
      </c>
      <c r="K79" s="5">
        <v>12045776325</v>
      </c>
      <c r="L79" s="5">
        <v>18698289809</v>
      </c>
      <c r="M79" s="5">
        <v>395285775</v>
      </c>
      <c r="N79" s="5">
        <v>434846810</v>
      </c>
    </row>
    <row r="80" spans="2:14" ht="15.5" x14ac:dyDescent="0.35">
      <c r="C80" t="s">
        <v>246</v>
      </c>
      <c r="D80" s="5">
        <v>1934427400</v>
      </c>
      <c r="E80" s="5">
        <v>2351808000</v>
      </c>
      <c r="F80" s="5">
        <v>2237377500</v>
      </c>
      <c r="G80" s="5">
        <v>1338860000</v>
      </c>
      <c r="I80" s="5">
        <v>2351808000</v>
      </c>
    </row>
    <row r="81" spans="3:14" ht="15.5" x14ac:dyDescent="0.35">
      <c r="C81" t="s">
        <v>98</v>
      </c>
      <c r="D81" s="5">
        <v>7842986057</v>
      </c>
      <c r="E81" s="5">
        <v>12379711509</v>
      </c>
      <c r="F81" s="5">
        <v>13000497045</v>
      </c>
      <c r="G81" s="5">
        <v>14383101601</v>
      </c>
      <c r="I81" s="5">
        <v>12379711509</v>
      </c>
      <c r="J81" s="5">
        <v>4026799298</v>
      </c>
      <c r="K81" s="5">
        <v>2853904631</v>
      </c>
      <c r="L81" s="5">
        <v>6310481992</v>
      </c>
      <c r="M81" s="5">
        <v>2937325559</v>
      </c>
      <c r="N81" s="5">
        <v>1902740816</v>
      </c>
    </row>
    <row r="82" spans="3:14" ht="15.5" x14ac:dyDescent="0.35">
      <c r="C82" t="s">
        <v>99</v>
      </c>
      <c r="D82" s="5">
        <v>10403482</v>
      </c>
      <c r="E82" s="5">
        <v>158381640</v>
      </c>
      <c r="I82" s="5">
        <v>158381640</v>
      </c>
      <c r="J82" s="5">
        <v>297196269</v>
      </c>
      <c r="K82" s="5">
        <v>15000000</v>
      </c>
      <c r="L82" s="5">
        <v>3885000</v>
      </c>
    </row>
    <row r="83" spans="3:14" ht="15.5" x14ac:dyDescent="0.35">
      <c r="C83" t="s">
        <v>247</v>
      </c>
      <c r="L83" s="5">
        <v>63488835270</v>
      </c>
    </row>
    <row r="84" spans="3:14" ht="15.5" x14ac:dyDescent="0.35">
      <c r="C84" t="s">
        <v>100</v>
      </c>
      <c r="D84" s="5">
        <v>7842986057</v>
      </c>
      <c r="E84" s="5">
        <v>12379711509</v>
      </c>
      <c r="F84" s="5">
        <v>13000497045</v>
      </c>
      <c r="G84" s="5">
        <v>14383101601</v>
      </c>
      <c r="I84" s="5">
        <v>12379711509</v>
      </c>
      <c r="J84" s="5">
        <v>4026799298</v>
      </c>
      <c r="K84" s="5">
        <v>2853904631</v>
      </c>
      <c r="L84" s="5">
        <v>6310481992</v>
      </c>
      <c r="M84" s="5">
        <v>2937325559</v>
      </c>
      <c r="N84" s="5">
        <v>1902740816</v>
      </c>
    </row>
    <row r="85" spans="3:14" ht="15.5" x14ac:dyDescent="0.35">
      <c r="C85" t="s">
        <v>101</v>
      </c>
      <c r="D85" s="5">
        <v>187092255</v>
      </c>
      <c r="E85" s="5">
        <v>18604600</v>
      </c>
      <c r="I85" s="5">
        <v>18604600</v>
      </c>
    </row>
    <row r="86" spans="3:14" ht="15.5" x14ac:dyDescent="0.35">
      <c r="C86" t="s">
        <v>103</v>
      </c>
      <c r="D86" s="5">
        <v>222639944</v>
      </c>
      <c r="E86" s="5">
        <v>213102519</v>
      </c>
      <c r="F86" s="5">
        <v>190744104</v>
      </c>
      <c r="G86" s="5">
        <v>195379617</v>
      </c>
      <c r="I86" s="5">
        <v>213102519</v>
      </c>
      <c r="J86" s="5">
        <v>285727261</v>
      </c>
    </row>
    <row r="87" spans="3:14" ht="15.5" x14ac:dyDescent="0.35">
      <c r="C87" t="s">
        <v>81</v>
      </c>
      <c r="D87" s="5">
        <v>307250413</v>
      </c>
      <c r="E87" s="5">
        <v>314960507</v>
      </c>
      <c r="F87" s="5">
        <v>415096528</v>
      </c>
      <c r="G87" s="5">
        <v>391997980</v>
      </c>
      <c r="I87" s="5">
        <v>314960507</v>
      </c>
      <c r="J87" s="5">
        <v>345800886</v>
      </c>
      <c r="K87" s="5">
        <v>66837010</v>
      </c>
      <c r="L87" s="5">
        <v>262026431</v>
      </c>
      <c r="M87" s="5">
        <v>203827293</v>
      </c>
    </row>
    <row r="88" spans="3:14" ht="15.5" x14ac:dyDescent="0.35">
      <c r="C88" t="s">
        <v>104</v>
      </c>
      <c r="D88" s="5">
        <v>62172770039</v>
      </c>
      <c r="E88" s="5">
        <v>74517350582</v>
      </c>
      <c r="F88" s="5">
        <v>76984280650</v>
      </c>
      <c r="G88" s="5">
        <v>87925113317</v>
      </c>
      <c r="I88" s="5">
        <v>74517350582</v>
      </c>
      <c r="J88" s="5">
        <v>87233095407</v>
      </c>
      <c r="K88" s="5">
        <v>30760659957</v>
      </c>
      <c r="L88" s="5">
        <v>39852195278</v>
      </c>
      <c r="M88" s="5">
        <v>3332611334</v>
      </c>
      <c r="N88" s="5">
        <v>2337587626</v>
      </c>
    </row>
    <row r="89" spans="3:14" ht="15.5" x14ac:dyDescent="0.35">
      <c r="C89" t="s">
        <v>105</v>
      </c>
    </row>
    <row r="90" spans="3:14" ht="15.5" x14ac:dyDescent="0.35">
      <c r="C90" t="s">
        <v>106</v>
      </c>
      <c r="D90" s="5">
        <v>205324654517</v>
      </c>
      <c r="E90" s="5">
        <v>208029648186</v>
      </c>
      <c r="F90" s="5">
        <v>208801916582</v>
      </c>
      <c r="G90" s="5">
        <v>209878415961</v>
      </c>
      <c r="I90" s="5">
        <v>208029648186</v>
      </c>
      <c r="J90" s="5">
        <v>200225167073</v>
      </c>
      <c r="K90" s="5">
        <v>192087453155</v>
      </c>
      <c r="L90" s="5">
        <v>127368336913</v>
      </c>
      <c r="M90" s="5">
        <v>5207000716</v>
      </c>
      <c r="N90" s="5">
        <v>4701867636</v>
      </c>
    </row>
    <row r="91" spans="3:14" ht="15.5" x14ac:dyDescent="0.35">
      <c r="C91" t="s">
        <v>107</v>
      </c>
      <c r="D91" s="5">
        <v>340204834</v>
      </c>
      <c r="E91" s="5">
        <v>398891285</v>
      </c>
      <c r="F91" s="5">
        <v>492282954</v>
      </c>
      <c r="G91" s="5">
        <v>616817657</v>
      </c>
      <c r="I91" s="5">
        <v>398891285</v>
      </c>
      <c r="J91" s="5">
        <v>849147397</v>
      </c>
      <c r="K91" s="5">
        <v>595396772</v>
      </c>
      <c r="L91" s="5">
        <v>144791665</v>
      </c>
    </row>
    <row r="92" spans="3:14" ht="15.5" x14ac:dyDescent="0.35">
      <c r="C92" t="s">
        <v>108</v>
      </c>
      <c r="L92" s="5">
        <v>266338648</v>
      </c>
      <c r="M92" s="5">
        <v>377451793</v>
      </c>
      <c r="N92" s="5">
        <v>389394820</v>
      </c>
    </row>
    <row r="93" spans="3:14" ht="15.5" x14ac:dyDescent="0.35">
      <c r="C93" t="s">
        <v>109</v>
      </c>
      <c r="D93" s="5">
        <v>207558808119</v>
      </c>
      <c r="E93" s="5">
        <v>209055009207</v>
      </c>
      <c r="F93" s="5">
        <v>210223518412</v>
      </c>
      <c r="G93" s="5">
        <v>211780477734</v>
      </c>
      <c r="I93" s="5">
        <v>209055009207</v>
      </c>
      <c r="J93" s="5">
        <v>202974878817</v>
      </c>
      <c r="K93" s="5">
        <v>193673985647</v>
      </c>
      <c r="L93" s="5">
        <v>127780967226</v>
      </c>
      <c r="M93" s="5">
        <v>5584452509</v>
      </c>
      <c r="N93" s="5">
        <v>5091262456</v>
      </c>
    </row>
    <row r="94" spans="3:14" ht="15.5" x14ac:dyDescent="0.35">
      <c r="C94" t="s">
        <v>110</v>
      </c>
      <c r="D94" s="5">
        <v>269731578158</v>
      </c>
      <c r="E94" s="5">
        <v>283572359789</v>
      </c>
      <c r="F94" s="5">
        <v>287207799062</v>
      </c>
      <c r="G94" s="5">
        <v>299705591051</v>
      </c>
      <c r="I94" s="5">
        <v>283572359789</v>
      </c>
      <c r="J94" s="5">
        <v>290207974224</v>
      </c>
      <c r="K94" s="5">
        <v>224434645604</v>
      </c>
      <c r="L94" s="5">
        <v>167633162504</v>
      </c>
      <c r="M94" s="5">
        <v>8917063843</v>
      </c>
      <c r="N94" s="5">
        <v>7428850082</v>
      </c>
    </row>
    <row r="95" spans="3:14" ht="15.5" x14ac:dyDescent="0.35">
      <c r="C95" t="s">
        <v>111</v>
      </c>
    </row>
    <row r="96" spans="3:14" ht="15.5" x14ac:dyDescent="0.35">
      <c r="C96" t="s">
        <v>112</v>
      </c>
    </row>
    <row r="97" spans="3:14" ht="15.5" x14ac:dyDescent="0.35">
      <c r="C97" t="s">
        <v>113</v>
      </c>
      <c r="D97" s="5">
        <v>15476196700</v>
      </c>
      <c r="E97" s="5">
        <v>23916174294</v>
      </c>
      <c r="F97" s="5">
        <v>20866080732</v>
      </c>
      <c r="G97" s="5">
        <v>20180394878</v>
      </c>
      <c r="I97" s="5">
        <v>23916174294</v>
      </c>
      <c r="J97" s="5">
        <v>10945089345</v>
      </c>
      <c r="K97" s="5">
        <v>13135493840</v>
      </c>
      <c r="L97" s="5">
        <v>159060484254</v>
      </c>
      <c r="M97" s="5">
        <v>2722882943</v>
      </c>
      <c r="N97" s="5">
        <v>2101909928</v>
      </c>
    </row>
    <row r="98" spans="3:14" ht="15.5" x14ac:dyDescent="0.35">
      <c r="C98" t="s">
        <v>250</v>
      </c>
      <c r="D98" s="5">
        <v>4000000000</v>
      </c>
      <c r="E98" s="5">
        <v>4000000000</v>
      </c>
      <c r="I98" s="5">
        <v>4000000000</v>
      </c>
    </row>
    <row r="99" spans="3:14" ht="15.5" x14ac:dyDescent="0.35">
      <c r="C99" t="s">
        <v>114</v>
      </c>
      <c r="D99" s="5">
        <v>184133378</v>
      </c>
      <c r="E99" s="5">
        <v>909010790</v>
      </c>
      <c r="F99" s="5">
        <v>6079406666</v>
      </c>
      <c r="G99" s="5">
        <v>7556346126</v>
      </c>
      <c r="I99" s="5">
        <v>909010790</v>
      </c>
      <c r="J99" s="5">
        <v>2314123146</v>
      </c>
      <c r="K99" s="5">
        <v>5704186515</v>
      </c>
      <c r="L99" s="5">
        <v>619885193</v>
      </c>
      <c r="M99" s="5">
        <v>1603798789</v>
      </c>
      <c r="N99" s="5">
        <v>1013556369</v>
      </c>
    </row>
    <row r="100" spans="3:14" ht="15.5" x14ac:dyDescent="0.35">
      <c r="C100" t="s">
        <v>115</v>
      </c>
    </row>
    <row r="101" spans="3:14" ht="15.5" x14ac:dyDescent="0.35">
      <c r="C101" t="s">
        <v>252</v>
      </c>
      <c r="D101" s="5">
        <v>10403482</v>
      </c>
      <c r="E101" s="5">
        <v>158381640</v>
      </c>
      <c r="I101" s="5">
        <v>158381640</v>
      </c>
      <c r="J101" s="5">
        <v>297196269</v>
      </c>
      <c r="K101" s="5">
        <v>15000000</v>
      </c>
      <c r="L101" s="5">
        <v>63492720270</v>
      </c>
    </row>
    <row r="102" spans="3:14" ht="15.5" x14ac:dyDescent="0.35">
      <c r="C102" t="s">
        <v>117</v>
      </c>
      <c r="D102" s="5">
        <v>5200559974</v>
      </c>
      <c r="E102" s="5">
        <v>9768467544</v>
      </c>
      <c r="F102" s="5">
        <v>5218627359</v>
      </c>
      <c r="G102" s="5">
        <v>4639866063</v>
      </c>
      <c r="I102" s="5">
        <v>9768467544</v>
      </c>
      <c r="J102" s="5">
        <v>3359252827</v>
      </c>
      <c r="K102" s="5">
        <v>3056574322</v>
      </c>
      <c r="L102" s="5">
        <v>1004336051</v>
      </c>
      <c r="M102" s="5">
        <v>903069434</v>
      </c>
      <c r="N102" s="5">
        <v>975408809</v>
      </c>
    </row>
    <row r="103" spans="3:14" ht="15.5" x14ac:dyDescent="0.35">
      <c r="C103" t="s">
        <v>116</v>
      </c>
      <c r="D103" s="5">
        <v>403540627</v>
      </c>
      <c r="E103" s="5">
        <v>188275587</v>
      </c>
      <c r="F103" s="5">
        <v>165319753</v>
      </c>
      <c r="G103" s="5">
        <v>376291746</v>
      </c>
      <c r="I103" s="5">
        <v>188275587</v>
      </c>
      <c r="J103" s="5">
        <v>480428392</v>
      </c>
      <c r="K103" s="5">
        <v>594045609</v>
      </c>
      <c r="L103" s="5">
        <v>443542740</v>
      </c>
      <c r="M103" s="5">
        <v>216014720</v>
      </c>
      <c r="N103" s="5">
        <v>112944750</v>
      </c>
    </row>
    <row r="104" spans="3:14" ht="15.5" x14ac:dyDescent="0.35">
      <c r="C104" t="s">
        <v>481</v>
      </c>
      <c r="D104" s="5">
        <v>310948491</v>
      </c>
      <c r="E104" s="5">
        <v>377853055</v>
      </c>
      <c r="I104" s="5">
        <v>377853055</v>
      </c>
    </row>
    <row r="105" spans="3:14" ht="15.5" x14ac:dyDescent="0.35">
      <c r="C105" t="s">
        <v>122</v>
      </c>
      <c r="D105" s="5">
        <v>11236227978</v>
      </c>
      <c r="E105" s="5">
        <v>17342343036</v>
      </c>
      <c r="F105" s="5">
        <v>27545301537</v>
      </c>
      <c r="G105" s="5">
        <v>43320177399</v>
      </c>
      <c r="I105" s="5">
        <v>17342343036</v>
      </c>
      <c r="J105" s="5">
        <v>46880353999</v>
      </c>
      <c r="K105" s="5">
        <v>48628553367</v>
      </c>
      <c r="L105" s="5">
        <v>1061952721</v>
      </c>
      <c r="M105" s="5">
        <v>943591899</v>
      </c>
      <c r="N105" s="5">
        <v>999835931</v>
      </c>
    </row>
    <row r="106" spans="3:14" ht="15.5" x14ac:dyDescent="0.35">
      <c r="C106" t="s">
        <v>123</v>
      </c>
      <c r="D106" s="5">
        <v>11236227978</v>
      </c>
      <c r="E106" s="5">
        <v>17342343036</v>
      </c>
      <c r="F106" s="5">
        <v>27545301537</v>
      </c>
      <c r="G106" s="5">
        <v>43320177399</v>
      </c>
      <c r="I106" s="5">
        <v>17342343036</v>
      </c>
      <c r="J106" s="5">
        <v>46880353999</v>
      </c>
      <c r="K106" s="5">
        <v>48628553367</v>
      </c>
      <c r="L106" s="5">
        <v>1061952721</v>
      </c>
      <c r="M106" s="5">
        <v>943591899</v>
      </c>
      <c r="N106" s="5">
        <v>999835931</v>
      </c>
    </row>
    <row r="107" spans="3:14" ht="15.5" x14ac:dyDescent="0.35">
      <c r="C107" t="s">
        <v>119</v>
      </c>
    </row>
    <row r="108" spans="3:14" ht="15.5" x14ac:dyDescent="0.35">
      <c r="C108" t="s">
        <v>255</v>
      </c>
      <c r="D108" s="5">
        <v>8020467536</v>
      </c>
      <c r="E108" s="5">
        <v>5073660350</v>
      </c>
      <c r="F108" s="5">
        <v>10102799305</v>
      </c>
      <c r="G108" s="5">
        <v>11107726446</v>
      </c>
      <c r="I108" s="5">
        <v>5073660350</v>
      </c>
      <c r="J108" s="5">
        <v>14301083105</v>
      </c>
      <c r="K108" s="5">
        <v>16874545031</v>
      </c>
    </row>
    <row r="109" spans="3:14" ht="15.5" x14ac:dyDescent="0.35">
      <c r="C109" t="s">
        <v>121</v>
      </c>
      <c r="D109" s="5">
        <v>8764374117</v>
      </c>
      <c r="E109" s="5">
        <v>5073660350</v>
      </c>
      <c r="F109" s="5">
        <v>10102799305</v>
      </c>
      <c r="G109" s="5">
        <v>11107726446</v>
      </c>
      <c r="I109" s="5">
        <v>5073660350</v>
      </c>
      <c r="J109" s="5">
        <v>14884923500</v>
      </c>
      <c r="K109" s="5">
        <v>16874545031</v>
      </c>
    </row>
    <row r="110" spans="3:14" ht="15.5" x14ac:dyDescent="0.35">
      <c r="C110" t="s">
        <v>256</v>
      </c>
      <c r="D110" s="5">
        <v>1072319958</v>
      </c>
      <c r="E110" s="5">
        <v>972614557</v>
      </c>
      <c r="F110" s="5">
        <v>1030828089</v>
      </c>
      <c r="G110" s="5">
        <v>859090283</v>
      </c>
      <c r="I110" s="5">
        <v>972614557</v>
      </c>
      <c r="J110" s="5">
        <v>758696775</v>
      </c>
      <c r="K110" s="5">
        <v>210674030</v>
      </c>
    </row>
    <row r="111" spans="3:14" ht="15.5" x14ac:dyDescent="0.35">
      <c r="C111" t="s">
        <v>124</v>
      </c>
      <c r="D111" s="5">
        <v>26712424678</v>
      </c>
      <c r="E111" s="5">
        <v>41258517330</v>
      </c>
      <c r="F111" s="5">
        <v>48411382269</v>
      </c>
      <c r="G111" s="5">
        <v>63500572277</v>
      </c>
      <c r="I111" s="5">
        <v>41258517330</v>
      </c>
      <c r="J111" s="5">
        <v>57825443344</v>
      </c>
      <c r="K111" s="5">
        <v>61764047207</v>
      </c>
      <c r="L111" s="5">
        <v>160122436975</v>
      </c>
      <c r="M111" s="5">
        <v>3666474842</v>
      </c>
      <c r="N111" s="5">
        <v>3101745859</v>
      </c>
    </row>
    <row r="112" spans="3:14" ht="15.5" x14ac:dyDescent="0.35">
      <c r="C112" t="s">
        <v>125</v>
      </c>
    </row>
    <row r="113" spans="2:14" ht="15.5" x14ac:dyDescent="0.35">
      <c r="C113" t="s">
        <v>126</v>
      </c>
      <c r="D113" s="5">
        <v>190470075000</v>
      </c>
      <c r="E113" s="5">
        <v>190470075000</v>
      </c>
      <c r="F113" s="5">
        <v>190470075000</v>
      </c>
      <c r="G113" s="5">
        <v>190470075000</v>
      </c>
      <c r="I113" s="5">
        <v>190470075000</v>
      </c>
      <c r="J113" s="5">
        <v>190470075000</v>
      </c>
      <c r="K113" s="5">
        <v>152220075000</v>
      </c>
      <c r="L113" s="5">
        <v>300000000</v>
      </c>
      <c r="M113" s="5">
        <v>300000000</v>
      </c>
      <c r="N113" s="5">
        <v>300000000</v>
      </c>
    </row>
    <row r="114" spans="2:14" ht="15.5" x14ac:dyDescent="0.35">
      <c r="C114" t="s">
        <v>127</v>
      </c>
      <c r="D114" s="5">
        <v>12658121187</v>
      </c>
      <c r="E114" s="5">
        <v>12658121187</v>
      </c>
      <c r="F114" s="5">
        <v>12658121187</v>
      </c>
      <c r="G114" s="5">
        <v>12658121187</v>
      </c>
      <c r="I114" s="5">
        <v>12658121187</v>
      </c>
      <c r="J114" s="5">
        <v>12658121187</v>
      </c>
      <c r="K114" s="5">
        <v>-10873090113</v>
      </c>
      <c r="L114" s="5">
        <v>-10873090113</v>
      </c>
      <c r="M114" s="5">
        <v>-10629350201</v>
      </c>
      <c r="N114" s="5">
        <v>-7056204612</v>
      </c>
    </row>
    <row r="115" spans="2:14" ht="15.5" x14ac:dyDescent="0.35">
      <c r="C115" t="s">
        <v>128</v>
      </c>
      <c r="D115" s="5">
        <v>39583706880</v>
      </c>
      <c r="E115" s="5">
        <v>38870685765</v>
      </c>
      <c r="F115" s="5">
        <v>35253124078</v>
      </c>
      <c r="G115" s="5">
        <v>32684824607</v>
      </c>
      <c r="I115" s="5">
        <v>38870685765</v>
      </c>
      <c r="J115" s="5">
        <v>28908533807</v>
      </c>
      <c r="K115" s="5">
        <v>21256776500</v>
      </c>
      <c r="L115" s="5">
        <v>17821789211</v>
      </c>
      <c r="M115" s="5">
        <v>15376111909</v>
      </c>
      <c r="N115" s="5">
        <v>11083308835</v>
      </c>
    </row>
    <row r="116" spans="2:14" ht="15.5" x14ac:dyDescent="0.35">
      <c r="C116" t="s">
        <v>257</v>
      </c>
      <c r="D116" s="5">
        <v>155000000</v>
      </c>
      <c r="E116" s="5">
        <v>155000000</v>
      </c>
      <c r="F116" s="5">
        <v>155000000</v>
      </c>
      <c r="G116" s="5">
        <v>155000000</v>
      </c>
      <c r="I116" s="5">
        <v>155000000</v>
      </c>
      <c r="J116" s="5">
        <v>124000000</v>
      </c>
      <c r="K116" s="5">
        <v>93000000</v>
      </c>
    </row>
    <row r="117" spans="2:14" ht="15.5" x14ac:dyDescent="0.35">
      <c r="C117" t="s">
        <v>258</v>
      </c>
      <c r="D117" s="5">
        <v>39428706880</v>
      </c>
      <c r="E117" s="5">
        <v>38715685765</v>
      </c>
      <c r="F117" s="5">
        <v>35098124078</v>
      </c>
      <c r="G117" s="5">
        <v>32529824607</v>
      </c>
      <c r="I117" s="5">
        <v>38715685765</v>
      </c>
      <c r="J117" s="5">
        <v>28784533807</v>
      </c>
      <c r="K117" s="5">
        <v>21163776500</v>
      </c>
    </row>
    <row r="118" spans="2:14" ht="15.5" x14ac:dyDescent="0.35">
      <c r="C118" t="s">
        <v>259</v>
      </c>
      <c r="D118" s="5">
        <v>39583706880</v>
      </c>
      <c r="E118" s="5">
        <v>38870685765</v>
      </c>
      <c r="F118" s="5">
        <v>35253124078</v>
      </c>
      <c r="G118" s="5">
        <v>32684824607</v>
      </c>
      <c r="I118" s="5">
        <v>38870685765</v>
      </c>
      <c r="J118" s="5">
        <v>28908533807</v>
      </c>
      <c r="K118" s="5">
        <v>21256776500</v>
      </c>
      <c r="L118" s="5">
        <v>17821789211</v>
      </c>
      <c r="M118" s="5">
        <v>15376111909</v>
      </c>
      <c r="N118" s="5">
        <v>11083308835</v>
      </c>
    </row>
    <row r="119" spans="2:14" ht="15.5" x14ac:dyDescent="0.35">
      <c r="C119" t="s">
        <v>10</v>
      </c>
      <c r="D119" s="5">
        <v>243019153480</v>
      </c>
      <c r="E119" s="5">
        <v>242313842459</v>
      </c>
      <c r="F119" s="5">
        <v>238796416793</v>
      </c>
      <c r="G119" s="5">
        <v>236205018774</v>
      </c>
      <c r="I119" s="5">
        <v>242313842459</v>
      </c>
      <c r="J119" s="5">
        <v>232382530880</v>
      </c>
      <c r="K119" s="5">
        <v>162670598397</v>
      </c>
      <c r="L119" s="5">
        <v>7510725529</v>
      </c>
      <c r="M119" s="5">
        <v>5250589001</v>
      </c>
      <c r="N119" s="5">
        <v>4327104223</v>
      </c>
    </row>
    <row r="120" spans="2:14" ht="15.5" x14ac:dyDescent="0.35">
      <c r="C120" t="s">
        <v>129</v>
      </c>
      <c r="D120" s="5">
        <v>269731578158</v>
      </c>
      <c r="E120" s="5">
        <v>283572359789</v>
      </c>
      <c r="F120" s="5">
        <v>287207799062</v>
      </c>
      <c r="G120" s="5">
        <v>299705591051</v>
      </c>
      <c r="I120" s="5">
        <v>283572359789</v>
      </c>
      <c r="J120" s="5">
        <v>290207974224</v>
      </c>
      <c r="K120" s="5">
        <v>224434645604</v>
      </c>
      <c r="L120" s="5">
        <v>167633162504</v>
      </c>
      <c r="M120" s="5">
        <v>8917063843</v>
      </c>
      <c r="N120" s="5">
        <v>7428850082</v>
      </c>
    </row>
    <row r="121" spans="2:14" ht="15.5" x14ac:dyDescent="0.35">
      <c r="C121" t="s">
        <v>130</v>
      </c>
      <c r="D121" s="5">
        <v>2539601000</v>
      </c>
      <c r="E121" s="5">
        <v>2539601000</v>
      </c>
      <c r="F121" s="5">
        <v>2539601000</v>
      </c>
      <c r="G121" s="5">
        <v>2539601000</v>
      </c>
      <c r="I121" s="5">
        <v>2539601000</v>
      </c>
      <c r="J121" s="5">
        <v>2539601000</v>
      </c>
      <c r="K121" s="5">
        <v>2029601000</v>
      </c>
      <c r="L121" s="5">
        <v>300</v>
      </c>
      <c r="M121" s="5">
        <v>300</v>
      </c>
      <c r="N121" s="5">
        <v>300</v>
      </c>
    </row>
    <row r="123" spans="2:14" ht="15.5" x14ac:dyDescent="0.35">
      <c r="B123" t="s">
        <v>131</v>
      </c>
      <c r="C123" t="s">
        <v>132</v>
      </c>
      <c r="D123" s="5">
        <v>1913453479</v>
      </c>
      <c r="E123" s="5">
        <v>4840990045</v>
      </c>
      <c r="F123" s="5">
        <v>15035704537</v>
      </c>
      <c r="G123" s="5">
        <v>-3012408449</v>
      </c>
      <c r="I123" s="5">
        <v>20708760577</v>
      </c>
      <c r="J123" s="5">
        <v>20009179575</v>
      </c>
      <c r="K123" s="5">
        <v>25038863127</v>
      </c>
      <c r="L123" s="5">
        <v>230914551</v>
      </c>
      <c r="M123" s="5">
        <v>2103149132</v>
      </c>
      <c r="N123" s="5">
        <v>170793124</v>
      </c>
    </row>
    <row r="124" spans="2:14" ht="15.5" x14ac:dyDescent="0.35">
      <c r="C124" t="s">
        <v>133</v>
      </c>
      <c r="D124" s="5">
        <v>23636891573</v>
      </c>
      <c r="E124" s="5">
        <v>18014173419</v>
      </c>
      <c r="F124" s="5">
        <v>18984422354</v>
      </c>
      <c r="G124" s="5">
        <v>8985350226</v>
      </c>
      <c r="I124" s="5">
        <v>55469050061</v>
      </c>
      <c r="J124" s="5">
        <v>55385069183</v>
      </c>
      <c r="K124" s="5">
        <v>49554006925</v>
      </c>
      <c r="L124" s="5">
        <v>24802352334</v>
      </c>
      <c r="M124" s="5">
        <v>28421013883</v>
      </c>
      <c r="N124" s="5">
        <v>28600771916</v>
      </c>
    </row>
    <row r="125" spans="2:14" ht="15.5" x14ac:dyDescent="0.35">
      <c r="C125" t="s">
        <v>614</v>
      </c>
      <c r="D125" s="5">
        <v>408334913</v>
      </c>
      <c r="E125" s="5">
        <v>549833905</v>
      </c>
      <c r="F125" s="5">
        <v>631224514</v>
      </c>
      <c r="G125" s="5">
        <v>659953236</v>
      </c>
      <c r="I125" s="5">
        <v>2535701339</v>
      </c>
      <c r="J125" s="5">
        <v>1020773815</v>
      </c>
      <c r="K125" s="5">
        <v>22888183</v>
      </c>
      <c r="L125" s="5">
        <v>3966118</v>
      </c>
    </row>
    <row r="126" spans="2:14" ht="15.5" x14ac:dyDescent="0.35">
      <c r="C126" t="s">
        <v>137</v>
      </c>
      <c r="D126" s="5">
        <v>-104221095</v>
      </c>
      <c r="E126" s="5">
        <v>-599924502</v>
      </c>
      <c r="F126" s="5">
        <v>-380367777</v>
      </c>
      <c r="G126" s="5">
        <v>-737994529</v>
      </c>
      <c r="I126" s="5">
        <v>-2002690947</v>
      </c>
      <c r="J126" s="5">
        <v>-2992544413</v>
      </c>
      <c r="K126" s="5">
        <v>-821561112</v>
      </c>
    </row>
    <row r="127" spans="2:14" ht="15.5" x14ac:dyDescent="0.35">
      <c r="C127" t="s">
        <v>326</v>
      </c>
      <c r="D127" s="5">
        <v>-5265023565</v>
      </c>
      <c r="E127" s="5">
        <v>-8264956886</v>
      </c>
      <c r="I127" s="5">
        <v>-8264956886</v>
      </c>
      <c r="J127" s="5">
        <v>-2158913664</v>
      </c>
      <c r="K127" s="5">
        <v>-1485480857</v>
      </c>
      <c r="L127" s="5">
        <v>-2139483146</v>
      </c>
      <c r="M127" s="5">
        <v>-4203065757</v>
      </c>
      <c r="N127" s="5">
        <v>-7741722234</v>
      </c>
    </row>
    <row r="128" spans="2:14" ht="15.5" x14ac:dyDescent="0.35">
      <c r="C128" t="s">
        <v>365</v>
      </c>
      <c r="D128" s="5">
        <v>-3529604547</v>
      </c>
      <c r="E128" s="5">
        <v>-3022267127</v>
      </c>
      <c r="F128" s="5">
        <v>-2599516263</v>
      </c>
      <c r="G128" s="5">
        <v>-2147835490</v>
      </c>
      <c r="I128" s="5">
        <v>-10268041740</v>
      </c>
      <c r="J128" s="5">
        <v>-6678658498</v>
      </c>
      <c r="K128" s="5">
        <v>-6547782085</v>
      </c>
      <c r="L128" s="5">
        <v>-7940353559</v>
      </c>
      <c r="M128" s="5">
        <v>-7732958294</v>
      </c>
      <c r="N128" s="5">
        <v>-7134890138</v>
      </c>
    </row>
    <row r="129" spans="3:14" ht="15.5" x14ac:dyDescent="0.35">
      <c r="C129" t="s">
        <v>1551</v>
      </c>
      <c r="D129" s="5">
        <v>-10455456</v>
      </c>
      <c r="E129" s="5">
        <v>-395566000</v>
      </c>
      <c r="I129" s="5">
        <v>-395566000</v>
      </c>
    </row>
    <row r="130" spans="3:14" ht="15.5" x14ac:dyDescent="0.35">
      <c r="C130" t="s">
        <v>366</v>
      </c>
      <c r="D130" s="5">
        <v>-4699926473</v>
      </c>
      <c r="E130" s="5">
        <v>-329816995</v>
      </c>
      <c r="F130" s="5">
        <v>-389384892</v>
      </c>
      <c r="G130" s="5">
        <v>-378219419</v>
      </c>
      <c r="I130" s="5">
        <v>-1460545829</v>
      </c>
      <c r="J130" s="5">
        <v>-1810762493</v>
      </c>
      <c r="K130" s="5">
        <v>-2935715495</v>
      </c>
      <c r="L130" s="5">
        <v>-15282262</v>
      </c>
      <c r="M130" s="5">
        <v>-7021600</v>
      </c>
      <c r="N130" s="5">
        <v>-2971800</v>
      </c>
    </row>
    <row r="131" spans="3:14" ht="15.5" x14ac:dyDescent="0.35">
      <c r="C131" t="s">
        <v>465</v>
      </c>
      <c r="D131" s="5">
        <v>-8522541871</v>
      </c>
      <c r="E131" s="5">
        <v>-1110485769</v>
      </c>
      <c r="F131" s="5">
        <v>-1210673399</v>
      </c>
      <c r="G131" s="5">
        <v>-9393662473</v>
      </c>
      <c r="I131" s="5">
        <v>-14904189421</v>
      </c>
      <c r="J131" s="5">
        <v>-22755784355</v>
      </c>
      <c r="K131" s="5">
        <v>-12747492432</v>
      </c>
      <c r="L131" s="5">
        <v>-14480284934</v>
      </c>
      <c r="M131" s="5">
        <v>-14374819100</v>
      </c>
      <c r="N131" s="5">
        <v>-13550394620</v>
      </c>
    </row>
    <row r="132" spans="3:14" ht="15.5" x14ac:dyDescent="0.35">
      <c r="C132" t="s">
        <v>139</v>
      </c>
      <c r="D132" s="5">
        <v>-11364119841</v>
      </c>
      <c r="E132" s="5">
        <v>-7509482124</v>
      </c>
      <c r="F132" s="5">
        <v>-14654533701</v>
      </c>
      <c r="G132" s="5">
        <v>1228298158</v>
      </c>
      <c r="I132" s="5">
        <v>-22145781879</v>
      </c>
      <c r="J132" s="5">
        <v>62481785404</v>
      </c>
      <c r="K132" s="5">
        <v>43703144894</v>
      </c>
      <c r="L132" s="5">
        <v>143500000000</v>
      </c>
    </row>
    <row r="133" spans="3:14" ht="15.5" x14ac:dyDescent="0.35">
      <c r="C133" t="s">
        <v>140</v>
      </c>
      <c r="D133" s="5">
        <v>-2063641898</v>
      </c>
      <c r="E133" s="5">
        <v>-6072285320</v>
      </c>
      <c r="F133" s="5">
        <v>-10342525280</v>
      </c>
      <c r="G133" s="5">
        <v>-3109768284</v>
      </c>
      <c r="I133" s="5">
        <v>-26808173873</v>
      </c>
      <c r="J133" s="5">
        <v>-19264602873</v>
      </c>
      <c r="K133" s="5">
        <v>-75394521505</v>
      </c>
      <c r="L133" s="5">
        <v>-125427910517</v>
      </c>
      <c r="M133" s="5">
        <v>-2142710167</v>
      </c>
      <c r="N133" s="5">
        <v>-305169727</v>
      </c>
    </row>
    <row r="134" spans="3:14" ht="15.5" x14ac:dyDescent="0.35">
      <c r="C134" t="s">
        <v>368</v>
      </c>
      <c r="J134" s="5">
        <v>686215718</v>
      </c>
      <c r="K134" s="5">
        <v>597004280</v>
      </c>
      <c r="L134" s="5">
        <v>-1283220000</v>
      </c>
    </row>
    <row r="135" spans="3:14" ht="15.5" x14ac:dyDescent="0.35">
      <c r="C135" t="s">
        <v>144</v>
      </c>
      <c r="J135" s="5">
        <v>-473070708</v>
      </c>
      <c r="K135" s="5">
        <v>-643983200</v>
      </c>
      <c r="L135" s="5">
        <v>-150000000</v>
      </c>
    </row>
    <row r="136" spans="3:14" ht="15.5" x14ac:dyDescent="0.35">
      <c r="C136" t="s">
        <v>143</v>
      </c>
      <c r="D136" s="5">
        <v>-2106183117</v>
      </c>
      <c r="E136" s="5">
        <v>788645780</v>
      </c>
      <c r="F136" s="5">
        <v>-9444007780</v>
      </c>
      <c r="G136" s="5">
        <v>-3770908284</v>
      </c>
      <c r="I136" s="5">
        <v>-17709865273</v>
      </c>
      <c r="J136" s="5">
        <v>-19477747883</v>
      </c>
      <c r="K136" s="5">
        <v>-75347542585</v>
      </c>
      <c r="L136" s="5">
        <v>-123994690517</v>
      </c>
      <c r="M136" s="5">
        <v>-2142710167</v>
      </c>
      <c r="N136" s="5">
        <v>-305169727</v>
      </c>
    </row>
    <row r="137" spans="3:14" ht="15.5" x14ac:dyDescent="0.35">
      <c r="C137" t="s">
        <v>1552</v>
      </c>
      <c r="D137" s="5">
        <v>64573800</v>
      </c>
      <c r="E137" s="5">
        <v>76671600</v>
      </c>
      <c r="I137" s="5">
        <v>76671600</v>
      </c>
    </row>
    <row r="138" spans="3:14" ht="15.5" x14ac:dyDescent="0.35">
      <c r="C138" t="s">
        <v>399</v>
      </c>
      <c r="E138" s="5">
        <v>-7000000000</v>
      </c>
      <c r="I138" s="5">
        <v>-7000000000</v>
      </c>
    </row>
    <row r="139" spans="3:14" ht="15.5" x14ac:dyDescent="0.35">
      <c r="C139" t="s">
        <v>1553</v>
      </c>
      <c r="D139" s="5">
        <v>-22032581</v>
      </c>
      <c r="E139" s="5">
        <v>62397300</v>
      </c>
      <c r="F139" s="5">
        <v>-898517500</v>
      </c>
      <c r="G139" s="5">
        <v>661140000</v>
      </c>
      <c r="I139" s="5">
        <v>-2174980200</v>
      </c>
    </row>
    <row r="140" spans="3:14" ht="15.5" x14ac:dyDescent="0.35">
      <c r="C140" t="s">
        <v>148</v>
      </c>
      <c r="D140" s="5">
        <v>-11364119841</v>
      </c>
      <c r="E140" s="5">
        <v>-7509482124</v>
      </c>
      <c r="F140" s="5">
        <v>-14654533701</v>
      </c>
      <c r="G140" s="5">
        <v>1228298158</v>
      </c>
      <c r="I140" s="5">
        <v>-22145781879</v>
      </c>
      <c r="J140" s="5">
        <v>62481785404</v>
      </c>
      <c r="K140" s="5">
        <v>43703144894</v>
      </c>
      <c r="L140" s="5">
        <v>143500000000</v>
      </c>
    </row>
    <row r="141" spans="3:14" ht="15.5" x14ac:dyDescent="0.35">
      <c r="C141" t="s">
        <v>532</v>
      </c>
      <c r="F141" s="5">
        <v>3370879859</v>
      </c>
      <c r="G141" s="5">
        <v>629120141</v>
      </c>
      <c r="I141" s="5">
        <v>4000000000</v>
      </c>
      <c r="K141" s="5">
        <v>53641707188</v>
      </c>
    </row>
    <row r="142" spans="3:14" ht="15.5" x14ac:dyDescent="0.35">
      <c r="C142" t="s">
        <v>384</v>
      </c>
      <c r="D142" s="5">
        <v>-967904891</v>
      </c>
      <c r="E142" s="5">
        <v>-944722809</v>
      </c>
      <c r="F142" s="5">
        <v>-2712618765</v>
      </c>
      <c r="G142" s="5">
        <v>889635191</v>
      </c>
      <c r="I142" s="5">
        <v>-3657341574</v>
      </c>
      <c r="J142" s="5">
        <v>-3282457097</v>
      </c>
      <c r="K142" s="5">
        <v>-33642963039</v>
      </c>
    </row>
    <row r="143" spans="3:14" ht="15.5" x14ac:dyDescent="0.35">
      <c r="C143" t="s">
        <v>1554</v>
      </c>
      <c r="D143" s="5">
        <v>-10000000000</v>
      </c>
      <c r="E143" s="5">
        <v>-6000000000</v>
      </c>
      <c r="F143" s="5">
        <v>-15000000000</v>
      </c>
      <c r="I143" s="5">
        <v>-21000000000</v>
      </c>
    </row>
    <row r="144" spans="3:14" ht="15.5" x14ac:dyDescent="0.35">
      <c r="C144" t="s">
        <v>1134</v>
      </c>
      <c r="K144" s="5">
        <v>31000000000</v>
      </c>
    </row>
    <row r="145" spans="2:14" ht="15.5" x14ac:dyDescent="0.35">
      <c r="C145" t="s">
        <v>1555</v>
      </c>
      <c r="K145" s="5">
        <v>-2226838985</v>
      </c>
    </row>
    <row r="146" spans="2:14" ht="15.5" x14ac:dyDescent="0.35">
      <c r="C146" t="s">
        <v>459</v>
      </c>
      <c r="K146" s="5">
        <v>-63488835270</v>
      </c>
      <c r="L146" s="5">
        <v>50000000000</v>
      </c>
    </row>
    <row r="147" spans="2:14" ht="15.5" x14ac:dyDescent="0.35">
      <c r="C147" t="s">
        <v>460</v>
      </c>
    </row>
    <row r="148" spans="2:14" ht="15.5" x14ac:dyDescent="0.35">
      <c r="C148" t="s">
        <v>289</v>
      </c>
      <c r="D148" s="5">
        <v>-71011200</v>
      </c>
      <c r="E148" s="5">
        <v>-187625305</v>
      </c>
      <c r="I148" s="5">
        <v>-187625305</v>
      </c>
    </row>
    <row r="149" spans="2:14" ht="15.5" x14ac:dyDescent="0.35">
      <c r="C149" t="s">
        <v>336</v>
      </c>
      <c r="J149" s="5">
        <v>66810000000</v>
      </c>
      <c r="K149" s="5">
        <v>58420000000</v>
      </c>
      <c r="L149" s="5">
        <v>93500000000</v>
      </c>
    </row>
    <row r="150" spans="2:14" ht="15.5" x14ac:dyDescent="0.35">
      <c r="C150" t="s">
        <v>343</v>
      </c>
      <c r="D150" s="5">
        <v>-325203750</v>
      </c>
      <c r="E150" s="5">
        <v>-377134010</v>
      </c>
      <c r="F150" s="5">
        <v>-312794795</v>
      </c>
      <c r="G150" s="5">
        <v>-290457174</v>
      </c>
      <c r="I150" s="5">
        <v>-1300815000</v>
      </c>
      <c r="J150" s="5">
        <v>-1045757499</v>
      </c>
    </row>
    <row r="151" spans="2:14" ht="15.5" x14ac:dyDescent="0.35">
      <c r="C151" t="s">
        <v>781</v>
      </c>
      <c r="K151" s="5">
        <v>75000</v>
      </c>
    </row>
    <row r="152" spans="2:14" ht="15.5" x14ac:dyDescent="0.35">
      <c r="C152" t="s">
        <v>1077</v>
      </c>
      <c r="D152" s="5">
        <v>-11514308260</v>
      </c>
      <c r="E152" s="5">
        <v>-8740777399</v>
      </c>
      <c r="F152" s="5">
        <v>-9961354444</v>
      </c>
      <c r="G152" s="5">
        <v>-4893878575</v>
      </c>
      <c r="I152" s="5">
        <v>-28245195175</v>
      </c>
      <c r="J152" s="5">
        <v>63226362106</v>
      </c>
      <c r="K152" s="5">
        <v>-6652513484</v>
      </c>
      <c r="L152" s="5">
        <v>18303004034</v>
      </c>
      <c r="M152" s="5">
        <v>-39561035</v>
      </c>
      <c r="N152" s="5">
        <v>-134376603</v>
      </c>
    </row>
    <row r="153" spans="2:14" ht="15.5" x14ac:dyDescent="0.35">
      <c r="C153" t="s">
        <v>158</v>
      </c>
      <c r="D153" s="5">
        <v>47026943256</v>
      </c>
      <c r="I153" s="5">
        <v>75272138431</v>
      </c>
      <c r="J153" s="5">
        <v>12045776325</v>
      </c>
      <c r="K153" s="5">
        <v>18698289809</v>
      </c>
      <c r="L153" s="5">
        <v>395285775</v>
      </c>
      <c r="M153" s="5">
        <v>434846810</v>
      </c>
      <c r="N153" s="5">
        <v>569223413</v>
      </c>
    </row>
    <row r="154" spans="2:14" ht="15.5" x14ac:dyDescent="0.35">
      <c r="C154" t="s">
        <v>629</v>
      </c>
      <c r="D154" s="5">
        <v>35512634996</v>
      </c>
      <c r="E154" s="5">
        <v>-8740777399</v>
      </c>
      <c r="F154" s="5">
        <v>-9961354444</v>
      </c>
      <c r="G154" s="5">
        <v>-4893878575</v>
      </c>
      <c r="I154" s="5">
        <v>47026943256</v>
      </c>
      <c r="J154" s="5">
        <v>75272138431</v>
      </c>
      <c r="K154" s="5">
        <v>12045776325</v>
      </c>
      <c r="L154" s="5">
        <v>18698289809</v>
      </c>
      <c r="M154" s="5">
        <v>395285775</v>
      </c>
      <c r="N154" s="5">
        <v>434846810</v>
      </c>
    </row>
    <row r="156" spans="2:14" ht="15.5" x14ac:dyDescent="0.35">
      <c r="B156" t="s">
        <v>160</v>
      </c>
      <c r="C156" t="s">
        <v>12</v>
      </c>
      <c r="D156" s="5">
        <v>2540000000</v>
      </c>
      <c r="E156" s="5">
        <v>2540000000</v>
      </c>
      <c r="F156" s="5">
        <v>2540000000</v>
      </c>
      <c r="G156" s="5">
        <v>2540000000</v>
      </c>
      <c r="I156" s="5">
        <v>2540000000</v>
      </c>
      <c r="J156" s="5">
        <v>2540000000</v>
      </c>
      <c r="K156" s="6">
        <v>2029999999.9999998</v>
      </c>
      <c r="L156" s="5">
        <v>0</v>
      </c>
      <c r="M156" s="5">
        <v>0</v>
      </c>
      <c r="N156" s="5">
        <v>0</v>
      </c>
    </row>
    <row r="157" spans="2:14" ht="15.5" x14ac:dyDescent="0.35">
      <c r="C157" t="s">
        <v>161</v>
      </c>
      <c r="D157" s="6">
        <v>0.28000000000000003</v>
      </c>
      <c r="E157" s="6">
        <v>1.42</v>
      </c>
      <c r="F157" s="6">
        <v>1.01</v>
      </c>
      <c r="G157" s="6">
        <v>0.7</v>
      </c>
    </row>
    <row r="158" spans="2:14" ht="15.5" x14ac:dyDescent="0.35">
      <c r="C158" t="s">
        <v>162</v>
      </c>
      <c r="D158" s="6">
        <v>1092.8599999999999</v>
      </c>
      <c r="E158" s="6">
        <v>376.76</v>
      </c>
      <c r="F158" s="6">
        <v>599.01</v>
      </c>
      <c r="G158" s="6">
        <v>625.71</v>
      </c>
    </row>
    <row r="159" spans="2:14" ht="15.5" x14ac:dyDescent="0.35">
      <c r="C159" t="s">
        <v>61</v>
      </c>
      <c r="D159" s="6">
        <v>40.729999999999997</v>
      </c>
      <c r="E159" s="6">
        <v>76.25</v>
      </c>
      <c r="F159" s="6">
        <v>90.54</v>
      </c>
      <c r="G159" s="6">
        <v>75.040000000000006</v>
      </c>
    </row>
    <row r="160" spans="2:14" ht="15.5" x14ac:dyDescent="0.35">
      <c r="C160" t="s">
        <v>163</v>
      </c>
      <c r="D160" s="5">
        <v>4900000000</v>
      </c>
      <c r="E160" s="5">
        <v>8250000000</v>
      </c>
      <c r="F160" s="5">
        <v>6350000000</v>
      </c>
      <c r="G160" s="5">
        <v>6460000000</v>
      </c>
    </row>
    <row r="161" spans="3:7" ht="15.5" x14ac:dyDescent="0.35">
      <c r="C161" t="s">
        <v>164</v>
      </c>
      <c r="D161" s="6">
        <v>2.5999999999999999E-3</v>
      </c>
      <c r="E161" s="6">
        <v>1.2800000000000001E-2</v>
      </c>
      <c r="F161" s="6">
        <v>8.8999999999999999E-3</v>
      </c>
      <c r="G161" s="6">
        <v>5.8999999999999999E-3</v>
      </c>
    </row>
    <row r="162" spans="3:7" ht="15.5" x14ac:dyDescent="0.35">
      <c r="C162" t="s">
        <v>165</v>
      </c>
      <c r="D162" s="6">
        <v>2.8999999999999998E-3</v>
      </c>
      <c r="E162" s="6">
        <v>1.49E-2</v>
      </c>
      <c r="F162" s="6">
        <v>1.0800000000000001E-2</v>
      </c>
      <c r="G162" s="6">
        <v>7.4999999999999997E-3</v>
      </c>
    </row>
    <row r="163" spans="3:7" ht="15.5" x14ac:dyDescent="0.35">
      <c r="C163" t="s">
        <v>166</v>
      </c>
      <c r="D163" s="6">
        <v>3.7000000000000002E-3</v>
      </c>
      <c r="E163" s="6">
        <v>1.89E-2</v>
      </c>
      <c r="F163" s="6">
        <v>1.01E-2</v>
      </c>
      <c r="G163" s="6">
        <v>8.1000000000000013E-3</v>
      </c>
    </row>
    <row r="164" spans="3:7" ht="15.5" x14ac:dyDescent="0.35">
      <c r="C164" t="s">
        <v>167</v>
      </c>
      <c r="D164" s="6">
        <v>2.34</v>
      </c>
      <c r="E164" s="6">
        <v>7.41</v>
      </c>
      <c r="F164" s="6">
        <v>3.21</v>
      </c>
      <c r="G164" s="6">
        <v>2.59</v>
      </c>
    </row>
    <row r="165" spans="3:7" ht="15.5" x14ac:dyDescent="0.35">
      <c r="C165" t="s">
        <v>168</v>
      </c>
      <c r="D165" s="5">
        <v>243000000000</v>
      </c>
      <c r="E165" s="5">
        <v>242000000000</v>
      </c>
      <c r="F165" s="5">
        <v>239000000000</v>
      </c>
      <c r="G165" s="5">
        <v>236000000000</v>
      </c>
    </row>
    <row r="166" spans="3:7" ht="15.5" x14ac:dyDescent="0.35">
      <c r="C166" t="s">
        <v>169</v>
      </c>
      <c r="D166" s="6">
        <v>3.2</v>
      </c>
      <c r="E166" s="6">
        <v>5.61</v>
      </c>
      <c r="F166" s="6">
        <v>6.43</v>
      </c>
      <c r="G166" s="6">
        <v>4.71</v>
      </c>
    </row>
    <row r="167" spans="3:7" ht="15.5" x14ac:dyDescent="0.35">
      <c r="C167" t="s">
        <v>170</v>
      </c>
      <c r="D167" s="6">
        <v>95.69</v>
      </c>
      <c r="E167" s="6">
        <v>95.41</v>
      </c>
      <c r="F167" s="6">
        <v>94.03</v>
      </c>
      <c r="G167" s="6">
        <v>93.01</v>
      </c>
    </row>
    <row r="168" spans="3:7" ht="15.5" x14ac:dyDescent="0.35">
      <c r="C168" t="s">
        <v>171</v>
      </c>
      <c r="D168" s="6">
        <v>3.2</v>
      </c>
      <c r="E168" s="6">
        <v>5.62</v>
      </c>
      <c r="F168" s="6">
        <v>6.45</v>
      </c>
      <c r="G168" s="6">
        <v>4.72</v>
      </c>
    </row>
    <row r="169" spans="3:7" ht="15.5" x14ac:dyDescent="0.35">
      <c r="C169" t="s">
        <v>172</v>
      </c>
      <c r="D169" s="6">
        <v>95.56</v>
      </c>
      <c r="E169" s="6">
        <v>95.26</v>
      </c>
      <c r="F169" s="6">
        <v>93.84</v>
      </c>
      <c r="G169" s="6">
        <v>92.77</v>
      </c>
    </row>
    <row r="170" spans="3:7" ht="15.5" x14ac:dyDescent="0.35">
      <c r="C170" t="s">
        <v>173</v>
      </c>
      <c r="D170" s="5">
        <v>4000000000</v>
      </c>
      <c r="E170" s="5">
        <v>4000000000</v>
      </c>
    </row>
    <row r="171" spans="3:7" ht="15.5" x14ac:dyDescent="0.35">
      <c r="C171" t="s">
        <v>174</v>
      </c>
      <c r="D171" s="5">
        <v>8000000000</v>
      </c>
      <c r="E171" s="5">
        <v>5000000000</v>
      </c>
      <c r="F171" s="5">
        <v>10000000000</v>
      </c>
      <c r="G171" s="5">
        <v>11000000000</v>
      </c>
    </row>
    <row r="172" spans="3:7" ht="15.5" x14ac:dyDescent="0.35">
      <c r="C172" t="s">
        <v>175</v>
      </c>
      <c r="D172" s="5">
        <v>243000000000</v>
      </c>
      <c r="E172" s="5">
        <v>242000000000</v>
      </c>
      <c r="F172" s="5">
        <v>239000000000</v>
      </c>
      <c r="G172" s="5">
        <v>236000000000</v>
      </c>
    </row>
    <row r="173" spans="3:7" ht="15.5" x14ac:dyDescent="0.35">
      <c r="C173" t="s">
        <v>24</v>
      </c>
      <c r="D173" s="5">
        <v>13000000000</v>
      </c>
      <c r="E173" s="5">
        <v>10000000000</v>
      </c>
      <c r="F173" s="5">
        <v>10000000000</v>
      </c>
      <c r="G173" s="5">
        <v>11000000000</v>
      </c>
    </row>
    <row r="174" spans="3:7" ht="15.5" x14ac:dyDescent="0.35">
      <c r="C174" t="s">
        <v>21</v>
      </c>
      <c r="D174" s="5">
        <v>-23000000000</v>
      </c>
      <c r="E174" s="5">
        <v>-37000000000</v>
      </c>
      <c r="F174" s="5">
        <v>-46000000000</v>
      </c>
      <c r="G174" s="5">
        <v>-55000000000</v>
      </c>
    </row>
    <row r="175" spans="3:7" ht="15.5" x14ac:dyDescent="0.35">
      <c r="C175" t="s">
        <v>176</v>
      </c>
      <c r="D175" s="5">
        <v>47000000000</v>
      </c>
      <c r="E175" s="5">
        <v>51000000000</v>
      </c>
      <c r="F175" s="5">
        <v>56000000000</v>
      </c>
      <c r="G175" s="5">
        <v>68000000000</v>
      </c>
    </row>
    <row r="176" spans="3:7" ht="15.5" x14ac:dyDescent="0.35">
      <c r="C176" t="s">
        <v>177</v>
      </c>
      <c r="D176" s="5">
        <v>2000000000</v>
      </c>
      <c r="E176" s="5">
        <v>5000000000</v>
      </c>
      <c r="F176" s="5">
        <v>15000000000</v>
      </c>
      <c r="G176" s="5">
        <v>-3000000000</v>
      </c>
    </row>
    <row r="177" spans="3:14" ht="15.5" x14ac:dyDescent="0.35">
      <c r="C177" t="s">
        <v>178</v>
      </c>
      <c r="D177" s="5">
        <v>-2000000000</v>
      </c>
      <c r="E177" s="5">
        <v>1000000000</v>
      </c>
      <c r="F177" s="5">
        <v>-9000000000</v>
      </c>
      <c r="G177" s="5">
        <v>-4000000000</v>
      </c>
    </row>
    <row r="178" spans="3:14" ht="15.5" x14ac:dyDescent="0.35">
      <c r="C178" t="s">
        <v>13</v>
      </c>
      <c r="D178" s="5">
        <v>0</v>
      </c>
      <c r="E178" s="5">
        <v>6000000000</v>
      </c>
      <c r="F178" s="5">
        <v>6000000000</v>
      </c>
      <c r="G178" s="5">
        <v>-7000000000</v>
      </c>
    </row>
    <row r="179" spans="3:14" ht="15.5" x14ac:dyDescent="0.35">
      <c r="C179" t="s">
        <v>16</v>
      </c>
      <c r="D179" s="6">
        <v>-0.08</v>
      </c>
      <c r="E179" s="6">
        <v>2.2200000000000002</v>
      </c>
      <c r="F179" s="6">
        <v>2.2000000000000002</v>
      </c>
      <c r="G179" s="6">
        <v>-2.67</v>
      </c>
    </row>
    <row r="180" spans="3:14" ht="15.5" x14ac:dyDescent="0.35">
      <c r="C180" t="s">
        <v>46</v>
      </c>
      <c r="I180" s="6">
        <v>3.92</v>
      </c>
      <c r="J180" s="6">
        <v>3.01</v>
      </c>
      <c r="K180" s="6">
        <v>1.69</v>
      </c>
      <c r="L180" s="6">
        <v>8152257.6699999999</v>
      </c>
      <c r="M180" s="6">
        <v>14309343.58</v>
      </c>
      <c r="N180" s="6">
        <v>12626236.140000001</v>
      </c>
    </row>
    <row r="181" spans="3:14" ht="15.5" x14ac:dyDescent="0.35">
      <c r="C181" t="s">
        <v>60</v>
      </c>
      <c r="I181" s="6">
        <v>136.47999999999999</v>
      </c>
      <c r="J181" s="6">
        <v>66.45</v>
      </c>
      <c r="K181" s="5">
        <v>0</v>
      </c>
      <c r="L181" s="5">
        <v>0</v>
      </c>
      <c r="M181" s="5">
        <v>0</v>
      </c>
      <c r="N181" s="5">
        <v>0</v>
      </c>
    </row>
    <row r="182" spans="3:14" ht="15.5" x14ac:dyDescent="0.35">
      <c r="C182" t="s">
        <v>63</v>
      </c>
      <c r="I182" s="6">
        <v>21.17</v>
      </c>
      <c r="J182" s="6">
        <v>9.02</v>
      </c>
      <c r="K182" s="5">
        <v>0</v>
      </c>
      <c r="L182" s="5">
        <v>0</v>
      </c>
      <c r="M182" s="5">
        <v>0</v>
      </c>
      <c r="N182" s="5">
        <v>0</v>
      </c>
    </row>
    <row r="183" spans="3:14" ht="15.5" x14ac:dyDescent="0.35">
      <c r="C183" t="s">
        <v>179</v>
      </c>
      <c r="I183" s="5">
        <v>26860000000</v>
      </c>
      <c r="J183" s="5">
        <v>25700000000</v>
      </c>
      <c r="K183" s="5">
        <v>18860000000</v>
      </c>
      <c r="L183" s="5">
        <v>4610000000</v>
      </c>
      <c r="M183" s="5">
        <v>5990000000</v>
      </c>
      <c r="N183" s="5">
        <v>5070000000</v>
      </c>
    </row>
    <row r="184" spans="3:14" ht="15.5" x14ac:dyDescent="0.35">
      <c r="C184" t="s">
        <v>180</v>
      </c>
      <c r="I184" s="6">
        <v>3.5099999999999999E-2</v>
      </c>
      <c r="J184" s="6">
        <v>2.64E-2</v>
      </c>
      <c r="K184" s="6">
        <v>1.5300000000000001E-2</v>
      </c>
      <c r="L184" s="6">
        <v>1.46E-2</v>
      </c>
      <c r="M184" s="6">
        <v>0.48139999999999999</v>
      </c>
      <c r="N184" s="6">
        <v>0.50990000000000002</v>
      </c>
    </row>
    <row r="185" spans="3:14" ht="15.5" x14ac:dyDescent="0.35">
      <c r="C185" t="s">
        <v>181</v>
      </c>
      <c r="I185" s="6">
        <v>4.1100000000000005E-2</v>
      </c>
      <c r="J185" s="6">
        <v>3.2899999999999999E-2</v>
      </c>
      <c r="K185" s="6">
        <v>2.1099999999999997E-2</v>
      </c>
      <c r="L185" s="6">
        <v>0.3256</v>
      </c>
      <c r="M185" s="6">
        <v>0.8176000000000001</v>
      </c>
      <c r="N185" s="6">
        <v>0.87540000000000007</v>
      </c>
    </row>
    <row r="186" spans="3:14" ht="15.5" x14ac:dyDescent="0.35">
      <c r="C186" t="s">
        <v>182</v>
      </c>
      <c r="I186" s="6">
        <v>4.58E-2</v>
      </c>
      <c r="J186" s="6">
        <v>5.4100000000000002E-2</v>
      </c>
      <c r="K186" s="6">
        <v>7.3099999999999998E-2</v>
      </c>
      <c r="L186" s="6">
        <v>0.37560000000000004</v>
      </c>
      <c r="M186" s="6">
        <v>0.75599999999999989</v>
      </c>
      <c r="N186" s="6">
        <v>1.3188</v>
      </c>
    </row>
    <row r="187" spans="3:14" ht="15.5" x14ac:dyDescent="0.35">
      <c r="C187" t="s">
        <v>183</v>
      </c>
      <c r="I187" s="6">
        <v>3.72</v>
      </c>
      <c r="J187" s="6">
        <v>3.28</v>
      </c>
      <c r="K187" s="6">
        <v>2.41</v>
      </c>
      <c r="L187" s="6">
        <v>181.47</v>
      </c>
      <c r="M187" s="6">
        <v>620.22</v>
      </c>
      <c r="N187" s="6">
        <v>1181.95</v>
      </c>
    </row>
    <row r="188" spans="3:14" ht="15.5" x14ac:dyDescent="0.35">
      <c r="C188" t="s">
        <v>57</v>
      </c>
      <c r="I188" s="6">
        <v>5.61</v>
      </c>
      <c r="J188" s="6">
        <v>2.19</v>
      </c>
      <c r="K188" s="5">
        <v>0</v>
      </c>
      <c r="L188" s="5">
        <v>0</v>
      </c>
      <c r="M188" s="5">
        <v>0</v>
      </c>
      <c r="N188" s="5">
        <v>0</v>
      </c>
    </row>
    <row r="189" spans="3:14" ht="15.5" x14ac:dyDescent="0.35">
      <c r="C189" t="s">
        <v>54</v>
      </c>
      <c r="I189" s="6">
        <v>95.41</v>
      </c>
      <c r="J189" s="6">
        <v>91.5</v>
      </c>
      <c r="K189" s="6">
        <v>80.150000000000006</v>
      </c>
      <c r="L189" s="6">
        <v>25035751.760000002</v>
      </c>
      <c r="M189" s="6">
        <v>17501963.34</v>
      </c>
      <c r="N189" s="6">
        <v>14423680.74</v>
      </c>
    </row>
    <row r="190" spans="3:14" ht="15.5" x14ac:dyDescent="0.35">
      <c r="C190" t="s">
        <v>184</v>
      </c>
      <c r="I190" s="6">
        <v>5.62</v>
      </c>
      <c r="J190" s="6">
        <v>2.19</v>
      </c>
      <c r="K190" s="5">
        <v>0</v>
      </c>
      <c r="L190" s="5">
        <v>0</v>
      </c>
      <c r="M190" s="5">
        <v>0</v>
      </c>
      <c r="N190" s="5">
        <v>0</v>
      </c>
    </row>
    <row r="191" spans="3:14" ht="15.5" x14ac:dyDescent="0.35">
      <c r="C191" t="s">
        <v>185</v>
      </c>
      <c r="I191" s="6">
        <v>95.26</v>
      </c>
      <c r="J191" s="6">
        <v>91.17</v>
      </c>
      <c r="K191" s="6">
        <v>79.86</v>
      </c>
      <c r="L191" s="6">
        <v>24553112.879999999</v>
      </c>
      <c r="M191" s="6">
        <v>17501963.34</v>
      </c>
      <c r="N191" s="6">
        <v>14423680.74</v>
      </c>
    </row>
    <row r="192" spans="3:14" ht="15.5" x14ac:dyDescent="0.35">
      <c r="C192" t="s">
        <v>186</v>
      </c>
      <c r="I192" s="5">
        <v>4000000000</v>
      </c>
    </row>
    <row r="193" spans="2:14" ht="15.5" x14ac:dyDescent="0.35">
      <c r="C193" t="s">
        <v>187</v>
      </c>
      <c r="I193" s="5">
        <v>5000000000</v>
      </c>
      <c r="J193" s="5">
        <v>14000000000</v>
      </c>
      <c r="K193" s="5">
        <v>17000000000</v>
      </c>
    </row>
    <row r="194" spans="2:14" ht="15.5" x14ac:dyDescent="0.35">
      <c r="C194" t="s">
        <v>26</v>
      </c>
      <c r="I194" s="5">
        <v>10000000000</v>
      </c>
      <c r="J194" s="5">
        <v>14000000000</v>
      </c>
      <c r="K194" s="5">
        <v>17000000000</v>
      </c>
    </row>
    <row r="195" spans="2:14" ht="15.5" x14ac:dyDescent="0.35">
      <c r="C195" t="s">
        <v>23</v>
      </c>
      <c r="I195" s="5">
        <v>-37000000000</v>
      </c>
      <c r="J195" s="5">
        <v>-61000000000</v>
      </c>
      <c r="K195" s="5">
        <v>5000000000</v>
      </c>
      <c r="L195" s="5">
        <v>-19000000000</v>
      </c>
      <c r="M195" s="5">
        <v>0</v>
      </c>
      <c r="N195" s="5">
        <v>0</v>
      </c>
    </row>
    <row r="196" spans="2:14" ht="15.5" x14ac:dyDescent="0.35">
      <c r="C196" t="s">
        <v>188</v>
      </c>
      <c r="I196" s="5">
        <v>51000000000</v>
      </c>
      <c r="J196" s="5">
        <v>76000000000</v>
      </c>
      <c r="K196" s="5">
        <v>18000000000</v>
      </c>
      <c r="L196" s="5">
        <v>-119000000000</v>
      </c>
      <c r="M196" s="5">
        <v>1000000000</v>
      </c>
      <c r="N196" s="5">
        <v>0</v>
      </c>
    </row>
    <row r="197" spans="2:14" ht="15.5" x14ac:dyDescent="0.35">
      <c r="C197" t="s">
        <v>189</v>
      </c>
      <c r="I197" s="5">
        <v>21000000000</v>
      </c>
      <c r="J197" s="5">
        <v>20000000000</v>
      </c>
      <c r="K197" s="5">
        <v>25000000000</v>
      </c>
      <c r="L197" s="5">
        <v>0</v>
      </c>
      <c r="M197" s="5">
        <v>2000000000</v>
      </c>
      <c r="N197" s="5">
        <v>0</v>
      </c>
    </row>
    <row r="198" spans="2:14" ht="15.5" x14ac:dyDescent="0.35">
      <c r="C198" t="s">
        <v>190</v>
      </c>
      <c r="I198" s="5">
        <v>-18000000000</v>
      </c>
      <c r="J198" s="5">
        <v>-19000000000</v>
      </c>
      <c r="K198" s="5">
        <v>-75000000000</v>
      </c>
      <c r="L198" s="5">
        <v>-125000000000</v>
      </c>
      <c r="M198" s="5">
        <v>-2000000000</v>
      </c>
      <c r="N198" s="5">
        <v>0</v>
      </c>
    </row>
    <row r="199" spans="2:14" ht="15.5" x14ac:dyDescent="0.35">
      <c r="C199" t="s">
        <v>15</v>
      </c>
      <c r="I199" s="5">
        <v>3000000000</v>
      </c>
      <c r="J199" s="5">
        <v>1000000000</v>
      </c>
      <c r="K199" s="5">
        <v>-50000000000</v>
      </c>
      <c r="L199" s="5">
        <v>-125000000000</v>
      </c>
      <c r="M199" s="5">
        <v>0</v>
      </c>
      <c r="N199" s="5">
        <v>0</v>
      </c>
    </row>
    <row r="200" spans="2:14" ht="15.5" x14ac:dyDescent="0.35">
      <c r="C200" t="s">
        <v>17</v>
      </c>
      <c r="I200" s="6">
        <v>1.18</v>
      </c>
      <c r="J200" s="6">
        <v>0.28999999999999998</v>
      </c>
      <c r="K200" s="6">
        <v>-24.81</v>
      </c>
      <c r="L200" s="6">
        <v>-417323319.88999999</v>
      </c>
      <c r="M200" s="6">
        <v>-131870.12</v>
      </c>
      <c r="N200" s="6">
        <v>-447922.01</v>
      </c>
    </row>
    <row r="202" spans="2:14" ht="15.5" x14ac:dyDescent="0.35">
      <c r="B202" t="s">
        <v>191</v>
      </c>
      <c r="C202" t="s">
        <v>192</v>
      </c>
      <c r="D202" s="5">
        <v>1000000000</v>
      </c>
      <c r="E202" s="5">
        <v>713000000</v>
      </c>
      <c r="F202" s="5">
        <v>4000000000</v>
      </c>
      <c r="G202" s="5">
        <v>3000000000</v>
      </c>
      <c r="H202" s="5">
        <v>4000000000</v>
      </c>
      <c r="I202" s="5">
        <v>10000000000</v>
      </c>
      <c r="J202" s="5">
        <v>8000000000</v>
      </c>
      <c r="K202" s="5">
        <v>3000000000</v>
      </c>
      <c r="L202" s="5">
        <v>2000000000</v>
      </c>
      <c r="M202" s="5">
        <v>4000000000</v>
      </c>
      <c r="N202" s="5">
        <v>4000000000</v>
      </c>
    </row>
    <row r="203" spans="2:14" ht="15.5" x14ac:dyDescent="0.35">
      <c r="C203" t="s">
        <v>45</v>
      </c>
      <c r="D203" s="6">
        <v>0.47</v>
      </c>
      <c r="E203" s="6">
        <v>0.28000000000000003</v>
      </c>
      <c r="F203" s="6">
        <v>1.42</v>
      </c>
      <c r="G203" s="6">
        <v>1.01</v>
      </c>
      <c r="H203" s="6">
        <v>1.51</v>
      </c>
      <c r="I203" s="6">
        <v>3.92</v>
      </c>
      <c r="J203" s="6">
        <v>3.01</v>
      </c>
      <c r="K203" s="6">
        <v>1.35</v>
      </c>
      <c r="L203" s="6">
        <v>0.96</v>
      </c>
      <c r="M203" s="6">
        <v>1.69</v>
      </c>
      <c r="N203" s="6">
        <v>1.49</v>
      </c>
    </row>
    <row r="204" spans="2:14" ht="15.5" x14ac:dyDescent="0.35">
      <c r="C204" t="s">
        <v>193</v>
      </c>
      <c r="D204" s="5">
        <v>21000000000</v>
      </c>
      <c r="E204" s="5">
        <v>19000000000</v>
      </c>
      <c r="F204" s="5">
        <v>18000000000</v>
      </c>
      <c r="G204" s="5">
        <v>17000000000</v>
      </c>
      <c r="H204" s="5">
        <v>80000000000</v>
      </c>
      <c r="I204" s="5">
        <v>64000000000</v>
      </c>
      <c r="J204" s="5">
        <v>56000000000</v>
      </c>
      <c r="K204" s="5">
        <v>43000000000</v>
      </c>
      <c r="L204" s="5">
        <v>28000000000</v>
      </c>
      <c r="M204" s="5">
        <v>29000000000</v>
      </c>
      <c r="N204" s="5">
        <v>28000000000</v>
      </c>
    </row>
    <row r="205" spans="2:14" ht="15.5" x14ac:dyDescent="0.35">
      <c r="C205" t="s">
        <v>194</v>
      </c>
      <c r="I205" s="6">
        <v>172.62</v>
      </c>
    </row>
    <row r="206" spans="2:14" ht="15.5" x14ac:dyDescent="0.35">
      <c r="C206" t="s">
        <v>292</v>
      </c>
      <c r="I206" s="6">
        <v>81.53</v>
      </c>
    </row>
    <row r="207" spans="2:14" ht="15.5" x14ac:dyDescent="0.35">
      <c r="C207" t="s">
        <v>195</v>
      </c>
      <c r="I207" s="6">
        <v>6.95</v>
      </c>
    </row>
    <row r="208" spans="2:14" ht="15.5" x14ac:dyDescent="0.35">
      <c r="C208" t="s">
        <v>293</v>
      </c>
      <c r="I208" s="6">
        <v>1.23E-2</v>
      </c>
    </row>
    <row r="209" spans="3:9" ht="15.5" x14ac:dyDescent="0.35">
      <c r="C209" t="s">
        <v>294</v>
      </c>
      <c r="I209" s="6">
        <v>8.84</v>
      </c>
    </row>
    <row r="210" spans="3:9" ht="15.5" x14ac:dyDescent="0.35">
      <c r="C210" t="s">
        <v>196</v>
      </c>
      <c r="I210" s="6">
        <v>2.7</v>
      </c>
    </row>
    <row r="211" spans="3:9" ht="15.5" x14ac:dyDescent="0.35">
      <c r="C211" t="s">
        <v>295</v>
      </c>
      <c r="I211" s="6">
        <v>22.2</v>
      </c>
    </row>
    <row r="212" spans="3:9" ht="15.5" x14ac:dyDescent="0.35">
      <c r="C212" t="s">
        <v>296</v>
      </c>
      <c r="I212" s="6">
        <v>22.2</v>
      </c>
    </row>
    <row r="213" spans="3:9" ht="15.5" x14ac:dyDescent="0.35">
      <c r="C213" t="s">
        <v>298</v>
      </c>
      <c r="I213" s="6">
        <v>23.61</v>
      </c>
    </row>
    <row r="214" spans="3:9" ht="15.5" x14ac:dyDescent="0.35">
      <c r="C214" t="s">
        <v>299</v>
      </c>
      <c r="I214" s="6">
        <v>2.52</v>
      </c>
    </row>
    <row r="215" spans="3:9" ht="15.5" x14ac:dyDescent="0.35">
      <c r="C215" t="s">
        <v>300</v>
      </c>
      <c r="I215" s="6">
        <v>-0.76</v>
      </c>
    </row>
    <row r="216" spans="3:9" ht="15.5" x14ac:dyDescent="0.35">
      <c r="C216" t="s">
        <v>301</v>
      </c>
      <c r="I216" s="6">
        <v>3.19</v>
      </c>
    </row>
    <row r="217" spans="3:9" ht="15.5" x14ac:dyDescent="0.35">
      <c r="C217" t="s">
        <v>197</v>
      </c>
      <c r="I217" s="6">
        <v>1.51</v>
      </c>
    </row>
    <row r="218" spans="3:9" ht="15.5" x14ac:dyDescent="0.35">
      <c r="C218" t="s">
        <v>302</v>
      </c>
      <c r="I218" s="6">
        <v>29.43</v>
      </c>
    </row>
    <row r="219" spans="3:9" ht="15.5" x14ac:dyDescent="0.35">
      <c r="C219" t="s">
        <v>198</v>
      </c>
      <c r="D219" s="6">
        <v>18.579999999999998</v>
      </c>
    </row>
    <row r="220" spans="3:9" ht="15.5" x14ac:dyDescent="0.35">
      <c r="C220" t="s">
        <v>199</v>
      </c>
      <c r="I220" s="6">
        <v>96.16</v>
      </c>
    </row>
    <row r="221" spans="3:9" ht="15.5" x14ac:dyDescent="0.35">
      <c r="C221" t="s">
        <v>303</v>
      </c>
      <c r="I221" s="6">
        <v>11.71</v>
      </c>
    </row>
    <row r="222" spans="3:9" ht="15.5" x14ac:dyDescent="0.35">
      <c r="C222" t="s">
        <v>200</v>
      </c>
      <c r="D222" s="6">
        <v>3.27</v>
      </c>
    </row>
    <row r="223" spans="3:9" ht="15.5" x14ac:dyDescent="0.35">
      <c r="C223" t="s">
        <v>201</v>
      </c>
      <c r="D223" s="5">
        <v>4</v>
      </c>
    </row>
    <row r="224" spans="3:9" ht="15.5" x14ac:dyDescent="0.35">
      <c r="C224" t="s">
        <v>202</v>
      </c>
      <c r="D224" s="6">
        <v>0.05</v>
      </c>
    </row>
    <row r="225" spans="3:9" ht="15.5" x14ac:dyDescent="0.35">
      <c r="C225" t="s">
        <v>352</v>
      </c>
      <c r="D225" s="6">
        <v>0.03</v>
      </c>
    </row>
    <row r="226" spans="3:9" ht="15.5" x14ac:dyDescent="0.35">
      <c r="C226" t="s">
        <v>203</v>
      </c>
      <c r="D226" s="6">
        <v>0.13</v>
      </c>
    </row>
    <row r="227" spans="3:9" ht="15.5" x14ac:dyDescent="0.35">
      <c r="C227" t="s">
        <v>204</v>
      </c>
      <c r="D227" s="6">
        <v>0.05</v>
      </c>
    </row>
    <row r="228" spans="3:9" ht="15.5" x14ac:dyDescent="0.35">
      <c r="C228" t="s">
        <v>205</v>
      </c>
      <c r="D228" s="6">
        <v>1.1100000000000001</v>
      </c>
    </row>
    <row r="229" spans="3:9" ht="15.5" x14ac:dyDescent="0.35">
      <c r="C229" t="s">
        <v>304</v>
      </c>
      <c r="I229" s="6">
        <v>3.89</v>
      </c>
    </row>
    <row r="230" spans="3:9" ht="15.5" x14ac:dyDescent="0.35">
      <c r="C230" t="s">
        <v>13</v>
      </c>
      <c r="D230" s="5">
        <v>0</v>
      </c>
    </row>
    <row r="231" spans="3:9" ht="15.5" x14ac:dyDescent="0.35">
      <c r="C231" t="s">
        <v>206</v>
      </c>
      <c r="I231" s="6">
        <v>9.4</v>
      </c>
    </row>
    <row r="232" spans="3:9" ht="15.5" x14ac:dyDescent="0.35">
      <c r="C232" t="s">
        <v>207</v>
      </c>
      <c r="I232" s="6">
        <v>2.9399999999999999E-2</v>
      </c>
    </row>
    <row r="233" spans="3:9" ht="15.5" x14ac:dyDescent="0.35">
      <c r="C233" t="s">
        <v>208</v>
      </c>
      <c r="I233" s="6">
        <v>3.32E-2</v>
      </c>
    </row>
    <row r="234" spans="3:9" ht="15.5" x14ac:dyDescent="0.35">
      <c r="C234" t="s">
        <v>209</v>
      </c>
      <c r="I234" s="6">
        <v>4.2599999999999999E-2</v>
      </c>
    </row>
    <row r="235" spans="3:9" ht="15.5" x14ac:dyDescent="0.35">
      <c r="C235" t="s">
        <v>305</v>
      </c>
      <c r="I235" s="6">
        <v>3.6499999999999998E-2</v>
      </c>
    </row>
    <row r="236" spans="3:9" ht="15.5" x14ac:dyDescent="0.35">
      <c r="C236" t="s">
        <v>210</v>
      </c>
      <c r="D236" s="6">
        <v>48.23</v>
      </c>
    </row>
    <row r="237" spans="3:9" ht="15.5" x14ac:dyDescent="0.35">
      <c r="C237" t="s">
        <v>211</v>
      </c>
      <c r="D237" s="6">
        <v>1.61</v>
      </c>
    </row>
    <row r="238" spans="3:9" ht="15.5" x14ac:dyDescent="0.35">
      <c r="C238" t="s">
        <v>212</v>
      </c>
      <c r="D238" s="6">
        <v>4.04</v>
      </c>
    </row>
    <row r="239" spans="3:9" ht="15.5" x14ac:dyDescent="0.35">
      <c r="C239" t="s">
        <v>213</v>
      </c>
      <c r="D239" s="6">
        <v>45.8</v>
      </c>
    </row>
    <row r="240" spans="3:9" ht="15.5" x14ac:dyDescent="0.35">
      <c r="C240" t="s">
        <v>214</v>
      </c>
      <c r="D240" s="6">
        <v>1.89</v>
      </c>
    </row>
    <row r="241" spans="3:9" ht="15.5" x14ac:dyDescent="0.35">
      <c r="C241" t="s">
        <v>306</v>
      </c>
      <c r="I241" s="6">
        <v>0.27</v>
      </c>
    </row>
    <row r="242" spans="3:9" ht="15.5" x14ac:dyDescent="0.35">
      <c r="C242" t="s">
        <v>307</v>
      </c>
      <c r="I242" s="6">
        <v>169.81</v>
      </c>
    </row>
    <row r="243" spans="3:9" ht="15.5" x14ac:dyDescent="0.35">
      <c r="C243" t="s">
        <v>41</v>
      </c>
      <c r="I243" s="5">
        <v>660000000000</v>
      </c>
    </row>
    <row r="244" spans="3:9" ht="15.5" x14ac:dyDescent="0.35">
      <c r="C244" t="s">
        <v>215</v>
      </c>
      <c r="I244" s="5">
        <v>613000000000</v>
      </c>
    </row>
    <row r="245" spans="3:9" ht="15.5" x14ac:dyDescent="0.35">
      <c r="C245" t="s">
        <v>216</v>
      </c>
      <c r="I245" s="5">
        <v>2540000000</v>
      </c>
    </row>
    <row r="246" spans="3:9" ht="15.5" x14ac:dyDescent="0.35">
      <c r="C246" t="s">
        <v>217</v>
      </c>
      <c r="I246" s="6">
        <v>0.20069999999999999</v>
      </c>
    </row>
    <row r="247" spans="3:9" ht="15.5" x14ac:dyDescent="0.35">
      <c r="C247" t="s">
        <v>218</v>
      </c>
      <c r="D247" s="6">
        <v>0.35479999999999995</v>
      </c>
    </row>
    <row r="248" spans="3:9" ht="15.5" x14ac:dyDescent="0.35">
      <c r="C248" t="s">
        <v>219</v>
      </c>
      <c r="D248" s="6">
        <v>4.99E-2</v>
      </c>
    </row>
    <row r="249" spans="3:9" ht="15.5" x14ac:dyDescent="0.35">
      <c r="C249" t="s">
        <v>220</v>
      </c>
      <c r="D249" s="6">
        <v>5.7500000000000002E-2</v>
      </c>
    </row>
    <row r="250" spans="3:9" ht="15.5" x14ac:dyDescent="0.35">
      <c r="C250" t="s">
        <v>221</v>
      </c>
      <c r="D250" s="6">
        <v>0.40770000000000001</v>
      </c>
    </row>
    <row r="251" spans="3:9" ht="15.5" x14ac:dyDescent="0.35">
      <c r="C251" t="s">
        <v>222</v>
      </c>
      <c r="D251" s="6">
        <v>-0.1153</v>
      </c>
    </row>
    <row r="252" spans="3:9" ht="15.5" x14ac:dyDescent="0.35">
      <c r="C252" t="s">
        <v>223</v>
      </c>
      <c r="D252" s="6">
        <v>-0.32270000000000004</v>
      </c>
    </row>
    <row r="253" spans="3:9" ht="15.5" x14ac:dyDescent="0.35">
      <c r="C253" t="s">
        <v>224</v>
      </c>
      <c r="I253" s="5">
        <v>8</v>
      </c>
    </row>
    <row r="254" spans="3:9" ht="15.5" x14ac:dyDescent="0.35">
      <c r="C254" t="s">
        <v>225</v>
      </c>
      <c r="I254" s="6">
        <v>0.2</v>
      </c>
    </row>
    <row r="255" spans="3:9" ht="15.5" x14ac:dyDescent="0.35">
      <c r="C255" t="s">
        <v>226</v>
      </c>
      <c r="I255" s="6">
        <v>0.43</v>
      </c>
    </row>
    <row r="256" spans="3:9" ht="15.5" x14ac:dyDescent="0.35">
      <c r="C256" t="s">
        <v>308</v>
      </c>
      <c r="I256" s="6">
        <v>0.12</v>
      </c>
    </row>
    <row r="257" spans="3:9" ht="15.5" x14ac:dyDescent="0.35">
      <c r="C257" t="s">
        <v>228</v>
      </c>
      <c r="I257" s="6">
        <v>0.16</v>
      </c>
    </row>
    <row r="258" spans="3:9" ht="15.5" x14ac:dyDescent="0.35">
      <c r="C258" t="s">
        <v>229</v>
      </c>
      <c r="I258" s="6">
        <v>0.24</v>
      </c>
    </row>
    <row r="259" spans="3:9" ht="15.5" x14ac:dyDescent="0.35">
      <c r="C259" t="s">
        <v>230</v>
      </c>
      <c r="I259" s="6">
        <v>0.27</v>
      </c>
    </row>
    <row r="260" spans="3:9" ht="15.5" x14ac:dyDescent="0.35">
      <c r="C260" t="s">
        <v>309</v>
      </c>
      <c r="I260" s="5">
        <v>75000000000</v>
      </c>
    </row>
    <row r="261" spans="3:9" ht="15.5" x14ac:dyDescent="0.35">
      <c r="C261" t="s">
        <v>310</v>
      </c>
      <c r="I261" s="5">
        <v>32000000000</v>
      </c>
    </row>
    <row r="262" spans="3:9" ht="15.5" x14ac:dyDescent="0.35">
      <c r="C262" t="s">
        <v>311</v>
      </c>
      <c r="I262" s="5">
        <v>23000000000</v>
      </c>
    </row>
    <row r="263" spans="3:9" ht="15.5" x14ac:dyDescent="0.35">
      <c r="C263" t="s">
        <v>312</v>
      </c>
      <c r="I263" s="5">
        <v>8000000000</v>
      </c>
    </row>
    <row r="264" spans="3:9" ht="15.5" x14ac:dyDescent="0.35">
      <c r="C264" t="s">
        <v>231</v>
      </c>
      <c r="D264" s="5">
        <v>47000000000</v>
      </c>
    </row>
    <row r="265" spans="3:9" ht="15.5" x14ac:dyDescent="0.35">
      <c r="C265" t="s">
        <v>232</v>
      </c>
      <c r="D265" s="5">
        <v>275000000000</v>
      </c>
    </row>
    <row r="266" spans="3:9" ht="15.5" x14ac:dyDescent="0.35">
      <c r="C266" t="s">
        <v>233</v>
      </c>
      <c r="D266" s="5">
        <v>31000000000</v>
      </c>
    </row>
    <row r="267" spans="3:9" ht="15.5" x14ac:dyDescent="0.35">
      <c r="C267" t="s">
        <v>176</v>
      </c>
      <c r="D267" s="5">
        <v>47000000000</v>
      </c>
    </row>
    <row r="268" spans="3:9" ht="15.5" x14ac:dyDescent="0.35">
      <c r="C268" t="s">
        <v>175</v>
      </c>
      <c r="I268" s="5">
        <v>244000000000</v>
      </c>
    </row>
    <row r="269" spans="3:9" ht="15.5" x14ac:dyDescent="0.35">
      <c r="C269" t="s">
        <v>174</v>
      </c>
      <c r="D269" s="5">
        <v>8000000000</v>
      </c>
    </row>
    <row r="270" spans="3:9" ht="15.5" x14ac:dyDescent="0.35">
      <c r="C270" t="s">
        <v>173</v>
      </c>
      <c r="D270" s="5">
        <v>4000000000</v>
      </c>
    </row>
    <row r="271" spans="3:9" ht="15.5" x14ac:dyDescent="0.35">
      <c r="C271" t="s">
        <v>24</v>
      </c>
      <c r="D271" s="5">
        <v>13000000000</v>
      </c>
    </row>
    <row r="272" spans="3:9" ht="15.5" x14ac:dyDescent="0.35">
      <c r="C272" t="s">
        <v>21</v>
      </c>
      <c r="D272" s="5">
        <v>-23000000000</v>
      </c>
    </row>
    <row r="273" spans="3:9" ht="15.5" x14ac:dyDescent="0.35">
      <c r="C273" t="s">
        <v>234</v>
      </c>
      <c r="I273" s="5">
        <v>244000000000</v>
      </c>
    </row>
    <row r="274" spans="3:9" ht="15.5" x14ac:dyDescent="0.35">
      <c r="C274" t="s">
        <v>313</v>
      </c>
      <c r="I274" s="5">
        <v>30000000000</v>
      </c>
    </row>
    <row r="275" spans="3:9" ht="15.5" x14ac:dyDescent="0.35">
      <c r="C275" t="s">
        <v>314</v>
      </c>
      <c r="I275" s="5">
        <v>-22000000000</v>
      </c>
    </row>
    <row r="276" spans="3:9" ht="15.5" x14ac:dyDescent="0.35">
      <c r="C276" t="s">
        <v>315</v>
      </c>
      <c r="I276" s="5">
        <v>-33000000000</v>
      </c>
    </row>
    <row r="277" spans="3:9" ht="15.5" x14ac:dyDescent="0.35">
      <c r="C277" t="s">
        <v>316</v>
      </c>
      <c r="I277" s="5">
        <v>-15000000000</v>
      </c>
    </row>
    <row r="278" spans="3:9" ht="15.5" x14ac:dyDescent="0.35">
      <c r="C278" t="s">
        <v>317</v>
      </c>
      <c r="I278" s="5">
        <v>4000000000</v>
      </c>
    </row>
  </sheetData>
  <pageMargins left="0.7" right="0.7" top="0.75" bottom="0.75" header="0.3" footer="0.3"/>
  <ignoredErrors>
    <ignoredError sqref="A1:N279" numberStoredAsText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N29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1556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1557</v>
      </c>
      <c r="D2" s="2" vm="99">
        <f ca="1">IFERROR(_xlfn.STOCKHISTORY("XIDX:" &amp; $C$1, D3, , 0, 0, 1), "Libur")</f>
        <v>160</v>
      </c>
      <c r="E2" s="2" vm="144">
        <f ca="1">IFERROR(_xlfn.STOCKHISTORY("XIDX:" &amp; $C$1, E3, , 0, 0, 1), "Libur")</f>
        <v>118</v>
      </c>
      <c r="H2" s="2" vm="144">
        <f ca="1">IFERROR(INDEX(D2:G2,COUNT(D2:G2)),"")</f>
        <v>118</v>
      </c>
      <c r="I2" s="2" vm="202">
        <f t="shared" ref="I2:N2" ca="1" si="0">IFERROR(_xlfn.STOCKHISTORY("XIDX:" &amp; $C$1, I1, , 0, 0, 1), "Libur")</f>
        <v>204</v>
      </c>
      <c r="J2" s="2" vm="143">
        <f t="shared" ca="1" si="0"/>
        <v>95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46703293838</v>
      </c>
      <c r="E4" s="2">
        <f>IFERROR(INDEX(E51:E500,MATCH($C$4,$C$51:$C$500,0)),"")</f>
        <v>34802020232</v>
      </c>
      <c r="H4" s="2">
        <f>IFERROR(SUM(D4:G4)*(4/MAX(1,COUNT(D4:G4))),"")</f>
        <v>163010628140</v>
      </c>
      <c r="I4" s="2">
        <f t="shared" ref="I4:N4" si="1">IFERROR(INDEX(I51:I500,MATCH($C$4,$C$51:$C$500,0)),"")</f>
        <v>212979880644</v>
      </c>
      <c r="J4" s="2">
        <f t="shared" si="1"/>
        <v>172303629148</v>
      </c>
      <c r="K4" s="2">
        <f t="shared" si="1"/>
        <v>148335976483</v>
      </c>
      <c r="L4" s="2">
        <f t="shared" si="1"/>
        <v>132190901533</v>
      </c>
      <c r="M4" s="2">
        <f t="shared" si="1"/>
        <v>97041557772</v>
      </c>
      <c r="N4" s="2">
        <f t="shared" si="1"/>
        <v>61310904059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1137200501</v>
      </c>
      <c r="E5" s="2">
        <f>IFERROR(INDEX(E51:E500,MATCH($C$5,$C$51:$C$500,0)),"")</f>
        <v>2933322137</v>
      </c>
      <c r="H5" s="2">
        <f>IFERROR(SUM(D5:G5)*(4/MAX(1,COUNT(D5:G5))),"")</f>
        <v>8141045276</v>
      </c>
      <c r="I5" s="2">
        <f t="shared" ref="I5:N5" si="2">IFERROR(INDEX(I51:I500,MATCH($C$5,$C$51:$C$500,0)),"")</f>
        <v>39932039129</v>
      </c>
      <c r="J5" s="2">
        <f t="shared" si="2"/>
        <v>30888401611</v>
      </c>
      <c r="K5" s="2">
        <f t="shared" si="2"/>
        <v>156058953519</v>
      </c>
      <c r="L5" s="2">
        <f t="shared" si="2"/>
        <v>29579869549</v>
      </c>
      <c r="M5" s="2">
        <f t="shared" si="2"/>
        <v>9150070819</v>
      </c>
      <c r="N5" s="2">
        <f t="shared" si="2"/>
        <v>2656053820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487443558691</v>
      </c>
      <c r="E6" s="2">
        <f>IFERROR(INDEX(E51:E500,MATCH($C$6,$C$51:$C$500,0)),"")</f>
        <v>486306358281</v>
      </c>
      <c r="H6" s="2">
        <f>IFERROR(INDEX(D6:G6,COUNT(D6:G6)),"")</f>
        <v>486306358281</v>
      </c>
      <c r="I6" s="2">
        <f t="shared" ref="I6:N6" si="3">IFERROR(INDEX(I51:I500,MATCH($C$6,$C$51:$C$500,0)),"")</f>
        <v>483373036054</v>
      </c>
      <c r="J6" s="2">
        <f t="shared" si="3"/>
        <v>451503496925</v>
      </c>
      <c r="K6" s="2">
        <f t="shared" si="3"/>
        <v>307945802760</v>
      </c>
      <c r="L6" s="2">
        <f t="shared" si="3"/>
        <v>151886849241</v>
      </c>
      <c r="M6" s="2">
        <f t="shared" si="3"/>
        <v>142361360221</v>
      </c>
      <c r="N6" s="2">
        <f t="shared" si="3"/>
        <v>83211289402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3.75</v>
      </c>
      <c r="E7" s="3">
        <f>IFERROR(INDEX(E51:E500,MATCH($C$7,$C$51:$C$500,0))/1000000000,"")</f>
        <v>3.75</v>
      </c>
      <c r="H7" s="3">
        <f>IFERROR(INDEX(D7:G7,COUNT(D7:G7)),"")</f>
        <v>3.75</v>
      </c>
      <c r="I7" s="3">
        <f t="shared" ref="I7:N7" si="4">IFERROR(INDEX(I51:I500,MATCH($C$7,$C$51:$C$500,0))/1000000000,"")</f>
        <v>3.75</v>
      </c>
      <c r="J7" s="3">
        <f t="shared" si="4"/>
        <v>3.75</v>
      </c>
      <c r="K7" s="3">
        <f t="shared" si="4"/>
        <v>0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1000000000</v>
      </c>
      <c r="E8" s="2">
        <f>IFERROR(INDEX(E51:E500,MATCH("Free cash flow (Quarter)",$C$51:$C$500,0)),"")</f>
        <v>-14000000000</v>
      </c>
      <c r="H8" s="2">
        <f>IFERROR(INDEX(D8:G8,COUNT(D8:G8)),"")</f>
        <v>-14000000000</v>
      </c>
      <c r="I8" s="2">
        <f t="shared" ref="I8:N8" si="5">IFERROR(INDEX(I51:I500,MATCH($C$8,$C$51:$C$500,0)),"")</f>
        <v>-10000000000</v>
      </c>
      <c r="J8" s="2">
        <f t="shared" si="5"/>
        <v>-13000000000</v>
      </c>
      <c r="K8" s="2">
        <f t="shared" si="5"/>
        <v>4000000000</v>
      </c>
      <c r="L8" s="2">
        <f t="shared" si="5"/>
        <v>27000000000</v>
      </c>
      <c r="M8" s="2">
        <f t="shared" si="5"/>
        <v>5000000000</v>
      </c>
      <c r="N8" s="2">
        <f t="shared" si="5"/>
        <v>-4000000000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0.2</v>
      </c>
      <c r="E9" s="3">
        <f>IFERROR(INDEX(E51:E500,MATCH("Free cash flow per share (Quarter)",$C$51:$C$500,0)),"")</f>
        <v>-3.8</v>
      </c>
      <c r="H9" s="3">
        <f>IFERROR(INDEX(D9:G9,COUNT(D9:G9)),"")</f>
        <v>-3.8</v>
      </c>
      <c r="I9" s="3">
        <f t="shared" ref="I9:N9" si="6">IFERROR(INDEX(I51:I500,MATCH($C$9,$C$51:$C$500,0)),"")</f>
        <v>-2.75</v>
      </c>
      <c r="J9" s="3">
        <f t="shared" si="6"/>
        <v>-3.49</v>
      </c>
      <c r="K9" s="3">
        <f t="shared" si="6"/>
        <v>43124.12</v>
      </c>
      <c r="L9" s="3">
        <f t="shared" si="6"/>
        <v>267534.42</v>
      </c>
      <c r="M9" s="3">
        <f t="shared" si="6"/>
        <v>54630.33</v>
      </c>
      <c r="N9" s="3">
        <f t="shared" si="6"/>
        <v>-79501.56</v>
      </c>
    </row>
    <row r="10" spans="1:14" ht="15.5" x14ac:dyDescent="0.35">
      <c r="C10" t="s">
        <v>18</v>
      </c>
      <c r="D10" s="3">
        <f ca="1">IFERROR(IF(D9=0,"",D2/D9),"")</f>
        <v>800</v>
      </c>
      <c r="E10" s="3">
        <f ca="1">IFERROR(IF(E9=0,"",E2/E9),"")</f>
        <v>-31.05263157894737</v>
      </c>
      <c r="I10" s="3">
        <f t="shared" ref="I10:N10" ca="1" si="7">IFERROR(IF(I9=0,"",I2/I9),"")</f>
        <v>-74.181818181818187</v>
      </c>
      <c r="J10" s="3">
        <f t="shared" ca="1" si="7"/>
        <v>-27.220630372492835</v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109571881208</v>
      </c>
      <c r="E11" s="2">
        <f>IFERROR(INDEX(E51:E500,MATCH($C$11,$C$51:$C$500,0)),"")</f>
        <v>112702852125</v>
      </c>
      <c r="H11" s="2">
        <f>IFERROR(INDEX(D11:G11,COUNT(D11:G11)),"")</f>
        <v>112702852125</v>
      </c>
      <c r="I11" s="2">
        <f t="shared" ref="I11:N11" si="8">IFERROR(INDEX(I51:I500,MATCH($C$11,$C$51:$C$500,0)),"")</f>
        <v>124068276915</v>
      </c>
      <c r="J11" s="2">
        <f t="shared" si="8"/>
        <v>139036091080</v>
      </c>
      <c r="K11" s="2">
        <f t="shared" si="8"/>
        <v>32885265303</v>
      </c>
      <c r="L11" s="2">
        <f t="shared" si="8"/>
        <v>29269133503</v>
      </c>
      <c r="M11" s="2">
        <f t="shared" si="8"/>
        <v>21616096312</v>
      </c>
      <c r="N11" s="2">
        <f t="shared" si="8"/>
        <v>3341481890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-101000000000</v>
      </c>
      <c r="E12" s="2">
        <f>IFERROR(INDEX(E51:E500,MATCH("Net Debt (Quarter)",$C$51:$C$500,0)),"")</f>
        <v>-104000000000</v>
      </c>
      <c r="H12" s="2">
        <f>IFERROR(INDEX(D12:G12,COUNT(D12:G12)),"")</f>
        <v>-104000000000</v>
      </c>
      <c r="I12" s="2">
        <f t="shared" ref="I12:N12" si="9">IFERROR(INDEX(I51:I500,MATCH($C$12,$C$51:$C$500,0)),"")</f>
        <v>-114000000000</v>
      </c>
      <c r="J12" s="2">
        <f t="shared" si="9"/>
        <v>-133000000000</v>
      </c>
      <c r="K12" s="2">
        <f t="shared" si="9"/>
        <v>-30000000000</v>
      </c>
      <c r="L12" s="2">
        <f t="shared" si="9"/>
        <v>-28000000000</v>
      </c>
      <c r="M12" s="2">
        <f t="shared" si="9"/>
        <v>-21000000000</v>
      </c>
      <c r="N12" s="2">
        <f t="shared" si="9"/>
        <v>-1000000000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8000000000</v>
      </c>
      <c r="E13" s="2">
        <f>IFERROR(INDEX(E51:E500,MATCH("Total Debt (Quarter)",$C$51:$C$500,0)),"")</f>
        <v>9000000000</v>
      </c>
      <c r="H13" s="2">
        <f>IFERROR(INDEX(D13:G13,COUNT(D13:G13)),"")</f>
        <v>9000000000</v>
      </c>
      <c r="I13" s="2">
        <f t="shared" ref="I13:N13" si="10">IFERROR(INDEX(I51:I500,MATCH($C$13,$C$51:$C$500,0)),"")</f>
        <v>10000000000</v>
      </c>
      <c r="J13" s="2">
        <f t="shared" si="10"/>
        <v>6000000000</v>
      </c>
      <c r="K13" s="2">
        <f t="shared" si="10"/>
        <v>3000000000</v>
      </c>
      <c r="L13" s="2">
        <f t="shared" si="10"/>
        <v>1000000000</v>
      </c>
      <c r="M13" s="2">
        <f t="shared" si="10"/>
        <v>1000000000</v>
      </c>
      <c r="N13" s="2">
        <f t="shared" si="10"/>
        <v>2000000000</v>
      </c>
    </row>
    <row r="14" spans="1:14" ht="15.5" x14ac:dyDescent="0.35">
      <c r="C14" t="s">
        <v>27</v>
      </c>
      <c r="D14" s="2">
        <f>IFERROR(INDEX(D51:D500,MATCH($C$14,$C$51:$C$500,0)),"")</f>
        <v>-488230110</v>
      </c>
      <c r="E14" s="2">
        <f>IFERROR(INDEX(E51:E500,MATCH($C$14,$C$51:$C$500,0)),"")</f>
        <v>-351456007</v>
      </c>
      <c r="H14" s="2">
        <f>IFERROR(SUM(D14:G14)*(4/MAX(1,COUNT(D14:G14))),"")</f>
        <v>-1679372234</v>
      </c>
      <c r="I14" s="2">
        <f t="shared" ref="I14:N14" si="11">IFERROR(INDEX(I51:I500,MATCH($C$14,$C$51:$C$500,0)),"")</f>
        <v>-1686210188</v>
      </c>
      <c r="J14" s="2">
        <f t="shared" si="11"/>
        <v>-1702625283</v>
      </c>
      <c r="K14" s="2">
        <f t="shared" si="11"/>
        <v>-412081907</v>
      </c>
      <c r="L14" s="2">
        <f t="shared" si="11"/>
        <v>-207070075</v>
      </c>
      <c r="M14" s="2">
        <f t="shared" si="11"/>
        <v>-241148440</v>
      </c>
      <c r="N14" s="2">
        <f t="shared" si="11"/>
        <v>-135162590</v>
      </c>
    </row>
    <row r="15" spans="1:14" ht="15.5" x14ac:dyDescent="0.35">
      <c r="C15" t="s">
        <v>28</v>
      </c>
      <c r="D15" s="2">
        <f>IFERROR(INDEX(D51:D500,MATCH($C$15,$C$51:$C$500,0)),"")</f>
        <v>-283826029</v>
      </c>
      <c r="E15" s="2">
        <f>IFERROR(INDEX(E51:E500,MATCH($C$15,$C$51:$C$500,0)),"")</f>
        <v>-886875774</v>
      </c>
      <c r="H15" s="2">
        <f>IFERROR(SUM(D15:G15)*(4/MAX(1,COUNT(D15:G15))),"")</f>
        <v>-2341403606</v>
      </c>
      <c r="I15" s="2">
        <f t="shared" ref="I15:N15" si="12">IFERROR(INDEX(I51:I500,MATCH($C$15,$C$51:$C$500,0)),"")</f>
        <v>-11092183639</v>
      </c>
      <c r="J15" s="2">
        <f t="shared" si="12"/>
        <v>-10010619247</v>
      </c>
      <c r="K15" s="2">
        <f t="shared" si="12"/>
        <v>-8197440124</v>
      </c>
      <c r="L15" s="2">
        <f t="shared" si="12"/>
        <v>-8733460907</v>
      </c>
      <c r="M15" s="2">
        <f t="shared" si="12"/>
        <v>-2844801301</v>
      </c>
      <c r="N15" s="2">
        <f t="shared" si="12"/>
        <v>-1352153407</v>
      </c>
    </row>
    <row r="16" spans="1:14" ht="15.5" x14ac:dyDescent="0.35">
      <c r="C16" t="s">
        <v>29</v>
      </c>
      <c r="D16" s="2">
        <f>IFERROR(INDEX(D51:D500,MATCH($C$16,$C$51:$C$500,0)),"")</f>
        <v>1421026530</v>
      </c>
      <c r="E16" s="2">
        <f>IFERROR(INDEX(E51:E500,MATCH($C$16,$C$51:$C$500,0)),"")</f>
        <v>4342830617</v>
      </c>
      <c r="H16" s="2">
        <f>IFERROR(SUM(D16:G16)*(4/MAX(1,COUNT(D16:G16))),"")</f>
        <v>11527714294</v>
      </c>
      <c r="I16" s="2">
        <f t="shared" ref="I16:N16" si="13">IFERROR(INDEX(I51:I500,MATCH($C$16,$C$51:$C$500,0)),"")</f>
        <v>51067160328</v>
      </c>
      <c r="J16" s="2">
        <f t="shared" si="13"/>
        <v>42207457929</v>
      </c>
      <c r="K16" s="2">
        <f t="shared" si="13"/>
        <v>36900099663</v>
      </c>
      <c r="L16" s="2">
        <f t="shared" si="13"/>
        <v>38561000749</v>
      </c>
      <c r="M16" s="2">
        <f t="shared" si="13"/>
        <v>11960223132</v>
      </c>
      <c r="N16" s="2">
        <f t="shared" si="13"/>
        <v>4124240807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38</v>
      </c>
      <c r="C19" t="s">
        <v>39</v>
      </c>
    </row>
    <row r="20" spans="1:14" ht="15.5" x14ac:dyDescent="0.35">
      <c r="A20" t="s">
        <v>40</v>
      </c>
      <c r="C20" t="s">
        <v>41</v>
      </c>
      <c r="D20" s="2">
        <f ca="1">IFERROR(D21*D2,"")</f>
        <v>600000000000</v>
      </c>
      <c r="E20" s="2">
        <f ca="1">IFERROR(E21*E2,"")</f>
        <v>442500000000</v>
      </c>
      <c r="H20" s="2">
        <f t="shared" ref="H20:N20" ca="1" si="14">IFERROR(H21*H2,"")</f>
        <v>442500000000</v>
      </c>
      <c r="I20" s="2">
        <f t="shared" ca="1" si="14"/>
        <v>765000000000</v>
      </c>
      <c r="J20" s="2">
        <f t="shared" ca="1" si="14"/>
        <v>356250000000</v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3750000000</v>
      </c>
      <c r="E21" s="2">
        <f>IFERROR(INDEX(E51:E500,MATCH($C$7,$C$51:$C$500,0)),"")</f>
        <v>3750000000</v>
      </c>
      <c r="H21" s="2">
        <f>IFERROR(INDEX(D21:G21,COUNT(D21:G21)),"")</f>
        <v>3750000000</v>
      </c>
      <c r="I21" s="2">
        <f t="shared" ref="I21:N21" si="15">IFERROR(INDEX(I51:I500,MATCH($C$7,$C$51:$C$500,0)),"")</f>
        <v>3750000000</v>
      </c>
      <c r="J21" s="2">
        <f t="shared" si="15"/>
        <v>3750000000</v>
      </c>
      <c r="K21" s="2">
        <f t="shared" si="15"/>
        <v>0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42</v>
      </c>
      <c r="C23" t="s">
        <v>43</v>
      </c>
      <c r="D23" s="3">
        <f>IFERROR(D5/D6*100,"")</f>
        <v>0.23329890829902086</v>
      </c>
      <c r="E23" s="3">
        <f>IFERROR(E5/E6*100,"")</f>
        <v>0.60318399853309201</v>
      </c>
      <c r="H23" s="3">
        <f t="shared" ref="H23:N23" si="16">IFERROR(H5/H6*100,"")</f>
        <v>1.6740569267440875</v>
      </c>
      <c r="I23" s="3">
        <f t="shared" si="16"/>
        <v>8.2611226010833985</v>
      </c>
      <c r="J23" s="3">
        <f t="shared" si="16"/>
        <v>6.8412319774637149</v>
      </c>
      <c r="K23" s="3">
        <f t="shared" si="16"/>
        <v>50.677408855812779</v>
      </c>
      <c r="L23" s="3">
        <f t="shared" si="16"/>
        <v>19.474937887522703</v>
      </c>
      <c r="M23" s="3">
        <f t="shared" si="16"/>
        <v>6.4273555723235178</v>
      </c>
      <c r="N23" s="3">
        <f t="shared" si="16"/>
        <v>3.1919392657989043</v>
      </c>
    </row>
    <row r="24" spans="1:14" ht="15.5" x14ac:dyDescent="0.35">
      <c r="C24" t="s">
        <v>44</v>
      </c>
      <c r="D24" s="4">
        <f>IFERROR(_xlfn.RRI(5,I23,D23),"")</f>
        <v>-0.51002409039352314</v>
      </c>
      <c r="E24" s="4">
        <f>IFERROR(_xlfn.RRI(5,J23,E23),"")</f>
        <v>-0.38473374128667748</v>
      </c>
      <c r="H24" s="4">
        <f t="shared" ref="H24:N24" si="17">IFERROR(_xlfn.RRI(5,M23,H23),"")</f>
        <v>-0.23590461057810941</v>
      </c>
      <c r="I24" s="4">
        <f t="shared" si="17"/>
        <v>0.20947498264112974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45</v>
      </c>
      <c r="C25" t="s">
        <v>46</v>
      </c>
      <c r="D25" s="3">
        <f>IFERROR(INDEX(D51:D500,MATCH($A$25,$C$51:$C$500,0)),"")</f>
        <v>0.3</v>
      </c>
      <c r="E25" s="3">
        <f>IFERROR(INDEX(E51:E500,MATCH($A$25,$C$51:$C$500,0)),"")</f>
        <v>0.92</v>
      </c>
      <c r="H25" s="3">
        <f>IFERROR(INDEX(D25:G25,COUNT(D25:G25)),"")</f>
        <v>0.92</v>
      </c>
      <c r="I25" s="3">
        <f t="shared" ref="I25:N25" si="18">IFERROR(INDEX(I51:I500,MATCH($C$25,$C$51:$C$500,0)),"")</f>
        <v>10.66</v>
      </c>
      <c r="J25" s="3">
        <f t="shared" si="18"/>
        <v>8.59</v>
      </c>
      <c r="K25" s="3">
        <f t="shared" si="18"/>
        <v>287026.59999999998</v>
      </c>
      <c r="L25" s="3">
        <f t="shared" si="18"/>
        <v>298275.40000000002</v>
      </c>
      <c r="M25" s="3">
        <f t="shared" si="18"/>
        <v>91154.22</v>
      </c>
      <c r="N25" s="3">
        <f t="shared" si="18"/>
        <v>55441.75</v>
      </c>
    </row>
    <row r="26" spans="1:14" ht="15.5" x14ac:dyDescent="0.35">
      <c r="C26" t="s">
        <v>47</v>
      </c>
      <c r="D26" s="4">
        <f>IFERROR(_xlfn.RRI(5,I25,D25),"")</f>
        <v>-0.51036459908755094</v>
      </c>
      <c r="E26" s="4">
        <f>IFERROR(_xlfn.RRI(5,J25,E25),"")</f>
        <v>-0.36032565558861951</v>
      </c>
      <c r="H26" s="4">
        <f t="shared" ref="H26:N26" si="19">IFERROR(_xlfn.RRI(5,M25,H25),"")</f>
        <v>-0.89981511370197897</v>
      </c>
      <c r="I26" s="4">
        <f t="shared" si="19"/>
        <v>-0.81937242353604955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48</v>
      </c>
      <c r="D27" s="3">
        <f>IFERROR(D4/D21,"")</f>
        <v>12.454211690133333</v>
      </c>
      <c r="E27" s="3">
        <f>IFERROR(E4/E21,"")</f>
        <v>9.2805387285333332</v>
      </c>
      <c r="H27" s="3">
        <f t="shared" ref="H27:N27" si="20">IFERROR(H4/H21,"")</f>
        <v>43.469500837333335</v>
      </c>
      <c r="I27" s="3">
        <f t="shared" si="20"/>
        <v>56.7946348384</v>
      </c>
      <c r="J27" s="3">
        <f t="shared" si="20"/>
        <v>45.947634439466668</v>
      </c>
      <c r="K27" s="3" t="str">
        <f t="shared" si="20"/>
        <v/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49</v>
      </c>
      <c r="D28" s="4">
        <f>IFERROR(_xlfn.RRI(5,I27,D27),"")</f>
        <v>-0.26175283758194212</v>
      </c>
      <c r="E28" s="4">
        <f>IFERROR(_xlfn.RRI(5,J27,E27),"")</f>
        <v>-0.27379036595243345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50</v>
      </c>
      <c r="H29" s="4">
        <f t="shared" ref="H29:N29" si="22">IFERROR(((H25-I25)/I25)*100%,"")</f>
        <v>-0.91369606003752346</v>
      </c>
      <c r="I29" s="4">
        <f t="shared" si="22"/>
        <v>0.24097788125727593</v>
      </c>
      <c r="J29" s="4">
        <f t="shared" si="22"/>
        <v>-0.99997007246018299</v>
      </c>
      <c r="K29" s="4">
        <f t="shared" si="22"/>
        <v>-3.7712798306531632E-2</v>
      </c>
      <c r="L29" s="4">
        <f t="shared" si="22"/>
        <v>2.2722061578717914</v>
      </c>
      <c r="M29" s="4">
        <f t="shared" si="22"/>
        <v>0.64414398896138747</v>
      </c>
      <c r="N29" s="4" t="str">
        <f t="shared" si="22"/>
        <v/>
      </c>
    </row>
    <row r="30" spans="1:14" ht="15.5" x14ac:dyDescent="0.35">
      <c r="C30" t="s">
        <v>51</v>
      </c>
      <c r="H30" s="4">
        <f t="shared" ref="H30:N30" si="23">IFERROR(((H27-I27)/I27)*100%,"")</f>
        <v>-0.23461959107548083</v>
      </c>
      <c r="I30" s="4">
        <f t="shared" si="23"/>
        <v>0.23607309780492886</v>
      </c>
      <c r="J30" s="4" t="str">
        <f t="shared" si="23"/>
        <v/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129.97999999999999</v>
      </c>
      <c r="E32" s="3">
        <f>IFERROR(INDEX(E51:E500,MATCH($A$32,$C$51:$C$500,0)),"")</f>
        <v>129.68</v>
      </c>
      <c r="H32" s="3">
        <f>IFERROR(INDEX(D32:G32,COUNT(D32:G32)),"")</f>
        <v>129.68</v>
      </c>
      <c r="I32" s="3">
        <f t="shared" ref="I32:N32" si="24">IFERROR(INDEX(I51:I500,MATCH($C$32,$C$51:$C$500,0)),"")</f>
        <v>128.9</v>
      </c>
      <c r="J32" s="3">
        <f t="shared" si="24"/>
        <v>120.4</v>
      </c>
      <c r="K32" s="3">
        <f t="shared" si="24"/>
        <v>3079458.03</v>
      </c>
      <c r="L32" s="3">
        <f t="shared" si="24"/>
        <v>1518868.49</v>
      </c>
      <c r="M32" s="3">
        <f t="shared" si="24"/>
        <v>1423613.6</v>
      </c>
      <c r="N32" s="3">
        <f t="shared" si="24"/>
        <v>1664225.79</v>
      </c>
    </row>
    <row r="33" spans="1:14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0.91</v>
      </c>
      <c r="E33" s="3">
        <f>IFERROR(INDEX(E51:E500,MATCH($A$33,$C$51:$C$500,0)),"")</f>
        <v>1.23</v>
      </c>
      <c r="H33" s="3">
        <f>IFERROR(INDEX(D33:G33,COUNT(D33:G33)),"")</f>
        <v>1.23</v>
      </c>
      <c r="I33" s="3">
        <f t="shared" ref="I33:N33" si="25">IFERROR(INDEX(I51:I500,MATCH($C$33,$C$51:$C$500,0)),"")</f>
        <v>1.58</v>
      </c>
      <c r="J33" s="3">
        <f t="shared" si="25"/>
        <v>0.79</v>
      </c>
      <c r="K33" s="3">
        <f t="shared" si="25"/>
        <v>0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393.33</v>
      </c>
      <c r="E34" s="3">
        <f>IFERROR(INDEX(E51:E500,MATCH($A$34,$C$51:$C$500,0)),"")</f>
        <v>173.91</v>
      </c>
      <c r="H34" s="3">
        <f>IFERROR(INDEX(D34:G34,COUNT(D34:G34)),"")</f>
        <v>173.91</v>
      </c>
      <c r="I34" s="3">
        <f t="shared" ref="I34:N34" si="26">IFERROR(INDEX(I51:I500,MATCH($C$34,$C$51:$C$500,0)),"")</f>
        <v>19.14</v>
      </c>
      <c r="J34" s="3">
        <f t="shared" si="26"/>
        <v>11.06</v>
      </c>
      <c r="K34" s="3">
        <f t="shared" si="26"/>
        <v>0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9.4700000000000006</v>
      </c>
      <c r="E35" s="3">
        <f>IFERROR(INDEX(E51:E500,MATCH($A$35,$C$51:$C$500,0)),"")</f>
        <v>17.239999999999998</v>
      </c>
      <c r="H35" s="3">
        <f>IFERROR(INDEX(D35:G35,COUNT(D35:G35)),"")</f>
        <v>17.239999999999998</v>
      </c>
      <c r="I35" s="3">
        <f t="shared" ref="I35:N35" si="27">IFERROR(INDEX(I51:I500,MATCH($C$35,$C$51:$C$500,0)),"")</f>
        <v>3.59</v>
      </c>
      <c r="J35" s="3">
        <f t="shared" si="27"/>
        <v>2.0699999999999998</v>
      </c>
      <c r="K35" s="3">
        <f t="shared" si="27"/>
        <v>0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64</v>
      </c>
      <c r="C36" t="s">
        <v>65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N36" si="28">IFERROR(INDEX(H51:H500,MATCH($C$36,$C$51:$C$500,0)),"")</f>
        <v>1.0859000000000001</v>
      </c>
      <c r="I36" s="4">
        <f t="shared" si="28"/>
        <v>0.2495</v>
      </c>
      <c r="J36" s="4">
        <f t="shared" si="28"/>
        <v>0.25040000000000001</v>
      </c>
      <c r="K36" s="4">
        <f t="shared" si="28"/>
        <v>9.9299999999999999E-2</v>
      </c>
      <c r="L36" s="4">
        <f t="shared" si="28"/>
        <v>0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66</v>
      </c>
      <c r="C37" t="s">
        <v>67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N37" si="29">IFERROR(INDEX(H51:H500,MATCH($C$37,$C$51:$C$500,0)),"")</f>
        <v>2.66</v>
      </c>
      <c r="I37" s="3">
        <f t="shared" si="29"/>
        <v>2.66</v>
      </c>
      <c r="J37" s="3">
        <f t="shared" si="29"/>
        <v>2.15</v>
      </c>
      <c r="K37" s="3">
        <f t="shared" si="29"/>
        <v>0.76</v>
      </c>
      <c r="L37" s="3">
        <f t="shared" si="29"/>
        <v>0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73</v>
      </c>
      <c r="C51" t="s">
        <v>6</v>
      </c>
      <c r="D51" s="5">
        <v>46703293838</v>
      </c>
      <c r="E51" s="5">
        <v>34802020232</v>
      </c>
      <c r="F51" s="5">
        <v>64173937544</v>
      </c>
      <c r="G51" s="5">
        <v>48039092855</v>
      </c>
      <c r="I51" s="5">
        <v>212979880644</v>
      </c>
      <c r="J51" s="5">
        <v>172303629148</v>
      </c>
      <c r="K51" s="5">
        <v>148335976483</v>
      </c>
      <c r="L51" s="5">
        <v>132190901533</v>
      </c>
      <c r="M51" s="5">
        <v>97041557772</v>
      </c>
      <c r="N51" s="5">
        <v>61310904059</v>
      </c>
    </row>
    <row r="52" spans="2:14" ht="15.5" x14ac:dyDescent="0.35">
      <c r="C52" t="s">
        <v>74</v>
      </c>
      <c r="D52" s="5">
        <v>-31904515167</v>
      </c>
      <c r="E52" s="5">
        <v>-18125017524</v>
      </c>
      <c r="F52" s="5">
        <v>-33477875095</v>
      </c>
      <c r="G52" s="5">
        <v>-26153355550</v>
      </c>
      <c r="I52" s="5">
        <v>-108740467558</v>
      </c>
      <c r="J52" s="5">
        <v>-82613313042</v>
      </c>
      <c r="K52" s="5">
        <v>-68690082062</v>
      </c>
      <c r="L52" s="5">
        <v>-70731024552</v>
      </c>
      <c r="M52" s="5">
        <v>-66496909946</v>
      </c>
      <c r="N52" s="5">
        <v>-41275900300</v>
      </c>
    </row>
    <row r="53" spans="2:14" ht="15.5" x14ac:dyDescent="0.35">
      <c r="C53" t="s">
        <v>75</v>
      </c>
      <c r="D53" s="5">
        <v>14798778671</v>
      </c>
      <c r="E53" s="5">
        <v>16677002708</v>
      </c>
      <c r="F53" s="5">
        <v>30696062449</v>
      </c>
      <c r="G53" s="5">
        <v>21885737305</v>
      </c>
      <c r="I53" s="5">
        <v>104239413086</v>
      </c>
      <c r="J53" s="5">
        <v>89690316106</v>
      </c>
      <c r="K53" s="5">
        <v>79645894421</v>
      </c>
      <c r="L53" s="5">
        <v>61459876981</v>
      </c>
      <c r="M53" s="5">
        <v>30544647826</v>
      </c>
      <c r="N53" s="5">
        <v>20035003759</v>
      </c>
    </row>
    <row r="54" spans="2:14" ht="15.5" x14ac:dyDescent="0.35">
      <c r="C54" t="s">
        <v>76</v>
      </c>
      <c r="D54" s="5">
        <v>-15561074526</v>
      </c>
      <c r="E54" s="5">
        <v>-12874950474</v>
      </c>
      <c r="F54" s="5">
        <v>-14676106070</v>
      </c>
      <c r="G54" s="5">
        <v>-12670236321</v>
      </c>
      <c r="I54" s="5">
        <v>-54333787851</v>
      </c>
      <c r="J54" s="5">
        <v>-47319206787</v>
      </c>
      <c r="K54" s="5">
        <v>-43069484746</v>
      </c>
      <c r="L54" s="5">
        <v>-24793028881</v>
      </c>
      <c r="M54" s="5">
        <v>-18665893978</v>
      </c>
      <c r="N54" s="5">
        <v>-16429426146</v>
      </c>
    </row>
    <row r="55" spans="2:14" ht="15.5" x14ac:dyDescent="0.35">
      <c r="C55" t="s">
        <v>240</v>
      </c>
      <c r="D55" s="5">
        <v>-2158416221</v>
      </c>
      <c r="E55" s="5">
        <v>-957959641</v>
      </c>
      <c r="F55" s="5">
        <v>-1335663821</v>
      </c>
      <c r="G55" s="5">
        <v>-1583038872</v>
      </c>
      <c r="I55" s="5">
        <v>-6830037821</v>
      </c>
      <c r="J55" s="5">
        <v>-5541065361</v>
      </c>
      <c r="K55" s="5">
        <v>-1921126846</v>
      </c>
      <c r="L55" s="5">
        <v>-2140031571</v>
      </c>
      <c r="M55" s="5">
        <v>-1612374790</v>
      </c>
      <c r="N55" s="5">
        <v>-172841559</v>
      </c>
    </row>
    <row r="56" spans="2:14" ht="15.5" x14ac:dyDescent="0.35">
      <c r="C56" t="s">
        <v>77</v>
      </c>
      <c r="D56" s="5">
        <v>-13402658305</v>
      </c>
      <c r="E56" s="5">
        <v>-11916990833</v>
      </c>
      <c r="F56" s="5">
        <v>-13340442249</v>
      </c>
      <c r="G56" s="5">
        <v>-11087197449</v>
      </c>
      <c r="I56" s="5">
        <v>-47503750030</v>
      </c>
      <c r="J56" s="5">
        <v>-41778141426</v>
      </c>
      <c r="K56" s="5">
        <v>-27837660330</v>
      </c>
      <c r="L56" s="5">
        <v>-22652997310</v>
      </c>
      <c r="M56" s="5">
        <v>-17053519188</v>
      </c>
      <c r="N56" s="5">
        <v>-16256584587</v>
      </c>
    </row>
    <row r="57" spans="2:14" ht="15.5" x14ac:dyDescent="0.35">
      <c r="C57" t="s">
        <v>81</v>
      </c>
      <c r="D57" s="5">
        <v>-13964351</v>
      </c>
      <c r="E57" s="5">
        <v>-27315204</v>
      </c>
      <c r="F57" s="5">
        <v>234434354</v>
      </c>
      <c r="G57" s="5">
        <v>-176028571</v>
      </c>
      <c r="I57" s="5">
        <v>-99186965</v>
      </c>
      <c r="J57" s="5">
        <v>-164088364</v>
      </c>
      <c r="K57" s="5">
        <v>44190341</v>
      </c>
      <c r="L57" s="5">
        <v>1611274269</v>
      </c>
      <c r="M57" s="5">
        <v>221986237</v>
      </c>
      <c r="N57" s="5">
        <v>487305594</v>
      </c>
    </row>
    <row r="58" spans="2:14" ht="15.5" x14ac:dyDescent="0.35">
      <c r="C58" t="s">
        <v>78</v>
      </c>
      <c r="D58" s="5">
        <v>-762295855</v>
      </c>
      <c r="E58" s="5">
        <v>3802052234</v>
      </c>
      <c r="F58" s="5">
        <v>16019956379</v>
      </c>
      <c r="G58" s="5">
        <v>9215500984</v>
      </c>
      <c r="I58" s="5">
        <v>49905625235</v>
      </c>
      <c r="J58" s="5">
        <v>42371109319</v>
      </c>
      <c r="K58" s="5">
        <v>36576409675</v>
      </c>
      <c r="L58" s="5">
        <v>36666848100</v>
      </c>
      <c r="M58" s="5">
        <v>11878753848</v>
      </c>
      <c r="N58" s="5">
        <v>3605577613</v>
      </c>
    </row>
    <row r="59" spans="2:14" ht="15.5" x14ac:dyDescent="0.35">
      <c r="C59" t="s">
        <v>79</v>
      </c>
      <c r="D59" s="5">
        <v>2183322385</v>
      </c>
      <c r="E59" s="5">
        <v>540778383</v>
      </c>
      <c r="F59" s="5">
        <v>502529933</v>
      </c>
      <c r="G59" s="5">
        <v>-43499867</v>
      </c>
      <c r="I59" s="5">
        <v>1161535093</v>
      </c>
      <c r="J59" s="5">
        <v>-163651390</v>
      </c>
      <c r="K59" s="5">
        <v>323689988</v>
      </c>
      <c r="L59" s="5">
        <v>1894152649</v>
      </c>
      <c r="M59" s="5">
        <v>81469284</v>
      </c>
      <c r="N59" s="5">
        <v>518663194</v>
      </c>
    </row>
    <row r="60" spans="2:14" ht="15.5" x14ac:dyDescent="0.35">
      <c r="C60" t="s">
        <v>80</v>
      </c>
      <c r="D60" s="5">
        <v>2685516846</v>
      </c>
      <c r="E60" s="5">
        <v>919549594</v>
      </c>
      <c r="F60" s="5">
        <v>726075798</v>
      </c>
      <c r="G60" s="5">
        <v>752799906</v>
      </c>
      <c r="I60" s="5">
        <v>2946932246</v>
      </c>
      <c r="J60" s="5">
        <v>1703062257</v>
      </c>
      <c r="K60" s="5">
        <v>691581554</v>
      </c>
      <c r="L60" s="5">
        <v>489948455</v>
      </c>
      <c r="M60" s="5">
        <v>100631487</v>
      </c>
      <c r="N60" s="5">
        <v>166520190</v>
      </c>
    </row>
    <row r="61" spans="2:14" ht="15.5" x14ac:dyDescent="0.35">
      <c r="C61" t="s">
        <v>27</v>
      </c>
      <c r="D61" s="5">
        <v>-488230110</v>
      </c>
      <c r="E61" s="5">
        <v>-351456007</v>
      </c>
      <c r="F61" s="5">
        <v>-457980219</v>
      </c>
      <c r="G61" s="5">
        <v>-620271202</v>
      </c>
      <c r="I61" s="5">
        <v>-1686210188</v>
      </c>
      <c r="J61" s="5">
        <v>-1702625283</v>
      </c>
      <c r="K61" s="5">
        <v>-412081907</v>
      </c>
      <c r="L61" s="5">
        <v>-207070075</v>
      </c>
      <c r="M61" s="5">
        <v>-241148440</v>
      </c>
      <c r="N61" s="5">
        <v>-135162590</v>
      </c>
    </row>
    <row r="62" spans="2:14" ht="15.5" x14ac:dyDescent="0.35">
      <c r="C62" t="s">
        <v>82</v>
      </c>
      <c r="D62" s="5">
        <v>2183322385</v>
      </c>
      <c r="E62" s="5">
        <v>540778383</v>
      </c>
      <c r="F62" s="5">
        <v>502529933</v>
      </c>
      <c r="G62" s="5">
        <v>-43499867</v>
      </c>
      <c r="I62" s="5">
        <v>1161535093</v>
      </c>
      <c r="J62" s="5">
        <v>-163651390</v>
      </c>
      <c r="K62" s="5">
        <v>323689988</v>
      </c>
      <c r="L62" s="5">
        <v>1894152649</v>
      </c>
      <c r="M62" s="5">
        <v>81469284</v>
      </c>
      <c r="N62" s="5">
        <v>518663194</v>
      </c>
    </row>
    <row r="63" spans="2:14" ht="15.5" x14ac:dyDescent="0.35">
      <c r="C63" t="s">
        <v>29</v>
      </c>
      <c r="D63" s="5">
        <v>1421026530</v>
      </c>
      <c r="E63" s="5">
        <v>4342830617</v>
      </c>
      <c r="F63" s="5">
        <v>16522486312</v>
      </c>
      <c r="G63" s="5">
        <v>9172001117</v>
      </c>
      <c r="I63" s="5">
        <v>51067160328</v>
      </c>
      <c r="J63" s="5">
        <v>42207457929</v>
      </c>
      <c r="K63" s="5">
        <v>36900099663</v>
      </c>
      <c r="L63" s="5">
        <v>38561000749</v>
      </c>
      <c r="M63" s="5">
        <v>11960223132</v>
      </c>
      <c r="N63" s="5">
        <v>4124240807</v>
      </c>
    </row>
    <row r="64" spans="2:14" ht="15.5" x14ac:dyDescent="0.35">
      <c r="C64" t="s">
        <v>28</v>
      </c>
      <c r="D64" s="5">
        <v>-283826029</v>
      </c>
      <c r="E64" s="5">
        <v>-886875774</v>
      </c>
      <c r="F64" s="5">
        <v>-3675070292</v>
      </c>
      <c r="G64" s="5">
        <v>-1944958484</v>
      </c>
      <c r="I64" s="5">
        <v>-11092183639</v>
      </c>
      <c r="J64" s="5">
        <v>-10010619247</v>
      </c>
      <c r="K64" s="5">
        <v>-8197440124</v>
      </c>
      <c r="L64" s="5">
        <v>-8733460907</v>
      </c>
      <c r="M64" s="5">
        <v>-2844801301</v>
      </c>
      <c r="N64" s="5">
        <v>-1352153407</v>
      </c>
    </row>
    <row r="65" spans="2:14" ht="15.5" x14ac:dyDescent="0.35">
      <c r="C65" t="s">
        <v>83</v>
      </c>
      <c r="D65" s="5">
        <v>-283826029</v>
      </c>
      <c r="E65" s="5">
        <v>-892319338</v>
      </c>
      <c r="F65" s="5">
        <v>-3499583031</v>
      </c>
      <c r="G65" s="5">
        <v>-1976789335</v>
      </c>
      <c r="I65" s="5">
        <v>-10946992760</v>
      </c>
      <c r="J65" s="5">
        <v>-9824869780</v>
      </c>
      <c r="K65" s="5">
        <v>-9582144660</v>
      </c>
      <c r="L65" s="5">
        <v>-8686397940</v>
      </c>
      <c r="M65" s="5">
        <v>-2829086040</v>
      </c>
      <c r="N65" s="5">
        <v>-1544000260</v>
      </c>
    </row>
    <row r="66" spans="2:14" ht="15.5" x14ac:dyDescent="0.35">
      <c r="C66" t="s">
        <v>84</v>
      </c>
      <c r="E66" s="5">
        <v>5443564</v>
      </c>
      <c r="F66" s="5">
        <v>-175487261</v>
      </c>
      <c r="G66" s="5">
        <v>31830851</v>
      </c>
      <c r="I66" s="5">
        <v>-145190879</v>
      </c>
      <c r="J66" s="5">
        <v>-185749467</v>
      </c>
      <c r="K66" s="5">
        <v>1384704536</v>
      </c>
      <c r="L66" s="5">
        <v>-47062967</v>
      </c>
      <c r="M66" s="5">
        <v>-15715261</v>
      </c>
      <c r="N66" s="5">
        <v>191846853</v>
      </c>
    </row>
    <row r="67" spans="2:14" ht="15.5" x14ac:dyDescent="0.35">
      <c r="C67" t="s">
        <v>85</v>
      </c>
      <c r="D67" s="5">
        <v>-283826029</v>
      </c>
      <c r="E67" s="5">
        <v>-886875774</v>
      </c>
      <c r="F67" s="5">
        <v>-3675070292</v>
      </c>
      <c r="G67" s="5">
        <v>-1944958484</v>
      </c>
      <c r="I67" s="5">
        <v>-11092183639</v>
      </c>
      <c r="J67" s="5">
        <v>-10010619247</v>
      </c>
      <c r="K67" s="5">
        <v>-8197440124</v>
      </c>
      <c r="L67" s="5">
        <v>-8733460907</v>
      </c>
      <c r="M67" s="5">
        <v>-2844801301</v>
      </c>
      <c r="N67" s="5">
        <v>-1352153407</v>
      </c>
    </row>
    <row r="68" spans="2:14" ht="15.5" x14ac:dyDescent="0.35">
      <c r="C68" t="s">
        <v>87</v>
      </c>
      <c r="D68" s="5">
        <v>1137200501</v>
      </c>
      <c r="E68" s="5">
        <v>3455954843</v>
      </c>
      <c r="F68" s="5">
        <v>12847416020</v>
      </c>
      <c r="G68" s="5">
        <v>7227042633</v>
      </c>
      <c r="I68" s="5">
        <v>39974976689</v>
      </c>
      <c r="J68" s="5">
        <v>32196838682</v>
      </c>
      <c r="K68" s="5">
        <v>28702659539</v>
      </c>
      <c r="L68" s="5">
        <v>29827539842</v>
      </c>
      <c r="M68" s="5">
        <v>9115421831</v>
      </c>
      <c r="N68" s="5">
        <v>2772087400</v>
      </c>
    </row>
    <row r="69" spans="2:14" ht="15.5" x14ac:dyDescent="0.35">
      <c r="C69" t="s">
        <v>88</v>
      </c>
      <c r="E69" s="5">
        <v>-522632706</v>
      </c>
      <c r="F69" s="5">
        <v>-42937560</v>
      </c>
      <c r="G69" s="5">
        <v>18275648</v>
      </c>
      <c r="I69" s="5">
        <v>-42937560</v>
      </c>
      <c r="J69" s="5">
        <v>-1308437071</v>
      </c>
      <c r="K69" s="5">
        <v>127356293980</v>
      </c>
      <c r="L69" s="5">
        <v>-247670293</v>
      </c>
      <c r="M69" s="5">
        <v>34648988</v>
      </c>
      <c r="N69" s="5">
        <v>-116033580</v>
      </c>
    </row>
    <row r="70" spans="2:14" ht="15.5" x14ac:dyDescent="0.35">
      <c r="C70" t="s">
        <v>89</v>
      </c>
      <c r="D70" s="5">
        <v>1137200501</v>
      </c>
      <c r="E70" s="5">
        <v>2933322137</v>
      </c>
      <c r="F70" s="5">
        <v>12804478460</v>
      </c>
      <c r="G70" s="5">
        <v>7245318281</v>
      </c>
      <c r="I70" s="5">
        <v>39932039129</v>
      </c>
      <c r="J70" s="5">
        <v>30888401611</v>
      </c>
      <c r="K70" s="5">
        <v>156058953519</v>
      </c>
      <c r="L70" s="5">
        <v>29579869549</v>
      </c>
      <c r="M70" s="5">
        <v>9150070819</v>
      </c>
      <c r="N70" s="5">
        <v>2656053820</v>
      </c>
    </row>
    <row r="71" spans="2:14" ht="15.5" x14ac:dyDescent="0.35">
      <c r="C71" t="s">
        <v>90</v>
      </c>
      <c r="D71" s="5">
        <v>1137200501</v>
      </c>
      <c r="E71" s="5">
        <v>3455954843</v>
      </c>
      <c r="F71" s="5">
        <v>12847416020</v>
      </c>
      <c r="G71" s="5">
        <v>7227042633</v>
      </c>
      <c r="I71" s="5">
        <v>39974976689</v>
      </c>
      <c r="J71" s="5">
        <v>32196838682</v>
      </c>
      <c r="K71" s="5">
        <v>28702659539</v>
      </c>
      <c r="L71" s="5">
        <v>29827539842</v>
      </c>
      <c r="M71" s="5">
        <v>9115421831</v>
      </c>
      <c r="N71" s="5">
        <v>2772087400</v>
      </c>
    </row>
    <row r="72" spans="2:14" ht="15.5" x14ac:dyDescent="0.35">
      <c r="C72" t="s">
        <v>8</v>
      </c>
      <c r="D72" s="5">
        <v>1137200501</v>
      </c>
      <c r="E72" s="5">
        <v>2933322137</v>
      </c>
      <c r="F72" s="5">
        <v>12804478460</v>
      </c>
      <c r="G72" s="5">
        <v>7245318281</v>
      </c>
      <c r="I72" s="5">
        <v>39932039129</v>
      </c>
      <c r="J72" s="5">
        <v>30888401611</v>
      </c>
      <c r="K72" s="5">
        <v>156058953519</v>
      </c>
      <c r="L72" s="5">
        <v>29579869549</v>
      </c>
      <c r="M72" s="5">
        <v>9150070819</v>
      </c>
      <c r="N72" s="5">
        <v>2656053820</v>
      </c>
    </row>
    <row r="73" spans="2:14" ht="15.5" x14ac:dyDescent="0.35">
      <c r="C73" t="s">
        <v>91</v>
      </c>
    </row>
    <row r="74" spans="2:14" ht="15.5" x14ac:dyDescent="0.35">
      <c r="C74" t="s">
        <v>92</v>
      </c>
      <c r="D74" s="5">
        <v>1137200501</v>
      </c>
      <c r="E74" s="5">
        <v>3455954843</v>
      </c>
      <c r="F74" s="5">
        <v>12847416020</v>
      </c>
      <c r="G74" s="5">
        <v>7227042633</v>
      </c>
      <c r="I74" s="5">
        <v>39974976689</v>
      </c>
      <c r="J74" s="5">
        <v>32196838682</v>
      </c>
      <c r="K74" s="5">
        <v>28702659539</v>
      </c>
      <c r="L74" s="5">
        <v>29827539842</v>
      </c>
      <c r="M74" s="5">
        <v>9115421831</v>
      </c>
      <c r="N74" s="5">
        <v>2772087400</v>
      </c>
    </row>
    <row r="75" spans="2:14" ht="15.5" x14ac:dyDescent="0.35">
      <c r="C75" t="s">
        <v>93</v>
      </c>
      <c r="D75" s="5">
        <v>1137200501</v>
      </c>
      <c r="E75" s="5">
        <v>2933322137</v>
      </c>
      <c r="F75" s="5">
        <v>12804478460</v>
      </c>
      <c r="G75" s="5">
        <v>7245318281</v>
      </c>
      <c r="I75" s="5">
        <v>39932039129</v>
      </c>
      <c r="J75" s="5">
        <v>30888401611</v>
      </c>
      <c r="K75" s="5">
        <v>156058953519</v>
      </c>
      <c r="L75" s="5">
        <v>29579869549</v>
      </c>
      <c r="M75" s="5">
        <v>9150070819</v>
      </c>
      <c r="N75" s="5">
        <v>2656053820</v>
      </c>
    </row>
    <row r="76" spans="2:14" ht="15.5" x14ac:dyDescent="0.35">
      <c r="C76" t="s">
        <v>94</v>
      </c>
      <c r="D76" s="5">
        <v>1137200501</v>
      </c>
      <c r="E76" s="5">
        <v>2933322137</v>
      </c>
      <c r="F76" s="5">
        <v>12804478460</v>
      </c>
      <c r="G76" s="5">
        <v>7245318281</v>
      </c>
      <c r="I76" s="5">
        <v>39932039129</v>
      </c>
      <c r="J76" s="5">
        <v>30888401611</v>
      </c>
      <c r="K76" s="5">
        <v>156058953519</v>
      </c>
      <c r="L76" s="5">
        <v>29579869549</v>
      </c>
      <c r="M76" s="5">
        <v>9150070819</v>
      </c>
      <c r="N76" s="5">
        <v>2656053820</v>
      </c>
    </row>
    <row r="78" spans="2:14" ht="15.5" x14ac:dyDescent="0.35">
      <c r="B78" t="s">
        <v>95</v>
      </c>
      <c r="C78" t="s">
        <v>96</v>
      </c>
    </row>
    <row r="79" spans="2:14" ht="15.5" x14ac:dyDescent="0.35">
      <c r="C79" t="s">
        <v>97</v>
      </c>
    </row>
    <row r="80" spans="2:14" ht="15.5" x14ac:dyDescent="0.35">
      <c r="C80" t="s">
        <v>20</v>
      </c>
      <c r="D80" s="5">
        <v>109571881208</v>
      </c>
      <c r="E80" s="5">
        <v>112702852125</v>
      </c>
      <c r="F80" s="5">
        <v>124068276915</v>
      </c>
      <c r="G80" s="5">
        <v>131610776854</v>
      </c>
      <c r="I80" s="5">
        <v>124068276915</v>
      </c>
      <c r="J80" s="5">
        <v>139036091080</v>
      </c>
      <c r="K80" s="5">
        <v>32885265303</v>
      </c>
      <c r="L80" s="5">
        <v>29269133503</v>
      </c>
      <c r="M80" s="5">
        <v>21616096312</v>
      </c>
      <c r="N80" s="5">
        <v>3341481890</v>
      </c>
    </row>
    <row r="81" spans="3:14" ht="15.5" x14ac:dyDescent="0.35">
      <c r="C81" t="s">
        <v>98</v>
      </c>
      <c r="D81" s="5">
        <v>19168277050</v>
      </c>
      <c r="E81" s="5">
        <v>19423394967</v>
      </c>
      <c r="F81" s="5">
        <v>32106099594</v>
      </c>
      <c r="G81" s="5">
        <v>21378508780</v>
      </c>
      <c r="I81" s="5">
        <v>32106099594</v>
      </c>
      <c r="J81" s="5">
        <v>17920297695</v>
      </c>
      <c r="K81" s="5">
        <v>25073231612</v>
      </c>
      <c r="L81" s="5">
        <v>15826355104</v>
      </c>
      <c r="M81" s="5">
        <v>13021147613</v>
      </c>
      <c r="N81" s="5">
        <v>9755994016</v>
      </c>
    </row>
    <row r="82" spans="3:14" ht="15.5" x14ac:dyDescent="0.35">
      <c r="C82" t="s">
        <v>247</v>
      </c>
    </row>
    <row r="83" spans="3:14" ht="15.5" x14ac:dyDescent="0.35">
      <c r="C83" t="s">
        <v>99</v>
      </c>
      <c r="D83" s="5">
        <v>85000000</v>
      </c>
      <c r="E83" s="5">
        <v>85000000</v>
      </c>
      <c r="F83" s="5">
        <v>85000000</v>
      </c>
      <c r="G83" s="5">
        <v>85000000</v>
      </c>
      <c r="I83" s="5">
        <v>85000000</v>
      </c>
      <c r="J83" s="5">
        <v>121875100</v>
      </c>
      <c r="K83" s="5">
        <v>76455253</v>
      </c>
      <c r="L83" s="5">
        <v>108761920</v>
      </c>
      <c r="M83" s="5">
        <v>296093100</v>
      </c>
      <c r="N83" s="5">
        <v>107131100</v>
      </c>
    </row>
    <row r="84" spans="3:14" ht="15.5" x14ac:dyDescent="0.35">
      <c r="C84" t="s">
        <v>100</v>
      </c>
      <c r="D84" s="5">
        <v>19168277050</v>
      </c>
      <c r="E84" s="5">
        <v>19423394967</v>
      </c>
      <c r="F84" s="5">
        <v>32106099594</v>
      </c>
      <c r="G84" s="5">
        <v>21378508780</v>
      </c>
      <c r="I84" s="5">
        <v>32106099594</v>
      </c>
      <c r="J84" s="5">
        <v>17920297695</v>
      </c>
      <c r="K84" s="5">
        <v>25073231612</v>
      </c>
      <c r="L84" s="5">
        <v>15826355104</v>
      </c>
      <c r="M84" s="5">
        <v>13021147613</v>
      </c>
      <c r="N84" s="5">
        <v>9755994016</v>
      </c>
    </row>
    <row r="85" spans="3:14" ht="15.5" x14ac:dyDescent="0.35">
      <c r="C85" t="s">
        <v>101</v>
      </c>
      <c r="J85" s="5">
        <v>7001324</v>
      </c>
      <c r="K85" s="5">
        <v>5333334</v>
      </c>
      <c r="N85" s="5">
        <v>26650000</v>
      </c>
    </row>
    <row r="86" spans="3:14" ht="15.5" x14ac:dyDescent="0.35">
      <c r="C86" t="s">
        <v>103</v>
      </c>
      <c r="D86" s="5">
        <v>11681536753</v>
      </c>
      <c r="E86" s="5">
        <v>16839733480</v>
      </c>
      <c r="F86" s="5">
        <v>8717241321</v>
      </c>
      <c r="G86" s="5">
        <v>12053180220</v>
      </c>
      <c r="I86" s="5">
        <v>8717241321</v>
      </c>
      <c r="J86" s="5">
        <v>7391613082</v>
      </c>
      <c r="K86" s="5">
        <v>5987325433</v>
      </c>
      <c r="L86" s="5">
        <v>4003437516</v>
      </c>
      <c r="M86" s="5">
        <v>9750971334</v>
      </c>
      <c r="N86" s="5">
        <v>14240906633</v>
      </c>
    </row>
    <row r="87" spans="3:14" ht="15.5" x14ac:dyDescent="0.35">
      <c r="C87" t="s">
        <v>81</v>
      </c>
      <c r="D87" s="5">
        <v>125153231758</v>
      </c>
      <c r="E87" s="5">
        <v>125153231849</v>
      </c>
      <c r="F87" s="5">
        <v>125675864464</v>
      </c>
      <c r="G87" s="5">
        <v>125778099118</v>
      </c>
      <c r="I87" s="5">
        <v>125675864464</v>
      </c>
      <c r="J87" s="5">
        <v>125718802024</v>
      </c>
      <c r="K87" s="5">
        <v>127027239095</v>
      </c>
      <c r="L87" s="5">
        <v>-329054885</v>
      </c>
      <c r="M87" s="5">
        <v>-81384592</v>
      </c>
      <c r="N87" s="5">
        <v>-116033580</v>
      </c>
    </row>
    <row r="88" spans="3:14" ht="15.5" x14ac:dyDescent="0.35">
      <c r="C88" t="s">
        <v>104</v>
      </c>
      <c r="D88" s="5">
        <v>203131315431</v>
      </c>
      <c r="E88" s="5">
        <v>203969149862</v>
      </c>
      <c r="F88" s="5">
        <v>200591028577</v>
      </c>
      <c r="G88" s="5">
        <v>207279154484</v>
      </c>
      <c r="I88" s="5">
        <v>200591028577</v>
      </c>
      <c r="J88" s="5">
        <v>220715167984</v>
      </c>
      <c r="K88" s="5">
        <v>78649232832</v>
      </c>
      <c r="L88" s="5">
        <v>51596876672</v>
      </c>
      <c r="M88" s="5">
        <v>49182532019</v>
      </c>
      <c r="N88" s="5">
        <v>45418192174</v>
      </c>
    </row>
    <row r="89" spans="3:14" ht="15.5" x14ac:dyDescent="0.35">
      <c r="C89" t="s">
        <v>105</v>
      </c>
    </row>
    <row r="90" spans="3:14" ht="15.5" x14ac:dyDescent="0.35">
      <c r="C90" t="s">
        <v>106</v>
      </c>
      <c r="D90" s="5">
        <v>303940965989</v>
      </c>
      <c r="E90" s="5">
        <v>303335589042</v>
      </c>
      <c r="F90" s="5">
        <v>306632035542</v>
      </c>
      <c r="G90" s="5">
        <v>284035642317</v>
      </c>
      <c r="I90" s="5">
        <v>306632035542</v>
      </c>
      <c r="J90" s="5">
        <v>247276111467</v>
      </c>
      <c r="K90" s="5">
        <v>240733628399</v>
      </c>
      <c r="L90" s="5">
        <v>118246120292</v>
      </c>
      <c r="M90" s="5">
        <v>105045443664</v>
      </c>
      <c r="N90" s="5">
        <v>86596365750</v>
      </c>
    </row>
    <row r="91" spans="3:14" ht="15.5" x14ac:dyDescent="0.35">
      <c r="C91" t="s">
        <v>108</v>
      </c>
      <c r="D91" s="5">
        <v>1279956464</v>
      </c>
      <c r="E91" s="5">
        <v>1279956528</v>
      </c>
      <c r="F91" s="5">
        <v>1274512963</v>
      </c>
      <c r="G91" s="5">
        <v>1316176656</v>
      </c>
      <c r="I91" s="5">
        <v>1274512963</v>
      </c>
      <c r="J91" s="5">
        <v>1407593250</v>
      </c>
      <c r="K91" s="5">
        <v>1587866264</v>
      </c>
      <c r="L91" s="5">
        <v>221878978</v>
      </c>
      <c r="M91" s="5">
        <v>199086221</v>
      </c>
      <c r="N91" s="5">
        <v>224574273</v>
      </c>
    </row>
    <row r="92" spans="3:14" ht="15.5" x14ac:dyDescent="0.35">
      <c r="C92" t="s">
        <v>109</v>
      </c>
      <c r="D92" s="5">
        <v>305236885904</v>
      </c>
      <c r="E92" s="5">
        <v>304639490746</v>
      </c>
      <c r="F92" s="5">
        <v>307938475406</v>
      </c>
      <c r="G92" s="5">
        <v>285391727600</v>
      </c>
      <c r="I92" s="5">
        <v>307938475406</v>
      </c>
      <c r="J92" s="5">
        <v>248750475185</v>
      </c>
      <c r="K92" s="5">
        <v>244488919752</v>
      </c>
      <c r="L92" s="5">
        <v>118595706872</v>
      </c>
      <c r="M92" s="5">
        <v>105244529885</v>
      </c>
      <c r="N92" s="5">
        <v>86820940023</v>
      </c>
    </row>
    <row r="93" spans="3:14" ht="15.5" x14ac:dyDescent="0.35">
      <c r="C93" t="s">
        <v>110</v>
      </c>
      <c r="D93" s="5">
        <v>508368201335</v>
      </c>
      <c r="E93" s="5">
        <v>508608640608</v>
      </c>
      <c r="F93" s="5">
        <v>508529503983</v>
      </c>
      <c r="G93" s="5">
        <v>492670882084</v>
      </c>
      <c r="I93" s="5">
        <v>508529503983</v>
      </c>
      <c r="J93" s="5">
        <v>469465643169</v>
      </c>
      <c r="K93" s="5">
        <v>323138152584</v>
      </c>
      <c r="L93" s="5">
        <v>170192583544</v>
      </c>
      <c r="M93" s="5">
        <v>154427061904</v>
      </c>
      <c r="N93" s="5">
        <v>132239132197</v>
      </c>
    </row>
    <row r="94" spans="3:14" ht="15.5" x14ac:dyDescent="0.35">
      <c r="C94" t="s">
        <v>111</v>
      </c>
    </row>
    <row r="95" spans="3:14" ht="15.5" x14ac:dyDescent="0.35">
      <c r="C95" t="s">
        <v>112</v>
      </c>
    </row>
    <row r="96" spans="3:14" ht="15.5" x14ac:dyDescent="0.35">
      <c r="C96" t="s">
        <v>113</v>
      </c>
      <c r="D96" s="5">
        <v>14948757709</v>
      </c>
      <c r="E96" s="5">
        <v>15464716244</v>
      </c>
      <c r="F96" s="5">
        <v>17068507664</v>
      </c>
      <c r="G96" s="5">
        <v>11943233090</v>
      </c>
      <c r="I96" s="5">
        <v>17068507664</v>
      </c>
      <c r="J96" s="5">
        <v>12383577236</v>
      </c>
      <c r="K96" s="5">
        <v>12314883869</v>
      </c>
      <c r="L96" s="5">
        <v>16409549268</v>
      </c>
      <c r="M96" s="5">
        <v>10724490738</v>
      </c>
      <c r="N96" s="5">
        <v>11346959355</v>
      </c>
    </row>
    <row r="97" spans="3:14" ht="15.5" x14ac:dyDescent="0.35">
      <c r="C97" t="s">
        <v>114</v>
      </c>
    </row>
    <row r="98" spans="3:14" ht="15.5" x14ac:dyDescent="0.35">
      <c r="C98" t="s">
        <v>251</v>
      </c>
      <c r="D98" s="5">
        <v>9680950777</v>
      </c>
      <c r="E98" s="5">
        <v>8270331757</v>
      </c>
      <c r="F98" s="5">
        <v>11202098180</v>
      </c>
      <c r="G98" s="5">
        <v>8994609577</v>
      </c>
      <c r="I98" s="5">
        <v>11202098180</v>
      </c>
      <c r="J98" s="5">
        <v>7964831391</v>
      </c>
      <c r="K98" s="5">
        <v>8328993870</v>
      </c>
      <c r="L98" s="5">
        <v>9347475126</v>
      </c>
      <c r="M98" s="5">
        <v>9067100849</v>
      </c>
      <c r="N98" s="5">
        <v>8959356141</v>
      </c>
    </row>
    <row r="99" spans="3:14" ht="15.5" x14ac:dyDescent="0.35">
      <c r="C99" t="s">
        <v>116</v>
      </c>
      <c r="D99" s="5">
        <v>1145316796</v>
      </c>
      <c r="E99" s="5">
        <v>2889520998</v>
      </c>
      <c r="F99" s="5">
        <v>2172458143</v>
      </c>
      <c r="G99" s="5">
        <v>1258915543</v>
      </c>
      <c r="I99" s="5">
        <v>2172458143</v>
      </c>
      <c r="J99" s="5">
        <v>1107555013</v>
      </c>
      <c r="K99" s="5">
        <v>2932696866</v>
      </c>
      <c r="L99" s="5">
        <v>6059999980</v>
      </c>
      <c r="M99" s="5">
        <v>548948312</v>
      </c>
      <c r="N99" s="5">
        <v>643386722</v>
      </c>
    </row>
    <row r="100" spans="3:14" ht="15.5" x14ac:dyDescent="0.35">
      <c r="C100" t="s">
        <v>117</v>
      </c>
      <c r="D100" s="5">
        <v>190061212</v>
      </c>
      <c r="E100" s="5">
        <v>168368908</v>
      </c>
      <c r="F100" s="5">
        <v>170627162</v>
      </c>
      <c r="G100" s="5">
        <v>57843636</v>
      </c>
      <c r="I100" s="5">
        <v>170627162</v>
      </c>
      <c r="J100" s="5">
        <v>1393565098</v>
      </c>
      <c r="K100" s="5">
        <v>50391972</v>
      </c>
      <c r="L100" s="5">
        <v>212171015</v>
      </c>
      <c r="M100" s="5">
        <v>188307160</v>
      </c>
      <c r="N100" s="5">
        <v>97456876</v>
      </c>
    </row>
    <row r="101" spans="3:14" ht="15.5" x14ac:dyDescent="0.35">
      <c r="C101" t="s">
        <v>115</v>
      </c>
    </row>
    <row r="102" spans="3:14" ht="15.5" x14ac:dyDescent="0.35">
      <c r="C102" t="s">
        <v>252</v>
      </c>
      <c r="D102" s="5">
        <v>85000000</v>
      </c>
      <c r="E102" s="5">
        <v>85000000</v>
      </c>
      <c r="F102" s="5">
        <v>85000000</v>
      </c>
      <c r="G102" s="5">
        <v>85000000</v>
      </c>
      <c r="I102" s="5">
        <v>85000000</v>
      </c>
      <c r="J102" s="5">
        <v>121875100</v>
      </c>
      <c r="K102" s="5">
        <v>76455253</v>
      </c>
      <c r="L102" s="5">
        <v>108761920</v>
      </c>
      <c r="M102" s="5">
        <v>296093100</v>
      </c>
      <c r="N102" s="5">
        <v>107131100</v>
      </c>
    </row>
    <row r="103" spans="3:14" ht="15.5" x14ac:dyDescent="0.35">
      <c r="C103" t="s">
        <v>322</v>
      </c>
    </row>
    <row r="104" spans="3:14" ht="15.5" x14ac:dyDescent="0.35">
      <c r="C104" t="s">
        <v>255</v>
      </c>
      <c r="D104" s="5">
        <v>4660008686</v>
      </c>
      <c r="E104" s="5">
        <v>5412960277</v>
      </c>
      <c r="F104" s="5">
        <v>6671792230</v>
      </c>
      <c r="G104" s="5">
        <v>9085821992</v>
      </c>
      <c r="I104" s="5">
        <v>6671792230</v>
      </c>
      <c r="J104" s="5">
        <v>4135821993</v>
      </c>
      <c r="K104" s="5">
        <v>824684863</v>
      </c>
    </row>
    <row r="105" spans="3:14" ht="15.5" x14ac:dyDescent="0.35">
      <c r="C105" t="s">
        <v>324</v>
      </c>
      <c r="D105" s="5">
        <v>277357684</v>
      </c>
      <c r="E105" s="5">
        <v>386087332</v>
      </c>
      <c r="F105" s="5">
        <v>420869569</v>
      </c>
      <c r="G105" s="5">
        <v>66028345</v>
      </c>
      <c r="I105" s="5">
        <v>420869569</v>
      </c>
      <c r="J105" s="5">
        <v>590121145</v>
      </c>
      <c r="K105" s="5">
        <v>1299832872</v>
      </c>
      <c r="L105" s="5">
        <v>795162158</v>
      </c>
      <c r="N105" s="5">
        <v>551840000</v>
      </c>
    </row>
    <row r="106" spans="3:14" ht="15.5" x14ac:dyDescent="0.35">
      <c r="C106" t="s">
        <v>325</v>
      </c>
      <c r="D106" s="5">
        <v>3276557458</v>
      </c>
      <c r="E106" s="5">
        <v>3376628351</v>
      </c>
      <c r="F106" s="5">
        <v>2858743578</v>
      </c>
      <c r="G106" s="5">
        <v>1018732403</v>
      </c>
      <c r="I106" s="5">
        <v>2858743578</v>
      </c>
      <c r="J106" s="5">
        <v>1782384312</v>
      </c>
      <c r="K106" s="5">
        <v>926345908</v>
      </c>
      <c r="L106" s="5">
        <v>613679246</v>
      </c>
      <c r="M106" s="5">
        <v>574041317</v>
      </c>
      <c r="N106" s="5">
        <v>1539628516</v>
      </c>
    </row>
    <row r="107" spans="3:14" ht="15.5" x14ac:dyDescent="0.35">
      <c r="C107" t="s">
        <v>122</v>
      </c>
      <c r="D107" s="5">
        <v>5975884935</v>
      </c>
      <c r="E107" s="5">
        <v>6837566083</v>
      </c>
      <c r="F107" s="5">
        <v>8087960265</v>
      </c>
      <c r="G107" s="5">
        <v>10099181824</v>
      </c>
      <c r="I107" s="5">
        <v>8087960265</v>
      </c>
      <c r="J107" s="5">
        <v>5578569009</v>
      </c>
      <c r="K107" s="5">
        <v>2877465955</v>
      </c>
      <c r="L107" s="5">
        <v>1896185035</v>
      </c>
      <c r="M107" s="5">
        <v>1341210945</v>
      </c>
      <c r="N107" s="5">
        <v>37680883440</v>
      </c>
    </row>
    <row r="108" spans="3:14" ht="15.5" x14ac:dyDescent="0.35">
      <c r="C108" t="s">
        <v>123</v>
      </c>
      <c r="D108" s="5">
        <v>5975884935</v>
      </c>
      <c r="E108" s="5">
        <v>6837566083</v>
      </c>
      <c r="F108" s="5">
        <v>8087960265</v>
      </c>
      <c r="G108" s="5">
        <v>10099181824</v>
      </c>
      <c r="I108" s="5">
        <v>8087960265</v>
      </c>
      <c r="J108" s="5">
        <v>5578569009</v>
      </c>
      <c r="K108" s="5">
        <v>2877465955</v>
      </c>
      <c r="L108" s="5">
        <v>1896185035</v>
      </c>
      <c r="M108" s="5">
        <v>1341210945</v>
      </c>
      <c r="N108" s="5">
        <v>37680883440</v>
      </c>
    </row>
    <row r="109" spans="3:14" ht="15.5" x14ac:dyDescent="0.35">
      <c r="C109" t="s">
        <v>543</v>
      </c>
      <c r="J109" s="5">
        <v>5995000</v>
      </c>
      <c r="K109" s="5">
        <v>6105000</v>
      </c>
      <c r="L109" s="5">
        <v>238680000</v>
      </c>
      <c r="M109" s="5">
        <v>505847050</v>
      </c>
      <c r="N109" s="5">
        <v>36177565440</v>
      </c>
    </row>
    <row r="110" spans="3:14" ht="15.5" x14ac:dyDescent="0.35">
      <c r="C110" t="s">
        <v>119</v>
      </c>
    </row>
    <row r="111" spans="3:14" ht="15.5" x14ac:dyDescent="0.35">
      <c r="C111" t="s">
        <v>121</v>
      </c>
      <c r="D111" s="5">
        <v>4937366370</v>
      </c>
      <c r="E111" s="5">
        <v>5799047609</v>
      </c>
      <c r="F111" s="5">
        <v>7092661799</v>
      </c>
      <c r="G111" s="5">
        <v>9163532632</v>
      </c>
      <c r="I111" s="5">
        <v>7092661799</v>
      </c>
      <c r="J111" s="5">
        <v>4766584839</v>
      </c>
      <c r="K111" s="5">
        <v>2192172600</v>
      </c>
      <c r="L111" s="5">
        <v>926267592</v>
      </c>
      <c r="N111" s="5">
        <v>551840000</v>
      </c>
    </row>
    <row r="112" spans="3:14" ht="15.5" x14ac:dyDescent="0.35">
      <c r="C112" t="s">
        <v>124</v>
      </c>
      <c r="D112" s="5">
        <v>20924642644</v>
      </c>
      <c r="E112" s="5">
        <v>22302282327</v>
      </c>
      <c r="F112" s="5">
        <v>25156467929</v>
      </c>
      <c r="G112" s="5">
        <v>22042414914</v>
      </c>
      <c r="I112" s="5">
        <v>25156467929</v>
      </c>
      <c r="J112" s="5">
        <v>17962146245</v>
      </c>
      <c r="K112" s="5">
        <v>15192349824</v>
      </c>
      <c r="L112" s="5">
        <v>18305734303</v>
      </c>
      <c r="M112" s="5">
        <v>12065701683</v>
      </c>
      <c r="N112" s="5">
        <v>49027842795</v>
      </c>
    </row>
    <row r="113" spans="2:14" ht="15.5" x14ac:dyDescent="0.35">
      <c r="C113" t="s">
        <v>125</v>
      </c>
    </row>
    <row r="114" spans="2:14" ht="15.5" x14ac:dyDescent="0.35">
      <c r="C114" t="s">
        <v>126</v>
      </c>
      <c r="D114" s="5">
        <v>187500000000</v>
      </c>
      <c r="E114" s="5">
        <v>187500000000</v>
      </c>
      <c r="F114" s="5">
        <v>187500000000</v>
      </c>
      <c r="G114" s="5">
        <v>187500000000</v>
      </c>
      <c r="I114" s="5">
        <v>187500000000</v>
      </c>
      <c r="J114" s="5">
        <v>187500000000</v>
      </c>
      <c r="K114" s="5">
        <v>150000000000</v>
      </c>
      <c r="L114" s="5">
        <v>100000000000</v>
      </c>
      <c r="M114" s="5">
        <v>100000000000</v>
      </c>
      <c r="N114" s="5">
        <v>50000000000</v>
      </c>
    </row>
    <row r="115" spans="2:14" ht="15.5" x14ac:dyDescent="0.35">
      <c r="C115" t="s">
        <v>127</v>
      </c>
      <c r="D115" s="5">
        <v>78039558507</v>
      </c>
      <c r="E115" s="5">
        <v>78039558507</v>
      </c>
      <c r="F115" s="5">
        <v>78039558507</v>
      </c>
      <c r="G115" s="5">
        <v>78039558507</v>
      </c>
      <c r="I115" s="5">
        <v>78039558507</v>
      </c>
      <c r="J115" s="5">
        <v>78039558507</v>
      </c>
    </row>
    <row r="116" spans="2:14" ht="15.5" x14ac:dyDescent="0.35">
      <c r="C116" t="s">
        <v>128</v>
      </c>
      <c r="D116" s="5">
        <v>221904000184</v>
      </c>
      <c r="E116" s="5">
        <v>220766799774</v>
      </c>
      <c r="F116" s="5">
        <v>217833477547</v>
      </c>
      <c r="G116" s="5">
        <v>205088908663</v>
      </c>
      <c r="I116" s="5">
        <v>217833477547</v>
      </c>
      <c r="J116" s="5">
        <v>185963938418</v>
      </c>
      <c r="K116" s="5">
        <v>157945802760</v>
      </c>
      <c r="L116" s="5">
        <v>51886849241</v>
      </c>
      <c r="M116" s="5">
        <v>42361360221</v>
      </c>
      <c r="N116" s="5">
        <v>33211289402</v>
      </c>
    </row>
    <row r="117" spans="2:14" ht="15.5" x14ac:dyDescent="0.35">
      <c r="C117" t="s">
        <v>257</v>
      </c>
      <c r="D117" s="5">
        <v>17135879573</v>
      </c>
      <c r="E117" s="5">
        <v>17135879573</v>
      </c>
      <c r="F117" s="5">
        <v>14279899644</v>
      </c>
      <c r="G117" s="5">
        <v>7840531908</v>
      </c>
      <c r="I117" s="5">
        <v>14279899644</v>
      </c>
      <c r="J117" s="5">
        <v>7840531908</v>
      </c>
      <c r="K117" s="5">
        <v>2100000000</v>
      </c>
      <c r="L117" s="5">
        <v>100000000</v>
      </c>
      <c r="M117" s="5">
        <v>100000000</v>
      </c>
      <c r="N117" s="5">
        <v>100000000</v>
      </c>
    </row>
    <row r="118" spans="2:14" ht="15.5" x14ac:dyDescent="0.35">
      <c r="C118" t="s">
        <v>258</v>
      </c>
      <c r="D118" s="5">
        <v>79614888853</v>
      </c>
      <c r="E118" s="5">
        <v>78477688352</v>
      </c>
      <c r="F118" s="5">
        <v>77877713439</v>
      </c>
      <c r="G118" s="5">
        <v>71470277637</v>
      </c>
      <c r="I118" s="5">
        <v>77877713439</v>
      </c>
      <c r="J118" s="5">
        <v>52404604486</v>
      </c>
      <c r="K118" s="5">
        <v>28818563665</v>
      </c>
      <c r="L118" s="5">
        <v>52115904126</v>
      </c>
      <c r="M118" s="5">
        <v>42342744813</v>
      </c>
      <c r="N118" s="5">
        <v>33227322982</v>
      </c>
    </row>
    <row r="119" spans="2:14" ht="15.5" x14ac:dyDescent="0.35">
      <c r="C119" t="s">
        <v>259</v>
      </c>
      <c r="D119" s="5">
        <v>221904000184</v>
      </c>
      <c r="E119" s="5">
        <v>220766799774</v>
      </c>
      <c r="F119" s="5">
        <v>217833477547</v>
      </c>
      <c r="G119" s="5">
        <v>205088908663</v>
      </c>
      <c r="I119" s="5">
        <v>217833477547</v>
      </c>
      <c r="J119" s="5">
        <v>185963938418</v>
      </c>
      <c r="K119" s="5">
        <v>157945802760</v>
      </c>
      <c r="L119" s="5">
        <v>51886849241</v>
      </c>
      <c r="M119" s="5">
        <v>42361360221</v>
      </c>
      <c r="N119" s="5">
        <v>33211289402</v>
      </c>
    </row>
    <row r="120" spans="2:14" ht="15.5" x14ac:dyDescent="0.35">
      <c r="C120" t="s">
        <v>10</v>
      </c>
      <c r="D120" s="5">
        <v>487443558691</v>
      </c>
      <c r="E120" s="5">
        <v>486306358281</v>
      </c>
      <c r="F120" s="5">
        <v>483373036054</v>
      </c>
      <c r="G120" s="5">
        <v>470628467170</v>
      </c>
      <c r="I120" s="5">
        <v>483373036054</v>
      </c>
      <c r="J120" s="5">
        <v>451503496925</v>
      </c>
      <c r="K120" s="5">
        <v>307945802760</v>
      </c>
      <c r="L120" s="5">
        <v>151886849241</v>
      </c>
      <c r="M120" s="5">
        <v>142361360221</v>
      </c>
      <c r="N120" s="5">
        <v>83211289402</v>
      </c>
    </row>
    <row r="121" spans="2:14" ht="15.5" x14ac:dyDescent="0.35">
      <c r="C121" t="s">
        <v>129</v>
      </c>
      <c r="D121" s="5">
        <v>508368201335</v>
      </c>
      <c r="E121" s="5">
        <v>508608640608</v>
      </c>
      <c r="F121" s="5">
        <v>508529503983</v>
      </c>
      <c r="G121" s="5">
        <v>492670882084</v>
      </c>
      <c r="I121" s="5">
        <v>508529503983</v>
      </c>
      <c r="J121" s="5">
        <v>469465643170</v>
      </c>
      <c r="K121" s="5">
        <v>323138152584</v>
      </c>
      <c r="L121" s="5">
        <v>170192583544</v>
      </c>
      <c r="M121" s="5">
        <v>154427061904</v>
      </c>
      <c r="N121" s="5">
        <v>132239132197</v>
      </c>
    </row>
    <row r="122" spans="2:14" ht="15.5" x14ac:dyDescent="0.35">
      <c r="C122" t="s">
        <v>130</v>
      </c>
      <c r="D122" s="5">
        <v>3750000000</v>
      </c>
      <c r="E122" s="5">
        <v>3750000000</v>
      </c>
      <c r="F122" s="5">
        <v>3750000000</v>
      </c>
      <c r="G122" s="5">
        <v>3750000000</v>
      </c>
      <c r="I122" s="5">
        <v>3750000000</v>
      </c>
      <c r="J122" s="5">
        <v>3750000000</v>
      </c>
      <c r="K122" s="5">
        <v>100000</v>
      </c>
      <c r="L122" s="5">
        <v>100000</v>
      </c>
      <c r="M122" s="5">
        <v>100000</v>
      </c>
      <c r="N122" s="5">
        <v>50000</v>
      </c>
    </row>
    <row r="124" spans="2:14" ht="15.5" x14ac:dyDescent="0.35">
      <c r="B124" t="s">
        <v>131</v>
      </c>
      <c r="C124" t="s">
        <v>132</v>
      </c>
      <c r="D124" s="5">
        <v>-966787233</v>
      </c>
      <c r="E124" s="5">
        <v>-772754194</v>
      </c>
      <c r="F124" s="5">
        <v>17117422504</v>
      </c>
      <c r="G124" s="5">
        <v>18857366475</v>
      </c>
      <c r="I124" s="5">
        <v>32465717731</v>
      </c>
      <c r="J124" s="5">
        <v>46033158361</v>
      </c>
      <c r="K124" s="5">
        <v>25740354360</v>
      </c>
      <c r="L124" s="5">
        <v>47158234738</v>
      </c>
      <c r="M124" s="5">
        <v>23670485475</v>
      </c>
      <c r="N124" s="5">
        <v>8176115430</v>
      </c>
    </row>
    <row r="125" spans="2:14" ht="15.5" x14ac:dyDescent="0.35">
      <c r="C125" t="s">
        <v>363</v>
      </c>
      <c r="D125" s="5">
        <v>33578286050</v>
      </c>
      <c r="E125" s="5">
        <v>47580010481</v>
      </c>
      <c r="F125" s="5">
        <v>53497795400</v>
      </c>
      <c r="G125" s="5">
        <v>59304606324</v>
      </c>
      <c r="I125" s="5">
        <v>199360293024</v>
      </c>
      <c r="J125" s="5">
        <v>179469929387</v>
      </c>
      <c r="K125" s="5">
        <v>140299247886</v>
      </c>
      <c r="L125" s="5">
        <v>129195426128</v>
      </c>
      <c r="M125" s="5">
        <v>93826144633</v>
      </c>
      <c r="N125" s="5">
        <v>62000547008</v>
      </c>
    </row>
    <row r="126" spans="2:14" ht="15.5" x14ac:dyDescent="0.35">
      <c r="C126" t="s">
        <v>465</v>
      </c>
      <c r="D126" s="5">
        <v>-34808159850</v>
      </c>
      <c r="E126" s="5">
        <v>-48720799151</v>
      </c>
      <c r="F126" s="5">
        <v>-34261301062</v>
      </c>
      <c r="G126" s="5">
        <v>-38137086488</v>
      </c>
      <c r="I126" s="5">
        <v>-158353345026</v>
      </c>
      <c r="J126" s="5">
        <v>-121386709006</v>
      </c>
      <c r="K126" s="5">
        <v>-86701191838</v>
      </c>
      <c r="L126" s="5">
        <v>-82247791403</v>
      </c>
      <c r="M126" s="5">
        <v>-51481807676</v>
      </c>
      <c r="N126" s="5">
        <v>-28416926164</v>
      </c>
    </row>
    <row r="127" spans="2:14" ht="15.5" x14ac:dyDescent="0.35">
      <c r="C127" t="s">
        <v>724</v>
      </c>
      <c r="M127" s="5">
        <v>-1401698250</v>
      </c>
      <c r="N127" s="5">
        <v>-8445608131</v>
      </c>
    </row>
    <row r="128" spans="2:14" ht="15.5" x14ac:dyDescent="0.35">
      <c r="C128" t="s">
        <v>365</v>
      </c>
      <c r="M128" s="5">
        <v>-14246907156</v>
      </c>
      <c r="N128" s="5">
        <v>-13497864967</v>
      </c>
    </row>
    <row r="129" spans="3:14" ht="15.5" x14ac:dyDescent="0.35">
      <c r="C129" t="s">
        <v>415</v>
      </c>
      <c r="D129" s="5">
        <v>2685516846</v>
      </c>
      <c r="E129" s="5">
        <v>919549594</v>
      </c>
      <c r="F129" s="5">
        <v>726075798</v>
      </c>
      <c r="G129" s="5">
        <v>752799906</v>
      </c>
      <c r="I129" s="5">
        <v>2946932246</v>
      </c>
      <c r="J129" s="5">
        <v>1703062257</v>
      </c>
      <c r="K129" s="5">
        <v>643342134</v>
      </c>
      <c r="L129" s="5">
        <v>101740667</v>
      </c>
      <c r="M129" s="5">
        <v>55472915</v>
      </c>
      <c r="N129" s="5">
        <v>20512761</v>
      </c>
    </row>
    <row r="130" spans="3:14" ht="15.5" x14ac:dyDescent="0.35">
      <c r="C130" t="s">
        <v>366</v>
      </c>
      <c r="D130" s="5">
        <v>-490666337</v>
      </c>
      <c r="E130" s="5">
        <v>-349019780</v>
      </c>
      <c r="F130" s="5">
        <v>-465020813</v>
      </c>
      <c r="G130" s="5">
        <v>-617895002</v>
      </c>
      <c r="I130" s="5">
        <v>-1686210188</v>
      </c>
      <c r="J130" s="5">
        <v>-1693638447</v>
      </c>
      <c r="K130" s="5">
        <v>-133050590</v>
      </c>
      <c r="L130" s="5">
        <v>-75727359</v>
      </c>
      <c r="M130" s="5">
        <v>-134242704</v>
      </c>
      <c r="N130" s="5">
        <v>-95131045</v>
      </c>
    </row>
    <row r="131" spans="3:14" ht="15.5" x14ac:dyDescent="0.35">
      <c r="C131" t="s">
        <v>263</v>
      </c>
      <c r="D131" s="5">
        <v>-1890484387</v>
      </c>
      <c r="E131" s="5">
        <v>-202495338</v>
      </c>
      <c r="F131" s="5">
        <v>-2750623237</v>
      </c>
      <c r="G131" s="5">
        <v>-2269029694</v>
      </c>
      <c r="I131" s="5">
        <v>-9808953649</v>
      </c>
      <c r="J131" s="5">
        <v>-11954129321</v>
      </c>
      <c r="K131" s="5">
        <v>-13034897872</v>
      </c>
      <c r="L131" s="5">
        <v>-1340504581</v>
      </c>
      <c r="M131" s="5">
        <v>-3287230473</v>
      </c>
      <c r="N131" s="5">
        <v>-3932785836</v>
      </c>
    </row>
    <row r="132" spans="3:14" ht="15.5" x14ac:dyDescent="0.35">
      <c r="C132" t="s">
        <v>391</v>
      </c>
      <c r="D132" s="5">
        <v>-41279555</v>
      </c>
      <c r="F132" s="5">
        <v>370496418</v>
      </c>
      <c r="G132" s="5">
        <v>-176028571</v>
      </c>
      <c r="I132" s="5">
        <v>7001324</v>
      </c>
      <c r="J132" s="5">
        <v>-105356509</v>
      </c>
      <c r="K132" s="5">
        <v>-15333095360</v>
      </c>
      <c r="L132" s="5">
        <v>1525091286</v>
      </c>
      <c r="M132" s="5">
        <v>340754186</v>
      </c>
      <c r="N132" s="5">
        <v>543371804</v>
      </c>
    </row>
    <row r="133" spans="3:14" ht="15.5" x14ac:dyDescent="0.35">
      <c r="C133" t="s">
        <v>139</v>
      </c>
      <c r="D133" s="5">
        <v>-966655166</v>
      </c>
      <c r="E133" s="5">
        <v>-775729418</v>
      </c>
      <c r="F133" s="5">
        <v>-224431546</v>
      </c>
      <c r="G133" s="5">
        <v>-3542889103</v>
      </c>
      <c r="I133" s="5">
        <v>-4666058773</v>
      </c>
      <c r="J133" s="5">
        <v>118124374080</v>
      </c>
      <c r="K133" s="5">
        <v>-696280481</v>
      </c>
      <c r="L133" s="5">
        <v>-19522747492</v>
      </c>
      <c r="M133" s="5">
        <v>12810854411</v>
      </c>
      <c r="N133" s="5">
        <v>986531006</v>
      </c>
    </row>
    <row r="134" spans="3:14" ht="15.5" x14ac:dyDescent="0.35">
      <c r="C134" t="s">
        <v>140</v>
      </c>
      <c r="D134" s="5">
        <v>-1197528518</v>
      </c>
      <c r="E134" s="5">
        <v>-9816941178</v>
      </c>
      <c r="F134" s="5">
        <v>-24435490900</v>
      </c>
      <c r="G134" s="5">
        <v>-7246108149</v>
      </c>
      <c r="I134" s="5">
        <v>-42767473122</v>
      </c>
      <c r="J134" s="5">
        <v>-58006706664</v>
      </c>
      <c r="K134" s="5">
        <v>-21427942079</v>
      </c>
      <c r="L134" s="5">
        <v>-19982450055</v>
      </c>
      <c r="M134" s="5">
        <v>-18206725464</v>
      </c>
      <c r="N134" s="5">
        <v>-10411193329</v>
      </c>
    </row>
    <row r="135" spans="3:14" ht="15.5" x14ac:dyDescent="0.35">
      <c r="C135" t="s">
        <v>143</v>
      </c>
      <c r="D135" s="5">
        <v>1989195940</v>
      </c>
      <c r="E135" s="5">
        <v>-3638881912</v>
      </c>
      <c r="F135" s="5">
        <v>6452705566</v>
      </c>
      <c r="G135" s="5">
        <v>-14819549677</v>
      </c>
      <c r="I135" s="5">
        <v>-11879276656</v>
      </c>
      <c r="J135" s="5">
        <v>-18705818760</v>
      </c>
      <c r="K135" s="5">
        <v>-9323051687</v>
      </c>
      <c r="L135" s="5">
        <v>-19082695566</v>
      </c>
      <c r="M135" s="5">
        <v>-16738177499</v>
      </c>
      <c r="N135" s="5">
        <v>-4383020278</v>
      </c>
    </row>
    <row r="136" spans="3:14" ht="15.5" x14ac:dyDescent="0.35">
      <c r="C136" t="s">
        <v>1142</v>
      </c>
      <c r="D136" s="5">
        <v>-2905816301</v>
      </c>
      <c r="E136" s="5">
        <v>3655816301</v>
      </c>
      <c r="J136" s="5">
        <v>1124909911</v>
      </c>
      <c r="L136" s="5">
        <v>422342342</v>
      </c>
      <c r="M136" s="5">
        <v>727273</v>
      </c>
      <c r="N136" s="5">
        <v>90000000</v>
      </c>
    </row>
    <row r="137" spans="3:14" ht="15.5" x14ac:dyDescent="0.35">
      <c r="C137" t="s">
        <v>368</v>
      </c>
      <c r="D137" s="5">
        <v>-280908157</v>
      </c>
      <c r="E137" s="5">
        <v>-9833875567</v>
      </c>
      <c r="F137" s="5">
        <v>-30888196466</v>
      </c>
      <c r="G137" s="5">
        <v>7573441528</v>
      </c>
      <c r="I137" s="5">
        <v>-30888196466</v>
      </c>
      <c r="J137" s="5">
        <v>-40425797815</v>
      </c>
      <c r="K137" s="5">
        <v>-12104890392</v>
      </c>
      <c r="L137" s="5">
        <v>-1322096831</v>
      </c>
      <c r="M137" s="5">
        <v>-1469275238</v>
      </c>
      <c r="N137" s="5">
        <v>-7768173051</v>
      </c>
    </row>
    <row r="138" spans="3:14" ht="15.5" x14ac:dyDescent="0.35">
      <c r="C138" t="s">
        <v>1207</v>
      </c>
      <c r="N138" s="5">
        <v>1650000000</v>
      </c>
    </row>
    <row r="139" spans="3:14" ht="15.5" x14ac:dyDescent="0.35">
      <c r="C139" t="s">
        <v>148</v>
      </c>
      <c r="D139" s="5">
        <v>-966655166</v>
      </c>
      <c r="E139" s="5">
        <v>-775729418</v>
      </c>
      <c r="F139" s="5">
        <v>-224431546</v>
      </c>
      <c r="G139" s="5">
        <v>-3542889103</v>
      </c>
      <c r="I139" s="5">
        <v>-4666058773</v>
      </c>
      <c r="J139" s="5">
        <v>118124374080</v>
      </c>
      <c r="K139" s="5">
        <v>-696280481</v>
      </c>
      <c r="L139" s="5">
        <v>-19522747492</v>
      </c>
      <c r="M139" s="5">
        <v>12810854411</v>
      </c>
      <c r="N139" s="5">
        <v>986531006</v>
      </c>
    </row>
    <row r="140" spans="3:14" ht="15.5" x14ac:dyDescent="0.35">
      <c r="C140" t="s">
        <v>289</v>
      </c>
      <c r="D140" s="5">
        <v>-202267348</v>
      </c>
      <c r="E140" s="5">
        <v>-237645871</v>
      </c>
      <c r="F140" s="5">
        <v>342647638</v>
      </c>
      <c r="G140" s="5">
        <v>-205594961</v>
      </c>
      <c r="I140" s="5">
        <v>-192948839</v>
      </c>
      <c r="J140" s="5">
        <v>-752402301</v>
      </c>
      <c r="K140" s="5">
        <v>570022239</v>
      </c>
      <c r="L140" s="5">
        <v>798800087</v>
      </c>
      <c r="M140" s="5">
        <v>-1517427199</v>
      </c>
      <c r="N140" s="5">
        <v>-242148994</v>
      </c>
    </row>
    <row r="141" spans="3:14" ht="15.5" x14ac:dyDescent="0.35">
      <c r="C141" t="s">
        <v>280</v>
      </c>
      <c r="J141" s="5">
        <v>120000000000</v>
      </c>
    </row>
    <row r="142" spans="3:14" ht="15.5" x14ac:dyDescent="0.35">
      <c r="C142" t="s">
        <v>625</v>
      </c>
      <c r="D142" s="5">
        <v>531519774</v>
      </c>
      <c r="E142" s="5">
        <v>-531519774</v>
      </c>
      <c r="F142" s="5">
        <v>788148232</v>
      </c>
      <c r="G142" s="5">
        <v>4161851768</v>
      </c>
      <c r="I142" s="5">
        <v>4950000000</v>
      </c>
      <c r="J142" s="5">
        <v>5000000000</v>
      </c>
      <c r="K142" s="5">
        <v>1000000000</v>
      </c>
    </row>
    <row r="143" spans="3:14" ht="15.5" x14ac:dyDescent="0.35">
      <c r="C143" t="s">
        <v>607</v>
      </c>
      <c r="D143" s="5">
        <v>-1284471365</v>
      </c>
      <c r="G143" s="5">
        <v>521041201</v>
      </c>
      <c r="I143" s="5">
        <v>-5995000</v>
      </c>
      <c r="J143" s="5">
        <v>-110000</v>
      </c>
      <c r="K143" s="5">
        <v>-232575000</v>
      </c>
      <c r="L143" s="5">
        <v>-267167050</v>
      </c>
      <c r="M143" s="5">
        <v>-35671718390</v>
      </c>
      <c r="N143" s="5">
        <v>238680000</v>
      </c>
    </row>
    <row r="144" spans="3:14" ht="15.5" x14ac:dyDescent="0.35">
      <c r="C144" t="s">
        <v>341</v>
      </c>
      <c r="N144" s="5">
        <v>990000000</v>
      </c>
    </row>
    <row r="145" spans="2:14" ht="15.5" x14ac:dyDescent="0.35">
      <c r="C145" t="s">
        <v>337</v>
      </c>
      <c r="J145" s="5">
        <v>-2426713773</v>
      </c>
      <c r="K145" s="5">
        <v>-2033727720</v>
      </c>
    </row>
    <row r="146" spans="2:14" ht="15.5" x14ac:dyDescent="0.35">
      <c r="C146" t="s">
        <v>1034</v>
      </c>
      <c r="M146" s="5">
        <v>50000000000</v>
      </c>
    </row>
    <row r="147" spans="2:14" ht="15.5" x14ac:dyDescent="0.35">
      <c r="C147" t="s">
        <v>343</v>
      </c>
      <c r="D147" s="5">
        <v>-11436227</v>
      </c>
      <c r="E147" s="5">
        <v>-6563773</v>
      </c>
      <c r="F147" s="5">
        <v>-33338029</v>
      </c>
      <c r="G147" s="5">
        <v>36000000</v>
      </c>
      <c r="I147" s="5">
        <v>-33338029</v>
      </c>
      <c r="J147" s="5">
        <v>-36000000</v>
      </c>
    </row>
    <row r="148" spans="2:14" ht="15.5" x14ac:dyDescent="0.35">
      <c r="C148" t="s">
        <v>1558</v>
      </c>
      <c r="F148" s="5">
        <v>-612482</v>
      </c>
      <c r="G148" s="5">
        <v>-8061887518</v>
      </c>
      <c r="I148" s="5">
        <v>-8062500000</v>
      </c>
      <c r="J148" s="5">
        <v>-2870265953</v>
      </c>
      <c r="L148" s="5">
        <v>-20054380529</v>
      </c>
    </row>
    <row r="149" spans="2:14" ht="15.5" x14ac:dyDescent="0.35">
      <c r="C149" t="s">
        <v>335</v>
      </c>
      <c r="F149" s="5">
        <v>-1321276905</v>
      </c>
      <c r="I149" s="5">
        <v>-1321276905</v>
      </c>
      <c r="J149" s="5">
        <v>-790133893</v>
      </c>
    </row>
    <row r="150" spans="2:14" ht="15.5" x14ac:dyDescent="0.35">
      <c r="C150" t="s">
        <v>487</v>
      </c>
      <c r="G150" s="5">
        <v>5700407</v>
      </c>
    </row>
    <row r="151" spans="2:14" ht="15.5" x14ac:dyDescent="0.35">
      <c r="C151" t="s">
        <v>157</v>
      </c>
      <c r="D151" s="5">
        <v>-3130970917</v>
      </c>
      <c r="E151" s="5">
        <v>-11365424790</v>
      </c>
      <c r="F151" s="5">
        <v>-7542499942</v>
      </c>
      <c r="G151" s="5">
        <v>8068369223</v>
      </c>
      <c r="I151" s="5">
        <v>-14967814164</v>
      </c>
      <c r="J151" s="5">
        <v>106150825777</v>
      </c>
      <c r="K151" s="5">
        <v>3616131800</v>
      </c>
      <c r="L151" s="5">
        <v>7653037191</v>
      </c>
      <c r="M151" s="5">
        <v>18274614422</v>
      </c>
      <c r="N151" s="5">
        <v>-1248546893</v>
      </c>
    </row>
    <row r="152" spans="2:14" ht="15.5" x14ac:dyDescent="0.35">
      <c r="C152" t="s">
        <v>158</v>
      </c>
      <c r="E152" s="5">
        <v>124068276915</v>
      </c>
      <c r="F152" s="5">
        <v>1</v>
      </c>
      <c r="I152" s="5">
        <v>139036091080</v>
      </c>
      <c r="J152" s="5">
        <v>32885265303</v>
      </c>
      <c r="K152" s="5">
        <v>29269133503</v>
      </c>
      <c r="L152" s="5">
        <v>21616096312</v>
      </c>
      <c r="M152" s="5">
        <v>3341481890</v>
      </c>
      <c r="N152" s="5">
        <v>4590028783</v>
      </c>
    </row>
    <row r="153" spans="2:14" ht="15.5" x14ac:dyDescent="0.35">
      <c r="C153" t="s">
        <v>159</v>
      </c>
      <c r="D153" s="5">
        <v>-3130970917</v>
      </c>
      <c r="E153" s="5">
        <v>112702852125</v>
      </c>
      <c r="F153" s="5">
        <v>-7542499941</v>
      </c>
      <c r="G153" s="5">
        <v>8068369223</v>
      </c>
      <c r="I153" s="5">
        <v>124068276916</v>
      </c>
      <c r="J153" s="5">
        <v>139036091080</v>
      </c>
      <c r="K153" s="5">
        <v>32885265303</v>
      </c>
      <c r="L153" s="5">
        <v>29269133503</v>
      </c>
      <c r="M153" s="5">
        <v>21616096312</v>
      </c>
      <c r="N153" s="5">
        <v>3341481890</v>
      </c>
    </row>
    <row r="155" spans="2:14" ht="15.5" x14ac:dyDescent="0.35">
      <c r="B155" t="s">
        <v>160</v>
      </c>
      <c r="C155" t="s">
        <v>12</v>
      </c>
      <c r="D155" s="5">
        <v>3750000000</v>
      </c>
      <c r="E155" s="5">
        <v>3750000000</v>
      </c>
      <c r="F155" s="5">
        <v>3750000000</v>
      </c>
      <c r="G155" s="5">
        <v>3750000000</v>
      </c>
      <c r="I155" s="5">
        <v>3750000000</v>
      </c>
      <c r="J155" s="5">
        <v>3750000000</v>
      </c>
      <c r="K155" s="5">
        <v>0</v>
      </c>
      <c r="L155" s="5">
        <v>0</v>
      </c>
      <c r="M155" s="5">
        <v>0</v>
      </c>
      <c r="N155" s="5">
        <v>0</v>
      </c>
    </row>
    <row r="156" spans="2:14" ht="15.5" x14ac:dyDescent="0.35">
      <c r="C156" t="s">
        <v>161</v>
      </c>
      <c r="D156" s="6">
        <v>0.3</v>
      </c>
      <c r="E156" s="6">
        <v>0.92</v>
      </c>
      <c r="F156" s="6">
        <v>3.43</v>
      </c>
      <c r="G156" s="6">
        <v>1.93</v>
      </c>
    </row>
    <row r="157" spans="2:14" ht="15.5" x14ac:dyDescent="0.35">
      <c r="C157" t="s">
        <v>162</v>
      </c>
      <c r="D157" s="6">
        <v>393.33</v>
      </c>
      <c r="E157" s="6">
        <v>173.91</v>
      </c>
      <c r="F157" s="6">
        <v>59.48</v>
      </c>
      <c r="G157" s="6">
        <v>93.26</v>
      </c>
    </row>
    <row r="158" spans="2:14" ht="15.5" x14ac:dyDescent="0.35">
      <c r="C158" t="s">
        <v>61</v>
      </c>
      <c r="D158" s="6">
        <v>9.4700000000000006</v>
      </c>
      <c r="E158" s="6">
        <v>17.239999999999998</v>
      </c>
      <c r="F158" s="6">
        <v>11.92</v>
      </c>
      <c r="G158" s="6">
        <v>14.05</v>
      </c>
    </row>
    <row r="159" spans="2:14" ht="15.5" x14ac:dyDescent="0.35">
      <c r="C159" t="s">
        <v>163</v>
      </c>
      <c r="D159" s="5">
        <v>2550000000</v>
      </c>
      <c r="E159" s="5">
        <v>6560000000</v>
      </c>
      <c r="F159" s="5">
        <v>18710000000</v>
      </c>
      <c r="G159" s="5">
        <v>11850000000</v>
      </c>
    </row>
    <row r="160" spans="2:14" ht="15.5" x14ac:dyDescent="0.35">
      <c r="C160" t="s">
        <v>164</v>
      </c>
      <c r="D160" s="6">
        <v>2.2000000000000001E-3</v>
      </c>
      <c r="E160" s="6">
        <v>6.8000000000000005E-3</v>
      </c>
      <c r="F160" s="6">
        <v>2.53E-2</v>
      </c>
      <c r="G160" s="6">
        <v>1.47E-2</v>
      </c>
    </row>
    <row r="161" spans="3:7" ht="15.5" x14ac:dyDescent="0.35">
      <c r="C161" t="s">
        <v>165</v>
      </c>
      <c r="D161" s="6">
        <v>2.3E-3</v>
      </c>
      <c r="E161" s="6">
        <v>7.0999999999999995E-3</v>
      </c>
      <c r="F161" s="6">
        <v>2.6600000000000002E-2</v>
      </c>
      <c r="G161" s="6">
        <v>1.54E-2</v>
      </c>
    </row>
    <row r="162" spans="3:7" ht="15.5" x14ac:dyDescent="0.35">
      <c r="C162" t="s">
        <v>166</v>
      </c>
      <c r="D162" s="6">
        <v>-1.5E-3</v>
      </c>
      <c r="E162" s="6">
        <v>7.7000000000000002E-3</v>
      </c>
      <c r="F162" s="6">
        <v>3.3000000000000002E-2</v>
      </c>
      <c r="G162" s="6">
        <v>1.9299999999999998E-2</v>
      </c>
    </row>
    <row r="163" spans="3:7" ht="15.5" x14ac:dyDescent="0.35">
      <c r="C163" t="s">
        <v>167</v>
      </c>
      <c r="D163" s="6">
        <v>-1.56</v>
      </c>
      <c r="E163" s="6">
        <v>10.82</v>
      </c>
      <c r="F163" s="6">
        <v>34.979999999999997</v>
      </c>
      <c r="G163" s="6">
        <v>14.86</v>
      </c>
    </row>
    <row r="164" spans="3:7" ht="15.5" x14ac:dyDescent="0.35">
      <c r="C164" t="s">
        <v>168</v>
      </c>
      <c r="D164" s="5">
        <v>487000000000</v>
      </c>
      <c r="E164" s="5">
        <v>486000000000</v>
      </c>
      <c r="F164" s="5">
        <v>483000000000</v>
      </c>
      <c r="G164" s="5">
        <v>471000000000</v>
      </c>
    </row>
    <row r="165" spans="3:7" ht="15.5" x14ac:dyDescent="0.35">
      <c r="C165" t="s">
        <v>169</v>
      </c>
      <c r="D165" s="6">
        <v>0.91</v>
      </c>
      <c r="E165" s="6">
        <v>1.23</v>
      </c>
      <c r="F165" s="6">
        <v>1.58</v>
      </c>
      <c r="G165" s="6">
        <v>1.43</v>
      </c>
    </row>
    <row r="166" spans="3:7" ht="15.5" x14ac:dyDescent="0.35">
      <c r="C166" t="s">
        <v>170</v>
      </c>
      <c r="D166" s="6">
        <v>129.97999999999999</v>
      </c>
      <c r="E166" s="6">
        <v>129.68</v>
      </c>
      <c r="F166" s="6">
        <v>128.9</v>
      </c>
      <c r="G166" s="6">
        <v>125.5</v>
      </c>
    </row>
    <row r="167" spans="3:7" ht="15.5" x14ac:dyDescent="0.35">
      <c r="C167" t="s">
        <v>171</v>
      </c>
      <c r="D167" s="6">
        <v>0.91</v>
      </c>
      <c r="E167" s="6">
        <v>1.23</v>
      </c>
      <c r="F167" s="6">
        <v>1.58</v>
      </c>
      <c r="G167" s="6">
        <v>1.43</v>
      </c>
    </row>
    <row r="168" spans="3:7" ht="15.5" x14ac:dyDescent="0.35">
      <c r="C168" t="s">
        <v>172</v>
      </c>
      <c r="D168" s="6">
        <v>129.97999999999999</v>
      </c>
      <c r="E168" s="6">
        <v>129.68</v>
      </c>
      <c r="F168" s="6">
        <v>128.9</v>
      </c>
      <c r="G168" s="6">
        <v>125.5</v>
      </c>
    </row>
    <row r="169" spans="3:7" ht="15.5" x14ac:dyDescent="0.35">
      <c r="C169" t="s">
        <v>173</v>
      </c>
      <c r="D169" s="5">
        <v>3000000000</v>
      </c>
      <c r="E169" s="5">
        <v>3000000000</v>
      </c>
      <c r="F169" s="5">
        <v>3000000000</v>
      </c>
      <c r="G169" s="5">
        <v>1000000000</v>
      </c>
    </row>
    <row r="170" spans="3:7" ht="15.5" x14ac:dyDescent="0.35">
      <c r="C170" t="s">
        <v>174</v>
      </c>
      <c r="D170" s="5">
        <v>5000000000</v>
      </c>
      <c r="E170" s="5">
        <v>6000000000</v>
      </c>
      <c r="F170" s="5">
        <v>7000000000</v>
      </c>
      <c r="G170" s="5">
        <v>9000000000</v>
      </c>
    </row>
    <row r="171" spans="3:7" ht="15.5" x14ac:dyDescent="0.35">
      <c r="C171" t="s">
        <v>175</v>
      </c>
      <c r="D171" s="5">
        <v>487000000000</v>
      </c>
      <c r="E171" s="5">
        <v>486000000000</v>
      </c>
      <c r="F171" s="5">
        <v>483000000000</v>
      </c>
      <c r="G171" s="5">
        <v>471000000000</v>
      </c>
    </row>
    <row r="172" spans="3:7" ht="15.5" x14ac:dyDescent="0.35">
      <c r="C172" t="s">
        <v>24</v>
      </c>
      <c r="D172" s="5">
        <v>8000000000</v>
      </c>
      <c r="E172" s="5">
        <v>9000000000</v>
      </c>
      <c r="F172" s="5">
        <v>10000000000</v>
      </c>
      <c r="G172" s="5">
        <v>10000000000</v>
      </c>
    </row>
    <row r="173" spans="3:7" ht="15.5" x14ac:dyDescent="0.35">
      <c r="C173" t="s">
        <v>21</v>
      </c>
      <c r="D173" s="5">
        <v>-101000000000</v>
      </c>
      <c r="E173" s="5">
        <v>-104000000000</v>
      </c>
      <c r="F173" s="5">
        <v>-114000000000</v>
      </c>
      <c r="G173" s="5">
        <v>-121000000000</v>
      </c>
    </row>
    <row r="174" spans="3:7" ht="15.5" x14ac:dyDescent="0.35">
      <c r="C174" t="s">
        <v>176</v>
      </c>
      <c r="D174" s="5">
        <v>188000000000</v>
      </c>
      <c r="E174" s="5">
        <v>189000000000</v>
      </c>
      <c r="F174" s="5">
        <v>184000000000</v>
      </c>
      <c r="G174" s="5">
        <v>195000000000</v>
      </c>
    </row>
    <row r="175" spans="3:7" ht="15.5" x14ac:dyDescent="0.35">
      <c r="C175" t="s">
        <v>177</v>
      </c>
      <c r="D175" s="5">
        <v>-1000000000</v>
      </c>
      <c r="E175" s="5">
        <v>-1000000000</v>
      </c>
      <c r="F175" s="5">
        <v>17000000000</v>
      </c>
      <c r="G175" s="5">
        <v>19000000000</v>
      </c>
    </row>
    <row r="176" spans="3:7" ht="15.5" x14ac:dyDescent="0.35">
      <c r="C176" t="s">
        <v>178</v>
      </c>
      <c r="D176" s="5">
        <v>2000000000</v>
      </c>
      <c r="E176" s="5">
        <v>-13000000000</v>
      </c>
      <c r="F176" s="5">
        <v>-24000000000</v>
      </c>
      <c r="G176" s="5">
        <v>-7000000000</v>
      </c>
    </row>
    <row r="177" spans="3:14" ht="15.5" x14ac:dyDescent="0.35">
      <c r="C177" t="s">
        <v>13</v>
      </c>
      <c r="D177" s="5">
        <v>1000000000</v>
      </c>
      <c r="E177" s="5">
        <v>-14000000000</v>
      </c>
      <c r="F177" s="5">
        <v>-7000000000</v>
      </c>
      <c r="G177" s="5">
        <v>12000000000</v>
      </c>
    </row>
    <row r="178" spans="3:14" ht="15.5" x14ac:dyDescent="0.35">
      <c r="C178" t="s">
        <v>16</v>
      </c>
      <c r="D178" s="6">
        <v>0.2</v>
      </c>
      <c r="E178" s="6">
        <v>-3.8</v>
      </c>
      <c r="F178" s="6">
        <v>-1.95</v>
      </c>
      <c r="G178" s="6">
        <v>3.1</v>
      </c>
    </row>
    <row r="179" spans="3:14" ht="15.5" x14ac:dyDescent="0.35">
      <c r="C179" t="s">
        <v>46</v>
      </c>
      <c r="I179" s="6">
        <v>10.66</v>
      </c>
      <c r="J179" s="6">
        <v>8.59</v>
      </c>
      <c r="K179" s="6">
        <v>287026.59999999998</v>
      </c>
      <c r="L179" s="6">
        <v>298275.40000000002</v>
      </c>
      <c r="M179" s="6">
        <v>91154.22</v>
      </c>
      <c r="N179" s="6">
        <v>55441.75</v>
      </c>
    </row>
    <row r="180" spans="3:14" ht="15.5" x14ac:dyDescent="0.35">
      <c r="C180" t="s">
        <v>60</v>
      </c>
      <c r="I180" s="6">
        <v>19.14</v>
      </c>
      <c r="J180" s="6">
        <v>11.06</v>
      </c>
      <c r="K180" s="5">
        <v>0</v>
      </c>
      <c r="L180" s="5">
        <v>0</v>
      </c>
      <c r="M180" s="5">
        <v>0</v>
      </c>
      <c r="N180" s="5">
        <v>0</v>
      </c>
    </row>
    <row r="181" spans="3:14" ht="15.5" x14ac:dyDescent="0.35">
      <c r="C181" t="s">
        <v>63</v>
      </c>
      <c r="I181" s="6">
        <v>3.59</v>
      </c>
      <c r="J181" s="6">
        <v>2.0699999999999998</v>
      </c>
      <c r="K181" s="5">
        <v>0</v>
      </c>
      <c r="L181" s="5">
        <v>0</v>
      </c>
      <c r="M181" s="5">
        <v>0</v>
      </c>
      <c r="N181" s="5">
        <v>0</v>
      </c>
    </row>
    <row r="182" spans="3:14" ht="15.5" x14ac:dyDescent="0.35">
      <c r="C182" t="s">
        <v>179</v>
      </c>
      <c r="I182" s="5">
        <v>60240000000</v>
      </c>
      <c r="J182" s="5">
        <v>52170000000</v>
      </c>
      <c r="K182" s="5">
        <v>50580000000</v>
      </c>
      <c r="L182" s="5">
        <v>44050000000</v>
      </c>
      <c r="M182" s="5">
        <v>20350000000</v>
      </c>
      <c r="N182" s="5">
        <v>9270000000</v>
      </c>
    </row>
    <row r="183" spans="3:14" ht="15.5" x14ac:dyDescent="0.35">
      <c r="C183" t="s">
        <v>180</v>
      </c>
      <c r="I183" s="6">
        <v>7.8600000000000003E-2</v>
      </c>
      <c r="J183" s="6">
        <v>6.8600000000000008E-2</v>
      </c>
      <c r="K183" s="6">
        <v>8.8800000000000004E-2</v>
      </c>
      <c r="L183" s="6">
        <v>0.17530000000000001</v>
      </c>
      <c r="M183" s="6">
        <v>5.9000000000000004E-2</v>
      </c>
      <c r="N183" s="6">
        <v>2.1000000000000001E-2</v>
      </c>
    </row>
    <row r="184" spans="3:14" ht="15.5" x14ac:dyDescent="0.35">
      <c r="C184" t="s">
        <v>181</v>
      </c>
      <c r="I184" s="6">
        <v>8.2699999999999996E-2</v>
      </c>
      <c r="J184" s="6">
        <v>7.1300000000000002E-2</v>
      </c>
      <c r="K184" s="6">
        <v>9.3200000000000005E-2</v>
      </c>
      <c r="L184" s="6">
        <v>0.19640000000000002</v>
      </c>
      <c r="M184" s="6">
        <v>6.4000000000000001E-2</v>
      </c>
      <c r="N184" s="6">
        <v>3.3300000000000003E-2</v>
      </c>
    </row>
    <row r="185" spans="3:14" ht="15.5" x14ac:dyDescent="0.35">
      <c r="C185" t="s">
        <v>182</v>
      </c>
      <c r="I185" s="6">
        <v>0.1052</v>
      </c>
      <c r="J185" s="6">
        <v>0.1104</v>
      </c>
      <c r="K185" s="6">
        <v>0.1575</v>
      </c>
      <c r="L185" s="6">
        <v>0.2465</v>
      </c>
      <c r="M185" s="6">
        <v>8.9800000000000005E-2</v>
      </c>
      <c r="N185" s="6">
        <v>5.96E-2</v>
      </c>
    </row>
    <row r="186" spans="3:14" ht="15.5" x14ac:dyDescent="0.35">
      <c r="C186" t="s">
        <v>183</v>
      </c>
      <c r="I186" s="6">
        <v>29.6</v>
      </c>
      <c r="J186" s="6">
        <v>24.89</v>
      </c>
      <c r="K186" s="6">
        <v>88.76</v>
      </c>
      <c r="L186" s="6">
        <v>177.07</v>
      </c>
      <c r="M186" s="6">
        <v>49.26</v>
      </c>
      <c r="N186" s="6">
        <v>26.68</v>
      </c>
    </row>
    <row r="187" spans="3:14" ht="15.5" x14ac:dyDescent="0.35">
      <c r="C187" t="s">
        <v>57</v>
      </c>
      <c r="I187" s="6">
        <v>1.58</v>
      </c>
      <c r="J187" s="6">
        <v>0.79</v>
      </c>
      <c r="K187" s="5">
        <v>0</v>
      </c>
      <c r="L187" s="5">
        <v>0</v>
      </c>
      <c r="M187" s="5">
        <v>0</v>
      </c>
      <c r="N187" s="5">
        <v>0</v>
      </c>
    </row>
    <row r="188" spans="3:14" ht="15.5" x14ac:dyDescent="0.35">
      <c r="C188" t="s">
        <v>54</v>
      </c>
      <c r="I188" s="6">
        <v>128.9</v>
      </c>
      <c r="J188" s="6">
        <v>120.4</v>
      </c>
      <c r="K188" s="6">
        <v>3079458.03</v>
      </c>
      <c r="L188" s="6">
        <v>1518868.49</v>
      </c>
      <c r="M188" s="6">
        <v>1423613.6</v>
      </c>
      <c r="N188" s="6">
        <v>1664225.79</v>
      </c>
    </row>
    <row r="189" spans="3:14" ht="15.5" x14ac:dyDescent="0.35">
      <c r="C189" t="s">
        <v>184</v>
      </c>
      <c r="I189" s="6">
        <v>1.58</v>
      </c>
      <c r="J189" s="6">
        <v>0.79</v>
      </c>
      <c r="K189" s="5">
        <v>0</v>
      </c>
      <c r="L189" s="5">
        <v>0</v>
      </c>
      <c r="M189" s="5">
        <v>0</v>
      </c>
      <c r="N189" s="5">
        <v>0</v>
      </c>
    </row>
    <row r="190" spans="3:14" ht="15.5" x14ac:dyDescent="0.35">
      <c r="C190" t="s">
        <v>185</v>
      </c>
      <c r="I190" s="6">
        <v>128.9</v>
      </c>
      <c r="J190" s="6">
        <v>120.4</v>
      </c>
      <c r="K190" s="6">
        <v>3079458.03</v>
      </c>
      <c r="L190" s="6">
        <v>1518868.49</v>
      </c>
      <c r="M190" s="6">
        <v>1423613.6</v>
      </c>
      <c r="N190" s="6">
        <v>1664225.79</v>
      </c>
    </row>
    <row r="191" spans="3:14" ht="15.5" x14ac:dyDescent="0.35">
      <c r="C191" t="s">
        <v>186</v>
      </c>
      <c r="I191" s="5">
        <v>3000000000</v>
      </c>
      <c r="J191" s="5">
        <v>2000000000</v>
      </c>
      <c r="K191" s="5">
        <v>1000000000</v>
      </c>
      <c r="L191" s="5">
        <v>1000000000</v>
      </c>
      <c r="M191" s="5">
        <v>1000000000</v>
      </c>
      <c r="N191" s="5">
        <v>2000000000</v>
      </c>
    </row>
    <row r="192" spans="3:14" ht="15.5" x14ac:dyDescent="0.35">
      <c r="C192" t="s">
        <v>187</v>
      </c>
      <c r="I192" s="5">
        <v>7000000000</v>
      </c>
      <c r="J192" s="5">
        <v>5000000000</v>
      </c>
      <c r="K192" s="5">
        <v>2000000000</v>
      </c>
      <c r="L192" s="5">
        <v>1000000000</v>
      </c>
      <c r="N192" s="5">
        <v>1000000000</v>
      </c>
    </row>
    <row r="193" spans="2:14" ht="15.5" x14ac:dyDescent="0.35">
      <c r="C193" t="s">
        <v>26</v>
      </c>
      <c r="I193" s="5">
        <v>10000000000</v>
      </c>
      <c r="J193" s="5">
        <v>6000000000</v>
      </c>
      <c r="K193" s="5">
        <v>3000000000</v>
      </c>
      <c r="L193" s="5">
        <v>1000000000</v>
      </c>
      <c r="M193" s="5">
        <v>1000000000</v>
      </c>
      <c r="N193" s="5">
        <v>2000000000</v>
      </c>
    </row>
    <row r="194" spans="2:14" ht="15.5" x14ac:dyDescent="0.35">
      <c r="C194" t="s">
        <v>23</v>
      </c>
      <c r="I194" s="5">
        <v>-114000000000</v>
      </c>
      <c r="J194" s="5">
        <v>-133000000000</v>
      </c>
      <c r="K194" s="5">
        <v>-30000000000</v>
      </c>
      <c r="L194" s="5">
        <v>-28000000000</v>
      </c>
      <c r="M194" s="5">
        <v>-21000000000</v>
      </c>
      <c r="N194" s="5">
        <v>-1000000000</v>
      </c>
    </row>
    <row r="195" spans="2:14" ht="15.5" x14ac:dyDescent="0.35">
      <c r="C195" t="s">
        <v>188</v>
      </c>
      <c r="I195" s="5">
        <v>184000000000</v>
      </c>
      <c r="J195" s="5">
        <v>208000000000</v>
      </c>
      <c r="K195" s="5">
        <v>66000000000</v>
      </c>
      <c r="L195" s="5">
        <v>35000000000</v>
      </c>
      <c r="M195" s="5">
        <v>38000000000</v>
      </c>
      <c r="N195" s="5">
        <v>34000000000</v>
      </c>
    </row>
    <row r="196" spans="2:14" ht="15.5" x14ac:dyDescent="0.35">
      <c r="C196" t="s">
        <v>189</v>
      </c>
      <c r="I196" s="5">
        <v>32000000000</v>
      </c>
      <c r="J196" s="5">
        <v>46000000000</v>
      </c>
      <c r="K196" s="5">
        <v>26000000000</v>
      </c>
      <c r="L196" s="5">
        <v>47000000000</v>
      </c>
      <c r="M196" s="5">
        <v>24000000000</v>
      </c>
      <c r="N196" s="5">
        <v>8000000000</v>
      </c>
    </row>
    <row r="197" spans="2:14" ht="15.5" x14ac:dyDescent="0.35">
      <c r="C197" t="s">
        <v>190</v>
      </c>
      <c r="I197" s="5">
        <v>-43000000000</v>
      </c>
      <c r="J197" s="5">
        <v>-59000000000</v>
      </c>
      <c r="K197" s="5">
        <v>-21000000000</v>
      </c>
      <c r="L197" s="5">
        <v>-20000000000</v>
      </c>
      <c r="M197" s="5">
        <v>-18000000000</v>
      </c>
      <c r="N197" s="5">
        <v>-12000000000</v>
      </c>
    </row>
    <row r="198" spans="2:14" ht="15.5" x14ac:dyDescent="0.35">
      <c r="C198" t="s">
        <v>15</v>
      </c>
      <c r="I198" s="5">
        <v>-10000000000</v>
      </c>
      <c r="J198" s="5">
        <v>-13000000000</v>
      </c>
      <c r="K198" s="5">
        <v>4000000000</v>
      </c>
      <c r="L198" s="5">
        <v>27000000000</v>
      </c>
      <c r="M198" s="5">
        <v>5000000000</v>
      </c>
      <c r="N198" s="5">
        <v>-4000000000</v>
      </c>
    </row>
    <row r="199" spans="2:14" ht="15.5" x14ac:dyDescent="0.35">
      <c r="C199" t="s">
        <v>17</v>
      </c>
      <c r="I199" s="6">
        <v>-2.75</v>
      </c>
      <c r="J199" s="6">
        <v>-3.49</v>
      </c>
      <c r="K199" s="6">
        <v>43124.12</v>
      </c>
      <c r="L199" s="6">
        <v>267534.42</v>
      </c>
      <c r="M199" s="6">
        <v>54630.33</v>
      </c>
      <c r="N199" s="6">
        <v>-79501.56</v>
      </c>
    </row>
    <row r="201" spans="2:14" ht="15.5" x14ac:dyDescent="0.35">
      <c r="B201" t="s">
        <v>191</v>
      </c>
      <c r="C201" t="s">
        <v>192</v>
      </c>
      <c r="D201" s="5">
        <v>1000000000</v>
      </c>
      <c r="E201" s="5">
        <v>3000000000</v>
      </c>
      <c r="F201" s="5">
        <v>13000000000</v>
      </c>
      <c r="G201" s="5">
        <v>7000000000</v>
      </c>
      <c r="H201" s="5">
        <v>9000000000</v>
      </c>
      <c r="I201" s="5">
        <v>40000000000</v>
      </c>
      <c r="J201" s="5">
        <v>32000000000</v>
      </c>
      <c r="K201" s="5">
        <v>29000000000</v>
      </c>
      <c r="L201" s="5">
        <v>30000000000</v>
      </c>
      <c r="M201" s="5">
        <v>9000000000</v>
      </c>
      <c r="N201" s="5">
        <v>3000000000</v>
      </c>
    </row>
    <row r="202" spans="2:14" ht="15.5" x14ac:dyDescent="0.35">
      <c r="C202" t="s">
        <v>345</v>
      </c>
      <c r="H202" s="6">
        <v>2.66</v>
      </c>
      <c r="I202" s="6">
        <v>2.66</v>
      </c>
      <c r="J202" s="6">
        <v>2.15</v>
      </c>
      <c r="K202" s="6">
        <v>0.76</v>
      </c>
    </row>
    <row r="203" spans="2:14" ht="15.5" x14ac:dyDescent="0.35">
      <c r="C203" t="s">
        <v>65</v>
      </c>
      <c r="H203" s="6">
        <v>1.0859000000000001</v>
      </c>
      <c r="I203" s="6">
        <v>0.2495</v>
      </c>
      <c r="J203" s="6">
        <v>0.25040000000000001</v>
      </c>
      <c r="K203" s="6">
        <v>9.9299999999999999E-2</v>
      </c>
    </row>
    <row r="204" spans="2:14" ht="15.5" x14ac:dyDescent="0.35">
      <c r="C204" t="s">
        <v>346</v>
      </c>
      <c r="H204" s="6">
        <v>2.2400000000000003E-2</v>
      </c>
      <c r="I204" s="6">
        <v>2.2499999999999999E-2</v>
      </c>
      <c r="J204" s="6">
        <v>1.6899999999999998E-2</v>
      </c>
      <c r="K204" s="6">
        <v>5.3E-3</v>
      </c>
    </row>
    <row r="205" spans="2:14" ht="15.5" x14ac:dyDescent="0.35">
      <c r="C205" t="s">
        <v>45</v>
      </c>
      <c r="D205" s="6">
        <v>0.3</v>
      </c>
      <c r="E205" s="6">
        <v>0.92</v>
      </c>
      <c r="F205" s="6">
        <v>3.43</v>
      </c>
      <c r="G205" s="6">
        <v>1.93</v>
      </c>
      <c r="H205" s="6">
        <v>2.4500000000000002</v>
      </c>
      <c r="I205" s="6">
        <v>10.66</v>
      </c>
      <c r="J205" s="6">
        <v>8.59</v>
      </c>
      <c r="K205" s="6">
        <v>7.65</v>
      </c>
      <c r="L205" s="6">
        <v>7.95</v>
      </c>
      <c r="M205" s="6">
        <v>2.4300000000000002</v>
      </c>
      <c r="N205" s="6">
        <v>0.74</v>
      </c>
    </row>
    <row r="206" spans="2:14" ht="15.5" x14ac:dyDescent="0.35">
      <c r="C206" t="s">
        <v>67</v>
      </c>
      <c r="H206" s="6">
        <v>2.66</v>
      </c>
      <c r="I206" s="6">
        <v>2.66</v>
      </c>
      <c r="J206" s="6">
        <v>2.15</v>
      </c>
      <c r="K206" s="6">
        <v>0.76</v>
      </c>
    </row>
    <row r="207" spans="2:14" ht="15.5" x14ac:dyDescent="0.35">
      <c r="C207" t="s">
        <v>347</v>
      </c>
      <c r="H207" s="6">
        <v>1.0859000000000001</v>
      </c>
      <c r="I207" s="6">
        <v>0.2495</v>
      </c>
      <c r="J207" s="6">
        <v>0.25040000000000001</v>
      </c>
      <c r="K207" s="6">
        <v>9.9299999999999999E-2</v>
      </c>
    </row>
    <row r="208" spans="2:14" ht="15.5" x14ac:dyDescent="0.35">
      <c r="C208" t="s">
        <v>348</v>
      </c>
      <c r="H208" s="6">
        <v>2.2400000000000003E-2</v>
      </c>
      <c r="I208" s="6">
        <v>2.2499999999999999E-2</v>
      </c>
      <c r="J208" s="6">
        <v>1.6899999999999998E-2</v>
      </c>
      <c r="K208" s="6">
        <v>5.3E-3</v>
      </c>
    </row>
    <row r="209" spans="3:14" ht="15.5" x14ac:dyDescent="0.35">
      <c r="C209" t="s">
        <v>193</v>
      </c>
      <c r="D209" s="5">
        <v>47000000000</v>
      </c>
      <c r="E209" s="5">
        <v>35000000000</v>
      </c>
      <c r="F209" s="5">
        <v>64000000000</v>
      </c>
      <c r="G209" s="5">
        <v>48000000000</v>
      </c>
      <c r="H209" s="5">
        <v>163000000000</v>
      </c>
      <c r="I209" s="5">
        <v>213000000000</v>
      </c>
      <c r="J209" s="5">
        <v>172000000000</v>
      </c>
      <c r="K209" s="5">
        <v>148000000000</v>
      </c>
      <c r="L209" s="5">
        <v>132000000000</v>
      </c>
      <c r="M209" s="5">
        <v>97000000000</v>
      </c>
      <c r="N209" s="5">
        <v>61000000000</v>
      </c>
    </row>
    <row r="210" spans="3:14" ht="15.5" x14ac:dyDescent="0.35">
      <c r="C210" t="s">
        <v>349</v>
      </c>
      <c r="H210" s="6">
        <v>2.66</v>
      </c>
      <c r="I210" s="6">
        <v>2.66</v>
      </c>
      <c r="J210" s="6">
        <v>2.15</v>
      </c>
      <c r="K210" s="6">
        <v>0.76</v>
      </c>
    </row>
    <row r="211" spans="3:14" ht="15.5" x14ac:dyDescent="0.35">
      <c r="C211" t="s">
        <v>350</v>
      </c>
      <c r="H211" s="6">
        <v>1.0859000000000001</v>
      </c>
      <c r="I211" s="6">
        <v>0.2495</v>
      </c>
      <c r="J211" s="6">
        <v>0.25040000000000001</v>
      </c>
      <c r="K211" s="6">
        <v>9.9299999999999999E-2</v>
      </c>
    </row>
    <row r="212" spans="3:14" ht="15.5" x14ac:dyDescent="0.35">
      <c r="C212" t="s">
        <v>351</v>
      </c>
      <c r="H212" s="6">
        <v>2.2400000000000003E-2</v>
      </c>
      <c r="I212" s="6">
        <v>2.2499999999999999E-2</v>
      </c>
      <c r="J212" s="6">
        <v>1.6899999999999998E-2</v>
      </c>
      <c r="K212" s="6">
        <v>5.3E-3</v>
      </c>
    </row>
    <row r="213" spans="3:14" ht="15.5" x14ac:dyDescent="0.35">
      <c r="C213" t="s">
        <v>194</v>
      </c>
      <c r="I213" s="6">
        <v>48.58</v>
      </c>
    </row>
    <row r="214" spans="3:14" ht="15.5" x14ac:dyDescent="0.35">
      <c r="C214" t="s">
        <v>292</v>
      </c>
      <c r="I214" s="6">
        <v>18.09</v>
      </c>
    </row>
    <row r="215" spans="3:14" ht="15.5" x14ac:dyDescent="0.35">
      <c r="C215" t="s">
        <v>195</v>
      </c>
      <c r="I215" s="6">
        <v>6.95</v>
      </c>
    </row>
    <row r="216" spans="3:14" ht="15.5" x14ac:dyDescent="0.35">
      <c r="C216" t="s">
        <v>293</v>
      </c>
      <c r="I216" s="6">
        <v>5.5300000000000002E-2</v>
      </c>
    </row>
    <row r="217" spans="3:14" ht="15.5" x14ac:dyDescent="0.35">
      <c r="C217" t="s">
        <v>294</v>
      </c>
      <c r="I217" s="6">
        <v>2.2999999999999998</v>
      </c>
    </row>
    <row r="218" spans="3:14" ht="15.5" x14ac:dyDescent="0.35">
      <c r="C218" t="s">
        <v>196</v>
      </c>
      <c r="I218" s="6">
        <v>0.92</v>
      </c>
    </row>
    <row r="219" spans="3:14" ht="15.5" x14ac:dyDescent="0.35">
      <c r="C219" t="s">
        <v>295</v>
      </c>
      <c r="I219" s="6">
        <v>13.03</v>
      </c>
    </row>
    <row r="220" spans="3:14" ht="15.5" x14ac:dyDescent="0.35">
      <c r="C220" t="s">
        <v>296</v>
      </c>
      <c r="I220" s="6">
        <v>-48.45</v>
      </c>
    </row>
    <row r="221" spans="3:14" ht="15.5" x14ac:dyDescent="0.35">
      <c r="C221" t="s">
        <v>297</v>
      </c>
      <c r="I221" s="6">
        <v>12.2</v>
      </c>
    </row>
    <row r="222" spans="3:14" ht="15.5" x14ac:dyDescent="0.35">
      <c r="C222" t="s">
        <v>298</v>
      </c>
      <c r="I222" s="6">
        <v>8.69</v>
      </c>
    </row>
    <row r="223" spans="3:14" ht="15.5" x14ac:dyDescent="0.35">
      <c r="C223" t="s">
        <v>299</v>
      </c>
      <c r="I223" s="6">
        <v>0.75</v>
      </c>
    </row>
    <row r="224" spans="3:14" ht="15.5" x14ac:dyDescent="0.35">
      <c r="C224" t="s">
        <v>300</v>
      </c>
      <c r="I224" s="6">
        <v>-0.19</v>
      </c>
    </row>
    <row r="225" spans="3:9" ht="15.5" x14ac:dyDescent="0.35">
      <c r="C225" t="s">
        <v>301</v>
      </c>
      <c r="I225" s="6">
        <v>6.58</v>
      </c>
    </row>
    <row r="226" spans="3:9" ht="15.5" x14ac:dyDescent="0.35">
      <c r="C226" t="s">
        <v>197</v>
      </c>
      <c r="I226" s="6">
        <v>2.4500000000000002</v>
      </c>
    </row>
    <row r="227" spans="3:9" ht="15.5" x14ac:dyDescent="0.35">
      <c r="C227" t="s">
        <v>302</v>
      </c>
      <c r="I227" s="6">
        <v>51.66</v>
      </c>
    </row>
    <row r="228" spans="3:9" ht="15.5" x14ac:dyDescent="0.35">
      <c r="C228" t="s">
        <v>198</v>
      </c>
      <c r="D228" s="6">
        <v>29.22</v>
      </c>
    </row>
    <row r="229" spans="3:9" ht="15.5" x14ac:dyDescent="0.35">
      <c r="C229" t="s">
        <v>199</v>
      </c>
      <c r="I229" s="6">
        <v>129.97999999999999</v>
      </c>
    </row>
    <row r="230" spans="3:9" ht="15.5" x14ac:dyDescent="0.35">
      <c r="C230" t="s">
        <v>303</v>
      </c>
      <c r="I230" s="6">
        <v>-2.46</v>
      </c>
    </row>
    <row r="231" spans="3:9" ht="15.5" x14ac:dyDescent="0.35">
      <c r="C231" t="s">
        <v>200</v>
      </c>
      <c r="D231" s="6">
        <v>13.59</v>
      </c>
    </row>
    <row r="232" spans="3:9" ht="15.5" x14ac:dyDescent="0.35">
      <c r="C232" t="s">
        <v>201</v>
      </c>
      <c r="D232" s="6">
        <v>12.81</v>
      </c>
    </row>
    <row r="233" spans="3:9" ht="15.5" x14ac:dyDescent="0.35">
      <c r="C233" t="s">
        <v>202</v>
      </c>
      <c r="D233" s="6">
        <v>0.02</v>
      </c>
    </row>
    <row r="234" spans="3:9" ht="15.5" x14ac:dyDescent="0.35">
      <c r="C234" t="s">
        <v>352</v>
      </c>
      <c r="D234" s="6">
        <v>0.01</v>
      </c>
    </row>
    <row r="235" spans="3:9" ht="15.5" x14ac:dyDescent="0.35">
      <c r="C235" t="s">
        <v>203</v>
      </c>
      <c r="D235" s="6">
        <v>0.04</v>
      </c>
    </row>
    <row r="236" spans="3:9" ht="15.5" x14ac:dyDescent="0.35">
      <c r="C236" t="s">
        <v>204</v>
      </c>
      <c r="D236" s="6">
        <v>0.02</v>
      </c>
    </row>
    <row r="237" spans="3:9" ht="15.5" x14ac:dyDescent="0.35">
      <c r="C237" t="s">
        <v>205</v>
      </c>
      <c r="D237" s="6">
        <v>1.04</v>
      </c>
    </row>
    <row r="238" spans="3:9" ht="15.5" x14ac:dyDescent="0.35">
      <c r="C238" t="s">
        <v>304</v>
      </c>
      <c r="I238" s="6">
        <v>14.74</v>
      </c>
    </row>
    <row r="239" spans="3:9" ht="15.5" x14ac:dyDescent="0.35">
      <c r="C239" t="s">
        <v>13</v>
      </c>
      <c r="D239" s="5">
        <v>1000000000</v>
      </c>
    </row>
    <row r="240" spans="3:9" ht="15.5" x14ac:dyDescent="0.35">
      <c r="C240" t="s">
        <v>206</v>
      </c>
      <c r="I240" s="6">
        <v>28.69</v>
      </c>
    </row>
    <row r="241" spans="3:9" ht="15.5" x14ac:dyDescent="0.35">
      <c r="C241" t="s">
        <v>207</v>
      </c>
      <c r="I241" s="6">
        <v>4.8499999999999995E-2</v>
      </c>
    </row>
    <row r="242" spans="3:9" ht="15.5" x14ac:dyDescent="0.35">
      <c r="C242" t="s">
        <v>208</v>
      </c>
      <c r="I242" s="6">
        <v>5.0599999999999999E-2</v>
      </c>
    </row>
    <row r="243" spans="3:9" ht="15.5" x14ac:dyDescent="0.35">
      <c r="C243" t="s">
        <v>209</v>
      </c>
      <c r="I243" s="6">
        <v>5.7300000000000004E-2</v>
      </c>
    </row>
    <row r="244" spans="3:9" ht="15.5" x14ac:dyDescent="0.35">
      <c r="C244" t="s">
        <v>305</v>
      </c>
      <c r="I244" s="6">
        <v>4.4699999999999997E-2</v>
      </c>
    </row>
    <row r="245" spans="3:9" ht="15.5" x14ac:dyDescent="0.35">
      <c r="C245" t="s">
        <v>210</v>
      </c>
      <c r="D245" s="6">
        <v>37.6</v>
      </c>
    </row>
    <row r="246" spans="3:9" ht="15.5" x14ac:dyDescent="0.35">
      <c r="C246" t="s">
        <v>211</v>
      </c>
      <c r="D246" s="6">
        <v>40.68</v>
      </c>
    </row>
    <row r="247" spans="3:9" ht="15.5" x14ac:dyDescent="0.35">
      <c r="C247" t="s">
        <v>212</v>
      </c>
      <c r="D247" s="6">
        <v>25.6</v>
      </c>
    </row>
    <row r="248" spans="3:9" ht="15.5" x14ac:dyDescent="0.35">
      <c r="C248" t="s">
        <v>213</v>
      </c>
      <c r="D248" s="6">
        <v>52.68</v>
      </c>
    </row>
    <row r="249" spans="3:9" ht="15.5" x14ac:dyDescent="0.35">
      <c r="C249" t="s">
        <v>214</v>
      </c>
      <c r="D249" s="6">
        <v>2.42</v>
      </c>
    </row>
    <row r="250" spans="3:9" ht="15.5" x14ac:dyDescent="0.35">
      <c r="C250" t="s">
        <v>306</v>
      </c>
      <c r="I250" s="6">
        <v>0.38</v>
      </c>
    </row>
    <row r="251" spans="3:9" ht="15.5" x14ac:dyDescent="0.35">
      <c r="C251" t="s">
        <v>307</v>
      </c>
      <c r="I251" s="6">
        <v>7.69</v>
      </c>
    </row>
    <row r="252" spans="3:9" ht="15.5" x14ac:dyDescent="0.35">
      <c r="C252" t="s">
        <v>41</v>
      </c>
      <c r="I252" s="5">
        <v>446000000000</v>
      </c>
    </row>
    <row r="253" spans="3:9" ht="15.5" x14ac:dyDescent="0.35">
      <c r="C253" t="s">
        <v>215</v>
      </c>
      <c r="I253" s="5">
        <v>345000000000</v>
      </c>
    </row>
    <row r="254" spans="3:9" ht="15.5" x14ac:dyDescent="0.35">
      <c r="C254" t="s">
        <v>216</v>
      </c>
      <c r="I254" s="5">
        <v>3750000000</v>
      </c>
    </row>
    <row r="255" spans="3:9" ht="15.5" x14ac:dyDescent="0.35">
      <c r="C255" t="s">
        <v>217</v>
      </c>
      <c r="I255" s="6">
        <v>0.2</v>
      </c>
    </row>
    <row r="256" spans="3:9" ht="15.5" x14ac:dyDescent="0.35">
      <c r="C256" t="s">
        <v>218</v>
      </c>
      <c r="D256" s="6">
        <v>0.31690000000000002</v>
      </c>
    </row>
    <row r="257" spans="3:9" ht="15.5" x14ac:dyDescent="0.35">
      <c r="C257" t="s">
        <v>219</v>
      </c>
      <c r="D257" s="6">
        <v>-1.6299999999999999E-2</v>
      </c>
    </row>
    <row r="258" spans="3:9" ht="15.5" x14ac:dyDescent="0.35">
      <c r="C258" t="s">
        <v>220</v>
      </c>
      <c r="D258" s="6">
        <v>2.4300000000000002E-2</v>
      </c>
    </row>
    <row r="259" spans="3:9" ht="15.5" x14ac:dyDescent="0.35">
      <c r="C259" t="s">
        <v>221</v>
      </c>
      <c r="D259" s="6">
        <v>-0.10460000000000001</v>
      </c>
    </row>
    <row r="260" spans="3:9" ht="15.5" x14ac:dyDescent="0.35">
      <c r="C260" t="s">
        <v>222</v>
      </c>
      <c r="D260" s="6">
        <v>-0.41350000000000003</v>
      </c>
    </row>
    <row r="261" spans="3:9" ht="15.5" x14ac:dyDescent="0.35">
      <c r="C261" t="s">
        <v>223</v>
      </c>
      <c r="D261" s="6">
        <v>-0.87419999999999998</v>
      </c>
    </row>
    <row r="262" spans="3:9" ht="15.5" x14ac:dyDescent="0.35">
      <c r="C262" t="s">
        <v>353</v>
      </c>
      <c r="I262" s="6">
        <v>2.66</v>
      </c>
    </row>
    <row r="263" spans="3:9" ht="15.5" x14ac:dyDescent="0.35">
      <c r="C263" t="s">
        <v>354</v>
      </c>
      <c r="I263" s="6">
        <v>2.66</v>
      </c>
    </row>
    <row r="264" spans="3:9" ht="15.5" x14ac:dyDescent="0.35">
      <c r="C264" t="s">
        <v>355</v>
      </c>
      <c r="I264" s="6">
        <v>1.0859000000000001</v>
      </c>
    </row>
    <row r="265" spans="3:9" ht="15.5" x14ac:dyDescent="0.35">
      <c r="C265" t="s">
        <v>356</v>
      </c>
      <c r="I265" s="6">
        <v>2.2400000000000003E-2</v>
      </c>
    </row>
    <row r="266" spans="3:9" ht="15.5" x14ac:dyDescent="0.35">
      <c r="C266" t="s">
        <v>357</v>
      </c>
      <c r="I266" t="s">
        <v>1444</v>
      </c>
    </row>
    <row r="267" spans="3:9" ht="15.5" x14ac:dyDescent="0.35">
      <c r="C267" t="s">
        <v>224</v>
      </c>
      <c r="I267" s="5">
        <v>5</v>
      </c>
    </row>
    <row r="268" spans="3:9" ht="15.5" x14ac:dyDescent="0.35">
      <c r="C268" t="s">
        <v>225</v>
      </c>
      <c r="I268" s="6">
        <v>0.13</v>
      </c>
    </row>
    <row r="269" spans="3:9" ht="15.5" x14ac:dyDescent="0.35">
      <c r="C269" t="s">
        <v>226</v>
      </c>
      <c r="I269" s="6">
        <v>0.36</v>
      </c>
    </row>
    <row r="270" spans="3:9" ht="15.5" x14ac:dyDescent="0.35">
      <c r="C270" t="s">
        <v>308</v>
      </c>
      <c r="I270" s="6">
        <v>0.4</v>
      </c>
    </row>
    <row r="271" spans="3:9" ht="15.5" x14ac:dyDescent="0.35">
      <c r="C271" t="s">
        <v>228</v>
      </c>
      <c r="I271" s="6">
        <v>0.36</v>
      </c>
    </row>
    <row r="272" spans="3:9" ht="15.5" x14ac:dyDescent="0.35">
      <c r="C272" t="s">
        <v>229</v>
      </c>
      <c r="I272" s="6">
        <v>0.6</v>
      </c>
    </row>
    <row r="273" spans="3:9" ht="15.5" x14ac:dyDescent="0.35">
      <c r="C273" t="s">
        <v>230</v>
      </c>
      <c r="I273" s="6">
        <v>0.24</v>
      </c>
    </row>
    <row r="274" spans="3:9" ht="15.5" x14ac:dyDescent="0.35">
      <c r="C274" t="s">
        <v>309</v>
      </c>
      <c r="I274" s="5">
        <v>194000000000</v>
      </c>
    </row>
    <row r="275" spans="3:9" ht="15.5" x14ac:dyDescent="0.35">
      <c r="C275" t="s">
        <v>310</v>
      </c>
      <c r="I275" s="5">
        <v>84000000000</v>
      </c>
    </row>
    <row r="276" spans="3:9" ht="15.5" x14ac:dyDescent="0.35">
      <c r="C276" t="s">
        <v>311</v>
      </c>
      <c r="I276" s="5">
        <v>40000000000</v>
      </c>
    </row>
    <row r="277" spans="3:9" ht="15.5" x14ac:dyDescent="0.35">
      <c r="C277" t="s">
        <v>312</v>
      </c>
      <c r="I277" s="5">
        <v>25000000000</v>
      </c>
    </row>
    <row r="278" spans="3:9" ht="15.5" x14ac:dyDescent="0.35">
      <c r="C278" t="s">
        <v>231</v>
      </c>
      <c r="D278" s="5">
        <v>110000000000</v>
      </c>
    </row>
    <row r="279" spans="3:9" ht="15.5" x14ac:dyDescent="0.35">
      <c r="C279" t="s">
        <v>232</v>
      </c>
      <c r="D279" s="5">
        <v>508000000000</v>
      </c>
    </row>
    <row r="280" spans="3:9" ht="15.5" x14ac:dyDescent="0.35">
      <c r="C280" t="s">
        <v>233</v>
      </c>
      <c r="D280" s="5">
        <v>21000000000</v>
      </c>
    </row>
    <row r="281" spans="3:9" ht="15.5" x14ac:dyDescent="0.35">
      <c r="C281" t="s">
        <v>176</v>
      </c>
      <c r="D281" s="5">
        <v>188000000000</v>
      </c>
    </row>
    <row r="282" spans="3:9" ht="15.5" x14ac:dyDescent="0.35">
      <c r="C282" t="s">
        <v>175</v>
      </c>
      <c r="I282" s="5">
        <v>487000000000</v>
      </c>
    </row>
    <row r="283" spans="3:9" ht="15.5" x14ac:dyDescent="0.35">
      <c r="C283" t="s">
        <v>174</v>
      </c>
      <c r="D283" s="5">
        <v>5000000000</v>
      </c>
    </row>
    <row r="284" spans="3:9" ht="15.5" x14ac:dyDescent="0.35">
      <c r="C284" t="s">
        <v>173</v>
      </c>
      <c r="D284" s="5">
        <v>3000000000</v>
      </c>
    </row>
    <row r="285" spans="3:9" ht="15.5" x14ac:dyDescent="0.35">
      <c r="C285" t="s">
        <v>24</v>
      </c>
      <c r="D285" s="5">
        <v>8000000000</v>
      </c>
    </row>
    <row r="286" spans="3:9" ht="15.5" x14ac:dyDescent="0.35">
      <c r="C286" t="s">
        <v>21</v>
      </c>
      <c r="D286" s="5">
        <v>-101000000000</v>
      </c>
    </row>
    <row r="287" spans="3:9" ht="15.5" x14ac:dyDescent="0.35">
      <c r="C287" t="s">
        <v>234</v>
      </c>
      <c r="I287" s="5">
        <v>487000000000</v>
      </c>
    </row>
    <row r="288" spans="3:9" ht="15.5" x14ac:dyDescent="0.35">
      <c r="C288" t="s">
        <v>313</v>
      </c>
      <c r="I288" s="5">
        <v>34000000000</v>
      </c>
    </row>
    <row r="289" spans="3:9" ht="15.5" x14ac:dyDescent="0.35">
      <c r="C289" t="s">
        <v>314</v>
      </c>
      <c r="I289" s="5">
        <v>-43000000000</v>
      </c>
    </row>
    <row r="290" spans="3:9" ht="15.5" x14ac:dyDescent="0.35">
      <c r="C290" t="s">
        <v>315</v>
      </c>
      <c r="I290" s="5">
        <v>-6000000000</v>
      </c>
    </row>
    <row r="291" spans="3:9" ht="15.5" x14ac:dyDescent="0.35">
      <c r="C291" t="s">
        <v>316</v>
      </c>
      <c r="I291" s="5">
        <v>-43000000000</v>
      </c>
    </row>
    <row r="292" spans="3:9" ht="15.5" x14ac:dyDescent="0.35">
      <c r="C292" t="s">
        <v>317</v>
      </c>
      <c r="I292" s="5">
        <v>-9000000000</v>
      </c>
    </row>
  </sheetData>
  <pageMargins left="0.7" right="0.7" top="0.75" bottom="0.75" header="0.3" footer="0.3"/>
  <ignoredErrors>
    <ignoredError sqref="A1:N293" numberStoredAsText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N28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1559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1560</v>
      </c>
      <c r="D2" s="2" vm="14">
        <f ca="1">IFERROR(_xlfn.STOCKHISTORY("XIDX:" &amp; $C$1, D3, , 0, 0, 1), "Libur")</f>
        <v>50</v>
      </c>
      <c r="E2" s="2" vm="14">
        <f ca="1">IFERROR(_xlfn.STOCKHISTORY("XIDX:" &amp; $C$1, E3, , 0, 0, 1), "Libur")</f>
        <v>50</v>
      </c>
      <c r="H2" s="2" vm="14">
        <f ca="1">IFERROR(INDEX(D2:G2,COUNT(D2:G2)),"")</f>
        <v>50</v>
      </c>
      <c r="I2" s="2" vm="15">
        <f t="shared" ref="I2:N2" ca="1" si="0">IFERROR(_xlfn.STOCKHISTORY("XIDX:" &amp; $C$1, I1, , 0, 0, 1), "Libur")</f>
        <v>61</v>
      </c>
      <c r="J2" s="2" vm="14">
        <f t="shared" ca="1" si="0"/>
        <v>50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12628088399</v>
      </c>
      <c r="E4" s="2">
        <f>IFERROR(INDEX(E51:E500,MATCH($C$4,$C$51:$C$500,0)),"")</f>
        <v>16445107830</v>
      </c>
      <c r="H4" s="2">
        <f>IFERROR(SUM(D4:G4)*(4/MAX(1,COUNT(D4:G4))),"")</f>
        <v>58146392458</v>
      </c>
      <c r="I4" s="2">
        <f t="shared" ref="I4:N4" si="1">IFERROR(INDEX(I51:I500,MATCH($C$4,$C$51:$C$500,0)),"")</f>
        <v>82143640546</v>
      </c>
      <c r="J4" s="2">
        <f t="shared" si="1"/>
        <v>84913637786</v>
      </c>
      <c r="K4" s="2">
        <f t="shared" si="1"/>
        <v>42877712935</v>
      </c>
      <c r="L4" s="2">
        <f t="shared" si="1"/>
        <v>64883327124</v>
      </c>
      <c r="M4" s="2">
        <f t="shared" si="1"/>
        <v>128448601376</v>
      </c>
      <c r="N4" s="2">
        <f t="shared" si="1"/>
        <v>141844354783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224343772</v>
      </c>
      <c r="E5" s="2">
        <f>IFERROR(INDEX(E51:E500,MATCH($C$5,$C$51:$C$500,0)),"")</f>
        <v>621138543</v>
      </c>
      <c r="H5" s="2">
        <f>IFERROR(SUM(D5:G5)*(4/MAX(1,COUNT(D5:G5))),"")</f>
        <v>1690964630</v>
      </c>
      <c r="I5" s="2">
        <f t="shared" ref="I5:N5" si="2">IFERROR(INDEX(I51:I500,MATCH($C$5,$C$51:$C$500,0)),"")</f>
        <v>6710352281</v>
      </c>
      <c r="J5" s="2">
        <f t="shared" si="2"/>
        <v>3763057667</v>
      </c>
      <c r="K5" s="2">
        <f t="shared" si="2"/>
        <v>8396837667</v>
      </c>
      <c r="L5" s="2">
        <f t="shared" si="2"/>
        <v>6283894869</v>
      </c>
      <c r="M5" s="2">
        <f t="shared" si="2"/>
        <v>13441450680</v>
      </c>
      <c r="N5" s="2">
        <f t="shared" si="2"/>
        <v>5439311652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166381351938</v>
      </c>
      <c r="E6" s="2">
        <f>IFERROR(INDEX(E51:E500,MATCH($C$6,$C$51:$C$500,0)),"")</f>
        <v>169657008164</v>
      </c>
      <c r="H6" s="2">
        <f>IFERROR(INDEX(D6:G6,COUNT(D6:G6)),"")</f>
        <v>169657008164</v>
      </c>
      <c r="I6" s="2">
        <f t="shared" ref="I6:N6" si="3">IFERROR(INDEX(I51:I500,MATCH($C$6,$C$51:$C$500,0)),"")</f>
        <v>169035869619</v>
      </c>
      <c r="J6" s="2">
        <f t="shared" si="3"/>
        <v>167885904074</v>
      </c>
      <c r="K6" s="2">
        <f t="shared" si="3"/>
        <v>48632691977</v>
      </c>
      <c r="L6" s="2">
        <f t="shared" si="3"/>
        <v>33739854310</v>
      </c>
      <c r="M6" s="2">
        <f t="shared" si="3"/>
        <v>27455959441</v>
      </c>
      <c r="N6" s="2">
        <f t="shared" si="3"/>
        <v>14014508761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6.2</v>
      </c>
      <c r="E7" s="3">
        <f>IFERROR(INDEX(E51:E500,MATCH($C$7,$C$51:$C$500,0))/1000000000,"")</f>
        <v>6.2</v>
      </c>
      <c r="H7" s="3">
        <f>IFERROR(INDEX(D7:G7,COUNT(D7:G7)),"")</f>
        <v>6.2</v>
      </c>
      <c r="I7" s="3">
        <f t="shared" ref="I7:N7" si="4">IFERROR(INDEX(I51:I500,MATCH($C$7,$C$51:$C$500,0))/1000000000,"")</f>
        <v>6.2</v>
      </c>
      <c r="J7" s="3">
        <f t="shared" si="4"/>
        <v>6.2</v>
      </c>
      <c r="K7" s="3">
        <f t="shared" si="4"/>
        <v>5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-5000000000</v>
      </c>
      <c r="E8" s="2">
        <f>IFERROR(INDEX(E51:E500,MATCH("Free cash flow (Quarter)",$C$51:$C$500,0)),"")</f>
        <v>-1000000000</v>
      </c>
      <c r="H8" s="2">
        <f>IFERROR(INDEX(D8:G8,COUNT(D8:G8)),"")</f>
        <v>-1000000000</v>
      </c>
      <c r="I8" s="2">
        <f t="shared" ref="I8:N8" si="5">IFERROR(INDEX(I51:I500,MATCH($C$8,$C$51:$C$500,0)),"")</f>
        <v>8000000000</v>
      </c>
      <c r="J8" s="2">
        <f t="shared" si="5"/>
        <v>-76000000000</v>
      </c>
      <c r="K8" s="2">
        <f t="shared" si="5"/>
        <v>-1000000000</v>
      </c>
      <c r="L8" s="2">
        <f t="shared" si="5"/>
        <v>-2000000000</v>
      </c>
      <c r="M8" s="2">
        <f t="shared" si="5"/>
        <v>-3000000000</v>
      </c>
      <c r="N8" s="2">
        <f t="shared" si="5"/>
        <v>11000000000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-0.76</v>
      </c>
      <c r="E9" s="3">
        <f>IFERROR(INDEX(E51:E500,MATCH("Free cash flow per share (Quarter)",$C$51:$C$500,0)),"")</f>
        <v>-0.08</v>
      </c>
      <c r="H9" s="3">
        <f>IFERROR(INDEX(D9:G9,COUNT(D9:G9)),"")</f>
        <v>-0.08</v>
      </c>
      <c r="I9" s="3">
        <f t="shared" ref="I9:N9" si="6">IFERROR(INDEX(I51:I500,MATCH($C$9,$C$51:$C$500,0)),"")</f>
        <v>1.27</v>
      </c>
      <c r="J9" s="3">
        <f t="shared" si="6"/>
        <v>-12.27</v>
      </c>
      <c r="K9" s="3">
        <f t="shared" si="6"/>
        <v>-0.17</v>
      </c>
      <c r="L9" s="3">
        <f t="shared" si="6"/>
        <v>-198961.28</v>
      </c>
      <c r="M9" s="3">
        <f t="shared" si="6"/>
        <v>-298526.21000000002</v>
      </c>
      <c r="N9" s="3">
        <f t="shared" si="6"/>
        <v>1040428.99</v>
      </c>
    </row>
    <row r="10" spans="1:14" ht="15.5" x14ac:dyDescent="0.35">
      <c r="C10" t="s">
        <v>18</v>
      </c>
      <c r="D10" s="3">
        <f ca="1">IFERROR(IF(D9=0,"",D2/D9),"")</f>
        <v>-65.78947368421052</v>
      </c>
      <c r="E10" s="3">
        <f ca="1">IFERROR(IF(E9=0,"",E2/E9),"")</f>
        <v>-625</v>
      </c>
      <c r="I10" s="3">
        <f t="shared" ref="I10:N10" ca="1" si="7">IFERROR(IF(I9=0,"",I2/I9),"")</f>
        <v>48.031496062992126</v>
      </c>
      <c r="J10" s="3">
        <f t="shared" ca="1" si="7"/>
        <v>-4.0749796251018751</v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4267252093</v>
      </c>
      <c r="E11" s="2">
        <f>IFERROR(INDEX(E51:E500,MATCH($C$11,$C$51:$C$500,0)),"")</f>
        <v>12325229752</v>
      </c>
      <c r="H11" s="2">
        <f>IFERROR(INDEX(D11:G11,COUNT(D11:G11)),"")</f>
        <v>12325229752</v>
      </c>
      <c r="I11" s="2">
        <f t="shared" ref="I11:N11" si="8">IFERROR(INDEX(I51:I500,MATCH($C$11,$C$51:$C$500,0)),"")</f>
        <v>14568994682</v>
      </c>
      <c r="J11" s="2">
        <f t="shared" si="8"/>
        <v>11243796370</v>
      </c>
      <c r="K11" s="2">
        <f t="shared" si="8"/>
        <v>7390212002</v>
      </c>
      <c r="L11" s="2">
        <f t="shared" si="8"/>
        <v>7287512569</v>
      </c>
      <c r="M11" s="2">
        <f t="shared" si="8"/>
        <v>11287120289</v>
      </c>
      <c r="N11" s="2">
        <f t="shared" si="8"/>
        <v>16382751126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-4000000000</v>
      </c>
      <c r="E12" s="2">
        <f>IFERROR(INDEX(E51:E500,MATCH("Net Debt (Quarter)",$C$51:$C$500,0)),"")</f>
        <v>-11000000000</v>
      </c>
      <c r="H12" s="2">
        <f>IFERROR(INDEX(D12:G12,COUNT(D12:G12)),"")</f>
        <v>-11000000000</v>
      </c>
      <c r="I12" s="2">
        <f t="shared" ref="I12:N12" si="9">IFERROR(INDEX(I51:I500,MATCH($C$12,$C$51:$C$500,0)),"")</f>
        <v>-13000000000</v>
      </c>
      <c r="J12" s="2">
        <f t="shared" si="9"/>
        <v>-8000000000</v>
      </c>
      <c r="K12" s="2">
        <f t="shared" si="9"/>
        <v>-7000000000</v>
      </c>
      <c r="L12" s="2">
        <f t="shared" si="9"/>
        <v>-4000000000</v>
      </c>
      <c r="M12" s="2">
        <f t="shared" si="9"/>
        <v>-6000000000</v>
      </c>
      <c r="N12" s="2">
        <f t="shared" si="9"/>
        <v>-11000000000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1000000000</v>
      </c>
      <c r="H13" s="2">
        <f>IFERROR(INDEX(D13:G13,COUNT(D13:G13)),"")</f>
        <v>1000000000</v>
      </c>
      <c r="I13" s="2">
        <f t="shared" ref="I13:N13" si="10">IFERROR(INDEX(I51:I500,MATCH($C$13,$C$51:$C$500,0)),"")</f>
        <v>1000000000</v>
      </c>
      <c r="J13" s="2">
        <f t="shared" si="10"/>
        <v>3000000000</v>
      </c>
      <c r="K13" s="2">
        <f t="shared" si="10"/>
        <v>1000000000</v>
      </c>
      <c r="L13" s="2">
        <f t="shared" si="10"/>
        <v>3000000000</v>
      </c>
      <c r="M13" s="2">
        <f t="shared" si="10"/>
        <v>5000000000</v>
      </c>
      <c r="N13" s="2">
        <f t="shared" si="10"/>
        <v>5000000000</v>
      </c>
    </row>
    <row r="14" spans="1:14" ht="15.5" x14ac:dyDescent="0.35">
      <c r="C14" t="s">
        <v>27</v>
      </c>
      <c r="D14" s="2">
        <f>IFERROR(INDEX(D51:D500,MATCH($C$14,$C$51:$C$500,0)),"")</f>
        <v>-5268714</v>
      </c>
      <c r="E14" s="2">
        <f>IFERROR(INDEX(E51:E500,MATCH($C$14,$C$51:$C$500,0)),"")</f>
        <v>-7132943</v>
      </c>
      <c r="H14" s="2">
        <f>IFERROR(SUM(D14:G14)*(4/MAX(1,COUNT(D14:G14))),"")</f>
        <v>-24803314</v>
      </c>
      <c r="I14" s="2">
        <f t="shared" ref="I14:N14" si="11">IFERROR(INDEX(I51:I500,MATCH($C$14,$C$51:$C$500,0)),"")</f>
        <v>-223380978</v>
      </c>
      <c r="J14" s="2">
        <f t="shared" si="11"/>
        <v>-53192647</v>
      </c>
      <c r="K14" s="2">
        <f t="shared" si="11"/>
        <v>-506676181</v>
      </c>
      <c r="L14" s="2">
        <f t="shared" si="11"/>
        <v>-603770060</v>
      </c>
      <c r="M14" s="2">
        <f t="shared" si="11"/>
        <v>-654328532</v>
      </c>
      <c r="N14" s="2">
        <f t="shared" si="11"/>
        <v>-141488138</v>
      </c>
    </row>
    <row r="15" spans="1:14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-277728000</v>
      </c>
      <c r="H15" s="2">
        <f>IFERROR(SUM(D15:G15)*(4/MAX(1,COUNT(D15:G15))),"")</f>
        <v>-555456000</v>
      </c>
      <c r="I15" s="2">
        <f t="shared" ref="I15:N15" si="12">IFERROR(INDEX(I51:I500,MATCH($C$15,$C$51:$C$500,0)),"")</f>
        <v>-1951168155</v>
      </c>
      <c r="J15" s="2">
        <f t="shared" si="12"/>
        <v>-1613756638</v>
      </c>
      <c r="K15" s="2">
        <f t="shared" si="12"/>
        <v>-872365221</v>
      </c>
      <c r="L15" s="2">
        <f t="shared" si="12"/>
        <v>-2092100135</v>
      </c>
      <c r="M15" s="2">
        <f t="shared" si="12"/>
        <v>-3844694792</v>
      </c>
      <c r="N15" s="2">
        <f t="shared" si="12"/>
        <v>-1733902285</v>
      </c>
    </row>
    <row r="16" spans="1:14" ht="15.5" x14ac:dyDescent="0.35">
      <c r="C16" t="s">
        <v>29</v>
      </c>
      <c r="D16" s="2">
        <f>IFERROR(INDEX(D51:D500,MATCH($C$16,$C$51:$C$500,0)),"")</f>
        <v>224343772</v>
      </c>
      <c r="E16" s="2">
        <f>IFERROR(INDEX(E51:E500,MATCH($C$16,$C$51:$C$500,0)),"")</f>
        <v>898866543</v>
      </c>
      <c r="H16" s="2">
        <f>IFERROR(SUM(D16:G16)*(4/MAX(1,COUNT(D16:G16))),"")</f>
        <v>2246420630</v>
      </c>
      <c r="I16" s="2">
        <f t="shared" ref="I16:N16" si="13">IFERROR(INDEX(I51:I500,MATCH($C$16,$C$51:$C$500,0)),"")</f>
        <v>5679046829</v>
      </c>
      <c r="J16" s="2">
        <f t="shared" si="13"/>
        <v>5390363021</v>
      </c>
      <c r="K16" s="2">
        <f t="shared" si="13"/>
        <v>2685973454</v>
      </c>
      <c r="L16" s="2">
        <f t="shared" si="13"/>
        <v>8383087686</v>
      </c>
      <c r="M16" s="2">
        <f t="shared" si="13"/>
        <v>17292533213</v>
      </c>
      <c r="N16" s="2">
        <f t="shared" si="13"/>
        <v>7175125793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38</v>
      </c>
      <c r="C19" t="s">
        <v>39</v>
      </c>
    </row>
    <row r="20" spans="1:14" ht="15.5" x14ac:dyDescent="0.35">
      <c r="A20" t="s">
        <v>40</v>
      </c>
      <c r="C20" t="s">
        <v>41</v>
      </c>
      <c r="D20" s="2">
        <f ca="1">IFERROR(D21*D2,"")</f>
        <v>310000000000</v>
      </c>
      <c r="E20" s="2">
        <f ca="1">IFERROR(E21*E2,"")</f>
        <v>310000000000</v>
      </c>
      <c r="H20" s="2">
        <f t="shared" ref="H20:N20" ca="1" si="14">IFERROR(H21*H2,"")</f>
        <v>310000000000</v>
      </c>
      <c r="I20" s="2">
        <f t="shared" ca="1" si="14"/>
        <v>378200000000</v>
      </c>
      <c r="J20" s="2">
        <f t="shared" ca="1" si="14"/>
        <v>310000000000</v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6200000000</v>
      </c>
      <c r="E21" s="2">
        <f>IFERROR(INDEX(E51:E500,MATCH($C$7,$C$51:$C$500,0)),"")</f>
        <v>6200000000</v>
      </c>
      <c r="H21" s="2">
        <f>IFERROR(INDEX(D21:G21,COUNT(D21:G21)),"")</f>
        <v>6200000000</v>
      </c>
      <c r="I21" s="2">
        <f t="shared" ref="I21:N21" si="15">IFERROR(INDEX(I51:I500,MATCH($C$7,$C$51:$C$500,0)),"")</f>
        <v>6200000000</v>
      </c>
      <c r="J21" s="2">
        <f t="shared" si="15"/>
        <v>6200000000</v>
      </c>
      <c r="K21" s="2">
        <f t="shared" si="15"/>
        <v>5000000000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42</v>
      </c>
      <c r="C23" t="s">
        <v>43</v>
      </c>
      <c r="D23" s="3">
        <f>IFERROR(D5/D6*100,"")</f>
        <v>0.13483708924519319</v>
      </c>
      <c r="E23" s="3">
        <f>IFERROR(E5/E6*100,"")</f>
        <v>0.36611428535835822</v>
      </c>
      <c r="H23" s="3">
        <f t="shared" ref="H23:N23" si="16">IFERROR(H5/H6*100,"")</f>
        <v>0.99669600937758984</v>
      </c>
      <c r="I23" s="3">
        <f t="shared" si="16"/>
        <v>3.9697800804792864</v>
      </c>
      <c r="J23" s="3">
        <f t="shared" si="16"/>
        <v>2.241437533279349</v>
      </c>
      <c r="K23" s="3">
        <f t="shared" si="16"/>
        <v>17.265829477362963</v>
      </c>
      <c r="L23" s="3">
        <f t="shared" si="16"/>
        <v>18.624546541499278</v>
      </c>
      <c r="M23" s="3">
        <f t="shared" si="16"/>
        <v>48.956404925073841</v>
      </c>
      <c r="N23" s="3">
        <f t="shared" si="16"/>
        <v>38.812003651078243</v>
      </c>
    </row>
    <row r="24" spans="1:14" ht="15.5" x14ac:dyDescent="0.35">
      <c r="C24" t="s">
        <v>44</v>
      </c>
      <c r="D24" s="4">
        <f>IFERROR(_xlfn.RRI(5,I23,D23),"")</f>
        <v>-0.49159643865218916</v>
      </c>
      <c r="E24" s="4">
        <f>IFERROR(_xlfn.RRI(5,J23,E23),"")</f>
        <v>-0.30398594928358169</v>
      </c>
      <c r="H24" s="4">
        <f t="shared" ref="H24:N24" si="17">IFERROR(_xlfn.RRI(5,M23,H23),"")</f>
        <v>-0.54106557016139856</v>
      </c>
      <c r="I24" s="4">
        <f t="shared" si="17"/>
        <v>-0.36618855534318284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45</v>
      </c>
      <c r="C25" t="s">
        <v>46</v>
      </c>
      <c r="D25" s="3">
        <f>IFERROR(INDEX(D51:D500,MATCH($A$25,$C$51:$C$500,0)),"")</f>
        <v>0.04</v>
      </c>
      <c r="E25" s="3">
        <f>IFERROR(INDEX(E51:E500,MATCH($A$25,$C$51:$C$500,0)),"")</f>
        <v>0.1</v>
      </c>
      <c r="H25" s="3">
        <f>IFERROR(INDEX(D25:G25,COUNT(D25:G25)),"")</f>
        <v>0.1</v>
      </c>
      <c r="I25" s="3">
        <f t="shared" ref="I25:N25" si="18">IFERROR(INDEX(I51:I500,MATCH($C$25,$C$51:$C$500,0)),"")</f>
        <v>0.6</v>
      </c>
      <c r="J25" s="3">
        <f t="shared" si="18"/>
        <v>0.61</v>
      </c>
      <c r="K25" s="3">
        <f t="shared" si="18"/>
        <v>0.36</v>
      </c>
      <c r="L25" s="3">
        <f t="shared" si="18"/>
        <v>599141.67000000004</v>
      </c>
      <c r="M25" s="3">
        <f t="shared" si="18"/>
        <v>1280746.52</v>
      </c>
      <c r="N25" s="3">
        <f t="shared" si="18"/>
        <v>518211.76</v>
      </c>
    </row>
    <row r="26" spans="1:14" ht="15.5" x14ac:dyDescent="0.35">
      <c r="C26" t="s">
        <v>47</v>
      </c>
      <c r="D26" s="4">
        <f>IFERROR(_xlfn.RRI(5,I25,D25),"")</f>
        <v>-0.4181892408473119</v>
      </c>
      <c r="E26" s="4">
        <f>IFERROR(_xlfn.RRI(5,J25,E25),"")</f>
        <v>-0.30347929168400256</v>
      </c>
      <c r="H26" s="4">
        <f t="shared" ref="H26:N26" si="19">IFERROR(_xlfn.RRI(5,M25,H25),"")</f>
        <v>-0.96211150426282144</v>
      </c>
      <c r="I26" s="4">
        <f t="shared" si="19"/>
        <v>-0.93502761678016522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48</v>
      </c>
      <c r="D27" s="3">
        <f>IFERROR(D4/D21,"")</f>
        <v>2.036788451451613</v>
      </c>
      <c r="E27" s="3">
        <f>IFERROR(E4/E21,"")</f>
        <v>2.6524367467741934</v>
      </c>
      <c r="H27" s="3">
        <f t="shared" ref="H27:N27" si="20">IFERROR(H4/H21,"")</f>
        <v>9.3784503964516137</v>
      </c>
      <c r="I27" s="3">
        <f t="shared" si="20"/>
        <v>13.248974281612902</v>
      </c>
      <c r="J27" s="3">
        <f t="shared" si="20"/>
        <v>13.695748030000001</v>
      </c>
      <c r="K27" s="3">
        <f t="shared" si="20"/>
        <v>8.5755425869999993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49</v>
      </c>
      <c r="D28" s="4">
        <f>IFERROR(_xlfn.RRI(5,I27,D27),"")</f>
        <v>-0.31237329729219088</v>
      </c>
      <c r="E28" s="4">
        <f>IFERROR(_xlfn.RRI(5,J27,E27),"")</f>
        <v>-0.27986842129152167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50</v>
      </c>
      <c r="H29" s="4">
        <f t="shared" ref="H29:N29" si="22">IFERROR(((H25-I25)/I25)*100%,"")</f>
        <v>-0.83333333333333337</v>
      </c>
      <c r="I29" s="4">
        <f t="shared" si="22"/>
        <v>-1.6393442622950834E-2</v>
      </c>
      <c r="J29" s="4">
        <f t="shared" si="22"/>
        <v>0.69444444444444442</v>
      </c>
      <c r="K29" s="4">
        <f t="shared" si="22"/>
        <v>-0.99999939914044034</v>
      </c>
      <c r="L29" s="4">
        <f t="shared" si="22"/>
        <v>-0.53219340389072456</v>
      </c>
      <c r="M29" s="4">
        <f t="shared" si="22"/>
        <v>1.4714732834314683</v>
      </c>
      <c r="N29" s="4" t="str">
        <f t="shared" si="22"/>
        <v/>
      </c>
    </row>
    <row r="30" spans="1:14" ht="15.5" x14ac:dyDescent="0.35">
      <c r="C30" t="s">
        <v>51</v>
      </c>
      <c r="H30" s="4">
        <f t="shared" ref="H30:N30" si="23">IFERROR(((H27-I27)/I27)*100%,"")</f>
        <v>-0.29213762536567467</v>
      </c>
      <c r="I30" s="4">
        <f t="shared" si="23"/>
        <v>-3.2621346961732793E-2</v>
      </c>
      <c r="J30" s="4">
        <f t="shared" si="23"/>
        <v>0.59707072655226756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26.84</v>
      </c>
      <c r="E32" s="3">
        <f>IFERROR(INDEX(E51:E500,MATCH($A$32,$C$51:$C$500,0)),"")</f>
        <v>27.37</v>
      </c>
      <c r="H32" s="3">
        <f>IFERROR(INDEX(D32:G32,COUNT(D32:G32)),"")</f>
        <v>27.37</v>
      </c>
      <c r="I32" s="3">
        <f t="shared" ref="I32:N32" si="24">IFERROR(INDEX(I51:I500,MATCH($C$32,$C$51:$C$500,0)),"")</f>
        <v>27.27</v>
      </c>
      <c r="J32" s="3">
        <f t="shared" si="24"/>
        <v>27.08</v>
      </c>
      <c r="K32" s="3">
        <f t="shared" si="24"/>
        <v>9.73</v>
      </c>
      <c r="L32" s="3">
        <f t="shared" si="24"/>
        <v>3213319.46</v>
      </c>
      <c r="M32" s="3">
        <f t="shared" si="24"/>
        <v>2614853.2799999998</v>
      </c>
      <c r="N32" s="3">
        <f t="shared" si="24"/>
        <v>1334715.1200000001</v>
      </c>
    </row>
    <row r="33" spans="1:14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1.86</v>
      </c>
      <c r="E33" s="3">
        <f>IFERROR(INDEX(E51:E500,MATCH($A$33,$C$51:$C$500,0)),"")</f>
        <v>1.83</v>
      </c>
      <c r="H33" s="3">
        <f>IFERROR(INDEX(D33:G33,COUNT(D33:G33)),"")</f>
        <v>1.83</v>
      </c>
      <c r="I33" s="3">
        <f t="shared" ref="I33:N33" si="25">IFERROR(INDEX(I51:I500,MATCH($C$33,$C$51:$C$500,0)),"")</f>
        <v>2.2400000000000002</v>
      </c>
      <c r="J33" s="3">
        <f t="shared" si="25"/>
        <v>1.85</v>
      </c>
      <c r="K33" s="3">
        <f t="shared" si="25"/>
        <v>0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1250</v>
      </c>
      <c r="E34" s="3">
        <f>IFERROR(INDEX(E51:E500,MATCH($A$34,$C$51:$C$500,0)),"")</f>
        <v>500</v>
      </c>
      <c r="H34" s="3">
        <f>IFERROR(INDEX(D34:G34,COUNT(D34:G34)),"")</f>
        <v>500</v>
      </c>
      <c r="I34" s="3">
        <f t="shared" ref="I34:N34" si="26">IFERROR(INDEX(I51:I500,MATCH($C$34,$C$51:$C$500,0)),"")</f>
        <v>101.67</v>
      </c>
      <c r="J34" s="3">
        <f t="shared" si="26"/>
        <v>81.97</v>
      </c>
      <c r="K34" s="3">
        <f t="shared" si="26"/>
        <v>0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24.55</v>
      </c>
      <c r="E35" s="3">
        <f>IFERROR(INDEX(E51:E500,MATCH($A$35,$C$51:$C$500,0)),"")</f>
        <v>18.850000000000001</v>
      </c>
      <c r="H35" s="3">
        <f>IFERROR(INDEX(D35:G35,COUNT(D35:G35)),"")</f>
        <v>18.850000000000001</v>
      </c>
      <c r="I35" s="3">
        <f t="shared" ref="I35:N35" si="27">IFERROR(INDEX(I51:I500,MATCH($C$35,$C$51:$C$500,0)),"")</f>
        <v>4.5999999999999996</v>
      </c>
      <c r="J35" s="3">
        <f t="shared" si="27"/>
        <v>3.65</v>
      </c>
      <c r="K35" s="3">
        <f t="shared" si="27"/>
        <v>0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64</v>
      </c>
      <c r="C36" t="s">
        <v>65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N36" si="28">IFERROR(INDEX(H51:H500,MATCH($C$36,$C$51:$C$500,0)),"")</f>
        <v>2.0531000000000001</v>
      </c>
      <c r="I36" s="4">
        <f t="shared" si="28"/>
        <v>0.93889999999999996</v>
      </c>
      <c r="J36" s="4">
        <f t="shared" si="28"/>
        <v>1.4746000000000001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66</v>
      </c>
      <c r="C37" t="s">
        <v>67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N37" si="29">IFERROR(INDEX(H51:H500,MATCH($C$37,$C$51:$C$500,0)),"")</f>
        <v>0.56000000000000005</v>
      </c>
      <c r="I37" s="3">
        <f t="shared" si="29"/>
        <v>0.56000000000000005</v>
      </c>
      <c r="J37" s="3">
        <f t="shared" si="29"/>
        <v>0.9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73</v>
      </c>
      <c r="C51" t="s">
        <v>6</v>
      </c>
      <c r="D51" s="5">
        <v>12628088399</v>
      </c>
      <c r="E51" s="5">
        <v>16445107830</v>
      </c>
      <c r="F51" s="5">
        <v>18741737560</v>
      </c>
      <c r="G51" s="5">
        <v>12667660762</v>
      </c>
      <c r="I51" s="5">
        <v>82143640546</v>
      </c>
      <c r="J51" s="5">
        <v>84913637786</v>
      </c>
      <c r="K51" s="5">
        <v>42877712935</v>
      </c>
      <c r="L51" s="5">
        <v>64883327124</v>
      </c>
      <c r="M51" s="5">
        <v>128448601376</v>
      </c>
      <c r="N51" s="5">
        <v>141844354783</v>
      </c>
    </row>
    <row r="52" spans="2:14" ht="15.5" x14ac:dyDescent="0.35">
      <c r="C52" t="s">
        <v>74</v>
      </c>
      <c r="D52" s="5">
        <v>-9684681691</v>
      </c>
      <c r="E52" s="5">
        <v>-12986744620</v>
      </c>
      <c r="F52" s="5">
        <v>-12906997588</v>
      </c>
      <c r="G52" s="5">
        <v>-9490174994</v>
      </c>
      <c r="I52" s="5">
        <v>-63021005357</v>
      </c>
      <c r="J52" s="5">
        <v>-69776319288</v>
      </c>
      <c r="K52" s="5">
        <v>-31849756062</v>
      </c>
      <c r="L52" s="5">
        <v>-49189304674</v>
      </c>
      <c r="M52" s="5">
        <v>-104799957624</v>
      </c>
      <c r="N52" s="5">
        <v>-128827776877</v>
      </c>
    </row>
    <row r="53" spans="2:14" ht="15.5" x14ac:dyDescent="0.35">
      <c r="C53" t="s">
        <v>75</v>
      </c>
      <c r="D53" s="5">
        <v>2943406708</v>
      </c>
      <c r="E53" s="5">
        <v>3458363210</v>
      </c>
      <c r="F53" s="5">
        <v>5834739972</v>
      </c>
      <c r="G53" s="5">
        <v>3177485768</v>
      </c>
      <c r="I53" s="5">
        <v>19122635189</v>
      </c>
      <c r="J53" s="5">
        <v>15137318498</v>
      </c>
      <c r="K53" s="5">
        <v>11027956873</v>
      </c>
      <c r="L53" s="5">
        <v>15694022450</v>
      </c>
      <c r="M53" s="5">
        <v>23648643752</v>
      </c>
      <c r="N53" s="5">
        <v>13016577906</v>
      </c>
    </row>
    <row r="54" spans="2:14" ht="15.5" x14ac:dyDescent="0.35">
      <c r="C54" t="s">
        <v>76</v>
      </c>
      <c r="D54" s="5">
        <v>-2773638950</v>
      </c>
      <c r="E54" s="5">
        <v>-2493772787</v>
      </c>
      <c r="F54" s="5">
        <v>-3171204888</v>
      </c>
      <c r="G54" s="5">
        <v>-3293652521</v>
      </c>
      <c r="I54" s="5">
        <v>-13136176054</v>
      </c>
      <c r="J54" s="5">
        <v>-10017204557</v>
      </c>
      <c r="K54" s="5">
        <v>-7917725744</v>
      </c>
      <c r="L54" s="5">
        <v>-6239835678</v>
      </c>
      <c r="M54" s="5">
        <v>-6248885462</v>
      </c>
      <c r="N54" s="5">
        <v>-5902286832</v>
      </c>
    </row>
    <row r="55" spans="2:14" ht="15.5" x14ac:dyDescent="0.35">
      <c r="C55" t="s">
        <v>78</v>
      </c>
      <c r="D55" s="5">
        <v>169767758</v>
      </c>
      <c r="E55" s="5">
        <v>964590423</v>
      </c>
      <c r="F55" s="5">
        <v>2663535084</v>
      </c>
      <c r="G55" s="5">
        <v>-116166753</v>
      </c>
      <c r="I55" s="5">
        <v>5986459135</v>
      </c>
      <c r="J55" s="5">
        <v>5120113941</v>
      </c>
      <c r="K55" s="5">
        <v>3110231129</v>
      </c>
      <c r="L55" s="5">
        <v>9454186772</v>
      </c>
      <c r="M55" s="5">
        <v>17399758290</v>
      </c>
      <c r="N55" s="5">
        <v>7114291074</v>
      </c>
    </row>
    <row r="56" spans="2:14" ht="15.5" x14ac:dyDescent="0.35">
      <c r="C56" t="s">
        <v>79</v>
      </c>
      <c r="D56" s="5">
        <v>54576014</v>
      </c>
      <c r="E56" s="5">
        <v>-65723880</v>
      </c>
      <c r="F56" s="5">
        <v>-401096343</v>
      </c>
      <c r="G56" s="5">
        <v>-49100539</v>
      </c>
      <c r="I56" s="5">
        <v>-307412306</v>
      </c>
      <c r="J56" s="5">
        <v>270249080</v>
      </c>
      <c r="K56" s="5">
        <v>-424257675</v>
      </c>
      <c r="L56" s="5">
        <v>-1071099086</v>
      </c>
      <c r="M56" s="5">
        <v>-107225077</v>
      </c>
      <c r="N56" s="5">
        <v>60834719</v>
      </c>
    </row>
    <row r="57" spans="2:14" ht="15.5" x14ac:dyDescent="0.35">
      <c r="C57" t="s">
        <v>243</v>
      </c>
      <c r="E57" s="5">
        <v>-941605</v>
      </c>
      <c r="F57" s="5">
        <v>13600</v>
      </c>
      <c r="I57" s="5">
        <v>-1596543</v>
      </c>
      <c r="J57" s="5">
        <v>-3875224</v>
      </c>
      <c r="K57" s="5">
        <v>-4227203</v>
      </c>
      <c r="L57" s="5">
        <v>-9320598</v>
      </c>
      <c r="M57" s="5">
        <v>-31459069</v>
      </c>
    </row>
    <row r="58" spans="2:14" ht="15.5" x14ac:dyDescent="0.35">
      <c r="C58" t="s">
        <v>80</v>
      </c>
      <c r="D58" s="5">
        <v>21486071</v>
      </c>
      <c r="E58" s="5">
        <v>13966117</v>
      </c>
      <c r="F58" s="5">
        <v>28300568</v>
      </c>
      <c r="G58" s="5">
        <v>23138105</v>
      </c>
      <c r="I58" s="5">
        <v>106727585</v>
      </c>
      <c r="J58" s="5">
        <v>161600455</v>
      </c>
      <c r="K58" s="5">
        <v>57162605</v>
      </c>
      <c r="L58" s="5">
        <v>40035313</v>
      </c>
      <c r="M58" s="5">
        <v>457997227</v>
      </c>
      <c r="N58" s="5">
        <v>163939387</v>
      </c>
    </row>
    <row r="59" spans="2:14" ht="15.5" x14ac:dyDescent="0.35">
      <c r="C59" t="s">
        <v>27</v>
      </c>
      <c r="D59" s="5">
        <v>-5268714</v>
      </c>
      <c r="E59" s="5">
        <v>-7132943</v>
      </c>
      <c r="F59" s="5">
        <v>-187885914</v>
      </c>
      <c r="G59" s="5">
        <v>-15100285</v>
      </c>
      <c r="I59" s="5">
        <v>-223380978</v>
      </c>
      <c r="J59" s="5">
        <v>-53192647</v>
      </c>
      <c r="K59" s="5">
        <v>-506676181</v>
      </c>
      <c r="L59" s="5">
        <v>-603770060</v>
      </c>
      <c r="M59" s="5">
        <v>-654328532</v>
      </c>
      <c r="N59" s="5">
        <v>-141488138</v>
      </c>
    </row>
    <row r="60" spans="2:14" ht="15.5" x14ac:dyDescent="0.35">
      <c r="C60" t="s">
        <v>81</v>
      </c>
      <c r="D60" s="5">
        <v>38358657</v>
      </c>
      <c r="E60" s="5">
        <v>-71615449</v>
      </c>
      <c r="F60" s="5">
        <v>-241524597</v>
      </c>
      <c r="G60" s="5">
        <v>-57138359</v>
      </c>
      <c r="I60" s="5">
        <v>-189162370</v>
      </c>
      <c r="J60" s="5">
        <v>165716496</v>
      </c>
      <c r="K60" s="5">
        <v>29483104</v>
      </c>
      <c r="L60" s="5">
        <v>-498043741</v>
      </c>
      <c r="M60" s="5">
        <v>120565297</v>
      </c>
      <c r="N60" s="5">
        <v>38383470</v>
      </c>
    </row>
    <row r="61" spans="2:14" ht="15.5" x14ac:dyDescent="0.35">
      <c r="C61" t="s">
        <v>82</v>
      </c>
      <c r="D61" s="5">
        <v>54576014</v>
      </c>
      <c r="E61" s="5">
        <v>-65723880</v>
      </c>
      <c r="F61" s="5">
        <v>-401096343</v>
      </c>
      <c r="G61" s="5">
        <v>-49100539</v>
      </c>
      <c r="I61" s="5">
        <v>-307412306</v>
      </c>
      <c r="J61" s="5">
        <v>270249080</v>
      </c>
      <c r="K61" s="5">
        <v>-424257675</v>
      </c>
      <c r="L61" s="5">
        <v>-1071099086</v>
      </c>
      <c r="M61" s="5">
        <v>-107225077</v>
      </c>
      <c r="N61" s="5">
        <v>60834719</v>
      </c>
    </row>
    <row r="62" spans="2:14" ht="15.5" x14ac:dyDescent="0.35">
      <c r="C62" t="s">
        <v>29</v>
      </c>
      <c r="D62" s="5">
        <v>224343772</v>
      </c>
      <c r="E62" s="5">
        <v>898866543</v>
      </c>
      <c r="F62" s="5">
        <v>2262438741</v>
      </c>
      <c r="G62" s="5">
        <v>-165267292</v>
      </c>
      <c r="I62" s="5">
        <v>5679046829</v>
      </c>
      <c r="J62" s="5">
        <v>5390363021</v>
      </c>
      <c r="K62" s="5">
        <v>2685973454</v>
      </c>
      <c r="L62" s="5">
        <v>8383087686</v>
      </c>
      <c r="M62" s="5">
        <v>17292533213</v>
      </c>
      <c r="N62" s="5">
        <v>7175125793</v>
      </c>
    </row>
    <row r="63" spans="2:14" ht="15.5" x14ac:dyDescent="0.35">
      <c r="C63" t="s">
        <v>28</v>
      </c>
      <c r="E63" s="5">
        <v>-277728000</v>
      </c>
      <c r="F63" s="5">
        <v>-1130472455</v>
      </c>
      <c r="G63" s="5">
        <v>44731720</v>
      </c>
      <c r="I63" s="5">
        <v>-1951168155</v>
      </c>
      <c r="J63" s="5">
        <v>-1613756638</v>
      </c>
      <c r="K63" s="5">
        <v>-872365221</v>
      </c>
      <c r="L63" s="5">
        <v>-2092100135</v>
      </c>
      <c r="M63" s="5">
        <v>-3844694792</v>
      </c>
      <c r="N63" s="5">
        <v>-1733902285</v>
      </c>
    </row>
    <row r="64" spans="2:14" ht="15.5" x14ac:dyDescent="0.35">
      <c r="C64" t="s">
        <v>83</v>
      </c>
      <c r="L64" s="5">
        <v>-2092100135</v>
      </c>
      <c r="M64" s="5">
        <v>-3844694792</v>
      </c>
      <c r="N64" s="5">
        <v>-1733902285</v>
      </c>
    </row>
    <row r="65" spans="2:14" ht="15.5" x14ac:dyDescent="0.35">
      <c r="C65" t="s">
        <v>84</v>
      </c>
    </row>
    <row r="66" spans="2:14" ht="15.5" x14ac:dyDescent="0.35">
      <c r="C66" t="s">
        <v>85</v>
      </c>
      <c r="E66" s="5">
        <v>-277728000</v>
      </c>
      <c r="F66" s="5">
        <v>-1130472455</v>
      </c>
      <c r="G66" s="5">
        <v>44731720</v>
      </c>
      <c r="I66" s="5">
        <v>-1951168155</v>
      </c>
      <c r="J66" s="5">
        <v>-1613756638</v>
      </c>
      <c r="K66" s="5">
        <v>-872365221</v>
      </c>
      <c r="L66" s="5">
        <v>-2092100135</v>
      </c>
      <c r="M66" s="5">
        <v>-3844694792</v>
      </c>
      <c r="N66" s="5">
        <v>-1733902285</v>
      </c>
    </row>
    <row r="67" spans="2:14" ht="15.5" x14ac:dyDescent="0.35">
      <c r="C67" t="s">
        <v>86</v>
      </c>
      <c r="D67" s="5">
        <v>224343772</v>
      </c>
      <c r="E67" s="5">
        <v>621138543</v>
      </c>
      <c r="F67" s="5">
        <v>1131966286</v>
      </c>
      <c r="G67" s="5">
        <v>-120535572</v>
      </c>
      <c r="I67" s="5">
        <v>3727878674</v>
      </c>
      <c r="J67" s="5">
        <v>3776606383</v>
      </c>
      <c r="K67" s="5">
        <v>1813608233</v>
      </c>
      <c r="L67" s="5">
        <v>6290987551</v>
      </c>
      <c r="M67" s="5">
        <v>13447838421</v>
      </c>
      <c r="N67" s="5">
        <v>5441223508</v>
      </c>
    </row>
    <row r="68" spans="2:14" ht="15.5" x14ac:dyDescent="0.35">
      <c r="C68" t="s">
        <v>244</v>
      </c>
    </row>
    <row r="69" spans="2:14" ht="15.5" x14ac:dyDescent="0.35">
      <c r="C69" t="s">
        <v>87</v>
      </c>
      <c r="D69" s="5">
        <v>224343772</v>
      </c>
      <c r="E69" s="5">
        <v>621138543</v>
      </c>
      <c r="F69" s="5">
        <v>1131966286</v>
      </c>
      <c r="G69" s="5">
        <v>-120535572</v>
      </c>
      <c r="I69" s="5">
        <v>3727878674</v>
      </c>
      <c r="J69" s="5">
        <v>3776606383</v>
      </c>
      <c r="K69" s="5">
        <v>1813608233</v>
      </c>
      <c r="L69" s="5">
        <v>6290987551</v>
      </c>
      <c r="M69" s="5">
        <v>13447838421</v>
      </c>
      <c r="N69" s="5">
        <v>5441223508</v>
      </c>
    </row>
    <row r="70" spans="2:14" ht="15.5" x14ac:dyDescent="0.35">
      <c r="C70" t="s">
        <v>88</v>
      </c>
      <c r="F70" s="5">
        <v>2982473608</v>
      </c>
      <c r="I70" s="5">
        <v>2982473608</v>
      </c>
      <c r="J70" s="5">
        <v>-13548716</v>
      </c>
      <c r="K70" s="5">
        <v>6583229434</v>
      </c>
      <c r="L70" s="5">
        <v>-7092682</v>
      </c>
      <c r="M70" s="5">
        <v>-6387741</v>
      </c>
      <c r="N70" s="5">
        <v>-1911856</v>
      </c>
    </row>
    <row r="71" spans="2:14" ht="15.5" x14ac:dyDescent="0.35">
      <c r="C71" t="s">
        <v>89</v>
      </c>
      <c r="D71" s="5">
        <v>224343772</v>
      </c>
      <c r="E71" s="5">
        <v>621138543</v>
      </c>
      <c r="F71" s="5">
        <v>4114439894</v>
      </c>
      <c r="G71" s="5">
        <v>-120535572</v>
      </c>
      <c r="I71" s="5">
        <v>6710352282</v>
      </c>
      <c r="J71" s="5">
        <v>3763057667</v>
      </c>
      <c r="K71" s="5">
        <v>8396837667</v>
      </c>
      <c r="L71" s="5">
        <v>6283894869</v>
      </c>
      <c r="M71" s="5">
        <v>13441450680</v>
      </c>
      <c r="N71" s="5">
        <v>5439311652</v>
      </c>
    </row>
    <row r="72" spans="2:14" ht="15.5" x14ac:dyDescent="0.35">
      <c r="C72" t="s">
        <v>90</v>
      </c>
      <c r="D72" s="5">
        <v>224343772</v>
      </c>
      <c r="E72" s="5">
        <v>621138543</v>
      </c>
      <c r="F72" s="5">
        <v>1131966285</v>
      </c>
      <c r="G72" s="5">
        <v>-120535572</v>
      </c>
      <c r="I72" s="5">
        <v>3727878673</v>
      </c>
      <c r="J72" s="5">
        <v>3776606383</v>
      </c>
      <c r="K72" s="5">
        <v>1813608233</v>
      </c>
      <c r="L72" s="5">
        <v>6290987551</v>
      </c>
      <c r="M72" s="5">
        <v>13447838421</v>
      </c>
      <c r="N72" s="5">
        <v>5441223508</v>
      </c>
    </row>
    <row r="73" spans="2:14" ht="15.5" x14ac:dyDescent="0.35">
      <c r="C73" t="s">
        <v>8</v>
      </c>
      <c r="D73" s="5">
        <v>224343772</v>
      </c>
      <c r="E73" s="5">
        <v>621138543</v>
      </c>
      <c r="F73" s="5">
        <v>4114439893</v>
      </c>
      <c r="G73" s="5">
        <v>-120535572</v>
      </c>
      <c r="I73" s="5">
        <v>6710352281</v>
      </c>
      <c r="J73" s="5">
        <v>3763057667</v>
      </c>
      <c r="K73" s="5">
        <v>8396837667</v>
      </c>
      <c r="L73" s="5">
        <v>6283894869</v>
      </c>
      <c r="M73" s="5">
        <v>13441450680</v>
      </c>
      <c r="N73" s="5">
        <v>5439311652</v>
      </c>
    </row>
    <row r="74" spans="2:14" ht="15.5" x14ac:dyDescent="0.35">
      <c r="C74" t="s">
        <v>91</v>
      </c>
    </row>
    <row r="75" spans="2:14" ht="15.5" x14ac:dyDescent="0.35">
      <c r="C75" t="s">
        <v>92</v>
      </c>
      <c r="D75" s="5">
        <v>224343772</v>
      </c>
      <c r="E75" s="5">
        <v>621138543</v>
      </c>
      <c r="F75" s="5">
        <v>1131966285</v>
      </c>
      <c r="G75" s="5">
        <v>-120535572</v>
      </c>
      <c r="I75" s="5">
        <v>3727878673</v>
      </c>
      <c r="J75" s="5">
        <v>3776606383</v>
      </c>
      <c r="K75" s="5">
        <v>1813608233</v>
      </c>
      <c r="L75" s="5">
        <v>6290987551</v>
      </c>
      <c r="M75" s="5">
        <v>13447838421</v>
      </c>
      <c r="N75" s="5">
        <v>5441223508</v>
      </c>
    </row>
    <row r="76" spans="2:14" ht="15.5" x14ac:dyDescent="0.35">
      <c r="C76" t="s">
        <v>93</v>
      </c>
      <c r="D76" s="5">
        <v>224343772</v>
      </c>
      <c r="E76" s="5">
        <v>621138543</v>
      </c>
      <c r="F76" s="5">
        <v>4114439893</v>
      </c>
      <c r="G76" s="5">
        <v>-120535572</v>
      </c>
      <c r="I76" s="5">
        <v>6710352281</v>
      </c>
      <c r="J76" s="5">
        <v>3763057667</v>
      </c>
      <c r="K76" s="5">
        <v>8396837667</v>
      </c>
      <c r="L76" s="5">
        <v>6283894869</v>
      </c>
      <c r="M76" s="5">
        <v>13441450680</v>
      </c>
      <c r="N76" s="5">
        <v>5439311652</v>
      </c>
    </row>
    <row r="77" spans="2:14" ht="15.5" x14ac:dyDescent="0.35">
      <c r="C77" t="s">
        <v>94</v>
      </c>
      <c r="D77" s="5">
        <v>224343772</v>
      </c>
      <c r="E77" s="5">
        <v>621138543</v>
      </c>
      <c r="F77" s="5">
        <v>4114439893</v>
      </c>
      <c r="G77" s="5">
        <v>-120535572</v>
      </c>
      <c r="I77" s="5">
        <v>6710352281</v>
      </c>
      <c r="J77" s="5">
        <v>3763057667</v>
      </c>
      <c r="K77" s="5">
        <v>8396837667</v>
      </c>
      <c r="L77" s="5">
        <v>6283894869</v>
      </c>
      <c r="M77" s="5">
        <v>13441450680</v>
      </c>
      <c r="N77" s="5">
        <v>5439311652</v>
      </c>
    </row>
    <row r="79" spans="2:14" ht="15.5" x14ac:dyDescent="0.35">
      <c r="B79" t="s">
        <v>95</v>
      </c>
      <c r="C79" t="s">
        <v>96</v>
      </c>
    </row>
    <row r="80" spans="2:14" ht="15.5" x14ac:dyDescent="0.35">
      <c r="C80" t="s">
        <v>97</v>
      </c>
    </row>
    <row r="81" spans="3:14" ht="15.5" x14ac:dyDescent="0.35">
      <c r="C81" t="s">
        <v>20</v>
      </c>
      <c r="D81" s="5">
        <v>4267252093</v>
      </c>
      <c r="E81" s="5">
        <v>12325229752</v>
      </c>
      <c r="F81" s="5">
        <v>14568994682</v>
      </c>
      <c r="G81" s="5">
        <v>16000389211</v>
      </c>
      <c r="I81" s="5">
        <v>14568994682</v>
      </c>
      <c r="J81" s="5">
        <v>11243796370</v>
      </c>
      <c r="K81" s="5">
        <v>7390212002</v>
      </c>
      <c r="L81" s="5">
        <v>7287512569</v>
      </c>
      <c r="M81" s="5">
        <v>11287120289</v>
      </c>
      <c r="N81" s="5">
        <v>16382751126</v>
      </c>
    </row>
    <row r="82" spans="3:14" ht="15.5" x14ac:dyDescent="0.35">
      <c r="C82" t="s">
        <v>98</v>
      </c>
      <c r="D82" s="5">
        <v>13166297339</v>
      </c>
      <c r="E82" s="5">
        <v>10010548950</v>
      </c>
      <c r="F82" s="5">
        <v>12037500000</v>
      </c>
      <c r="G82" s="5">
        <v>15393563745</v>
      </c>
      <c r="I82" s="5">
        <v>12037500000</v>
      </c>
      <c r="J82" s="5">
        <v>26728266990</v>
      </c>
      <c r="K82" s="5">
        <v>15012078212</v>
      </c>
      <c r="L82" s="5">
        <v>20544400038</v>
      </c>
      <c r="M82" s="5">
        <v>11268819135</v>
      </c>
      <c r="N82" s="5">
        <v>53911979782</v>
      </c>
    </row>
    <row r="83" spans="3:14" ht="15.5" x14ac:dyDescent="0.35">
      <c r="C83" t="s">
        <v>99</v>
      </c>
    </row>
    <row r="84" spans="3:14" ht="15.5" x14ac:dyDescent="0.35">
      <c r="C84" t="s">
        <v>247</v>
      </c>
      <c r="L84" s="5">
        <v>200000000</v>
      </c>
    </row>
    <row r="85" spans="3:14" ht="15.5" x14ac:dyDescent="0.35">
      <c r="C85" t="s">
        <v>100</v>
      </c>
      <c r="D85" s="5">
        <v>13166297339</v>
      </c>
      <c r="E85" s="5">
        <v>10010548950</v>
      </c>
      <c r="F85" s="5">
        <v>12037500000</v>
      </c>
      <c r="G85" s="5">
        <v>15393563745</v>
      </c>
      <c r="I85" s="5">
        <v>12037500000</v>
      </c>
      <c r="J85" s="5">
        <v>26728266990</v>
      </c>
      <c r="K85" s="5">
        <v>15012078212</v>
      </c>
      <c r="L85" s="5">
        <v>20544400038</v>
      </c>
      <c r="M85" s="5">
        <v>11268819135</v>
      </c>
      <c r="N85" s="5">
        <v>53911979782</v>
      </c>
    </row>
    <row r="86" spans="3:14" ht="15.5" x14ac:dyDescent="0.35">
      <c r="C86" t="s">
        <v>101</v>
      </c>
      <c r="N86" s="5">
        <v>12500000</v>
      </c>
    </row>
    <row r="87" spans="3:14" ht="15.5" x14ac:dyDescent="0.35">
      <c r="C87" t="s">
        <v>102</v>
      </c>
      <c r="N87" s="5">
        <v>12500000</v>
      </c>
    </row>
    <row r="88" spans="3:14" ht="15.5" x14ac:dyDescent="0.35">
      <c r="C88" t="s">
        <v>81</v>
      </c>
      <c r="D88" s="5">
        <v>9536762047</v>
      </c>
      <c r="E88" s="5">
        <v>9536762047</v>
      </c>
      <c r="F88" s="5">
        <v>9536762047</v>
      </c>
      <c r="G88" s="5">
        <v>6554288439</v>
      </c>
      <c r="I88" s="5">
        <v>9536762047</v>
      </c>
      <c r="J88" s="5">
        <v>6554288439</v>
      </c>
      <c r="K88" s="5">
        <v>6567837155</v>
      </c>
      <c r="L88" s="5">
        <v>-15392279</v>
      </c>
      <c r="M88" s="5">
        <v>-8299597</v>
      </c>
      <c r="N88" s="5">
        <v>-1911856</v>
      </c>
    </row>
    <row r="89" spans="3:14" ht="15.5" x14ac:dyDescent="0.35">
      <c r="C89" t="s">
        <v>104</v>
      </c>
      <c r="D89" s="5">
        <v>72494523565</v>
      </c>
      <c r="E89" s="5">
        <v>74473673147</v>
      </c>
      <c r="F89" s="5">
        <v>69870365784</v>
      </c>
      <c r="G89" s="5">
        <v>52793733802</v>
      </c>
      <c r="I89" s="5">
        <v>69870365784</v>
      </c>
      <c r="J89" s="5">
        <v>68632617690</v>
      </c>
      <c r="K89" s="5">
        <v>26513330725</v>
      </c>
      <c r="L89" s="5">
        <v>28099759436</v>
      </c>
      <c r="M89" s="5">
        <v>22826372985</v>
      </c>
      <c r="N89" s="5">
        <v>70985809851</v>
      </c>
    </row>
    <row r="90" spans="3:14" ht="15.5" x14ac:dyDescent="0.35">
      <c r="C90" t="s">
        <v>105</v>
      </c>
    </row>
    <row r="91" spans="3:14" ht="15.5" x14ac:dyDescent="0.35">
      <c r="C91" t="s">
        <v>248</v>
      </c>
      <c r="D91" s="5">
        <v>198579758</v>
      </c>
      <c r="E91" s="5">
        <v>198579758</v>
      </c>
      <c r="F91" s="5">
        <v>199521363</v>
      </c>
      <c r="G91" s="5">
        <v>199507762</v>
      </c>
      <c r="I91" s="5">
        <v>199521363</v>
      </c>
      <c r="J91" s="5">
        <v>201117906</v>
      </c>
      <c r="K91" s="5">
        <v>204993130</v>
      </c>
      <c r="L91" s="5">
        <v>209220333</v>
      </c>
      <c r="M91" s="5">
        <v>218540931</v>
      </c>
    </row>
    <row r="92" spans="3:14" ht="15.5" x14ac:dyDescent="0.35">
      <c r="C92" t="s">
        <v>106</v>
      </c>
      <c r="D92" s="5">
        <v>69189553915</v>
      </c>
      <c r="E92" s="5">
        <v>71408287321</v>
      </c>
      <c r="F92" s="5">
        <v>73125594008</v>
      </c>
      <c r="G92" s="5">
        <v>72310688643</v>
      </c>
      <c r="I92" s="5">
        <v>73125594008</v>
      </c>
      <c r="J92" s="5">
        <v>45707896505</v>
      </c>
      <c r="K92" s="5">
        <v>25422514287</v>
      </c>
      <c r="L92" s="5">
        <v>18458980198</v>
      </c>
      <c r="M92" s="5">
        <v>14868732097</v>
      </c>
      <c r="N92" s="5">
        <v>12362142617</v>
      </c>
    </row>
    <row r="93" spans="3:14" ht="15.5" x14ac:dyDescent="0.35">
      <c r="C93" t="s">
        <v>107</v>
      </c>
      <c r="D93" s="5">
        <v>25148725003</v>
      </c>
      <c r="E93" s="5">
        <v>28182607632</v>
      </c>
      <c r="F93" s="5">
        <v>29679027798</v>
      </c>
      <c r="G93" s="5">
        <v>23675052364</v>
      </c>
      <c r="I93" s="5">
        <v>29679027798</v>
      </c>
      <c r="J93" s="5">
        <v>12909600592</v>
      </c>
      <c r="K93" s="5">
        <v>333898385</v>
      </c>
      <c r="L93" s="5">
        <v>4416667</v>
      </c>
      <c r="M93" s="5">
        <v>19939394</v>
      </c>
      <c r="N93" s="5">
        <v>112700758</v>
      </c>
    </row>
    <row r="94" spans="3:14" ht="15.5" x14ac:dyDescent="0.35">
      <c r="C94" t="s">
        <v>108</v>
      </c>
      <c r="D94" s="5">
        <v>1852531564</v>
      </c>
      <c r="E94" s="5">
        <v>1852531564</v>
      </c>
      <c r="F94" s="5">
        <v>1852531563</v>
      </c>
      <c r="G94" s="5">
        <v>1791092944</v>
      </c>
      <c r="I94" s="5">
        <v>1852531563</v>
      </c>
      <c r="J94" s="5">
        <v>1791092944</v>
      </c>
      <c r="K94" s="5">
        <v>1747333076</v>
      </c>
      <c r="L94" s="5">
        <v>1726651191</v>
      </c>
      <c r="M94" s="5">
        <v>1715143424</v>
      </c>
      <c r="N94" s="5">
        <v>1705341609</v>
      </c>
    </row>
    <row r="95" spans="3:14" ht="15.5" x14ac:dyDescent="0.35">
      <c r="C95" t="s">
        <v>109</v>
      </c>
      <c r="D95" s="5">
        <v>96389390240</v>
      </c>
      <c r="E95" s="5">
        <v>101642006275</v>
      </c>
      <c r="F95" s="5">
        <v>104856674732</v>
      </c>
      <c r="G95" s="5">
        <v>118295534474</v>
      </c>
      <c r="I95" s="5">
        <v>104856674732</v>
      </c>
      <c r="J95" s="5">
        <v>106195984851</v>
      </c>
      <c r="K95" s="5">
        <v>27708738878</v>
      </c>
      <c r="L95" s="5">
        <v>20518268389</v>
      </c>
      <c r="M95" s="5">
        <v>16941355846</v>
      </c>
      <c r="N95" s="5">
        <v>14299184984</v>
      </c>
    </row>
    <row r="96" spans="3:14" ht="15.5" x14ac:dyDescent="0.35">
      <c r="C96" t="s">
        <v>110</v>
      </c>
      <c r="D96" s="5">
        <v>168883913805</v>
      </c>
      <c r="E96" s="5">
        <v>176115679422</v>
      </c>
      <c r="F96" s="5">
        <v>174727040516</v>
      </c>
      <c r="G96" s="5">
        <v>171089268276</v>
      </c>
      <c r="I96" s="5">
        <v>174727040516</v>
      </c>
      <c r="J96" s="5">
        <v>174828602541</v>
      </c>
      <c r="K96" s="5">
        <v>54222069603</v>
      </c>
      <c r="L96" s="5">
        <v>48618027825</v>
      </c>
      <c r="M96" s="5">
        <v>39767728831</v>
      </c>
      <c r="N96" s="5">
        <v>85284994835</v>
      </c>
    </row>
    <row r="97" spans="3:14" ht="15.5" x14ac:dyDescent="0.35">
      <c r="C97" t="s">
        <v>111</v>
      </c>
    </row>
    <row r="98" spans="3:14" ht="15.5" x14ac:dyDescent="0.35">
      <c r="C98" t="s">
        <v>112</v>
      </c>
    </row>
    <row r="99" spans="3:14" ht="15.5" x14ac:dyDescent="0.35">
      <c r="C99" t="s">
        <v>113</v>
      </c>
      <c r="D99" s="5">
        <v>1812550174</v>
      </c>
      <c r="E99" s="5">
        <v>5768659564</v>
      </c>
      <c r="F99" s="5">
        <v>5001159202</v>
      </c>
      <c r="G99" s="5">
        <v>4331821458</v>
      </c>
      <c r="I99" s="5">
        <v>5001159202</v>
      </c>
      <c r="J99" s="5">
        <v>5106681377</v>
      </c>
      <c r="K99" s="5">
        <v>4958563584</v>
      </c>
      <c r="L99" s="5">
        <v>12841452899</v>
      </c>
      <c r="M99" s="5">
        <v>8895821729</v>
      </c>
      <c r="N99" s="5">
        <v>67278118991</v>
      </c>
    </row>
    <row r="100" spans="3:14" ht="15.5" x14ac:dyDescent="0.35">
      <c r="C100" t="s">
        <v>114</v>
      </c>
      <c r="D100" s="5">
        <v>889030683</v>
      </c>
    </row>
    <row r="101" spans="3:14" ht="15.5" x14ac:dyDescent="0.35">
      <c r="C101" t="s">
        <v>251</v>
      </c>
      <c r="D101" s="5">
        <v>889030683</v>
      </c>
      <c r="E101" s="5">
        <v>3535818444</v>
      </c>
      <c r="F101" s="5">
        <v>2754261310</v>
      </c>
      <c r="G101" s="5">
        <v>3139778365</v>
      </c>
      <c r="I101" s="5">
        <v>2754261310</v>
      </c>
      <c r="J101" s="5">
        <v>2880532972</v>
      </c>
      <c r="K101" s="5">
        <v>2209183089</v>
      </c>
      <c r="L101" s="5">
        <v>7502876569</v>
      </c>
      <c r="M101" s="5">
        <v>5178541153</v>
      </c>
      <c r="N101" s="5">
        <v>19825435948</v>
      </c>
    </row>
    <row r="102" spans="3:14" ht="15.5" x14ac:dyDescent="0.35">
      <c r="C102" t="s">
        <v>115</v>
      </c>
    </row>
    <row r="103" spans="3:14" ht="15.5" x14ac:dyDescent="0.35">
      <c r="C103" t="s">
        <v>252</v>
      </c>
      <c r="L103" s="5">
        <v>200000000</v>
      </c>
    </row>
    <row r="104" spans="3:14" ht="15.5" x14ac:dyDescent="0.35">
      <c r="C104" t="s">
        <v>116</v>
      </c>
      <c r="D104" s="5">
        <v>915222116</v>
      </c>
      <c r="E104" s="5">
        <v>1031753556</v>
      </c>
      <c r="F104" s="5">
        <v>555317828</v>
      </c>
      <c r="G104" s="5">
        <v>833039107</v>
      </c>
      <c r="I104" s="5">
        <v>555317828</v>
      </c>
      <c r="J104" s="5">
        <v>242916919</v>
      </c>
      <c r="K104" s="5">
        <v>187939903</v>
      </c>
      <c r="L104" s="5">
        <v>2833796986</v>
      </c>
      <c r="M104" s="5">
        <v>864910671</v>
      </c>
      <c r="N104" s="5">
        <v>831581360</v>
      </c>
    </row>
    <row r="105" spans="3:14" ht="15.5" x14ac:dyDescent="0.35">
      <c r="C105" t="s">
        <v>117</v>
      </c>
      <c r="D105" s="5">
        <v>8297375</v>
      </c>
      <c r="E105" s="5">
        <v>193297375</v>
      </c>
      <c r="F105" s="5">
        <v>193297375</v>
      </c>
      <c r="G105" s="5">
        <v>17804305</v>
      </c>
      <c r="I105" s="5">
        <v>193297375</v>
      </c>
      <c r="J105" s="5">
        <v>170554306</v>
      </c>
      <c r="K105" s="5">
        <v>2247607259</v>
      </c>
      <c r="L105" s="5">
        <v>880310166</v>
      </c>
      <c r="M105" s="5">
        <v>1004307641</v>
      </c>
      <c r="N105" s="5">
        <v>45301523851</v>
      </c>
    </row>
    <row r="106" spans="3:14" ht="15.5" x14ac:dyDescent="0.35">
      <c r="C106" t="s">
        <v>322</v>
      </c>
    </row>
    <row r="107" spans="3:14" ht="15.5" x14ac:dyDescent="0.35">
      <c r="C107" t="s">
        <v>324</v>
      </c>
      <c r="G107" s="5">
        <v>1434319822</v>
      </c>
      <c r="J107" s="5">
        <v>1434319822</v>
      </c>
      <c r="K107" s="5">
        <v>392291667</v>
      </c>
      <c r="M107" s="5">
        <v>284987500</v>
      </c>
      <c r="N107" s="5">
        <v>110553139</v>
      </c>
    </row>
    <row r="108" spans="3:14" ht="15.5" x14ac:dyDescent="0.35">
      <c r="C108" t="s">
        <v>255</v>
      </c>
      <c r="L108" s="5">
        <v>1894909834</v>
      </c>
      <c r="M108" s="5">
        <v>2868817450</v>
      </c>
      <c r="N108" s="5">
        <v>3834086851</v>
      </c>
    </row>
    <row r="109" spans="3:14" ht="15.5" x14ac:dyDescent="0.35">
      <c r="C109" t="s">
        <v>325</v>
      </c>
      <c r="E109" s="5">
        <v>1007790189</v>
      </c>
      <c r="F109" s="5">
        <v>1498282689</v>
      </c>
      <c r="G109" s="5">
        <v>321477459</v>
      </c>
      <c r="I109" s="5">
        <v>1498282689</v>
      </c>
      <c r="J109" s="5">
        <v>1792954959</v>
      </c>
      <c r="K109" s="5">
        <v>313833333</v>
      </c>
      <c r="L109" s="5">
        <v>1424469178</v>
      </c>
      <c r="M109" s="5">
        <v>1848062264</v>
      </c>
      <c r="N109" s="5">
        <v>1319577832</v>
      </c>
    </row>
    <row r="110" spans="3:14" ht="15.5" x14ac:dyDescent="0.35">
      <c r="C110" t="s">
        <v>122</v>
      </c>
      <c r="D110" s="5">
        <v>690011693</v>
      </c>
      <c r="E110" s="5">
        <v>690011694</v>
      </c>
      <c r="F110" s="5">
        <v>690011693</v>
      </c>
      <c r="G110" s="5">
        <v>1836017090</v>
      </c>
      <c r="I110" s="5">
        <v>690011693</v>
      </c>
      <c r="J110" s="5">
        <v>1836017090</v>
      </c>
      <c r="K110" s="5">
        <v>630814042</v>
      </c>
      <c r="L110" s="5">
        <v>2036720616</v>
      </c>
      <c r="M110" s="5">
        <v>3415947661</v>
      </c>
      <c r="N110" s="5">
        <v>3992367083</v>
      </c>
    </row>
    <row r="111" spans="3:14" ht="15.5" x14ac:dyDescent="0.35">
      <c r="C111" t="s">
        <v>123</v>
      </c>
      <c r="D111" s="5">
        <v>690011693</v>
      </c>
      <c r="E111" s="5">
        <v>690011694</v>
      </c>
      <c r="F111" s="5">
        <v>690011693</v>
      </c>
      <c r="G111" s="5">
        <v>1836017090</v>
      </c>
      <c r="I111" s="5">
        <v>690011693</v>
      </c>
      <c r="J111" s="5">
        <v>1836017090</v>
      </c>
      <c r="K111" s="5">
        <v>630814042</v>
      </c>
      <c r="L111" s="5">
        <v>2036720616</v>
      </c>
      <c r="M111" s="5">
        <v>3415947661</v>
      </c>
      <c r="N111" s="5">
        <v>3992367083</v>
      </c>
    </row>
    <row r="112" spans="3:14" ht="15.5" x14ac:dyDescent="0.35">
      <c r="C112" t="s">
        <v>119</v>
      </c>
    </row>
    <row r="113" spans="2:14" ht="15.5" x14ac:dyDescent="0.35">
      <c r="C113" t="s">
        <v>121</v>
      </c>
      <c r="G113" s="5">
        <v>1434319822</v>
      </c>
      <c r="J113" s="5">
        <v>1434319822</v>
      </c>
      <c r="K113" s="5">
        <v>392291667</v>
      </c>
      <c r="L113" s="5">
        <v>1894909834</v>
      </c>
      <c r="M113" s="5">
        <v>3319365093</v>
      </c>
      <c r="N113" s="5">
        <v>3944639990</v>
      </c>
    </row>
    <row r="114" spans="2:14" ht="15.5" x14ac:dyDescent="0.35">
      <c r="C114" t="s">
        <v>124</v>
      </c>
      <c r="D114" s="5">
        <v>2502561867</v>
      </c>
      <c r="E114" s="5">
        <v>6458671258</v>
      </c>
      <c r="F114" s="5">
        <v>5691170895</v>
      </c>
      <c r="G114" s="5">
        <v>6167838548</v>
      </c>
      <c r="I114" s="5">
        <v>5691170895</v>
      </c>
      <c r="J114" s="5">
        <v>6942698467</v>
      </c>
      <c r="K114" s="5">
        <v>5589377626</v>
      </c>
      <c r="L114" s="5">
        <v>14878173515</v>
      </c>
      <c r="M114" s="5">
        <v>12311769390</v>
      </c>
      <c r="N114" s="5">
        <v>71270486074</v>
      </c>
    </row>
    <row r="115" spans="2:14" ht="15.5" x14ac:dyDescent="0.35">
      <c r="C115" t="s">
        <v>125</v>
      </c>
    </row>
    <row r="116" spans="2:14" ht="15.5" x14ac:dyDescent="0.35">
      <c r="C116" t="s">
        <v>126</v>
      </c>
      <c r="D116" s="5">
        <v>49596621544</v>
      </c>
      <c r="E116" s="5">
        <v>49596621544</v>
      </c>
      <c r="F116" s="5">
        <v>49596621544</v>
      </c>
      <c r="G116" s="5">
        <v>49596621544</v>
      </c>
      <c r="I116" s="5">
        <v>49596621544</v>
      </c>
      <c r="J116" s="5">
        <v>49596395728</v>
      </c>
      <c r="K116" s="5">
        <v>39996000000</v>
      </c>
      <c r="L116" s="5">
        <v>10500000000</v>
      </c>
      <c r="M116" s="5">
        <v>10500000000</v>
      </c>
      <c r="N116" s="5">
        <v>10500000000</v>
      </c>
    </row>
    <row r="117" spans="2:14" ht="15.5" x14ac:dyDescent="0.35">
      <c r="C117" t="s">
        <v>127</v>
      </c>
      <c r="D117" s="5">
        <v>105898000986</v>
      </c>
      <c r="E117" s="5">
        <v>105898000986</v>
      </c>
      <c r="F117" s="5">
        <v>105898000986</v>
      </c>
      <c r="G117" s="5">
        <v>105898000986</v>
      </c>
      <c r="I117" s="5">
        <v>105898000986</v>
      </c>
      <c r="J117" s="5">
        <v>105889758702</v>
      </c>
    </row>
    <row r="118" spans="2:14" ht="15.5" x14ac:dyDescent="0.35">
      <c r="C118" t="s">
        <v>128</v>
      </c>
      <c r="D118" s="5">
        <v>1349967361</v>
      </c>
      <c r="E118" s="5">
        <v>4625623587</v>
      </c>
      <c r="F118" s="5">
        <v>4004485042</v>
      </c>
      <c r="G118" s="5">
        <v>2872518759</v>
      </c>
      <c r="I118" s="5">
        <v>4004485042</v>
      </c>
      <c r="J118" s="5">
        <v>5845461205</v>
      </c>
      <c r="K118" s="5">
        <v>2068854822</v>
      </c>
      <c r="L118" s="5">
        <v>23255246589</v>
      </c>
      <c r="M118" s="5">
        <v>16964259038</v>
      </c>
      <c r="N118" s="5">
        <v>3516420617</v>
      </c>
    </row>
    <row r="119" spans="2:14" ht="15.5" x14ac:dyDescent="0.35">
      <c r="C119" t="s">
        <v>257</v>
      </c>
      <c r="D119" s="5">
        <v>100000000</v>
      </c>
      <c r="E119" s="5">
        <v>100000000</v>
      </c>
      <c r="F119" s="5">
        <v>100000000</v>
      </c>
      <c r="G119" s="5">
        <v>100000000</v>
      </c>
      <c r="I119" s="5">
        <v>100000000</v>
      </c>
      <c r="J119" s="5">
        <v>100000000</v>
      </c>
      <c r="K119" s="5">
        <v>100000000</v>
      </c>
    </row>
    <row r="120" spans="2:14" ht="15.5" x14ac:dyDescent="0.35">
      <c r="C120" t="s">
        <v>258</v>
      </c>
      <c r="D120" s="5">
        <v>1249967361</v>
      </c>
      <c r="E120" s="5">
        <v>4525623587</v>
      </c>
      <c r="F120" s="5">
        <v>3904485042</v>
      </c>
      <c r="G120" s="5">
        <v>2772518759</v>
      </c>
      <c r="I120" s="5">
        <v>3904485042</v>
      </c>
      <c r="J120" s="5">
        <v>5745461205</v>
      </c>
      <c r="K120" s="5">
        <v>1968854822</v>
      </c>
      <c r="L120" s="5">
        <v>23255246589</v>
      </c>
      <c r="M120" s="5">
        <v>16964259038</v>
      </c>
      <c r="N120" s="5">
        <v>3516420617</v>
      </c>
    </row>
    <row r="121" spans="2:14" ht="15.5" x14ac:dyDescent="0.35">
      <c r="C121" t="s">
        <v>259</v>
      </c>
      <c r="D121" s="5">
        <v>1349967361</v>
      </c>
      <c r="E121" s="5">
        <v>4625623587</v>
      </c>
      <c r="F121" s="5">
        <v>4004485042</v>
      </c>
      <c r="G121" s="5">
        <v>2872518759</v>
      </c>
      <c r="I121" s="5">
        <v>4004485042</v>
      </c>
      <c r="J121" s="5">
        <v>5845461205</v>
      </c>
      <c r="K121" s="5">
        <v>2068854822</v>
      </c>
      <c r="L121" s="5">
        <v>23255246589</v>
      </c>
      <c r="M121" s="5">
        <v>16964259038</v>
      </c>
      <c r="N121" s="5">
        <v>3516420617</v>
      </c>
    </row>
    <row r="122" spans="2:14" ht="15.5" x14ac:dyDescent="0.35">
      <c r="C122" t="s">
        <v>260</v>
      </c>
    </row>
    <row r="123" spans="2:14" ht="15.5" x14ac:dyDescent="0.35">
      <c r="C123" t="s">
        <v>10</v>
      </c>
      <c r="D123" s="5">
        <v>166381351938</v>
      </c>
      <c r="E123" s="5">
        <v>169657008164</v>
      </c>
      <c r="F123" s="5">
        <v>169035869619</v>
      </c>
      <c r="G123" s="5">
        <v>164921429728</v>
      </c>
      <c r="I123" s="5">
        <v>169035869619</v>
      </c>
      <c r="J123" s="5">
        <v>167885904074</v>
      </c>
      <c r="K123" s="5">
        <v>48632691977</v>
      </c>
      <c r="L123" s="5">
        <v>33739854310</v>
      </c>
      <c r="M123" s="5">
        <v>27455959441</v>
      </c>
      <c r="N123" s="5">
        <v>14014508761</v>
      </c>
    </row>
    <row r="124" spans="2:14" ht="15.5" x14ac:dyDescent="0.35">
      <c r="C124" t="s">
        <v>129</v>
      </c>
      <c r="D124" s="5">
        <v>168883913805</v>
      </c>
      <c r="E124" s="5">
        <v>176115679422</v>
      </c>
      <c r="F124" s="5">
        <v>174727040514</v>
      </c>
      <c r="G124" s="5">
        <v>171089268276</v>
      </c>
      <c r="I124" s="5">
        <v>174727040514</v>
      </c>
      <c r="J124" s="5">
        <v>174828602541</v>
      </c>
      <c r="K124" s="5">
        <v>54222069603</v>
      </c>
      <c r="L124" s="5">
        <v>48618027825</v>
      </c>
      <c r="M124" s="5">
        <v>39767728831</v>
      </c>
      <c r="N124" s="5">
        <v>85284994835</v>
      </c>
    </row>
    <row r="125" spans="2:14" ht="15.5" x14ac:dyDescent="0.35">
      <c r="C125" t="s">
        <v>130</v>
      </c>
      <c r="D125" s="5">
        <v>6199577693</v>
      </c>
      <c r="E125" s="5">
        <v>6199577693</v>
      </c>
      <c r="F125" s="5">
        <v>6199577693</v>
      </c>
      <c r="G125" s="5">
        <v>6199577693</v>
      </c>
      <c r="I125" s="5">
        <v>6199577693</v>
      </c>
      <c r="J125" s="5">
        <v>6199500000</v>
      </c>
      <c r="K125" s="5">
        <v>4999500000</v>
      </c>
      <c r="L125" s="5">
        <v>10500</v>
      </c>
      <c r="M125" s="5">
        <v>10500</v>
      </c>
      <c r="N125" s="5">
        <v>10500</v>
      </c>
    </row>
    <row r="127" spans="2:14" ht="15.5" x14ac:dyDescent="0.35">
      <c r="B127" t="s">
        <v>131</v>
      </c>
      <c r="C127" t="s">
        <v>132</v>
      </c>
      <c r="D127" s="5">
        <v>-4703348255</v>
      </c>
      <c r="E127" s="5">
        <v>-514772838</v>
      </c>
      <c r="F127" s="5">
        <v>13966177769</v>
      </c>
      <c r="G127" s="5">
        <v>3955128581</v>
      </c>
      <c r="I127" s="5">
        <v>38679442670</v>
      </c>
      <c r="J127" s="5">
        <v>-54523707803</v>
      </c>
      <c r="K127" s="5">
        <v>326112940</v>
      </c>
      <c r="L127" s="5">
        <v>2585298645</v>
      </c>
      <c r="M127" s="5">
        <v>-738578227</v>
      </c>
      <c r="N127" s="5">
        <v>19906756634</v>
      </c>
    </row>
    <row r="128" spans="2:14" ht="15.5" x14ac:dyDescent="0.35">
      <c r="C128" t="s">
        <v>133</v>
      </c>
      <c r="D128" s="5">
        <v>8256742361</v>
      </c>
      <c r="E128" s="5">
        <v>19687656529</v>
      </c>
      <c r="F128" s="5">
        <v>16371820251</v>
      </c>
      <c r="G128" s="5">
        <v>32151959221</v>
      </c>
      <c r="I128" s="5">
        <v>96834407536</v>
      </c>
      <c r="J128" s="5">
        <v>73197449008</v>
      </c>
      <c r="K128" s="5">
        <v>48410034761</v>
      </c>
      <c r="L128" s="5">
        <v>55607746221</v>
      </c>
      <c r="M128" s="5">
        <v>171091762023</v>
      </c>
      <c r="N128" s="5">
        <v>95142806851</v>
      </c>
    </row>
    <row r="129" spans="3:14" ht="15.5" x14ac:dyDescent="0.35">
      <c r="C129" t="s">
        <v>364</v>
      </c>
      <c r="D129" s="5">
        <v>-7845640288</v>
      </c>
      <c r="E129" s="5">
        <v>-9340489791</v>
      </c>
      <c r="F129" s="5">
        <v>-8750363060</v>
      </c>
      <c r="G129" s="5">
        <v>-18106117084</v>
      </c>
      <c r="I129" s="5">
        <v>-49109392389</v>
      </c>
      <c r="J129" s="5">
        <v>-121344427726</v>
      </c>
      <c r="K129" s="5">
        <v>-41827193401</v>
      </c>
      <c r="L129" s="5">
        <v>-45254731506</v>
      </c>
      <c r="M129" s="5">
        <v>-163078813324</v>
      </c>
      <c r="N129" s="5">
        <v>-69716795817</v>
      </c>
    </row>
    <row r="130" spans="3:14" ht="15.5" x14ac:dyDescent="0.35">
      <c r="C130" t="s">
        <v>365</v>
      </c>
      <c r="D130" s="5">
        <v>8420461293</v>
      </c>
      <c r="E130" s="5">
        <v>-10584977692</v>
      </c>
      <c r="F130" s="5">
        <v>1055767590</v>
      </c>
      <c r="G130" s="5">
        <v>-3399749320</v>
      </c>
      <c r="I130" s="5">
        <v>-6912715482</v>
      </c>
      <c r="J130" s="5">
        <v>-4879851816</v>
      </c>
      <c r="K130" s="5">
        <v>-4209988631</v>
      </c>
      <c r="L130" s="5">
        <v>-3087712291</v>
      </c>
      <c r="M130" s="5">
        <v>-2787627081</v>
      </c>
      <c r="N130" s="5">
        <v>-2632529051</v>
      </c>
    </row>
    <row r="131" spans="3:14" ht="15.5" x14ac:dyDescent="0.35">
      <c r="C131" t="s">
        <v>1561</v>
      </c>
      <c r="D131" s="5">
        <v>-13560090763</v>
      </c>
      <c r="F131" s="5">
        <v>6646466273</v>
      </c>
      <c r="G131" s="5">
        <v>-6646466273</v>
      </c>
      <c r="L131" s="5">
        <v>-2261087022</v>
      </c>
      <c r="M131" s="5">
        <v>-2139291682</v>
      </c>
      <c r="N131" s="5">
        <v>-1186139535</v>
      </c>
    </row>
    <row r="132" spans="3:14" ht="15.5" x14ac:dyDescent="0.35">
      <c r="C132" t="s">
        <v>806</v>
      </c>
      <c r="D132" s="5">
        <v>21486071</v>
      </c>
      <c r="E132" s="5">
        <v>13966116</v>
      </c>
      <c r="F132" s="5">
        <v>27948041</v>
      </c>
      <c r="G132" s="5">
        <v>23468105</v>
      </c>
      <c r="I132" s="5">
        <v>106727585</v>
      </c>
      <c r="J132" s="5">
        <v>161600455</v>
      </c>
      <c r="K132" s="5">
        <v>57162605</v>
      </c>
      <c r="L132" s="5">
        <v>40035313</v>
      </c>
      <c r="M132" s="5">
        <v>457997227</v>
      </c>
      <c r="N132" s="5">
        <v>163939387</v>
      </c>
    </row>
    <row r="133" spans="3:14" ht="15.5" x14ac:dyDescent="0.35">
      <c r="C133" t="s">
        <v>263</v>
      </c>
      <c r="D133" s="5">
        <v>13200001</v>
      </c>
      <c r="E133" s="5">
        <v>-290928000</v>
      </c>
      <c r="F133" s="5">
        <v>-1185730972</v>
      </c>
      <c r="G133" s="5">
        <v>-54994792</v>
      </c>
      <c r="I133" s="5">
        <v>-2006696672</v>
      </c>
      <c r="J133" s="5">
        <v>-1618484270</v>
      </c>
      <c r="K133" s="5">
        <v>-1606537073</v>
      </c>
      <c r="L133" s="5">
        <v>-1444877982</v>
      </c>
      <c r="M133" s="5">
        <v>-3694387638</v>
      </c>
      <c r="N133" s="5">
        <v>-1766395814</v>
      </c>
    </row>
    <row r="134" spans="3:14" ht="15.5" x14ac:dyDescent="0.35">
      <c r="C134" t="s">
        <v>265</v>
      </c>
      <c r="D134" s="5">
        <v>-9506930</v>
      </c>
      <c r="F134" s="5">
        <v>-199730354</v>
      </c>
      <c r="G134" s="5">
        <v>-12971276</v>
      </c>
      <c r="I134" s="5">
        <v>-232887908</v>
      </c>
      <c r="J134" s="5">
        <v>-39993454</v>
      </c>
      <c r="K134" s="5">
        <v>-497365321</v>
      </c>
      <c r="L134" s="5">
        <v>-527202325</v>
      </c>
      <c r="M134" s="5">
        <v>-587971532</v>
      </c>
      <c r="N134" s="5">
        <v>-93206345</v>
      </c>
    </row>
    <row r="135" spans="3:14" ht="15.5" x14ac:dyDescent="0.35">
      <c r="C135" t="s">
        <v>1562</v>
      </c>
      <c r="L135" s="5">
        <v>-486871763</v>
      </c>
      <c r="M135" s="5">
        <v>-246220</v>
      </c>
      <c r="N135" s="5">
        <v>-4923042</v>
      </c>
    </row>
    <row r="136" spans="3:14" ht="15.5" x14ac:dyDescent="0.35">
      <c r="C136" t="s">
        <v>139</v>
      </c>
      <c r="D136" s="5">
        <v>-3338860409</v>
      </c>
      <c r="E136" s="5">
        <v>-1728992092</v>
      </c>
      <c r="F136" s="5">
        <v>-1729020684</v>
      </c>
      <c r="G136" s="5">
        <v>-1</v>
      </c>
      <c r="I136" s="5">
        <v>-7289378828</v>
      </c>
      <c r="J136" s="5">
        <v>116452008461</v>
      </c>
      <c r="K136" s="5">
        <v>1406509415</v>
      </c>
      <c r="L136" s="5">
        <v>-1910514228</v>
      </c>
      <c r="M136" s="5">
        <v>-1711105608</v>
      </c>
      <c r="N136" s="5">
        <v>3959365306</v>
      </c>
    </row>
    <row r="137" spans="3:14" ht="15.5" x14ac:dyDescent="0.35">
      <c r="C137" t="s">
        <v>140</v>
      </c>
      <c r="D137" s="5">
        <v>-15768995</v>
      </c>
      <c r="F137" s="5">
        <v>-13668551614</v>
      </c>
      <c r="G137" s="5">
        <v>-10618955510</v>
      </c>
      <c r="I137" s="5">
        <v>-28064865530</v>
      </c>
      <c r="J137" s="5">
        <v>-58074716290</v>
      </c>
      <c r="K137" s="5">
        <v>-1629922922</v>
      </c>
      <c r="L137" s="5">
        <v>-4674392137</v>
      </c>
      <c r="M137" s="5">
        <v>-2645947002</v>
      </c>
      <c r="N137" s="5">
        <v>-8982252190</v>
      </c>
    </row>
    <row r="138" spans="3:14" ht="15.5" x14ac:dyDescent="0.35">
      <c r="C138" t="s">
        <v>143</v>
      </c>
      <c r="D138" s="5">
        <v>-15768995</v>
      </c>
      <c r="F138" s="5">
        <v>-27725229089</v>
      </c>
      <c r="G138" s="5">
        <v>-3033807300</v>
      </c>
      <c r="I138" s="5">
        <v>-30787997739</v>
      </c>
      <c r="J138" s="5">
        <v>-21545637088</v>
      </c>
      <c r="K138" s="5">
        <v>-1191418182</v>
      </c>
      <c r="L138" s="5">
        <v>-4674392137</v>
      </c>
      <c r="M138" s="5">
        <v>-2395947002</v>
      </c>
      <c r="N138" s="5">
        <v>-8982252190</v>
      </c>
    </row>
    <row r="139" spans="3:14" ht="15.5" x14ac:dyDescent="0.35">
      <c r="C139" t="s">
        <v>272</v>
      </c>
      <c r="F139" s="5">
        <v>25267084143</v>
      </c>
      <c r="I139" s="5">
        <v>25267084143</v>
      </c>
      <c r="J139" s="5">
        <v>-25267084143</v>
      </c>
    </row>
    <row r="140" spans="3:14" ht="15.5" x14ac:dyDescent="0.35">
      <c r="C140" t="s">
        <v>546</v>
      </c>
      <c r="J140" s="5">
        <v>2250000000</v>
      </c>
    </row>
    <row r="141" spans="3:14" ht="15.5" x14ac:dyDescent="0.35">
      <c r="C141" t="s">
        <v>651</v>
      </c>
      <c r="F141" s="5">
        <v>-11210406668</v>
      </c>
      <c r="G141" s="5">
        <v>-7585148210</v>
      </c>
      <c r="I141" s="5">
        <v>-22543951934</v>
      </c>
      <c r="J141" s="5">
        <v>-13511995059</v>
      </c>
      <c r="K141" s="5">
        <v>-438504740</v>
      </c>
    </row>
    <row r="142" spans="3:14" ht="15.5" x14ac:dyDescent="0.35">
      <c r="C142" t="s">
        <v>1563</v>
      </c>
      <c r="M142" s="5">
        <v>-250000000</v>
      </c>
    </row>
    <row r="143" spans="3:14" ht="15.5" x14ac:dyDescent="0.35">
      <c r="C143" t="s">
        <v>148</v>
      </c>
      <c r="D143" s="5">
        <v>-3338860409</v>
      </c>
      <c r="E143" s="5">
        <v>-1728992092</v>
      </c>
      <c r="F143" s="5">
        <v>-1729020684</v>
      </c>
      <c r="G143" s="5">
        <v>-1</v>
      </c>
      <c r="I143" s="5">
        <v>-7289378828</v>
      </c>
      <c r="J143" s="5">
        <v>116452008461</v>
      </c>
      <c r="K143" s="5">
        <v>1406509415</v>
      </c>
      <c r="L143" s="5">
        <v>-1910514228</v>
      </c>
      <c r="M143" s="5">
        <v>-1711105608</v>
      </c>
      <c r="N143" s="5">
        <v>3959365306</v>
      </c>
    </row>
    <row r="144" spans="3:14" ht="15.5" x14ac:dyDescent="0.35">
      <c r="C144" t="s">
        <v>1564</v>
      </c>
      <c r="J144" s="5">
        <v>120000000000</v>
      </c>
    </row>
    <row r="145" spans="2:14" ht="15.5" x14ac:dyDescent="0.35">
      <c r="C145" t="s">
        <v>1565</v>
      </c>
      <c r="I145" s="5">
        <v>8468100</v>
      </c>
      <c r="J145" s="5">
        <v>14839800</v>
      </c>
    </row>
    <row r="146" spans="2:14" ht="15.5" x14ac:dyDescent="0.35">
      <c r="C146" t="s">
        <v>713</v>
      </c>
      <c r="K146" s="5">
        <v>6496000000</v>
      </c>
    </row>
    <row r="147" spans="2:14" ht="15.5" x14ac:dyDescent="0.35">
      <c r="C147" t="s">
        <v>338</v>
      </c>
      <c r="D147" s="5">
        <v>-3500000000</v>
      </c>
      <c r="F147" s="5">
        <v>-28592</v>
      </c>
      <c r="G147" s="5">
        <v>-1</v>
      </c>
      <c r="I147" s="5">
        <v>-5568854836</v>
      </c>
    </row>
    <row r="148" spans="2:14" ht="15.5" x14ac:dyDescent="0.35">
      <c r="C148" t="s">
        <v>153</v>
      </c>
      <c r="L148" s="5">
        <v>-1000000000</v>
      </c>
      <c r="M148" s="5">
        <v>-1000000000</v>
      </c>
      <c r="N148" s="5">
        <v>-83333333</v>
      </c>
    </row>
    <row r="149" spans="2:14" ht="15.5" x14ac:dyDescent="0.35">
      <c r="C149" t="s">
        <v>1566</v>
      </c>
      <c r="J149" s="5">
        <v>-3125737870</v>
      </c>
      <c r="K149" s="5">
        <v>-1398947500</v>
      </c>
    </row>
    <row r="150" spans="2:14" ht="15.5" x14ac:dyDescent="0.35">
      <c r="C150" t="s">
        <v>1049</v>
      </c>
      <c r="D150" s="5">
        <v>161139591</v>
      </c>
      <c r="E150" s="5">
        <v>-1728992092</v>
      </c>
      <c r="F150" s="5">
        <v>-1728992092</v>
      </c>
      <c r="I150" s="5">
        <v>-1728992092</v>
      </c>
      <c r="J150" s="5">
        <v>-437093469</v>
      </c>
      <c r="K150" s="5">
        <v>-520376415</v>
      </c>
      <c r="L150" s="5">
        <v>-680514224</v>
      </c>
      <c r="M150" s="5">
        <v>-481105604</v>
      </c>
      <c r="N150" s="5">
        <v>-480657757</v>
      </c>
    </row>
    <row r="151" spans="2:14" ht="15.5" x14ac:dyDescent="0.35">
      <c r="C151" t="s">
        <v>1567</v>
      </c>
      <c r="K151" s="5">
        <v>-200000000</v>
      </c>
    </row>
    <row r="152" spans="2:14" ht="15.5" x14ac:dyDescent="0.35">
      <c r="C152" t="s">
        <v>343</v>
      </c>
      <c r="K152" s="5">
        <v>-172500003</v>
      </c>
      <c r="L152" s="5">
        <v>-230000004</v>
      </c>
      <c r="M152" s="5">
        <v>-230000004</v>
      </c>
      <c r="N152" s="5">
        <v>-230000004</v>
      </c>
    </row>
    <row r="153" spans="2:14" ht="15.5" x14ac:dyDescent="0.35">
      <c r="C153" t="s">
        <v>1568</v>
      </c>
      <c r="K153" s="5">
        <v>119000000</v>
      </c>
      <c r="N153" s="5">
        <v>-119000000</v>
      </c>
    </row>
    <row r="154" spans="2:14" ht="15.5" x14ac:dyDescent="0.35">
      <c r="C154" t="s">
        <v>955</v>
      </c>
      <c r="N154" s="5">
        <v>5000000000</v>
      </c>
    </row>
    <row r="155" spans="2:14" ht="15.5" x14ac:dyDescent="0.35">
      <c r="C155" t="s">
        <v>865</v>
      </c>
      <c r="K155" s="5">
        <v>-2916666667</v>
      </c>
      <c r="N155" s="5">
        <v>-127643600</v>
      </c>
    </row>
    <row r="156" spans="2:14" ht="15.5" x14ac:dyDescent="0.35">
      <c r="C156" t="s">
        <v>344</v>
      </c>
      <c r="D156" s="5">
        <v>-8057977659</v>
      </c>
      <c r="E156" s="5">
        <v>-2243764930</v>
      </c>
      <c r="F156" s="5">
        <v>-1431394529</v>
      </c>
      <c r="G156" s="5">
        <v>-6663826930</v>
      </c>
      <c r="I156" s="5">
        <v>3325198312</v>
      </c>
      <c r="J156" s="5">
        <v>3853584368</v>
      </c>
      <c r="K156" s="5">
        <v>102699433</v>
      </c>
      <c r="L156" s="5">
        <v>-3999607720</v>
      </c>
      <c r="M156" s="5">
        <v>-5095630837</v>
      </c>
      <c r="N156" s="5">
        <v>14883869750</v>
      </c>
    </row>
    <row r="157" spans="2:14" ht="15.5" x14ac:dyDescent="0.35">
      <c r="C157" t="s">
        <v>158</v>
      </c>
      <c r="E157" s="5">
        <v>14568994682</v>
      </c>
      <c r="I157" s="5">
        <v>11243796370</v>
      </c>
      <c r="J157" s="5">
        <v>7390212002</v>
      </c>
      <c r="K157" s="5">
        <v>7287512569</v>
      </c>
      <c r="L157" s="5">
        <v>11287120289</v>
      </c>
      <c r="M157" s="5">
        <v>16382751126</v>
      </c>
      <c r="N157" s="5">
        <v>1498881376</v>
      </c>
    </row>
    <row r="158" spans="2:14" ht="15.5" x14ac:dyDescent="0.35">
      <c r="C158" t="s">
        <v>159</v>
      </c>
      <c r="D158" s="5">
        <v>-8057977659</v>
      </c>
      <c r="E158" s="5">
        <v>12325229752</v>
      </c>
      <c r="F158" s="5">
        <v>-1431394529</v>
      </c>
      <c r="G158" s="5">
        <v>-6663826930</v>
      </c>
      <c r="I158" s="5">
        <v>14568994682</v>
      </c>
      <c r="J158" s="5">
        <v>11243796370</v>
      </c>
      <c r="K158" s="5">
        <v>7390212002</v>
      </c>
      <c r="L158" s="5">
        <v>7287512569</v>
      </c>
      <c r="M158" s="5">
        <v>11287120289</v>
      </c>
      <c r="N158" s="5">
        <v>16382751126</v>
      </c>
    </row>
    <row r="160" spans="2:14" ht="15.5" x14ac:dyDescent="0.35">
      <c r="B160" t="s">
        <v>160</v>
      </c>
      <c r="C160" t="s">
        <v>12</v>
      </c>
      <c r="D160" s="5">
        <v>6200000000</v>
      </c>
      <c r="E160" s="5">
        <v>6200000000</v>
      </c>
      <c r="F160" s="5">
        <v>6200000000</v>
      </c>
      <c r="G160" s="5">
        <v>6200000000</v>
      </c>
      <c r="I160" s="5">
        <v>6200000000</v>
      </c>
      <c r="J160" s="5">
        <v>6200000000</v>
      </c>
      <c r="K160" s="5">
        <v>5000000000</v>
      </c>
      <c r="L160" s="5">
        <v>0</v>
      </c>
      <c r="M160" s="5">
        <v>0</v>
      </c>
      <c r="N160" s="5">
        <v>0</v>
      </c>
    </row>
    <row r="161" spans="3:7" ht="15.5" x14ac:dyDescent="0.35">
      <c r="C161" t="s">
        <v>161</v>
      </c>
      <c r="D161" s="6">
        <v>0.04</v>
      </c>
      <c r="E161" s="6">
        <v>0.1</v>
      </c>
      <c r="F161" s="6">
        <v>0.18</v>
      </c>
      <c r="G161" s="6">
        <v>-0.02</v>
      </c>
    </row>
    <row r="162" spans="3:7" ht="15.5" x14ac:dyDescent="0.35">
      <c r="C162" t="s">
        <v>162</v>
      </c>
      <c r="D162" s="5">
        <v>1250</v>
      </c>
      <c r="E162" s="5">
        <v>500</v>
      </c>
      <c r="F162" s="6">
        <v>338.89</v>
      </c>
      <c r="G162" s="5">
        <v>-3700</v>
      </c>
    </row>
    <row r="163" spans="3:7" ht="15.5" x14ac:dyDescent="0.35">
      <c r="C163" t="s">
        <v>61</v>
      </c>
      <c r="D163" s="6">
        <v>24.55</v>
      </c>
      <c r="E163" s="6">
        <v>18.850000000000001</v>
      </c>
      <c r="F163" s="6">
        <v>20.18</v>
      </c>
      <c r="G163" s="6">
        <v>36.22</v>
      </c>
    </row>
    <row r="164" spans="3:7" ht="15.5" x14ac:dyDescent="0.35">
      <c r="C164" t="s">
        <v>163</v>
      </c>
      <c r="D164" s="5">
        <v>5430000000</v>
      </c>
      <c r="E164" s="6">
        <v>4190000000.0000005</v>
      </c>
      <c r="F164" s="5">
        <v>7270000000</v>
      </c>
      <c r="G164" s="5">
        <v>1490000000</v>
      </c>
    </row>
    <row r="165" spans="3:7" ht="15.5" x14ac:dyDescent="0.35">
      <c r="C165" t="s">
        <v>164</v>
      </c>
      <c r="D165" s="6">
        <v>1.2999999999999999E-3</v>
      </c>
      <c r="E165" s="6">
        <v>3.4999999999999996E-3</v>
      </c>
      <c r="F165" s="6">
        <v>6.5000000000000006E-3</v>
      </c>
      <c r="G165" s="6">
        <v>-7.000000000000001E-4</v>
      </c>
    </row>
    <row r="166" spans="3:7" ht="15.5" x14ac:dyDescent="0.35">
      <c r="C166" t="s">
        <v>165</v>
      </c>
      <c r="D166" s="6">
        <v>1.2999999999999999E-3</v>
      </c>
      <c r="E166" s="6">
        <v>3.7000000000000002E-3</v>
      </c>
      <c r="F166" s="6">
        <v>6.7000000000000002E-3</v>
      </c>
      <c r="G166" s="6">
        <v>-7.000000000000001E-4</v>
      </c>
    </row>
    <row r="167" spans="3:7" ht="15.5" x14ac:dyDescent="0.35">
      <c r="C167" t="s">
        <v>166</v>
      </c>
      <c r="D167" s="6">
        <v>1E-3</v>
      </c>
      <c r="E167" s="6">
        <v>5.6999999999999993E-3</v>
      </c>
      <c r="F167" s="6">
        <v>1.5800000000000002E-2</v>
      </c>
      <c r="G167" s="6">
        <v>-7.000000000000001E-4</v>
      </c>
    </row>
    <row r="168" spans="3:7" ht="15.5" x14ac:dyDescent="0.35">
      <c r="C168" t="s">
        <v>167</v>
      </c>
      <c r="D168" s="6">
        <v>32.22</v>
      </c>
      <c r="E168" s="6">
        <v>135.22999999999999</v>
      </c>
      <c r="F168" s="6">
        <v>14.18</v>
      </c>
      <c r="G168" s="6">
        <v>-7.69</v>
      </c>
    </row>
    <row r="169" spans="3:7" ht="15.5" x14ac:dyDescent="0.35">
      <c r="C169" t="s">
        <v>168</v>
      </c>
      <c r="D169" s="5">
        <v>166000000000</v>
      </c>
      <c r="E169" s="5">
        <v>170000000000</v>
      </c>
      <c r="F169" s="5">
        <v>169000000000</v>
      </c>
      <c r="G169" s="5">
        <v>165000000000</v>
      </c>
    </row>
    <row r="170" spans="3:7" ht="15.5" x14ac:dyDescent="0.35">
      <c r="C170" t="s">
        <v>169</v>
      </c>
      <c r="D170" s="6">
        <v>1.86</v>
      </c>
      <c r="E170" s="6">
        <v>1.83</v>
      </c>
      <c r="F170" s="6">
        <v>2.2400000000000002</v>
      </c>
      <c r="G170" s="6">
        <v>2.78</v>
      </c>
    </row>
    <row r="171" spans="3:7" ht="15.5" x14ac:dyDescent="0.35">
      <c r="C171" t="s">
        <v>170</v>
      </c>
      <c r="D171" s="6">
        <v>26.84</v>
      </c>
      <c r="E171" s="6">
        <v>27.37</v>
      </c>
      <c r="F171" s="6">
        <v>27.27</v>
      </c>
      <c r="G171" s="6">
        <v>26.6</v>
      </c>
    </row>
    <row r="172" spans="3:7" ht="15.5" x14ac:dyDescent="0.35">
      <c r="C172" t="s">
        <v>171</v>
      </c>
      <c r="D172" s="6">
        <v>2.19</v>
      </c>
      <c r="E172" s="6">
        <v>2.19</v>
      </c>
      <c r="F172" s="6">
        <v>2.71</v>
      </c>
      <c r="G172" s="6">
        <v>3.25</v>
      </c>
    </row>
    <row r="173" spans="3:7" ht="15.5" x14ac:dyDescent="0.35">
      <c r="C173" t="s">
        <v>172</v>
      </c>
      <c r="D173" s="6">
        <v>22.78</v>
      </c>
      <c r="E173" s="6">
        <v>22.82</v>
      </c>
      <c r="F173" s="6">
        <v>22.48</v>
      </c>
      <c r="G173" s="6">
        <v>22.78</v>
      </c>
    </row>
    <row r="174" spans="3:7" ht="15.5" x14ac:dyDescent="0.35">
      <c r="C174" t="s">
        <v>173</v>
      </c>
      <c r="E174" s="5">
        <v>1000000000</v>
      </c>
      <c r="F174" s="5">
        <v>1000000000</v>
      </c>
      <c r="G174" s="5">
        <v>0</v>
      </c>
    </row>
    <row r="175" spans="3:7" ht="15.5" x14ac:dyDescent="0.35">
      <c r="C175" t="s">
        <v>174</v>
      </c>
      <c r="G175" s="5">
        <v>1000000000</v>
      </c>
    </row>
    <row r="176" spans="3:7" ht="15.5" x14ac:dyDescent="0.35">
      <c r="C176" t="s">
        <v>175</v>
      </c>
      <c r="D176" s="5">
        <v>166000000000</v>
      </c>
      <c r="E176" s="5">
        <v>170000000000</v>
      </c>
      <c r="F176" s="5">
        <v>169000000000</v>
      </c>
      <c r="G176" s="5">
        <v>165000000000</v>
      </c>
    </row>
    <row r="177" spans="3:14" ht="15.5" x14ac:dyDescent="0.35">
      <c r="C177" t="s">
        <v>24</v>
      </c>
      <c r="E177" s="5">
        <v>1000000000</v>
      </c>
      <c r="F177" s="5">
        <v>1000000000</v>
      </c>
      <c r="G177" s="5">
        <v>2000000000</v>
      </c>
    </row>
    <row r="178" spans="3:14" ht="15.5" x14ac:dyDescent="0.35">
      <c r="C178" t="s">
        <v>21</v>
      </c>
      <c r="D178" s="5">
        <v>-4000000000</v>
      </c>
      <c r="E178" s="5">
        <v>-11000000000</v>
      </c>
      <c r="F178" s="5">
        <v>-13000000000</v>
      </c>
      <c r="G178" s="5">
        <v>-14000000000</v>
      </c>
    </row>
    <row r="179" spans="3:14" ht="15.5" x14ac:dyDescent="0.35">
      <c r="C179" t="s">
        <v>176</v>
      </c>
      <c r="D179" s="5">
        <v>71000000000</v>
      </c>
      <c r="E179" s="5">
        <v>69000000000</v>
      </c>
      <c r="F179" s="5">
        <v>65000000000</v>
      </c>
      <c r="G179" s="5">
        <v>48000000000</v>
      </c>
    </row>
    <row r="180" spans="3:14" ht="15.5" x14ac:dyDescent="0.35">
      <c r="C180" t="s">
        <v>177</v>
      </c>
      <c r="D180" s="5">
        <v>-5000000000</v>
      </c>
      <c r="E180" s="5">
        <v>-1000000000</v>
      </c>
      <c r="F180" s="5">
        <v>14000000000</v>
      </c>
      <c r="G180" s="5">
        <v>4000000000</v>
      </c>
    </row>
    <row r="181" spans="3:14" ht="15.5" x14ac:dyDescent="0.35">
      <c r="C181" t="s">
        <v>178</v>
      </c>
      <c r="D181" s="5">
        <v>0</v>
      </c>
      <c r="F181" s="5">
        <v>-28000000000</v>
      </c>
      <c r="G181" s="5">
        <v>-3000000000</v>
      </c>
    </row>
    <row r="182" spans="3:14" ht="15.5" x14ac:dyDescent="0.35">
      <c r="C182" t="s">
        <v>13</v>
      </c>
      <c r="D182" s="5">
        <v>-5000000000</v>
      </c>
      <c r="E182" s="5">
        <v>-1000000000</v>
      </c>
      <c r="F182" s="5">
        <v>-14000000000</v>
      </c>
      <c r="G182" s="5">
        <v>1000000000</v>
      </c>
    </row>
    <row r="183" spans="3:14" ht="15.5" x14ac:dyDescent="0.35">
      <c r="C183" t="s">
        <v>16</v>
      </c>
      <c r="D183" s="6">
        <v>-0.76</v>
      </c>
      <c r="E183" s="6">
        <v>-0.08</v>
      </c>
      <c r="F183" s="6">
        <v>-2.2200000000000002</v>
      </c>
      <c r="G183" s="6">
        <v>0.15</v>
      </c>
    </row>
    <row r="184" spans="3:14" ht="15.5" x14ac:dyDescent="0.35">
      <c r="C184" t="s">
        <v>46</v>
      </c>
      <c r="I184" s="6">
        <v>0.6</v>
      </c>
      <c r="J184" s="6">
        <v>0.61</v>
      </c>
      <c r="K184" s="6">
        <v>0.36</v>
      </c>
      <c r="L184" s="6">
        <v>599141.67000000004</v>
      </c>
      <c r="M184" s="6">
        <v>1280746.52</v>
      </c>
      <c r="N184" s="6">
        <v>518211.76</v>
      </c>
    </row>
    <row r="185" spans="3:14" ht="15.5" x14ac:dyDescent="0.35">
      <c r="C185" t="s">
        <v>60</v>
      </c>
      <c r="I185" s="6">
        <v>101.67</v>
      </c>
      <c r="J185" s="6">
        <v>81.97</v>
      </c>
      <c r="K185" s="5">
        <v>0</v>
      </c>
      <c r="L185" s="5">
        <v>0</v>
      </c>
      <c r="M185" s="5">
        <v>0</v>
      </c>
      <c r="N185" s="5">
        <v>0</v>
      </c>
    </row>
    <row r="186" spans="3:14" ht="15.5" x14ac:dyDescent="0.35">
      <c r="C186" t="s">
        <v>63</v>
      </c>
      <c r="I186" s="6">
        <v>4.5999999999999996</v>
      </c>
      <c r="J186" s="6">
        <v>3.65</v>
      </c>
      <c r="K186" s="5">
        <v>0</v>
      </c>
      <c r="L186" s="5">
        <v>0</v>
      </c>
      <c r="M186" s="5">
        <v>0</v>
      </c>
      <c r="N186" s="5">
        <v>0</v>
      </c>
    </row>
    <row r="187" spans="3:14" ht="15.5" x14ac:dyDescent="0.35">
      <c r="C187" t="s">
        <v>179</v>
      </c>
      <c r="I187" s="5">
        <v>18240000000</v>
      </c>
      <c r="J187" s="5">
        <v>8410000000</v>
      </c>
      <c r="K187" s="5">
        <v>4980000000</v>
      </c>
      <c r="L187" s="5">
        <v>10750000000</v>
      </c>
      <c r="M187" s="5">
        <v>18940000000</v>
      </c>
      <c r="N187" s="5">
        <v>8500000000</v>
      </c>
    </row>
    <row r="188" spans="3:14" ht="15.5" x14ac:dyDescent="0.35">
      <c r="C188" t="s">
        <v>180</v>
      </c>
      <c r="I188" s="6">
        <v>2.1299999999999999E-2</v>
      </c>
      <c r="J188" s="6">
        <v>2.1600000000000001E-2</v>
      </c>
      <c r="K188" s="6">
        <v>3.3399999999999999E-2</v>
      </c>
      <c r="L188" s="6">
        <v>0.12939999999999999</v>
      </c>
      <c r="M188" s="6">
        <v>0.3382</v>
      </c>
      <c r="N188" s="6">
        <v>6.3799999999999996E-2</v>
      </c>
    </row>
    <row r="189" spans="3:14" ht="15.5" x14ac:dyDescent="0.35">
      <c r="C189" t="s">
        <v>181</v>
      </c>
      <c r="I189" s="6">
        <v>2.2099999999999998E-2</v>
      </c>
      <c r="J189" s="6">
        <v>2.2499999999999999E-2</v>
      </c>
      <c r="K189" s="6">
        <v>3.73E-2</v>
      </c>
      <c r="L189" s="6">
        <v>0.1865</v>
      </c>
      <c r="M189" s="6">
        <v>0.48979999999999996</v>
      </c>
      <c r="N189" s="6">
        <v>0.38829999999999998</v>
      </c>
    </row>
    <row r="190" spans="3:14" ht="15.5" x14ac:dyDescent="0.35">
      <c r="C190" t="s">
        <v>182</v>
      </c>
      <c r="I190" s="6">
        <v>3.5299999999999998E-2</v>
      </c>
      <c r="J190" s="6">
        <v>4.6799999999999994E-2</v>
      </c>
      <c r="K190" s="6">
        <v>7.3099999999999998E-2</v>
      </c>
      <c r="L190" s="6">
        <v>0.28370000000000001</v>
      </c>
      <c r="M190" s="6">
        <v>0.71200000000000008</v>
      </c>
      <c r="N190" s="6">
        <v>0.79020000000000001</v>
      </c>
    </row>
    <row r="191" spans="3:14" ht="15.5" x14ac:dyDescent="0.35">
      <c r="C191" t="s">
        <v>183</v>
      </c>
      <c r="I191" s="6">
        <v>26.8</v>
      </c>
      <c r="J191" s="6">
        <v>96.26</v>
      </c>
      <c r="K191" s="6">
        <v>6.14</v>
      </c>
      <c r="L191" s="6">
        <v>15.66</v>
      </c>
      <c r="M191" s="6">
        <v>26.59</v>
      </c>
      <c r="N191" s="6">
        <v>50.28</v>
      </c>
    </row>
    <row r="192" spans="3:14" ht="15.5" x14ac:dyDescent="0.35">
      <c r="C192" t="s">
        <v>57</v>
      </c>
      <c r="I192" s="6">
        <v>2.2400000000000002</v>
      </c>
      <c r="J192" s="6">
        <v>1.85</v>
      </c>
      <c r="K192" s="5">
        <v>0</v>
      </c>
      <c r="L192" s="5">
        <v>0</v>
      </c>
      <c r="M192" s="5">
        <v>0</v>
      </c>
      <c r="N192" s="5">
        <v>0</v>
      </c>
    </row>
    <row r="193" spans="2:14" ht="15.5" x14ac:dyDescent="0.35">
      <c r="C193" t="s">
        <v>54</v>
      </c>
      <c r="I193" s="6">
        <v>27.27</v>
      </c>
      <c r="J193" s="6">
        <v>27.08</v>
      </c>
      <c r="K193" s="6">
        <v>9.73</v>
      </c>
      <c r="L193" s="6">
        <v>3213319.46</v>
      </c>
      <c r="M193" s="6">
        <v>2614853.2799999998</v>
      </c>
      <c r="N193" s="6">
        <v>1334715.1200000001</v>
      </c>
    </row>
    <row r="194" spans="2:14" ht="15.5" x14ac:dyDescent="0.35">
      <c r="C194" t="s">
        <v>184</v>
      </c>
      <c r="I194" s="6">
        <v>2.71</v>
      </c>
      <c r="J194" s="5">
        <v>2</v>
      </c>
      <c r="K194" s="5">
        <v>0</v>
      </c>
      <c r="L194" s="5">
        <v>0</v>
      </c>
      <c r="M194" s="5">
        <v>0</v>
      </c>
      <c r="N194" s="5">
        <v>0</v>
      </c>
    </row>
    <row r="195" spans="2:14" ht="15.5" x14ac:dyDescent="0.35">
      <c r="C195" t="s">
        <v>185</v>
      </c>
      <c r="I195" s="6">
        <v>22.48</v>
      </c>
      <c r="J195" s="5">
        <v>25</v>
      </c>
      <c r="K195" s="6">
        <v>9.66</v>
      </c>
      <c r="L195" s="6">
        <v>3212898.82</v>
      </c>
      <c r="M195" s="6">
        <v>2612954.29</v>
      </c>
      <c r="N195" s="6">
        <v>1323981.71</v>
      </c>
    </row>
    <row r="196" spans="2:14" ht="15.5" x14ac:dyDescent="0.35">
      <c r="C196" t="s">
        <v>186</v>
      </c>
      <c r="I196" s="5">
        <v>1000000000</v>
      </c>
      <c r="J196" s="5">
        <v>2000000000</v>
      </c>
      <c r="K196" s="5">
        <v>0</v>
      </c>
      <c r="L196" s="5">
        <v>1000000000</v>
      </c>
      <c r="M196" s="5">
        <v>2000000000</v>
      </c>
      <c r="N196" s="5">
        <v>1000000000</v>
      </c>
    </row>
    <row r="197" spans="2:14" ht="15.5" x14ac:dyDescent="0.35">
      <c r="C197" t="s">
        <v>187</v>
      </c>
      <c r="J197" s="5">
        <v>1000000000</v>
      </c>
      <c r="K197" s="5">
        <v>0</v>
      </c>
      <c r="L197" s="5">
        <v>2000000000</v>
      </c>
      <c r="M197" s="5">
        <v>3000000000</v>
      </c>
      <c r="N197" s="5">
        <v>4000000000</v>
      </c>
    </row>
    <row r="198" spans="2:14" ht="15.5" x14ac:dyDescent="0.35">
      <c r="C198" t="s">
        <v>26</v>
      </c>
      <c r="I198" s="5">
        <v>1000000000</v>
      </c>
      <c r="J198" s="5">
        <v>3000000000</v>
      </c>
      <c r="K198" s="5">
        <v>1000000000</v>
      </c>
      <c r="L198" s="5">
        <v>3000000000</v>
      </c>
      <c r="M198" s="5">
        <v>5000000000</v>
      </c>
      <c r="N198" s="5">
        <v>5000000000</v>
      </c>
    </row>
    <row r="199" spans="2:14" ht="15.5" x14ac:dyDescent="0.35">
      <c r="C199" t="s">
        <v>23</v>
      </c>
      <c r="I199" s="5">
        <v>-13000000000</v>
      </c>
      <c r="J199" s="5">
        <v>-8000000000</v>
      </c>
      <c r="K199" s="5">
        <v>-7000000000</v>
      </c>
      <c r="L199" s="5">
        <v>-4000000000</v>
      </c>
      <c r="M199" s="5">
        <v>-6000000000</v>
      </c>
      <c r="N199" s="5">
        <v>-11000000000</v>
      </c>
    </row>
    <row r="200" spans="2:14" ht="15.5" x14ac:dyDescent="0.35">
      <c r="C200" t="s">
        <v>188</v>
      </c>
      <c r="I200" s="5">
        <v>65000000000</v>
      </c>
      <c r="J200" s="5">
        <v>64000000000</v>
      </c>
      <c r="K200" s="5">
        <v>22000000000</v>
      </c>
      <c r="L200" s="5">
        <v>15000000000</v>
      </c>
      <c r="M200" s="5">
        <v>14000000000</v>
      </c>
      <c r="N200" s="5">
        <v>4000000000</v>
      </c>
    </row>
    <row r="201" spans="2:14" ht="15.5" x14ac:dyDescent="0.35">
      <c r="C201" t="s">
        <v>189</v>
      </c>
      <c r="I201" s="5">
        <v>39000000000</v>
      </c>
      <c r="J201" s="5">
        <v>-55000000000</v>
      </c>
      <c r="K201" s="5">
        <v>0</v>
      </c>
      <c r="L201" s="5">
        <v>3000000000</v>
      </c>
      <c r="M201" s="5">
        <v>-1000000000</v>
      </c>
      <c r="N201" s="5">
        <v>20000000000</v>
      </c>
    </row>
    <row r="202" spans="2:14" ht="15.5" x14ac:dyDescent="0.35">
      <c r="C202" t="s">
        <v>190</v>
      </c>
      <c r="I202" s="5">
        <v>-31000000000</v>
      </c>
      <c r="J202" s="5">
        <v>-22000000000</v>
      </c>
      <c r="K202" s="5">
        <v>-1000000000</v>
      </c>
      <c r="L202" s="5">
        <v>-5000000000</v>
      </c>
      <c r="M202" s="5">
        <v>-2000000000</v>
      </c>
      <c r="N202" s="5">
        <v>-9000000000</v>
      </c>
    </row>
    <row r="203" spans="2:14" ht="15.5" x14ac:dyDescent="0.35">
      <c r="C203" t="s">
        <v>15</v>
      </c>
      <c r="I203" s="5">
        <v>8000000000</v>
      </c>
      <c r="J203" s="5">
        <v>-76000000000</v>
      </c>
      <c r="K203" s="5">
        <v>-1000000000</v>
      </c>
      <c r="L203" s="5">
        <v>-2000000000</v>
      </c>
      <c r="M203" s="5">
        <v>-3000000000</v>
      </c>
      <c r="N203" s="5">
        <v>11000000000</v>
      </c>
    </row>
    <row r="204" spans="2:14" ht="15.5" x14ac:dyDescent="0.35">
      <c r="C204" t="s">
        <v>17</v>
      </c>
      <c r="I204" s="6">
        <v>1.27</v>
      </c>
      <c r="J204" s="6">
        <v>-12.27</v>
      </c>
      <c r="K204" s="6">
        <v>-0.17</v>
      </c>
      <c r="L204" s="6">
        <v>-198961.28</v>
      </c>
      <c r="M204" s="6">
        <v>-298526.21000000002</v>
      </c>
      <c r="N204" s="6">
        <v>1040428.99</v>
      </c>
    </row>
    <row r="206" spans="2:14" ht="15.5" x14ac:dyDescent="0.35">
      <c r="B206" t="s">
        <v>191</v>
      </c>
      <c r="C206" t="s">
        <v>192</v>
      </c>
      <c r="D206" s="5">
        <v>224000000</v>
      </c>
      <c r="E206" s="5">
        <v>621000000</v>
      </c>
      <c r="F206" s="5">
        <v>1000000000</v>
      </c>
      <c r="G206" s="5">
        <v>-121000000</v>
      </c>
      <c r="H206" s="5">
        <v>2000000000</v>
      </c>
      <c r="I206" s="5">
        <v>4000000000</v>
      </c>
      <c r="J206" s="5">
        <v>4000000000</v>
      </c>
      <c r="K206" s="5">
        <v>2000000000</v>
      </c>
      <c r="L206" s="5">
        <v>6000000000</v>
      </c>
      <c r="M206" s="5">
        <v>13000000000</v>
      </c>
      <c r="N206" s="5">
        <v>5000000000</v>
      </c>
    </row>
    <row r="207" spans="2:14" ht="15.5" x14ac:dyDescent="0.35">
      <c r="C207" t="s">
        <v>345</v>
      </c>
      <c r="H207" s="6">
        <v>0.56000000000000005</v>
      </c>
      <c r="I207" s="6">
        <v>0.56000000000000005</v>
      </c>
      <c r="J207" s="6">
        <v>0.9</v>
      </c>
    </row>
    <row r="208" spans="2:14" ht="15.5" x14ac:dyDescent="0.35">
      <c r="C208" t="s">
        <v>65</v>
      </c>
      <c r="H208" s="6">
        <v>2.0531000000000001</v>
      </c>
      <c r="I208" s="6">
        <v>0.93889999999999996</v>
      </c>
      <c r="J208" s="6">
        <v>1.4746000000000001</v>
      </c>
    </row>
    <row r="209" spans="3:14" ht="15.5" x14ac:dyDescent="0.35">
      <c r="C209" t="s">
        <v>346</v>
      </c>
      <c r="H209" s="6">
        <v>2.3300000000000001E-2</v>
      </c>
      <c r="I209" s="6">
        <v>1.1299999999999999E-2</v>
      </c>
      <c r="J209" s="6">
        <v>1.8000000000000002E-2</v>
      </c>
    </row>
    <row r="210" spans="3:14" ht="15.5" x14ac:dyDescent="0.35">
      <c r="C210" t="s">
        <v>45</v>
      </c>
      <c r="D210" s="6">
        <v>0.04</v>
      </c>
      <c r="E210" s="6">
        <v>0.1</v>
      </c>
      <c r="F210" s="6">
        <v>0.18</v>
      </c>
      <c r="G210" s="6">
        <v>-0.02</v>
      </c>
      <c r="H210" s="6">
        <v>0.27</v>
      </c>
      <c r="I210" s="6">
        <v>0.6</v>
      </c>
      <c r="J210" s="6">
        <v>0.61</v>
      </c>
      <c r="K210" s="6">
        <v>0.28999999999999998</v>
      </c>
      <c r="L210" s="6">
        <v>1.01</v>
      </c>
      <c r="M210" s="6">
        <v>2.17</v>
      </c>
      <c r="N210" s="6">
        <v>0.88</v>
      </c>
    </row>
    <row r="211" spans="3:14" ht="15.5" x14ac:dyDescent="0.35">
      <c r="C211" t="s">
        <v>67</v>
      </c>
      <c r="H211" s="6">
        <v>0.56000000000000005</v>
      </c>
      <c r="I211" s="6">
        <v>0.56000000000000005</v>
      </c>
      <c r="J211" s="6">
        <v>0.9</v>
      </c>
    </row>
    <row r="212" spans="3:14" ht="15.5" x14ac:dyDescent="0.35">
      <c r="C212" t="s">
        <v>347</v>
      </c>
      <c r="H212" s="6">
        <v>2.0531000000000001</v>
      </c>
      <c r="I212" s="6">
        <v>0.93889999999999996</v>
      </c>
      <c r="J212" s="6">
        <v>1.4746000000000001</v>
      </c>
    </row>
    <row r="213" spans="3:14" ht="15.5" x14ac:dyDescent="0.35">
      <c r="C213" t="s">
        <v>348</v>
      </c>
      <c r="H213" s="6">
        <v>2.3300000000000001E-2</v>
      </c>
      <c r="I213" s="6">
        <v>1.1299999999999999E-2</v>
      </c>
      <c r="J213" s="6">
        <v>1.8000000000000002E-2</v>
      </c>
    </row>
    <row r="214" spans="3:14" ht="15.5" x14ac:dyDescent="0.35">
      <c r="C214" t="s">
        <v>193</v>
      </c>
      <c r="D214" s="5">
        <v>13000000000</v>
      </c>
      <c r="E214" s="5">
        <v>16000000000</v>
      </c>
      <c r="F214" s="5">
        <v>19000000000</v>
      </c>
      <c r="G214" s="5">
        <v>13000000000</v>
      </c>
      <c r="H214" s="5">
        <v>58000000000</v>
      </c>
      <c r="I214" s="5">
        <v>82000000000</v>
      </c>
      <c r="J214" s="5">
        <v>85000000000</v>
      </c>
      <c r="K214" s="5">
        <v>43000000000</v>
      </c>
      <c r="L214" s="5">
        <v>65000000000</v>
      </c>
      <c r="M214" s="5">
        <v>128000000000</v>
      </c>
      <c r="N214" s="5">
        <v>142000000000</v>
      </c>
    </row>
    <row r="215" spans="3:14" ht="15.5" x14ac:dyDescent="0.35">
      <c r="C215" t="s">
        <v>349</v>
      </c>
      <c r="H215" s="6">
        <v>0.56000000000000005</v>
      </c>
      <c r="I215" s="6">
        <v>0.56000000000000005</v>
      </c>
      <c r="J215" s="6">
        <v>0.9</v>
      </c>
    </row>
    <row r="216" spans="3:14" ht="15.5" x14ac:dyDescent="0.35">
      <c r="C216" t="s">
        <v>350</v>
      </c>
      <c r="H216" s="6">
        <v>2.0531000000000001</v>
      </c>
      <c r="I216" s="6">
        <v>0.93889999999999996</v>
      </c>
      <c r="J216" s="6">
        <v>1.4746000000000001</v>
      </c>
    </row>
    <row r="217" spans="3:14" ht="15.5" x14ac:dyDescent="0.35">
      <c r="C217" t="s">
        <v>351</v>
      </c>
      <c r="H217" s="6">
        <v>2.3300000000000001E-2</v>
      </c>
      <c r="I217" s="6">
        <v>1.1299999999999999E-2</v>
      </c>
      <c r="J217" s="6">
        <v>1.8000000000000002E-2</v>
      </c>
    </row>
    <row r="218" spans="3:14" ht="15.5" x14ac:dyDescent="0.35">
      <c r="C218" t="s">
        <v>194</v>
      </c>
      <c r="I218" s="6">
        <v>87.99</v>
      </c>
    </row>
    <row r="219" spans="3:14" ht="15.5" x14ac:dyDescent="0.35">
      <c r="C219" t="s">
        <v>292</v>
      </c>
      <c r="I219" s="6">
        <v>80.13</v>
      </c>
    </row>
    <row r="220" spans="3:14" ht="15.5" x14ac:dyDescent="0.35">
      <c r="C220" t="s">
        <v>195</v>
      </c>
      <c r="I220" s="6">
        <v>6.95</v>
      </c>
    </row>
    <row r="221" spans="3:14" ht="15.5" x14ac:dyDescent="0.35">
      <c r="C221" t="s">
        <v>293</v>
      </c>
      <c r="I221" s="6">
        <v>1.2500000000000001E-2</v>
      </c>
    </row>
    <row r="222" spans="3:14" ht="15.5" x14ac:dyDescent="0.35">
      <c r="C222" t="s">
        <v>294</v>
      </c>
      <c r="I222" s="6">
        <v>2.46</v>
      </c>
    </row>
    <row r="223" spans="3:14" ht="15.5" x14ac:dyDescent="0.35">
      <c r="C223" t="s">
        <v>196</v>
      </c>
      <c r="I223" s="6">
        <v>0.89</v>
      </c>
    </row>
    <row r="224" spans="3:14" ht="15.5" x14ac:dyDescent="0.35">
      <c r="C224" t="s">
        <v>295</v>
      </c>
      <c r="I224" s="6">
        <v>11.71</v>
      </c>
    </row>
    <row r="225" spans="3:9" ht="15.5" x14ac:dyDescent="0.35">
      <c r="C225" t="s">
        <v>296</v>
      </c>
      <c r="I225" s="6">
        <v>-8.23</v>
      </c>
    </row>
    <row r="226" spans="3:9" ht="15.5" x14ac:dyDescent="0.35">
      <c r="C226" t="s">
        <v>297</v>
      </c>
      <c r="I226" s="6">
        <v>39.25</v>
      </c>
    </row>
    <row r="227" spans="3:9" ht="15.5" x14ac:dyDescent="0.35">
      <c r="C227" t="s">
        <v>298</v>
      </c>
      <c r="I227" s="6">
        <v>7.86</v>
      </c>
    </row>
    <row r="228" spans="3:9" ht="15.5" x14ac:dyDescent="0.35">
      <c r="C228" t="s">
        <v>299</v>
      </c>
      <c r="I228" s="6">
        <v>-48.86</v>
      </c>
    </row>
    <row r="229" spans="3:9" ht="15.5" x14ac:dyDescent="0.35">
      <c r="C229" t="s">
        <v>300</v>
      </c>
      <c r="I229" s="6">
        <v>-0.81</v>
      </c>
    </row>
    <row r="230" spans="3:9" ht="15.5" x14ac:dyDescent="0.35">
      <c r="C230" t="s">
        <v>301</v>
      </c>
      <c r="I230" s="6">
        <v>0.3</v>
      </c>
    </row>
    <row r="231" spans="3:9" ht="15.5" x14ac:dyDescent="0.35">
      <c r="C231" t="s">
        <v>197</v>
      </c>
      <c r="I231" s="6">
        <v>0.27</v>
      </c>
    </row>
    <row r="232" spans="3:9" ht="15.5" x14ac:dyDescent="0.35">
      <c r="C232" t="s">
        <v>302</v>
      </c>
      <c r="I232" s="6">
        <v>9.76</v>
      </c>
    </row>
    <row r="233" spans="3:9" ht="15.5" x14ac:dyDescent="0.35">
      <c r="C233" t="s">
        <v>198</v>
      </c>
      <c r="D233" s="6">
        <v>0.69</v>
      </c>
    </row>
    <row r="234" spans="3:9" ht="15.5" x14ac:dyDescent="0.35">
      <c r="C234" t="s">
        <v>199</v>
      </c>
      <c r="I234" s="6">
        <v>26.84</v>
      </c>
    </row>
    <row r="235" spans="3:9" ht="15.5" x14ac:dyDescent="0.35">
      <c r="C235" t="s">
        <v>303</v>
      </c>
      <c r="I235" s="6">
        <v>-2.91</v>
      </c>
    </row>
    <row r="236" spans="3:9" ht="15.5" x14ac:dyDescent="0.35">
      <c r="C236" t="s">
        <v>200</v>
      </c>
      <c r="D236" s="5">
        <v>40</v>
      </c>
    </row>
    <row r="237" spans="3:9" ht="15.5" x14ac:dyDescent="0.35">
      <c r="C237" t="s">
        <v>201</v>
      </c>
      <c r="D237" s="5">
        <v>40</v>
      </c>
    </row>
    <row r="238" spans="3:9" ht="15.5" x14ac:dyDescent="0.35">
      <c r="C238" t="s">
        <v>203</v>
      </c>
      <c r="D238" s="6">
        <v>0.02</v>
      </c>
    </row>
    <row r="239" spans="3:9" ht="15.5" x14ac:dyDescent="0.35">
      <c r="C239" t="s">
        <v>205</v>
      </c>
      <c r="D239" s="6">
        <v>1.02</v>
      </c>
    </row>
    <row r="240" spans="3:9" ht="15.5" x14ac:dyDescent="0.35">
      <c r="C240" t="s">
        <v>304</v>
      </c>
      <c r="I240" s="6">
        <v>17.09</v>
      </c>
    </row>
    <row r="241" spans="3:9" ht="15.5" x14ac:dyDescent="0.35">
      <c r="C241" t="s">
        <v>13</v>
      </c>
      <c r="D241" s="5">
        <v>-5000000000</v>
      </c>
    </row>
    <row r="242" spans="3:9" ht="15.5" x14ac:dyDescent="0.35">
      <c r="C242" t="s">
        <v>206</v>
      </c>
      <c r="I242" s="6">
        <v>72.73</v>
      </c>
    </row>
    <row r="243" spans="3:9" ht="15.5" x14ac:dyDescent="0.35">
      <c r="C243" t="s">
        <v>207</v>
      </c>
      <c r="I243" s="6">
        <v>1.1000000000000001E-2</v>
      </c>
    </row>
    <row r="244" spans="3:9" ht="15.5" x14ac:dyDescent="0.35">
      <c r="C244" t="s">
        <v>208</v>
      </c>
      <c r="I244" s="6">
        <v>1.1200000000000002E-2</v>
      </c>
    </row>
    <row r="245" spans="3:9" ht="15.5" x14ac:dyDescent="0.35">
      <c r="C245" t="s">
        <v>209</v>
      </c>
      <c r="I245" s="6">
        <v>2.18E-2</v>
      </c>
    </row>
    <row r="246" spans="3:9" ht="15.5" x14ac:dyDescent="0.35">
      <c r="C246" t="s">
        <v>305</v>
      </c>
      <c r="I246" s="6">
        <v>1.26E-2</v>
      </c>
    </row>
    <row r="247" spans="3:9" ht="15.5" x14ac:dyDescent="0.35">
      <c r="C247" t="s">
        <v>210</v>
      </c>
      <c r="D247" s="6">
        <v>83.51</v>
      </c>
    </row>
    <row r="248" spans="3:9" ht="15.5" x14ac:dyDescent="0.35">
      <c r="C248" t="s">
        <v>212</v>
      </c>
      <c r="D248" s="6">
        <v>20.79</v>
      </c>
    </row>
    <row r="249" spans="3:9" ht="15.5" x14ac:dyDescent="0.35">
      <c r="C249" t="s">
        <v>214</v>
      </c>
      <c r="D249" s="6">
        <v>1.0900000000000001</v>
      </c>
    </row>
    <row r="250" spans="3:9" ht="15.5" x14ac:dyDescent="0.35">
      <c r="C250" t="s">
        <v>306</v>
      </c>
      <c r="I250" s="6">
        <v>0.35</v>
      </c>
    </row>
    <row r="251" spans="3:9" ht="15.5" x14ac:dyDescent="0.35">
      <c r="C251" t="s">
        <v>41</v>
      </c>
      <c r="I251" s="5">
        <v>149000000000</v>
      </c>
    </row>
    <row r="252" spans="3:9" ht="15.5" x14ac:dyDescent="0.35">
      <c r="C252" t="s">
        <v>215</v>
      </c>
      <c r="I252" s="5">
        <v>145000000000</v>
      </c>
    </row>
    <row r="253" spans="3:9" ht="15.5" x14ac:dyDescent="0.35">
      <c r="C253" t="s">
        <v>216</v>
      </c>
      <c r="I253" s="5">
        <v>6200000000</v>
      </c>
    </row>
    <row r="254" spans="3:9" ht="15.5" x14ac:dyDescent="0.35">
      <c r="C254" t="s">
        <v>217</v>
      </c>
      <c r="I254" s="6">
        <v>0.3982</v>
      </c>
    </row>
    <row r="255" spans="3:9" ht="15.5" x14ac:dyDescent="0.35">
      <c r="C255" t="s">
        <v>218</v>
      </c>
      <c r="D255" s="6">
        <v>0.23309999999999997</v>
      </c>
    </row>
    <row r="256" spans="3:9" ht="15.5" x14ac:dyDescent="0.35">
      <c r="C256" t="s">
        <v>219</v>
      </c>
      <c r="D256" s="6">
        <v>1.34E-2</v>
      </c>
    </row>
    <row r="257" spans="3:9" ht="15.5" x14ac:dyDescent="0.35">
      <c r="C257" t="s">
        <v>220</v>
      </c>
      <c r="D257" s="6">
        <v>1.78E-2</v>
      </c>
    </row>
    <row r="258" spans="3:9" ht="15.5" x14ac:dyDescent="0.35">
      <c r="C258" t="s">
        <v>221</v>
      </c>
      <c r="D258" s="6">
        <v>-0.52670000000000006</v>
      </c>
    </row>
    <row r="259" spans="3:9" ht="15.5" x14ac:dyDescent="0.35">
      <c r="C259" t="s">
        <v>222</v>
      </c>
      <c r="D259" s="6">
        <v>-0.53839999999999999</v>
      </c>
    </row>
    <row r="260" spans="3:9" ht="15.5" x14ac:dyDescent="0.35">
      <c r="C260" t="s">
        <v>223</v>
      </c>
      <c r="D260" s="6">
        <v>-0.86519999999999997</v>
      </c>
    </row>
    <row r="261" spans="3:9" ht="15.5" x14ac:dyDescent="0.35">
      <c r="C261" t="s">
        <v>353</v>
      </c>
      <c r="I261" s="6">
        <v>0.56000000000000005</v>
      </c>
    </row>
    <row r="262" spans="3:9" ht="15.5" x14ac:dyDescent="0.35">
      <c r="C262" t="s">
        <v>354</v>
      </c>
      <c r="I262" s="6">
        <v>0.56000000000000005</v>
      </c>
    </row>
    <row r="263" spans="3:9" ht="15.5" x14ac:dyDescent="0.35">
      <c r="C263" t="s">
        <v>355</v>
      </c>
      <c r="I263" s="6">
        <v>2.0531000000000001</v>
      </c>
    </row>
    <row r="264" spans="3:9" ht="15.5" x14ac:dyDescent="0.35">
      <c r="C264" t="s">
        <v>356</v>
      </c>
      <c r="I264" s="6">
        <v>2.3300000000000001E-2</v>
      </c>
    </row>
    <row r="265" spans="3:9" ht="15.5" x14ac:dyDescent="0.35">
      <c r="C265" t="s">
        <v>357</v>
      </c>
      <c r="I265" t="s">
        <v>1188</v>
      </c>
    </row>
    <row r="266" spans="3:9" ht="15.5" x14ac:dyDescent="0.35">
      <c r="C266" t="s">
        <v>224</v>
      </c>
      <c r="I266" s="5">
        <v>7</v>
      </c>
    </row>
    <row r="267" spans="3:9" ht="15.5" x14ac:dyDescent="0.35">
      <c r="C267" t="s">
        <v>225</v>
      </c>
      <c r="I267" s="6">
        <v>0.03</v>
      </c>
    </row>
    <row r="268" spans="3:9" ht="15.5" x14ac:dyDescent="0.35">
      <c r="C268" t="s">
        <v>226</v>
      </c>
      <c r="I268" s="6">
        <v>0.16</v>
      </c>
    </row>
    <row r="269" spans="3:9" ht="15.5" x14ac:dyDescent="0.35">
      <c r="C269" t="s">
        <v>308</v>
      </c>
      <c r="I269" s="6">
        <v>0.13</v>
      </c>
    </row>
    <row r="270" spans="3:9" ht="15.5" x14ac:dyDescent="0.35">
      <c r="C270" t="s">
        <v>228</v>
      </c>
      <c r="I270" s="6">
        <v>0.34</v>
      </c>
    </row>
    <row r="271" spans="3:9" ht="15.5" x14ac:dyDescent="0.35">
      <c r="C271" t="s">
        <v>229</v>
      </c>
      <c r="I271" s="6">
        <v>0.6</v>
      </c>
    </row>
    <row r="272" spans="3:9" ht="15.5" x14ac:dyDescent="0.35">
      <c r="C272" t="s">
        <v>230</v>
      </c>
      <c r="I272" s="6">
        <v>0.13</v>
      </c>
    </row>
    <row r="273" spans="3:9" ht="15.5" x14ac:dyDescent="0.35">
      <c r="C273" t="s">
        <v>309</v>
      </c>
      <c r="I273" s="5">
        <v>60000000000</v>
      </c>
    </row>
    <row r="274" spans="3:9" ht="15.5" x14ac:dyDescent="0.35">
      <c r="C274" t="s">
        <v>310</v>
      </c>
      <c r="I274" s="5">
        <v>15000000000</v>
      </c>
    </row>
    <row r="275" spans="3:9" ht="15.5" x14ac:dyDescent="0.35">
      <c r="C275" t="s">
        <v>311</v>
      </c>
      <c r="I275" s="5">
        <v>12000000000</v>
      </c>
    </row>
    <row r="276" spans="3:9" ht="15.5" x14ac:dyDescent="0.35">
      <c r="C276" t="s">
        <v>312</v>
      </c>
      <c r="I276" s="5">
        <v>2000000000</v>
      </c>
    </row>
    <row r="277" spans="3:9" ht="15.5" x14ac:dyDescent="0.35">
      <c r="C277" t="s">
        <v>231</v>
      </c>
      <c r="D277" s="5">
        <v>4000000000</v>
      </c>
    </row>
    <row r="278" spans="3:9" ht="15.5" x14ac:dyDescent="0.35">
      <c r="C278" t="s">
        <v>232</v>
      </c>
      <c r="D278" s="5">
        <v>169000000000</v>
      </c>
    </row>
    <row r="279" spans="3:9" ht="15.5" x14ac:dyDescent="0.35">
      <c r="C279" t="s">
        <v>233</v>
      </c>
      <c r="D279" s="5">
        <v>3000000000</v>
      </c>
    </row>
    <row r="280" spans="3:9" ht="15.5" x14ac:dyDescent="0.35">
      <c r="C280" t="s">
        <v>176</v>
      </c>
      <c r="D280" s="5">
        <v>71000000000</v>
      </c>
    </row>
    <row r="281" spans="3:9" ht="15.5" x14ac:dyDescent="0.35">
      <c r="C281" t="s">
        <v>175</v>
      </c>
      <c r="I281" s="5">
        <v>166000000000</v>
      </c>
    </row>
    <row r="282" spans="3:9" ht="15.5" x14ac:dyDescent="0.35">
      <c r="C282" t="s">
        <v>21</v>
      </c>
      <c r="D282" s="5">
        <v>-4000000000</v>
      </c>
    </row>
    <row r="283" spans="3:9" ht="15.5" x14ac:dyDescent="0.35">
      <c r="C283" t="s">
        <v>234</v>
      </c>
      <c r="I283" s="5">
        <v>166000000000</v>
      </c>
    </row>
    <row r="284" spans="3:9" ht="15.5" x14ac:dyDescent="0.35">
      <c r="C284" t="s">
        <v>313</v>
      </c>
      <c r="I284" s="5">
        <v>13000000000</v>
      </c>
    </row>
    <row r="285" spans="3:9" ht="15.5" x14ac:dyDescent="0.35">
      <c r="C285" t="s">
        <v>314</v>
      </c>
      <c r="I285" s="5">
        <v>-24000000000</v>
      </c>
    </row>
    <row r="286" spans="3:9" ht="15.5" x14ac:dyDescent="0.35">
      <c r="C286" t="s">
        <v>315</v>
      </c>
      <c r="I286" s="5">
        <v>-7000000000</v>
      </c>
    </row>
    <row r="287" spans="3:9" ht="15.5" x14ac:dyDescent="0.35">
      <c r="C287" t="s">
        <v>316</v>
      </c>
      <c r="I287" s="5">
        <v>-31000000000</v>
      </c>
    </row>
    <row r="288" spans="3:9" ht="15.5" x14ac:dyDescent="0.35">
      <c r="C288" t="s">
        <v>317</v>
      </c>
      <c r="I288" s="5">
        <v>-18000000000</v>
      </c>
    </row>
  </sheetData>
  <pageMargins left="0.7" right="0.7" top="0.75" bottom="0.75" header="0.3" footer="0.3"/>
  <ignoredErrors>
    <ignoredError sqref="A1:N289" numberStoredAsText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N29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1569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1570</v>
      </c>
      <c r="D2" s="2" vm="269">
        <f ca="1">IFERROR(_xlfn.STOCKHISTORY("XIDX:" &amp; $C$1, D3, , 0, 0, 1), "Libur")</f>
        <v>3530</v>
      </c>
      <c r="E2" s="2" vm="270">
        <f ca="1">IFERROR(_xlfn.STOCKHISTORY("XIDX:" &amp; $C$1, E3, , 0, 0, 1), "Libur")</f>
        <v>1985</v>
      </c>
      <c r="H2" s="2" vm="270">
        <f ca="1">IFERROR(INDEX(D2:G2,COUNT(D2:G2)),"")</f>
        <v>1985</v>
      </c>
      <c r="I2" s="2" vm="271">
        <f t="shared" ref="I2:N2" ca="1" si="0">IFERROR(_xlfn.STOCKHISTORY("XIDX:" &amp; $C$1, I1, , 0, 0, 1), "Libur")</f>
        <v>4200</v>
      </c>
      <c r="J2" s="2" vm="272">
        <f t="shared" ca="1" si="0"/>
        <v>775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129936803341</v>
      </c>
      <c r="E4" s="2">
        <f>IFERROR(INDEX(E51:E500,MATCH($C$4,$C$51:$C$500,0)),"")</f>
        <v>118309709877</v>
      </c>
      <c r="H4" s="2">
        <f>IFERROR(SUM(D4:G4)*(4/MAX(1,COUNT(D4:G4))),"")</f>
        <v>496493026436</v>
      </c>
      <c r="I4" s="2">
        <f t="shared" ref="I4:N4" si="1">IFERROR(INDEX(I51:I500,MATCH($C$4,$C$51:$C$500,0)),"")</f>
        <v>430349759483</v>
      </c>
      <c r="J4" s="2">
        <f t="shared" si="1"/>
        <v>348191610324</v>
      </c>
      <c r="K4" s="2">
        <f t="shared" si="1"/>
        <v>289580376362</v>
      </c>
      <c r="L4" s="2">
        <f t="shared" si="1"/>
        <v>209708540972</v>
      </c>
      <c r="M4" s="2">
        <f t="shared" si="1"/>
        <v>155261173916</v>
      </c>
      <c r="N4" s="2">
        <f t="shared" si="1"/>
        <v>115867433651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32529598347</v>
      </c>
      <c r="E5" s="2">
        <f>IFERROR(INDEX(E51:E500,MATCH($C$5,$C$51:$C$500,0)),"")</f>
        <v>26252130757</v>
      </c>
      <c r="H5" s="2">
        <f>IFERROR(SUM(D5:G5)*(4/MAX(1,COUNT(D5:G5))),"")</f>
        <v>117563458208</v>
      </c>
      <c r="I5" s="2">
        <f t="shared" ref="I5:N5" si="2">IFERROR(INDEX(I51:I500,MATCH($C$5,$C$51:$C$500,0)),"")</f>
        <v>101890087098</v>
      </c>
      <c r="J5" s="2">
        <f t="shared" si="2"/>
        <v>96772419536</v>
      </c>
      <c r="K5" s="2">
        <f t="shared" si="2"/>
        <v>25975361754</v>
      </c>
      <c r="L5" s="2">
        <f t="shared" si="2"/>
        <v>26039604042</v>
      </c>
      <c r="M5" s="2">
        <f t="shared" si="2"/>
        <v>11337217787</v>
      </c>
      <c r="N5" s="2">
        <f t="shared" si="2"/>
        <v>2861253464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457247976090</v>
      </c>
      <c r="E6" s="2">
        <f>IFERROR(INDEX(E51:E500,MATCH($C$6,$C$51:$C$500,0)),"")</f>
        <v>422994530931</v>
      </c>
      <c r="H6" s="2">
        <f>IFERROR(INDEX(D6:G6,COUNT(D6:G6)),"")</f>
        <v>422994530931</v>
      </c>
      <c r="I6" s="2">
        <f t="shared" ref="I6:N6" si="3">IFERROR(INDEX(I51:I500,MATCH($C$6,$C$51:$C$500,0)),"")</f>
        <v>394603632124</v>
      </c>
      <c r="J6" s="2">
        <f t="shared" si="3"/>
        <v>263073131232</v>
      </c>
      <c r="K6" s="2">
        <f t="shared" si="3"/>
        <v>119866006328</v>
      </c>
      <c r="L6" s="2">
        <f t="shared" si="3"/>
        <v>65289702959</v>
      </c>
      <c r="M6" s="2">
        <f t="shared" si="3"/>
        <v>39212330012</v>
      </c>
      <c r="N6" s="2">
        <f t="shared" si="3"/>
        <v>27857392179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1.38</v>
      </c>
      <c r="E7" s="3">
        <f>IFERROR(INDEX(E51:E500,MATCH($C$7,$C$51:$C$500,0))/1000000000,"")</f>
        <v>1.38</v>
      </c>
      <c r="H7" s="3">
        <f>IFERROR(INDEX(D7:G7,COUNT(D7:G7)),"")</f>
        <v>1.38</v>
      </c>
      <c r="I7" s="3">
        <f t="shared" ref="I7:N7" si="4">IFERROR(INDEX(I51:I500,MATCH($C$7,$C$51:$C$500,0))/1000000000,"")</f>
        <v>1.38</v>
      </c>
      <c r="J7" s="3">
        <f t="shared" si="4"/>
        <v>1.38</v>
      </c>
      <c r="K7" s="3">
        <f t="shared" si="4"/>
        <v>1.1000000000000001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-16000000000</v>
      </c>
      <c r="E8" s="2">
        <f>IFERROR(INDEX(E51:E500,MATCH("Free cash flow (Quarter)",$C$51:$C$500,0)),"")</f>
        <v>-27000000000</v>
      </c>
      <c r="H8" s="2">
        <f>IFERROR(INDEX(D8:G8,COUNT(D8:G8)),"")</f>
        <v>-27000000000</v>
      </c>
      <c r="I8" s="2">
        <f t="shared" ref="I8:N8" si="5">IFERROR(INDEX(I51:I500,MATCH($C$8,$C$51:$C$500,0)),"")</f>
        <v>-244000000000</v>
      </c>
      <c r="J8" s="2">
        <f t="shared" si="5"/>
        <v>-35000000000</v>
      </c>
      <c r="K8" s="2">
        <f t="shared" si="5"/>
        <v>-3000000000</v>
      </c>
      <c r="L8" s="2">
        <f t="shared" si="5"/>
        <v>15000000000</v>
      </c>
      <c r="M8" s="2">
        <f t="shared" si="5"/>
        <v>14000000000</v>
      </c>
      <c r="N8" s="2">
        <f t="shared" si="5"/>
        <v>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-11.51</v>
      </c>
      <c r="E9" s="3">
        <f>IFERROR(INDEX(E51:E500,MATCH("Free cash flow per share (Quarter)",$C$51:$C$500,0)),"")</f>
        <v>-19.71</v>
      </c>
      <c r="H9" s="3">
        <f>IFERROR(INDEX(D9:G9,COUNT(D9:G9)),"")</f>
        <v>-19.71</v>
      </c>
      <c r="I9" s="3">
        <f t="shared" ref="I9:N9" si="6">IFERROR(INDEX(I51:I500,MATCH($C$9,$C$51:$C$500,0)),"")</f>
        <v>-177.27</v>
      </c>
      <c r="J9" s="3">
        <f t="shared" si="6"/>
        <v>-25.75</v>
      </c>
      <c r="K9" s="3">
        <f t="shared" si="6"/>
        <v>-2.39</v>
      </c>
      <c r="L9" s="3">
        <f t="shared" si="6"/>
        <v>60386969.340000004</v>
      </c>
      <c r="M9" s="3">
        <f t="shared" si="6"/>
        <v>54097858.020000003</v>
      </c>
      <c r="N9" s="3">
        <f t="shared" si="6"/>
        <v>1869086.72</v>
      </c>
    </row>
    <row r="10" spans="1:14" ht="15.5" x14ac:dyDescent="0.35">
      <c r="C10" t="s">
        <v>18</v>
      </c>
      <c r="D10" s="3">
        <f ca="1">IFERROR(IF(D9=0,"",D2/D9),"")</f>
        <v>-306.68983492615121</v>
      </c>
      <c r="E10" s="3">
        <f ca="1">IFERROR(IF(E9=0,"",E2/E9),"")</f>
        <v>-100.71029934043632</v>
      </c>
      <c r="I10" s="3">
        <f t="shared" ref="I10:N10" ca="1" si="7">IFERROR(IF(I9=0,"",I2/I9),"")</f>
        <v>-23.692672194956845</v>
      </c>
      <c r="J10" s="3">
        <f t="shared" ca="1" si="7"/>
        <v>-30.097087378640776</v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9786961354</v>
      </c>
      <c r="E11" s="2">
        <f>IFERROR(INDEX(E51:E500,MATCH($C$11,$C$51:$C$500,0)),"")</f>
        <v>13512964735</v>
      </c>
      <c r="H11" s="2">
        <f>IFERROR(INDEX(D11:G11,COUNT(D11:G11)),"")</f>
        <v>13512964735</v>
      </c>
      <c r="I11" s="2">
        <f t="shared" ref="I11:N11" si="8">IFERROR(INDEX(I51:I500,MATCH($C$11,$C$51:$C$500,0)),"")</f>
        <v>24256845278</v>
      </c>
      <c r="J11" s="2">
        <f t="shared" si="8"/>
        <v>12232029244</v>
      </c>
      <c r="K11" s="2">
        <f t="shared" si="8"/>
        <v>11561916847</v>
      </c>
      <c r="L11" s="2">
        <f t="shared" si="8"/>
        <v>13178488169</v>
      </c>
      <c r="M11" s="2">
        <f t="shared" si="8"/>
        <v>9193020680</v>
      </c>
      <c r="N11" s="2">
        <f t="shared" si="8"/>
        <v>4356904783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464000000000</v>
      </c>
      <c r="E12" s="2">
        <f>IFERROR(INDEX(E51:E500,MATCH("Net Debt (Quarter)",$C$51:$C$500,0)),"")</f>
        <v>444000000000</v>
      </c>
      <c r="H12" s="2">
        <f>IFERROR(INDEX(D12:G12,COUNT(D12:G12)),"")</f>
        <v>444000000000</v>
      </c>
      <c r="I12" s="2">
        <f t="shared" ref="I12:N12" si="9">IFERROR(INDEX(I51:I500,MATCH($C$12,$C$51:$C$500,0)),"")</f>
        <v>408000000000</v>
      </c>
      <c r="J12" s="2">
        <f t="shared" si="9"/>
        <v>12000000000</v>
      </c>
      <c r="K12" s="2">
        <f t="shared" si="9"/>
        <v>17000000000</v>
      </c>
      <c r="L12" s="2">
        <f t="shared" si="9"/>
        <v>-12000000000</v>
      </c>
      <c r="M12" s="2">
        <f t="shared" si="9"/>
        <v>-1000000000</v>
      </c>
      <c r="N12" s="2">
        <f t="shared" si="9"/>
        <v>12000000000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474000000000</v>
      </c>
      <c r="E13" s="2">
        <f>IFERROR(INDEX(E51:E500,MATCH("Total Debt (Quarter)",$C$51:$C$500,0)),"")</f>
        <v>457000000000</v>
      </c>
      <c r="H13" s="2">
        <f>IFERROR(INDEX(D13:G13,COUNT(D13:G13)),"")</f>
        <v>457000000000</v>
      </c>
      <c r="I13" s="2">
        <f t="shared" ref="I13:N13" si="10">IFERROR(INDEX(I51:I500,MATCH($C$13,$C$51:$C$500,0)),"")</f>
        <v>433000000000</v>
      </c>
      <c r="J13" s="2">
        <f t="shared" si="10"/>
        <v>24000000000</v>
      </c>
      <c r="K13" s="2">
        <f t="shared" si="10"/>
        <v>28000000000</v>
      </c>
      <c r="L13" s="2">
        <f t="shared" si="10"/>
        <v>1000000000</v>
      </c>
      <c r="M13" s="2">
        <f t="shared" si="10"/>
        <v>9000000000</v>
      </c>
      <c r="N13" s="2">
        <f t="shared" si="10"/>
        <v>17000000000</v>
      </c>
    </row>
    <row r="14" spans="1:14" ht="15.5" x14ac:dyDescent="0.35">
      <c r="C14" t="s">
        <v>27</v>
      </c>
      <c r="D14" s="2">
        <f>IFERROR(INDEX(D51:D500,MATCH($C$14,$C$51:$C$500,0)),"")</f>
        <v>-7305205467</v>
      </c>
      <c r="E14" s="2">
        <f>IFERROR(INDEX(E51:E500,MATCH($C$14,$C$51:$C$500,0)),"")</f>
        <v>-6936083618</v>
      </c>
      <c r="H14" s="2">
        <f>IFERROR(SUM(D14:G14)*(4/MAX(1,COUNT(D14:G14))),"")</f>
        <v>-28482578170</v>
      </c>
      <c r="I14" s="2">
        <f t="shared" ref="I14:N14" si="11">IFERROR(INDEX(I51:I500,MATCH($C$14,$C$51:$C$500,0)),"")</f>
        <v>-15268387323</v>
      </c>
      <c r="J14" s="2">
        <f t="shared" si="11"/>
        <v>-3010296959</v>
      </c>
      <c r="K14" s="2">
        <f t="shared" si="11"/>
        <v>-1951232545</v>
      </c>
      <c r="L14" s="2">
        <f t="shared" si="11"/>
        <v>-1392446782</v>
      </c>
      <c r="M14" s="2">
        <f t="shared" si="11"/>
        <v>-2166528110</v>
      </c>
      <c r="N14" s="2">
        <f t="shared" si="11"/>
        <v>-2042243784</v>
      </c>
    </row>
    <row r="15" spans="1:14" ht="15.5" x14ac:dyDescent="0.35">
      <c r="C15" t="s">
        <v>28</v>
      </c>
      <c r="D15" s="2">
        <f>IFERROR(INDEX(D51:D500,MATCH($C$15,$C$51:$C$500,0)),"")</f>
        <v>-12447593898</v>
      </c>
      <c r="E15" s="2">
        <f>IFERROR(INDEX(E51:E500,MATCH($C$15,$C$51:$C$500,0)),"")</f>
        <v>-12799176065</v>
      </c>
      <c r="H15" s="2">
        <f>IFERROR(SUM(D15:G15)*(4/MAX(1,COUNT(D15:G15))),"")</f>
        <v>-50493539926</v>
      </c>
      <c r="I15" s="2">
        <f t="shared" ref="I15:N15" si="12">IFERROR(INDEX(I51:I500,MATCH($C$15,$C$51:$C$500,0)),"")</f>
        <v>-33597656217</v>
      </c>
      <c r="J15" s="2">
        <f t="shared" si="12"/>
        <v>-33376651484</v>
      </c>
      <c r="K15" s="2">
        <f t="shared" si="12"/>
        <v>-12342131660</v>
      </c>
      <c r="L15" s="2">
        <f t="shared" si="12"/>
        <v>-9517069353</v>
      </c>
      <c r="M15" s="2">
        <f t="shared" si="12"/>
        <v>-4096414226</v>
      </c>
      <c r="N15" s="2">
        <f t="shared" si="12"/>
        <v>-1559942917</v>
      </c>
    </row>
    <row r="16" spans="1:14" ht="15.5" x14ac:dyDescent="0.35">
      <c r="C16" t="s">
        <v>29</v>
      </c>
      <c r="D16" s="2">
        <f>IFERROR(INDEX(D51:D500,MATCH($C$16,$C$51:$C$500,0)),"")</f>
        <v>46701039057</v>
      </c>
      <c r="E16" s="2">
        <f>IFERROR(INDEX(E51:E500,MATCH($C$16,$C$51:$C$500,0)),"")</f>
        <v>41119857349</v>
      </c>
      <c r="H16" s="2">
        <f>IFERROR(SUM(D16:G16)*(4/MAX(1,COUNT(D16:G16))),"")</f>
        <v>175641792812</v>
      </c>
      <c r="I16" s="2">
        <f t="shared" ref="I16:N16" si="13">IFERROR(INDEX(I51:I500,MATCH($C$16,$C$51:$C$500,0)),"")</f>
        <v>139215528403</v>
      </c>
      <c r="J16" s="2">
        <f t="shared" si="13"/>
        <v>145223207235</v>
      </c>
      <c r="K16" s="2">
        <f t="shared" si="13"/>
        <v>54484360241</v>
      </c>
      <c r="L16" s="2">
        <f t="shared" si="13"/>
        <v>35506300927</v>
      </c>
      <c r="M16" s="2">
        <f t="shared" si="13"/>
        <v>15549167712</v>
      </c>
      <c r="N16" s="2">
        <f t="shared" si="13"/>
        <v>4421970624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38</v>
      </c>
      <c r="C19" t="s">
        <v>39</v>
      </c>
    </row>
    <row r="20" spans="1:14" ht="15.5" x14ac:dyDescent="0.35">
      <c r="A20" t="s">
        <v>40</v>
      </c>
      <c r="C20" t="s">
        <v>41</v>
      </c>
      <c r="D20" s="2">
        <f ca="1">IFERROR(D21*D2,"")</f>
        <v>4871400000000</v>
      </c>
      <c r="E20" s="2">
        <f ca="1">IFERROR(E21*E2,"")</f>
        <v>2739300000000</v>
      </c>
      <c r="H20" s="2">
        <f t="shared" ref="H20:N20" ca="1" si="14">IFERROR(H21*H2,"")</f>
        <v>2739300000000</v>
      </c>
      <c r="I20" s="2">
        <f t="shared" ca="1" si="14"/>
        <v>5796000000000</v>
      </c>
      <c r="J20" s="2">
        <f t="shared" ca="1" si="14"/>
        <v>1069500000000</v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1380000000</v>
      </c>
      <c r="E21" s="2">
        <f>IFERROR(INDEX(E51:E500,MATCH($C$7,$C$51:$C$500,0)),"")</f>
        <v>1380000000</v>
      </c>
      <c r="H21" s="2">
        <f>IFERROR(INDEX(D21:G21,COUNT(D21:G21)),"")</f>
        <v>1380000000</v>
      </c>
      <c r="I21" s="2">
        <f t="shared" ref="I21:N21" si="15">IFERROR(INDEX(I51:I500,MATCH($C$7,$C$51:$C$500,0)),"")</f>
        <v>1380000000</v>
      </c>
      <c r="J21" s="2">
        <f t="shared" si="15"/>
        <v>1380000000</v>
      </c>
      <c r="K21" s="2">
        <f t="shared" si="15"/>
        <v>1100000000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42</v>
      </c>
      <c r="C23" t="s">
        <v>43</v>
      </c>
      <c r="D23" s="3">
        <f>IFERROR(D5/D6*100,"")</f>
        <v>7.1142137413413522</v>
      </c>
      <c r="E23" s="3">
        <f>IFERROR(E5/E6*100,"")</f>
        <v>6.2062577261270357</v>
      </c>
      <c r="H23" s="3">
        <f t="shared" ref="H23:N23" si="16">IFERROR(H5/H6*100,"")</f>
        <v>27.79313906240014</v>
      </c>
      <c r="I23" s="3">
        <f t="shared" si="16"/>
        <v>25.820869045113636</v>
      </c>
      <c r="J23" s="3">
        <f t="shared" si="16"/>
        <v>36.785368039223265</v>
      </c>
      <c r="K23" s="3">
        <f t="shared" si="16"/>
        <v>21.67033218986316</v>
      </c>
      <c r="L23" s="3">
        <f t="shared" si="16"/>
        <v>39.883171253439613</v>
      </c>
      <c r="M23" s="3">
        <f t="shared" si="16"/>
        <v>28.912379814029194</v>
      </c>
      <c r="N23" s="3">
        <f t="shared" si="16"/>
        <v>10.27107435475215</v>
      </c>
    </row>
    <row r="24" spans="1:14" ht="15.5" x14ac:dyDescent="0.35">
      <c r="C24" t="s">
        <v>44</v>
      </c>
      <c r="D24" s="4">
        <f>IFERROR(_xlfn.RRI(5,I23,D23),"")</f>
        <v>-0.22726388381040652</v>
      </c>
      <c r="E24" s="4">
        <f>IFERROR(_xlfn.RRI(5,J23,E23),"")</f>
        <v>-0.2994632226091466</v>
      </c>
      <c r="H24" s="4">
        <f t="shared" ref="H24:N24" si="17">IFERROR(_xlfn.RRI(5,M23,H23),"")</f>
        <v>-7.865042762578156E-3</v>
      </c>
      <c r="I24" s="4">
        <f t="shared" si="17"/>
        <v>0.202460991110194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45</v>
      </c>
      <c r="C25" t="s">
        <v>46</v>
      </c>
      <c r="D25" s="3">
        <f>IFERROR(INDEX(D51:D500,MATCH($A$25,$C$51:$C$500,0)),"")</f>
        <v>23.66</v>
      </c>
      <c r="E25" s="3">
        <f>IFERROR(INDEX(E51:E500,MATCH($A$25,$C$51:$C$500,0)),"")</f>
        <v>19.09</v>
      </c>
      <c r="H25" s="3">
        <f>IFERROR(INDEX(D25:G25,COUNT(D25:G25)),"")</f>
        <v>19.09</v>
      </c>
      <c r="I25" s="3">
        <f t="shared" ref="I25:N25" si="18">IFERROR(INDEX(I51:I500,MATCH($C$25,$C$51:$C$500,0)),"")</f>
        <v>74.19</v>
      </c>
      <c r="J25" s="3">
        <f t="shared" si="18"/>
        <v>70.25</v>
      </c>
      <c r="K25" s="3">
        <f t="shared" si="18"/>
        <v>23.66</v>
      </c>
      <c r="L25" s="3">
        <f t="shared" si="18"/>
        <v>103807223.88</v>
      </c>
      <c r="M25" s="3">
        <f t="shared" si="18"/>
        <v>45740035.75</v>
      </c>
      <c r="N25" s="3">
        <f t="shared" si="18"/>
        <v>11445013.859999999</v>
      </c>
    </row>
    <row r="26" spans="1:14" ht="15.5" x14ac:dyDescent="0.35">
      <c r="C26" t="s">
        <v>47</v>
      </c>
      <c r="D26" s="4">
        <f>IFERROR(_xlfn.RRI(5,I25,D25),"")</f>
        <v>-0.20432836916849051</v>
      </c>
      <c r="E26" s="4">
        <f>IFERROR(_xlfn.RRI(5,J25,E25),"")</f>
        <v>-0.22939482717999449</v>
      </c>
      <c r="H26" s="4">
        <f t="shared" ref="H26:N26" si="19">IFERROR(_xlfn.RRI(5,M25,H25),"")</f>
        <v>-0.94702122821815193</v>
      </c>
      <c r="I26" s="4">
        <f t="shared" si="19"/>
        <v>-0.90830496732006338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48</v>
      </c>
      <c r="D27" s="3">
        <f>IFERROR(D4/D21,"")</f>
        <v>94.157103870289859</v>
      </c>
      <c r="E27" s="3">
        <f>IFERROR(E4/E21,"")</f>
        <v>85.731673823913042</v>
      </c>
      <c r="H27" s="3">
        <f t="shared" ref="H27:N27" si="20">IFERROR(H4/H21,"")</f>
        <v>359.7775553884058</v>
      </c>
      <c r="I27" s="3">
        <f t="shared" si="20"/>
        <v>311.84765179927535</v>
      </c>
      <c r="J27" s="3">
        <f t="shared" si="20"/>
        <v>252.31276110434783</v>
      </c>
      <c r="K27" s="3">
        <f t="shared" si="20"/>
        <v>263.25488760181815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49</v>
      </c>
      <c r="D28" s="4">
        <f>IFERROR(_xlfn.RRI(5,I27,D27),"")</f>
        <v>-0.21298660755015852</v>
      </c>
      <c r="E28" s="4">
        <f>IFERROR(_xlfn.RRI(5,J27,E27),"")</f>
        <v>-0.19417559282942964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50</v>
      </c>
      <c r="H29" s="4">
        <f t="shared" ref="H29:N29" si="22">IFERROR(((H25-I25)/I25)*100%,"")</f>
        <v>-0.74268769375926669</v>
      </c>
      <c r="I29" s="4">
        <f t="shared" si="22"/>
        <v>5.6085409252669007E-2</v>
      </c>
      <c r="J29" s="4">
        <f t="shared" si="22"/>
        <v>1.9691462383770078</v>
      </c>
      <c r="K29" s="4">
        <f t="shared" si="22"/>
        <v>-0.99999977207751911</v>
      </c>
      <c r="L29" s="4">
        <f t="shared" si="22"/>
        <v>1.2695046511851491</v>
      </c>
      <c r="M29" s="4">
        <f t="shared" si="22"/>
        <v>2.9965033078605638</v>
      </c>
      <c r="N29" s="4" t="str">
        <f t="shared" si="22"/>
        <v/>
      </c>
    </row>
    <row r="30" spans="1:14" ht="15.5" x14ac:dyDescent="0.35">
      <c r="C30" t="s">
        <v>51</v>
      </c>
      <c r="H30" s="4">
        <f t="shared" ref="H30:N30" si="23">IFERROR(((H27-I27)/I27)*100%,"")</f>
        <v>0.15369653519142459</v>
      </c>
      <c r="I30" s="4">
        <f t="shared" si="23"/>
        <v>0.23595671671281801</v>
      </c>
      <c r="J30" s="4">
        <f t="shared" si="23"/>
        <v>-4.1564761046414683E-2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301.37</v>
      </c>
      <c r="E32" s="3">
        <f>IFERROR(INDEX(E51:E500,MATCH($A$32,$C$51:$C$500,0)),"")</f>
        <v>277.72000000000003</v>
      </c>
      <c r="H32" s="3">
        <f>IFERROR(INDEX(D32:G32,COUNT(D32:G32)),"")</f>
        <v>277.72000000000003</v>
      </c>
      <c r="I32" s="3">
        <f t="shared" ref="I32:N32" si="24">IFERROR(INDEX(I51:I500,MATCH($C$32,$C$51:$C$500,0)),"")</f>
        <v>258.62</v>
      </c>
      <c r="J32" s="3">
        <f t="shared" si="24"/>
        <v>182.7</v>
      </c>
      <c r="K32" s="3">
        <f t="shared" si="24"/>
        <v>108.63</v>
      </c>
      <c r="L32" s="3">
        <f t="shared" si="24"/>
        <v>260498168.02000001</v>
      </c>
      <c r="M32" s="3">
        <f t="shared" si="24"/>
        <v>156339751.84999999</v>
      </c>
      <c r="N32" s="3">
        <f t="shared" si="24"/>
        <v>110990880.7</v>
      </c>
    </row>
    <row r="33" spans="1:14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6.59</v>
      </c>
      <c r="E33" s="3">
        <f>IFERROR(INDEX(E51:E500,MATCH($A$33,$C$51:$C$500,0)),"")</f>
        <v>10.84</v>
      </c>
      <c r="H33" s="3">
        <f>IFERROR(INDEX(D33:G33,COUNT(D33:G33)),"")</f>
        <v>10.84</v>
      </c>
      <c r="I33" s="3">
        <f t="shared" ref="I33:N33" si="25">IFERROR(INDEX(I51:I500,MATCH($C$33,$C$51:$C$500,0)),"")</f>
        <v>16.239999999999998</v>
      </c>
      <c r="J33" s="3">
        <f t="shared" si="25"/>
        <v>4.24</v>
      </c>
      <c r="K33" s="3">
        <f t="shared" si="25"/>
        <v>0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83.9</v>
      </c>
      <c r="E34" s="3">
        <f>IFERROR(INDEX(E51:E500,MATCH($A$34,$C$51:$C$500,0)),"")</f>
        <v>157.66999999999999</v>
      </c>
      <c r="H34" s="3">
        <f>IFERROR(INDEX(D34:G34,COUNT(D34:G34)),"")</f>
        <v>157.66999999999999</v>
      </c>
      <c r="I34" s="3">
        <f t="shared" ref="I34:N34" si="26">IFERROR(INDEX(I51:I500,MATCH($C$34,$C$51:$C$500,0)),"")</f>
        <v>56.61</v>
      </c>
      <c r="J34" s="3">
        <f t="shared" si="26"/>
        <v>11.03</v>
      </c>
      <c r="K34" s="3">
        <f t="shared" si="26"/>
        <v>0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21.01</v>
      </c>
      <c r="E35" s="3">
        <f>IFERROR(INDEX(E51:E500,MATCH($A$35,$C$51:$C$500,0)),"")</f>
        <v>34.979999999999997</v>
      </c>
      <c r="H35" s="3">
        <f>IFERROR(INDEX(D35:G35,COUNT(D35:G35)),"")</f>
        <v>34.979999999999997</v>
      </c>
      <c r="I35" s="3">
        <f t="shared" ref="I35:N35" si="27">IFERROR(INDEX(I51:I500,MATCH($C$35,$C$51:$C$500,0)),"")</f>
        <v>13.42</v>
      </c>
      <c r="J35" s="3">
        <f t="shared" si="27"/>
        <v>3.06</v>
      </c>
      <c r="K35" s="3">
        <f t="shared" si="27"/>
        <v>0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64</v>
      </c>
      <c r="C36" t="s">
        <v>65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66</v>
      </c>
      <c r="C37" t="s">
        <v>67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73</v>
      </c>
      <c r="C51" t="s">
        <v>6</v>
      </c>
      <c r="D51" s="5">
        <v>129936803341</v>
      </c>
      <c r="E51" s="5">
        <v>118309709877</v>
      </c>
      <c r="F51" s="5">
        <v>115914771767</v>
      </c>
      <c r="G51" s="5">
        <v>110529583233</v>
      </c>
      <c r="I51" s="5">
        <v>430349759483</v>
      </c>
      <c r="J51" s="5">
        <v>348191610324</v>
      </c>
      <c r="K51" s="5">
        <v>289580376362</v>
      </c>
      <c r="L51" s="5">
        <v>209708540972</v>
      </c>
      <c r="M51" s="5">
        <v>155261173916</v>
      </c>
      <c r="N51" s="5">
        <v>115867433651</v>
      </c>
    </row>
    <row r="52" spans="2:14" ht="15.5" x14ac:dyDescent="0.35">
      <c r="C52" t="s">
        <v>74</v>
      </c>
      <c r="D52" s="5">
        <v>-41706603558</v>
      </c>
      <c r="E52" s="5">
        <v>-29589408748</v>
      </c>
      <c r="F52" s="5">
        <v>-28335935627</v>
      </c>
      <c r="G52" s="5">
        <v>-23581401635</v>
      </c>
      <c r="I52" s="5">
        <v>-110783883723</v>
      </c>
      <c r="J52" s="5">
        <v>-88972534581</v>
      </c>
      <c r="K52" s="5">
        <v>-131449669891</v>
      </c>
      <c r="L52" s="5">
        <v>-122204281276</v>
      </c>
      <c r="M52" s="5">
        <v>-98235063566</v>
      </c>
      <c r="N52" s="5">
        <v>-71885117775</v>
      </c>
    </row>
    <row r="53" spans="2:14" ht="15.5" x14ac:dyDescent="0.35">
      <c r="C53" t="s">
        <v>75</v>
      </c>
      <c r="D53" s="5">
        <v>88230199783</v>
      </c>
      <c r="E53" s="5">
        <v>88720301129</v>
      </c>
      <c r="F53" s="5">
        <v>87578836140</v>
      </c>
      <c r="G53" s="5">
        <v>86948181598</v>
      </c>
      <c r="I53" s="5">
        <v>319565875760</v>
      </c>
      <c r="J53" s="5">
        <v>259219075743</v>
      </c>
      <c r="K53" s="5">
        <v>158130706471</v>
      </c>
      <c r="L53" s="5">
        <v>87504259696</v>
      </c>
      <c r="M53" s="5">
        <v>57026110350</v>
      </c>
      <c r="N53" s="5">
        <v>43982315876</v>
      </c>
    </row>
    <row r="54" spans="2:14" ht="15.5" x14ac:dyDescent="0.35">
      <c r="C54" t="s">
        <v>76</v>
      </c>
      <c r="D54" s="5">
        <v>-35362670598</v>
      </c>
      <c r="E54" s="5">
        <v>-41584456575</v>
      </c>
      <c r="F54" s="5">
        <v>-27287487874</v>
      </c>
      <c r="G54" s="5">
        <v>-42075248953</v>
      </c>
      <c r="I54" s="5">
        <v>-151285597249</v>
      </c>
      <c r="J54" s="5">
        <v>-113198946849</v>
      </c>
      <c r="K54" s="5">
        <v>-90784726510</v>
      </c>
      <c r="L54" s="5">
        <v>-50835768784</v>
      </c>
      <c r="M54" s="5">
        <v>-38165597295</v>
      </c>
      <c r="N54" s="5">
        <v>-32366440752</v>
      </c>
    </row>
    <row r="55" spans="2:14" ht="15.5" x14ac:dyDescent="0.35">
      <c r="C55" t="s">
        <v>240</v>
      </c>
      <c r="D55" s="5">
        <v>-5284688214</v>
      </c>
      <c r="E55" s="5">
        <v>-9537619580</v>
      </c>
      <c r="F55" s="5">
        <v>-19741417891</v>
      </c>
      <c r="G55" s="5">
        <v>-14685458475</v>
      </c>
      <c r="I55" s="5">
        <v>-54309209545</v>
      </c>
      <c r="J55" s="5">
        <v>-27891161737</v>
      </c>
      <c r="K55" s="5">
        <v>-19840096583</v>
      </c>
      <c r="L55" s="5">
        <v>-15401658262</v>
      </c>
      <c r="M55" s="5">
        <v>-11815887457</v>
      </c>
      <c r="N55" s="5">
        <v>-9293399816</v>
      </c>
    </row>
    <row r="56" spans="2:14" ht="15.5" x14ac:dyDescent="0.35">
      <c r="C56" t="s">
        <v>77</v>
      </c>
      <c r="D56" s="5">
        <v>-30077982384</v>
      </c>
      <c r="E56" s="5">
        <v>-32046836995</v>
      </c>
      <c r="F56" s="5">
        <v>-7546069983</v>
      </c>
      <c r="G56" s="5">
        <v>-27389790478</v>
      </c>
      <c r="I56" s="5">
        <v>-96976387704</v>
      </c>
      <c r="J56" s="5">
        <v>-85307785112</v>
      </c>
      <c r="K56" s="5">
        <v>-70944629927</v>
      </c>
      <c r="L56" s="5">
        <v>-35434110522</v>
      </c>
      <c r="M56" s="5">
        <v>-26349709838</v>
      </c>
      <c r="N56" s="5">
        <v>-23073040936</v>
      </c>
    </row>
    <row r="57" spans="2:14" ht="15.5" x14ac:dyDescent="0.35">
      <c r="C57" t="s">
        <v>78</v>
      </c>
      <c r="D57" s="5">
        <v>52867529185</v>
      </c>
      <c r="E57" s="5">
        <v>47135844554</v>
      </c>
      <c r="F57" s="5">
        <v>60291348266</v>
      </c>
      <c r="G57" s="5">
        <v>44872932645</v>
      </c>
      <c r="I57" s="5">
        <v>168280278511</v>
      </c>
      <c r="J57" s="5">
        <v>146020128894</v>
      </c>
      <c r="K57" s="5">
        <v>67345979961</v>
      </c>
      <c r="L57" s="5">
        <v>36668490912</v>
      </c>
      <c r="M57" s="5">
        <v>18860513055</v>
      </c>
      <c r="N57" s="5">
        <v>11615875124</v>
      </c>
    </row>
    <row r="58" spans="2:14" ht="15.5" x14ac:dyDescent="0.35">
      <c r="C58" t="s">
        <v>79</v>
      </c>
      <c r="D58" s="5">
        <v>-6166490128</v>
      </c>
      <c r="E58" s="5">
        <v>-6015987205</v>
      </c>
      <c r="F58" s="5">
        <v>-6222093034</v>
      </c>
      <c r="G58" s="5">
        <v>-4965975429</v>
      </c>
      <c r="I58" s="5">
        <v>-29064750108</v>
      </c>
      <c r="J58" s="5">
        <v>-796921659</v>
      </c>
      <c r="K58" s="5">
        <v>-12861619720</v>
      </c>
      <c r="L58" s="5">
        <v>-1162189985</v>
      </c>
      <c r="M58" s="5">
        <v>-3311345343</v>
      </c>
      <c r="N58" s="5">
        <v>-7193904500</v>
      </c>
    </row>
    <row r="59" spans="2:14" ht="15.5" x14ac:dyDescent="0.35">
      <c r="C59" t="s">
        <v>27</v>
      </c>
      <c r="D59" s="5">
        <v>-7305205467</v>
      </c>
      <c r="E59" s="5">
        <v>-6936083618</v>
      </c>
      <c r="F59" s="5">
        <v>-6915878699</v>
      </c>
      <c r="G59" s="5">
        <v>-5939762055</v>
      </c>
      <c r="I59" s="5">
        <v>-15268387323</v>
      </c>
      <c r="J59" s="5">
        <v>-3010296959</v>
      </c>
      <c r="K59" s="5">
        <v>-1951232545</v>
      </c>
      <c r="L59" s="5">
        <v>-1392446782</v>
      </c>
      <c r="M59" s="5">
        <v>-2166528110</v>
      </c>
      <c r="N59" s="5">
        <v>-2042243784</v>
      </c>
    </row>
    <row r="60" spans="2:14" ht="15.5" x14ac:dyDescent="0.35">
      <c r="C60" t="s">
        <v>81</v>
      </c>
      <c r="D60" s="5">
        <v>1723846812</v>
      </c>
      <c r="E60" s="5">
        <v>2068550527</v>
      </c>
      <c r="F60" s="5">
        <v>3273463389</v>
      </c>
      <c r="G60" s="5">
        <v>846178287</v>
      </c>
      <c r="I60" s="5">
        <v>3594413794</v>
      </c>
      <c r="J60" s="5">
        <v>2857124882</v>
      </c>
      <c r="K60" s="5">
        <v>25388844</v>
      </c>
      <c r="L60" s="5">
        <v>37768905</v>
      </c>
      <c r="M60" s="5">
        <v>17720046</v>
      </c>
      <c r="N60" s="5">
        <v>774243</v>
      </c>
    </row>
    <row r="61" spans="2:14" ht="15.5" x14ac:dyDescent="0.35">
      <c r="C61" t="s">
        <v>82</v>
      </c>
      <c r="D61" s="5">
        <v>-6166490128</v>
      </c>
      <c r="E61" s="5">
        <v>-6015987205</v>
      </c>
      <c r="F61" s="5">
        <v>-6222093034</v>
      </c>
      <c r="G61" s="5">
        <v>-4965975429</v>
      </c>
      <c r="I61" s="5">
        <v>-29064750108</v>
      </c>
      <c r="J61" s="5">
        <v>-796921659</v>
      </c>
      <c r="K61" s="5">
        <v>-12861619720</v>
      </c>
      <c r="L61" s="5">
        <v>-1162189985</v>
      </c>
      <c r="M61" s="5">
        <v>-3311345343</v>
      </c>
      <c r="N61" s="5">
        <v>-7193904500</v>
      </c>
    </row>
    <row r="62" spans="2:14" ht="15.5" x14ac:dyDescent="0.35">
      <c r="C62" t="s">
        <v>29</v>
      </c>
      <c r="D62" s="5">
        <v>46701039057</v>
      </c>
      <c r="E62" s="5">
        <v>41119857349</v>
      </c>
      <c r="F62" s="5">
        <v>54069255232</v>
      </c>
      <c r="G62" s="5">
        <v>39906957216</v>
      </c>
      <c r="I62" s="5">
        <v>139215528403</v>
      </c>
      <c r="J62" s="5">
        <v>145223207235</v>
      </c>
      <c r="K62" s="5">
        <v>54484360241</v>
      </c>
      <c r="L62" s="5">
        <v>35506300927</v>
      </c>
      <c r="M62" s="5">
        <v>15549167712</v>
      </c>
      <c r="N62" s="5">
        <v>4421970624</v>
      </c>
    </row>
    <row r="63" spans="2:14" ht="15.5" x14ac:dyDescent="0.35">
      <c r="C63" t="s">
        <v>28</v>
      </c>
      <c r="D63" s="5">
        <v>-12447593898</v>
      </c>
      <c r="E63" s="5">
        <v>-12799176065</v>
      </c>
      <c r="F63" s="5">
        <v>-13493278536</v>
      </c>
      <c r="G63" s="5">
        <v>-8651399489</v>
      </c>
      <c r="I63" s="5">
        <v>-33597656217</v>
      </c>
      <c r="J63" s="5">
        <v>-33376651484</v>
      </c>
      <c r="K63" s="5">
        <v>-12342131660</v>
      </c>
      <c r="L63" s="5">
        <v>-9517069353</v>
      </c>
      <c r="M63" s="5">
        <v>-4096414226</v>
      </c>
      <c r="N63" s="5">
        <v>-1559942917</v>
      </c>
    </row>
    <row r="64" spans="2:14" ht="15.5" x14ac:dyDescent="0.35">
      <c r="C64" t="s">
        <v>83</v>
      </c>
      <c r="D64" s="5">
        <v>-12447593898</v>
      </c>
      <c r="E64" s="5">
        <v>-12799176065</v>
      </c>
      <c r="I64" s="5">
        <v>-33597656217</v>
      </c>
      <c r="J64" s="5">
        <v>-33376651484</v>
      </c>
      <c r="K64" s="5">
        <v>-12342131660</v>
      </c>
      <c r="L64" s="5">
        <v>-9739430140</v>
      </c>
      <c r="M64" s="5">
        <v>-4491456200</v>
      </c>
      <c r="N64" s="5">
        <v>-1949775520</v>
      </c>
    </row>
    <row r="65" spans="2:14" ht="15.5" x14ac:dyDescent="0.35">
      <c r="C65" t="s">
        <v>84</v>
      </c>
      <c r="L65" s="5">
        <v>222360787</v>
      </c>
      <c r="M65" s="5">
        <v>395041974</v>
      </c>
      <c r="N65" s="5">
        <v>389832603</v>
      </c>
    </row>
    <row r="66" spans="2:14" ht="15.5" x14ac:dyDescent="0.35">
      <c r="C66" t="s">
        <v>85</v>
      </c>
      <c r="D66" s="5">
        <v>-12447593898</v>
      </c>
      <c r="E66" s="5">
        <v>-12799176065</v>
      </c>
      <c r="F66" s="5">
        <v>-13493278536</v>
      </c>
      <c r="G66" s="5">
        <v>-8651399489</v>
      </c>
      <c r="I66" s="5">
        <v>-33597656217</v>
      </c>
      <c r="J66" s="5">
        <v>-33376651484</v>
      </c>
      <c r="K66" s="5">
        <v>-12342131660</v>
      </c>
      <c r="L66" s="5">
        <v>-9517069353</v>
      </c>
      <c r="M66" s="5">
        <v>-4096414226</v>
      </c>
      <c r="N66" s="5">
        <v>-1559942917</v>
      </c>
    </row>
    <row r="67" spans="2:14" ht="15.5" x14ac:dyDescent="0.35">
      <c r="C67" t="s">
        <v>86</v>
      </c>
      <c r="D67" s="5">
        <v>34253445159</v>
      </c>
      <c r="E67" s="5">
        <v>28320681284</v>
      </c>
      <c r="F67" s="5">
        <v>40575976696</v>
      </c>
      <c r="G67" s="5">
        <v>31255557727</v>
      </c>
      <c r="I67" s="5">
        <v>105617872186</v>
      </c>
      <c r="J67" s="5">
        <v>111846555751</v>
      </c>
      <c r="K67" s="5">
        <v>42142228581</v>
      </c>
      <c r="L67" s="5">
        <v>25989231574</v>
      </c>
      <c r="M67" s="5">
        <v>11452753486</v>
      </c>
      <c r="N67" s="5">
        <v>2862027707</v>
      </c>
    </row>
    <row r="68" spans="2:14" ht="15.5" x14ac:dyDescent="0.35">
      <c r="C68" t="s">
        <v>585</v>
      </c>
      <c r="J68" s="5">
        <v>-12403658063</v>
      </c>
      <c r="K68" s="5">
        <v>-16089295903</v>
      </c>
    </row>
    <row r="69" spans="2:14" ht="15.5" x14ac:dyDescent="0.35">
      <c r="C69" t="s">
        <v>87</v>
      </c>
      <c r="D69" s="5">
        <v>34253445159</v>
      </c>
      <c r="E69" s="5">
        <v>28320681284</v>
      </c>
      <c r="F69" s="5">
        <v>40575976696</v>
      </c>
      <c r="G69" s="5">
        <v>31255557727</v>
      </c>
      <c r="I69" s="5">
        <v>105617872186</v>
      </c>
      <c r="J69" s="5">
        <v>99442897688</v>
      </c>
      <c r="K69" s="5">
        <v>26052932678</v>
      </c>
      <c r="L69" s="5">
        <v>25989231574</v>
      </c>
      <c r="M69" s="5">
        <v>11452753486</v>
      </c>
      <c r="N69" s="5">
        <v>2862027707</v>
      </c>
    </row>
    <row r="70" spans="2:14" ht="15.5" x14ac:dyDescent="0.35">
      <c r="C70" t="s">
        <v>88</v>
      </c>
      <c r="F70" s="5">
        <v>-220397430</v>
      </c>
      <c r="I70" s="5">
        <v>-133371294</v>
      </c>
      <c r="J70" s="5">
        <v>186646730</v>
      </c>
      <c r="K70" s="5">
        <v>-52182080</v>
      </c>
      <c r="L70" s="5">
        <v>88141373</v>
      </c>
      <c r="M70" s="5">
        <v>-97815653</v>
      </c>
    </row>
    <row r="71" spans="2:14" ht="15.5" x14ac:dyDescent="0.35">
      <c r="C71" t="s">
        <v>89</v>
      </c>
      <c r="D71" s="5">
        <v>34253445159</v>
      </c>
      <c r="E71" s="5">
        <v>28320681284</v>
      </c>
      <c r="F71" s="5">
        <v>40355579266</v>
      </c>
      <c r="G71" s="5">
        <v>31255557727</v>
      </c>
      <c r="I71" s="5">
        <v>105484500892</v>
      </c>
      <c r="J71" s="5">
        <v>99629544418</v>
      </c>
      <c r="K71" s="5">
        <v>26000750598</v>
      </c>
      <c r="L71" s="5">
        <v>26077372947</v>
      </c>
      <c r="M71" s="5">
        <v>11354937833</v>
      </c>
      <c r="N71" s="5">
        <v>2862027707</v>
      </c>
    </row>
    <row r="72" spans="2:14" ht="15.5" x14ac:dyDescent="0.35">
      <c r="C72" t="s">
        <v>90</v>
      </c>
      <c r="D72" s="5">
        <v>34253445159</v>
      </c>
      <c r="E72" s="5">
        <v>28320681284</v>
      </c>
      <c r="F72" s="5">
        <v>40575976696</v>
      </c>
      <c r="G72" s="5">
        <v>31255557727</v>
      </c>
      <c r="I72" s="5">
        <v>105617872186</v>
      </c>
      <c r="J72" s="5">
        <v>99442897688</v>
      </c>
      <c r="K72" s="5">
        <v>26052932678</v>
      </c>
      <c r="L72" s="5">
        <v>25989231574</v>
      </c>
      <c r="M72" s="5">
        <v>11452753486</v>
      </c>
      <c r="N72" s="5">
        <v>2862027707</v>
      </c>
    </row>
    <row r="73" spans="2:14" ht="15.5" x14ac:dyDescent="0.35">
      <c r="C73" t="s">
        <v>8</v>
      </c>
      <c r="D73" s="5">
        <v>32529598347</v>
      </c>
      <c r="E73" s="5">
        <v>26252130757</v>
      </c>
      <c r="F73" s="5">
        <v>37082115877</v>
      </c>
      <c r="G73" s="5">
        <v>30409379440</v>
      </c>
      <c r="I73" s="5">
        <v>101890087098</v>
      </c>
      <c r="J73" s="5">
        <v>96772419536</v>
      </c>
      <c r="K73" s="5">
        <v>25975361754</v>
      </c>
      <c r="L73" s="5">
        <v>26039604042</v>
      </c>
      <c r="M73" s="5">
        <v>11337217787</v>
      </c>
      <c r="N73" s="5">
        <v>2861253464</v>
      </c>
    </row>
    <row r="74" spans="2:14" ht="15.5" x14ac:dyDescent="0.35">
      <c r="C74" t="s">
        <v>612</v>
      </c>
    </row>
    <row r="75" spans="2:14" ht="15.5" x14ac:dyDescent="0.35">
      <c r="C75" t="s">
        <v>92</v>
      </c>
      <c r="D75" s="5">
        <v>34253445159</v>
      </c>
      <c r="E75" s="5">
        <v>28320681284</v>
      </c>
      <c r="F75" s="5">
        <v>40575976696</v>
      </c>
      <c r="G75" s="5">
        <v>31255557727</v>
      </c>
      <c r="I75" s="5">
        <v>105617872186</v>
      </c>
      <c r="J75" s="5">
        <v>99442897688</v>
      </c>
      <c r="K75" s="5">
        <v>26052932678</v>
      </c>
      <c r="L75" s="5">
        <v>25989231574</v>
      </c>
      <c r="M75" s="5">
        <v>11452753486</v>
      </c>
      <c r="N75" s="5">
        <v>2862027707</v>
      </c>
    </row>
    <row r="76" spans="2:14" ht="15.5" x14ac:dyDescent="0.35">
      <c r="C76" t="s">
        <v>93</v>
      </c>
      <c r="D76" s="5">
        <v>34253445159</v>
      </c>
      <c r="E76" s="5">
        <v>28320681284</v>
      </c>
      <c r="F76" s="5">
        <v>40355579266</v>
      </c>
      <c r="G76" s="5">
        <v>31255557727</v>
      </c>
      <c r="I76" s="5">
        <v>105484500892</v>
      </c>
      <c r="J76" s="5">
        <v>99629544418</v>
      </c>
      <c r="K76" s="5">
        <v>26000750598</v>
      </c>
      <c r="L76" s="5">
        <v>26077372947</v>
      </c>
      <c r="M76" s="5">
        <v>11354937833</v>
      </c>
      <c r="N76" s="5">
        <v>2862027707</v>
      </c>
    </row>
    <row r="77" spans="2:14" ht="15.5" x14ac:dyDescent="0.35">
      <c r="C77" t="s">
        <v>94</v>
      </c>
      <c r="D77" s="5">
        <v>34253445159</v>
      </c>
      <c r="E77" s="5">
        <v>28320681284</v>
      </c>
      <c r="F77" s="5">
        <v>40355579266</v>
      </c>
      <c r="G77" s="5">
        <v>31255557727</v>
      </c>
      <c r="I77" s="5">
        <v>105484500892</v>
      </c>
      <c r="J77" s="5">
        <v>99629544418</v>
      </c>
      <c r="K77" s="5">
        <v>26000750598</v>
      </c>
      <c r="L77" s="5">
        <v>26077372947</v>
      </c>
      <c r="M77" s="5">
        <v>11354937833</v>
      </c>
      <c r="N77" s="5">
        <v>2862027707</v>
      </c>
    </row>
    <row r="79" spans="2:14" ht="15.5" x14ac:dyDescent="0.35">
      <c r="B79" t="s">
        <v>95</v>
      </c>
      <c r="C79" t="s">
        <v>96</v>
      </c>
    </row>
    <row r="80" spans="2:14" ht="15.5" x14ac:dyDescent="0.35">
      <c r="C80" t="s">
        <v>97</v>
      </c>
    </row>
    <row r="81" spans="3:14" ht="15.5" x14ac:dyDescent="0.35">
      <c r="C81" t="s">
        <v>20</v>
      </c>
      <c r="D81" s="5">
        <v>9786961354</v>
      </c>
      <c r="E81" s="5">
        <v>13512964735</v>
      </c>
      <c r="F81" s="5">
        <v>24256845278</v>
      </c>
      <c r="G81" s="5">
        <v>23543694795</v>
      </c>
      <c r="I81" s="5">
        <v>24256845278</v>
      </c>
      <c r="J81" s="5">
        <v>12232029244</v>
      </c>
      <c r="K81" s="5">
        <v>11561916847</v>
      </c>
      <c r="L81" s="5">
        <v>13178488169</v>
      </c>
      <c r="M81" s="5">
        <v>9193020680</v>
      </c>
      <c r="N81" s="5">
        <v>4356904783</v>
      </c>
    </row>
    <row r="82" spans="3:14" ht="15.5" x14ac:dyDescent="0.35">
      <c r="C82" t="s">
        <v>98</v>
      </c>
      <c r="D82" s="5">
        <v>51133074214</v>
      </c>
      <c r="E82" s="5">
        <v>43696261847</v>
      </c>
      <c r="F82" s="5">
        <v>20484351878</v>
      </c>
      <c r="G82" s="5">
        <v>38586736632</v>
      </c>
      <c r="I82" s="5">
        <v>20484351878</v>
      </c>
      <c r="J82" s="5">
        <v>15497364014</v>
      </c>
      <c r="K82" s="5">
        <v>11586022745</v>
      </c>
      <c r="L82" s="5">
        <v>7920566774</v>
      </c>
      <c r="M82" s="5">
        <v>4126120866</v>
      </c>
      <c r="N82" s="5">
        <v>2370946324</v>
      </c>
    </row>
    <row r="83" spans="3:14" ht="15.5" x14ac:dyDescent="0.35">
      <c r="C83" t="s">
        <v>99</v>
      </c>
      <c r="N83" s="5">
        <v>501960000</v>
      </c>
    </row>
    <row r="84" spans="3:14" ht="15.5" x14ac:dyDescent="0.35">
      <c r="C84" t="s">
        <v>247</v>
      </c>
      <c r="D84" s="5">
        <v>32457940713</v>
      </c>
      <c r="E84" s="5">
        <v>32457940713</v>
      </c>
      <c r="F84" s="5">
        <v>32457940713</v>
      </c>
      <c r="G84" s="5">
        <v>32457940713</v>
      </c>
      <c r="I84" s="5">
        <v>32457940713</v>
      </c>
      <c r="J84" s="5">
        <v>32457940713</v>
      </c>
      <c r="K84" s="5">
        <v>2350000000</v>
      </c>
      <c r="L84" s="5">
        <v>2700000000</v>
      </c>
      <c r="M84" s="5">
        <v>2700000000</v>
      </c>
      <c r="N84" s="5">
        <v>2700000000</v>
      </c>
    </row>
    <row r="85" spans="3:14" ht="15.5" x14ac:dyDescent="0.35">
      <c r="C85" t="s">
        <v>100</v>
      </c>
      <c r="D85" s="5">
        <v>51133074214</v>
      </c>
      <c r="E85" s="5">
        <v>43696261847</v>
      </c>
      <c r="F85" s="5">
        <v>20484351878</v>
      </c>
      <c r="G85" s="5">
        <v>38586736632</v>
      </c>
      <c r="I85" s="5">
        <v>20484351878</v>
      </c>
      <c r="J85" s="5">
        <v>15497364014</v>
      </c>
      <c r="K85" s="5">
        <v>11586022745</v>
      </c>
      <c r="L85" s="5">
        <v>7920566774</v>
      </c>
      <c r="M85" s="5">
        <v>4126120866</v>
      </c>
      <c r="N85" s="5">
        <v>2370946324</v>
      </c>
    </row>
    <row r="86" spans="3:14" ht="15.5" x14ac:dyDescent="0.35">
      <c r="C86" t="s">
        <v>101</v>
      </c>
      <c r="D86" s="5">
        <v>18781787235</v>
      </c>
      <c r="E86" s="5">
        <v>19439328580</v>
      </c>
      <c r="F86" s="5">
        <v>14464596642</v>
      </c>
      <c r="G86" s="5">
        <v>15063757869</v>
      </c>
      <c r="I86" s="5">
        <v>14464596642</v>
      </c>
      <c r="J86" s="5">
        <v>1162932222</v>
      </c>
      <c r="K86" s="5">
        <v>674062749</v>
      </c>
      <c r="L86" s="5">
        <v>5211505089</v>
      </c>
      <c r="M86" s="5">
        <v>5098572475</v>
      </c>
      <c r="N86" s="5">
        <v>5538134323</v>
      </c>
    </row>
    <row r="87" spans="3:14" ht="15.5" x14ac:dyDescent="0.35">
      <c r="C87" t="s">
        <v>102</v>
      </c>
      <c r="D87" s="5">
        <v>18781787235</v>
      </c>
      <c r="E87" s="5">
        <v>19439328580</v>
      </c>
      <c r="F87" s="5">
        <v>14464596642</v>
      </c>
      <c r="G87" s="5">
        <v>15063757869</v>
      </c>
      <c r="I87" s="5">
        <v>14464596642</v>
      </c>
      <c r="J87" s="5">
        <v>1162932222</v>
      </c>
      <c r="K87" s="5">
        <v>674062749</v>
      </c>
      <c r="L87" s="5">
        <v>5211505089</v>
      </c>
      <c r="M87" s="5">
        <v>5098572475</v>
      </c>
      <c r="N87" s="5">
        <v>5538134323</v>
      </c>
    </row>
    <row r="88" spans="3:14" ht="15.5" x14ac:dyDescent="0.35">
      <c r="C88" t="s">
        <v>103</v>
      </c>
      <c r="D88" s="5">
        <v>73979934655</v>
      </c>
      <c r="E88" s="5">
        <v>77665541607</v>
      </c>
      <c r="F88" s="5">
        <v>80543418919</v>
      </c>
      <c r="G88" s="5">
        <v>76593341247</v>
      </c>
      <c r="I88" s="5">
        <v>80543418919</v>
      </c>
      <c r="J88" s="5">
        <v>67992377284</v>
      </c>
      <c r="K88" s="5">
        <v>17527482958</v>
      </c>
      <c r="L88" s="5">
        <v>7991118576</v>
      </c>
      <c r="M88" s="5">
        <v>1995454491</v>
      </c>
      <c r="N88" s="5">
        <v>456708891</v>
      </c>
    </row>
    <row r="89" spans="3:14" ht="15.5" x14ac:dyDescent="0.35">
      <c r="C89" t="s">
        <v>81</v>
      </c>
      <c r="D89" s="5">
        <v>9987540</v>
      </c>
      <c r="E89" s="5">
        <v>9987540</v>
      </c>
      <c r="F89" s="5">
        <v>-1314246</v>
      </c>
      <c r="G89" s="5">
        <v>207270767</v>
      </c>
      <c r="I89" s="5">
        <v>-1314246</v>
      </c>
      <c r="J89" s="5">
        <v>120684881</v>
      </c>
      <c r="K89" s="5">
        <v>28328431603</v>
      </c>
      <c r="L89" s="5">
        <v>-9993078</v>
      </c>
      <c r="M89" s="5">
        <v>-97791150</v>
      </c>
    </row>
    <row r="90" spans="3:14" ht="15.5" x14ac:dyDescent="0.35">
      <c r="C90" t="s">
        <v>104</v>
      </c>
      <c r="D90" s="5">
        <v>233293958334</v>
      </c>
      <c r="E90" s="5">
        <v>254825845035</v>
      </c>
      <c r="F90" s="5">
        <v>219832782539</v>
      </c>
      <c r="G90" s="5">
        <v>239736319774</v>
      </c>
      <c r="I90" s="5">
        <v>219832782539</v>
      </c>
      <c r="J90" s="5">
        <v>102689949332</v>
      </c>
      <c r="K90" s="5">
        <v>50287325374</v>
      </c>
      <c r="L90" s="5">
        <v>31302185352</v>
      </c>
      <c r="M90" s="5">
        <v>15529105392</v>
      </c>
      <c r="N90" s="5">
        <v>8122225853</v>
      </c>
    </row>
    <row r="91" spans="3:14" ht="15.5" x14ac:dyDescent="0.35">
      <c r="C91" t="s">
        <v>105</v>
      </c>
    </row>
    <row r="92" spans="3:14" ht="15.5" x14ac:dyDescent="0.35">
      <c r="C92" t="s">
        <v>108</v>
      </c>
      <c r="D92" s="5">
        <v>1480119415</v>
      </c>
      <c r="E92" s="5">
        <v>1800197163</v>
      </c>
      <c r="F92" s="5">
        <v>2310097536</v>
      </c>
      <c r="G92" s="5">
        <v>5059400790</v>
      </c>
      <c r="I92" s="5">
        <v>2310097536</v>
      </c>
      <c r="J92" s="5">
        <v>1951326366</v>
      </c>
      <c r="K92" s="5">
        <v>1674681955</v>
      </c>
      <c r="L92" s="5">
        <v>1009964008</v>
      </c>
      <c r="M92" s="5">
        <v>812463608</v>
      </c>
      <c r="N92" s="5">
        <v>389832603</v>
      </c>
    </row>
    <row r="93" spans="3:14" ht="15.5" x14ac:dyDescent="0.35">
      <c r="C93" t="s">
        <v>248</v>
      </c>
      <c r="L93" s="5">
        <v>47500000</v>
      </c>
      <c r="M93" s="5">
        <v>47500000</v>
      </c>
      <c r="N93" s="5">
        <v>47500000</v>
      </c>
    </row>
    <row r="94" spans="3:14" ht="15.5" x14ac:dyDescent="0.35">
      <c r="C94" t="s">
        <v>106</v>
      </c>
      <c r="D94" s="5">
        <v>682598181581</v>
      </c>
      <c r="E94" s="5">
        <v>638515018699</v>
      </c>
      <c r="F94" s="5">
        <v>588392501190</v>
      </c>
      <c r="G94" s="5">
        <v>413377778021</v>
      </c>
      <c r="I94" s="5">
        <v>588392501190</v>
      </c>
      <c r="J94" s="5">
        <v>238985401024</v>
      </c>
      <c r="K94" s="5">
        <v>117952793934</v>
      </c>
      <c r="L94" s="5">
        <v>56666431536</v>
      </c>
      <c r="M94" s="5">
        <v>52955547474</v>
      </c>
      <c r="N94" s="5">
        <v>57703393591</v>
      </c>
    </row>
    <row r="95" spans="3:14" ht="15.5" x14ac:dyDescent="0.35">
      <c r="C95" t="s">
        <v>249</v>
      </c>
      <c r="D95" s="5">
        <v>1193614515</v>
      </c>
      <c r="E95" s="5">
        <v>1193614515</v>
      </c>
      <c r="F95" s="5">
        <v>1193614515</v>
      </c>
      <c r="G95" s="5">
        <v>1193614515</v>
      </c>
      <c r="I95" s="5">
        <v>1193614515</v>
      </c>
      <c r="J95" s="5">
        <v>1193614515</v>
      </c>
      <c r="K95" s="5">
        <v>427672658</v>
      </c>
    </row>
    <row r="96" spans="3:14" ht="15.5" x14ac:dyDescent="0.35">
      <c r="C96" t="s">
        <v>109</v>
      </c>
      <c r="D96" s="5">
        <v>878384425543</v>
      </c>
      <c r="E96" s="5">
        <v>829329440160</v>
      </c>
      <c r="F96" s="5">
        <v>786925087227</v>
      </c>
      <c r="G96" s="5">
        <v>582166801547</v>
      </c>
      <c r="I96" s="5">
        <v>786925087227</v>
      </c>
      <c r="J96" s="5">
        <v>278514449588</v>
      </c>
      <c r="K96" s="5">
        <v>135576894716</v>
      </c>
      <c r="L96" s="5">
        <v>65536532190</v>
      </c>
      <c r="M96" s="5">
        <v>59333964501</v>
      </c>
      <c r="N96" s="5">
        <v>63678860517</v>
      </c>
    </row>
    <row r="97" spans="3:14" ht="15.5" x14ac:dyDescent="0.35">
      <c r="C97" t="s">
        <v>110</v>
      </c>
      <c r="D97" s="5">
        <v>1111678383877</v>
      </c>
      <c r="E97" s="5">
        <v>1084155285195</v>
      </c>
      <c r="F97" s="5">
        <v>1006757869766</v>
      </c>
      <c r="G97" s="5">
        <v>821903121321</v>
      </c>
      <c r="I97" s="5">
        <v>1006757869766</v>
      </c>
      <c r="J97" s="5">
        <v>381204398920</v>
      </c>
      <c r="K97" s="5">
        <v>185864220090</v>
      </c>
      <c r="L97" s="5">
        <v>96838717542</v>
      </c>
      <c r="M97" s="5">
        <v>74863069893</v>
      </c>
      <c r="N97" s="5">
        <v>71801086370</v>
      </c>
    </row>
    <row r="98" spans="3:14" ht="15.5" x14ac:dyDescent="0.35">
      <c r="C98" t="s">
        <v>111</v>
      </c>
    </row>
    <row r="99" spans="3:14" ht="15.5" x14ac:dyDescent="0.35">
      <c r="C99" t="s">
        <v>112</v>
      </c>
    </row>
    <row r="100" spans="3:14" ht="15.5" x14ac:dyDescent="0.35">
      <c r="C100" t="s">
        <v>113</v>
      </c>
      <c r="D100" s="5">
        <v>608559215938</v>
      </c>
      <c r="E100" s="5">
        <v>615244182638</v>
      </c>
      <c r="F100" s="5">
        <v>567804616746</v>
      </c>
      <c r="G100" s="5">
        <v>424849388294</v>
      </c>
      <c r="I100" s="5">
        <v>567804616746</v>
      </c>
      <c r="J100" s="5">
        <v>63945771513</v>
      </c>
      <c r="K100" s="5">
        <v>51976015893</v>
      </c>
      <c r="L100" s="5">
        <v>26158804252</v>
      </c>
      <c r="M100" s="5">
        <v>30906844447</v>
      </c>
      <c r="N100" s="5">
        <v>37924884200</v>
      </c>
    </row>
    <row r="101" spans="3:14" ht="15.5" x14ac:dyDescent="0.35">
      <c r="C101" t="s">
        <v>250</v>
      </c>
      <c r="G101" s="5">
        <v>386191955562</v>
      </c>
      <c r="K101" s="5">
        <v>14027877173</v>
      </c>
      <c r="L101" s="5">
        <v>189770927</v>
      </c>
      <c r="M101" s="5">
        <v>6578487668</v>
      </c>
      <c r="N101" s="5">
        <v>13611297018</v>
      </c>
    </row>
    <row r="102" spans="3:14" ht="15.5" x14ac:dyDescent="0.35">
      <c r="C102" t="s">
        <v>1571</v>
      </c>
      <c r="D102" s="5">
        <v>467156404823</v>
      </c>
      <c r="E102" s="5">
        <v>450307577711</v>
      </c>
      <c r="F102" s="5">
        <v>426140992710</v>
      </c>
      <c r="G102" s="5">
        <v>386191955562</v>
      </c>
      <c r="I102" s="5">
        <v>426140992710</v>
      </c>
      <c r="K102" s="5">
        <v>14027877173</v>
      </c>
      <c r="L102" s="5">
        <v>189770927</v>
      </c>
      <c r="M102" s="5">
        <v>6578487668</v>
      </c>
      <c r="N102" s="5">
        <v>13611297018</v>
      </c>
    </row>
    <row r="103" spans="3:14" ht="15.5" x14ac:dyDescent="0.35">
      <c r="C103" t="s">
        <v>114</v>
      </c>
    </row>
    <row r="104" spans="3:14" ht="15.5" x14ac:dyDescent="0.35">
      <c r="C104" t="s">
        <v>251</v>
      </c>
      <c r="D104" s="5">
        <v>57544908021</v>
      </c>
      <c r="E104" s="5">
        <v>62465474907</v>
      </c>
      <c r="F104" s="5">
        <v>57223569585</v>
      </c>
      <c r="G104" s="5">
        <v>12551182575</v>
      </c>
      <c r="I104" s="5">
        <v>57223569585</v>
      </c>
      <c r="J104" s="5">
        <v>17307863802</v>
      </c>
      <c r="K104" s="5">
        <v>18279545620</v>
      </c>
      <c r="L104" s="5">
        <v>13178605526</v>
      </c>
      <c r="M104" s="5">
        <v>15309605114</v>
      </c>
      <c r="N104" s="5">
        <v>19534493446</v>
      </c>
    </row>
    <row r="105" spans="3:14" ht="15.5" x14ac:dyDescent="0.35">
      <c r="C105" t="s">
        <v>115</v>
      </c>
    </row>
    <row r="106" spans="3:14" ht="15.5" x14ac:dyDescent="0.35">
      <c r="C106" t="s">
        <v>252</v>
      </c>
      <c r="D106" s="5">
        <v>32457940713</v>
      </c>
      <c r="E106" s="5">
        <v>32457940713</v>
      </c>
      <c r="F106" s="5">
        <v>32457940713</v>
      </c>
      <c r="G106" s="5">
        <v>32457940713</v>
      </c>
      <c r="I106" s="5">
        <v>32457940713</v>
      </c>
      <c r="J106" s="5">
        <v>32457940713</v>
      </c>
      <c r="K106" s="5">
        <v>2350000000</v>
      </c>
      <c r="L106" s="5">
        <v>2700000000</v>
      </c>
      <c r="M106" s="5">
        <v>2700000000</v>
      </c>
      <c r="N106" s="5">
        <v>3201960000</v>
      </c>
    </row>
    <row r="107" spans="3:14" ht="15.5" x14ac:dyDescent="0.35">
      <c r="C107" t="s">
        <v>117</v>
      </c>
      <c r="D107" s="5">
        <v>23130759338</v>
      </c>
      <c r="E107" s="5">
        <v>24099889816</v>
      </c>
      <c r="F107" s="5">
        <v>24414413043</v>
      </c>
      <c r="G107" s="5">
        <v>11702245768</v>
      </c>
      <c r="I107" s="5">
        <v>24414413043</v>
      </c>
      <c r="J107" s="5">
        <v>6740350818</v>
      </c>
      <c r="K107" s="5">
        <v>5646995896</v>
      </c>
      <c r="L107" s="5">
        <v>5160417407</v>
      </c>
      <c r="M107" s="5">
        <v>2962142654</v>
      </c>
      <c r="N107" s="5">
        <v>2282661806</v>
      </c>
    </row>
    <row r="108" spans="3:14" ht="15.5" x14ac:dyDescent="0.35">
      <c r="C108" t="s">
        <v>116</v>
      </c>
      <c r="D108" s="5">
        <v>16476113388</v>
      </c>
      <c r="E108" s="5">
        <v>34069075222</v>
      </c>
      <c r="F108" s="5">
        <v>14519755639</v>
      </c>
      <c r="G108" s="5">
        <v>5356262428</v>
      </c>
      <c r="I108" s="5">
        <v>14519755639</v>
      </c>
      <c r="J108" s="5">
        <v>22376498573</v>
      </c>
      <c r="K108" s="5">
        <v>8834810289</v>
      </c>
      <c r="L108" s="5">
        <v>7031760090</v>
      </c>
      <c r="M108" s="5">
        <v>4375634553</v>
      </c>
      <c r="N108" s="5">
        <v>1062994061</v>
      </c>
    </row>
    <row r="109" spans="3:14" ht="15.5" x14ac:dyDescent="0.35">
      <c r="C109" t="s">
        <v>322</v>
      </c>
    </row>
    <row r="110" spans="3:14" ht="15.5" x14ac:dyDescent="0.35">
      <c r="C110" t="s">
        <v>120</v>
      </c>
      <c r="J110" s="5">
        <v>2672166737</v>
      </c>
      <c r="K110" s="5">
        <v>1502678562</v>
      </c>
    </row>
    <row r="111" spans="3:14" ht="15.5" x14ac:dyDescent="0.35">
      <c r="C111" t="s">
        <v>323</v>
      </c>
      <c r="D111" s="5">
        <v>1792385995</v>
      </c>
      <c r="E111" s="5">
        <v>2470088684</v>
      </c>
      <c r="F111" s="5">
        <v>1380951123</v>
      </c>
      <c r="G111" s="5">
        <v>188884566</v>
      </c>
      <c r="I111" s="5">
        <v>1380951123</v>
      </c>
      <c r="J111" s="5">
        <v>1293412050</v>
      </c>
      <c r="K111" s="5">
        <v>2909874617</v>
      </c>
      <c r="L111" s="5">
        <v>670347045</v>
      </c>
      <c r="M111" s="5">
        <v>300336430</v>
      </c>
      <c r="N111" s="5">
        <v>1530857304</v>
      </c>
    </row>
    <row r="112" spans="3:14" ht="15.5" x14ac:dyDescent="0.35">
      <c r="C112" t="s">
        <v>324</v>
      </c>
      <c r="D112" s="5">
        <v>1797338305</v>
      </c>
      <c r="E112" s="5">
        <v>1884834625</v>
      </c>
      <c r="F112" s="5">
        <v>2139238945</v>
      </c>
      <c r="G112" s="5">
        <v>2898179543</v>
      </c>
      <c r="I112" s="5">
        <v>2139238945</v>
      </c>
      <c r="J112" s="5">
        <v>14462876576</v>
      </c>
      <c r="K112" s="5">
        <v>4513603981</v>
      </c>
    </row>
    <row r="113" spans="3:14" ht="15.5" x14ac:dyDescent="0.35">
      <c r="C113" t="s">
        <v>325</v>
      </c>
      <c r="D113" s="5">
        <v>2754597138</v>
      </c>
      <c r="E113" s="5">
        <v>2781791249</v>
      </c>
      <c r="F113" s="5">
        <v>3035478912</v>
      </c>
      <c r="G113" s="5">
        <v>3044178304</v>
      </c>
      <c r="I113" s="5">
        <v>3035478912</v>
      </c>
      <c r="J113" s="5">
        <v>5598274295</v>
      </c>
      <c r="K113" s="5">
        <v>5186786915</v>
      </c>
      <c r="L113" s="5">
        <v>598250302</v>
      </c>
      <c r="M113" s="5">
        <v>1680974458</v>
      </c>
      <c r="N113" s="5">
        <v>1433437869</v>
      </c>
    </row>
    <row r="114" spans="3:14" ht="15.5" x14ac:dyDescent="0.35">
      <c r="C114" t="s">
        <v>122</v>
      </c>
      <c r="D114" s="5">
        <v>45871191849</v>
      </c>
      <c r="E114" s="5">
        <v>45916571626</v>
      </c>
      <c r="F114" s="5">
        <v>44349620896</v>
      </c>
      <c r="G114" s="5">
        <v>42806120397</v>
      </c>
      <c r="I114" s="5">
        <v>44349620896</v>
      </c>
      <c r="J114" s="5">
        <v>54185496175</v>
      </c>
      <c r="K114" s="5">
        <v>14022197869</v>
      </c>
      <c r="L114" s="5">
        <v>5390210331</v>
      </c>
      <c r="M114" s="5">
        <v>4743895434</v>
      </c>
      <c r="N114" s="5">
        <v>6018809991</v>
      </c>
    </row>
    <row r="115" spans="3:14" ht="15.5" x14ac:dyDescent="0.35">
      <c r="C115" t="s">
        <v>123</v>
      </c>
      <c r="D115" s="5">
        <v>45871191849</v>
      </c>
      <c r="E115" s="5">
        <v>45916571626</v>
      </c>
      <c r="F115" s="5">
        <v>44349620896</v>
      </c>
      <c r="G115" s="5">
        <v>42806120397</v>
      </c>
      <c r="I115" s="5">
        <v>44349620896</v>
      </c>
      <c r="J115" s="5">
        <v>54185496175</v>
      </c>
      <c r="K115" s="5">
        <v>14022197869</v>
      </c>
      <c r="L115" s="5">
        <v>5390210331</v>
      </c>
      <c r="M115" s="5">
        <v>4743895434</v>
      </c>
      <c r="N115" s="5">
        <v>6018809991</v>
      </c>
    </row>
    <row r="116" spans="3:14" ht="15.5" x14ac:dyDescent="0.35">
      <c r="C116" t="s">
        <v>256</v>
      </c>
      <c r="D116" s="5">
        <v>11836936</v>
      </c>
      <c r="E116" s="5">
        <v>11836936</v>
      </c>
      <c r="F116" s="5">
        <v>11836936</v>
      </c>
      <c r="I116" s="5">
        <v>11836936</v>
      </c>
    </row>
    <row r="117" spans="3:14" ht="15.5" x14ac:dyDescent="0.35">
      <c r="C117" t="s">
        <v>119</v>
      </c>
    </row>
    <row r="118" spans="3:14" ht="15.5" x14ac:dyDescent="0.35">
      <c r="C118" t="s">
        <v>121</v>
      </c>
      <c r="D118" s="5">
        <v>3589724300</v>
      </c>
      <c r="E118" s="5">
        <v>4354923309</v>
      </c>
      <c r="F118" s="5">
        <v>3520190068</v>
      </c>
      <c r="G118" s="5">
        <v>3087064109</v>
      </c>
      <c r="I118" s="5">
        <v>3520190068</v>
      </c>
      <c r="J118" s="5">
        <v>18428455363</v>
      </c>
      <c r="K118" s="5">
        <v>8926157160</v>
      </c>
      <c r="L118" s="5">
        <v>670347045</v>
      </c>
      <c r="M118" s="5">
        <v>300336430</v>
      </c>
      <c r="N118" s="5">
        <v>1530857304</v>
      </c>
    </row>
    <row r="119" spans="3:14" ht="15.5" x14ac:dyDescent="0.35">
      <c r="C119" t="s">
        <v>124</v>
      </c>
      <c r="D119" s="5">
        <v>654430407787</v>
      </c>
      <c r="E119" s="5">
        <v>661160754264</v>
      </c>
      <c r="F119" s="5">
        <v>612154237642</v>
      </c>
      <c r="G119" s="5">
        <v>467655508691</v>
      </c>
      <c r="I119" s="5">
        <v>612154237642</v>
      </c>
      <c r="J119" s="5">
        <v>118131267688</v>
      </c>
      <c r="K119" s="5">
        <v>65998213762</v>
      </c>
      <c r="L119" s="5">
        <v>31549014583</v>
      </c>
      <c r="M119" s="5">
        <v>35650739881</v>
      </c>
      <c r="N119" s="5">
        <v>43943694191</v>
      </c>
    </row>
    <row r="120" spans="3:14" ht="15.5" x14ac:dyDescent="0.35">
      <c r="C120" t="s">
        <v>125</v>
      </c>
    </row>
    <row r="121" spans="3:14" ht="15.5" x14ac:dyDescent="0.35">
      <c r="C121" t="s">
        <v>126</v>
      </c>
      <c r="D121" s="5">
        <v>68750000000</v>
      </c>
      <c r="E121" s="5">
        <v>68750000000</v>
      </c>
      <c r="F121" s="5">
        <v>68750000000</v>
      </c>
      <c r="G121" s="5">
        <v>68750000000</v>
      </c>
      <c r="I121" s="5">
        <v>68750000000</v>
      </c>
      <c r="J121" s="5">
        <v>68750000000</v>
      </c>
      <c r="K121" s="5">
        <v>55000000000</v>
      </c>
      <c r="L121" s="5">
        <v>25000000</v>
      </c>
      <c r="M121" s="5">
        <v>25000000</v>
      </c>
      <c r="N121" s="5">
        <v>25000000</v>
      </c>
    </row>
    <row r="122" spans="3:14" ht="15.5" x14ac:dyDescent="0.35">
      <c r="C122" t="s">
        <v>127</v>
      </c>
      <c r="D122" s="5">
        <v>59356264287</v>
      </c>
      <c r="E122" s="5">
        <v>59356264287</v>
      </c>
      <c r="F122" s="5">
        <v>59356264287</v>
      </c>
      <c r="G122" s="5">
        <v>59356264288</v>
      </c>
      <c r="I122" s="5">
        <v>59356264287</v>
      </c>
      <c r="J122" s="5">
        <v>56857515587</v>
      </c>
      <c r="K122" s="5">
        <v>7271363600</v>
      </c>
      <c r="L122" s="5">
        <v>7271363600</v>
      </c>
      <c r="M122" s="5">
        <v>7271363600</v>
      </c>
      <c r="N122" s="5">
        <v>7271363600</v>
      </c>
    </row>
    <row r="123" spans="3:14" ht="15.5" x14ac:dyDescent="0.35">
      <c r="C123" t="s">
        <v>128</v>
      </c>
      <c r="D123" s="5">
        <v>286274090142</v>
      </c>
      <c r="E123" s="5">
        <v>253744491795</v>
      </c>
      <c r="F123" s="5">
        <v>227492361038</v>
      </c>
      <c r="G123" s="5">
        <v>190201660148</v>
      </c>
      <c r="I123" s="5">
        <v>227492361038</v>
      </c>
      <c r="J123" s="5">
        <v>125480274813</v>
      </c>
      <c r="K123" s="5">
        <v>28890661326</v>
      </c>
      <c r="L123" s="5">
        <v>57838171482</v>
      </c>
      <c r="M123" s="5">
        <v>31886365512</v>
      </c>
      <c r="N123" s="5">
        <v>20451356575</v>
      </c>
    </row>
    <row r="124" spans="3:14" ht="15.5" x14ac:dyDescent="0.35">
      <c r="C124" t="s">
        <v>257</v>
      </c>
      <c r="D124" s="5">
        <v>13750000000</v>
      </c>
      <c r="E124" s="5">
        <v>13750000000</v>
      </c>
      <c r="F124" s="5">
        <v>13750000000</v>
      </c>
      <c r="G124" s="5">
        <v>13750000000</v>
      </c>
      <c r="I124" s="5">
        <v>13750000000</v>
      </c>
      <c r="J124" s="5">
        <v>2000000000</v>
      </c>
      <c r="K124" s="5">
        <v>1000000000</v>
      </c>
    </row>
    <row r="125" spans="3:14" ht="15.5" x14ac:dyDescent="0.35">
      <c r="C125" t="s">
        <v>258</v>
      </c>
      <c r="D125" s="5">
        <v>272524090142</v>
      </c>
      <c r="E125" s="5">
        <v>239994491795</v>
      </c>
      <c r="F125" s="5">
        <v>213742361038</v>
      </c>
      <c r="G125" s="5">
        <v>176451660148</v>
      </c>
      <c r="I125" s="5">
        <v>213742361038</v>
      </c>
      <c r="J125" s="5">
        <v>123480274813</v>
      </c>
      <c r="K125" s="5">
        <v>27890661326</v>
      </c>
      <c r="L125" s="5">
        <v>57838171482</v>
      </c>
      <c r="M125" s="5">
        <v>31886365512</v>
      </c>
      <c r="N125" s="5">
        <v>20451356575</v>
      </c>
    </row>
    <row r="126" spans="3:14" ht="15.5" x14ac:dyDescent="0.35">
      <c r="C126" t="s">
        <v>259</v>
      </c>
      <c r="D126" s="5">
        <v>286274090142</v>
      </c>
      <c r="E126" s="5">
        <v>253744491795</v>
      </c>
      <c r="F126" s="5">
        <v>227492361038</v>
      </c>
      <c r="G126" s="5">
        <v>190201660148</v>
      </c>
      <c r="I126" s="5">
        <v>227492361038</v>
      </c>
      <c r="J126" s="5">
        <v>125480274813</v>
      </c>
      <c r="K126" s="5">
        <v>28890661326</v>
      </c>
      <c r="L126" s="5">
        <v>57838171482</v>
      </c>
      <c r="M126" s="5">
        <v>31886365512</v>
      </c>
      <c r="N126" s="5">
        <v>20451356575</v>
      </c>
    </row>
    <row r="127" spans="3:14" ht="15.5" x14ac:dyDescent="0.35">
      <c r="C127" t="s">
        <v>260</v>
      </c>
      <c r="D127" s="5">
        <v>42857634121</v>
      </c>
      <c r="E127" s="5">
        <v>41133787309</v>
      </c>
      <c r="F127" s="5">
        <v>39006321045</v>
      </c>
      <c r="G127" s="5">
        <v>35732417427</v>
      </c>
      <c r="I127" s="5">
        <v>39006321045</v>
      </c>
      <c r="J127" s="5">
        <v>11864655951</v>
      </c>
      <c r="K127" s="5">
        <v>375549799</v>
      </c>
      <c r="L127" s="5">
        <v>165160955</v>
      </c>
      <c r="M127" s="5">
        <v>127392050</v>
      </c>
      <c r="N127" s="5">
        <v>109672004</v>
      </c>
    </row>
    <row r="128" spans="3:14" ht="15.5" x14ac:dyDescent="0.35">
      <c r="C128" t="s">
        <v>10</v>
      </c>
      <c r="D128" s="5">
        <v>457247976090</v>
      </c>
      <c r="E128" s="5">
        <v>422994530931</v>
      </c>
      <c r="F128" s="5">
        <v>394603632124</v>
      </c>
      <c r="G128" s="5">
        <v>354247612630</v>
      </c>
      <c r="I128" s="5">
        <v>394603632124</v>
      </c>
      <c r="J128" s="5">
        <v>263073131232</v>
      </c>
      <c r="K128" s="5">
        <v>119866006328</v>
      </c>
      <c r="L128" s="5">
        <v>65289702959</v>
      </c>
      <c r="M128" s="5">
        <v>39212330012</v>
      </c>
      <c r="N128" s="5">
        <v>27857392179</v>
      </c>
    </row>
    <row r="129" spans="2:14" ht="15.5" x14ac:dyDescent="0.35">
      <c r="C129" t="s">
        <v>129</v>
      </c>
      <c r="D129" s="5">
        <v>1111678383877</v>
      </c>
      <c r="E129" s="5">
        <v>1084155285195</v>
      </c>
      <c r="F129" s="5">
        <v>1006757869766</v>
      </c>
      <c r="G129" s="5">
        <v>821903121321</v>
      </c>
      <c r="I129" s="5">
        <v>1006757869766</v>
      </c>
      <c r="J129" s="5">
        <v>381204398920</v>
      </c>
      <c r="K129" s="5">
        <v>185864220090</v>
      </c>
      <c r="L129" s="5">
        <v>96838717542</v>
      </c>
      <c r="M129" s="5">
        <v>74863069893</v>
      </c>
      <c r="N129" s="5">
        <v>71801086370</v>
      </c>
    </row>
    <row r="130" spans="2:14" ht="15.5" x14ac:dyDescent="0.35">
      <c r="C130" t="s">
        <v>130</v>
      </c>
      <c r="D130" s="5">
        <v>1375000000</v>
      </c>
      <c r="E130" s="5">
        <v>1375000000</v>
      </c>
      <c r="F130" s="5">
        <v>1375000000</v>
      </c>
      <c r="G130" s="5">
        <v>1375000000</v>
      </c>
      <c r="I130" s="5">
        <v>1375000000</v>
      </c>
      <c r="J130" s="5">
        <v>1375000000</v>
      </c>
      <c r="K130" s="5">
        <v>1100000000</v>
      </c>
      <c r="L130" s="5">
        <v>250</v>
      </c>
      <c r="M130" s="5">
        <v>250</v>
      </c>
      <c r="N130" s="5">
        <v>250</v>
      </c>
    </row>
    <row r="132" spans="2:14" ht="15.5" x14ac:dyDescent="0.35">
      <c r="B132" t="s">
        <v>131</v>
      </c>
      <c r="C132" t="s">
        <v>132</v>
      </c>
      <c r="D132" s="5">
        <v>38101719275</v>
      </c>
      <c r="E132" s="5">
        <v>28162738786</v>
      </c>
      <c r="F132" s="5">
        <v>94202412999</v>
      </c>
      <c r="G132" s="5">
        <v>37248002791</v>
      </c>
      <c r="I132" s="5">
        <v>137270289257</v>
      </c>
      <c r="J132" s="5">
        <v>63455928084</v>
      </c>
      <c r="K132" s="5">
        <v>51670828548</v>
      </c>
      <c r="L132" s="5">
        <v>34073170833</v>
      </c>
      <c r="M132" s="5">
        <v>17507393070</v>
      </c>
      <c r="N132" s="5">
        <v>20347976501</v>
      </c>
    </row>
    <row r="133" spans="2:14" ht="15.5" x14ac:dyDescent="0.35">
      <c r="C133" t="s">
        <v>133</v>
      </c>
      <c r="D133" s="5">
        <v>122313213880</v>
      </c>
      <c r="E133" s="5">
        <v>94158692426</v>
      </c>
      <c r="F133" s="5">
        <v>169354026333</v>
      </c>
      <c r="G133" s="5">
        <v>114904648028</v>
      </c>
      <c r="I133" s="5">
        <v>466279271861</v>
      </c>
      <c r="J133" s="5">
        <v>347736599956</v>
      </c>
      <c r="K133" s="5">
        <v>290145426768</v>
      </c>
      <c r="L133" s="5">
        <v>205292670257</v>
      </c>
      <c r="M133" s="5">
        <v>152042515668</v>
      </c>
      <c r="N133" s="5">
        <v>114835966666</v>
      </c>
    </row>
    <row r="134" spans="2:14" ht="15.5" x14ac:dyDescent="0.35">
      <c r="C134" t="s">
        <v>465</v>
      </c>
      <c r="D134" s="5">
        <v>-37165916121</v>
      </c>
      <c r="E134" s="5">
        <v>-28884178982</v>
      </c>
      <c r="F134" s="5">
        <v>-43645438084</v>
      </c>
      <c r="G134" s="5">
        <v>-40341594501</v>
      </c>
      <c r="I134" s="5">
        <v>-170817250797</v>
      </c>
      <c r="J134" s="5">
        <v>-181969430417</v>
      </c>
      <c r="K134" s="5">
        <v>-132348374384</v>
      </c>
      <c r="L134" s="5">
        <v>-115272399670</v>
      </c>
      <c r="M134" s="5">
        <v>-95842864557</v>
      </c>
      <c r="N134" s="5">
        <v>-63036241309</v>
      </c>
    </row>
    <row r="135" spans="2:14" ht="15.5" x14ac:dyDescent="0.35">
      <c r="C135" t="s">
        <v>365</v>
      </c>
      <c r="D135" s="5">
        <v>-22684670342</v>
      </c>
      <c r="E135" s="5">
        <v>-23532310759</v>
      </c>
      <c r="F135" s="5">
        <v>8814983472</v>
      </c>
      <c r="G135" s="5">
        <v>-22831438302</v>
      </c>
      <c r="I135" s="5">
        <v>-57242537997</v>
      </c>
      <c r="J135" s="5">
        <v>-58702899232</v>
      </c>
      <c r="K135" s="5">
        <v>-40370278401</v>
      </c>
      <c r="L135" s="5">
        <v>-35065095945</v>
      </c>
      <c r="M135" s="5">
        <v>-28346372496</v>
      </c>
      <c r="N135" s="5">
        <v>-22508526459</v>
      </c>
    </row>
    <row r="136" spans="2:14" ht="15.5" x14ac:dyDescent="0.35">
      <c r="C136" t="s">
        <v>617</v>
      </c>
      <c r="D136" s="5">
        <v>-4795546316</v>
      </c>
      <c r="E136" s="5">
        <v>-4865657410</v>
      </c>
      <c r="F136" s="5">
        <v>-25430254805</v>
      </c>
      <c r="G136" s="5">
        <v>-8057104266</v>
      </c>
      <c r="I136" s="5">
        <v>-47364377504</v>
      </c>
      <c r="J136" s="5">
        <v>-20597203616</v>
      </c>
      <c r="K136" s="5">
        <v>-53209799010</v>
      </c>
      <c r="L136" s="5">
        <v>-12481777059</v>
      </c>
      <c r="M136" s="5">
        <v>-5671086266</v>
      </c>
      <c r="N136" s="5">
        <v>-5183447877</v>
      </c>
    </row>
    <row r="137" spans="2:14" ht="15.5" x14ac:dyDescent="0.35">
      <c r="C137" t="s">
        <v>80</v>
      </c>
      <c r="D137" s="5">
        <v>946025547</v>
      </c>
      <c r="E137" s="5">
        <v>887621760</v>
      </c>
      <c r="F137" s="5">
        <v>799211775</v>
      </c>
      <c r="G137" s="5">
        <v>532518015</v>
      </c>
      <c r="I137" s="5">
        <v>2093244316</v>
      </c>
      <c r="J137" s="5">
        <v>681207466</v>
      </c>
      <c r="K137" s="5">
        <v>383475326</v>
      </c>
      <c r="L137" s="5">
        <v>-1392446782</v>
      </c>
      <c r="M137" s="5">
        <v>-2166528110</v>
      </c>
      <c r="N137" s="5">
        <v>-2042243784</v>
      </c>
    </row>
    <row r="138" spans="2:14" ht="15.5" x14ac:dyDescent="0.35">
      <c r="C138" t="s">
        <v>366</v>
      </c>
      <c r="D138" s="5">
        <v>-7305205470</v>
      </c>
      <c r="E138" s="5">
        <v>-6936083618</v>
      </c>
      <c r="F138" s="5">
        <v>-5269384857</v>
      </c>
      <c r="G138" s="5">
        <v>-6201786711</v>
      </c>
      <c r="I138" s="5">
        <v>-13693200537</v>
      </c>
      <c r="J138" s="5">
        <v>-3010296959</v>
      </c>
      <c r="K138" s="5">
        <v>-1951232545</v>
      </c>
    </row>
    <row r="139" spans="2:14" ht="15.5" x14ac:dyDescent="0.35">
      <c r="C139" t="s">
        <v>137</v>
      </c>
      <c r="D139" s="5">
        <v>-13206181903</v>
      </c>
      <c r="E139" s="5">
        <v>-2665344631</v>
      </c>
      <c r="F139" s="5">
        <v>-10420730835</v>
      </c>
      <c r="G139" s="5">
        <v>-757239472</v>
      </c>
      <c r="I139" s="5">
        <v>-41984860085</v>
      </c>
      <c r="J139" s="5">
        <v>-20682049114</v>
      </c>
      <c r="K139" s="5">
        <v>-10978389206</v>
      </c>
      <c r="L139" s="5">
        <v>-7007779968</v>
      </c>
      <c r="M139" s="5">
        <v>-2508271169</v>
      </c>
      <c r="N139" s="5">
        <v>-1717530736</v>
      </c>
    </row>
    <row r="140" spans="2:14" ht="15.5" x14ac:dyDescent="0.35">
      <c r="C140" t="s">
        <v>139</v>
      </c>
      <c r="D140" s="5">
        <v>16056433993</v>
      </c>
      <c r="E140" s="5">
        <v>22938903360</v>
      </c>
      <c r="F140" s="5">
        <v>62031607376</v>
      </c>
      <c r="G140" s="5">
        <v>46636377859</v>
      </c>
      <c r="I140" s="5">
        <v>419375161410</v>
      </c>
      <c r="J140" s="5">
        <v>69910229703</v>
      </c>
      <c r="K140" s="5">
        <v>-14004568301</v>
      </c>
      <c r="L140" s="5">
        <v>-3398002550</v>
      </c>
      <c r="M140" s="5">
        <v>-488869258</v>
      </c>
      <c r="N140" s="5">
        <v>-21839502</v>
      </c>
    </row>
    <row r="141" spans="2:14" ht="15.5" x14ac:dyDescent="0.35">
      <c r="C141" t="s">
        <v>140</v>
      </c>
      <c r="D141" s="5">
        <v>-57884156649</v>
      </c>
      <c r="E141" s="5">
        <v>-61845522689</v>
      </c>
      <c r="F141" s="5">
        <v>-144567955608</v>
      </c>
      <c r="G141" s="5">
        <v>-166720786970</v>
      </c>
      <c r="I141" s="5">
        <v>-533667720350</v>
      </c>
      <c r="J141" s="5">
        <v>-129628389474</v>
      </c>
      <c r="K141" s="5">
        <v>-53491941365</v>
      </c>
      <c r="L141" s="5">
        <v>-21526172941</v>
      </c>
      <c r="M141" s="5">
        <v>-3649598565</v>
      </c>
      <c r="N141" s="5">
        <v>-19988204821</v>
      </c>
    </row>
    <row r="142" spans="2:14" ht="15.5" x14ac:dyDescent="0.35">
      <c r="C142" t="s">
        <v>1572</v>
      </c>
      <c r="G142" s="5">
        <v>-532087328</v>
      </c>
    </row>
    <row r="143" spans="2:14" ht="15.5" x14ac:dyDescent="0.35">
      <c r="C143" t="s">
        <v>99</v>
      </c>
    </row>
    <row r="144" spans="2:14" ht="15.5" x14ac:dyDescent="0.35">
      <c r="C144" t="s">
        <v>247</v>
      </c>
      <c r="L144" s="5">
        <v>-540855556</v>
      </c>
      <c r="M144" s="5">
        <v>-450000000</v>
      </c>
      <c r="N144" s="5">
        <v>-210000000</v>
      </c>
    </row>
    <row r="145" spans="3:14" ht="15.5" x14ac:dyDescent="0.35">
      <c r="C145" t="s">
        <v>1573</v>
      </c>
      <c r="G145" s="5">
        <v>-532087328</v>
      </c>
      <c r="L145" s="5">
        <v>800000000</v>
      </c>
      <c r="M145" s="5">
        <v>1050000000</v>
      </c>
      <c r="N145" s="5">
        <v>150000000</v>
      </c>
    </row>
    <row r="146" spans="3:14" ht="15.5" x14ac:dyDescent="0.35">
      <c r="C146" t="s">
        <v>1574</v>
      </c>
      <c r="D146" s="5">
        <v>688470598</v>
      </c>
      <c r="E146" s="5">
        <v>-5462232780</v>
      </c>
    </row>
    <row r="147" spans="3:14" ht="15.5" x14ac:dyDescent="0.35">
      <c r="C147" t="s">
        <v>886</v>
      </c>
      <c r="D147" s="5">
        <v>688470598</v>
      </c>
      <c r="E147" s="5">
        <v>-5462232780</v>
      </c>
      <c r="L147" s="5">
        <v>-540855556</v>
      </c>
      <c r="M147" s="5">
        <v>-450000000</v>
      </c>
      <c r="N147" s="5">
        <v>-210000000</v>
      </c>
    </row>
    <row r="148" spans="3:14" ht="15.5" x14ac:dyDescent="0.35">
      <c r="C148" t="s">
        <v>143</v>
      </c>
      <c r="D148" s="5">
        <v>-56680500520</v>
      </c>
      <c r="E148" s="5">
        <v>-52505081764</v>
      </c>
      <c r="F148" s="5">
        <v>-184928466434</v>
      </c>
      <c r="G148" s="5">
        <v>-76145132852</v>
      </c>
      <c r="I148" s="5">
        <v>-381013722127</v>
      </c>
      <c r="J148" s="5">
        <v>-98866830001</v>
      </c>
      <c r="K148" s="5">
        <v>-54294732064</v>
      </c>
      <c r="L148" s="5">
        <v>-18976428497</v>
      </c>
      <c r="M148" s="5">
        <v>-3982928565</v>
      </c>
      <c r="N148" s="5">
        <v>-19880704821</v>
      </c>
    </row>
    <row r="149" spans="3:14" ht="15.5" x14ac:dyDescent="0.35">
      <c r="C149" t="s">
        <v>368</v>
      </c>
      <c r="D149" s="5">
        <v>2753874833</v>
      </c>
      <c r="E149" s="5">
        <v>-2753874833</v>
      </c>
    </row>
    <row r="150" spans="3:14" ht="15.5" x14ac:dyDescent="0.35">
      <c r="C150" t="s">
        <v>452</v>
      </c>
      <c r="D150" s="5">
        <v>-4126557118</v>
      </c>
      <c r="F150" s="5">
        <v>190965470928</v>
      </c>
      <c r="G150" s="5">
        <v>-88881279926</v>
      </c>
    </row>
    <row r="151" spans="3:14" ht="15.5" x14ac:dyDescent="0.35">
      <c r="C151" t="s">
        <v>1044</v>
      </c>
      <c r="D151" s="5">
        <v>-519444442</v>
      </c>
      <c r="E151" s="5">
        <v>-1124333312</v>
      </c>
      <c r="F151" s="5">
        <v>2778241873</v>
      </c>
      <c r="G151" s="5">
        <v>-1891490616</v>
      </c>
      <c r="J151" s="5">
        <v>-942000000</v>
      </c>
      <c r="L151" s="5">
        <v>-2808888888</v>
      </c>
      <c r="M151" s="5">
        <v>-266670000</v>
      </c>
    </row>
    <row r="152" spans="3:14" ht="15.5" x14ac:dyDescent="0.35">
      <c r="C152" t="s">
        <v>401</v>
      </c>
      <c r="J152" s="5">
        <v>-26154000000</v>
      </c>
    </row>
    <row r="153" spans="3:14" ht="15.5" x14ac:dyDescent="0.35">
      <c r="C153" t="s">
        <v>1042</v>
      </c>
      <c r="F153" s="5">
        <v>-632560027</v>
      </c>
      <c r="G153" s="5">
        <v>729203752</v>
      </c>
      <c r="I153" s="5">
        <v>96643725</v>
      </c>
      <c r="J153" s="5">
        <v>411130527</v>
      </c>
      <c r="K153" s="5">
        <v>802790699</v>
      </c>
    </row>
    <row r="154" spans="3:14" ht="15.5" x14ac:dyDescent="0.35">
      <c r="C154" t="s">
        <v>1068</v>
      </c>
      <c r="F154" s="5">
        <v>-152750641948</v>
      </c>
      <c r="I154" s="5">
        <v>-152750641948</v>
      </c>
      <c r="J154" s="5">
        <v>-4076690000</v>
      </c>
      <c r="N154" s="5">
        <v>-47500000</v>
      </c>
    </row>
    <row r="155" spans="3:14" ht="15.5" x14ac:dyDescent="0.35">
      <c r="C155" t="s">
        <v>148</v>
      </c>
      <c r="D155" s="5">
        <v>16056433993</v>
      </c>
      <c r="E155" s="5">
        <v>22938903360</v>
      </c>
      <c r="F155" s="5">
        <v>62031607376</v>
      </c>
      <c r="G155" s="5">
        <v>46636377859</v>
      </c>
      <c r="I155" s="5">
        <v>419375161410</v>
      </c>
      <c r="J155" s="5">
        <v>69910229703</v>
      </c>
      <c r="K155" s="5">
        <v>-14004568301</v>
      </c>
      <c r="L155" s="5">
        <v>-3398002550</v>
      </c>
      <c r="M155" s="5">
        <v>-488869258</v>
      </c>
      <c r="N155" s="5">
        <v>-21839502</v>
      </c>
    </row>
    <row r="156" spans="3:14" ht="15.5" x14ac:dyDescent="0.35">
      <c r="C156" t="s">
        <v>1343</v>
      </c>
    </row>
    <row r="157" spans="3:14" ht="15.5" x14ac:dyDescent="0.35">
      <c r="C157" t="s">
        <v>1575</v>
      </c>
      <c r="G157" s="5">
        <v>-3683500000</v>
      </c>
    </row>
    <row r="158" spans="3:14" ht="15.5" x14ac:dyDescent="0.35">
      <c r="C158" t="s">
        <v>255</v>
      </c>
      <c r="F158" s="5">
        <v>-375239041278</v>
      </c>
      <c r="G158" s="5">
        <v>375239041278</v>
      </c>
      <c r="I158" s="5">
        <v>-3322678562</v>
      </c>
      <c r="J158" s="5">
        <v>-353571432</v>
      </c>
      <c r="K158" s="5">
        <v>-353571432</v>
      </c>
      <c r="L158" s="5">
        <v>-1500000000</v>
      </c>
    </row>
    <row r="159" spans="3:14" ht="15.5" x14ac:dyDescent="0.35">
      <c r="C159" t="s">
        <v>1576</v>
      </c>
      <c r="J159" s="5">
        <v>30107940713</v>
      </c>
      <c r="K159" s="5">
        <v>-3100000000</v>
      </c>
      <c r="N159" s="5">
        <v>-500000000</v>
      </c>
    </row>
    <row r="160" spans="3:14" ht="15.5" x14ac:dyDescent="0.35">
      <c r="C160" t="s">
        <v>127</v>
      </c>
    </row>
    <row r="161" spans="2:14" ht="15.5" x14ac:dyDescent="0.35">
      <c r="C161" t="s">
        <v>876</v>
      </c>
      <c r="J161" s="5">
        <v>51700000000</v>
      </c>
    </row>
    <row r="162" spans="2:14" ht="15.5" x14ac:dyDescent="0.35">
      <c r="C162" t="s">
        <v>1347</v>
      </c>
      <c r="D162" s="5">
        <v>16848827113</v>
      </c>
      <c r="E162" s="5">
        <v>24166585001</v>
      </c>
      <c r="F162" s="5">
        <v>426140992710</v>
      </c>
      <c r="G162" s="5">
        <v>-323814283654</v>
      </c>
      <c r="I162" s="5">
        <v>426140992710</v>
      </c>
      <c r="J162" s="5">
        <v>53520000000</v>
      </c>
      <c r="M162" s="5">
        <v>1500000000</v>
      </c>
      <c r="N162" s="5">
        <v>1701960000</v>
      </c>
    </row>
    <row r="163" spans="2:14" ht="15.5" x14ac:dyDescent="0.35">
      <c r="C163" t="s">
        <v>1577</v>
      </c>
    </row>
    <row r="164" spans="2:14" ht="15.5" x14ac:dyDescent="0.35">
      <c r="C164" t="s">
        <v>703</v>
      </c>
      <c r="D164" s="5">
        <v>-732376800</v>
      </c>
      <c r="E164" s="5">
        <v>-911865222</v>
      </c>
      <c r="F164" s="5">
        <v>-1270331624</v>
      </c>
      <c r="G164" s="5">
        <v>-667324192</v>
      </c>
      <c r="I164" s="5">
        <v>-3443722231</v>
      </c>
      <c r="J164" s="5">
        <v>-2898390106</v>
      </c>
      <c r="K164" s="5">
        <v>-2379573310</v>
      </c>
      <c r="L164" s="5">
        <v>-1898002550</v>
      </c>
      <c r="M164" s="5">
        <v>-1486909258</v>
      </c>
      <c r="N164" s="5">
        <v>-1223799502</v>
      </c>
    </row>
    <row r="165" spans="2:14" ht="15.5" x14ac:dyDescent="0.35">
      <c r="C165" t="s">
        <v>981</v>
      </c>
      <c r="D165" s="5">
        <v>-60016320</v>
      </c>
      <c r="E165" s="5">
        <v>-315816419</v>
      </c>
      <c r="F165" s="5">
        <v>138987568</v>
      </c>
      <c r="G165" s="5">
        <v>-4121055573</v>
      </c>
      <c r="I165" s="5">
        <v>-12260430507</v>
      </c>
      <c r="J165" s="5">
        <v>-11033272874</v>
      </c>
      <c r="K165" s="5">
        <v>-8171423559</v>
      </c>
    </row>
    <row r="166" spans="2:14" ht="15.5" x14ac:dyDescent="0.35">
      <c r="C166" t="s">
        <v>1578</v>
      </c>
      <c r="F166" s="5">
        <v>12261000000</v>
      </c>
      <c r="I166" s="5">
        <v>12261000000</v>
      </c>
      <c r="J166" s="5">
        <v>2453000000</v>
      </c>
    </row>
    <row r="167" spans="2:14" ht="15.5" x14ac:dyDescent="0.35">
      <c r="C167" t="s">
        <v>337</v>
      </c>
      <c r="J167" s="5">
        <v>-2198432454</v>
      </c>
    </row>
    <row r="168" spans="2:14" ht="15.5" x14ac:dyDescent="0.35">
      <c r="C168" t="s">
        <v>1579</v>
      </c>
      <c r="D168" s="5">
        <v>-792393120</v>
      </c>
      <c r="E168" s="5">
        <v>-1227681641</v>
      </c>
      <c r="F168" s="5">
        <v>-364109385334</v>
      </c>
      <c r="G168" s="5">
        <v>370450661513</v>
      </c>
      <c r="I168" s="5">
        <v>-6765831300</v>
      </c>
      <c r="J168" s="5">
        <v>16390229703</v>
      </c>
      <c r="K168" s="5">
        <v>-14004568301</v>
      </c>
      <c r="L168" s="5">
        <v>-3398002550</v>
      </c>
      <c r="M168" s="5">
        <v>-1988869258</v>
      </c>
      <c r="N168" s="5">
        <v>-1723799502</v>
      </c>
    </row>
    <row r="169" spans="2:14" ht="15.5" x14ac:dyDescent="0.35">
      <c r="C169" t="s">
        <v>1077</v>
      </c>
      <c r="D169" s="5">
        <v>-3726003381</v>
      </c>
      <c r="E169" s="5">
        <v>-10743880543</v>
      </c>
      <c r="F169" s="5">
        <v>11666064767</v>
      </c>
      <c r="G169" s="5">
        <v>-82836406320</v>
      </c>
      <c r="I169" s="5">
        <v>22977730317</v>
      </c>
      <c r="J169" s="5">
        <v>3737768313</v>
      </c>
      <c r="K169" s="5">
        <v>-15825681118</v>
      </c>
      <c r="L169" s="5">
        <v>9148995342</v>
      </c>
      <c r="M169" s="5">
        <v>13368925247</v>
      </c>
      <c r="N169" s="5">
        <v>337932178</v>
      </c>
    </row>
    <row r="170" spans="2:14" ht="15.5" x14ac:dyDescent="0.35">
      <c r="C170" t="s">
        <v>1580</v>
      </c>
      <c r="J170" s="5">
        <v>7306974</v>
      </c>
    </row>
    <row r="171" spans="2:14" ht="15.5" x14ac:dyDescent="0.35">
      <c r="C171" t="s">
        <v>158</v>
      </c>
      <c r="E171" s="5">
        <v>24256845278</v>
      </c>
      <c r="F171" s="5">
        <v>-10952914283</v>
      </c>
      <c r="G171" s="5">
        <v>10952914283</v>
      </c>
      <c r="I171" s="5">
        <v>1279114961</v>
      </c>
      <c r="J171" s="5">
        <v>-2465960326</v>
      </c>
      <c r="K171" s="5">
        <v>13359720792</v>
      </c>
      <c r="L171" s="5">
        <v>4114533012</v>
      </c>
      <c r="M171" s="5">
        <v>-9254392235</v>
      </c>
      <c r="N171" s="5">
        <v>-9592324413</v>
      </c>
    </row>
    <row r="172" spans="2:14" ht="15.5" x14ac:dyDescent="0.35">
      <c r="C172" t="s">
        <v>629</v>
      </c>
      <c r="D172" s="5">
        <v>-3726003381</v>
      </c>
      <c r="E172" s="5">
        <v>13512964735</v>
      </c>
      <c r="F172" s="5">
        <v>713150484</v>
      </c>
      <c r="G172" s="5">
        <v>-71883492037</v>
      </c>
      <c r="I172" s="5">
        <v>24256845278</v>
      </c>
      <c r="J172" s="5">
        <v>1279114961</v>
      </c>
      <c r="K172" s="5">
        <v>-2465960326</v>
      </c>
      <c r="L172" s="5">
        <v>13263528354</v>
      </c>
      <c r="M172" s="5">
        <v>4114533012</v>
      </c>
      <c r="N172" s="5">
        <v>-9254392235</v>
      </c>
    </row>
    <row r="174" spans="2:14" ht="15.5" x14ac:dyDescent="0.35">
      <c r="B174" t="s">
        <v>160</v>
      </c>
      <c r="C174" t="s">
        <v>12</v>
      </c>
      <c r="D174" s="5">
        <v>1380000000</v>
      </c>
      <c r="E174" s="5">
        <v>1380000000</v>
      </c>
      <c r="F174" s="5">
        <v>1380000000</v>
      </c>
      <c r="G174" s="5">
        <v>1380000000</v>
      </c>
      <c r="I174" s="5">
        <v>1380000000</v>
      </c>
      <c r="J174" s="5">
        <v>1380000000</v>
      </c>
      <c r="K174" s="5">
        <v>1100000000</v>
      </c>
      <c r="L174" s="5">
        <v>0</v>
      </c>
      <c r="M174" s="5">
        <v>0</v>
      </c>
      <c r="N174" s="5">
        <v>0</v>
      </c>
    </row>
    <row r="175" spans="2:14" ht="15.5" x14ac:dyDescent="0.35">
      <c r="C175" t="s">
        <v>161</v>
      </c>
      <c r="D175" s="6">
        <v>23.66</v>
      </c>
      <c r="E175" s="6">
        <v>19.09</v>
      </c>
      <c r="F175" s="6">
        <v>27.12</v>
      </c>
      <c r="G175" s="6">
        <v>22.12</v>
      </c>
    </row>
    <row r="176" spans="2:14" ht="15.5" x14ac:dyDescent="0.35">
      <c r="C176" t="s">
        <v>162</v>
      </c>
      <c r="D176" s="6">
        <v>83.9</v>
      </c>
      <c r="E176" s="6">
        <v>157.66999999999999</v>
      </c>
      <c r="F176" s="6">
        <v>154.87</v>
      </c>
      <c r="G176" s="6">
        <v>175.41</v>
      </c>
    </row>
    <row r="177" spans="3:7" ht="15.5" x14ac:dyDescent="0.35">
      <c r="C177" t="s">
        <v>61</v>
      </c>
      <c r="D177" s="6">
        <v>21.01</v>
      </c>
      <c r="E177" s="6">
        <v>34.979999999999997</v>
      </c>
      <c r="F177" s="6">
        <v>49.82</v>
      </c>
      <c r="G177" s="6">
        <v>48.27</v>
      </c>
    </row>
    <row r="178" spans="3:7" ht="15.5" x14ac:dyDescent="0.35">
      <c r="C178" t="s">
        <v>163</v>
      </c>
      <c r="D178" s="5">
        <v>61150000000</v>
      </c>
      <c r="E178" s="5">
        <v>56060000000</v>
      </c>
      <c r="F178" s="6">
        <v>67180000000.000008</v>
      </c>
      <c r="G178" s="5">
        <v>52090000000</v>
      </c>
    </row>
    <row r="179" spans="3:7" ht="15.5" x14ac:dyDescent="0.35">
      <c r="C179" t="s">
        <v>164</v>
      </c>
      <c r="D179" s="6">
        <v>2.9300000000000003E-2</v>
      </c>
      <c r="E179" s="6">
        <v>2.4199999999999999E-2</v>
      </c>
      <c r="F179" s="6">
        <v>3.7000000000000005E-2</v>
      </c>
      <c r="G179" s="6">
        <v>3.7000000000000005E-2</v>
      </c>
    </row>
    <row r="180" spans="3:7" ht="15.5" x14ac:dyDescent="0.35">
      <c r="C180" t="s">
        <v>165</v>
      </c>
      <c r="D180" s="6">
        <v>7.85E-2</v>
      </c>
      <c r="E180" s="6">
        <v>6.8699999999999997E-2</v>
      </c>
      <c r="F180" s="6">
        <v>0.10490000000000001</v>
      </c>
      <c r="G180" s="6">
        <v>9.5500000000000002E-2</v>
      </c>
    </row>
    <row r="181" spans="3:7" ht="15.5" x14ac:dyDescent="0.35">
      <c r="C181" t="s">
        <v>166</v>
      </c>
      <c r="D181" s="6">
        <v>0.10880000000000001</v>
      </c>
      <c r="E181" s="6">
        <v>0.1038</v>
      </c>
      <c r="F181" s="6">
        <v>0.14419999999999999</v>
      </c>
      <c r="G181" s="6">
        <v>0.1176</v>
      </c>
    </row>
    <row r="182" spans="3:7" ht="15.5" x14ac:dyDescent="0.35">
      <c r="C182" t="s">
        <v>167</v>
      </c>
      <c r="D182" s="6">
        <v>7.24</v>
      </c>
      <c r="E182" s="6">
        <v>6.8</v>
      </c>
      <c r="F182" s="6">
        <v>8.7200000000000006</v>
      </c>
      <c r="G182" s="6">
        <v>7.55</v>
      </c>
    </row>
    <row r="183" spans="3:7" ht="15.5" x14ac:dyDescent="0.35">
      <c r="C183" t="s">
        <v>168</v>
      </c>
      <c r="D183" s="5">
        <v>457000000000</v>
      </c>
      <c r="E183" s="5">
        <v>423000000000</v>
      </c>
      <c r="F183" s="5">
        <v>395000000000</v>
      </c>
      <c r="G183" s="5">
        <v>354000000000</v>
      </c>
    </row>
    <row r="184" spans="3:7" ht="15.5" x14ac:dyDescent="0.35">
      <c r="C184" t="s">
        <v>169</v>
      </c>
      <c r="D184" s="6">
        <v>6.59</v>
      </c>
      <c r="E184" s="6">
        <v>10.84</v>
      </c>
      <c r="F184" s="6">
        <v>16.239999999999998</v>
      </c>
      <c r="G184" s="6">
        <v>16.75</v>
      </c>
    </row>
    <row r="185" spans="3:7" ht="15.5" x14ac:dyDescent="0.35">
      <c r="C185" t="s">
        <v>170</v>
      </c>
      <c r="D185" s="6">
        <v>301.37</v>
      </c>
      <c r="E185" s="6">
        <v>277.72000000000003</v>
      </c>
      <c r="F185" s="6">
        <v>258.62</v>
      </c>
      <c r="G185" s="6">
        <v>231.65</v>
      </c>
    </row>
    <row r="186" spans="3:7" ht="15.5" x14ac:dyDescent="0.35">
      <c r="C186" t="s">
        <v>171</v>
      </c>
      <c r="D186" s="6">
        <v>6.61</v>
      </c>
      <c r="E186" s="6">
        <v>10.87</v>
      </c>
      <c r="F186" s="6">
        <v>16.29</v>
      </c>
      <c r="G186" s="6">
        <v>16.809999999999999</v>
      </c>
    </row>
    <row r="187" spans="3:7" ht="15.5" x14ac:dyDescent="0.35">
      <c r="C187" t="s">
        <v>172</v>
      </c>
      <c r="D187" s="6">
        <v>300.51</v>
      </c>
      <c r="E187" s="6">
        <v>276.85000000000002</v>
      </c>
      <c r="F187" s="6">
        <v>257.75</v>
      </c>
      <c r="G187" s="6">
        <v>230.78</v>
      </c>
    </row>
    <row r="188" spans="3:7" ht="15.5" x14ac:dyDescent="0.35">
      <c r="C188" t="s">
        <v>173</v>
      </c>
      <c r="D188" s="5">
        <v>470000000000</v>
      </c>
      <c r="E188" s="5">
        <v>453000000000</v>
      </c>
      <c r="F188" s="5">
        <v>429000000000</v>
      </c>
      <c r="G188" s="5">
        <v>389000000000</v>
      </c>
    </row>
    <row r="189" spans="3:7" ht="15.5" x14ac:dyDescent="0.35">
      <c r="C189" t="s">
        <v>174</v>
      </c>
      <c r="D189" s="5">
        <v>4000000000</v>
      </c>
      <c r="E189" s="5">
        <v>4000000000</v>
      </c>
      <c r="F189" s="5">
        <v>4000000000</v>
      </c>
      <c r="G189" s="5">
        <v>3000000000</v>
      </c>
    </row>
    <row r="190" spans="3:7" ht="15.5" x14ac:dyDescent="0.35">
      <c r="C190" t="s">
        <v>175</v>
      </c>
      <c r="D190" s="5">
        <v>414000000000</v>
      </c>
      <c r="E190" s="5">
        <v>382000000000</v>
      </c>
      <c r="F190" s="5">
        <v>356000000000</v>
      </c>
      <c r="G190" s="5">
        <v>319000000000</v>
      </c>
    </row>
    <row r="191" spans="3:7" ht="15.5" x14ac:dyDescent="0.35">
      <c r="C191" t="s">
        <v>24</v>
      </c>
      <c r="D191" s="5">
        <v>474000000000</v>
      </c>
      <c r="E191" s="5">
        <v>457000000000</v>
      </c>
      <c r="F191" s="5">
        <v>433000000000</v>
      </c>
      <c r="G191" s="5">
        <v>392000000000</v>
      </c>
    </row>
    <row r="192" spans="3:7" ht="15.5" x14ac:dyDescent="0.35">
      <c r="C192" t="s">
        <v>21</v>
      </c>
      <c r="D192" s="5">
        <v>464000000000</v>
      </c>
      <c r="E192" s="5">
        <v>444000000000</v>
      </c>
      <c r="F192" s="5">
        <v>408000000000</v>
      </c>
      <c r="G192" s="5">
        <v>369000000000</v>
      </c>
    </row>
    <row r="193" spans="3:14" ht="15.5" x14ac:dyDescent="0.35">
      <c r="C193" t="s">
        <v>176</v>
      </c>
      <c r="D193" s="5">
        <v>-375000000000</v>
      </c>
      <c r="E193" s="5">
        <v>-360000000000</v>
      </c>
      <c r="F193" s="5">
        <v>-348000000000</v>
      </c>
      <c r="G193" s="5">
        <v>-185000000000</v>
      </c>
    </row>
    <row r="194" spans="3:14" ht="15.5" x14ac:dyDescent="0.35">
      <c r="C194" t="s">
        <v>177</v>
      </c>
      <c r="D194" s="5">
        <v>38000000000</v>
      </c>
      <c r="E194" s="5">
        <v>28000000000</v>
      </c>
      <c r="F194" s="5">
        <v>94000000000</v>
      </c>
      <c r="G194" s="5">
        <v>37000000000</v>
      </c>
    </row>
    <row r="195" spans="3:14" ht="15.5" x14ac:dyDescent="0.35">
      <c r="C195" t="s">
        <v>178</v>
      </c>
      <c r="D195" s="5">
        <v>-54000000000</v>
      </c>
      <c r="E195" s="5">
        <v>-55000000000</v>
      </c>
      <c r="F195" s="5">
        <v>-185000000000</v>
      </c>
      <c r="G195" s="5">
        <v>-76000000000</v>
      </c>
    </row>
    <row r="196" spans="3:14" ht="15.5" x14ac:dyDescent="0.35">
      <c r="C196" t="s">
        <v>13</v>
      </c>
      <c r="D196" s="5">
        <v>-16000000000</v>
      </c>
      <c r="E196" s="5">
        <v>-27000000000</v>
      </c>
      <c r="F196" s="5">
        <v>-91000000000</v>
      </c>
      <c r="G196" s="5">
        <v>-39000000000</v>
      </c>
    </row>
    <row r="197" spans="3:14" ht="15.5" x14ac:dyDescent="0.35">
      <c r="C197" t="s">
        <v>16</v>
      </c>
      <c r="D197" s="6">
        <v>-11.51</v>
      </c>
      <c r="E197" s="6">
        <v>-19.71</v>
      </c>
      <c r="F197" s="6">
        <v>-65.98</v>
      </c>
      <c r="G197" s="6">
        <v>-28.29</v>
      </c>
    </row>
    <row r="198" spans="3:14" ht="15.5" x14ac:dyDescent="0.35">
      <c r="C198" t="s">
        <v>46</v>
      </c>
      <c r="I198" s="6">
        <v>74.19</v>
      </c>
      <c r="J198" s="6">
        <v>70.25</v>
      </c>
      <c r="K198" s="6">
        <v>23.66</v>
      </c>
      <c r="L198" s="6">
        <v>103807223.88</v>
      </c>
      <c r="M198" s="6">
        <v>45740035.75</v>
      </c>
      <c r="N198" s="6">
        <v>11445013.859999999</v>
      </c>
    </row>
    <row r="199" spans="3:14" ht="15.5" x14ac:dyDescent="0.35">
      <c r="C199" t="s">
        <v>60</v>
      </c>
      <c r="I199" s="6">
        <v>56.61</v>
      </c>
      <c r="J199" s="6">
        <v>11.03</v>
      </c>
      <c r="K199" s="5">
        <v>0</v>
      </c>
      <c r="L199" s="5">
        <v>0</v>
      </c>
      <c r="M199" s="5">
        <v>0</v>
      </c>
      <c r="N199" s="5">
        <v>0</v>
      </c>
    </row>
    <row r="200" spans="3:14" ht="15.5" x14ac:dyDescent="0.35">
      <c r="C200" t="s">
        <v>63</v>
      </c>
      <c r="I200" s="6">
        <v>13.42</v>
      </c>
      <c r="J200" s="6">
        <v>3.06</v>
      </c>
      <c r="K200" s="5">
        <v>0</v>
      </c>
      <c r="L200" s="5">
        <v>0</v>
      </c>
      <c r="M200" s="5">
        <v>0</v>
      </c>
      <c r="N200" s="5">
        <v>0</v>
      </c>
    </row>
    <row r="201" spans="3:14" ht="15.5" x14ac:dyDescent="0.35">
      <c r="C201" t="s">
        <v>179</v>
      </c>
      <c r="I201" s="5">
        <v>202760000000</v>
      </c>
      <c r="J201" s="5">
        <v>176010000000</v>
      </c>
      <c r="K201" s="5">
        <v>87010000000</v>
      </c>
      <c r="L201" s="5">
        <v>54150000000</v>
      </c>
      <c r="M201" s="5">
        <v>28110000000</v>
      </c>
      <c r="N201" s="5">
        <v>19930000000</v>
      </c>
    </row>
    <row r="202" spans="3:14" ht="15.5" x14ac:dyDescent="0.35">
      <c r="C202" t="s">
        <v>180</v>
      </c>
      <c r="I202" s="6">
        <v>0.1013</v>
      </c>
      <c r="J202" s="6">
        <v>0.25340000000000001</v>
      </c>
      <c r="K202" s="6">
        <v>0.14000000000000001</v>
      </c>
      <c r="L202" s="6">
        <v>0.26800000000000002</v>
      </c>
      <c r="M202" s="6">
        <v>0.1527</v>
      </c>
      <c r="N202" s="6">
        <v>3.9800000000000002E-2</v>
      </c>
    </row>
    <row r="203" spans="3:14" ht="15.5" x14ac:dyDescent="0.35">
      <c r="C203" t="s">
        <v>181</v>
      </c>
      <c r="I203" s="6">
        <v>0.28689999999999999</v>
      </c>
      <c r="J203" s="6">
        <v>0.38450000000000001</v>
      </c>
      <c r="K203" s="6">
        <v>0.21780000000000002</v>
      </c>
      <c r="L203" s="6">
        <v>0.39850000000000002</v>
      </c>
      <c r="M203" s="6">
        <v>0.29260000000000003</v>
      </c>
      <c r="N203" s="6">
        <v>0.10310000000000001</v>
      </c>
    </row>
    <row r="204" spans="3:14" ht="15.5" x14ac:dyDescent="0.35">
      <c r="C204" t="s">
        <v>182</v>
      </c>
      <c r="I204" s="6">
        <v>0.4451</v>
      </c>
      <c r="J204" s="6">
        <v>0.64729999999999999</v>
      </c>
      <c r="K204" s="6">
        <v>0.65839999999999999</v>
      </c>
      <c r="L204" s="6">
        <v>0.63969999999999994</v>
      </c>
      <c r="M204" s="6">
        <v>0.48460000000000003</v>
      </c>
      <c r="N204" s="6">
        <v>0.68579999999999997</v>
      </c>
    </row>
    <row r="205" spans="3:14" ht="15.5" x14ac:dyDescent="0.35">
      <c r="C205" t="s">
        <v>183</v>
      </c>
      <c r="I205" s="6">
        <v>11.02</v>
      </c>
      <c r="J205" s="6">
        <v>48.51</v>
      </c>
      <c r="K205" s="6">
        <v>34.51</v>
      </c>
      <c r="L205" s="6">
        <v>26.33</v>
      </c>
      <c r="M205" s="6">
        <v>8.7100000000000009</v>
      </c>
      <c r="N205" s="6">
        <v>5.69</v>
      </c>
    </row>
    <row r="206" spans="3:14" ht="15.5" x14ac:dyDescent="0.35">
      <c r="C206" t="s">
        <v>57</v>
      </c>
      <c r="I206" s="6">
        <v>16.239999999999998</v>
      </c>
      <c r="J206" s="6">
        <v>4.24</v>
      </c>
      <c r="K206" s="5">
        <v>0</v>
      </c>
      <c r="L206" s="5">
        <v>0</v>
      </c>
      <c r="M206" s="5">
        <v>0</v>
      </c>
      <c r="N206" s="5">
        <v>0</v>
      </c>
    </row>
    <row r="207" spans="3:14" ht="15.5" x14ac:dyDescent="0.35">
      <c r="C207" t="s">
        <v>54</v>
      </c>
      <c r="I207" s="6">
        <v>258.62</v>
      </c>
      <c r="J207" s="6">
        <v>182.7</v>
      </c>
      <c r="K207" s="6">
        <v>108.63</v>
      </c>
      <c r="L207" s="6">
        <v>260498168.02000001</v>
      </c>
      <c r="M207" s="6">
        <v>156339751.84999999</v>
      </c>
      <c r="N207" s="6">
        <v>110990880.7</v>
      </c>
    </row>
    <row r="208" spans="3:14" ht="15.5" x14ac:dyDescent="0.35">
      <c r="C208" t="s">
        <v>184</v>
      </c>
      <c r="I208" s="6">
        <v>16.29</v>
      </c>
      <c r="J208" s="6">
        <v>4.26</v>
      </c>
      <c r="K208" s="5">
        <v>0</v>
      </c>
      <c r="L208" s="5">
        <v>0</v>
      </c>
      <c r="M208" s="5">
        <v>0</v>
      </c>
      <c r="N208" s="5">
        <v>0</v>
      </c>
    </row>
    <row r="209" spans="2:14" ht="15.5" x14ac:dyDescent="0.35">
      <c r="C209" t="s">
        <v>185</v>
      </c>
      <c r="I209" s="6">
        <v>257.75</v>
      </c>
      <c r="J209" s="6">
        <v>181.83</v>
      </c>
      <c r="K209" s="6">
        <v>108.24</v>
      </c>
      <c r="L209" s="6">
        <v>260498168.02000001</v>
      </c>
      <c r="M209" s="6">
        <v>156339751.84999999</v>
      </c>
      <c r="N209" s="6">
        <v>110990880.7</v>
      </c>
    </row>
    <row r="210" spans="2:14" ht="15.5" x14ac:dyDescent="0.35">
      <c r="C210" t="s">
        <v>186</v>
      </c>
      <c r="I210" s="5">
        <v>429000000000</v>
      </c>
      <c r="J210" s="5">
        <v>6000000000</v>
      </c>
      <c r="K210" s="5">
        <v>19000000000</v>
      </c>
      <c r="L210" s="5">
        <v>1000000000</v>
      </c>
      <c r="M210" s="5">
        <v>8000000000</v>
      </c>
      <c r="N210" s="5">
        <v>15000000000</v>
      </c>
    </row>
    <row r="211" spans="2:14" ht="15.5" x14ac:dyDescent="0.35">
      <c r="C211" t="s">
        <v>187</v>
      </c>
      <c r="I211" s="5">
        <v>4000000000</v>
      </c>
      <c r="J211" s="5">
        <v>18000000000</v>
      </c>
      <c r="K211" s="5">
        <v>9000000000</v>
      </c>
      <c r="L211" s="5">
        <v>1000000000</v>
      </c>
      <c r="M211" s="5">
        <v>0</v>
      </c>
      <c r="N211" s="5">
        <v>2000000000</v>
      </c>
    </row>
    <row r="212" spans="2:14" ht="15.5" x14ac:dyDescent="0.35">
      <c r="C212" t="s">
        <v>26</v>
      </c>
      <c r="I212" s="5">
        <v>433000000000</v>
      </c>
      <c r="J212" s="5">
        <v>24000000000</v>
      </c>
      <c r="K212" s="5">
        <v>28000000000</v>
      </c>
      <c r="L212" s="5">
        <v>1000000000</v>
      </c>
      <c r="M212" s="5">
        <v>9000000000</v>
      </c>
      <c r="N212" s="5">
        <v>17000000000</v>
      </c>
    </row>
    <row r="213" spans="2:14" ht="15.5" x14ac:dyDescent="0.35">
      <c r="C213" t="s">
        <v>23</v>
      </c>
      <c r="I213" s="5">
        <v>408000000000</v>
      </c>
      <c r="J213" s="5">
        <v>12000000000</v>
      </c>
      <c r="K213" s="5">
        <v>17000000000</v>
      </c>
      <c r="L213" s="5">
        <v>-12000000000</v>
      </c>
      <c r="M213" s="5">
        <v>-1000000000</v>
      </c>
      <c r="N213" s="5">
        <v>12000000000</v>
      </c>
    </row>
    <row r="214" spans="2:14" ht="15.5" x14ac:dyDescent="0.35">
      <c r="C214" t="s">
        <v>188</v>
      </c>
      <c r="I214" s="5">
        <v>-348000000000</v>
      </c>
      <c r="J214" s="5">
        <v>39000000000</v>
      </c>
      <c r="K214" s="5">
        <v>-2000000000</v>
      </c>
      <c r="L214" s="5">
        <v>5000000000</v>
      </c>
      <c r="M214" s="5">
        <v>-15000000000</v>
      </c>
      <c r="N214" s="5">
        <v>-30000000000</v>
      </c>
    </row>
    <row r="215" spans="2:14" ht="15.5" x14ac:dyDescent="0.35">
      <c r="C215" t="s">
        <v>189</v>
      </c>
      <c r="I215" s="5">
        <v>137000000000</v>
      </c>
      <c r="J215" s="5">
        <v>63000000000</v>
      </c>
      <c r="K215" s="5">
        <v>52000000000</v>
      </c>
      <c r="L215" s="5">
        <v>34000000000</v>
      </c>
      <c r="M215" s="5">
        <v>18000000000</v>
      </c>
      <c r="N215" s="5">
        <v>20000000000</v>
      </c>
    </row>
    <row r="216" spans="2:14" ht="15.5" x14ac:dyDescent="0.35">
      <c r="C216" t="s">
        <v>190</v>
      </c>
      <c r="I216" s="5">
        <v>-381000000000</v>
      </c>
      <c r="J216" s="5">
        <v>-99000000000</v>
      </c>
      <c r="K216" s="5">
        <v>-54000000000</v>
      </c>
      <c r="L216" s="5">
        <v>-19000000000</v>
      </c>
      <c r="M216" s="5">
        <v>-4000000000</v>
      </c>
      <c r="N216" s="5">
        <v>-20000000000</v>
      </c>
    </row>
    <row r="217" spans="2:14" ht="15.5" x14ac:dyDescent="0.35">
      <c r="C217" t="s">
        <v>15</v>
      </c>
      <c r="I217" s="5">
        <v>-244000000000</v>
      </c>
      <c r="J217" s="5">
        <v>-35000000000</v>
      </c>
      <c r="K217" s="5">
        <v>-3000000000</v>
      </c>
      <c r="L217" s="5">
        <v>15000000000</v>
      </c>
      <c r="M217" s="5">
        <v>14000000000</v>
      </c>
      <c r="N217" s="5">
        <v>0</v>
      </c>
    </row>
    <row r="218" spans="2:14" ht="15.5" x14ac:dyDescent="0.35">
      <c r="C218" t="s">
        <v>17</v>
      </c>
      <c r="I218" s="6">
        <v>-177.27</v>
      </c>
      <c r="J218" s="6">
        <v>-25.75</v>
      </c>
      <c r="K218" s="6">
        <v>-2.39</v>
      </c>
      <c r="L218" s="6">
        <v>60386969.340000004</v>
      </c>
      <c r="M218" s="6">
        <v>54097858.020000003</v>
      </c>
      <c r="N218" s="6">
        <v>1869086.72</v>
      </c>
    </row>
    <row r="220" spans="2:14" ht="15.5" x14ac:dyDescent="0.35">
      <c r="B220" t="s">
        <v>191</v>
      </c>
      <c r="C220" t="s">
        <v>192</v>
      </c>
      <c r="D220" s="5">
        <v>33000000000</v>
      </c>
      <c r="E220" s="5">
        <v>26000000000</v>
      </c>
      <c r="F220" s="5">
        <v>37000000000</v>
      </c>
      <c r="G220" s="5">
        <v>30000000000</v>
      </c>
      <c r="H220" s="5">
        <v>118000000000</v>
      </c>
      <c r="I220" s="5">
        <v>102000000000</v>
      </c>
      <c r="J220" s="5">
        <v>97000000000</v>
      </c>
      <c r="K220" s="5">
        <v>26000000000</v>
      </c>
      <c r="L220" s="5">
        <v>26000000000</v>
      </c>
      <c r="M220" s="5">
        <v>11000000000</v>
      </c>
      <c r="N220" s="5">
        <v>3000000000</v>
      </c>
    </row>
    <row r="221" spans="2:14" ht="15.5" x14ac:dyDescent="0.35">
      <c r="C221" t="s">
        <v>45</v>
      </c>
      <c r="D221" s="6">
        <v>23.66</v>
      </c>
      <c r="E221" s="6">
        <v>19.09</v>
      </c>
      <c r="F221" s="6">
        <v>27.12</v>
      </c>
      <c r="G221" s="6">
        <v>22.12</v>
      </c>
      <c r="H221" s="6">
        <v>85.5</v>
      </c>
      <c r="I221" s="6">
        <v>74.19</v>
      </c>
      <c r="J221" s="6">
        <v>70.25</v>
      </c>
      <c r="K221" s="6">
        <v>18.93</v>
      </c>
      <c r="L221" s="6">
        <v>18.87</v>
      </c>
      <c r="M221" s="6">
        <v>8.32</v>
      </c>
      <c r="N221" s="6">
        <v>2.08</v>
      </c>
    </row>
    <row r="222" spans="2:14" ht="15.5" x14ac:dyDescent="0.35">
      <c r="C222" t="s">
        <v>193</v>
      </c>
      <c r="D222" s="5">
        <v>130000000000</v>
      </c>
      <c r="E222" s="5">
        <v>118000000000</v>
      </c>
      <c r="F222" s="5">
        <v>116000000000</v>
      </c>
      <c r="G222" s="5">
        <v>111000000000</v>
      </c>
      <c r="H222" s="5">
        <v>496000000000</v>
      </c>
      <c r="I222" s="5">
        <v>430000000000</v>
      </c>
      <c r="J222" s="5">
        <v>348000000000</v>
      </c>
      <c r="K222" s="5">
        <v>290000000000</v>
      </c>
      <c r="L222" s="5">
        <v>210000000000</v>
      </c>
      <c r="M222" s="5">
        <v>155000000000</v>
      </c>
      <c r="N222" s="5">
        <v>116000000000</v>
      </c>
    </row>
    <row r="223" spans="2:14" ht="15.5" x14ac:dyDescent="0.35">
      <c r="C223" t="s">
        <v>194</v>
      </c>
      <c r="I223" s="6">
        <v>13.92</v>
      </c>
    </row>
    <row r="224" spans="2:14" ht="15.5" x14ac:dyDescent="0.35">
      <c r="C224" t="s">
        <v>292</v>
      </c>
      <c r="I224" s="6">
        <v>12.94</v>
      </c>
    </row>
    <row r="225" spans="3:9" ht="15.5" x14ac:dyDescent="0.35">
      <c r="C225" t="s">
        <v>195</v>
      </c>
      <c r="I225" s="6">
        <v>6.95</v>
      </c>
    </row>
    <row r="226" spans="3:9" ht="15.5" x14ac:dyDescent="0.35">
      <c r="C226" t="s">
        <v>293</v>
      </c>
      <c r="I226" s="6">
        <v>7.7300000000000008E-2</v>
      </c>
    </row>
    <row r="227" spans="3:9" ht="15.5" x14ac:dyDescent="0.35">
      <c r="C227" t="s">
        <v>294</v>
      </c>
      <c r="I227" s="6">
        <v>3.45</v>
      </c>
    </row>
    <row r="228" spans="3:9" ht="15.5" x14ac:dyDescent="0.35">
      <c r="C228" t="s">
        <v>196</v>
      </c>
      <c r="I228" s="6">
        <v>3.95</v>
      </c>
    </row>
    <row r="229" spans="3:9" ht="15.5" x14ac:dyDescent="0.35">
      <c r="C229" t="s">
        <v>295</v>
      </c>
      <c r="I229" s="6">
        <v>8.2799999999999994</v>
      </c>
    </row>
    <row r="230" spans="3:9" ht="15.5" x14ac:dyDescent="0.35">
      <c r="C230" t="s">
        <v>296</v>
      </c>
      <c r="I230" s="6">
        <v>-9.48</v>
      </c>
    </row>
    <row r="231" spans="3:9" ht="15.5" x14ac:dyDescent="0.35">
      <c r="C231" t="s">
        <v>297</v>
      </c>
      <c r="I231" s="6">
        <v>10.44</v>
      </c>
    </row>
    <row r="232" spans="3:9" ht="15.5" x14ac:dyDescent="0.35">
      <c r="C232" t="s">
        <v>298</v>
      </c>
      <c r="I232" s="6">
        <v>9.06</v>
      </c>
    </row>
    <row r="233" spans="3:9" ht="15.5" x14ac:dyDescent="0.35">
      <c r="C233" t="s">
        <v>299</v>
      </c>
      <c r="I233" s="6">
        <v>2.31</v>
      </c>
    </row>
    <row r="234" spans="3:9" ht="15.5" x14ac:dyDescent="0.35">
      <c r="C234" t="s">
        <v>300</v>
      </c>
      <c r="I234" s="6">
        <v>-0.13</v>
      </c>
    </row>
    <row r="235" spans="3:9" ht="15.5" x14ac:dyDescent="0.35">
      <c r="C235" t="s">
        <v>301</v>
      </c>
      <c r="I235" s="6">
        <v>91.99</v>
      </c>
    </row>
    <row r="236" spans="3:9" ht="15.5" x14ac:dyDescent="0.35">
      <c r="C236" t="s">
        <v>197</v>
      </c>
      <c r="I236" s="6">
        <v>85.5</v>
      </c>
    </row>
    <row r="237" spans="3:9" ht="15.5" x14ac:dyDescent="0.35">
      <c r="C237" t="s">
        <v>302</v>
      </c>
      <c r="I237" s="6">
        <v>345.23</v>
      </c>
    </row>
    <row r="238" spans="3:9" ht="15.5" x14ac:dyDescent="0.35">
      <c r="C238" t="s">
        <v>198</v>
      </c>
      <c r="D238" s="6">
        <v>7.12</v>
      </c>
    </row>
    <row r="239" spans="3:9" ht="15.5" x14ac:dyDescent="0.35">
      <c r="C239" t="s">
        <v>199</v>
      </c>
      <c r="I239" s="6">
        <v>301.37</v>
      </c>
    </row>
    <row r="240" spans="3:9" ht="15.5" x14ac:dyDescent="0.35">
      <c r="C240" t="s">
        <v>303</v>
      </c>
      <c r="I240" s="6">
        <v>-125.49</v>
      </c>
    </row>
    <row r="241" spans="3:9" ht="15.5" x14ac:dyDescent="0.35">
      <c r="C241" t="s">
        <v>200</v>
      </c>
      <c r="D241" s="6">
        <v>0.38</v>
      </c>
    </row>
    <row r="242" spans="3:9" ht="15.5" x14ac:dyDescent="0.35">
      <c r="C242" t="s">
        <v>201</v>
      </c>
      <c r="D242" s="6">
        <v>0.26</v>
      </c>
    </row>
    <row r="243" spans="3:9" ht="15.5" x14ac:dyDescent="0.35">
      <c r="C243" t="s">
        <v>202</v>
      </c>
      <c r="D243" s="6">
        <v>1.1399999999999999</v>
      </c>
    </row>
    <row r="244" spans="3:9" ht="15.5" x14ac:dyDescent="0.35">
      <c r="C244" t="s">
        <v>352</v>
      </c>
      <c r="D244" s="6">
        <v>0.01</v>
      </c>
    </row>
    <row r="245" spans="3:9" ht="15.5" x14ac:dyDescent="0.35">
      <c r="C245" t="s">
        <v>203</v>
      </c>
      <c r="D245" s="6">
        <v>1.58</v>
      </c>
    </row>
    <row r="246" spans="3:9" ht="15.5" x14ac:dyDescent="0.35">
      <c r="C246" t="s">
        <v>204</v>
      </c>
      <c r="D246" s="6">
        <v>0.43</v>
      </c>
    </row>
    <row r="247" spans="3:9" ht="15.5" x14ac:dyDescent="0.35">
      <c r="C247" t="s">
        <v>205</v>
      </c>
      <c r="D247" s="6">
        <v>2.68</v>
      </c>
    </row>
    <row r="248" spans="3:9" ht="15.5" x14ac:dyDescent="0.35">
      <c r="C248" t="s">
        <v>304</v>
      </c>
      <c r="I248" s="6">
        <v>7.57</v>
      </c>
    </row>
    <row r="249" spans="3:9" ht="15.5" x14ac:dyDescent="0.35">
      <c r="C249" t="s">
        <v>13</v>
      </c>
      <c r="D249" s="5">
        <v>-16000000000</v>
      </c>
    </row>
    <row r="250" spans="3:9" ht="15.5" x14ac:dyDescent="0.35">
      <c r="C250" t="s">
        <v>206</v>
      </c>
      <c r="I250" s="6">
        <v>0.53</v>
      </c>
    </row>
    <row r="251" spans="3:9" ht="15.5" x14ac:dyDescent="0.35">
      <c r="C251" t="s">
        <v>207</v>
      </c>
      <c r="I251" s="6">
        <v>0.11380000000000001</v>
      </c>
    </row>
    <row r="252" spans="3:9" ht="15.5" x14ac:dyDescent="0.35">
      <c r="C252" t="s">
        <v>208</v>
      </c>
      <c r="I252" s="6">
        <v>0.30519999999999997</v>
      </c>
    </row>
    <row r="253" spans="3:9" ht="15.5" x14ac:dyDescent="0.35">
      <c r="C253" t="s">
        <v>209</v>
      </c>
      <c r="I253" s="6">
        <v>0.42210000000000003</v>
      </c>
    </row>
    <row r="254" spans="3:9" ht="15.5" x14ac:dyDescent="0.35">
      <c r="C254" t="s">
        <v>305</v>
      </c>
      <c r="I254" s="6">
        <v>0.16750000000000001</v>
      </c>
    </row>
    <row r="255" spans="3:9" ht="15.5" x14ac:dyDescent="0.35">
      <c r="C255" t="s">
        <v>210</v>
      </c>
      <c r="D255" s="6">
        <v>33.21</v>
      </c>
    </row>
    <row r="256" spans="3:9" ht="15.5" x14ac:dyDescent="0.35">
      <c r="C256" t="s">
        <v>211</v>
      </c>
      <c r="D256" s="6">
        <v>165.44</v>
      </c>
    </row>
    <row r="257" spans="3:9" ht="15.5" x14ac:dyDescent="0.35">
      <c r="C257" t="s">
        <v>212</v>
      </c>
      <c r="D257" s="6">
        <v>130.93</v>
      </c>
    </row>
    <row r="258" spans="3:9" ht="15.5" x14ac:dyDescent="0.35">
      <c r="C258" t="s">
        <v>213</v>
      </c>
      <c r="D258" s="6">
        <v>67.72</v>
      </c>
    </row>
    <row r="259" spans="3:9" ht="15.5" x14ac:dyDescent="0.35">
      <c r="C259" t="s">
        <v>214</v>
      </c>
      <c r="D259" s="6">
        <v>2.74</v>
      </c>
    </row>
    <row r="260" spans="3:9" ht="15.5" x14ac:dyDescent="0.35">
      <c r="C260" t="s">
        <v>306</v>
      </c>
      <c r="I260" s="6">
        <v>0.43</v>
      </c>
    </row>
    <row r="261" spans="3:9" ht="15.5" x14ac:dyDescent="0.35">
      <c r="C261" t="s">
        <v>307</v>
      </c>
      <c r="I261" s="6">
        <v>1.63</v>
      </c>
    </row>
    <row r="262" spans="3:9" ht="15.5" x14ac:dyDescent="0.35">
      <c r="C262" t="s">
        <v>41</v>
      </c>
      <c r="I262" s="5">
        <v>1636000000000</v>
      </c>
    </row>
    <row r="263" spans="3:9" ht="15.5" x14ac:dyDescent="0.35">
      <c r="C263" t="s">
        <v>215</v>
      </c>
      <c r="I263" s="5">
        <v>2143000000000</v>
      </c>
    </row>
    <row r="264" spans="3:9" ht="15.5" x14ac:dyDescent="0.35">
      <c r="C264" t="s">
        <v>216</v>
      </c>
      <c r="I264" s="5">
        <v>1380000000</v>
      </c>
    </row>
    <row r="265" spans="3:9" ht="15.5" x14ac:dyDescent="0.35">
      <c r="C265" t="s">
        <v>217</v>
      </c>
      <c r="I265" s="6">
        <v>0.19899999999999998</v>
      </c>
    </row>
    <row r="266" spans="3:9" ht="15.5" x14ac:dyDescent="0.35">
      <c r="C266" t="s">
        <v>218</v>
      </c>
      <c r="D266" s="6">
        <v>0.67900000000000005</v>
      </c>
    </row>
    <row r="267" spans="3:9" ht="15.5" x14ac:dyDescent="0.35">
      <c r="C267" t="s">
        <v>219</v>
      </c>
      <c r="D267" s="6">
        <v>0.40689999999999998</v>
      </c>
    </row>
    <row r="268" spans="3:9" ht="15.5" x14ac:dyDescent="0.35">
      <c r="C268" t="s">
        <v>220</v>
      </c>
      <c r="D268" s="6">
        <v>0.25030000000000002</v>
      </c>
    </row>
    <row r="269" spans="3:9" ht="15.5" x14ac:dyDescent="0.35">
      <c r="C269" t="s">
        <v>221</v>
      </c>
      <c r="D269" s="6">
        <v>0.1057</v>
      </c>
    </row>
    <row r="270" spans="3:9" ht="15.5" x14ac:dyDescent="0.35">
      <c r="C270" t="s">
        <v>222</v>
      </c>
      <c r="D270" s="6">
        <v>1.9699999999999999E-2</v>
      </c>
    </row>
    <row r="271" spans="3:9" ht="15.5" x14ac:dyDescent="0.35">
      <c r="C271" t="s">
        <v>223</v>
      </c>
      <c r="D271" s="6">
        <v>0.57820000000000005</v>
      </c>
    </row>
    <row r="272" spans="3:9" ht="15.5" x14ac:dyDescent="0.35">
      <c r="C272" t="s">
        <v>224</v>
      </c>
      <c r="I272" s="5">
        <v>5</v>
      </c>
    </row>
    <row r="273" spans="3:9" ht="15.5" x14ac:dyDescent="0.35">
      <c r="C273" t="s">
        <v>225</v>
      </c>
      <c r="I273" s="6">
        <v>0.03</v>
      </c>
    </row>
    <row r="274" spans="3:9" ht="15.5" x14ac:dyDescent="0.35">
      <c r="C274" t="s">
        <v>226</v>
      </c>
      <c r="I274" s="6">
        <v>0.59</v>
      </c>
    </row>
    <row r="275" spans="3:9" ht="15.5" x14ac:dyDescent="0.35">
      <c r="C275" t="s">
        <v>308</v>
      </c>
      <c r="I275" s="6">
        <v>0.51</v>
      </c>
    </row>
    <row r="276" spans="3:9" ht="15.5" x14ac:dyDescent="0.35">
      <c r="C276" t="s">
        <v>228</v>
      </c>
      <c r="I276" s="6">
        <v>0.27</v>
      </c>
    </row>
    <row r="277" spans="3:9" ht="15.5" x14ac:dyDescent="0.35">
      <c r="C277" t="s">
        <v>229</v>
      </c>
      <c r="I277" s="6">
        <v>0.17</v>
      </c>
    </row>
    <row r="278" spans="3:9" ht="15.5" x14ac:dyDescent="0.35">
      <c r="C278" t="s">
        <v>230</v>
      </c>
      <c r="I278" s="6">
        <v>0.04</v>
      </c>
    </row>
    <row r="279" spans="3:9" ht="15.5" x14ac:dyDescent="0.35">
      <c r="C279" t="s">
        <v>309</v>
      </c>
      <c r="I279" s="5">
        <v>475000000000</v>
      </c>
    </row>
    <row r="280" spans="3:9" ht="15.5" x14ac:dyDescent="0.35">
      <c r="C280" t="s">
        <v>310</v>
      </c>
      <c r="I280" s="5">
        <v>351000000000</v>
      </c>
    </row>
    <row r="281" spans="3:9" ht="15.5" x14ac:dyDescent="0.35">
      <c r="C281" t="s">
        <v>311</v>
      </c>
      <c r="I281" s="5">
        <v>236000000000</v>
      </c>
    </row>
    <row r="282" spans="3:9" ht="15.5" x14ac:dyDescent="0.35">
      <c r="C282" t="s">
        <v>312</v>
      </c>
      <c r="I282" s="5">
        <v>126000000000</v>
      </c>
    </row>
    <row r="283" spans="3:9" ht="15.5" x14ac:dyDescent="0.35">
      <c r="C283" t="s">
        <v>231</v>
      </c>
      <c r="D283" s="5">
        <v>10000000000</v>
      </c>
    </row>
    <row r="284" spans="3:9" ht="15.5" x14ac:dyDescent="0.35">
      <c r="C284" t="s">
        <v>232</v>
      </c>
      <c r="D284" s="5">
        <v>1112000000000</v>
      </c>
    </row>
    <row r="285" spans="3:9" ht="15.5" x14ac:dyDescent="0.35">
      <c r="C285" t="s">
        <v>233</v>
      </c>
      <c r="D285" s="5">
        <v>654000000000</v>
      </c>
    </row>
    <row r="286" spans="3:9" ht="15.5" x14ac:dyDescent="0.35">
      <c r="C286" t="s">
        <v>176</v>
      </c>
      <c r="D286" s="5">
        <v>-375000000000</v>
      </c>
    </row>
    <row r="287" spans="3:9" ht="15.5" x14ac:dyDescent="0.35">
      <c r="C287" t="s">
        <v>175</v>
      </c>
      <c r="I287" s="5">
        <v>414000000000</v>
      </c>
    </row>
    <row r="288" spans="3:9" ht="15.5" x14ac:dyDescent="0.35">
      <c r="C288" t="s">
        <v>174</v>
      </c>
      <c r="D288" s="5">
        <v>4000000000</v>
      </c>
    </row>
    <row r="289" spans="3:9" ht="15.5" x14ac:dyDescent="0.35">
      <c r="C289" t="s">
        <v>173</v>
      </c>
      <c r="D289" s="5">
        <v>470000000000</v>
      </c>
    </row>
    <row r="290" spans="3:9" ht="15.5" x14ac:dyDescent="0.35">
      <c r="C290" t="s">
        <v>24</v>
      </c>
      <c r="D290" s="5">
        <v>474000000000</v>
      </c>
    </row>
    <row r="291" spans="3:9" ht="15.5" x14ac:dyDescent="0.35">
      <c r="C291" t="s">
        <v>21</v>
      </c>
      <c r="D291" s="5">
        <v>464000000000</v>
      </c>
    </row>
    <row r="292" spans="3:9" ht="15.5" x14ac:dyDescent="0.35">
      <c r="C292" t="s">
        <v>234</v>
      </c>
      <c r="I292" s="5">
        <v>457000000000</v>
      </c>
    </row>
    <row r="293" spans="3:9" ht="15.5" x14ac:dyDescent="0.35">
      <c r="C293" t="s">
        <v>313</v>
      </c>
      <c r="I293" s="5">
        <v>198000000000</v>
      </c>
    </row>
    <row r="294" spans="3:9" ht="15.5" x14ac:dyDescent="0.35">
      <c r="C294" t="s">
        <v>314</v>
      </c>
      <c r="I294" s="5">
        <v>-431000000000</v>
      </c>
    </row>
    <row r="295" spans="3:9" ht="15.5" x14ac:dyDescent="0.35">
      <c r="C295" t="s">
        <v>315</v>
      </c>
      <c r="I295" s="5">
        <v>148000000000</v>
      </c>
    </row>
    <row r="296" spans="3:9" ht="15.5" x14ac:dyDescent="0.35">
      <c r="C296" t="s">
        <v>316</v>
      </c>
      <c r="I296" s="5">
        <v>-370000000000</v>
      </c>
    </row>
    <row r="297" spans="3:9" ht="15.5" x14ac:dyDescent="0.35">
      <c r="C297" t="s">
        <v>317</v>
      </c>
      <c r="I297" s="5">
        <v>-173000000000</v>
      </c>
    </row>
  </sheetData>
  <pageMargins left="0.7" right="0.7" top="0.75" bottom="0.75" header="0.3" footer="0.3"/>
  <ignoredErrors>
    <ignoredError sqref="A1:N298" numberStoredAsText="1"/>
  </ignoredError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N29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1581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1582</v>
      </c>
      <c r="D2" s="2" vm="194">
        <f ca="1">IFERROR(_xlfn.STOCKHISTORY("XIDX:" &amp; $C$1, D3, , 0, 0, 1), "Libur")</f>
        <v>133</v>
      </c>
      <c r="E2" s="2" vm="208">
        <f ca="1">IFERROR(_xlfn.STOCKHISTORY("XIDX:" &amp; $C$1, E3, , 0, 0, 1), "Libur")</f>
        <v>101</v>
      </c>
      <c r="H2" s="2" vm="208">
        <f ca="1">IFERROR(INDEX(D2:G2,COUNT(D2:G2)),"")</f>
        <v>101</v>
      </c>
      <c r="I2" s="2" vm="273">
        <f t="shared" ref="I2:N2" ca="1" si="0">IFERROR(_xlfn.STOCKHISTORY("XIDX:" &amp; $C$1, I1, , 0, 0, 1), "Libur")</f>
        <v>124</v>
      </c>
      <c r="J2" s="2" vm="14">
        <f t="shared" ca="1" si="0"/>
        <v>50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12318091421</v>
      </c>
      <c r="E4" s="2">
        <f>IFERROR(INDEX(E51:E500,MATCH($C$4,$C$51:$C$500,0)),"")</f>
        <v>75268216755</v>
      </c>
      <c r="H4" s="2">
        <f>IFERROR(SUM(D4:G4)*(4/MAX(1,COUNT(D4:G4))),"")</f>
        <v>175172616352</v>
      </c>
      <c r="I4" s="2">
        <f t="shared" ref="I4:N4" si="1">IFERROR(INDEX(I51:I500,MATCH($C$4,$C$51:$C$500,0)),"")</f>
        <v>333998417970</v>
      </c>
      <c r="J4" s="2">
        <f t="shared" si="1"/>
        <v>119079832588</v>
      </c>
      <c r="K4" s="2">
        <f t="shared" si="1"/>
        <v>83238099868</v>
      </c>
      <c r="L4" s="2">
        <f t="shared" si="1"/>
        <v>90809217403</v>
      </c>
      <c r="M4" s="2">
        <f t="shared" si="1"/>
        <v>94589171940</v>
      </c>
      <c r="N4" s="2">
        <f t="shared" si="1"/>
        <v>67089921938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-13729727160</v>
      </c>
      <c r="E5" s="2">
        <f>IFERROR(INDEX(E51:E500,MATCH($C$5,$C$51:$C$500,0)),"")</f>
        <v>10935714753</v>
      </c>
      <c r="H5" s="2">
        <f>IFERROR(SUM(D5:G5)*(4/MAX(1,COUNT(D5:G5))),"")</f>
        <v>-5588024814</v>
      </c>
      <c r="I5" s="2">
        <f t="shared" ref="I5:N5" si="2">IFERROR(INDEX(I51:I500,MATCH($C$5,$C$51:$C$500,0)),"")</f>
        <v>44635822660</v>
      </c>
      <c r="J5" s="2">
        <f t="shared" si="2"/>
        <v>6659886329</v>
      </c>
      <c r="K5" s="2">
        <f t="shared" si="2"/>
        <v>5948432201</v>
      </c>
      <c r="L5" s="2">
        <f t="shared" si="2"/>
        <v>24617072226</v>
      </c>
      <c r="M5" s="2">
        <f t="shared" si="2"/>
        <v>15782830385</v>
      </c>
      <c r="N5" s="2">
        <f t="shared" si="2"/>
        <v>11313791325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190187673760</v>
      </c>
      <c r="E6" s="2">
        <f>IFERROR(INDEX(E51:E500,MATCH($C$6,$C$51:$C$500,0)),"")</f>
        <v>203917556594</v>
      </c>
      <c r="H6" s="2">
        <f>IFERROR(INDEX(D6:G6,COUNT(D6:G6)),"")</f>
        <v>203917556594</v>
      </c>
      <c r="I6" s="2">
        <f t="shared" ref="I6:N6" si="3">IFERROR(INDEX(I51:I500,MATCH($C$6,$C$51:$C$500,0)),"")</f>
        <v>192634179664</v>
      </c>
      <c r="J6" s="2">
        <f t="shared" si="3"/>
        <v>149791757076</v>
      </c>
      <c r="K6" s="2">
        <f t="shared" si="3"/>
        <v>75703444469</v>
      </c>
      <c r="L6" s="2">
        <f t="shared" si="3"/>
        <v>69754569998</v>
      </c>
      <c r="M6" s="2">
        <f t="shared" si="3"/>
        <v>53292125867</v>
      </c>
      <c r="N6" s="2">
        <f t="shared" si="3"/>
        <v>17958512492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3.28</v>
      </c>
      <c r="E7" s="3">
        <f>IFERROR(INDEX(E51:E500,MATCH($C$7,$C$51:$C$500,0))/1000000000,"")</f>
        <v>3.28</v>
      </c>
      <c r="H7" s="3">
        <f>IFERROR(INDEX(D7:G7,COUNT(D7:G7)),"")</f>
        <v>3.28</v>
      </c>
      <c r="I7" s="3">
        <f t="shared" ref="I7:N7" si="4">IFERROR(INDEX(I51:I500,MATCH($C$7,$C$51:$C$500,0))/1000000000,"")</f>
        <v>3.28</v>
      </c>
      <c r="J7" s="3">
        <f t="shared" si="4"/>
        <v>3.28</v>
      </c>
      <c r="K7" s="3">
        <f t="shared" si="4"/>
        <v>2.62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-21000000000</v>
      </c>
      <c r="E8" s="2">
        <f>IFERROR(INDEX(E51:E500,MATCH("Free cash flow (Quarter)",$C$51:$C$500,0)),"")</f>
        <v>-7000000000</v>
      </c>
      <c r="H8" s="2">
        <f>IFERROR(INDEX(D8:G8,COUNT(D8:G8)),"")</f>
        <v>-7000000000</v>
      </c>
      <c r="I8" s="2">
        <f t="shared" ref="I8:N8" si="5">IFERROR(INDEX(I51:I500,MATCH($C$8,$C$51:$C$500,0)),"")</f>
        <v>-16000000000</v>
      </c>
      <c r="J8" s="2">
        <f t="shared" si="5"/>
        <v>-63000000000</v>
      </c>
      <c r="K8" s="2">
        <f t="shared" si="5"/>
        <v>-10000000000</v>
      </c>
      <c r="L8" s="2">
        <f t="shared" si="5"/>
        <v>5000000000</v>
      </c>
      <c r="M8" s="2">
        <f t="shared" si="5"/>
        <v>23000000000</v>
      </c>
      <c r="N8" s="2">
        <f t="shared" si="5"/>
        <v>7000000000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-6.52</v>
      </c>
      <c r="E9" s="3">
        <f>IFERROR(INDEX(E51:E500,MATCH("Free cash flow per share (Quarter)",$C$51:$C$500,0)),"")</f>
        <v>-2.0699999999999998</v>
      </c>
      <c r="H9" s="3">
        <f>IFERROR(INDEX(D9:G9,COUNT(D9:G9)),"")</f>
        <v>-2.0699999999999998</v>
      </c>
      <c r="I9" s="3">
        <f t="shared" ref="I9:N9" si="6">IFERROR(INDEX(I51:I500,MATCH($C$9,$C$51:$C$500,0)),"")</f>
        <v>-5</v>
      </c>
      <c r="J9" s="3">
        <f t="shared" si="6"/>
        <v>-19.2</v>
      </c>
      <c r="K9" s="3">
        <f t="shared" si="6"/>
        <v>-3.66</v>
      </c>
      <c r="L9" s="3">
        <f t="shared" si="6"/>
        <v>104073.63</v>
      </c>
      <c r="M9" s="3">
        <f t="shared" si="6"/>
        <v>3249761.98</v>
      </c>
      <c r="N9" s="3">
        <f t="shared" si="6"/>
        <v>2816283</v>
      </c>
    </row>
    <row r="10" spans="1:14" ht="15.5" x14ac:dyDescent="0.35">
      <c r="C10" t="s">
        <v>18</v>
      </c>
      <c r="D10" s="3">
        <f ca="1">IFERROR(IF(D9=0,"",D2/D9),"")</f>
        <v>-20.39877300613497</v>
      </c>
      <c r="E10" s="3">
        <f ca="1">IFERROR(IF(E9=0,"",E2/E9),"")</f>
        <v>-48.792270531400973</v>
      </c>
      <c r="I10" s="3">
        <f t="shared" ref="I10:N10" ca="1" si="7">IFERROR(IF(I9=0,"",I2/I9),"")</f>
        <v>-24.8</v>
      </c>
      <c r="J10" s="3">
        <f t="shared" ca="1" si="7"/>
        <v>-2.604166666666667</v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2259620214</v>
      </c>
      <c r="E11" s="2">
        <f>IFERROR(INDEX(E51:E500,MATCH($C$11,$C$51:$C$500,0)),"")</f>
        <v>4417920135</v>
      </c>
      <c r="H11" s="2">
        <f>IFERROR(INDEX(D11:G11,COUNT(D11:G11)),"")</f>
        <v>4417920135</v>
      </c>
      <c r="I11" s="2">
        <f t="shared" ref="I11:N11" si="8">IFERROR(INDEX(I51:I500,MATCH($C$11,$C$51:$C$500,0)),"")</f>
        <v>16353855875</v>
      </c>
      <c r="J11" s="2">
        <f t="shared" si="8"/>
        <v>25290899262</v>
      </c>
      <c r="K11" s="2">
        <f t="shared" si="8"/>
        <v>9191124442</v>
      </c>
      <c r="L11" s="2">
        <f t="shared" si="8"/>
        <v>26422484979</v>
      </c>
      <c r="M11" s="2">
        <f t="shared" si="8"/>
        <v>47593384445</v>
      </c>
      <c r="N11" s="2">
        <f t="shared" si="8"/>
        <v>2915016121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29000000000</v>
      </c>
      <c r="E12" s="2">
        <f>IFERROR(INDEX(E51:E500,MATCH("Net Debt (Quarter)",$C$51:$C$500,0)),"")</f>
        <v>32000000000</v>
      </c>
      <c r="H12" s="2">
        <f>IFERROR(INDEX(D12:G12,COUNT(D12:G12)),"")</f>
        <v>32000000000</v>
      </c>
      <c r="I12" s="2">
        <f t="shared" ref="I12:N12" si="9">IFERROR(INDEX(I51:I500,MATCH($C$12,$C$51:$C$500,0)),"")</f>
        <v>27000000000</v>
      </c>
      <c r="J12" s="2">
        <f t="shared" si="9"/>
        <v>-1000000000</v>
      </c>
      <c r="K12" s="2">
        <f t="shared" si="9"/>
        <v>-1000000000</v>
      </c>
      <c r="L12" s="2">
        <f t="shared" si="9"/>
        <v>-10000000000</v>
      </c>
      <c r="M12" s="2">
        <f t="shared" si="9"/>
        <v>-30000000000</v>
      </c>
      <c r="N12" s="2">
        <f t="shared" si="9"/>
        <v>-2000000000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32000000000</v>
      </c>
      <c r="E13" s="2">
        <f>IFERROR(INDEX(E51:E500,MATCH("Total Debt (Quarter)",$C$51:$C$500,0)),"")</f>
        <v>37000000000</v>
      </c>
      <c r="H13" s="2">
        <f>IFERROR(INDEX(D13:G13,COUNT(D13:G13)),"")</f>
        <v>37000000000</v>
      </c>
      <c r="I13" s="2">
        <f t="shared" ref="I13:N13" si="10">IFERROR(INDEX(I51:I500,MATCH($C$13,$C$51:$C$500,0)),"")</f>
        <v>43000000000</v>
      </c>
      <c r="J13" s="2">
        <f t="shared" si="10"/>
        <v>25000000000</v>
      </c>
      <c r="K13" s="2">
        <f t="shared" si="10"/>
        <v>8000000000</v>
      </c>
      <c r="L13" s="2">
        <f t="shared" si="10"/>
        <v>16000000000</v>
      </c>
      <c r="M13" s="2">
        <f t="shared" si="10"/>
        <v>18000000000</v>
      </c>
      <c r="N13" s="2">
        <f t="shared" si="10"/>
        <v>1000000000</v>
      </c>
    </row>
    <row r="14" spans="1:14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N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</row>
    <row r="15" spans="1:14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N15" si="12">IFERROR(INDEX(I51:I500,MATCH($C$15,$C$51:$C$500,0)),"")</f>
        <v>-1544911539</v>
      </c>
      <c r="J15" s="2">
        <f t="shared" si="12"/>
        <v>-279090832</v>
      </c>
      <c r="K15" s="2">
        <f t="shared" si="12"/>
        <v>-1009992487</v>
      </c>
      <c r="L15" s="2">
        <f t="shared" si="12"/>
        <v>786790</v>
      </c>
      <c r="M15" s="2">
        <f t="shared" si="12"/>
        <v>-3514685391</v>
      </c>
      <c r="N15" s="2">
        <f t="shared" si="12"/>
        <v>-700491820</v>
      </c>
    </row>
    <row r="16" spans="1:14" ht="15.5" x14ac:dyDescent="0.35">
      <c r="C16" t="s">
        <v>29</v>
      </c>
      <c r="D16" s="2">
        <f>IFERROR(INDEX(D51:D500,MATCH($C$16,$C$51:$C$500,0)),"")</f>
        <v>-13729882834</v>
      </c>
      <c r="E16" s="2">
        <f>IFERROR(INDEX(E51:E500,MATCH($C$16,$C$51:$C$500,0)),"")</f>
        <v>10935501930</v>
      </c>
      <c r="H16" s="2">
        <f>IFERROR(SUM(D16:G16)*(4/MAX(1,COUNT(D16:G16))),"")</f>
        <v>-5588761808</v>
      </c>
      <c r="I16" s="2">
        <f t="shared" ref="I16:N16" si="13">IFERROR(INDEX(I51:I500,MATCH($C$16,$C$51:$C$500,0)),"")</f>
        <v>46206124863</v>
      </c>
      <c r="J16" s="2">
        <f t="shared" si="13"/>
        <v>6982139452</v>
      </c>
      <c r="K16" s="2">
        <f t="shared" si="13"/>
        <v>6979358261</v>
      </c>
      <c r="L16" s="2">
        <f t="shared" si="13"/>
        <v>22631345807</v>
      </c>
      <c r="M16" s="2">
        <f t="shared" si="13"/>
        <v>25313613632</v>
      </c>
      <c r="N16" s="2">
        <f t="shared" si="13"/>
        <v>14474264566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38</v>
      </c>
      <c r="C19" t="s">
        <v>39</v>
      </c>
    </row>
    <row r="20" spans="1:14" ht="15.5" x14ac:dyDescent="0.35">
      <c r="A20" t="s">
        <v>40</v>
      </c>
      <c r="C20" t="s">
        <v>41</v>
      </c>
      <c r="D20" s="2">
        <f ca="1">IFERROR(D21*D2,"")</f>
        <v>436240000000</v>
      </c>
      <c r="E20" s="2">
        <f ca="1">IFERROR(E21*E2,"")</f>
        <v>331280000000</v>
      </c>
      <c r="H20" s="2">
        <f t="shared" ref="H20:N20" ca="1" si="14">IFERROR(H21*H2,"")</f>
        <v>331280000000</v>
      </c>
      <c r="I20" s="2">
        <f t="shared" ca="1" si="14"/>
        <v>406720000000</v>
      </c>
      <c r="J20" s="2">
        <f t="shared" ca="1" si="14"/>
        <v>164000000000</v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3280000000</v>
      </c>
      <c r="E21" s="2">
        <f>IFERROR(INDEX(E51:E500,MATCH($C$7,$C$51:$C$500,0)),"")</f>
        <v>3280000000</v>
      </c>
      <c r="H21" s="2">
        <f>IFERROR(INDEX(D21:G21,COUNT(D21:G21)),"")</f>
        <v>3280000000</v>
      </c>
      <c r="I21" s="2">
        <f t="shared" ref="I21:N21" si="15">IFERROR(INDEX(I51:I500,MATCH($C$7,$C$51:$C$500,0)),"")</f>
        <v>3280000000</v>
      </c>
      <c r="J21" s="2">
        <f t="shared" si="15"/>
        <v>3280000000</v>
      </c>
      <c r="K21" s="2">
        <f t="shared" si="15"/>
        <v>2620000000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42</v>
      </c>
      <c r="C23" t="s">
        <v>43</v>
      </c>
      <c r="D23" s="3">
        <f>IFERROR(D5/D6*100,"")</f>
        <v>-7.2190415333254982</v>
      </c>
      <c r="E23" s="3">
        <f>IFERROR(E5/E6*100,"")</f>
        <v>5.362811783182071</v>
      </c>
      <c r="H23" s="3">
        <f t="shared" ref="H23:N23" si="16">IFERROR(H5/H6*100,"")</f>
        <v>-2.7403353136119422</v>
      </c>
      <c r="I23" s="3">
        <f t="shared" si="16"/>
        <v>23.171289092026935</v>
      </c>
      <c r="J23" s="3">
        <f t="shared" si="16"/>
        <v>4.4460966738116081</v>
      </c>
      <c r="K23" s="3">
        <f t="shared" si="16"/>
        <v>7.8575449805798971</v>
      </c>
      <c r="L23" s="3">
        <f t="shared" si="16"/>
        <v>35.290981260017546</v>
      </c>
      <c r="M23" s="3">
        <f t="shared" si="16"/>
        <v>29.615689237822611</v>
      </c>
      <c r="N23" s="3">
        <f t="shared" si="16"/>
        <v>62.999601609765662</v>
      </c>
    </row>
    <row r="24" spans="1:14" ht="15.5" x14ac:dyDescent="0.35">
      <c r="C24" t="s">
        <v>44</v>
      </c>
      <c r="D24" s="4" t="str">
        <f>IFERROR(_xlfn.RRI(5,I23,D23),"")</f>
        <v/>
      </c>
      <c r="E24" s="4">
        <f>IFERROR(_xlfn.RRI(5,J23,E23),"")</f>
        <v>3.8204078595844626E-2</v>
      </c>
      <c r="H24" s="4" t="str">
        <f t="shared" ref="H24:N24" si="17">IFERROR(_xlfn.RRI(5,M23,H23),"")</f>
        <v/>
      </c>
      <c r="I24" s="4">
        <f t="shared" si="17"/>
        <v>-0.18130435818504254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45</v>
      </c>
      <c r="C25" t="s">
        <v>46</v>
      </c>
      <c r="D25" s="3">
        <f>IFERROR(INDEX(D51:D500,MATCH($A$25,$C$51:$C$500,0)),"")</f>
        <v>-4.18</v>
      </c>
      <c r="E25" s="3">
        <f>IFERROR(INDEX(E51:E500,MATCH($A$25,$C$51:$C$500,0)),"")</f>
        <v>3.33</v>
      </c>
      <c r="H25" s="3">
        <f>IFERROR(INDEX(D25:G25,COUNT(D25:G25)),"")</f>
        <v>3.33</v>
      </c>
      <c r="I25" s="3">
        <f t="shared" ref="I25:N25" si="18">IFERROR(INDEX(I51:I500,MATCH($C$25,$C$51:$C$500,0)),"")</f>
        <v>13.59</v>
      </c>
      <c r="J25" s="3">
        <f t="shared" si="18"/>
        <v>2.04</v>
      </c>
      <c r="K25" s="3">
        <f t="shared" si="18"/>
        <v>2.27</v>
      </c>
      <c r="L25" s="3">
        <f t="shared" si="18"/>
        <v>468574.69</v>
      </c>
      <c r="M25" s="3">
        <f t="shared" si="18"/>
        <v>2242183.36</v>
      </c>
      <c r="N25" s="3">
        <f t="shared" si="18"/>
        <v>4525516.53</v>
      </c>
    </row>
    <row r="26" spans="1:14" ht="15.5" x14ac:dyDescent="0.35">
      <c r="C26" t="s">
        <v>47</v>
      </c>
      <c r="D26" s="4" t="str">
        <f>IFERROR(_xlfn.RRI(5,I25,D25),"")</f>
        <v/>
      </c>
      <c r="E26" s="4">
        <f>IFERROR(_xlfn.RRI(5,J25,E25),"")</f>
        <v>0.10296774759988492</v>
      </c>
      <c r="H26" s="4">
        <f t="shared" ref="H26:N26" si="19">IFERROR(_xlfn.RRI(5,M25,H25),"")</f>
        <v>-0.93171039170148506</v>
      </c>
      <c r="I26" s="4">
        <f t="shared" si="19"/>
        <v>-0.92138412360162347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48</v>
      </c>
      <c r="D27" s="3">
        <f>IFERROR(D4/D21,"")</f>
        <v>3.7555156771341465</v>
      </c>
      <c r="E27" s="3">
        <f>IFERROR(E4/E21,"")</f>
        <v>22.947627059451218</v>
      </c>
      <c r="H27" s="3">
        <f t="shared" ref="H27:N27" si="20">IFERROR(H4/H21,"")</f>
        <v>53.406285473170733</v>
      </c>
      <c r="I27" s="3">
        <f t="shared" si="20"/>
        <v>101.82878596646341</v>
      </c>
      <c r="J27" s="3">
        <f t="shared" si="20"/>
        <v>36.304827008536584</v>
      </c>
      <c r="K27" s="3">
        <f t="shared" si="20"/>
        <v>31.770267125190841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49</v>
      </c>
      <c r="D28" s="4">
        <f>IFERROR(_xlfn.RRI(5,I27,D27),"")</f>
        <v>-0.48315561477285163</v>
      </c>
      <c r="E28" s="4">
        <f>IFERROR(_xlfn.RRI(5,J27,E27),"")</f>
        <v>-8.7664272658130815E-2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50</v>
      </c>
      <c r="H29" s="4">
        <f t="shared" ref="H29:N29" si="22">IFERROR(((H25-I25)/I25)*100%,"")</f>
        <v>-0.75496688741721851</v>
      </c>
      <c r="I29" s="4">
        <f t="shared" si="22"/>
        <v>5.6617647058823533</v>
      </c>
      <c r="J29" s="4">
        <f t="shared" si="22"/>
        <v>-0.1013215859030837</v>
      </c>
      <c r="K29" s="4">
        <f t="shared" si="22"/>
        <v>-0.99999515552152418</v>
      </c>
      <c r="L29" s="4">
        <f t="shared" si="22"/>
        <v>-0.79101856772320356</v>
      </c>
      <c r="M29" s="4">
        <f t="shared" si="22"/>
        <v>-0.50454642135623806</v>
      </c>
      <c r="N29" s="4" t="str">
        <f t="shared" si="22"/>
        <v/>
      </c>
    </row>
    <row r="30" spans="1:14" ht="15.5" x14ac:dyDescent="0.35">
      <c r="C30" t="s">
        <v>51</v>
      </c>
      <c r="H30" s="4">
        <f t="shared" ref="H30:N30" si="23">IFERROR(((H27-I27)/I27)*100%,"")</f>
        <v>-0.47552860454646179</v>
      </c>
      <c r="I30" s="4">
        <f t="shared" si="23"/>
        <v>1.8048277421214474</v>
      </c>
      <c r="J30" s="4">
        <f t="shared" si="23"/>
        <v>0.14272967443041304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57.85</v>
      </c>
      <c r="E32" s="3">
        <f>IFERROR(INDEX(E51:E500,MATCH($A$32,$C$51:$C$500,0)),"")</f>
        <v>62.03</v>
      </c>
      <c r="H32" s="3">
        <f>IFERROR(INDEX(D32:G32,COUNT(D32:G32)),"")</f>
        <v>62.03</v>
      </c>
      <c r="I32" s="3">
        <f t="shared" ref="I32:N32" si="24">IFERROR(INDEX(I51:I500,MATCH($C$32,$C$51:$C$500,0)),"")</f>
        <v>58.59</v>
      </c>
      <c r="J32" s="3">
        <f t="shared" si="24"/>
        <v>45.55</v>
      </c>
      <c r="K32" s="3">
        <f t="shared" si="24"/>
        <v>28.77</v>
      </c>
      <c r="L32" s="3">
        <f t="shared" si="24"/>
        <v>1325323.58</v>
      </c>
      <c r="M32" s="3">
        <f t="shared" si="24"/>
        <v>6929194.4800000004</v>
      </c>
      <c r="N32" s="3">
        <f t="shared" si="24"/>
        <v>6711986.2300000004</v>
      </c>
    </row>
    <row r="33" spans="1:14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1.75</v>
      </c>
      <c r="E33" s="3">
        <f>IFERROR(INDEX(E51:E500,MATCH($A$33,$C$51:$C$500,0)),"")</f>
        <v>1.97</v>
      </c>
      <c r="H33" s="3">
        <f>IFERROR(INDEX(D33:G33,COUNT(D33:G33)),"")</f>
        <v>1.97</v>
      </c>
      <c r="I33" s="3">
        <f t="shared" ref="I33:N33" si="25">IFERROR(INDEX(I51:I500,MATCH($C$33,$C$51:$C$500,0)),"")</f>
        <v>2.12</v>
      </c>
      <c r="J33" s="3">
        <f t="shared" si="25"/>
        <v>1.1000000000000001</v>
      </c>
      <c r="K33" s="3">
        <f t="shared" si="25"/>
        <v>0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-24.16</v>
      </c>
      <c r="E34" s="3">
        <f>IFERROR(INDEX(E51:E500,MATCH($A$34,$C$51:$C$500,0)),"")</f>
        <v>36.64</v>
      </c>
      <c r="H34" s="3">
        <f>IFERROR(INDEX(D34:G34,COUNT(D34:G34)),"")</f>
        <v>36.64</v>
      </c>
      <c r="I34" s="3">
        <f t="shared" ref="I34:N34" si="26">IFERROR(INDEX(I51:I500,MATCH($C$34,$C$51:$C$500,0)),"")</f>
        <v>9.1199999999999992</v>
      </c>
      <c r="J34" s="3">
        <f t="shared" si="26"/>
        <v>24.51</v>
      </c>
      <c r="K34" s="3">
        <f t="shared" si="26"/>
        <v>0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26.93</v>
      </c>
      <c r="E35" s="3">
        <f>IFERROR(INDEX(E51:E500,MATCH($A$35,$C$51:$C$500,0)),"")</f>
        <v>5.32</v>
      </c>
      <c r="H35" s="3">
        <f>IFERROR(INDEX(D35:G35,COUNT(D35:G35)),"")</f>
        <v>5.32</v>
      </c>
      <c r="I35" s="3">
        <f t="shared" ref="I35:N35" si="27">IFERROR(INDEX(I51:I500,MATCH($C$35,$C$51:$C$500,0)),"")</f>
        <v>1.22</v>
      </c>
      <c r="J35" s="3">
        <f t="shared" si="27"/>
        <v>1.38</v>
      </c>
      <c r="K35" s="3">
        <f t="shared" si="27"/>
        <v>0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64</v>
      </c>
      <c r="C36" t="s">
        <v>65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N36" si="28">IFERROR(INDEX(H51:H500,MATCH($C$36,$C$51:$C$500,0)),"")</f>
        <v>-0.35299999999999998</v>
      </c>
      <c r="I36" s="4">
        <f t="shared" si="28"/>
        <v>4.4199999999999996E-2</v>
      </c>
      <c r="J36" s="4">
        <f t="shared" si="28"/>
        <v>0.29449999999999998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66</v>
      </c>
      <c r="C37" t="s">
        <v>67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N37" si="29">IFERROR(INDEX(H51:H500,MATCH($C$37,$C$51:$C$500,0)),"")</f>
        <v>0.6</v>
      </c>
      <c r="I37" s="3">
        <f t="shared" si="29"/>
        <v>0.6</v>
      </c>
      <c r="J37" s="3">
        <f t="shared" si="29"/>
        <v>0.6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73</v>
      </c>
      <c r="C51" t="s">
        <v>6</v>
      </c>
      <c r="D51" s="5">
        <v>12318091421</v>
      </c>
      <c r="E51" s="5">
        <v>75268216755</v>
      </c>
      <c r="F51" s="5">
        <v>161656031724</v>
      </c>
      <c r="G51" s="5">
        <v>72321768875</v>
      </c>
      <c r="I51" s="5">
        <v>333998417970</v>
      </c>
      <c r="J51" s="5">
        <v>119079832588</v>
      </c>
      <c r="K51" s="5">
        <v>83238099868</v>
      </c>
      <c r="L51" s="5">
        <v>90809217403</v>
      </c>
      <c r="M51" s="5">
        <v>94589171940</v>
      </c>
      <c r="N51" s="5">
        <v>67089921938</v>
      </c>
    </row>
    <row r="52" spans="2:14" ht="15.5" x14ac:dyDescent="0.35">
      <c r="C52" t="s">
        <v>74</v>
      </c>
      <c r="D52" s="5">
        <v>-19856670185</v>
      </c>
      <c r="E52" s="5">
        <v>-56326964683</v>
      </c>
      <c r="F52" s="5">
        <v>-133386665522</v>
      </c>
      <c r="G52" s="5">
        <v>-49660809284</v>
      </c>
      <c r="I52" s="5">
        <v>-258258045907</v>
      </c>
      <c r="J52" s="5">
        <v>-80854351235</v>
      </c>
      <c r="K52" s="5">
        <v>-55936563684</v>
      </c>
      <c r="L52" s="5">
        <v>-46674000728</v>
      </c>
      <c r="M52" s="5">
        <v>-59904925133</v>
      </c>
      <c r="N52" s="5">
        <v>-45231980833</v>
      </c>
    </row>
    <row r="53" spans="2:14" ht="15.5" x14ac:dyDescent="0.35">
      <c r="C53" t="s">
        <v>75</v>
      </c>
      <c r="D53" s="5">
        <v>-7538578764</v>
      </c>
      <c r="E53" s="5">
        <v>18941252072</v>
      </c>
      <c r="F53" s="5">
        <v>28269366202</v>
      </c>
      <c r="G53" s="5">
        <v>22660959591</v>
      </c>
      <c r="I53" s="5">
        <v>75740372063</v>
      </c>
      <c r="J53" s="5">
        <v>38225481353</v>
      </c>
      <c r="K53" s="5">
        <v>27301536184</v>
      </c>
      <c r="L53" s="5">
        <v>44135216675</v>
      </c>
      <c r="M53" s="5">
        <v>34684246807</v>
      </c>
      <c r="N53" s="5">
        <v>21857941105</v>
      </c>
    </row>
    <row r="54" spans="2:14" ht="15.5" x14ac:dyDescent="0.35">
      <c r="C54" t="s">
        <v>76</v>
      </c>
      <c r="D54" s="5">
        <v>-4412891766</v>
      </c>
      <c r="E54" s="5">
        <v>-5795693243</v>
      </c>
      <c r="F54" s="5">
        <v>-6965226514</v>
      </c>
      <c r="G54" s="5">
        <v>-6365742438</v>
      </c>
      <c r="I54" s="5">
        <v>-25165522370</v>
      </c>
      <c r="J54" s="5">
        <v>-29143526211</v>
      </c>
      <c r="K54" s="5">
        <v>-20059776589</v>
      </c>
      <c r="L54" s="5">
        <v>-17492198796</v>
      </c>
      <c r="M54" s="5">
        <v>-8170743194</v>
      </c>
      <c r="N54" s="5">
        <v>-6320407856</v>
      </c>
    </row>
    <row r="55" spans="2:14" ht="15.5" x14ac:dyDescent="0.35">
      <c r="C55" t="s">
        <v>361</v>
      </c>
      <c r="D55" s="5">
        <v>-4412891766</v>
      </c>
      <c r="E55" s="5">
        <v>-5795693243</v>
      </c>
      <c r="F55" s="5">
        <v>-6965226514</v>
      </c>
      <c r="G55" s="5">
        <v>-6365742438</v>
      </c>
      <c r="I55" s="5">
        <v>-25165522370</v>
      </c>
      <c r="J55" s="5">
        <v>-29143526211</v>
      </c>
      <c r="K55" s="5">
        <v>-20059776589</v>
      </c>
      <c r="L55" s="5">
        <v>-17492198796</v>
      </c>
      <c r="M55" s="5">
        <v>-8170743194</v>
      </c>
      <c r="N55" s="5">
        <v>-6320407856</v>
      </c>
    </row>
    <row r="56" spans="2:14" ht="15.5" x14ac:dyDescent="0.35">
      <c r="C56" t="s">
        <v>78</v>
      </c>
      <c r="D56" s="5">
        <v>-11951470530</v>
      </c>
      <c r="E56" s="5">
        <v>13145558829</v>
      </c>
      <c r="F56" s="5">
        <v>21304139688</v>
      </c>
      <c r="G56" s="5">
        <v>16295217153</v>
      </c>
      <c r="I56" s="5">
        <v>50574849693</v>
      </c>
      <c r="J56" s="5">
        <v>9081955142</v>
      </c>
      <c r="K56" s="5">
        <v>7241759595</v>
      </c>
      <c r="L56" s="5">
        <v>26643017879</v>
      </c>
      <c r="M56" s="5">
        <v>26513503613</v>
      </c>
      <c r="N56" s="5">
        <v>15537533249</v>
      </c>
    </row>
    <row r="57" spans="2:14" ht="15.5" x14ac:dyDescent="0.35">
      <c r="C57" t="s">
        <v>79</v>
      </c>
      <c r="D57" s="5">
        <v>-1778412304</v>
      </c>
      <c r="E57" s="5">
        <v>-2210056899</v>
      </c>
      <c r="F57" s="5">
        <v>3228847444</v>
      </c>
      <c r="G57" s="5">
        <v>-4719471542</v>
      </c>
      <c r="I57" s="5">
        <v>-4368724830</v>
      </c>
      <c r="J57" s="5">
        <v>-2099815690</v>
      </c>
      <c r="K57" s="5">
        <v>-262401334</v>
      </c>
      <c r="L57" s="5">
        <v>-4011672072</v>
      </c>
      <c r="M57" s="5">
        <v>-1199889981</v>
      </c>
      <c r="N57" s="5">
        <v>-1063268683</v>
      </c>
    </row>
    <row r="58" spans="2:14" ht="15.5" x14ac:dyDescent="0.35">
      <c r="C58" t="s">
        <v>81</v>
      </c>
      <c r="D58" s="5">
        <v>-155674</v>
      </c>
      <c r="E58" s="5">
        <v>-212823</v>
      </c>
      <c r="F58" s="5">
        <v>28079975</v>
      </c>
      <c r="G58" s="5">
        <v>3842064</v>
      </c>
      <c r="I58" s="5">
        <v>14799928</v>
      </c>
      <c r="J58" s="5">
        <v>5396224</v>
      </c>
      <c r="K58" s="5">
        <v>442270</v>
      </c>
      <c r="L58" s="5">
        <v>-164710261</v>
      </c>
      <c r="M58" s="5">
        <v>91518316</v>
      </c>
      <c r="N58" s="5">
        <v>8817330</v>
      </c>
    </row>
    <row r="59" spans="2:14" ht="15.5" x14ac:dyDescent="0.35">
      <c r="C59" t="s">
        <v>82</v>
      </c>
      <c r="D59" s="5">
        <v>-1778412304</v>
      </c>
      <c r="E59" s="5">
        <v>-2210056899</v>
      </c>
      <c r="F59" s="5">
        <v>3228847444</v>
      </c>
      <c r="G59" s="5">
        <v>-4719471542</v>
      </c>
      <c r="I59" s="5">
        <v>-4368724830</v>
      </c>
      <c r="J59" s="5">
        <v>-2099815690</v>
      </c>
      <c r="K59" s="5">
        <v>-262401334</v>
      </c>
      <c r="L59" s="5">
        <v>-4011672072</v>
      </c>
      <c r="M59" s="5">
        <v>-1199889981</v>
      </c>
      <c r="N59" s="5">
        <v>-1063268683</v>
      </c>
    </row>
    <row r="60" spans="2:14" ht="15.5" x14ac:dyDescent="0.35">
      <c r="C60" t="s">
        <v>29</v>
      </c>
      <c r="D60" s="5">
        <v>-13729882834</v>
      </c>
      <c r="E60" s="5">
        <v>10935501930</v>
      </c>
      <c r="F60" s="5">
        <v>24532987132</v>
      </c>
      <c r="G60" s="5">
        <v>11575745611</v>
      </c>
      <c r="I60" s="5">
        <v>46206124863</v>
      </c>
      <c r="J60" s="5">
        <v>6982139452</v>
      </c>
      <c r="K60" s="5">
        <v>6979358261</v>
      </c>
      <c r="L60" s="5">
        <v>22631345807</v>
      </c>
      <c r="M60" s="5">
        <v>25313613632</v>
      </c>
      <c r="N60" s="5">
        <v>14474264566</v>
      </c>
    </row>
    <row r="61" spans="2:14" ht="15.5" x14ac:dyDescent="0.35">
      <c r="C61" t="s">
        <v>28</v>
      </c>
      <c r="F61" s="5">
        <v>-1544911539</v>
      </c>
      <c r="I61" s="5">
        <v>-1544911539</v>
      </c>
      <c r="J61" s="5">
        <v>-279090832</v>
      </c>
      <c r="K61" s="5">
        <v>-1009992487</v>
      </c>
      <c r="L61" s="5">
        <v>786790</v>
      </c>
      <c r="M61" s="5">
        <v>-3514685391</v>
      </c>
      <c r="N61" s="5">
        <v>-700491820</v>
      </c>
    </row>
    <row r="62" spans="2:14" ht="15.5" x14ac:dyDescent="0.35">
      <c r="C62" t="s">
        <v>83</v>
      </c>
      <c r="F62" s="5">
        <v>-2028999650</v>
      </c>
      <c r="I62" s="5">
        <v>-2028999650</v>
      </c>
      <c r="J62" s="5">
        <v>-810674098</v>
      </c>
      <c r="K62" s="5">
        <v>-1177296187</v>
      </c>
      <c r="L62" s="5">
        <v>-133015442</v>
      </c>
      <c r="M62" s="5">
        <v>-3489002392</v>
      </c>
      <c r="N62" s="5">
        <v>-896058490</v>
      </c>
    </row>
    <row r="63" spans="2:14" ht="15.5" x14ac:dyDescent="0.35">
      <c r="C63" t="s">
        <v>84</v>
      </c>
      <c r="F63" s="5">
        <v>484088111</v>
      </c>
      <c r="I63" s="5">
        <v>484088111</v>
      </c>
      <c r="J63" s="5">
        <v>531583266</v>
      </c>
      <c r="K63" s="5">
        <v>167303700</v>
      </c>
      <c r="L63" s="5">
        <v>133802232</v>
      </c>
      <c r="M63" s="5">
        <v>-25682999</v>
      </c>
      <c r="N63" s="5">
        <v>195566670</v>
      </c>
    </row>
    <row r="64" spans="2:14" ht="15.5" x14ac:dyDescent="0.35">
      <c r="C64" t="s">
        <v>85</v>
      </c>
      <c r="F64" s="5">
        <v>-1544911539</v>
      </c>
      <c r="I64" s="5">
        <v>-1544911539</v>
      </c>
      <c r="J64" s="5">
        <v>-279090832</v>
      </c>
      <c r="K64" s="5">
        <v>-1009992487</v>
      </c>
      <c r="L64" s="5">
        <v>786790</v>
      </c>
      <c r="M64" s="5">
        <v>-3514685391</v>
      </c>
      <c r="N64" s="5">
        <v>-700491820</v>
      </c>
    </row>
    <row r="65" spans="2:14" ht="15.5" x14ac:dyDescent="0.35">
      <c r="C65" t="s">
        <v>87</v>
      </c>
      <c r="D65" s="5">
        <v>-13729882834</v>
      </c>
      <c r="E65" s="5">
        <v>10935501930</v>
      </c>
      <c r="F65" s="5">
        <v>22988075593</v>
      </c>
      <c r="G65" s="5">
        <v>11575745611</v>
      </c>
      <c r="I65" s="5">
        <v>44661213324</v>
      </c>
      <c r="J65" s="5">
        <v>6703048620</v>
      </c>
      <c r="K65" s="5">
        <v>5969365774</v>
      </c>
      <c r="L65" s="5">
        <v>24435460887</v>
      </c>
      <c r="M65" s="5">
        <v>15786801843</v>
      </c>
      <c r="N65" s="5">
        <v>11322608655</v>
      </c>
    </row>
    <row r="66" spans="2:14" ht="15.5" x14ac:dyDescent="0.35">
      <c r="C66" t="s">
        <v>88</v>
      </c>
      <c r="F66" s="5">
        <v>-10590736</v>
      </c>
      <c r="I66" s="5">
        <v>-10590736</v>
      </c>
      <c r="J66" s="5">
        <v>-37766067</v>
      </c>
      <c r="K66" s="5">
        <v>-20491303</v>
      </c>
      <c r="L66" s="5">
        <v>16901078</v>
      </c>
      <c r="M66" s="5">
        <v>87546858</v>
      </c>
    </row>
    <row r="67" spans="2:14" ht="15.5" x14ac:dyDescent="0.35">
      <c r="C67" t="s">
        <v>89</v>
      </c>
      <c r="D67" s="5">
        <v>-13729882834</v>
      </c>
      <c r="E67" s="5">
        <v>10935501930</v>
      </c>
      <c r="F67" s="5">
        <v>22977484857</v>
      </c>
      <c r="G67" s="5">
        <v>11575745611</v>
      </c>
      <c r="I67" s="5">
        <v>44650622588</v>
      </c>
      <c r="J67" s="5">
        <v>6665282553</v>
      </c>
      <c r="K67" s="5">
        <v>5948874471</v>
      </c>
      <c r="L67" s="5">
        <v>24452361965</v>
      </c>
      <c r="M67" s="5">
        <v>15874348701</v>
      </c>
      <c r="N67" s="5">
        <v>11322608655</v>
      </c>
    </row>
    <row r="68" spans="2:14" ht="15.5" x14ac:dyDescent="0.35">
      <c r="C68" t="s">
        <v>90</v>
      </c>
      <c r="D68" s="5">
        <v>-13729882834</v>
      </c>
      <c r="E68" s="5">
        <v>10935501930</v>
      </c>
      <c r="F68" s="5">
        <v>22988075593</v>
      </c>
      <c r="G68" s="5">
        <v>11575745611</v>
      </c>
      <c r="I68" s="5">
        <v>44661213324</v>
      </c>
      <c r="J68" s="5">
        <v>6703048620</v>
      </c>
      <c r="K68" s="5">
        <v>5969365774</v>
      </c>
      <c r="L68" s="5">
        <v>24435460887</v>
      </c>
      <c r="M68" s="5">
        <v>15786801843</v>
      </c>
      <c r="N68" s="5">
        <v>11322608655</v>
      </c>
    </row>
    <row r="69" spans="2:14" ht="15.5" x14ac:dyDescent="0.35">
      <c r="C69" t="s">
        <v>8</v>
      </c>
      <c r="D69" s="5">
        <v>-13729727160</v>
      </c>
      <c r="E69" s="5">
        <v>10935714753</v>
      </c>
      <c r="F69" s="5">
        <v>22949404882</v>
      </c>
      <c r="G69" s="5">
        <v>11571903547</v>
      </c>
      <c r="I69" s="5">
        <v>44635822660</v>
      </c>
      <c r="J69" s="5">
        <v>6659886329</v>
      </c>
      <c r="K69" s="5">
        <v>5948432201</v>
      </c>
      <c r="L69" s="5">
        <v>24617072226</v>
      </c>
      <c r="M69" s="5">
        <v>15782830385</v>
      </c>
      <c r="N69" s="5">
        <v>11313791325</v>
      </c>
    </row>
    <row r="70" spans="2:14" ht="15.5" x14ac:dyDescent="0.35">
      <c r="C70" t="s">
        <v>92</v>
      </c>
      <c r="D70" s="5">
        <v>-13729882834</v>
      </c>
      <c r="E70" s="5">
        <v>10935501930</v>
      </c>
      <c r="F70" s="5">
        <v>22988075593</v>
      </c>
      <c r="G70" s="5">
        <v>11575745611</v>
      </c>
      <c r="I70" s="5">
        <v>44661213324</v>
      </c>
      <c r="J70" s="5">
        <v>6703048620</v>
      </c>
      <c r="K70" s="5">
        <v>5969365774</v>
      </c>
      <c r="L70" s="5">
        <v>24435460887</v>
      </c>
      <c r="M70" s="5">
        <v>15786801843</v>
      </c>
      <c r="N70" s="5">
        <v>11322608655</v>
      </c>
    </row>
    <row r="71" spans="2:14" ht="15.5" x14ac:dyDescent="0.35">
      <c r="C71" t="s">
        <v>93</v>
      </c>
      <c r="D71" s="5">
        <v>-13729882834</v>
      </c>
      <c r="E71" s="5">
        <v>10935501930</v>
      </c>
      <c r="F71" s="5">
        <v>22977484857</v>
      </c>
      <c r="G71" s="5">
        <v>11575745611</v>
      </c>
      <c r="I71" s="5">
        <v>44650622588</v>
      </c>
      <c r="J71" s="5">
        <v>6665282553</v>
      </c>
      <c r="K71" s="5">
        <v>5948874471</v>
      </c>
      <c r="L71" s="5">
        <v>24452361965</v>
      </c>
      <c r="M71" s="5">
        <v>15874348701</v>
      </c>
      <c r="N71" s="5">
        <v>11322608655</v>
      </c>
    </row>
    <row r="72" spans="2:14" ht="15.5" x14ac:dyDescent="0.35">
      <c r="C72" t="s">
        <v>94</v>
      </c>
      <c r="D72" s="5">
        <v>-13729882834</v>
      </c>
      <c r="E72" s="5">
        <v>10935501930</v>
      </c>
      <c r="F72" s="5">
        <v>22977484857</v>
      </c>
      <c r="G72" s="5">
        <v>11575745611</v>
      </c>
      <c r="I72" s="5">
        <v>44650622588</v>
      </c>
      <c r="J72" s="5">
        <v>6665282553</v>
      </c>
      <c r="K72" s="5">
        <v>5948874471</v>
      </c>
      <c r="L72" s="5">
        <v>24452361965</v>
      </c>
      <c r="M72" s="5">
        <v>15874348701</v>
      </c>
      <c r="N72" s="5">
        <v>11322608655</v>
      </c>
    </row>
    <row r="74" spans="2:14" ht="15.5" x14ac:dyDescent="0.35">
      <c r="B74" t="s">
        <v>95</v>
      </c>
      <c r="C74" t="s">
        <v>96</v>
      </c>
    </row>
    <row r="75" spans="2:14" ht="15.5" x14ac:dyDescent="0.35">
      <c r="C75" t="s">
        <v>97</v>
      </c>
    </row>
    <row r="76" spans="2:14" ht="15.5" x14ac:dyDescent="0.35">
      <c r="C76" t="s">
        <v>20</v>
      </c>
      <c r="D76" s="5">
        <v>2259620214</v>
      </c>
      <c r="E76" s="5">
        <v>4417920135</v>
      </c>
      <c r="F76" s="5">
        <v>16353855875</v>
      </c>
      <c r="G76" s="5">
        <v>15212628779</v>
      </c>
      <c r="I76" s="5">
        <v>16353855875</v>
      </c>
      <c r="J76" s="5">
        <v>25290899262</v>
      </c>
      <c r="K76" s="5">
        <v>9191124442</v>
      </c>
      <c r="L76" s="5">
        <v>26422484979</v>
      </c>
      <c r="M76" s="5">
        <v>47593384445</v>
      </c>
      <c r="N76" s="5">
        <v>2915016121</v>
      </c>
    </row>
    <row r="77" spans="2:14" ht="15.5" x14ac:dyDescent="0.35">
      <c r="C77" t="s">
        <v>98</v>
      </c>
      <c r="D77" s="5">
        <v>88597270097</v>
      </c>
      <c r="E77" s="5">
        <v>89436284681</v>
      </c>
      <c r="F77" s="5">
        <v>47837143350</v>
      </c>
      <c r="G77" s="5">
        <v>36380601659</v>
      </c>
      <c r="I77" s="5">
        <v>47837143350</v>
      </c>
      <c r="J77" s="5">
        <v>52902407347</v>
      </c>
      <c r="K77" s="5">
        <v>30614415415</v>
      </c>
      <c r="L77" s="5">
        <v>7080485099</v>
      </c>
      <c r="M77" s="5">
        <v>1004965367</v>
      </c>
      <c r="N77" s="5">
        <v>5355658649</v>
      </c>
    </row>
    <row r="78" spans="2:14" ht="15.5" x14ac:dyDescent="0.35">
      <c r="C78" t="s">
        <v>99</v>
      </c>
      <c r="D78" s="5">
        <v>423279492</v>
      </c>
      <c r="E78" s="5">
        <v>480653272</v>
      </c>
      <c r="F78" s="5">
        <v>773119021</v>
      </c>
      <c r="G78" s="5">
        <v>6043111779</v>
      </c>
      <c r="I78" s="5">
        <v>773119021</v>
      </c>
      <c r="J78" s="5">
        <v>19920758583</v>
      </c>
      <c r="K78" s="5">
        <v>4374271291</v>
      </c>
      <c r="L78" s="5">
        <v>4380041447</v>
      </c>
      <c r="M78" s="5">
        <v>5561276824</v>
      </c>
      <c r="N78" s="5">
        <v>1332588209</v>
      </c>
    </row>
    <row r="79" spans="2:14" ht="15.5" x14ac:dyDescent="0.35">
      <c r="C79" t="s">
        <v>100</v>
      </c>
      <c r="D79" s="5">
        <v>88597270097</v>
      </c>
      <c r="E79" s="5">
        <v>89436284681</v>
      </c>
      <c r="F79" s="5">
        <v>47837143350</v>
      </c>
      <c r="G79" s="5">
        <v>36380601659</v>
      </c>
      <c r="I79" s="5">
        <v>47837143350</v>
      </c>
      <c r="J79" s="5">
        <v>52902407347</v>
      </c>
      <c r="K79" s="5">
        <v>30614415415</v>
      </c>
      <c r="L79" s="5">
        <v>7080485099</v>
      </c>
      <c r="M79" s="5">
        <v>1004965367</v>
      </c>
      <c r="N79" s="5">
        <v>5355658649</v>
      </c>
    </row>
    <row r="80" spans="2:14" ht="15.5" x14ac:dyDescent="0.35">
      <c r="C80" t="s">
        <v>101</v>
      </c>
      <c r="D80" s="5">
        <v>8199617635</v>
      </c>
      <c r="E80" s="5">
        <v>7877248364</v>
      </c>
      <c r="F80" s="5">
        <v>7701660962</v>
      </c>
      <c r="G80" s="5">
        <v>7665715610</v>
      </c>
      <c r="I80" s="5">
        <v>7701660962</v>
      </c>
      <c r="J80" s="5">
        <v>9010681488</v>
      </c>
      <c r="K80" s="5">
        <v>7131015097</v>
      </c>
      <c r="L80" s="5">
        <v>6511533141</v>
      </c>
      <c r="M80" s="5">
        <v>9730133928</v>
      </c>
      <c r="N80" s="5">
        <v>3518384829</v>
      </c>
    </row>
    <row r="81" spans="3:14" ht="15.5" x14ac:dyDescent="0.35">
      <c r="C81" t="s">
        <v>247</v>
      </c>
      <c r="D81" s="5">
        <v>8199617635</v>
      </c>
      <c r="E81" s="5">
        <v>7877248364</v>
      </c>
      <c r="F81" s="5">
        <v>7701660962</v>
      </c>
      <c r="G81" s="5">
        <v>7665715610</v>
      </c>
      <c r="I81" s="5">
        <v>7701660962</v>
      </c>
      <c r="J81" s="5">
        <v>9010681488</v>
      </c>
      <c r="K81" s="5">
        <v>7131015097</v>
      </c>
      <c r="L81" s="5">
        <v>6511533141</v>
      </c>
      <c r="M81" s="5">
        <v>9730133928</v>
      </c>
      <c r="N81" s="5">
        <v>3518384829</v>
      </c>
    </row>
    <row r="82" spans="3:14" ht="15.5" x14ac:dyDescent="0.35">
      <c r="C82" t="s">
        <v>102</v>
      </c>
      <c r="D82" s="5">
        <v>8199617635</v>
      </c>
      <c r="E82" s="5">
        <v>7877248364</v>
      </c>
      <c r="F82" s="5">
        <v>7701660962</v>
      </c>
      <c r="G82" s="5">
        <v>7665715610</v>
      </c>
      <c r="I82" s="5">
        <v>7701660962</v>
      </c>
      <c r="J82" s="5">
        <v>9010681488</v>
      </c>
      <c r="K82" s="5">
        <v>7131015097</v>
      </c>
      <c r="L82" s="5">
        <v>6511533141</v>
      </c>
      <c r="M82" s="5">
        <v>9730133928</v>
      </c>
      <c r="N82" s="5">
        <v>3518384829</v>
      </c>
    </row>
    <row r="83" spans="3:14" ht="15.5" x14ac:dyDescent="0.35">
      <c r="C83" t="s">
        <v>569</v>
      </c>
      <c r="N83" s="5">
        <v>9847350700</v>
      </c>
    </row>
    <row r="84" spans="3:14" ht="15.5" x14ac:dyDescent="0.35">
      <c r="C84" t="s">
        <v>103</v>
      </c>
      <c r="D84" s="5">
        <v>18769076863</v>
      </c>
      <c r="E84" s="5">
        <v>9932944378</v>
      </c>
      <c r="F84" s="5">
        <v>10374882541</v>
      </c>
      <c r="G84" s="5">
        <v>9907343950</v>
      </c>
      <c r="I84" s="5">
        <v>10374882541</v>
      </c>
      <c r="J84" s="5">
        <v>11633284725</v>
      </c>
      <c r="K84" s="5">
        <v>11809133283</v>
      </c>
      <c r="L84" s="5">
        <v>7279171947</v>
      </c>
      <c r="M84" s="5">
        <v>3682313538</v>
      </c>
      <c r="N84" s="5">
        <v>5530847008</v>
      </c>
    </row>
    <row r="85" spans="3:14" ht="15.5" x14ac:dyDescent="0.35">
      <c r="C85" t="s">
        <v>81</v>
      </c>
      <c r="D85" s="5">
        <v>35595486</v>
      </c>
      <c r="E85" s="5">
        <v>35595486</v>
      </c>
      <c r="F85" s="5">
        <v>35595486</v>
      </c>
      <c r="G85" s="5">
        <v>46194888</v>
      </c>
      <c r="I85" s="5">
        <v>35595486</v>
      </c>
      <c r="J85" s="5">
        <v>46194888</v>
      </c>
      <c r="K85" s="5">
        <v>83960955</v>
      </c>
      <c r="L85" s="5">
        <v>104447936</v>
      </c>
      <c r="M85" s="5">
        <v>15714235123</v>
      </c>
      <c r="N85" s="5">
        <v>4227947243</v>
      </c>
    </row>
    <row r="86" spans="3:14" ht="15.5" x14ac:dyDescent="0.35">
      <c r="C86" t="s">
        <v>104</v>
      </c>
      <c r="D86" s="5">
        <v>185967389022</v>
      </c>
      <c r="E86" s="5">
        <v>196692891201</v>
      </c>
      <c r="F86" s="5">
        <v>166953097844</v>
      </c>
      <c r="G86" s="5">
        <v>149238060842</v>
      </c>
      <c r="I86" s="5">
        <v>166953097844</v>
      </c>
      <c r="J86" s="5">
        <v>121677031500</v>
      </c>
      <c r="K86" s="5">
        <v>67354441796</v>
      </c>
      <c r="L86" s="5">
        <v>63221224254</v>
      </c>
      <c r="M86" s="5">
        <v>66687216453</v>
      </c>
      <c r="N86" s="5">
        <v>27361120698</v>
      </c>
    </row>
    <row r="87" spans="3:14" ht="15.5" x14ac:dyDescent="0.35">
      <c r="C87" t="s">
        <v>105</v>
      </c>
    </row>
    <row r="88" spans="3:14" ht="15.5" x14ac:dyDescent="0.35">
      <c r="C88" t="s">
        <v>106</v>
      </c>
      <c r="D88" s="5">
        <v>120527614626</v>
      </c>
      <c r="E88" s="5">
        <v>118731941190</v>
      </c>
      <c r="F88" s="5">
        <v>119549103689</v>
      </c>
      <c r="G88" s="5">
        <v>113410308296</v>
      </c>
      <c r="I88" s="5">
        <v>119549103689</v>
      </c>
      <c r="J88" s="5">
        <v>49779105014</v>
      </c>
      <c r="K88" s="5">
        <v>30331792609</v>
      </c>
      <c r="L88" s="5">
        <v>23075979077</v>
      </c>
      <c r="M88" s="5">
        <v>10642349238</v>
      </c>
      <c r="N88" s="5">
        <v>4188217454</v>
      </c>
    </row>
    <row r="89" spans="3:14" ht="15.5" x14ac:dyDescent="0.35">
      <c r="C89" t="s">
        <v>107</v>
      </c>
      <c r="D89" s="5">
        <v>121327090</v>
      </c>
      <c r="E89" s="5">
        <v>127158340</v>
      </c>
      <c r="F89" s="5">
        <v>132989590</v>
      </c>
      <c r="G89" s="5">
        <v>138820840</v>
      </c>
      <c r="I89" s="5">
        <v>132989590</v>
      </c>
      <c r="J89" s="5">
        <v>15866667</v>
      </c>
      <c r="K89" s="5">
        <v>21816667</v>
      </c>
      <c r="L89" s="5">
        <v>27766667</v>
      </c>
      <c r="M89" s="5">
        <v>33716667</v>
      </c>
      <c r="N89" s="5">
        <v>39666667</v>
      </c>
    </row>
    <row r="90" spans="3:14" ht="15.5" x14ac:dyDescent="0.35">
      <c r="C90" t="s">
        <v>108</v>
      </c>
      <c r="D90" s="5">
        <v>1470299623</v>
      </c>
      <c r="E90" s="5">
        <v>1470299623</v>
      </c>
      <c r="F90" s="5">
        <v>1470299622</v>
      </c>
      <c r="G90" s="5">
        <v>989544763</v>
      </c>
      <c r="I90" s="5">
        <v>1470299622</v>
      </c>
      <c r="J90" s="5">
        <v>989544762</v>
      </c>
      <c r="K90" s="5">
        <v>447309528</v>
      </c>
      <c r="L90" s="5">
        <v>280591433</v>
      </c>
      <c r="M90" s="5">
        <v>145190968</v>
      </c>
      <c r="N90" s="5">
        <v>195566670</v>
      </c>
    </row>
    <row r="91" spans="3:14" ht="15.5" x14ac:dyDescent="0.35">
      <c r="C91" t="s">
        <v>109</v>
      </c>
      <c r="D91" s="5">
        <v>144692225010</v>
      </c>
      <c r="E91" s="5">
        <v>142628537651</v>
      </c>
      <c r="F91" s="5">
        <v>142901799401</v>
      </c>
      <c r="G91" s="5">
        <v>125114791573</v>
      </c>
      <c r="I91" s="5">
        <v>142901799401</v>
      </c>
      <c r="J91" s="5">
        <v>62841879948</v>
      </c>
      <c r="K91" s="5">
        <v>40167475617</v>
      </c>
      <c r="L91" s="5">
        <v>30415297580</v>
      </c>
      <c r="M91" s="5">
        <v>26251553386</v>
      </c>
      <c r="N91" s="5">
        <v>14290631375</v>
      </c>
    </row>
    <row r="92" spans="3:14" ht="15.5" x14ac:dyDescent="0.35">
      <c r="C92" t="s">
        <v>110</v>
      </c>
      <c r="D92" s="5">
        <v>330659614032</v>
      </c>
      <c r="E92" s="5">
        <v>339321428852</v>
      </c>
      <c r="F92" s="5">
        <v>309854897245</v>
      </c>
      <c r="G92" s="5">
        <v>274352852415</v>
      </c>
      <c r="I92" s="5">
        <v>309854897245</v>
      </c>
      <c r="J92" s="5">
        <v>184518911448</v>
      </c>
      <c r="K92" s="5">
        <v>107521917413</v>
      </c>
      <c r="L92" s="5">
        <v>93636521834</v>
      </c>
      <c r="M92" s="5">
        <v>92938769839</v>
      </c>
      <c r="N92" s="5">
        <v>41651752073</v>
      </c>
    </row>
    <row r="93" spans="3:14" ht="15.5" x14ac:dyDescent="0.35">
      <c r="C93" t="s">
        <v>111</v>
      </c>
    </row>
    <row r="94" spans="3:14" ht="15.5" x14ac:dyDescent="0.35">
      <c r="C94" t="s">
        <v>112</v>
      </c>
    </row>
    <row r="95" spans="3:14" ht="15.5" x14ac:dyDescent="0.35">
      <c r="C95" t="s">
        <v>113</v>
      </c>
      <c r="D95" s="5">
        <v>64512399013</v>
      </c>
      <c r="E95" s="5">
        <v>75694492700</v>
      </c>
      <c r="F95" s="5">
        <v>79983263562</v>
      </c>
      <c r="G95" s="5">
        <v>91124631504</v>
      </c>
      <c r="I95" s="5">
        <v>79983263562</v>
      </c>
      <c r="J95" s="5">
        <v>29465686796</v>
      </c>
      <c r="K95" s="5">
        <v>20742126920</v>
      </c>
      <c r="L95" s="5">
        <v>21974031296</v>
      </c>
      <c r="M95" s="5">
        <v>38048788534</v>
      </c>
      <c r="N95" s="5">
        <v>19346485101</v>
      </c>
    </row>
    <row r="96" spans="3:14" ht="15.5" x14ac:dyDescent="0.35">
      <c r="C96" t="s">
        <v>114</v>
      </c>
    </row>
    <row r="97" spans="3:14" ht="15.5" x14ac:dyDescent="0.35">
      <c r="C97" t="s">
        <v>115</v>
      </c>
    </row>
    <row r="98" spans="3:14" ht="15.5" x14ac:dyDescent="0.35">
      <c r="C98" t="s">
        <v>116</v>
      </c>
      <c r="D98" s="5">
        <v>101905532</v>
      </c>
      <c r="E98" s="5">
        <v>483532345</v>
      </c>
      <c r="F98" s="5">
        <v>420530552</v>
      </c>
      <c r="G98" s="5">
        <v>131701395</v>
      </c>
      <c r="I98" s="5">
        <v>420530552</v>
      </c>
      <c r="J98" s="5">
        <v>4467298638</v>
      </c>
      <c r="K98" s="5">
        <v>1258061952</v>
      </c>
      <c r="L98" s="5">
        <v>255686080</v>
      </c>
      <c r="M98" s="5">
        <v>3107275853</v>
      </c>
      <c r="N98" s="5">
        <v>1326240238</v>
      </c>
    </row>
    <row r="99" spans="3:14" ht="15.5" x14ac:dyDescent="0.35">
      <c r="C99" t="s">
        <v>117</v>
      </c>
      <c r="D99" s="5">
        <v>4966303350</v>
      </c>
      <c r="E99" s="5">
        <v>7394061450</v>
      </c>
      <c r="F99" s="5">
        <v>1691826319</v>
      </c>
      <c r="G99" s="5">
        <v>325248277</v>
      </c>
      <c r="I99" s="5">
        <v>1691826319</v>
      </c>
      <c r="J99" s="5">
        <v>719363500</v>
      </c>
      <c r="K99" s="5">
        <v>10807458010</v>
      </c>
      <c r="L99" s="5">
        <v>5210013677</v>
      </c>
      <c r="M99" s="5">
        <v>3437548896</v>
      </c>
      <c r="N99" s="5">
        <v>100000000</v>
      </c>
    </row>
    <row r="100" spans="3:14" ht="15.5" x14ac:dyDescent="0.35">
      <c r="C100" t="s">
        <v>118</v>
      </c>
      <c r="D100" s="5">
        <v>2883780819</v>
      </c>
      <c r="E100" s="5">
        <v>4555738156</v>
      </c>
      <c r="F100" s="5">
        <v>6754673867</v>
      </c>
      <c r="G100" s="5">
        <v>10271232884</v>
      </c>
      <c r="I100" s="5">
        <v>6754673867</v>
      </c>
      <c r="J100" s="5">
        <v>1761879610</v>
      </c>
      <c r="M100" s="5">
        <v>174868692</v>
      </c>
      <c r="N100" s="5">
        <v>387200153</v>
      </c>
    </row>
    <row r="101" spans="3:14" ht="15.5" x14ac:dyDescent="0.35">
      <c r="C101" t="s">
        <v>481</v>
      </c>
      <c r="L101" s="5">
        <v>42764800</v>
      </c>
      <c r="M101" s="5">
        <v>170829640</v>
      </c>
    </row>
    <row r="102" spans="3:14" ht="15.5" x14ac:dyDescent="0.35">
      <c r="C102" t="s">
        <v>255</v>
      </c>
      <c r="D102" s="5">
        <v>19738995147</v>
      </c>
      <c r="E102" s="5">
        <v>22555033775</v>
      </c>
      <c r="F102" s="5">
        <v>26815000000</v>
      </c>
      <c r="G102" s="5">
        <v>25672166379</v>
      </c>
      <c r="I102" s="5">
        <v>26815000000</v>
      </c>
      <c r="J102" s="5">
        <v>21920386958</v>
      </c>
      <c r="K102" s="5">
        <v>8449964947</v>
      </c>
      <c r="L102" s="5">
        <v>16048903889</v>
      </c>
      <c r="M102" s="5">
        <v>17025987222</v>
      </c>
    </row>
    <row r="103" spans="3:14" ht="15.5" x14ac:dyDescent="0.35">
      <c r="C103" t="s">
        <v>122</v>
      </c>
      <c r="D103" s="5">
        <v>6090051743</v>
      </c>
      <c r="E103" s="5">
        <v>7686162502</v>
      </c>
      <c r="F103" s="5">
        <v>9780050768</v>
      </c>
      <c r="G103" s="5">
        <v>13516333575</v>
      </c>
      <c r="I103" s="5">
        <v>9625028288</v>
      </c>
      <c r="J103" s="5">
        <v>4462591002</v>
      </c>
      <c r="K103" s="5">
        <v>2053102553</v>
      </c>
      <c r="L103" s="5">
        <v>1480343865</v>
      </c>
      <c r="M103" s="5">
        <v>1065631438</v>
      </c>
      <c r="N103" s="5">
        <v>4346754480</v>
      </c>
    </row>
    <row r="104" spans="3:14" ht="15.5" x14ac:dyDescent="0.35">
      <c r="C104" t="s">
        <v>123</v>
      </c>
      <c r="D104" s="5">
        <v>6090051743</v>
      </c>
      <c r="E104" s="5">
        <v>7686162502</v>
      </c>
      <c r="F104" s="5">
        <v>9780050768</v>
      </c>
      <c r="G104" s="5">
        <v>13516333575</v>
      </c>
      <c r="I104" s="5">
        <v>9625028288</v>
      </c>
      <c r="J104" s="5">
        <v>4462591002</v>
      </c>
      <c r="K104" s="5">
        <v>2053102553</v>
      </c>
      <c r="L104" s="5">
        <v>1480343865</v>
      </c>
      <c r="M104" s="5">
        <v>1065631438</v>
      </c>
      <c r="N104" s="5">
        <v>4346754480</v>
      </c>
    </row>
    <row r="105" spans="3:14" ht="15.5" x14ac:dyDescent="0.35">
      <c r="C105" t="s">
        <v>1583</v>
      </c>
      <c r="L105" s="5">
        <v>1500000</v>
      </c>
      <c r="M105" s="5">
        <v>135944376</v>
      </c>
      <c r="N105" s="5">
        <v>2913256633</v>
      </c>
    </row>
    <row r="106" spans="3:14" ht="15.5" x14ac:dyDescent="0.35">
      <c r="C106" t="s">
        <v>124</v>
      </c>
      <c r="D106" s="5">
        <v>70602450756</v>
      </c>
      <c r="E106" s="5">
        <v>83380655202</v>
      </c>
      <c r="F106" s="5">
        <v>89763314330</v>
      </c>
      <c r="G106" s="5">
        <v>104640965079</v>
      </c>
      <c r="I106" s="5">
        <v>89608291850</v>
      </c>
      <c r="J106" s="5">
        <v>33928277798</v>
      </c>
      <c r="K106" s="5">
        <v>22795229473</v>
      </c>
      <c r="L106" s="5">
        <v>23454375161</v>
      </c>
      <c r="M106" s="5">
        <v>39114419972</v>
      </c>
      <c r="N106" s="5">
        <v>23693239581</v>
      </c>
    </row>
    <row r="107" spans="3:14" ht="15.5" x14ac:dyDescent="0.35">
      <c r="C107" t="s">
        <v>125</v>
      </c>
    </row>
    <row r="108" spans="3:14" ht="15.5" x14ac:dyDescent="0.35">
      <c r="C108" t="s">
        <v>126</v>
      </c>
      <c r="D108" s="5">
        <v>65747500000</v>
      </c>
      <c r="E108" s="5">
        <v>65747500000</v>
      </c>
      <c r="F108" s="5">
        <v>65690000000</v>
      </c>
      <c r="G108" s="5">
        <v>65690000000</v>
      </c>
      <c r="I108" s="5">
        <v>65690000000</v>
      </c>
      <c r="J108" s="5">
        <v>65625000000</v>
      </c>
      <c r="K108" s="5">
        <v>52500000000</v>
      </c>
      <c r="L108" s="5">
        <v>52500000000</v>
      </c>
      <c r="M108" s="5">
        <v>7000000000</v>
      </c>
      <c r="N108" s="5">
        <v>2500000000</v>
      </c>
    </row>
    <row r="109" spans="3:14" ht="15.5" x14ac:dyDescent="0.35">
      <c r="C109" t="s">
        <v>127</v>
      </c>
      <c r="D109" s="5">
        <v>55513387396</v>
      </c>
      <c r="E109" s="5">
        <v>55513387396</v>
      </c>
      <c r="F109" s="5">
        <v>55223012396</v>
      </c>
      <c r="G109" s="5">
        <v>55223012396</v>
      </c>
      <c r="I109" s="5">
        <v>55223012396</v>
      </c>
      <c r="J109" s="5">
        <v>55125512396</v>
      </c>
      <c r="K109" s="5">
        <v>827482342</v>
      </c>
      <c r="L109" s="5">
        <v>827482342</v>
      </c>
      <c r="M109" s="5">
        <v>-2324429894</v>
      </c>
      <c r="N109" s="5">
        <v>-2367254277</v>
      </c>
    </row>
    <row r="110" spans="3:14" ht="15.5" x14ac:dyDescent="0.35">
      <c r="C110" t="s">
        <v>128</v>
      </c>
      <c r="D110" s="5">
        <v>68695839135</v>
      </c>
      <c r="E110" s="5">
        <v>82425566295</v>
      </c>
      <c r="F110" s="5">
        <v>71489851542</v>
      </c>
      <c r="G110" s="5">
        <v>48566378862</v>
      </c>
      <c r="I110" s="5">
        <v>71489851542</v>
      </c>
      <c r="J110" s="5">
        <v>28814141929</v>
      </c>
      <c r="K110" s="5">
        <v>22116477084</v>
      </c>
      <c r="L110" s="5">
        <v>16147557902</v>
      </c>
      <c r="M110" s="5">
        <v>28114556135</v>
      </c>
      <c r="N110" s="5">
        <v>12419272608</v>
      </c>
    </row>
    <row r="111" spans="3:14" ht="15.5" x14ac:dyDescent="0.35">
      <c r="C111" t="s">
        <v>257</v>
      </c>
      <c r="D111" s="5">
        <v>14000000000</v>
      </c>
      <c r="E111" s="5">
        <v>3016000000</v>
      </c>
      <c r="F111" s="5">
        <v>3016000000</v>
      </c>
      <c r="G111" s="5">
        <v>3016000000</v>
      </c>
      <c r="I111" s="5">
        <v>3016000000</v>
      </c>
      <c r="J111" s="5">
        <v>350000000</v>
      </c>
      <c r="K111" s="5">
        <v>150000000</v>
      </c>
    </row>
    <row r="112" spans="3:14" ht="15.5" x14ac:dyDescent="0.35">
      <c r="C112" t="s">
        <v>258</v>
      </c>
      <c r="D112" s="5">
        <v>54695839135</v>
      </c>
      <c r="E112" s="5">
        <v>79409566295</v>
      </c>
      <c r="F112" s="5">
        <v>68473851542</v>
      </c>
      <c r="G112" s="5">
        <v>45550378862</v>
      </c>
      <c r="I112" s="5">
        <v>68473851542</v>
      </c>
      <c r="J112" s="5">
        <v>28464141929</v>
      </c>
      <c r="K112" s="5">
        <v>21966477084</v>
      </c>
      <c r="L112" s="5">
        <v>16147557902</v>
      </c>
      <c r="M112" s="5">
        <v>28114556135</v>
      </c>
      <c r="N112" s="5">
        <v>12419272608</v>
      </c>
    </row>
    <row r="113" spans="2:14" ht="15.5" x14ac:dyDescent="0.35">
      <c r="C113" t="s">
        <v>259</v>
      </c>
      <c r="D113" s="5">
        <v>68695839135</v>
      </c>
      <c r="E113" s="5">
        <v>82425566295</v>
      </c>
      <c r="F113" s="5">
        <v>71489851542</v>
      </c>
      <c r="G113" s="5">
        <v>48566378862</v>
      </c>
      <c r="I113" s="5">
        <v>71489851542</v>
      </c>
      <c r="J113" s="5">
        <v>28814141929</v>
      </c>
      <c r="K113" s="5">
        <v>22116477084</v>
      </c>
      <c r="L113" s="5">
        <v>16147557902</v>
      </c>
      <c r="M113" s="5">
        <v>28114556135</v>
      </c>
      <c r="N113" s="5">
        <v>12419272608</v>
      </c>
    </row>
    <row r="114" spans="2:14" ht="15.5" x14ac:dyDescent="0.35">
      <c r="C114" t="s">
        <v>260</v>
      </c>
      <c r="D114" s="5">
        <v>195351743</v>
      </c>
      <c r="E114" s="5">
        <v>195507417</v>
      </c>
      <c r="F114" s="5">
        <v>195720240</v>
      </c>
      <c r="G114" s="5">
        <v>167627816</v>
      </c>
      <c r="I114" s="5">
        <v>195720240</v>
      </c>
      <c r="J114" s="5">
        <v>180907863</v>
      </c>
      <c r="K114" s="5">
        <v>175524088</v>
      </c>
      <c r="L114" s="5">
        <v>175081818</v>
      </c>
      <c r="M114" s="5">
        <v>4787764503</v>
      </c>
      <c r="N114" s="5">
        <v>1178546918</v>
      </c>
    </row>
    <row r="115" spans="2:14" ht="15.5" x14ac:dyDescent="0.35">
      <c r="C115" t="s">
        <v>10</v>
      </c>
      <c r="D115" s="5">
        <v>190187673760</v>
      </c>
      <c r="E115" s="5">
        <v>203917556594</v>
      </c>
      <c r="F115" s="5">
        <v>192634179664</v>
      </c>
      <c r="G115" s="5">
        <v>169693213962</v>
      </c>
      <c r="I115" s="5">
        <v>192634179664</v>
      </c>
      <c r="J115" s="5">
        <v>149791757076</v>
      </c>
      <c r="K115" s="5">
        <v>75703444469</v>
      </c>
      <c r="L115" s="5">
        <v>69754569998</v>
      </c>
      <c r="M115" s="5">
        <v>53292125867</v>
      </c>
      <c r="N115" s="5">
        <v>17958512492</v>
      </c>
    </row>
    <row r="116" spans="2:14" ht="15.5" x14ac:dyDescent="0.35">
      <c r="C116" t="s">
        <v>129</v>
      </c>
      <c r="D116" s="5">
        <v>260790124516</v>
      </c>
      <c r="E116" s="5">
        <v>287298211796</v>
      </c>
      <c r="F116" s="5">
        <v>282397493994</v>
      </c>
      <c r="G116" s="5">
        <v>274334179041</v>
      </c>
      <c r="I116" s="5">
        <v>282242471514</v>
      </c>
      <c r="J116" s="5">
        <v>183720034874</v>
      </c>
      <c r="K116" s="5">
        <v>98498673942</v>
      </c>
      <c r="L116" s="5">
        <v>93208945159</v>
      </c>
      <c r="M116" s="5">
        <v>92406545839</v>
      </c>
      <c r="N116" s="5">
        <v>41651752073</v>
      </c>
    </row>
    <row r="117" spans="2:14" ht="15.5" x14ac:dyDescent="0.35">
      <c r="C117" t="s">
        <v>130</v>
      </c>
      <c r="D117" s="5">
        <v>3284500000</v>
      </c>
      <c r="E117" s="5">
        <v>3284500000</v>
      </c>
      <c r="F117" s="5">
        <v>3284500000</v>
      </c>
      <c r="G117" s="5">
        <v>3284500000</v>
      </c>
      <c r="I117" s="5">
        <v>3284500000</v>
      </c>
      <c r="J117" s="5">
        <v>3284500000</v>
      </c>
      <c r="K117" s="5">
        <v>2625000000</v>
      </c>
      <c r="L117" s="5">
        <v>52500</v>
      </c>
      <c r="M117" s="5">
        <v>7000</v>
      </c>
      <c r="N117" s="5">
        <v>2500</v>
      </c>
    </row>
    <row r="119" spans="2:14" ht="15.5" x14ac:dyDescent="0.35">
      <c r="B119" t="s">
        <v>131</v>
      </c>
      <c r="C119" t="s">
        <v>132</v>
      </c>
      <c r="D119" s="5">
        <v>-15211831589</v>
      </c>
      <c r="E119" s="5">
        <v>-4545114559</v>
      </c>
      <c r="F119" s="5">
        <v>-16574478480</v>
      </c>
      <c r="G119" s="5">
        <v>957810230</v>
      </c>
      <c r="I119" s="5">
        <v>30370735733</v>
      </c>
      <c r="J119" s="5">
        <v>-46834686196</v>
      </c>
      <c r="K119" s="5">
        <v>-260922075</v>
      </c>
      <c r="L119" s="5">
        <v>19142650651</v>
      </c>
      <c r="M119" s="5">
        <v>29919456536</v>
      </c>
      <c r="N119" s="5">
        <v>12140891981</v>
      </c>
    </row>
    <row r="120" spans="2:14" ht="15.5" x14ac:dyDescent="0.35">
      <c r="C120" t="s">
        <v>133</v>
      </c>
      <c r="D120" s="5">
        <v>13072879610</v>
      </c>
      <c r="E120" s="5">
        <v>30410307834</v>
      </c>
      <c r="F120" s="5">
        <v>164674721460</v>
      </c>
      <c r="G120" s="5">
        <v>48186622487</v>
      </c>
      <c r="I120" s="5">
        <v>353296481061</v>
      </c>
      <c r="J120" s="5">
        <v>95607562318</v>
      </c>
      <c r="K120" s="5">
        <v>59090457752</v>
      </c>
      <c r="L120" s="5">
        <v>89133533835</v>
      </c>
      <c r="M120" s="5">
        <v>98346778208</v>
      </c>
      <c r="N120" s="5">
        <v>73218340292</v>
      </c>
    </row>
    <row r="121" spans="2:14" ht="15.5" x14ac:dyDescent="0.35">
      <c r="C121" t="s">
        <v>134</v>
      </c>
      <c r="D121" s="5">
        <v>-36135650713</v>
      </c>
      <c r="E121" s="5">
        <v>-35094257247</v>
      </c>
      <c r="F121" s="5">
        <v>-299515953717</v>
      </c>
      <c r="G121" s="5">
        <v>86907739083</v>
      </c>
      <c r="I121" s="5">
        <v>-299515953717</v>
      </c>
      <c r="J121" s="5">
        <v>-139423362492</v>
      </c>
      <c r="K121" s="5">
        <v>-59904040891</v>
      </c>
      <c r="L121" s="5">
        <v>-55617398131</v>
      </c>
      <c r="M121" s="5">
        <v>-63219952450</v>
      </c>
      <c r="N121" s="5">
        <v>-52457277456</v>
      </c>
    </row>
    <row r="122" spans="2:14" ht="15.5" x14ac:dyDescent="0.35">
      <c r="C122" t="s">
        <v>328</v>
      </c>
      <c r="D122" s="5">
        <v>8389549537</v>
      </c>
      <c r="E122" s="5">
        <v>1457095690</v>
      </c>
      <c r="F122" s="5">
        <v>-9456373626</v>
      </c>
      <c r="G122" s="5">
        <v>-1256196081</v>
      </c>
      <c r="I122" s="5">
        <v>-10012800050</v>
      </c>
      <c r="J122" s="5">
        <v>-416166357</v>
      </c>
      <c r="K122" s="5">
        <v>316663097</v>
      </c>
      <c r="L122" s="5">
        <v>-14503344060</v>
      </c>
      <c r="M122" s="5">
        <v>-5357922888</v>
      </c>
      <c r="N122" s="5">
        <v>-9039873354</v>
      </c>
    </row>
    <row r="123" spans="2:14" ht="15.5" x14ac:dyDescent="0.35">
      <c r="C123" t="s">
        <v>263</v>
      </c>
      <c r="D123" s="5">
        <v>-548659889</v>
      </c>
      <c r="E123" s="5">
        <v>-1339457965</v>
      </c>
      <c r="F123" s="5">
        <v>-7781518893</v>
      </c>
      <c r="G123" s="5">
        <v>2483347780</v>
      </c>
      <c r="I123" s="5">
        <v>-13668984058</v>
      </c>
      <c r="J123" s="5">
        <v>-2959019824</v>
      </c>
    </row>
    <row r="124" spans="2:14" ht="15.5" x14ac:dyDescent="0.35">
      <c r="C124" t="s">
        <v>1584</v>
      </c>
      <c r="F124" s="5">
        <v>134767167559</v>
      </c>
      <c r="G124" s="5">
        <v>-134767167559</v>
      </c>
      <c r="J124" s="5">
        <v>128052642</v>
      </c>
    </row>
    <row r="125" spans="2:14" ht="15.5" x14ac:dyDescent="0.35">
      <c r="C125" t="s">
        <v>261</v>
      </c>
      <c r="D125" s="5">
        <v>31246995</v>
      </c>
      <c r="F125" s="5">
        <v>28771425</v>
      </c>
      <c r="G125" s="5">
        <v>112171832</v>
      </c>
      <c r="I125" s="5">
        <v>271992497</v>
      </c>
      <c r="J125" s="5">
        <v>530630834</v>
      </c>
      <c r="K125" s="5">
        <v>275476497</v>
      </c>
      <c r="L125" s="5">
        <v>129859007</v>
      </c>
      <c r="M125" s="5">
        <v>150553666</v>
      </c>
      <c r="N125" s="5">
        <v>419702499</v>
      </c>
    </row>
    <row r="126" spans="2:14" ht="15.5" x14ac:dyDescent="0.35">
      <c r="C126" t="s">
        <v>265</v>
      </c>
      <c r="D126" s="5">
        <v>-1520035035</v>
      </c>
      <c r="E126" s="5">
        <v>-1087300550</v>
      </c>
      <c r="F126" s="5">
        <v>-2494045741</v>
      </c>
      <c r="G126" s="5">
        <v>662273465</v>
      </c>
      <c r="I126" s="5">
        <v>-2494045741</v>
      </c>
    </row>
    <row r="127" spans="2:14" ht="15.5" x14ac:dyDescent="0.35">
      <c r="C127" t="s">
        <v>245</v>
      </c>
    </row>
    <row r="128" spans="2:14" ht="15.5" x14ac:dyDescent="0.35">
      <c r="C128" t="s">
        <v>139</v>
      </c>
      <c r="D128" s="5">
        <v>19240746476</v>
      </c>
      <c r="E128" s="5">
        <v>-5122413291</v>
      </c>
      <c r="F128" s="5">
        <v>-591497200</v>
      </c>
      <c r="G128" s="5">
        <v>15898330732</v>
      </c>
      <c r="I128" s="5">
        <v>13630342680</v>
      </c>
      <c r="J128" s="5">
        <v>79548397772</v>
      </c>
      <c r="K128" s="5">
        <v>-7687754812</v>
      </c>
      <c r="L128" s="5">
        <v>8397306198</v>
      </c>
      <c r="M128" s="5">
        <v>21799353600</v>
      </c>
      <c r="N128" s="5">
        <v>-18000000000</v>
      </c>
    </row>
    <row r="129" spans="3:14" ht="15.5" x14ac:dyDescent="0.35">
      <c r="C129" t="s">
        <v>140</v>
      </c>
      <c r="D129" s="5">
        <v>-6187214808</v>
      </c>
      <c r="E129" s="5">
        <v>-2268407890</v>
      </c>
      <c r="F129" s="5">
        <v>18307202776</v>
      </c>
      <c r="G129" s="5">
        <v>-7521215376</v>
      </c>
      <c r="I129" s="5">
        <v>-52938121800</v>
      </c>
      <c r="J129" s="5">
        <v>-16613936755</v>
      </c>
      <c r="K129" s="5">
        <v>-9282683650</v>
      </c>
      <c r="L129" s="5">
        <v>-48710856315</v>
      </c>
      <c r="M129" s="5">
        <v>-7040441812</v>
      </c>
      <c r="N129" s="5">
        <v>-7463817262</v>
      </c>
    </row>
    <row r="130" spans="3:14" ht="15.5" x14ac:dyDescent="0.35">
      <c r="C130" t="s">
        <v>143</v>
      </c>
      <c r="D130" s="5">
        <v>-6187214808</v>
      </c>
      <c r="E130" s="5">
        <v>-2268407890</v>
      </c>
      <c r="F130" s="5">
        <v>24446208034</v>
      </c>
      <c r="G130" s="5">
        <v>-13521220634</v>
      </c>
      <c r="I130" s="5">
        <v>-46799121800</v>
      </c>
      <c r="J130" s="5">
        <v>-16213936755</v>
      </c>
      <c r="K130" s="5">
        <v>-9340050317</v>
      </c>
      <c r="L130" s="5">
        <v>-13678785211</v>
      </c>
      <c r="M130" s="5">
        <v>-7171122641</v>
      </c>
      <c r="N130" s="5">
        <v>-4339973635</v>
      </c>
    </row>
    <row r="131" spans="3:14" ht="15.5" x14ac:dyDescent="0.35">
      <c r="C131" t="s">
        <v>483</v>
      </c>
      <c r="F131" s="5">
        <v>-139000000</v>
      </c>
      <c r="I131" s="5">
        <v>-139000000</v>
      </c>
    </row>
    <row r="132" spans="3:14" ht="15.5" x14ac:dyDescent="0.35">
      <c r="C132" t="s">
        <v>1585</v>
      </c>
      <c r="N132" s="5">
        <v>-760210838</v>
      </c>
    </row>
    <row r="133" spans="3:14" ht="15.5" x14ac:dyDescent="0.35">
      <c r="C133" t="s">
        <v>1586</v>
      </c>
      <c r="L133" s="5">
        <v>-34970516500</v>
      </c>
    </row>
    <row r="134" spans="3:14" ht="15.5" x14ac:dyDescent="0.35">
      <c r="C134" t="s">
        <v>333</v>
      </c>
      <c r="K134" s="5">
        <v>57366667</v>
      </c>
      <c r="L134" s="5">
        <v>124000000</v>
      </c>
      <c r="M134" s="5">
        <v>130680829</v>
      </c>
    </row>
    <row r="135" spans="3:14" ht="15.5" x14ac:dyDescent="0.35">
      <c r="C135" t="s">
        <v>1587</v>
      </c>
      <c r="N135" s="5">
        <v>-2363632789</v>
      </c>
    </row>
    <row r="136" spans="3:14" ht="15.5" x14ac:dyDescent="0.35">
      <c r="C136" t="s">
        <v>1588</v>
      </c>
      <c r="L136" s="5">
        <v>-183762968</v>
      </c>
    </row>
    <row r="137" spans="3:14" ht="15.5" x14ac:dyDescent="0.35">
      <c r="C137" t="s">
        <v>1589</v>
      </c>
      <c r="F137" s="5">
        <v>-6000005258</v>
      </c>
      <c r="G137" s="5">
        <v>6000005258</v>
      </c>
      <c r="I137" s="5">
        <v>-6000000000</v>
      </c>
      <c r="J137" s="5">
        <v>-400000000</v>
      </c>
    </row>
    <row r="138" spans="3:14" ht="15.5" x14ac:dyDescent="0.35">
      <c r="C138" t="s">
        <v>1590</v>
      </c>
      <c r="L138" s="5">
        <v>-1791636</v>
      </c>
    </row>
    <row r="139" spans="3:14" ht="15.5" x14ac:dyDescent="0.35">
      <c r="C139" t="s">
        <v>148</v>
      </c>
      <c r="D139" s="5">
        <v>19240746476</v>
      </c>
      <c r="E139" s="5">
        <v>-5122413291</v>
      </c>
      <c r="F139" s="5">
        <v>-591497200</v>
      </c>
      <c r="G139" s="5">
        <v>15898330732</v>
      </c>
      <c r="I139" s="5">
        <v>13630342680</v>
      </c>
      <c r="J139" s="5">
        <v>79548397772</v>
      </c>
      <c r="K139" s="5">
        <v>-7687754812</v>
      </c>
      <c r="L139" s="5">
        <v>8397306198</v>
      </c>
      <c r="M139" s="5">
        <v>21799353600</v>
      </c>
      <c r="N139" s="5">
        <v>-18000000000</v>
      </c>
    </row>
    <row r="140" spans="3:14" ht="15.5" x14ac:dyDescent="0.35">
      <c r="C140" t="s">
        <v>532</v>
      </c>
      <c r="L140" s="5">
        <v>16000000000</v>
      </c>
      <c r="M140" s="5">
        <v>17000000000</v>
      </c>
    </row>
    <row r="141" spans="3:14" ht="15.5" x14ac:dyDescent="0.35">
      <c r="C141" t="s">
        <v>428</v>
      </c>
      <c r="E141" s="5">
        <v>347875000</v>
      </c>
      <c r="F141" s="5">
        <v>97500000</v>
      </c>
      <c r="G141" s="5">
        <v>-97500000</v>
      </c>
      <c r="I141" s="5">
        <v>162500000</v>
      </c>
      <c r="J141" s="5">
        <v>13125000000</v>
      </c>
    </row>
    <row r="142" spans="3:14" ht="15.5" x14ac:dyDescent="0.35">
      <c r="C142" t="s">
        <v>384</v>
      </c>
      <c r="L142" s="5">
        <v>-17000000000</v>
      </c>
      <c r="N142" s="5">
        <v>-18000000000</v>
      </c>
    </row>
    <row r="143" spans="3:14" ht="15.5" x14ac:dyDescent="0.35">
      <c r="C143" t="s">
        <v>459</v>
      </c>
      <c r="D143" s="5">
        <v>645000000</v>
      </c>
      <c r="E143" s="5">
        <v>1459500000</v>
      </c>
      <c r="F143" s="5">
        <v>15326183017</v>
      </c>
      <c r="I143" s="5">
        <v>15326183017</v>
      </c>
    </row>
    <row r="144" spans="3:14" ht="15.5" x14ac:dyDescent="0.35">
      <c r="C144" t="s">
        <v>1442</v>
      </c>
      <c r="D144" s="5">
        <v>22000000000</v>
      </c>
    </row>
    <row r="145" spans="2:14" ht="15.5" x14ac:dyDescent="0.35">
      <c r="C145" t="s">
        <v>371</v>
      </c>
      <c r="D145" s="5">
        <v>293734584</v>
      </c>
      <c r="E145" s="5">
        <v>4090920658</v>
      </c>
      <c r="F145" s="5">
        <v>16104682136</v>
      </c>
      <c r="G145" s="5">
        <v>17114752654</v>
      </c>
      <c r="I145" s="5">
        <v>44590374681</v>
      </c>
      <c r="J145" s="5">
        <v>38435694327</v>
      </c>
      <c r="K145" s="5">
        <v>16879203022</v>
      </c>
    </row>
    <row r="146" spans="2:14" ht="15.5" x14ac:dyDescent="0.35">
      <c r="C146" t="s">
        <v>372</v>
      </c>
      <c r="D146" s="5">
        <v>160057976</v>
      </c>
      <c r="E146" s="5">
        <v>-7759966225</v>
      </c>
      <c r="F146" s="5">
        <v>-13300337619</v>
      </c>
      <c r="G146" s="5">
        <v>-2940917038</v>
      </c>
      <c r="I146" s="5">
        <v>-38034250743</v>
      </c>
      <c r="J146" s="5">
        <v>-24662888999</v>
      </c>
      <c r="K146" s="5">
        <v>-24438663434</v>
      </c>
    </row>
    <row r="147" spans="2:14" ht="15.5" x14ac:dyDescent="0.35">
      <c r="C147" t="s">
        <v>339</v>
      </c>
      <c r="M147" s="5">
        <v>384883200</v>
      </c>
    </row>
    <row r="148" spans="2:14" ht="15.5" x14ac:dyDescent="0.35">
      <c r="C148" t="s">
        <v>289</v>
      </c>
      <c r="D148" s="5">
        <v>-2338011049</v>
      </c>
      <c r="E148" s="5">
        <v>-2173442174</v>
      </c>
      <c r="F148" s="5">
        <v>-16057628993</v>
      </c>
      <c r="G148" s="5">
        <v>1062221651</v>
      </c>
      <c r="I148" s="5">
        <v>-3583468534</v>
      </c>
      <c r="J148" s="5">
        <v>-1391876832</v>
      </c>
      <c r="K148" s="5">
        <v>-128294400</v>
      </c>
      <c r="L148" s="5">
        <v>-128294400</v>
      </c>
      <c r="M148" s="5">
        <v>-85529600</v>
      </c>
    </row>
    <row r="149" spans="2:14" ht="15.5" x14ac:dyDescent="0.35">
      <c r="C149" t="s">
        <v>343</v>
      </c>
      <c r="F149" s="5">
        <v>-170350000</v>
      </c>
      <c r="I149" s="5">
        <v>-366250000</v>
      </c>
      <c r="J149" s="5">
        <v>-255560778</v>
      </c>
    </row>
    <row r="150" spans="2:14" ht="15.5" x14ac:dyDescent="0.35">
      <c r="C150" t="s">
        <v>1558</v>
      </c>
      <c r="I150" s="5">
        <v>-1970700000</v>
      </c>
      <c r="L150" s="5">
        <v>-3674399402</v>
      </c>
    </row>
    <row r="151" spans="2:14" ht="15.5" x14ac:dyDescent="0.35">
      <c r="C151" t="s">
        <v>1591</v>
      </c>
      <c r="F151" s="5">
        <v>-97500000</v>
      </c>
      <c r="G151" s="5">
        <v>97500000</v>
      </c>
      <c r="J151" s="5">
        <v>54298030054</v>
      </c>
    </row>
    <row r="152" spans="2:14" ht="15.5" x14ac:dyDescent="0.35">
      <c r="C152" t="s">
        <v>279</v>
      </c>
      <c r="L152" s="5">
        <v>13200000000</v>
      </c>
      <c r="M152" s="5">
        <v>4500000000</v>
      </c>
    </row>
    <row r="153" spans="2:14" ht="15.5" x14ac:dyDescent="0.35">
      <c r="C153" t="s">
        <v>157</v>
      </c>
      <c r="D153" s="5">
        <v>-2158299921</v>
      </c>
      <c r="E153" s="5">
        <v>-11935935740</v>
      </c>
      <c r="F153" s="5">
        <v>1141227096</v>
      </c>
      <c r="G153" s="5">
        <v>9334925586</v>
      </c>
      <c r="I153" s="5">
        <v>-8937043387</v>
      </c>
      <c r="J153" s="5">
        <v>16099774821</v>
      </c>
      <c r="K153" s="5">
        <v>-17231360537</v>
      </c>
      <c r="L153" s="5">
        <v>-21170899466</v>
      </c>
      <c r="M153" s="5">
        <v>44678368324</v>
      </c>
      <c r="N153" s="5">
        <v>-13322925281</v>
      </c>
    </row>
    <row r="154" spans="2:14" ht="15.5" x14ac:dyDescent="0.35">
      <c r="C154" t="s">
        <v>290</v>
      </c>
    </row>
    <row r="155" spans="2:14" ht="15.5" x14ac:dyDescent="0.35">
      <c r="C155" t="s">
        <v>158</v>
      </c>
      <c r="E155" s="5">
        <v>16353855875</v>
      </c>
      <c r="I155" s="5">
        <v>25290899262</v>
      </c>
      <c r="J155" s="5">
        <v>9191124442</v>
      </c>
      <c r="K155" s="5">
        <v>26422484979</v>
      </c>
      <c r="L155" s="5">
        <v>47593384445</v>
      </c>
      <c r="M155" s="5">
        <v>2915016121</v>
      </c>
      <c r="N155" s="5">
        <v>16237941402</v>
      </c>
    </row>
    <row r="156" spans="2:14" ht="15.5" x14ac:dyDescent="0.35">
      <c r="C156" t="s">
        <v>159</v>
      </c>
      <c r="D156" s="5">
        <v>-2158299921</v>
      </c>
      <c r="E156" s="5">
        <v>4417920135</v>
      </c>
      <c r="F156" s="5">
        <v>1141227096</v>
      </c>
      <c r="G156" s="5">
        <v>9334925586</v>
      </c>
      <c r="I156" s="5">
        <v>16353855875</v>
      </c>
      <c r="J156" s="5">
        <v>25290899263</v>
      </c>
      <c r="K156" s="5">
        <v>9191124442</v>
      </c>
      <c r="L156" s="5">
        <v>26422484979</v>
      </c>
      <c r="M156" s="5">
        <v>47593384445</v>
      </c>
      <c r="N156" s="5">
        <v>2915016121</v>
      </c>
    </row>
    <row r="158" spans="2:14" ht="15.5" x14ac:dyDescent="0.35">
      <c r="B158" t="s">
        <v>160</v>
      </c>
      <c r="C158" t="s">
        <v>12</v>
      </c>
      <c r="D158" s="5">
        <v>3280000000</v>
      </c>
      <c r="E158" s="5">
        <v>3280000000</v>
      </c>
      <c r="F158" s="5">
        <v>3280000000</v>
      </c>
      <c r="G158" s="5">
        <v>3280000000</v>
      </c>
      <c r="I158" s="5">
        <v>3280000000</v>
      </c>
      <c r="J158" s="5">
        <v>3280000000</v>
      </c>
      <c r="K158" s="5">
        <v>2620000000</v>
      </c>
      <c r="L158" s="5">
        <v>0</v>
      </c>
      <c r="M158" s="5">
        <v>0</v>
      </c>
      <c r="N158" s="5">
        <v>0</v>
      </c>
    </row>
    <row r="159" spans="2:14" ht="15.5" x14ac:dyDescent="0.35">
      <c r="C159" t="s">
        <v>161</v>
      </c>
      <c r="D159" s="6">
        <v>-4.18</v>
      </c>
      <c r="E159" s="6">
        <v>3.33</v>
      </c>
      <c r="F159" s="6">
        <v>6.99</v>
      </c>
      <c r="G159" s="6">
        <v>3.52</v>
      </c>
    </row>
    <row r="160" spans="2:14" ht="15.5" x14ac:dyDescent="0.35">
      <c r="C160" t="s">
        <v>162</v>
      </c>
      <c r="D160" s="6">
        <v>-24.16</v>
      </c>
      <c r="E160" s="6">
        <v>36.64</v>
      </c>
      <c r="F160" s="6">
        <v>17.739999999999998</v>
      </c>
      <c r="G160" s="6">
        <v>37.22</v>
      </c>
    </row>
    <row r="161" spans="3:7" ht="15.5" x14ac:dyDescent="0.35">
      <c r="C161" t="s">
        <v>61</v>
      </c>
      <c r="D161" s="6">
        <v>26.93</v>
      </c>
      <c r="E161" s="6">
        <v>5.32</v>
      </c>
      <c r="F161" s="6">
        <v>2.52</v>
      </c>
      <c r="G161" s="6">
        <v>5.95</v>
      </c>
    </row>
    <row r="162" spans="3:7" ht="15.5" x14ac:dyDescent="0.35">
      <c r="C162" t="s">
        <v>163</v>
      </c>
      <c r="D162" s="5">
        <v>-7510000000</v>
      </c>
      <c r="E162" s="5">
        <v>16290000000</v>
      </c>
      <c r="F162" s="5">
        <v>24670000000</v>
      </c>
      <c r="G162" s="5">
        <v>19810000000</v>
      </c>
    </row>
    <row r="163" spans="3:7" ht="15.5" x14ac:dyDescent="0.35">
      <c r="C163" t="s">
        <v>164</v>
      </c>
      <c r="D163" s="6">
        <v>-4.1500000000000002E-2</v>
      </c>
      <c r="E163" s="6">
        <v>3.2199999999999999E-2</v>
      </c>
      <c r="F163" s="6">
        <v>7.4099999999999999E-2</v>
      </c>
      <c r="G163" s="6">
        <v>4.2199999999999994E-2</v>
      </c>
    </row>
    <row r="164" spans="3:7" ht="15.5" x14ac:dyDescent="0.35">
      <c r="C164" t="s">
        <v>165</v>
      </c>
      <c r="D164" s="6">
        <v>-7.2300000000000003E-2</v>
      </c>
      <c r="E164" s="6">
        <v>5.3699999999999998E-2</v>
      </c>
      <c r="F164" s="6">
        <v>0.1193</v>
      </c>
      <c r="G164" s="6">
        <v>6.83E-2</v>
      </c>
    </row>
    <row r="165" spans="3:7" ht="15.5" x14ac:dyDescent="0.35">
      <c r="C165" t="s">
        <v>166</v>
      </c>
      <c r="D165" s="6">
        <v>-4.5100000000000001E-2</v>
      </c>
      <c r="E165" s="6">
        <v>5.33E-2</v>
      </c>
      <c r="F165" s="6">
        <v>0.10310000000000001</v>
      </c>
      <c r="G165" s="6">
        <v>9.2499999999999999E-2</v>
      </c>
    </row>
    <row r="166" spans="3:7" ht="15.5" x14ac:dyDescent="0.35">
      <c r="C166" t="s">
        <v>167</v>
      </c>
    </row>
    <row r="167" spans="3:7" ht="15.5" x14ac:dyDescent="0.35">
      <c r="C167" t="s">
        <v>168</v>
      </c>
      <c r="D167" s="5">
        <v>190000000000</v>
      </c>
      <c r="E167" s="5">
        <v>204000000000</v>
      </c>
      <c r="F167" s="5">
        <v>193000000000</v>
      </c>
      <c r="G167" s="5">
        <v>170000000000</v>
      </c>
    </row>
    <row r="168" spans="3:7" ht="15.5" x14ac:dyDescent="0.35">
      <c r="C168" t="s">
        <v>169</v>
      </c>
      <c r="D168" s="6">
        <v>1.75</v>
      </c>
      <c r="E168" s="6">
        <v>1.97</v>
      </c>
      <c r="F168" s="6">
        <v>2.12</v>
      </c>
      <c r="G168" s="6">
        <v>2.54</v>
      </c>
    </row>
    <row r="169" spans="3:7" ht="15.5" x14ac:dyDescent="0.35">
      <c r="C169" t="s">
        <v>170</v>
      </c>
      <c r="D169" s="6">
        <v>57.85</v>
      </c>
      <c r="E169" s="6">
        <v>62.03</v>
      </c>
      <c r="F169" s="6">
        <v>58.59</v>
      </c>
      <c r="G169" s="6">
        <v>51.61</v>
      </c>
    </row>
    <row r="170" spans="3:7" ht="15.5" x14ac:dyDescent="0.35">
      <c r="C170" t="s">
        <v>171</v>
      </c>
      <c r="D170" s="6">
        <v>1.75</v>
      </c>
      <c r="E170" s="6">
        <v>1.97</v>
      </c>
      <c r="F170" s="6">
        <v>2.12</v>
      </c>
      <c r="G170" s="6">
        <v>2.54</v>
      </c>
    </row>
    <row r="171" spans="3:7" ht="15.5" x14ac:dyDescent="0.35">
      <c r="C171" t="s">
        <v>172</v>
      </c>
      <c r="D171" s="6">
        <v>57.81</v>
      </c>
      <c r="E171" s="6">
        <v>61.99</v>
      </c>
      <c r="F171" s="6">
        <v>58.55</v>
      </c>
      <c r="G171" s="6">
        <v>51.57</v>
      </c>
    </row>
    <row r="172" spans="3:7" ht="15.5" x14ac:dyDescent="0.35">
      <c r="C172" t="s">
        <v>173</v>
      </c>
      <c r="D172" s="5">
        <v>29000000000</v>
      </c>
      <c r="E172" s="5">
        <v>32000000000</v>
      </c>
      <c r="F172" s="5">
        <v>37000000000</v>
      </c>
      <c r="G172" s="5">
        <v>31000000000</v>
      </c>
    </row>
    <row r="173" spans="3:7" ht="15.5" x14ac:dyDescent="0.35">
      <c r="C173" t="s">
        <v>174</v>
      </c>
      <c r="D173" s="5">
        <v>3000000000</v>
      </c>
      <c r="E173" s="5">
        <v>5000000000</v>
      </c>
      <c r="F173" s="5">
        <v>7000000000</v>
      </c>
      <c r="G173" s="5">
        <v>10000000000</v>
      </c>
    </row>
    <row r="174" spans="3:7" ht="15.5" x14ac:dyDescent="0.35">
      <c r="C174" t="s">
        <v>175</v>
      </c>
      <c r="D174" s="5">
        <v>190000000000</v>
      </c>
      <c r="E174" s="5">
        <v>204000000000</v>
      </c>
      <c r="F174" s="5">
        <v>192000000000</v>
      </c>
      <c r="G174" s="5">
        <v>170000000000</v>
      </c>
    </row>
    <row r="175" spans="3:7" ht="15.5" x14ac:dyDescent="0.35">
      <c r="C175" t="s">
        <v>24</v>
      </c>
      <c r="D175" s="5">
        <v>32000000000</v>
      </c>
      <c r="E175" s="5">
        <v>37000000000</v>
      </c>
      <c r="F175" s="5">
        <v>43000000000</v>
      </c>
      <c r="G175" s="5">
        <v>41000000000</v>
      </c>
    </row>
    <row r="176" spans="3:7" ht="15.5" x14ac:dyDescent="0.35">
      <c r="C176" t="s">
        <v>21</v>
      </c>
      <c r="D176" s="5">
        <v>29000000000</v>
      </c>
      <c r="E176" s="5">
        <v>32000000000</v>
      </c>
      <c r="F176" s="5">
        <v>27000000000</v>
      </c>
      <c r="G176" s="5">
        <v>26000000000</v>
      </c>
    </row>
    <row r="177" spans="3:14" ht="15.5" x14ac:dyDescent="0.35">
      <c r="C177" t="s">
        <v>176</v>
      </c>
      <c r="D177" s="5">
        <v>121000000000</v>
      </c>
      <c r="E177" s="5">
        <v>121000000000</v>
      </c>
      <c r="F177" s="5">
        <v>87000000000</v>
      </c>
      <c r="G177" s="5">
        <v>58000000000</v>
      </c>
    </row>
    <row r="178" spans="3:14" ht="15.5" x14ac:dyDescent="0.35">
      <c r="C178" t="s">
        <v>177</v>
      </c>
      <c r="D178" s="5">
        <v>-15000000000</v>
      </c>
      <c r="E178" s="5">
        <v>-5000000000</v>
      </c>
      <c r="F178" s="5">
        <v>-17000000000</v>
      </c>
      <c r="G178" s="5">
        <v>1000000000</v>
      </c>
    </row>
    <row r="179" spans="3:14" ht="15.5" x14ac:dyDescent="0.35">
      <c r="C179" t="s">
        <v>178</v>
      </c>
      <c r="D179" s="5">
        <v>-6000000000</v>
      </c>
      <c r="E179" s="5">
        <v>-2000000000</v>
      </c>
      <c r="F179" s="5">
        <v>24000000000</v>
      </c>
      <c r="G179" s="5">
        <v>-14000000000</v>
      </c>
    </row>
    <row r="180" spans="3:14" ht="15.5" x14ac:dyDescent="0.35">
      <c r="C180" t="s">
        <v>13</v>
      </c>
      <c r="D180" s="5">
        <v>-21000000000</v>
      </c>
      <c r="E180" s="5">
        <v>-7000000000</v>
      </c>
      <c r="F180" s="5">
        <v>8000000000</v>
      </c>
      <c r="G180" s="5">
        <v>-13000000000</v>
      </c>
    </row>
    <row r="181" spans="3:14" ht="15.5" x14ac:dyDescent="0.35">
      <c r="C181" t="s">
        <v>16</v>
      </c>
      <c r="D181" s="6">
        <v>-6.52</v>
      </c>
      <c r="E181" s="6">
        <v>-2.0699999999999998</v>
      </c>
      <c r="F181" s="6">
        <v>2.4</v>
      </c>
      <c r="G181" s="6">
        <v>-3.83</v>
      </c>
    </row>
    <row r="182" spans="3:14" ht="15.5" x14ac:dyDescent="0.35">
      <c r="C182" t="s">
        <v>46</v>
      </c>
      <c r="I182" s="6">
        <v>13.59</v>
      </c>
      <c r="J182" s="6">
        <v>2.04</v>
      </c>
      <c r="K182" s="6">
        <v>2.27</v>
      </c>
      <c r="L182" s="6">
        <v>468574.69</v>
      </c>
      <c r="M182" s="6">
        <v>2242183.36</v>
      </c>
      <c r="N182" s="6">
        <v>4525516.53</v>
      </c>
    </row>
    <row r="183" spans="3:14" ht="15.5" x14ac:dyDescent="0.35">
      <c r="C183" t="s">
        <v>60</v>
      </c>
      <c r="I183" s="6">
        <v>9.1199999999999992</v>
      </c>
      <c r="J183" s="6">
        <v>24.51</v>
      </c>
      <c r="K183" s="5">
        <v>0</v>
      </c>
      <c r="L183" s="5">
        <v>0</v>
      </c>
      <c r="M183" s="5">
        <v>0</v>
      </c>
      <c r="N183" s="5">
        <v>0</v>
      </c>
    </row>
    <row r="184" spans="3:14" ht="15.5" x14ac:dyDescent="0.35">
      <c r="C184" t="s">
        <v>63</v>
      </c>
      <c r="I184" s="6">
        <v>1.22</v>
      </c>
      <c r="J184" s="6">
        <v>1.38</v>
      </c>
      <c r="K184" s="5">
        <v>0</v>
      </c>
      <c r="L184" s="5">
        <v>0</v>
      </c>
      <c r="M184" s="5">
        <v>0</v>
      </c>
      <c r="N184" s="5">
        <v>0</v>
      </c>
    </row>
    <row r="185" spans="3:14" ht="15.5" x14ac:dyDescent="0.35">
      <c r="C185" t="s">
        <v>179</v>
      </c>
      <c r="I185" s="5">
        <v>61820000000</v>
      </c>
      <c r="J185" s="5">
        <v>12060000000</v>
      </c>
      <c r="K185" s="5">
        <v>9470000000</v>
      </c>
      <c r="L185" s="5">
        <v>27960000000</v>
      </c>
      <c r="M185" s="5">
        <v>27340000000</v>
      </c>
      <c r="N185" s="6">
        <v>16059999999.999998</v>
      </c>
    </row>
    <row r="186" spans="3:14" ht="15.5" x14ac:dyDescent="0.35">
      <c r="C186" t="s">
        <v>180</v>
      </c>
      <c r="I186" s="6">
        <v>0.14410000000000001</v>
      </c>
      <c r="J186" s="6">
        <v>3.6299999999999999E-2</v>
      </c>
      <c r="K186" s="6">
        <v>5.5500000000000001E-2</v>
      </c>
      <c r="L186" s="6">
        <v>0.26269999999999999</v>
      </c>
      <c r="M186" s="6">
        <v>0.16889999999999999</v>
      </c>
      <c r="N186" s="6">
        <v>0.27160000000000001</v>
      </c>
    </row>
    <row r="187" spans="3:14" ht="15.5" x14ac:dyDescent="0.35">
      <c r="C187" t="s">
        <v>181</v>
      </c>
      <c r="I187" s="6">
        <v>0.23199999999999998</v>
      </c>
      <c r="J187" s="6">
        <v>4.4800000000000006E-2</v>
      </c>
      <c r="K187" s="6">
        <v>7.9000000000000001E-2</v>
      </c>
      <c r="L187" s="6">
        <v>0.35359999999999997</v>
      </c>
      <c r="M187" s="6">
        <v>0.3236</v>
      </c>
      <c r="N187" s="6">
        <v>0.67420000000000002</v>
      </c>
    </row>
    <row r="188" spans="3:14" ht="15.5" x14ac:dyDescent="0.35">
      <c r="C188" t="s">
        <v>182</v>
      </c>
      <c r="I188" s="6">
        <v>0.26280000000000003</v>
      </c>
      <c r="J188" s="6">
        <v>7.51E-2</v>
      </c>
      <c r="K188" s="6">
        <v>9.1400000000000009E-2</v>
      </c>
      <c r="L188" s="6">
        <v>0.42109999999999997</v>
      </c>
      <c r="M188" s="6">
        <v>0.68689999999999996</v>
      </c>
      <c r="N188" s="6">
        <v>1.3932</v>
      </c>
    </row>
    <row r="189" spans="3:14" ht="15.5" x14ac:dyDescent="0.35">
      <c r="C189" t="s">
        <v>183</v>
      </c>
    </row>
    <row r="190" spans="3:14" ht="15.5" x14ac:dyDescent="0.35">
      <c r="C190" t="s">
        <v>57</v>
      </c>
      <c r="I190" s="6">
        <v>2.12</v>
      </c>
      <c r="J190" s="6">
        <v>1.1000000000000001</v>
      </c>
      <c r="K190" s="5">
        <v>0</v>
      </c>
      <c r="L190" s="5">
        <v>0</v>
      </c>
      <c r="M190" s="5">
        <v>0</v>
      </c>
      <c r="N190" s="5">
        <v>0</v>
      </c>
    </row>
    <row r="191" spans="3:14" ht="15.5" x14ac:dyDescent="0.35">
      <c r="C191" t="s">
        <v>54</v>
      </c>
      <c r="I191" s="6">
        <v>58.59</v>
      </c>
      <c r="J191" s="6">
        <v>45.55</v>
      </c>
      <c r="K191" s="6">
        <v>28.77</v>
      </c>
      <c r="L191" s="6">
        <v>1325323.58</v>
      </c>
      <c r="M191" s="6">
        <v>6929194.4800000004</v>
      </c>
      <c r="N191" s="6">
        <v>6711986.2300000004</v>
      </c>
    </row>
    <row r="192" spans="3:14" ht="15.5" x14ac:dyDescent="0.35">
      <c r="C192" t="s">
        <v>184</v>
      </c>
      <c r="I192" s="6">
        <v>2.12</v>
      </c>
      <c r="J192" s="6">
        <v>1.1000000000000001</v>
      </c>
      <c r="K192" s="5">
        <v>0</v>
      </c>
      <c r="L192" s="5">
        <v>0</v>
      </c>
      <c r="M192" s="5">
        <v>0</v>
      </c>
      <c r="N192" s="5">
        <v>0</v>
      </c>
    </row>
    <row r="193" spans="2:14" ht="15.5" x14ac:dyDescent="0.35">
      <c r="C193" t="s">
        <v>185</v>
      </c>
      <c r="I193" s="6">
        <v>58.55</v>
      </c>
      <c r="J193" s="6">
        <v>45.55</v>
      </c>
      <c r="K193" s="6">
        <v>28.76</v>
      </c>
      <c r="L193" s="6">
        <v>1324794.7</v>
      </c>
      <c r="M193" s="6">
        <v>6924377.8099999996</v>
      </c>
      <c r="N193" s="6">
        <v>6696119.5599999996</v>
      </c>
    </row>
    <row r="194" spans="2:14" ht="15.5" x14ac:dyDescent="0.35">
      <c r="C194" t="s">
        <v>186</v>
      </c>
      <c r="I194" s="5">
        <v>37000000000</v>
      </c>
      <c r="J194" s="5">
        <v>23000000000</v>
      </c>
      <c r="K194" s="5">
        <v>8000000000</v>
      </c>
      <c r="L194" s="5">
        <v>16000000000</v>
      </c>
      <c r="M194" s="5">
        <v>17000000000</v>
      </c>
      <c r="N194" s="5">
        <v>0</v>
      </c>
    </row>
    <row r="195" spans="2:14" ht="15.5" x14ac:dyDescent="0.35">
      <c r="C195" t="s">
        <v>187</v>
      </c>
      <c r="I195" s="5">
        <v>7000000000</v>
      </c>
      <c r="J195" s="5">
        <v>2000000000</v>
      </c>
      <c r="L195" s="5">
        <v>0</v>
      </c>
      <c r="M195" s="5">
        <v>0</v>
      </c>
      <c r="N195" s="5">
        <v>0</v>
      </c>
    </row>
    <row r="196" spans="2:14" ht="15.5" x14ac:dyDescent="0.35">
      <c r="C196" t="s">
        <v>26</v>
      </c>
      <c r="I196" s="5">
        <v>43000000000</v>
      </c>
      <c r="J196" s="5">
        <v>25000000000</v>
      </c>
      <c r="K196" s="5">
        <v>8000000000</v>
      </c>
      <c r="L196" s="5">
        <v>16000000000</v>
      </c>
      <c r="M196" s="5">
        <v>18000000000</v>
      </c>
      <c r="N196" s="5">
        <v>1000000000</v>
      </c>
    </row>
    <row r="197" spans="2:14" ht="15.5" x14ac:dyDescent="0.35">
      <c r="C197" t="s">
        <v>23</v>
      </c>
      <c r="I197" s="5">
        <v>27000000000</v>
      </c>
      <c r="J197" s="5">
        <v>-1000000000</v>
      </c>
      <c r="K197" s="5">
        <v>-1000000000</v>
      </c>
      <c r="L197" s="5">
        <v>-10000000000</v>
      </c>
      <c r="M197" s="5">
        <v>-30000000000</v>
      </c>
      <c r="N197" s="5">
        <v>-2000000000</v>
      </c>
    </row>
    <row r="198" spans="2:14" ht="15.5" x14ac:dyDescent="0.35">
      <c r="C198" t="s">
        <v>188</v>
      </c>
      <c r="I198" s="5">
        <v>87000000000</v>
      </c>
      <c r="J198" s="5">
        <v>92000000000</v>
      </c>
      <c r="K198" s="5">
        <v>47000000000</v>
      </c>
      <c r="L198" s="5">
        <v>41000000000</v>
      </c>
      <c r="M198" s="5">
        <v>29000000000</v>
      </c>
      <c r="N198" s="5">
        <v>8000000000</v>
      </c>
    </row>
    <row r="199" spans="2:14" ht="15.5" x14ac:dyDescent="0.35">
      <c r="C199" t="s">
        <v>189</v>
      </c>
      <c r="I199" s="5">
        <v>30000000000</v>
      </c>
      <c r="J199" s="5">
        <v>-47000000000</v>
      </c>
      <c r="K199" s="5">
        <v>0</v>
      </c>
      <c r="L199" s="5">
        <v>19000000000</v>
      </c>
      <c r="M199" s="5">
        <v>30000000000</v>
      </c>
      <c r="N199" s="5">
        <v>12000000000</v>
      </c>
    </row>
    <row r="200" spans="2:14" ht="15.5" x14ac:dyDescent="0.35">
      <c r="C200" t="s">
        <v>190</v>
      </c>
      <c r="I200" s="5">
        <v>-47000000000</v>
      </c>
      <c r="J200" s="5">
        <v>-16000000000</v>
      </c>
      <c r="K200" s="5">
        <v>-9000000000</v>
      </c>
      <c r="L200" s="5">
        <v>-14000000000</v>
      </c>
      <c r="M200" s="5">
        <v>-7000000000</v>
      </c>
      <c r="N200" s="5">
        <v>-5000000000</v>
      </c>
    </row>
    <row r="201" spans="2:14" ht="15.5" x14ac:dyDescent="0.35">
      <c r="C201" t="s">
        <v>15</v>
      </c>
      <c r="I201" s="5">
        <v>-16000000000</v>
      </c>
      <c r="J201" s="5">
        <v>-63000000000</v>
      </c>
      <c r="K201" s="5">
        <v>-10000000000</v>
      </c>
      <c r="L201" s="5">
        <v>5000000000</v>
      </c>
      <c r="M201" s="5">
        <v>23000000000</v>
      </c>
      <c r="N201" s="5">
        <v>7000000000</v>
      </c>
    </row>
    <row r="202" spans="2:14" ht="15.5" x14ac:dyDescent="0.35">
      <c r="C202" t="s">
        <v>17</v>
      </c>
      <c r="I202" s="5">
        <v>-5</v>
      </c>
      <c r="J202" s="6">
        <v>-19.2</v>
      </c>
      <c r="K202" s="6">
        <v>-3.66</v>
      </c>
      <c r="L202" s="6">
        <v>104073.63</v>
      </c>
      <c r="M202" s="6">
        <v>3249761.98</v>
      </c>
      <c r="N202" s="5">
        <v>2816283</v>
      </c>
    </row>
    <row r="204" spans="2:14" ht="15.5" x14ac:dyDescent="0.35">
      <c r="B204" t="s">
        <v>191</v>
      </c>
      <c r="C204" t="s">
        <v>192</v>
      </c>
      <c r="D204" s="5">
        <v>-14000000000</v>
      </c>
      <c r="E204" s="5">
        <v>11000000000</v>
      </c>
      <c r="F204" s="5">
        <v>23000000000</v>
      </c>
      <c r="G204" s="5">
        <v>12000000000</v>
      </c>
      <c r="H204" s="5">
        <v>-6000000000</v>
      </c>
      <c r="I204" s="5">
        <v>45000000000</v>
      </c>
      <c r="J204" s="5">
        <v>7000000000</v>
      </c>
      <c r="K204" s="5">
        <v>6000000000</v>
      </c>
      <c r="L204" s="5">
        <v>25000000000</v>
      </c>
      <c r="M204" s="5">
        <v>16000000000</v>
      </c>
      <c r="N204" s="5">
        <v>11000000000</v>
      </c>
    </row>
    <row r="205" spans="2:14" ht="15.5" x14ac:dyDescent="0.35">
      <c r="C205" t="s">
        <v>345</v>
      </c>
      <c r="H205" s="6">
        <v>0.6</v>
      </c>
      <c r="I205" s="6">
        <v>0.6</v>
      </c>
      <c r="J205" s="6">
        <v>0.6</v>
      </c>
    </row>
    <row r="206" spans="2:14" ht="15.5" x14ac:dyDescent="0.35">
      <c r="C206" t="s">
        <v>65</v>
      </c>
      <c r="H206" s="6">
        <v>-0.35299999999999998</v>
      </c>
      <c r="I206" s="6">
        <v>4.4199999999999996E-2</v>
      </c>
      <c r="J206" s="6">
        <v>0.29449999999999998</v>
      </c>
    </row>
    <row r="207" spans="2:14" ht="15.5" x14ac:dyDescent="0.35">
      <c r="C207" t="s">
        <v>346</v>
      </c>
      <c r="H207" s="6">
        <v>8.199999999999999E-3</v>
      </c>
      <c r="I207" s="6">
        <v>3.9000000000000003E-3</v>
      </c>
      <c r="J207" s="6">
        <v>3.9000000000000003E-3</v>
      </c>
    </row>
    <row r="208" spans="2:14" ht="15.5" x14ac:dyDescent="0.35">
      <c r="C208" t="s">
        <v>45</v>
      </c>
      <c r="D208" s="6">
        <v>-4.18</v>
      </c>
      <c r="E208" s="6">
        <v>3.33</v>
      </c>
      <c r="F208" s="6">
        <v>6.98</v>
      </c>
      <c r="G208" s="6">
        <v>3.52</v>
      </c>
      <c r="H208" s="6">
        <v>-1.7</v>
      </c>
      <c r="I208" s="6">
        <v>13.58</v>
      </c>
      <c r="J208" s="6">
        <v>2.04</v>
      </c>
      <c r="K208" s="6">
        <v>1.82</v>
      </c>
      <c r="L208" s="6">
        <v>7.48</v>
      </c>
      <c r="M208" s="6">
        <v>4.7699999999999996</v>
      </c>
      <c r="N208" s="6">
        <v>3.44</v>
      </c>
    </row>
    <row r="209" spans="3:14" ht="15.5" x14ac:dyDescent="0.35">
      <c r="C209" t="s">
        <v>67</v>
      </c>
      <c r="H209" s="6">
        <v>0.6</v>
      </c>
      <c r="I209" s="6">
        <v>0.6</v>
      </c>
      <c r="J209" s="6">
        <v>0.6</v>
      </c>
    </row>
    <row r="210" spans="3:14" ht="15.5" x14ac:dyDescent="0.35">
      <c r="C210" t="s">
        <v>347</v>
      </c>
      <c r="H210" s="6">
        <v>-0.35299999999999998</v>
      </c>
      <c r="I210" s="6">
        <v>4.4199999999999996E-2</v>
      </c>
      <c r="J210" s="6">
        <v>0.29449999999999998</v>
      </c>
    </row>
    <row r="211" spans="3:14" ht="15.5" x14ac:dyDescent="0.35">
      <c r="C211" t="s">
        <v>348</v>
      </c>
      <c r="H211" s="6">
        <v>8.199999999999999E-3</v>
      </c>
      <c r="I211" s="6">
        <v>3.9000000000000003E-3</v>
      </c>
      <c r="J211" s="6">
        <v>3.9000000000000003E-3</v>
      </c>
    </row>
    <row r="212" spans="3:14" ht="15.5" x14ac:dyDescent="0.35">
      <c r="C212" t="s">
        <v>193</v>
      </c>
      <c r="D212" s="5">
        <v>12000000000</v>
      </c>
      <c r="E212" s="5">
        <v>75000000000</v>
      </c>
      <c r="F212" s="5">
        <v>162000000000</v>
      </c>
      <c r="G212" s="5">
        <v>72000000000</v>
      </c>
      <c r="H212" s="5">
        <v>175000000000</v>
      </c>
      <c r="I212" s="5">
        <v>334000000000</v>
      </c>
      <c r="J212" s="5">
        <v>119000000000</v>
      </c>
      <c r="K212" s="5">
        <v>83000000000</v>
      </c>
      <c r="L212" s="5">
        <v>91000000000</v>
      </c>
      <c r="M212" s="5">
        <v>95000000000</v>
      </c>
      <c r="N212" s="5">
        <v>67000000000</v>
      </c>
    </row>
    <row r="213" spans="3:14" ht="15.5" x14ac:dyDescent="0.35">
      <c r="C213" t="s">
        <v>349</v>
      </c>
      <c r="H213" s="6">
        <v>0.6</v>
      </c>
      <c r="I213" s="6">
        <v>0.6</v>
      </c>
      <c r="J213" s="6">
        <v>0.6</v>
      </c>
    </row>
    <row r="214" spans="3:14" ht="15.5" x14ac:dyDescent="0.35">
      <c r="C214" t="s">
        <v>350</v>
      </c>
      <c r="H214" s="6">
        <v>-0.35299999999999998</v>
      </c>
      <c r="I214" s="6">
        <v>4.4199999999999996E-2</v>
      </c>
      <c r="J214" s="6">
        <v>0.29449999999999998</v>
      </c>
    </row>
    <row r="215" spans="3:14" ht="15.5" x14ac:dyDescent="0.35">
      <c r="C215" t="s">
        <v>351</v>
      </c>
      <c r="H215" s="6">
        <v>8.199999999999999E-3</v>
      </c>
      <c r="I215" s="6">
        <v>3.9000000000000003E-3</v>
      </c>
      <c r="J215" s="6">
        <v>3.9000000000000003E-3</v>
      </c>
    </row>
    <row r="216" spans="3:14" ht="15.5" x14ac:dyDescent="0.35">
      <c r="C216" t="s">
        <v>194</v>
      </c>
      <c r="I216" s="6">
        <v>-42.95</v>
      </c>
    </row>
    <row r="217" spans="3:14" ht="15.5" x14ac:dyDescent="0.35">
      <c r="C217" t="s">
        <v>292</v>
      </c>
      <c r="I217" s="6">
        <v>7.56</v>
      </c>
    </row>
    <row r="218" spans="3:14" ht="15.5" x14ac:dyDescent="0.35">
      <c r="C218" t="s">
        <v>195</v>
      </c>
      <c r="I218" s="6">
        <v>6.95</v>
      </c>
    </row>
    <row r="219" spans="3:14" ht="15.5" x14ac:dyDescent="0.35">
      <c r="C219" t="s">
        <v>293</v>
      </c>
      <c r="I219" s="6">
        <v>0.1323</v>
      </c>
    </row>
    <row r="220" spans="3:14" ht="15.5" x14ac:dyDescent="0.35">
      <c r="C220" t="s">
        <v>294</v>
      </c>
      <c r="I220" s="6">
        <v>0.75</v>
      </c>
    </row>
    <row r="221" spans="3:14" ht="15.5" x14ac:dyDescent="0.35">
      <c r="C221" t="s">
        <v>196</v>
      </c>
      <c r="I221" s="6">
        <v>1.26</v>
      </c>
    </row>
    <row r="222" spans="3:14" ht="15.5" x14ac:dyDescent="0.35">
      <c r="C222" t="s">
        <v>295</v>
      </c>
      <c r="I222" s="6">
        <v>-6.78</v>
      </c>
    </row>
    <row r="223" spans="3:14" ht="15.5" x14ac:dyDescent="0.35">
      <c r="C223" t="s">
        <v>296</v>
      </c>
      <c r="I223" s="6">
        <v>-7.29</v>
      </c>
    </row>
    <row r="224" spans="3:14" ht="15.5" x14ac:dyDescent="0.35">
      <c r="C224" t="s">
        <v>297</v>
      </c>
      <c r="I224" s="6">
        <v>6.95</v>
      </c>
    </row>
    <row r="225" spans="3:9" ht="15.5" x14ac:dyDescent="0.35">
      <c r="C225" t="s">
        <v>298</v>
      </c>
      <c r="I225" s="6">
        <v>5.0599999999999996</v>
      </c>
    </row>
    <row r="226" spans="3:9" ht="15.5" x14ac:dyDescent="0.35">
      <c r="C226" t="s">
        <v>299</v>
      </c>
      <c r="I226" s="6">
        <v>0.01</v>
      </c>
    </row>
    <row r="227" spans="3:9" ht="15.5" x14ac:dyDescent="0.35">
      <c r="C227" t="s">
        <v>300</v>
      </c>
      <c r="I227" s="6">
        <v>-0.08</v>
      </c>
    </row>
    <row r="228" spans="3:9" ht="15.5" x14ac:dyDescent="0.35">
      <c r="C228" t="s">
        <v>301</v>
      </c>
      <c r="I228" s="6">
        <v>9.65</v>
      </c>
    </row>
    <row r="229" spans="3:9" ht="15.5" x14ac:dyDescent="0.35">
      <c r="C229" t="s">
        <v>197</v>
      </c>
      <c r="I229" s="6">
        <v>-1.7</v>
      </c>
    </row>
    <row r="230" spans="3:9" ht="15.5" x14ac:dyDescent="0.35">
      <c r="C230" t="s">
        <v>302</v>
      </c>
      <c r="I230" s="6">
        <v>97.82</v>
      </c>
    </row>
    <row r="231" spans="3:9" ht="15.5" x14ac:dyDescent="0.35">
      <c r="C231" t="s">
        <v>198</v>
      </c>
      <c r="D231" s="6">
        <v>0.69</v>
      </c>
    </row>
    <row r="232" spans="3:9" ht="15.5" x14ac:dyDescent="0.35">
      <c r="C232" t="s">
        <v>199</v>
      </c>
      <c r="I232" s="6">
        <v>57.79</v>
      </c>
    </row>
    <row r="233" spans="3:9" ht="15.5" x14ac:dyDescent="0.35">
      <c r="C233" t="s">
        <v>303</v>
      </c>
      <c r="I233" s="6">
        <v>-10.01</v>
      </c>
    </row>
    <row r="234" spans="3:9" ht="15.5" x14ac:dyDescent="0.35">
      <c r="C234" t="s">
        <v>200</v>
      </c>
      <c r="D234" s="6">
        <v>2.88</v>
      </c>
    </row>
    <row r="235" spans="3:9" ht="15.5" x14ac:dyDescent="0.35">
      <c r="C235" t="s">
        <v>201</v>
      </c>
      <c r="D235" s="6">
        <v>2.59</v>
      </c>
    </row>
    <row r="236" spans="3:9" ht="15.5" x14ac:dyDescent="0.35">
      <c r="C236" t="s">
        <v>202</v>
      </c>
      <c r="D236" s="6">
        <v>0.17</v>
      </c>
    </row>
    <row r="237" spans="3:9" ht="15.5" x14ac:dyDescent="0.35">
      <c r="C237" t="s">
        <v>352</v>
      </c>
      <c r="D237" s="6">
        <v>0.02</v>
      </c>
    </row>
    <row r="238" spans="3:9" ht="15.5" x14ac:dyDescent="0.35">
      <c r="C238" t="s">
        <v>203</v>
      </c>
      <c r="D238" s="6">
        <v>0.37</v>
      </c>
    </row>
    <row r="239" spans="3:9" ht="15.5" x14ac:dyDescent="0.35">
      <c r="C239" t="s">
        <v>204</v>
      </c>
      <c r="D239" s="6">
        <v>0.1</v>
      </c>
    </row>
    <row r="240" spans="3:9" ht="15.5" x14ac:dyDescent="0.35">
      <c r="C240" t="s">
        <v>205</v>
      </c>
      <c r="D240" s="6">
        <v>1.74</v>
      </c>
    </row>
    <row r="241" spans="3:9" ht="15.5" x14ac:dyDescent="0.35">
      <c r="C241" t="s">
        <v>13</v>
      </c>
      <c r="D241" s="5">
        <v>-21000000000</v>
      </c>
    </row>
    <row r="242" spans="3:9" ht="15.5" x14ac:dyDescent="0.35">
      <c r="C242" t="s">
        <v>206</v>
      </c>
      <c r="I242" s="6">
        <v>6.7</v>
      </c>
    </row>
    <row r="243" spans="3:9" ht="15.5" x14ac:dyDescent="0.35">
      <c r="C243" t="s">
        <v>207</v>
      </c>
      <c r="I243" s="6">
        <v>9.6000000000000002E-2</v>
      </c>
    </row>
    <row r="244" spans="3:9" ht="15.5" x14ac:dyDescent="0.35">
      <c r="C244" t="s">
        <v>208</v>
      </c>
      <c r="I244" s="6">
        <v>0.16699999999999998</v>
      </c>
    </row>
    <row r="245" spans="3:9" ht="15.5" x14ac:dyDescent="0.35">
      <c r="C245" t="s">
        <v>209</v>
      </c>
      <c r="I245" s="6">
        <v>0.14649999999999999</v>
      </c>
    </row>
    <row r="246" spans="3:9" ht="15.5" x14ac:dyDescent="0.35">
      <c r="C246" t="s">
        <v>305</v>
      </c>
      <c r="I246" s="6">
        <v>0.15990000000000001</v>
      </c>
    </row>
    <row r="247" spans="3:9" ht="15.5" x14ac:dyDescent="0.35">
      <c r="C247" t="s">
        <v>210</v>
      </c>
      <c r="D247" s="6">
        <v>657.61</v>
      </c>
    </row>
    <row r="248" spans="3:9" ht="15.5" x14ac:dyDescent="0.35">
      <c r="C248" t="s">
        <v>211</v>
      </c>
      <c r="D248" s="6">
        <v>65.77</v>
      </c>
    </row>
    <row r="249" spans="3:9" ht="15.5" x14ac:dyDescent="0.35">
      <c r="C249" t="s">
        <v>213</v>
      </c>
      <c r="D249" s="6">
        <v>723.38</v>
      </c>
    </row>
    <row r="250" spans="3:9" ht="15.5" x14ac:dyDescent="0.35">
      <c r="C250" t="s">
        <v>214</v>
      </c>
      <c r="D250" s="6">
        <v>0.14000000000000001</v>
      </c>
    </row>
    <row r="251" spans="3:9" ht="15.5" x14ac:dyDescent="0.35">
      <c r="C251" t="s">
        <v>306</v>
      </c>
      <c r="I251" s="6">
        <v>0.96</v>
      </c>
    </row>
    <row r="252" spans="3:9" ht="15.5" x14ac:dyDescent="0.35">
      <c r="C252" t="s">
        <v>307</v>
      </c>
      <c r="I252" s="6">
        <v>18.059999999999999</v>
      </c>
    </row>
    <row r="253" spans="3:9" ht="15.5" x14ac:dyDescent="0.35">
      <c r="C253" t="s">
        <v>41</v>
      </c>
      <c r="I253" s="5">
        <v>240000000000</v>
      </c>
    </row>
    <row r="254" spans="3:9" ht="15.5" x14ac:dyDescent="0.35">
      <c r="C254" t="s">
        <v>215</v>
      </c>
      <c r="I254" s="5">
        <v>270000000000</v>
      </c>
    </row>
    <row r="255" spans="3:9" ht="15.5" x14ac:dyDescent="0.35">
      <c r="C255" t="s">
        <v>216</v>
      </c>
      <c r="I255" s="5">
        <v>3290000000</v>
      </c>
    </row>
    <row r="256" spans="3:9" ht="15.5" x14ac:dyDescent="0.35">
      <c r="C256" t="s">
        <v>217</v>
      </c>
      <c r="I256" s="6">
        <v>0.17730000000000001</v>
      </c>
    </row>
    <row r="257" spans="3:9" ht="15.5" x14ac:dyDescent="0.35">
      <c r="C257" t="s">
        <v>218</v>
      </c>
      <c r="D257" s="6">
        <v>-0.61199999999999999</v>
      </c>
    </row>
    <row r="258" spans="3:9" ht="15.5" x14ac:dyDescent="0.35">
      <c r="C258" t="s">
        <v>219</v>
      </c>
      <c r="D258" s="6">
        <v>-0.97019999999999995</v>
      </c>
    </row>
    <row r="259" spans="3:9" ht="15.5" x14ac:dyDescent="0.35">
      <c r="C259" t="s">
        <v>220</v>
      </c>
      <c r="D259" s="6">
        <v>-1.1146</v>
      </c>
    </row>
    <row r="260" spans="3:9" ht="15.5" x14ac:dyDescent="0.35">
      <c r="C260" t="s">
        <v>221</v>
      </c>
      <c r="D260" s="6">
        <v>-0.85519999999999996</v>
      </c>
    </row>
    <row r="261" spans="3:9" ht="15.5" x14ac:dyDescent="0.35">
      <c r="C261" t="s">
        <v>222</v>
      </c>
      <c r="D261" s="6">
        <v>-1.3963999999999999</v>
      </c>
    </row>
    <row r="262" spans="3:9" ht="15.5" x14ac:dyDescent="0.35">
      <c r="C262" t="s">
        <v>223</v>
      </c>
      <c r="D262" s="6">
        <v>-2.3727999999999998</v>
      </c>
    </row>
    <row r="263" spans="3:9" ht="15.5" x14ac:dyDescent="0.35">
      <c r="C263" t="s">
        <v>353</v>
      </c>
      <c r="I263" s="6">
        <v>0.6</v>
      </c>
    </row>
    <row r="264" spans="3:9" ht="15.5" x14ac:dyDescent="0.35">
      <c r="C264" t="s">
        <v>354</v>
      </c>
      <c r="I264" s="6">
        <v>0.6</v>
      </c>
    </row>
    <row r="265" spans="3:9" ht="15.5" x14ac:dyDescent="0.35">
      <c r="C265" t="s">
        <v>355</v>
      </c>
      <c r="I265" s="6">
        <v>-0.35299999999999998</v>
      </c>
    </row>
    <row r="266" spans="3:9" ht="15.5" x14ac:dyDescent="0.35">
      <c r="C266" t="s">
        <v>356</v>
      </c>
      <c r="I266" s="6">
        <v>8.199999999999999E-3</v>
      </c>
    </row>
    <row r="267" spans="3:9" ht="15.5" x14ac:dyDescent="0.35">
      <c r="C267" t="s">
        <v>357</v>
      </c>
      <c r="I267" t="s">
        <v>928</v>
      </c>
    </row>
    <row r="268" spans="3:9" ht="15.5" x14ac:dyDescent="0.35">
      <c r="C268" t="s">
        <v>224</v>
      </c>
      <c r="I268" s="5">
        <v>5</v>
      </c>
    </row>
    <row r="269" spans="3:9" ht="15.5" x14ac:dyDescent="0.35">
      <c r="C269" t="s">
        <v>225</v>
      </c>
      <c r="I269" s="6">
        <v>0.11</v>
      </c>
    </row>
    <row r="270" spans="3:9" ht="15.5" x14ac:dyDescent="0.35">
      <c r="C270" t="s">
        <v>226</v>
      </c>
      <c r="I270" s="6">
        <v>0.23</v>
      </c>
    </row>
    <row r="271" spans="3:9" ht="15.5" x14ac:dyDescent="0.35">
      <c r="C271" t="s">
        <v>308</v>
      </c>
      <c r="I271" s="6">
        <v>0.75</v>
      </c>
    </row>
    <row r="272" spans="3:9" ht="15.5" x14ac:dyDescent="0.35">
      <c r="C272" t="s">
        <v>228</v>
      </c>
      <c r="I272" s="6">
        <v>0.64</v>
      </c>
    </row>
    <row r="273" spans="3:9" ht="15.5" x14ac:dyDescent="0.35">
      <c r="C273" t="s">
        <v>229</v>
      </c>
      <c r="I273" s="6">
        <v>0.47</v>
      </c>
    </row>
    <row r="274" spans="3:9" ht="15.5" x14ac:dyDescent="0.35">
      <c r="C274" t="s">
        <v>230</v>
      </c>
      <c r="I274" s="6">
        <v>0.25</v>
      </c>
    </row>
    <row r="275" spans="3:9" ht="15.5" x14ac:dyDescent="0.35">
      <c r="C275" t="s">
        <v>309</v>
      </c>
      <c r="I275" s="5">
        <v>322000000000</v>
      </c>
    </row>
    <row r="276" spans="3:9" ht="15.5" x14ac:dyDescent="0.35">
      <c r="C276" t="s">
        <v>310</v>
      </c>
      <c r="I276" s="5">
        <v>62000000000</v>
      </c>
    </row>
    <row r="277" spans="3:9" ht="15.5" x14ac:dyDescent="0.35">
      <c r="C277" t="s">
        <v>311</v>
      </c>
      <c r="I277" s="5">
        <v>53000000000</v>
      </c>
    </row>
    <row r="278" spans="3:9" ht="15.5" x14ac:dyDescent="0.35">
      <c r="C278" t="s">
        <v>312</v>
      </c>
      <c r="I278" s="5">
        <v>32000000000</v>
      </c>
    </row>
    <row r="279" spans="3:9" ht="15.5" x14ac:dyDescent="0.35">
      <c r="C279" t="s">
        <v>231</v>
      </c>
      <c r="D279" s="5">
        <v>2000000000</v>
      </c>
    </row>
    <row r="280" spans="3:9" ht="15.5" x14ac:dyDescent="0.35">
      <c r="C280" t="s">
        <v>232</v>
      </c>
      <c r="D280" s="5">
        <v>331000000000</v>
      </c>
    </row>
    <row r="281" spans="3:9" ht="15.5" x14ac:dyDescent="0.35">
      <c r="C281" t="s">
        <v>233</v>
      </c>
      <c r="D281" s="5">
        <v>71000000000</v>
      </c>
    </row>
    <row r="282" spans="3:9" ht="15.5" x14ac:dyDescent="0.35">
      <c r="C282" t="s">
        <v>176</v>
      </c>
      <c r="D282" s="5">
        <v>121000000000</v>
      </c>
    </row>
    <row r="283" spans="3:9" ht="15.5" x14ac:dyDescent="0.35">
      <c r="C283" t="s">
        <v>175</v>
      </c>
      <c r="I283" s="5">
        <v>190000000000</v>
      </c>
    </row>
    <row r="284" spans="3:9" ht="15.5" x14ac:dyDescent="0.35">
      <c r="C284" t="s">
        <v>174</v>
      </c>
      <c r="D284" s="5">
        <v>3000000000</v>
      </c>
    </row>
    <row r="285" spans="3:9" ht="15.5" x14ac:dyDescent="0.35">
      <c r="C285" t="s">
        <v>173</v>
      </c>
      <c r="D285" s="5">
        <v>29000000000</v>
      </c>
    </row>
    <row r="286" spans="3:9" ht="15.5" x14ac:dyDescent="0.35">
      <c r="C286" t="s">
        <v>24</v>
      </c>
      <c r="D286" s="5">
        <v>32000000000</v>
      </c>
    </row>
    <row r="287" spans="3:9" ht="15.5" x14ac:dyDescent="0.35">
      <c r="C287" t="s">
        <v>21</v>
      </c>
      <c r="D287" s="5">
        <v>29000000000</v>
      </c>
    </row>
    <row r="288" spans="3:9" ht="15.5" x14ac:dyDescent="0.35">
      <c r="C288" t="s">
        <v>234</v>
      </c>
      <c r="I288" s="5">
        <v>190000000000</v>
      </c>
    </row>
    <row r="289" spans="3:9" ht="15.5" x14ac:dyDescent="0.35">
      <c r="C289" t="s">
        <v>313</v>
      </c>
      <c r="I289" s="5">
        <v>-35000000000</v>
      </c>
    </row>
    <row r="290" spans="3:9" ht="15.5" x14ac:dyDescent="0.35">
      <c r="C290" t="s">
        <v>314</v>
      </c>
      <c r="I290" s="5">
        <v>2000000000</v>
      </c>
    </row>
    <row r="291" spans="3:9" ht="15.5" x14ac:dyDescent="0.35">
      <c r="C291" t="s">
        <v>315</v>
      </c>
      <c r="I291" s="5">
        <v>29000000000</v>
      </c>
    </row>
    <row r="292" spans="3:9" ht="15.5" x14ac:dyDescent="0.35">
      <c r="C292" t="s">
        <v>316</v>
      </c>
      <c r="I292" s="5">
        <v>2000000000</v>
      </c>
    </row>
    <row r="293" spans="3:9" ht="15.5" x14ac:dyDescent="0.35">
      <c r="C293" t="s">
        <v>317</v>
      </c>
      <c r="I293" s="5">
        <v>-33000000000</v>
      </c>
    </row>
  </sheetData>
  <pageMargins left="0.7" right="0.7" top="0.75" bottom="0.75" header="0.3" footer="0.3"/>
  <ignoredErrors>
    <ignoredError sqref="A1:N294" numberStoredAsText="1"/>
  </ignoredError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N30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1592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1593</v>
      </c>
      <c r="D2" s="2" vm="219">
        <f ca="1">IFERROR(_xlfn.STOCKHISTORY("XIDX:" &amp; $C$1, D3, , 0, 0, 1), "Libur")</f>
        <v>87</v>
      </c>
      <c r="E2" s="2" vm="125">
        <f ca="1">IFERROR(_xlfn.STOCKHISTORY("XIDX:" &amp; $C$1, E3, , 0, 0, 1), "Libur")</f>
        <v>79</v>
      </c>
      <c r="H2" s="2" vm="125">
        <f ca="1">IFERROR(INDEX(D2:G2,COUNT(D2:G2)),"")</f>
        <v>79</v>
      </c>
      <c r="I2" s="2" vm="274">
        <f t="shared" ref="I2:N2" ca="1" si="0">IFERROR(_xlfn.STOCKHISTORY("XIDX:" &amp; $C$1, I1, , 0, 0, 1), "Libur")</f>
        <v>113</v>
      </c>
      <c r="J2" s="2" vm="11">
        <f t="shared" ca="1" si="0"/>
        <v>77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52390207884</v>
      </c>
      <c r="E4" s="2">
        <f>IFERROR(INDEX(E51:E500,MATCH($C$4,$C$51:$C$500,0)),"")</f>
        <v>28975339774</v>
      </c>
      <c r="H4" s="2">
        <f>IFERROR(SUM(D4:G4)*(4/MAX(1,COUNT(D4:G4))),"")</f>
        <v>162731095316</v>
      </c>
      <c r="I4" s="2">
        <f t="shared" ref="I4:N4" si="1">IFERROR(INDEX(I51:I500,MATCH($C$4,$C$51:$C$500,0)),"")</f>
        <v>145381385064</v>
      </c>
      <c r="J4" s="2">
        <f t="shared" si="1"/>
        <v>107361316760</v>
      </c>
      <c r="K4" s="2">
        <f t="shared" si="1"/>
        <v>138149489212</v>
      </c>
      <c r="L4" s="2">
        <f t="shared" si="1"/>
        <v>131344565847</v>
      </c>
      <c r="M4" s="2">
        <f t="shared" si="1"/>
        <v>81378093670</v>
      </c>
      <c r="N4" s="2">
        <f t="shared" si="1"/>
        <v>77249868978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4143493451</v>
      </c>
      <c r="E5" s="2">
        <f>IFERROR(INDEX(E51:E500,MATCH($C$5,$C$51:$C$500,0)),"")</f>
        <v>2225404664</v>
      </c>
      <c r="H5" s="2">
        <f>IFERROR(SUM(D5:G5)*(4/MAX(1,COUNT(D5:G5))),"")</f>
        <v>12737796230</v>
      </c>
      <c r="I5" s="2">
        <f t="shared" ref="I5:N5" si="2">IFERROR(INDEX(I51:I500,MATCH($C$5,$C$51:$C$500,0)),"")</f>
        <v>13521108420</v>
      </c>
      <c r="J5" s="2">
        <f t="shared" si="2"/>
        <v>10121183866</v>
      </c>
      <c r="K5" s="2">
        <f t="shared" si="2"/>
        <v>13883868464</v>
      </c>
      <c r="L5" s="2">
        <f t="shared" si="2"/>
        <v>12119576439</v>
      </c>
      <c r="M5" s="2">
        <f t="shared" si="2"/>
        <v>3875359634</v>
      </c>
      <c r="N5" s="2">
        <f t="shared" si="2"/>
        <v>3569983891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162789213773</v>
      </c>
      <c r="E6" s="2">
        <f>IFERROR(INDEX(E51:E500,MATCH($C$6,$C$51:$C$500,0)),"")</f>
        <v>158518601730</v>
      </c>
      <c r="H6" s="2">
        <f>IFERROR(INDEX(D6:G6,COUNT(D6:G6)),"")</f>
        <v>158518601730</v>
      </c>
      <c r="I6" s="2">
        <f t="shared" ref="I6:N6" si="3">IFERROR(INDEX(I51:I500,MATCH($C$6,$C$51:$C$500,0)),"")</f>
        <v>156259268364</v>
      </c>
      <c r="J6" s="2">
        <f t="shared" si="3"/>
        <v>150628548009</v>
      </c>
      <c r="K6" s="2">
        <f t="shared" si="3"/>
        <v>76089899383</v>
      </c>
      <c r="L6" s="2">
        <f t="shared" si="3"/>
        <v>64449467639</v>
      </c>
      <c r="M6" s="2">
        <f t="shared" si="3"/>
        <v>51690271817</v>
      </c>
      <c r="N6" s="2">
        <f t="shared" si="3"/>
        <v>47800202421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2.98</v>
      </c>
      <c r="E7" s="3">
        <f>IFERROR(INDEX(E51:E500,MATCH($C$7,$C$51:$C$500,0))/1000000000,"")</f>
        <v>2.98</v>
      </c>
      <c r="H7" s="3">
        <f>IFERROR(INDEX(D7:G7,COUNT(D7:G7)),"")</f>
        <v>2.98</v>
      </c>
      <c r="I7" s="3">
        <f t="shared" ref="I7:N7" si="4">IFERROR(INDEX(I51:I500,MATCH($C$7,$C$51:$C$500,0))/1000000000,"")</f>
        <v>2.98</v>
      </c>
      <c r="J7" s="3">
        <f t="shared" si="4"/>
        <v>3.03</v>
      </c>
      <c r="K7" s="3">
        <f t="shared" si="4"/>
        <v>48.1</v>
      </c>
      <c r="L7" s="3">
        <f t="shared" si="4"/>
        <v>48.1</v>
      </c>
      <c r="M7" s="3">
        <f t="shared" si="4"/>
        <v>0.65</v>
      </c>
      <c r="N7" s="3">
        <f t="shared" si="4"/>
        <v>0.65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11000000000</v>
      </c>
      <c r="E8" s="2">
        <f>IFERROR(INDEX(E51:E500,MATCH("Free cash flow (Quarter)",$C$51:$C$500,0)),"")</f>
        <v>-21000000000</v>
      </c>
      <c r="H8" s="2">
        <f>IFERROR(INDEX(D8:G8,COUNT(D8:G8)),"")</f>
        <v>-21000000000</v>
      </c>
      <c r="I8" s="2">
        <f t="shared" ref="I8:N8" si="5">IFERROR(INDEX(I51:I500,MATCH($C$8,$C$51:$C$500,0)),"")</f>
        <v>81000000000</v>
      </c>
      <c r="J8" s="2">
        <f t="shared" si="5"/>
        <v>-83000000000</v>
      </c>
      <c r="K8" s="2">
        <f t="shared" si="5"/>
        <v>50000000000</v>
      </c>
      <c r="L8" s="2">
        <f t="shared" si="5"/>
        <v>1000000000</v>
      </c>
      <c r="M8" s="2">
        <f t="shared" si="5"/>
        <v>16000000000</v>
      </c>
      <c r="N8" s="2">
        <f t="shared" si="5"/>
        <v>19000000000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3.64</v>
      </c>
      <c r="E9" s="3">
        <f>IFERROR(INDEX(E51:E500,MATCH("Free cash flow per share (Quarter)",$C$51:$C$500,0)),"")</f>
        <v>-7.07</v>
      </c>
      <c r="H9" s="3">
        <f>IFERROR(INDEX(D9:G9,COUNT(D9:G9)),"")</f>
        <v>-7.07</v>
      </c>
      <c r="I9" s="3">
        <f t="shared" ref="I9:N9" si="6">IFERROR(INDEX(I51:I500,MATCH($C$9,$C$51:$C$500,0)),"")</f>
        <v>27.29</v>
      </c>
      <c r="J9" s="3">
        <f t="shared" si="6"/>
        <v>-27.36</v>
      </c>
      <c r="K9" s="3">
        <f t="shared" si="6"/>
        <v>1.03</v>
      </c>
      <c r="L9" s="3">
        <f t="shared" si="6"/>
        <v>0.02</v>
      </c>
      <c r="M9" s="3">
        <f t="shared" si="6"/>
        <v>24.76</v>
      </c>
      <c r="N9" s="3">
        <f t="shared" si="6"/>
        <v>29.48</v>
      </c>
    </row>
    <row r="10" spans="1:14" ht="15.5" x14ac:dyDescent="0.35">
      <c r="C10" t="s">
        <v>18</v>
      </c>
      <c r="D10" s="3">
        <f ca="1">IFERROR(IF(D9=0,"",D2/D9),"")</f>
        <v>23.901098901098901</v>
      </c>
      <c r="E10" s="3">
        <f ca="1">IFERROR(IF(E9=0,"",E2/E9),"")</f>
        <v>-11.173974540311173</v>
      </c>
      <c r="I10" s="3">
        <f t="shared" ref="I10:N10" ca="1" si="7">IFERROR(IF(I9=0,"",I2/I9),"")</f>
        <v>4.1407108831073653</v>
      </c>
      <c r="J10" s="3">
        <f t="shared" ca="1" si="7"/>
        <v>-2.814327485380117</v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23689223730</v>
      </c>
      <c r="E11" s="2">
        <f>IFERROR(INDEX(E51:E500,MATCH($C$11,$C$51:$C$500,0)),"")</f>
        <v>23625173848</v>
      </c>
      <c r="H11" s="2">
        <f>IFERROR(INDEX(D11:G11,COUNT(D11:G11)),"")</f>
        <v>23625173848</v>
      </c>
      <c r="I11" s="2">
        <f t="shared" ref="I11:N11" si="8">IFERROR(INDEX(I51:I500,MATCH($C$11,$C$51:$C$500,0)),"")</f>
        <v>34750938709</v>
      </c>
      <c r="J11" s="2">
        <f t="shared" si="8"/>
        <v>30192095497</v>
      </c>
      <c r="K11" s="2">
        <f t="shared" si="8"/>
        <v>21941020269</v>
      </c>
      <c r="L11" s="2">
        <f t="shared" si="8"/>
        <v>17642912704</v>
      </c>
      <c r="M11" s="2">
        <f t="shared" si="8"/>
        <v>22714978275</v>
      </c>
      <c r="N11" s="2">
        <f t="shared" si="8"/>
        <v>11449153706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124000000000</v>
      </c>
      <c r="E12" s="2">
        <f>IFERROR(INDEX(E51:E500,MATCH("Net Debt (Quarter)",$C$51:$C$500,0)),"")</f>
        <v>124000000000</v>
      </c>
      <c r="H12" s="2">
        <f>IFERROR(INDEX(D12:G12,COUNT(D12:G12)),"")</f>
        <v>124000000000</v>
      </c>
      <c r="I12" s="2">
        <f t="shared" ref="I12:N12" si="9">IFERROR(INDEX(I51:I500,MATCH($C$12,$C$51:$C$500,0)),"")</f>
        <v>123000000000</v>
      </c>
      <c r="J12" s="2">
        <f t="shared" si="9"/>
        <v>123000000000</v>
      </c>
      <c r="K12" s="2">
        <f t="shared" si="9"/>
        <v>96000000000</v>
      </c>
      <c r="L12" s="2">
        <f t="shared" si="9"/>
        <v>118000000000</v>
      </c>
      <c r="M12" s="2">
        <f t="shared" si="9"/>
        <v>123000000000</v>
      </c>
      <c r="N12" s="2">
        <f t="shared" si="9"/>
        <v>98000000000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148000000000</v>
      </c>
      <c r="E13" s="2">
        <f>IFERROR(INDEX(E51:E500,MATCH("Total Debt (Quarter)",$C$51:$C$500,0)),"")</f>
        <v>147000000000</v>
      </c>
      <c r="H13" s="2">
        <f>IFERROR(INDEX(D13:G13,COUNT(D13:G13)),"")</f>
        <v>147000000000</v>
      </c>
      <c r="I13" s="2">
        <f t="shared" ref="I13:N13" si="10">IFERROR(INDEX(I51:I500,MATCH($C$13,$C$51:$C$500,0)),"")</f>
        <v>157000000000</v>
      </c>
      <c r="J13" s="2">
        <f t="shared" si="10"/>
        <v>153000000000</v>
      </c>
      <c r="K13" s="2">
        <f t="shared" si="10"/>
        <v>118000000000</v>
      </c>
      <c r="L13" s="2">
        <f t="shared" si="10"/>
        <v>136000000000</v>
      </c>
      <c r="M13" s="2">
        <f t="shared" si="10"/>
        <v>145000000000</v>
      </c>
      <c r="N13" s="2">
        <f t="shared" si="10"/>
        <v>110000000000</v>
      </c>
    </row>
    <row r="14" spans="1:14" ht="15.5" x14ac:dyDescent="0.35">
      <c r="C14" t="s">
        <v>27</v>
      </c>
      <c r="D14" s="2">
        <f>IFERROR(INDEX(D51:D500,MATCH($C$14,$C$51:$C$500,0)),"")</f>
        <v>-1126823666</v>
      </c>
      <c r="E14" s="2">
        <f>IFERROR(INDEX(E51:E500,MATCH($C$14,$C$51:$C$500,0)),"")</f>
        <v>-960266738</v>
      </c>
      <c r="H14" s="2">
        <f>IFERROR(SUM(D14:G14)*(4/MAX(1,COUNT(D14:G14))),"")</f>
        <v>-4174180808</v>
      </c>
      <c r="I14" s="2">
        <f t="shared" ref="I14:N14" si="11">IFERROR(INDEX(I51:I500,MATCH($C$14,$C$51:$C$500,0)),"")</f>
        <v>-3777299219</v>
      </c>
      <c r="J14" s="2">
        <f t="shared" si="11"/>
        <v>-3238953384</v>
      </c>
      <c r="K14" s="2">
        <f t="shared" si="11"/>
        <v>-2652386399</v>
      </c>
      <c r="L14" s="2">
        <f t="shared" si="11"/>
        <v>-2726941002</v>
      </c>
      <c r="M14" s="2">
        <f t="shared" si="11"/>
        <v>-3499008069</v>
      </c>
      <c r="N14" s="2">
        <f t="shared" si="11"/>
        <v>-2434352059</v>
      </c>
    </row>
    <row r="15" spans="1:14" ht="15.5" x14ac:dyDescent="0.35">
      <c r="C15" t="s">
        <v>28</v>
      </c>
      <c r="D15" s="2">
        <f>IFERROR(INDEX(D51:D500,MATCH($C$15,$C$51:$C$500,0)),"")</f>
        <v>-926886846</v>
      </c>
      <c r="E15" s="2">
        <f>IFERROR(INDEX(E51:E500,MATCH($C$15,$C$51:$C$500,0)),"")</f>
        <v>-478784122</v>
      </c>
      <c r="H15" s="2">
        <f>IFERROR(SUM(D15:G15)*(4/MAX(1,COUNT(D15:G15))),"")</f>
        <v>-2811341936</v>
      </c>
      <c r="I15" s="2">
        <f t="shared" ref="I15:N15" si="12">IFERROR(INDEX(I51:I500,MATCH($C$15,$C$51:$C$500,0)),"")</f>
        <v>-3169313176</v>
      </c>
      <c r="J15" s="2">
        <f t="shared" si="12"/>
        <v>-1717337774</v>
      </c>
      <c r="K15" s="2">
        <f t="shared" si="12"/>
        <v>-969498868</v>
      </c>
      <c r="L15" s="2">
        <f t="shared" si="12"/>
        <v>-2505463425</v>
      </c>
      <c r="M15" s="2">
        <f t="shared" si="12"/>
        <v>-1503209237</v>
      </c>
      <c r="N15" s="2">
        <f t="shared" si="12"/>
        <v>-709387812</v>
      </c>
    </row>
    <row r="16" spans="1:14" ht="15.5" x14ac:dyDescent="0.35">
      <c r="C16" t="s">
        <v>29</v>
      </c>
      <c r="D16" s="2">
        <f>IFERROR(INDEX(D51:D500,MATCH($C$16,$C$51:$C$500,0)),"")</f>
        <v>5197498889</v>
      </c>
      <c r="E16" s="2">
        <f>IFERROR(INDEX(E51:E500,MATCH($C$16,$C$51:$C$500,0)),"")</f>
        <v>2738117488</v>
      </c>
      <c r="H16" s="2">
        <f>IFERROR(SUM(D16:G16)*(4/MAX(1,COUNT(D16:G16))),"")</f>
        <v>15871232754</v>
      </c>
      <c r="I16" s="2">
        <f t="shared" ref="I16:N16" si="13">IFERROR(INDEX(I51:I500,MATCH($C$16,$C$51:$C$500,0)),"")</f>
        <v>16636837088</v>
      </c>
      <c r="J16" s="2">
        <f t="shared" si="13"/>
        <v>11703810115</v>
      </c>
      <c r="K16" s="2">
        <f t="shared" si="13"/>
        <v>15087793440</v>
      </c>
      <c r="L16" s="2">
        <f t="shared" si="13"/>
        <v>14852464986</v>
      </c>
      <c r="M16" s="2">
        <f t="shared" si="13"/>
        <v>4803778680</v>
      </c>
      <c r="N16" s="2">
        <f t="shared" si="13"/>
        <v>4799599442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</row>
    <row r="19" spans="1:14" ht="15.5" x14ac:dyDescent="0.35">
      <c r="A19" t="s">
        <v>38</v>
      </c>
      <c r="C19" t="s">
        <v>39</v>
      </c>
    </row>
    <row r="20" spans="1:14" ht="15.5" x14ac:dyDescent="0.35">
      <c r="A20" t="s">
        <v>40</v>
      </c>
      <c r="C20" t="s">
        <v>41</v>
      </c>
      <c r="D20" s="2">
        <f ca="1">IFERROR(D21*D2,"")</f>
        <v>259260000000</v>
      </c>
      <c r="E20" s="2">
        <f ca="1">IFERROR(E21*E2,"")</f>
        <v>235420000000</v>
      </c>
      <c r="H20" s="2">
        <f t="shared" ref="H20:N20" ca="1" si="14">IFERROR(H21*H2,"")</f>
        <v>235420000000</v>
      </c>
      <c r="I20" s="2">
        <f t="shared" ca="1" si="14"/>
        <v>336740000000</v>
      </c>
      <c r="J20" s="2">
        <f t="shared" ca="1" si="14"/>
        <v>233310000000</v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2980000000</v>
      </c>
      <c r="E21" s="2">
        <f>IFERROR(INDEX(E51:E500,MATCH($C$7,$C$51:$C$500,0)),"")</f>
        <v>2980000000</v>
      </c>
      <c r="H21" s="2">
        <f>IFERROR(INDEX(D21:G21,COUNT(D21:G21)),"")</f>
        <v>2980000000</v>
      </c>
      <c r="I21" s="2">
        <f t="shared" ref="I21:N21" si="15">IFERROR(INDEX(I51:I500,MATCH($C$7,$C$51:$C$500,0)),"")</f>
        <v>2980000000</v>
      </c>
      <c r="J21" s="2">
        <f t="shared" si="15"/>
        <v>3030000000</v>
      </c>
      <c r="K21" s="2">
        <f t="shared" si="15"/>
        <v>48100000000</v>
      </c>
      <c r="L21" s="2">
        <f t="shared" si="15"/>
        <v>48100000000</v>
      </c>
      <c r="M21" s="2">
        <f t="shared" si="15"/>
        <v>650000000</v>
      </c>
      <c r="N21" s="2">
        <f t="shared" si="15"/>
        <v>650000000</v>
      </c>
    </row>
    <row r="23" spans="1:14" ht="15.5" x14ac:dyDescent="0.35">
      <c r="B23" t="s">
        <v>42</v>
      </c>
      <c r="C23" t="s">
        <v>43</v>
      </c>
      <c r="D23" s="3">
        <f>IFERROR(D5/D6*100,"")</f>
        <v>2.5453120357088634</v>
      </c>
      <c r="E23" s="3">
        <f>IFERROR(E5/E6*100,"")</f>
        <v>1.4038760370788945</v>
      </c>
      <c r="H23" s="3">
        <f t="shared" ref="H23:N23" si="16">IFERROR(H5/H6*100,"")</f>
        <v>8.035521441007857</v>
      </c>
      <c r="I23" s="3">
        <f t="shared" si="16"/>
        <v>8.6529961144468519</v>
      </c>
      <c r="J23" s="3">
        <f t="shared" si="16"/>
        <v>6.7192998935336368</v>
      </c>
      <c r="K23" s="3">
        <f t="shared" si="16"/>
        <v>18.246664243982337</v>
      </c>
      <c r="L23" s="3">
        <f t="shared" si="16"/>
        <v>18.804773542716028</v>
      </c>
      <c r="M23" s="3">
        <f t="shared" si="16"/>
        <v>7.4972707586448859</v>
      </c>
      <c r="N23" s="3">
        <f t="shared" si="16"/>
        <v>7.4685539185742096</v>
      </c>
    </row>
    <row r="24" spans="1:14" ht="15.5" x14ac:dyDescent="0.35">
      <c r="C24" t="s">
        <v>44</v>
      </c>
      <c r="D24" s="4">
        <f>IFERROR(_xlfn.RRI(5,I23,D23),"")</f>
        <v>-0.21708447609840409</v>
      </c>
      <c r="E24" s="4">
        <f>IFERROR(_xlfn.RRI(5,J23,E23),"")</f>
        <v>-0.26885932180327776</v>
      </c>
      <c r="H24" s="4">
        <f t="shared" ref="H24:N24" si="17">IFERROR(_xlfn.RRI(5,M23,H23),"")</f>
        <v>1.3963154338233696E-2</v>
      </c>
      <c r="I24" s="4">
        <f t="shared" si="17"/>
        <v>2.9878513755790426E-2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45</v>
      </c>
      <c r="C25" t="s">
        <v>46</v>
      </c>
      <c r="D25" s="3">
        <f>IFERROR(INDEX(D51:D500,MATCH($A$25,$C$51:$C$500,0)),"")</f>
        <v>1.37</v>
      </c>
      <c r="E25" s="3">
        <f>IFERROR(INDEX(E51:E500,MATCH($A$25,$C$51:$C$500,0)),"")</f>
        <v>0.74</v>
      </c>
      <c r="H25" s="3">
        <f>IFERROR(INDEX(D25:G25,COUNT(D25:G25)),"")</f>
        <v>0.74</v>
      </c>
      <c r="I25" s="3">
        <f t="shared" ref="I25:N25" si="18">IFERROR(INDEX(I51:I500,MATCH($C$25,$C$51:$C$500,0)),"")</f>
        <v>4.42</v>
      </c>
      <c r="J25" s="3">
        <f t="shared" si="18"/>
        <v>3.3</v>
      </c>
      <c r="K25" s="3">
        <f t="shared" si="18"/>
        <v>0.28999999999999998</v>
      </c>
      <c r="L25" s="3">
        <f t="shared" si="18"/>
        <v>0.24</v>
      </c>
      <c r="M25" s="3">
        <f t="shared" si="18"/>
        <v>5.0599999999999996</v>
      </c>
      <c r="N25" s="3">
        <f t="shared" si="18"/>
        <v>6.03</v>
      </c>
    </row>
    <row r="26" spans="1:14" ht="15.5" x14ac:dyDescent="0.35">
      <c r="C26" t="s">
        <v>47</v>
      </c>
      <c r="D26" s="4">
        <f>IFERROR(_xlfn.RRI(5,I25,D25),"")</f>
        <v>-0.20884849320020094</v>
      </c>
      <c r="E26" s="4">
        <f>IFERROR(_xlfn.RRI(5,J25,E25),"")</f>
        <v>-0.25844467821552075</v>
      </c>
      <c r="H26" s="4">
        <f t="shared" ref="H26:N26" si="19">IFERROR(_xlfn.RRI(5,M25,H25),"")</f>
        <v>-0.31920518324677039</v>
      </c>
      <c r="I26" s="4">
        <f t="shared" si="19"/>
        <v>-6.0231267205221428E-2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48</v>
      </c>
      <c r="D27" s="3">
        <f>IFERROR(D4/D21,"")</f>
        <v>17.580606672483221</v>
      </c>
      <c r="E27" s="3">
        <f>IFERROR(E4/E21,"")</f>
        <v>9.7232683805369131</v>
      </c>
      <c r="H27" s="3">
        <f t="shared" ref="H27:N27" si="20">IFERROR(H4/H21,"")</f>
        <v>54.607750106040271</v>
      </c>
      <c r="I27" s="3">
        <f t="shared" si="20"/>
        <v>48.785699685906039</v>
      </c>
      <c r="J27" s="3">
        <f t="shared" si="20"/>
        <v>35.432777808580859</v>
      </c>
      <c r="K27" s="3">
        <f t="shared" si="20"/>
        <v>2.8721307528482329</v>
      </c>
      <c r="L27" s="3">
        <f t="shared" si="20"/>
        <v>2.7306562546153845</v>
      </c>
      <c r="M27" s="3">
        <f t="shared" si="20"/>
        <v>125.19706718461538</v>
      </c>
      <c r="N27" s="3">
        <f t="shared" si="20"/>
        <v>118.84595227384615</v>
      </c>
    </row>
    <row r="28" spans="1:14" ht="15.5" x14ac:dyDescent="0.35">
      <c r="C28" t="s">
        <v>49</v>
      </c>
      <c r="D28" s="4">
        <f>IFERROR(_xlfn.RRI(5,I27,D27),"")</f>
        <v>-0.18464213663098039</v>
      </c>
      <c r="E28" s="4">
        <f>IFERROR(_xlfn.RRI(5,J27,E27),"")</f>
        <v>-0.22788602256256207</v>
      </c>
      <c r="H28" s="4">
        <f t="shared" ref="H28:N28" si="21">IFERROR(_xlfn.RRI(5,M27,H27),"")</f>
        <v>-0.15290518078228199</v>
      </c>
      <c r="I28" s="4">
        <f t="shared" si="21"/>
        <v>-0.16312300696579141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50</v>
      </c>
      <c r="H29" s="4">
        <f t="shared" ref="H29:N29" si="22">IFERROR(((H25-I25)/I25)*100%,"")</f>
        <v>-0.83257918552036192</v>
      </c>
      <c r="I29" s="4">
        <f t="shared" si="22"/>
        <v>0.33939393939393947</v>
      </c>
      <c r="J29" s="4">
        <f t="shared" si="22"/>
        <v>10.379310344827585</v>
      </c>
      <c r="K29" s="4">
        <f t="shared" si="22"/>
        <v>0.20833333333333329</v>
      </c>
      <c r="L29" s="4">
        <f t="shared" si="22"/>
        <v>-0.95256916996047425</v>
      </c>
      <c r="M29" s="4">
        <f t="shared" si="22"/>
        <v>-0.16086235489220574</v>
      </c>
      <c r="N29" s="4" t="str">
        <f t="shared" si="22"/>
        <v/>
      </c>
    </row>
    <row r="30" spans="1:14" ht="15.5" x14ac:dyDescent="0.35">
      <c r="C30" t="s">
        <v>51</v>
      </c>
      <c r="H30" s="4">
        <f t="shared" ref="H30:N30" si="23">IFERROR(((H27-I27)/I27)*100%,"")</f>
        <v>0.11933928297878231</v>
      </c>
      <c r="I30" s="4">
        <f t="shared" si="23"/>
        <v>0.37685224538312839</v>
      </c>
      <c r="J30" s="4">
        <f t="shared" si="23"/>
        <v>11.336756525949559</v>
      </c>
      <c r="K30" s="4">
        <f t="shared" si="23"/>
        <v>5.1809706180969022E-2</v>
      </c>
      <c r="L30" s="4">
        <f t="shared" si="23"/>
        <v>-0.97818913560819476</v>
      </c>
      <c r="M30" s="4">
        <f t="shared" si="23"/>
        <v>5.3439892476395974E-2</v>
      </c>
      <c r="N30" s="4" t="str">
        <f t="shared" si="23"/>
        <v/>
      </c>
    </row>
    <row r="32" spans="1:14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54.12</v>
      </c>
      <c r="E32" s="3">
        <f>IFERROR(INDEX(E51:E500,MATCH($A$32,$C$51:$C$500,0)),"")</f>
        <v>52.72</v>
      </c>
      <c r="H32" s="3">
        <f>IFERROR(INDEX(D32:G32,COUNT(D32:G32)),"")</f>
        <v>52.72</v>
      </c>
      <c r="I32" s="3">
        <f t="shared" ref="I32:N32" si="24">IFERROR(INDEX(I51:I500,MATCH($C$32,$C$51:$C$500,0)),"")</f>
        <v>51.98</v>
      </c>
      <c r="J32" s="3">
        <f t="shared" si="24"/>
        <v>49.38</v>
      </c>
      <c r="K32" s="3">
        <f t="shared" si="24"/>
        <v>1.56</v>
      </c>
      <c r="L32" s="3">
        <f t="shared" si="24"/>
        <v>1.32</v>
      </c>
      <c r="M32" s="3">
        <f t="shared" si="24"/>
        <v>78.95</v>
      </c>
      <c r="N32" s="3">
        <f t="shared" si="24"/>
        <v>72.989999999999995</v>
      </c>
    </row>
    <row r="33" spans="1:14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1.46</v>
      </c>
      <c r="E33" s="3">
        <f>IFERROR(INDEX(E51:E500,MATCH($A$33,$C$51:$C$500,0)),"")</f>
        <v>1.63</v>
      </c>
      <c r="H33" s="3">
        <f>IFERROR(INDEX(D33:G33,COUNT(D33:G33)),"")</f>
        <v>1.63</v>
      </c>
      <c r="I33" s="3">
        <f t="shared" ref="I33:N33" si="25">IFERROR(INDEX(I51:I500,MATCH($C$33,$C$51:$C$500,0)),"")</f>
        <v>2.17</v>
      </c>
      <c r="J33" s="3">
        <f t="shared" si="25"/>
        <v>1.56</v>
      </c>
      <c r="K33" s="3">
        <f t="shared" si="25"/>
        <v>0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56.83</v>
      </c>
      <c r="E34" s="3">
        <f>IFERROR(INDEX(E51:E500,MATCH($A$34,$C$51:$C$500,0)),"")</f>
        <v>114.67</v>
      </c>
      <c r="H34" s="3">
        <f>IFERROR(INDEX(D34:G34,COUNT(D34:G34)),"")</f>
        <v>114.67</v>
      </c>
      <c r="I34" s="3">
        <f t="shared" ref="I34:N34" si="26">IFERROR(INDEX(I51:I500,MATCH($C$34,$C$51:$C$500,0)),"")</f>
        <v>25.57</v>
      </c>
      <c r="J34" s="3">
        <f t="shared" si="26"/>
        <v>23.33</v>
      </c>
      <c r="K34" s="3">
        <f t="shared" si="26"/>
        <v>0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4.49</v>
      </c>
      <c r="E35" s="3">
        <f>IFERROR(INDEX(E51:E500,MATCH($A$35,$C$51:$C$500,0)),"")</f>
        <v>8.83</v>
      </c>
      <c r="H35" s="3">
        <f>IFERROR(INDEX(D35:G35,COUNT(D35:G35)),"")</f>
        <v>8.83</v>
      </c>
      <c r="I35" s="3">
        <f t="shared" ref="I35:N35" si="27">IFERROR(INDEX(I51:I500,MATCH($C$35,$C$51:$C$500,0)),"")</f>
        <v>2.31</v>
      </c>
      <c r="J35" s="3">
        <f t="shared" si="27"/>
        <v>2.17</v>
      </c>
      <c r="K35" s="3">
        <f t="shared" si="27"/>
        <v>0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64</v>
      </c>
      <c r="C36" t="s">
        <v>65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N36" si="28">IFERROR(INDEX(H51:H500,MATCH($C$36,$C$51:$C$500,0)),"")</f>
        <v>0.47499999999999998</v>
      </c>
      <c r="I36" s="4">
        <f t="shared" si="28"/>
        <v>0.46029999999999999</v>
      </c>
      <c r="J36" s="4">
        <f t="shared" si="28"/>
        <v>0.42680000000000001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66</v>
      </c>
      <c r="C37" t="s">
        <v>67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N37" si="29">IFERROR(INDEX(H51:H500,MATCH($C$37,$C$51:$C$500,0)),"")</f>
        <v>2</v>
      </c>
      <c r="I37" s="3">
        <f t="shared" si="29"/>
        <v>2</v>
      </c>
      <c r="J37" s="3">
        <f t="shared" si="29"/>
        <v>1.41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</row>
    <row r="51" spans="2:14" ht="15.5" x14ac:dyDescent="0.35">
      <c r="B51" t="s">
        <v>73</v>
      </c>
      <c r="C51" t="s">
        <v>6</v>
      </c>
      <c r="D51" s="5">
        <v>52390207884</v>
      </c>
      <c r="E51" s="5">
        <v>28975339774</v>
      </c>
      <c r="F51" s="5">
        <v>40086488033</v>
      </c>
      <c r="G51" s="5">
        <v>50792261906</v>
      </c>
      <c r="I51" s="5">
        <v>145381385064</v>
      </c>
      <c r="J51" s="5">
        <v>107361316760</v>
      </c>
      <c r="K51" s="5">
        <v>138149489212</v>
      </c>
      <c r="L51" s="5">
        <v>131344565847</v>
      </c>
      <c r="M51" s="5">
        <v>81378093670</v>
      </c>
      <c r="N51" s="5">
        <v>77249868978</v>
      </c>
    </row>
    <row r="52" spans="2:14" ht="15.5" x14ac:dyDescent="0.35">
      <c r="C52" t="s">
        <v>74</v>
      </c>
      <c r="D52" s="5">
        <v>-41095652532</v>
      </c>
      <c r="E52" s="5">
        <v>-17982351326</v>
      </c>
      <c r="F52" s="5">
        <v>-30915912227</v>
      </c>
      <c r="G52" s="5">
        <v>-37014290068</v>
      </c>
      <c r="I52" s="5">
        <v>-108954622930</v>
      </c>
      <c r="J52" s="5">
        <v>-74777641123</v>
      </c>
      <c r="K52" s="5">
        <v>-94883677667</v>
      </c>
      <c r="L52" s="5">
        <v>-97650977851</v>
      </c>
      <c r="M52" s="5">
        <v>-59972711803</v>
      </c>
      <c r="N52" s="5">
        <v>-57456231795</v>
      </c>
    </row>
    <row r="53" spans="2:14" ht="15.5" x14ac:dyDescent="0.35">
      <c r="C53" t="s">
        <v>75</v>
      </c>
      <c r="D53" s="5">
        <v>11294555352</v>
      </c>
      <c r="E53" s="5">
        <v>10992988448</v>
      </c>
      <c r="F53" s="5">
        <v>9170575806</v>
      </c>
      <c r="G53" s="5">
        <v>13777971838</v>
      </c>
      <c r="I53" s="5">
        <v>36426762134</v>
      </c>
      <c r="J53" s="5">
        <v>32583675637</v>
      </c>
      <c r="K53" s="5">
        <v>43265811545</v>
      </c>
      <c r="L53" s="5">
        <v>33693587996</v>
      </c>
      <c r="M53" s="5">
        <v>21405381867</v>
      </c>
      <c r="N53" s="5">
        <v>19793637183</v>
      </c>
    </row>
    <row r="54" spans="2:14" ht="15.5" x14ac:dyDescent="0.35">
      <c r="C54" t="s">
        <v>76</v>
      </c>
      <c r="D54" s="5">
        <v>-5592471338</v>
      </c>
      <c r="E54" s="5">
        <v>-7429120973</v>
      </c>
      <c r="F54" s="5">
        <v>-5076756085</v>
      </c>
      <c r="G54" s="5">
        <v>-9003116631</v>
      </c>
      <c r="I54" s="5">
        <v>-20335264063</v>
      </c>
      <c r="J54" s="5">
        <v>-17144613694</v>
      </c>
      <c r="K54" s="5">
        <v>-25901963613</v>
      </c>
      <c r="L54" s="5">
        <v>-16404603458</v>
      </c>
      <c r="M54" s="5">
        <v>-13460774063</v>
      </c>
      <c r="N54" s="5">
        <v>-12712186710</v>
      </c>
    </row>
    <row r="55" spans="2:14" ht="15.5" x14ac:dyDescent="0.35">
      <c r="C55" t="s">
        <v>240</v>
      </c>
      <c r="D55" s="5">
        <v>-7607739421</v>
      </c>
      <c r="E55" s="5">
        <v>-1522062125</v>
      </c>
      <c r="F55" s="5">
        <v>-1789013629</v>
      </c>
      <c r="G55" s="5">
        <v>-205741754</v>
      </c>
      <c r="I55" s="5">
        <v>-6039337206</v>
      </c>
      <c r="J55" s="5">
        <v>-4667665363</v>
      </c>
      <c r="K55" s="5">
        <v>-3837904993</v>
      </c>
      <c r="L55" s="5">
        <v>-3872704076</v>
      </c>
      <c r="M55" s="5">
        <v>-3284122855</v>
      </c>
      <c r="N55" s="5">
        <v>-2920263512</v>
      </c>
    </row>
    <row r="56" spans="2:14" ht="15.5" x14ac:dyDescent="0.35">
      <c r="C56" t="s">
        <v>77</v>
      </c>
      <c r="D56" s="5">
        <v>2015268083</v>
      </c>
      <c r="E56" s="5">
        <v>-5907058848</v>
      </c>
      <c r="F56" s="5">
        <v>-3287742456</v>
      </c>
      <c r="G56" s="5">
        <v>-8797374877</v>
      </c>
      <c r="I56" s="5">
        <v>-14295926857</v>
      </c>
      <c r="J56" s="5">
        <v>-12476948331</v>
      </c>
      <c r="K56" s="5">
        <v>-22064058620</v>
      </c>
      <c r="L56" s="5">
        <v>-12528134729</v>
      </c>
      <c r="M56" s="5">
        <v>-10264670346</v>
      </c>
      <c r="N56" s="5">
        <v>-9917050125</v>
      </c>
    </row>
    <row r="57" spans="2:14" ht="15.5" x14ac:dyDescent="0.35">
      <c r="C57" t="s">
        <v>242</v>
      </c>
      <c r="L57" s="5">
        <v>-3764653</v>
      </c>
      <c r="M57" s="5">
        <v>88019138</v>
      </c>
      <c r="N57" s="5">
        <v>125126927</v>
      </c>
    </row>
    <row r="58" spans="2:14" ht="15.5" x14ac:dyDescent="0.35">
      <c r="C58" t="s">
        <v>361</v>
      </c>
    </row>
    <row r="59" spans="2:14" ht="15.5" x14ac:dyDescent="0.35">
      <c r="C59" t="s">
        <v>78</v>
      </c>
      <c r="D59" s="5">
        <v>5702084014</v>
      </c>
      <c r="E59" s="5">
        <v>3563867475</v>
      </c>
      <c r="F59" s="5">
        <v>4093819721</v>
      </c>
      <c r="G59" s="5">
        <v>4774855207</v>
      </c>
      <c r="I59" s="5">
        <v>16091498071</v>
      </c>
      <c r="J59" s="5">
        <v>15439061943</v>
      </c>
      <c r="K59" s="5">
        <v>17363847932</v>
      </c>
      <c r="L59" s="5">
        <v>17288984538</v>
      </c>
      <c r="M59" s="5">
        <v>7944607804</v>
      </c>
      <c r="N59" s="5">
        <v>7081450473</v>
      </c>
    </row>
    <row r="60" spans="2:14" ht="15.5" x14ac:dyDescent="0.35">
      <c r="C60" t="s">
        <v>79</v>
      </c>
      <c r="D60" s="5">
        <v>-504585125</v>
      </c>
      <c r="E60" s="5">
        <v>-825749987</v>
      </c>
      <c r="F60" s="5">
        <v>-550301419</v>
      </c>
      <c r="G60" s="5">
        <v>2990197839</v>
      </c>
      <c r="I60" s="5">
        <v>545339017</v>
      </c>
      <c r="J60" s="5">
        <v>-3735251828</v>
      </c>
      <c r="K60" s="5">
        <v>-2276054492</v>
      </c>
      <c r="L60" s="5">
        <v>-2436519552</v>
      </c>
      <c r="M60" s="5">
        <v>-3140829124</v>
      </c>
      <c r="N60" s="5">
        <v>-2281851031</v>
      </c>
    </row>
    <row r="61" spans="2:14" ht="15.5" x14ac:dyDescent="0.35">
      <c r="C61" t="s">
        <v>80</v>
      </c>
      <c r="D61" s="5">
        <v>622238541</v>
      </c>
      <c r="E61" s="5">
        <v>134516751</v>
      </c>
      <c r="F61" s="5">
        <v>29338997</v>
      </c>
      <c r="G61" s="5">
        <v>3985004181</v>
      </c>
      <c r="I61" s="5">
        <v>4322638236</v>
      </c>
      <c r="J61" s="5">
        <v>-496298444</v>
      </c>
      <c r="K61" s="5">
        <v>376331907</v>
      </c>
      <c r="L61" s="5">
        <v>290421450</v>
      </c>
      <c r="M61" s="5">
        <v>358178945</v>
      </c>
      <c r="N61" s="5">
        <v>152501028</v>
      </c>
    </row>
    <row r="62" spans="2:14" ht="15.5" x14ac:dyDescent="0.35">
      <c r="C62" t="s">
        <v>27</v>
      </c>
      <c r="D62" s="5">
        <v>-1126823666</v>
      </c>
      <c r="E62" s="5">
        <v>-960266738</v>
      </c>
      <c r="F62" s="5">
        <v>-579640416</v>
      </c>
      <c r="G62" s="5">
        <v>-994806342</v>
      </c>
      <c r="I62" s="5">
        <v>-3777299219</v>
      </c>
      <c r="J62" s="5">
        <v>-3238953384</v>
      </c>
      <c r="K62" s="5">
        <v>-2652386399</v>
      </c>
      <c r="L62" s="5">
        <v>-2726941002</v>
      </c>
      <c r="M62" s="5">
        <v>-3499008069</v>
      </c>
      <c r="N62" s="5">
        <v>-2434352059</v>
      </c>
    </row>
    <row r="63" spans="2:14" ht="15.5" x14ac:dyDescent="0.35">
      <c r="C63" t="s">
        <v>81</v>
      </c>
      <c r="D63" s="5">
        <v>-412643961</v>
      </c>
      <c r="E63" s="5">
        <v>-60328970</v>
      </c>
      <c r="F63" s="5">
        <v>383404536</v>
      </c>
      <c r="G63" s="5">
        <v>-198892630</v>
      </c>
      <c r="L63" s="5">
        <v>-1837074079</v>
      </c>
      <c r="M63" s="5">
        <v>-1066258362</v>
      </c>
      <c r="N63" s="5">
        <v>-286724817</v>
      </c>
    </row>
    <row r="64" spans="2:14" ht="15.5" x14ac:dyDescent="0.35">
      <c r="C64" t="s">
        <v>82</v>
      </c>
      <c r="D64" s="5">
        <v>-504585125</v>
      </c>
      <c r="E64" s="5">
        <v>-825749987</v>
      </c>
      <c r="F64" s="5">
        <v>-550301419</v>
      </c>
      <c r="G64" s="5">
        <v>2990197839</v>
      </c>
      <c r="I64" s="5">
        <v>545339017</v>
      </c>
      <c r="J64" s="5">
        <v>-3735251828</v>
      </c>
      <c r="K64" s="5">
        <v>-2276054492</v>
      </c>
      <c r="L64" s="5">
        <v>-2436519552</v>
      </c>
      <c r="M64" s="5">
        <v>-3140829124</v>
      </c>
      <c r="N64" s="5">
        <v>-2281851031</v>
      </c>
    </row>
    <row r="65" spans="2:14" ht="15.5" x14ac:dyDescent="0.35">
      <c r="C65" t="s">
        <v>29</v>
      </c>
      <c r="D65" s="5">
        <v>5197498889</v>
      </c>
      <c r="E65" s="5">
        <v>2738117488</v>
      </c>
      <c r="F65" s="5">
        <v>3543518302</v>
      </c>
      <c r="G65" s="5">
        <v>7765053046</v>
      </c>
      <c r="I65" s="5">
        <v>16636837088</v>
      </c>
      <c r="J65" s="5">
        <v>11703810115</v>
      </c>
      <c r="K65" s="5">
        <v>15087793440</v>
      </c>
      <c r="L65" s="5">
        <v>14852464986</v>
      </c>
      <c r="M65" s="5">
        <v>4803778680</v>
      </c>
      <c r="N65" s="5">
        <v>4799599442</v>
      </c>
    </row>
    <row r="66" spans="2:14" ht="15.5" x14ac:dyDescent="0.35">
      <c r="C66" t="s">
        <v>28</v>
      </c>
      <c r="D66" s="5">
        <v>-926886846</v>
      </c>
      <c r="E66" s="5">
        <v>-478784122</v>
      </c>
      <c r="F66" s="5">
        <v>-805127167</v>
      </c>
      <c r="G66" s="5">
        <v>-1412282556</v>
      </c>
      <c r="I66" s="5">
        <v>-3169313176</v>
      </c>
      <c r="J66" s="5">
        <v>-1717337774</v>
      </c>
      <c r="K66" s="5">
        <v>-969498868</v>
      </c>
      <c r="L66" s="5">
        <v>-2505463425</v>
      </c>
      <c r="M66" s="5">
        <v>-1503209237</v>
      </c>
      <c r="N66" s="5">
        <v>-709387812</v>
      </c>
    </row>
    <row r="67" spans="2:14" ht="15.5" x14ac:dyDescent="0.35">
      <c r="C67" t="s">
        <v>83</v>
      </c>
      <c r="D67" s="5">
        <v>-508905191</v>
      </c>
      <c r="E67" s="5">
        <v>-414999764</v>
      </c>
      <c r="F67" s="5">
        <v>-1341493734</v>
      </c>
      <c r="G67" s="5">
        <v>-340849483</v>
      </c>
      <c r="I67" s="5">
        <v>-2449734764</v>
      </c>
      <c r="J67" s="5">
        <v>-1960290244</v>
      </c>
      <c r="K67" s="5">
        <v>-2191824443</v>
      </c>
      <c r="L67" s="5">
        <v>-1220565972</v>
      </c>
      <c r="M67" s="5">
        <v>-928795101</v>
      </c>
      <c r="N67" s="5">
        <v>-708407480</v>
      </c>
    </row>
    <row r="68" spans="2:14" ht="15.5" x14ac:dyDescent="0.35">
      <c r="C68" t="s">
        <v>84</v>
      </c>
      <c r="D68" s="5">
        <v>-5337694</v>
      </c>
      <c r="E68" s="5">
        <v>-3455388</v>
      </c>
      <c r="F68" s="5">
        <v>152962031</v>
      </c>
      <c r="G68" s="5">
        <v>-872540443</v>
      </c>
      <c r="I68" s="5">
        <v>-719578412</v>
      </c>
      <c r="J68" s="5">
        <v>242952470</v>
      </c>
      <c r="K68" s="5">
        <v>1222325575</v>
      </c>
      <c r="L68" s="5">
        <v>552176626</v>
      </c>
      <c r="M68" s="5">
        <v>491844226</v>
      </c>
      <c r="N68" s="5">
        <v>285744485</v>
      </c>
    </row>
    <row r="69" spans="2:14" ht="15.5" x14ac:dyDescent="0.35">
      <c r="C69" t="s">
        <v>85</v>
      </c>
      <c r="D69" s="5">
        <v>-926886846</v>
      </c>
      <c r="E69" s="5">
        <v>-478784122</v>
      </c>
      <c r="F69" s="5">
        <v>-805127167</v>
      </c>
      <c r="G69" s="5">
        <v>-1412282556</v>
      </c>
      <c r="I69" s="5">
        <v>-3169313176</v>
      </c>
      <c r="J69" s="5">
        <v>-1717337774</v>
      </c>
      <c r="K69" s="5">
        <v>-969498868</v>
      </c>
      <c r="L69" s="5">
        <v>-2505463425</v>
      </c>
      <c r="M69" s="5">
        <v>-1503209237</v>
      </c>
      <c r="N69" s="5">
        <v>-709387812</v>
      </c>
    </row>
    <row r="70" spans="2:14" ht="15.5" x14ac:dyDescent="0.35">
      <c r="C70" t="s">
        <v>87</v>
      </c>
      <c r="D70" s="5">
        <v>4270612043</v>
      </c>
      <c r="E70" s="5">
        <v>2259333366</v>
      </c>
      <c r="F70" s="5">
        <v>2738391135</v>
      </c>
      <c r="G70" s="5">
        <v>6352770490</v>
      </c>
      <c r="I70" s="5">
        <v>13467523912</v>
      </c>
      <c r="J70" s="5">
        <v>9986472341</v>
      </c>
      <c r="K70" s="5">
        <v>14118294572</v>
      </c>
      <c r="L70" s="5">
        <v>12347001561</v>
      </c>
      <c r="M70" s="5">
        <v>3300569443</v>
      </c>
      <c r="N70" s="5">
        <v>4090211630</v>
      </c>
    </row>
    <row r="71" spans="2:14" ht="15.5" x14ac:dyDescent="0.35">
      <c r="C71" t="s">
        <v>88</v>
      </c>
      <c r="F71" s="5">
        <v>377496299</v>
      </c>
      <c r="I71" s="5">
        <v>377496299</v>
      </c>
      <c r="J71" s="5">
        <v>127540385</v>
      </c>
      <c r="K71" s="5">
        <v>22137172</v>
      </c>
      <c r="L71" s="5">
        <v>412194261</v>
      </c>
      <c r="M71" s="5">
        <v>589499953</v>
      </c>
      <c r="N71" s="5">
        <v>-351120379</v>
      </c>
    </row>
    <row r="72" spans="2:14" ht="15.5" x14ac:dyDescent="0.35">
      <c r="C72" t="s">
        <v>89</v>
      </c>
      <c r="D72" s="5">
        <v>4270612043</v>
      </c>
      <c r="E72" s="5">
        <v>2259333366</v>
      </c>
      <c r="F72" s="5">
        <v>3115887434</v>
      </c>
      <c r="G72" s="5">
        <v>6352770490</v>
      </c>
      <c r="I72" s="5">
        <v>13845020211</v>
      </c>
      <c r="J72" s="5">
        <v>10114012726</v>
      </c>
      <c r="K72" s="5">
        <v>14140431744</v>
      </c>
      <c r="L72" s="5">
        <v>12759195822</v>
      </c>
      <c r="M72" s="5">
        <v>3890069396</v>
      </c>
      <c r="N72" s="5">
        <v>3739091251</v>
      </c>
    </row>
    <row r="73" spans="2:14" ht="15.5" x14ac:dyDescent="0.35">
      <c r="C73" t="s">
        <v>90</v>
      </c>
      <c r="D73" s="5">
        <v>4270612043</v>
      </c>
      <c r="E73" s="5">
        <v>2259333366</v>
      </c>
      <c r="F73" s="5">
        <v>2738391136</v>
      </c>
      <c r="G73" s="5">
        <v>6352770489</v>
      </c>
      <c r="I73" s="5">
        <v>13467523912</v>
      </c>
      <c r="J73" s="5">
        <v>9986472341</v>
      </c>
      <c r="K73" s="5">
        <v>14118294572</v>
      </c>
      <c r="L73" s="5">
        <v>12347001561</v>
      </c>
      <c r="M73" s="5">
        <v>3300569443</v>
      </c>
      <c r="N73" s="5">
        <v>4090211630</v>
      </c>
    </row>
    <row r="74" spans="2:14" ht="15.5" x14ac:dyDescent="0.35">
      <c r="C74" t="s">
        <v>8</v>
      </c>
      <c r="D74" s="5">
        <v>4143493451</v>
      </c>
      <c r="E74" s="5">
        <v>2225404664</v>
      </c>
      <c r="F74" s="5">
        <v>2816422454</v>
      </c>
      <c r="G74" s="5">
        <v>6403359068</v>
      </c>
      <c r="I74" s="5">
        <v>13521108420</v>
      </c>
      <c r="J74" s="5">
        <v>10121183866</v>
      </c>
      <c r="K74" s="5">
        <v>13883868464</v>
      </c>
      <c r="L74" s="5">
        <v>12119576439</v>
      </c>
      <c r="M74" s="5">
        <v>3875359634</v>
      </c>
      <c r="N74" s="5">
        <v>3569983891</v>
      </c>
    </row>
    <row r="75" spans="2:14" ht="15.5" x14ac:dyDescent="0.35">
      <c r="C75" t="s">
        <v>91</v>
      </c>
      <c r="D75" s="5">
        <v>127118592</v>
      </c>
      <c r="E75" s="5">
        <v>33928702</v>
      </c>
      <c r="F75" s="5">
        <v>299464981</v>
      </c>
      <c r="G75" s="5">
        <v>-50588579</v>
      </c>
      <c r="I75" s="5">
        <v>323911791</v>
      </c>
      <c r="J75" s="5">
        <v>-7171140</v>
      </c>
      <c r="K75" s="5">
        <v>256563280</v>
      </c>
      <c r="L75" s="5">
        <v>639619383</v>
      </c>
      <c r="M75" s="5">
        <v>14709762</v>
      </c>
      <c r="N75" s="5">
        <v>169107360</v>
      </c>
    </row>
    <row r="76" spans="2:14" ht="15.5" x14ac:dyDescent="0.35">
      <c r="C76" t="s">
        <v>92</v>
      </c>
      <c r="D76" s="5">
        <v>4270612043</v>
      </c>
      <c r="E76" s="5">
        <v>2259333366</v>
      </c>
      <c r="F76" s="5">
        <v>2738391136</v>
      </c>
      <c r="G76" s="5">
        <v>6352770489</v>
      </c>
      <c r="I76" s="5">
        <v>13467523912</v>
      </c>
      <c r="J76" s="5">
        <v>9986472341</v>
      </c>
      <c r="K76" s="5">
        <v>14118294572</v>
      </c>
      <c r="L76" s="5">
        <v>12347001561</v>
      </c>
      <c r="M76" s="5">
        <v>3300569443</v>
      </c>
      <c r="N76" s="5">
        <v>4090211630</v>
      </c>
    </row>
    <row r="77" spans="2:14" ht="15.5" x14ac:dyDescent="0.35">
      <c r="C77" t="s">
        <v>93</v>
      </c>
      <c r="D77" s="5">
        <v>4270612043</v>
      </c>
      <c r="E77" s="5">
        <v>2259333366</v>
      </c>
      <c r="F77" s="5">
        <v>3115887435</v>
      </c>
      <c r="G77" s="5">
        <v>6352770489</v>
      </c>
      <c r="I77" s="5">
        <v>13845020211</v>
      </c>
      <c r="J77" s="5">
        <v>10114012726</v>
      </c>
      <c r="K77" s="5">
        <v>14140431744</v>
      </c>
      <c r="L77" s="5">
        <v>12759195822</v>
      </c>
      <c r="M77" s="5">
        <v>3890069396</v>
      </c>
      <c r="N77" s="5">
        <v>3739091251</v>
      </c>
    </row>
    <row r="78" spans="2:14" ht="15.5" x14ac:dyDescent="0.35">
      <c r="C78" t="s">
        <v>94</v>
      </c>
      <c r="D78" s="5">
        <v>4270612043</v>
      </c>
      <c r="E78" s="5">
        <v>2259333366</v>
      </c>
      <c r="F78" s="5">
        <v>3115887435</v>
      </c>
      <c r="G78" s="5">
        <v>6352770489</v>
      </c>
      <c r="I78" s="5">
        <v>13845020211</v>
      </c>
      <c r="J78" s="5">
        <v>10114012726</v>
      </c>
      <c r="K78" s="5">
        <v>14140431744</v>
      </c>
      <c r="L78" s="5">
        <v>12759195822</v>
      </c>
      <c r="M78" s="5">
        <v>3890069396</v>
      </c>
      <c r="N78" s="5">
        <v>3739091251</v>
      </c>
    </row>
    <row r="80" spans="2:14" ht="15.5" x14ac:dyDescent="0.35">
      <c r="B80" t="s">
        <v>95</v>
      </c>
      <c r="C80" t="s">
        <v>96</v>
      </c>
    </row>
    <row r="81" spans="3:14" ht="15.5" x14ac:dyDescent="0.35">
      <c r="C81" t="s">
        <v>97</v>
      </c>
    </row>
    <row r="82" spans="3:14" ht="15.5" x14ac:dyDescent="0.35">
      <c r="C82" t="s">
        <v>20</v>
      </c>
      <c r="D82" s="5">
        <v>23689223730</v>
      </c>
      <c r="E82" s="5">
        <v>23625173848</v>
      </c>
      <c r="F82" s="5">
        <v>34750938709</v>
      </c>
      <c r="G82" s="5">
        <v>38795743217</v>
      </c>
      <c r="I82" s="5">
        <v>34750938709</v>
      </c>
      <c r="J82" s="5">
        <v>30192095497</v>
      </c>
      <c r="K82" s="5">
        <v>21941020269</v>
      </c>
      <c r="L82" s="5">
        <v>17642912704</v>
      </c>
      <c r="M82" s="5">
        <v>22714978275</v>
      </c>
      <c r="N82" s="5">
        <v>11449153706</v>
      </c>
    </row>
    <row r="83" spans="3:14" ht="15.5" x14ac:dyDescent="0.35">
      <c r="C83" t="s">
        <v>98</v>
      </c>
      <c r="D83" s="5">
        <v>29610632308</v>
      </c>
      <c r="E83" s="5">
        <v>23121376046</v>
      </c>
      <c r="F83" s="5">
        <v>17873930689</v>
      </c>
      <c r="G83" s="5">
        <v>16524785442</v>
      </c>
      <c r="I83" s="5">
        <v>17873930689</v>
      </c>
      <c r="J83" s="5">
        <v>16124266029</v>
      </c>
      <c r="K83" s="5">
        <v>24409702034</v>
      </c>
      <c r="L83" s="5">
        <v>20638629469</v>
      </c>
      <c r="M83" s="5">
        <v>25158282297</v>
      </c>
      <c r="N83" s="5">
        <v>22805427111</v>
      </c>
    </row>
    <row r="84" spans="3:14" ht="15.5" x14ac:dyDescent="0.35">
      <c r="C84" t="s">
        <v>247</v>
      </c>
    </row>
    <row r="85" spans="3:14" ht="15.5" x14ac:dyDescent="0.35">
      <c r="C85" t="s">
        <v>99</v>
      </c>
      <c r="D85" s="5">
        <v>321347758</v>
      </c>
      <c r="E85" s="5">
        <v>894899812</v>
      </c>
      <c r="F85" s="5">
        <v>343140063</v>
      </c>
      <c r="G85" s="5">
        <v>720552348</v>
      </c>
      <c r="I85" s="5">
        <v>343140063</v>
      </c>
      <c r="J85" s="5">
        <v>740001860</v>
      </c>
      <c r="K85" s="5">
        <v>25803229</v>
      </c>
      <c r="N85" s="5">
        <v>192700149</v>
      </c>
    </row>
    <row r="86" spans="3:14" ht="15.5" x14ac:dyDescent="0.35">
      <c r="C86" t="s">
        <v>100</v>
      </c>
      <c r="D86" s="5">
        <v>29610632308</v>
      </c>
      <c r="E86" s="5">
        <v>23121376046</v>
      </c>
      <c r="F86" s="5">
        <v>17873930689</v>
      </c>
      <c r="G86" s="5">
        <v>16524785442</v>
      </c>
      <c r="I86" s="5">
        <v>17873930689</v>
      </c>
      <c r="J86" s="5">
        <v>16124266029</v>
      </c>
      <c r="K86" s="5">
        <v>24409702034</v>
      </c>
      <c r="L86" s="5">
        <v>20638629469</v>
      </c>
      <c r="M86" s="5">
        <v>25158282297</v>
      </c>
      <c r="N86" s="5">
        <v>22805427111</v>
      </c>
    </row>
    <row r="87" spans="3:14" ht="15.5" x14ac:dyDescent="0.35">
      <c r="C87" t="s">
        <v>101</v>
      </c>
    </row>
    <row r="88" spans="3:14" ht="15.5" x14ac:dyDescent="0.35">
      <c r="C88" t="s">
        <v>102</v>
      </c>
    </row>
    <row r="89" spans="3:14" ht="15.5" x14ac:dyDescent="0.35">
      <c r="C89" t="s">
        <v>569</v>
      </c>
    </row>
    <row r="90" spans="3:14" ht="15.5" x14ac:dyDescent="0.35">
      <c r="C90" t="s">
        <v>103</v>
      </c>
      <c r="D90" s="5">
        <v>74841971795</v>
      </c>
      <c r="E90" s="5">
        <v>73194603069</v>
      </c>
      <c r="F90" s="5">
        <v>67578033262</v>
      </c>
      <c r="G90" s="5">
        <v>63909611299</v>
      </c>
      <c r="I90" s="5">
        <v>67578033262</v>
      </c>
      <c r="J90" s="5">
        <v>68079337779</v>
      </c>
      <c r="K90" s="5">
        <v>38943948782</v>
      </c>
      <c r="L90" s="5">
        <v>47824798281</v>
      </c>
      <c r="M90" s="5">
        <v>45354753665</v>
      </c>
      <c r="N90" s="5">
        <v>34882173651</v>
      </c>
    </row>
    <row r="91" spans="3:14" ht="15.5" x14ac:dyDescent="0.35">
      <c r="C91" t="s">
        <v>81</v>
      </c>
      <c r="D91" s="5">
        <v>50837107031</v>
      </c>
      <c r="E91" s="5">
        <v>50837107031</v>
      </c>
      <c r="F91" s="5">
        <v>50837107031</v>
      </c>
      <c r="G91" s="5">
        <v>50459610732</v>
      </c>
      <c r="I91" s="5">
        <v>50837107031</v>
      </c>
      <c r="J91" s="5">
        <v>54443200519</v>
      </c>
      <c r="K91" s="5">
        <v>2291263294</v>
      </c>
      <c r="L91" s="5">
        <v>2269126122</v>
      </c>
      <c r="M91" s="5">
        <v>1856931861</v>
      </c>
      <c r="N91" s="5">
        <v>1267431908</v>
      </c>
    </row>
    <row r="92" spans="3:14" ht="15.5" x14ac:dyDescent="0.35">
      <c r="C92" t="s">
        <v>104</v>
      </c>
      <c r="D92" s="5">
        <v>144621540788</v>
      </c>
      <c r="E92" s="5">
        <v>138603965386</v>
      </c>
      <c r="F92" s="5">
        <v>128870501829</v>
      </c>
      <c r="G92" s="5">
        <v>127862547354</v>
      </c>
      <c r="I92" s="5">
        <v>128870501829</v>
      </c>
      <c r="J92" s="5">
        <v>120705128389</v>
      </c>
      <c r="K92" s="5">
        <v>89420008020</v>
      </c>
      <c r="L92" s="5">
        <v>91138926702</v>
      </c>
      <c r="M92" s="5">
        <v>105646239395</v>
      </c>
      <c r="N92" s="5">
        <v>70465436127</v>
      </c>
    </row>
    <row r="93" spans="3:14" ht="15.5" x14ac:dyDescent="0.35">
      <c r="C93" t="s">
        <v>105</v>
      </c>
    </row>
    <row r="94" spans="3:14" ht="15.5" x14ac:dyDescent="0.35">
      <c r="C94" t="s">
        <v>106</v>
      </c>
      <c r="D94" s="5">
        <v>86994868242</v>
      </c>
      <c r="E94" s="5">
        <v>84038961958</v>
      </c>
      <c r="F94" s="5">
        <v>84931580306</v>
      </c>
      <c r="G94" s="5">
        <v>83700762295</v>
      </c>
      <c r="I94" s="5">
        <v>84931580306</v>
      </c>
      <c r="J94" s="5">
        <v>84746970887</v>
      </c>
      <c r="K94" s="5">
        <v>20922979179</v>
      </c>
      <c r="L94" s="5">
        <v>21031826511</v>
      </c>
      <c r="M94" s="5">
        <v>18510045019</v>
      </c>
      <c r="N94" s="5">
        <v>20009352243</v>
      </c>
    </row>
    <row r="95" spans="3:14" ht="15.5" x14ac:dyDescent="0.35">
      <c r="C95" t="s">
        <v>107</v>
      </c>
      <c r="D95" s="5">
        <v>69409424</v>
      </c>
      <c r="E95" s="5">
        <v>94993100</v>
      </c>
      <c r="F95" s="5">
        <v>106176776</v>
      </c>
      <c r="G95" s="5">
        <v>100027122</v>
      </c>
      <c r="I95" s="5">
        <v>106176776</v>
      </c>
      <c r="J95" s="5">
        <v>130390643</v>
      </c>
      <c r="K95" s="5">
        <v>51458332</v>
      </c>
      <c r="M95" s="5">
        <v>553123</v>
      </c>
      <c r="N95" s="5">
        <v>1290623</v>
      </c>
    </row>
    <row r="96" spans="3:14" ht="15.5" x14ac:dyDescent="0.35">
      <c r="C96" t="s">
        <v>108</v>
      </c>
      <c r="D96" s="5">
        <v>3948730639</v>
      </c>
      <c r="E96" s="5">
        <v>3954068333</v>
      </c>
      <c r="F96" s="5">
        <v>3957523720</v>
      </c>
      <c r="G96" s="5">
        <v>3899002802</v>
      </c>
      <c r="I96" s="5">
        <v>3957523720</v>
      </c>
      <c r="J96" s="5">
        <v>4771543245</v>
      </c>
      <c r="K96" s="5">
        <v>4566953501</v>
      </c>
      <c r="L96" s="5">
        <v>3350871744</v>
      </c>
      <c r="M96" s="5">
        <v>2914955038</v>
      </c>
      <c r="N96" s="5">
        <v>2589380029</v>
      </c>
    </row>
    <row r="97" spans="3:14" ht="15.5" x14ac:dyDescent="0.35">
      <c r="C97" t="s">
        <v>109</v>
      </c>
      <c r="D97" s="5">
        <v>93565323246</v>
      </c>
      <c r="E97" s="5">
        <v>90614428213</v>
      </c>
      <c r="F97" s="5">
        <v>91529169823</v>
      </c>
      <c r="G97" s="5">
        <v>87864653549</v>
      </c>
      <c r="I97" s="5">
        <v>91529169823</v>
      </c>
      <c r="J97" s="5">
        <v>90293849833</v>
      </c>
      <c r="K97" s="5">
        <v>26485852122</v>
      </c>
      <c r="L97" s="5">
        <v>24382698255</v>
      </c>
      <c r="M97" s="5">
        <v>21425553180</v>
      </c>
      <c r="N97" s="5">
        <v>22600022895</v>
      </c>
    </row>
    <row r="98" spans="3:14" ht="15.5" x14ac:dyDescent="0.35">
      <c r="C98" t="s">
        <v>110</v>
      </c>
      <c r="D98" s="5">
        <v>238186864034</v>
      </c>
      <c r="E98" s="5">
        <v>229218393599</v>
      </c>
      <c r="F98" s="5">
        <v>220399671652</v>
      </c>
      <c r="G98" s="5">
        <v>215727200903</v>
      </c>
      <c r="I98" s="5">
        <v>220399671652</v>
      </c>
      <c r="J98" s="5">
        <v>210998978222</v>
      </c>
      <c r="K98" s="5">
        <v>115905860142</v>
      </c>
      <c r="L98" s="5">
        <v>115521624957</v>
      </c>
      <c r="M98" s="5">
        <v>127071792575</v>
      </c>
      <c r="N98" s="5">
        <v>93065459022</v>
      </c>
    </row>
    <row r="99" spans="3:14" ht="15.5" x14ac:dyDescent="0.35">
      <c r="C99" t="s">
        <v>111</v>
      </c>
    </row>
    <row r="100" spans="3:14" ht="15.5" x14ac:dyDescent="0.35">
      <c r="C100" t="s">
        <v>112</v>
      </c>
    </row>
    <row r="101" spans="3:14" ht="15.5" x14ac:dyDescent="0.35">
      <c r="C101" t="s">
        <v>113</v>
      </c>
      <c r="D101" s="5">
        <v>29600976685</v>
      </c>
      <c r="E101" s="5">
        <v>27168430951</v>
      </c>
      <c r="F101" s="5">
        <v>18685602565</v>
      </c>
      <c r="G101" s="5">
        <v>21835557821</v>
      </c>
      <c r="I101" s="5">
        <v>18685602565</v>
      </c>
      <c r="J101" s="5">
        <v>21212306402</v>
      </c>
      <c r="K101" s="5">
        <v>3140230467</v>
      </c>
      <c r="L101" s="5">
        <v>12830642889</v>
      </c>
      <c r="M101" s="5">
        <v>35774887820</v>
      </c>
      <c r="N101" s="5">
        <v>9262562170</v>
      </c>
    </row>
    <row r="102" spans="3:14" ht="15.5" x14ac:dyDescent="0.35">
      <c r="C102" t="s">
        <v>114</v>
      </c>
    </row>
    <row r="103" spans="3:14" ht="15.5" x14ac:dyDescent="0.35">
      <c r="C103" t="s">
        <v>115</v>
      </c>
    </row>
    <row r="104" spans="3:14" ht="15.5" x14ac:dyDescent="0.35">
      <c r="C104" t="s">
        <v>117</v>
      </c>
      <c r="D104" s="5">
        <v>9574816458</v>
      </c>
      <c r="E104" s="5">
        <v>8887927138</v>
      </c>
      <c r="F104" s="5">
        <v>2463395499</v>
      </c>
      <c r="G104" s="5">
        <v>888025006</v>
      </c>
      <c r="I104" s="5">
        <v>2463395499</v>
      </c>
      <c r="J104" s="5">
        <v>991762799</v>
      </c>
      <c r="K104" s="5">
        <v>1075862332</v>
      </c>
      <c r="L104" s="5">
        <v>816990904</v>
      </c>
      <c r="M104" s="5">
        <v>782327843</v>
      </c>
      <c r="N104" s="5">
        <v>1097048525</v>
      </c>
    </row>
    <row r="105" spans="3:14" ht="15.5" x14ac:dyDescent="0.35">
      <c r="C105" t="s">
        <v>118</v>
      </c>
    </row>
    <row r="106" spans="3:14" ht="15.5" x14ac:dyDescent="0.35">
      <c r="C106" t="s">
        <v>481</v>
      </c>
    </row>
    <row r="107" spans="3:14" ht="15.5" x14ac:dyDescent="0.35">
      <c r="C107" t="s">
        <v>255</v>
      </c>
      <c r="D107" s="5">
        <v>20784143367</v>
      </c>
      <c r="E107" s="5">
        <v>21316307386</v>
      </c>
      <c r="F107" s="5">
        <v>23971665854</v>
      </c>
      <c r="G107" s="5">
        <v>22445066965</v>
      </c>
      <c r="I107" s="5">
        <v>23971665854</v>
      </c>
      <c r="J107" s="5">
        <v>22606063416</v>
      </c>
      <c r="K107" s="5">
        <v>18236217725</v>
      </c>
      <c r="L107" s="5">
        <v>22490270708</v>
      </c>
      <c r="M107" s="5">
        <v>24533095154</v>
      </c>
      <c r="N107" s="5">
        <v>17434932303</v>
      </c>
    </row>
    <row r="108" spans="3:14" ht="15.5" x14ac:dyDescent="0.35">
      <c r="C108" t="s">
        <v>122</v>
      </c>
      <c r="D108" s="5">
        <v>26907090427</v>
      </c>
      <c r="E108" s="5">
        <v>27227739785</v>
      </c>
      <c r="F108" s="5">
        <v>29516342192</v>
      </c>
      <c r="G108" s="5">
        <v>28487563134</v>
      </c>
      <c r="I108" s="5">
        <v>29516342192</v>
      </c>
      <c r="J108" s="5">
        <v>27895873477</v>
      </c>
      <c r="K108" s="5">
        <v>24799000750</v>
      </c>
      <c r="L108" s="5">
        <v>28186053127</v>
      </c>
      <c r="M108" s="5">
        <v>30093982415</v>
      </c>
      <c r="N108" s="5">
        <v>23018170245</v>
      </c>
    </row>
    <row r="109" spans="3:14" ht="15.5" x14ac:dyDescent="0.35">
      <c r="C109" t="s">
        <v>123</v>
      </c>
      <c r="D109" s="5">
        <v>26907090427</v>
      </c>
      <c r="E109" s="5">
        <v>27227739785</v>
      </c>
      <c r="F109" s="5">
        <v>29516342192</v>
      </c>
      <c r="G109" s="5">
        <v>28487563134</v>
      </c>
      <c r="I109" s="5">
        <v>29516342192</v>
      </c>
      <c r="J109" s="5">
        <v>27895873477</v>
      </c>
      <c r="K109" s="5">
        <v>24799000750</v>
      </c>
      <c r="L109" s="5">
        <v>28186053127</v>
      </c>
      <c r="M109" s="5">
        <v>30093982415</v>
      </c>
      <c r="N109" s="5">
        <v>23018170245</v>
      </c>
    </row>
    <row r="110" spans="3:14" ht="15.5" x14ac:dyDescent="0.35">
      <c r="C110" t="s">
        <v>1594</v>
      </c>
    </row>
    <row r="111" spans="3:14" ht="15.5" x14ac:dyDescent="0.35">
      <c r="C111" t="s">
        <v>1583</v>
      </c>
    </row>
    <row r="112" spans="3:14" ht="15.5" x14ac:dyDescent="0.35">
      <c r="C112" t="s">
        <v>324</v>
      </c>
      <c r="D112" s="5">
        <v>392420267</v>
      </c>
      <c r="E112" s="5">
        <v>401560000</v>
      </c>
      <c r="F112" s="5">
        <v>292258200</v>
      </c>
      <c r="G112" s="5">
        <v>369148941</v>
      </c>
      <c r="I112" s="5">
        <v>292258200</v>
      </c>
      <c r="J112" s="5">
        <v>363884800</v>
      </c>
      <c r="K112" s="5">
        <v>50432307</v>
      </c>
      <c r="L112" s="5">
        <v>229176943</v>
      </c>
      <c r="M112" s="5">
        <v>103374306</v>
      </c>
      <c r="N112" s="5">
        <v>255187294</v>
      </c>
    </row>
    <row r="113" spans="2:14" ht="15.5" x14ac:dyDescent="0.35">
      <c r="C113" t="s">
        <v>1595</v>
      </c>
    </row>
    <row r="114" spans="2:14" ht="15.5" x14ac:dyDescent="0.35">
      <c r="C114" t="s">
        <v>1596</v>
      </c>
      <c r="D114" s="5">
        <v>26907090427</v>
      </c>
      <c r="E114" s="5">
        <v>27227739785</v>
      </c>
      <c r="F114" s="5">
        <v>29516342192</v>
      </c>
      <c r="G114" s="5">
        <v>28487563134</v>
      </c>
      <c r="I114" s="5">
        <v>29516342192</v>
      </c>
      <c r="J114" s="5">
        <v>27895873477</v>
      </c>
      <c r="K114" s="5">
        <v>24799000750</v>
      </c>
      <c r="L114" s="5">
        <v>28186053127</v>
      </c>
      <c r="M114" s="5">
        <v>30093982415</v>
      </c>
      <c r="N114" s="5">
        <v>23018170245</v>
      </c>
    </row>
    <row r="115" spans="2:14" ht="15.5" x14ac:dyDescent="0.35">
      <c r="C115" t="s">
        <v>124</v>
      </c>
      <c r="D115" s="5">
        <v>56508067112</v>
      </c>
      <c r="E115" s="5">
        <v>54396170736</v>
      </c>
      <c r="F115" s="5">
        <v>48201944757</v>
      </c>
      <c r="G115" s="5">
        <v>50323120955</v>
      </c>
      <c r="I115" s="5">
        <v>48201944757</v>
      </c>
      <c r="J115" s="5">
        <v>49108179879</v>
      </c>
      <c r="K115" s="5">
        <v>27939231217</v>
      </c>
      <c r="L115" s="5">
        <v>41016696016</v>
      </c>
      <c r="M115" s="5">
        <v>65868870235</v>
      </c>
      <c r="N115" s="5">
        <v>32280732415</v>
      </c>
    </row>
    <row r="116" spans="2:14" ht="15.5" x14ac:dyDescent="0.35">
      <c r="C116" t="s">
        <v>125</v>
      </c>
    </row>
    <row r="117" spans="2:14" ht="15.5" x14ac:dyDescent="0.35">
      <c r="C117" t="s">
        <v>126</v>
      </c>
      <c r="D117" s="5">
        <v>60500747060</v>
      </c>
      <c r="E117" s="5">
        <v>60500747060</v>
      </c>
      <c r="F117" s="5">
        <v>60500747060</v>
      </c>
      <c r="G117" s="5">
        <v>60500747060</v>
      </c>
      <c r="I117" s="5">
        <v>60500747060</v>
      </c>
      <c r="J117" s="5">
        <v>60500239060</v>
      </c>
      <c r="K117" s="5">
        <v>48100000000</v>
      </c>
      <c r="L117" s="5">
        <v>48100000000</v>
      </c>
      <c r="M117" s="5">
        <v>650000000</v>
      </c>
      <c r="N117" s="5">
        <v>650000000</v>
      </c>
    </row>
    <row r="118" spans="2:14" ht="15.5" x14ac:dyDescent="0.35">
      <c r="C118" t="s">
        <v>127</v>
      </c>
    </row>
    <row r="119" spans="2:14" ht="15.5" x14ac:dyDescent="0.35">
      <c r="C119" t="s">
        <v>128</v>
      </c>
      <c r="D119" s="5">
        <v>49705685854</v>
      </c>
      <c r="E119" s="5">
        <v>45562192403</v>
      </c>
      <c r="F119" s="5">
        <v>43336787739</v>
      </c>
      <c r="G119" s="5">
        <v>40897861584</v>
      </c>
      <c r="I119" s="5">
        <v>43336787739</v>
      </c>
      <c r="J119" s="5">
        <v>34422131418</v>
      </c>
      <c r="K119" s="5">
        <v>24428487937</v>
      </c>
      <c r="L119" s="5">
        <v>13066756645</v>
      </c>
      <c r="M119" s="5">
        <v>48809374467</v>
      </c>
      <c r="N119" s="5">
        <v>45523514786</v>
      </c>
    </row>
    <row r="120" spans="2:14" ht="15.5" x14ac:dyDescent="0.35">
      <c r="C120" t="s">
        <v>257</v>
      </c>
      <c r="D120" s="5">
        <v>12317204623</v>
      </c>
      <c r="E120" s="5">
        <v>11043425000</v>
      </c>
      <c r="F120" s="5">
        <v>11043425000</v>
      </c>
      <c r="G120" s="5">
        <v>11187067270</v>
      </c>
      <c r="I120" s="5">
        <v>11043425000</v>
      </c>
      <c r="J120" s="5">
        <v>9046130077</v>
      </c>
      <c r="K120" s="5">
        <v>9046130077</v>
      </c>
      <c r="L120" s="5">
        <v>6564555537</v>
      </c>
    </row>
    <row r="121" spans="2:14" ht="15.5" x14ac:dyDescent="0.35">
      <c r="C121" t="s">
        <v>258</v>
      </c>
      <c r="D121" s="5">
        <v>37388481231</v>
      </c>
      <c r="E121" s="5">
        <v>34518767403</v>
      </c>
      <c r="F121" s="5">
        <v>32293362739</v>
      </c>
      <c r="G121" s="5">
        <v>29710794314</v>
      </c>
      <c r="I121" s="5">
        <v>32293362739</v>
      </c>
      <c r="J121" s="5">
        <v>25376001341</v>
      </c>
      <c r="K121" s="5">
        <v>15382357860</v>
      </c>
      <c r="L121" s="5">
        <v>6502201108</v>
      </c>
      <c r="M121" s="5">
        <v>48809374467</v>
      </c>
      <c r="N121" s="5">
        <v>45523514786</v>
      </c>
    </row>
    <row r="122" spans="2:14" ht="15.5" x14ac:dyDescent="0.35">
      <c r="C122" t="s">
        <v>259</v>
      </c>
      <c r="D122" s="5">
        <v>49705685854</v>
      </c>
      <c r="E122" s="5">
        <v>45562192403</v>
      </c>
      <c r="F122" s="5">
        <v>43336787739</v>
      </c>
      <c r="G122" s="5">
        <v>40897861584</v>
      </c>
      <c r="I122" s="5">
        <v>43336787739</v>
      </c>
      <c r="J122" s="5">
        <v>34422131418</v>
      </c>
      <c r="K122" s="5">
        <v>24428487937</v>
      </c>
      <c r="L122" s="5">
        <v>13066756645</v>
      </c>
      <c r="M122" s="5">
        <v>48809374467</v>
      </c>
      <c r="N122" s="5">
        <v>45523514786</v>
      </c>
    </row>
    <row r="123" spans="2:14" ht="15.5" x14ac:dyDescent="0.35">
      <c r="C123" t="s">
        <v>260</v>
      </c>
      <c r="D123" s="5">
        <v>1745673828</v>
      </c>
      <c r="E123" s="5">
        <v>1618555236</v>
      </c>
      <c r="F123" s="5">
        <v>1584626534</v>
      </c>
      <c r="G123" s="5">
        <v>1287523822</v>
      </c>
      <c r="I123" s="5">
        <v>1584626534</v>
      </c>
      <c r="J123" s="5">
        <v>1262977012</v>
      </c>
      <c r="K123" s="5">
        <v>1270148152</v>
      </c>
      <c r="L123" s="5">
        <v>1013584872</v>
      </c>
      <c r="M123" s="5">
        <v>373965489</v>
      </c>
      <c r="N123" s="5">
        <v>359255727</v>
      </c>
    </row>
    <row r="124" spans="2:14" ht="15.5" x14ac:dyDescent="0.35">
      <c r="C124" t="s">
        <v>10</v>
      </c>
      <c r="D124" s="5">
        <v>162789213773</v>
      </c>
      <c r="E124" s="5">
        <v>158518601730</v>
      </c>
      <c r="F124" s="5">
        <v>156259268364</v>
      </c>
      <c r="G124" s="5">
        <v>153145743198</v>
      </c>
      <c r="I124" s="5">
        <v>156259268364</v>
      </c>
      <c r="J124" s="5">
        <v>150628548009</v>
      </c>
      <c r="K124" s="5">
        <v>76089899383</v>
      </c>
      <c r="L124" s="5">
        <v>64449467639</v>
      </c>
      <c r="M124" s="5">
        <v>51690271817</v>
      </c>
      <c r="N124" s="5">
        <v>47800202421</v>
      </c>
    </row>
    <row r="125" spans="2:14" ht="15.5" x14ac:dyDescent="0.35">
      <c r="C125" t="s">
        <v>129</v>
      </c>
      <c r="D125" s="5">
        <v>219297280885</v>
      </c>
      <c r="E125" s="5">
        <v>212914772466</v>
      </c>
      <c r="F125" s="5">
        <v>204461213121</v>
      </c>
      <c r="G125" s="5">
        <v>203468864153</v>
      </c>
      <c r="I125" s="5">
        <v>204461213121</v>
      </c>
      <c r="J125" s="5">
        <v>199736727888</v>
      </c>
      <c r="K125" s="5">
        <v>104029130600</v>
      </c>
      <c r="L125" s="5">
        <v>105466163655</v>
      </c>
      <c r="M125" s="5">
        <v>117559142052</v>
      </c>
      <c r="N125" s="5">
        <v>80080934836</v>
      </c>
    </row>
    <row r="126" spans="2:14" ht="15.5" x14ac:dyDescent="0.35">
      <c r="C126" t="s">
        <v>130</v>
      </c>
      <c r="D126" s="5">
        <v>2975889553</v>
      </c>
      <c r="E126" s="5">
        <v>2975889553</v>
      </c>
      <c r="F126" s="5">
        <v>2975889553</v>
      </c>
      <c r="G126" s="5">
        <v>2975889553</v>
      </c>
      <c r="I126" s="5">
        <v>2975889553</v>
      </c>
      <c r="J126" s="5">
        <v>3025011953</v>
      </c>
      <c r="K126" s="5">
        <v>48100000000</v>
      </c>
      <c r="L126" s="5">
        <v>48100000000</v>
      </c>
      <c r="M126" s="5">
        <v>650000000</v>
      </c>
      <c r="N126" s="5">
        <v>650000000</v>
      </c>
    </row>
    <row r="128" spans="2:14" ht="15.5" x14ac:dyDescent="0.35">
      <c r="B128" t="s">
        <v>131</v>
      </c>
      <c r="C128" t="s">
        <v>132</v>
      </c>
      <c r="D128" s="5">
        <v>13066461564</v>
      </c>
      <c r="E128" s="5">
        <v>-21018002860</v>
      </c>
      <c r="F128" s="5">
        <v>45745812321</v>
      </c>
      <c r="G128" s="5">
        <v>38963188637</v>
      </c>
      <c r="I128" s="5">
        <v>92446793218</v>
      </c>
      <c r="J128" s="5">
        <v>-15967216649</v>
      </c>
      <c r="K128" s="5">
        <v>53154349982</v>
      </c>
      <c r="L128" s="5">
        <v>5473721306</v>
      </c>
      <c r="M128" s="5">
        <v>16908163926</v>
      </c>
      <c r="N128" s="5">
        <v>20609076015</v>
      </c>
    </row>
    <row r="129" spans="3:14" ht="15.5" x14ac:dyDescent="0.35">
      <c r="C129" t="s">
        <v>133</v>
      </c>
      <c r="D129" s="5">
        <v>52424122816</v>
      </c>
      <c r="E129" s="5">
        <v>31308603458</v>
      </c>
      <c r="F129" s="5">
        <v>23196298742</v>
      </c>
      <c r="G129" s="5">
        <v>61539292969</v>
      </c>
      <c r="I129" s="5">
        <v>145183263654</v>
      </c>
      <c r="J129" s="5">
        <v>112075237959</v>
      </c>
      <c r="K129" s="5">
        <v>124578832486</v>
      </c>
      <c r="L129" s="5">
        <v>112338506347</v>
      </c>
      <c r="M129" s="5">
        <v>105912998213</v>
      </c>
      <c r="N129" s="5">
        <v>71784458218</v>
      </c>
    </row>
    <row r="130" spans="3:14" ht="15.5" x14ac:dyDescent="0.35">
      <c r="C130" t="s">
        <v>134</v>
      </c>
      <c r="D130" s="5">
        <v>-27254219621</v>
      </c>
      <c r="E130" s="5">
        <v>-25525302056</v>
      </c>
      <c r="F130" s="5">
        <v>-42928233484</v>
      </c>
      <c r="G130" s="5">
        <v>28869304418</v>
      </c>
      <c r="I130" s="5">
        <v>-42928233484</v>
      </c>
      <c r="J130" s="5">
        <v>-82839116985</v>
      </c>
      <c r="K130" s="5">
        <v>-67334400629</v>
      </c>
      <c r="L130" s="5">
        <v>-18065000</v>
      </c>
    </row>
    <row r="131" spans="3:14" ht="15.5" x14ac:dyDescent="0.35">
      <c r="C131" t="s">
        <v>364</v>
      </c>
      <c r="D131" s="5">
        <v>-7535199744</v>
      </c>
      <c r="E131" s="5">
        <v>-12204089710</v>
      </c>
      <c r="F131" s="5">
        <v>53477455737</v>
      </c>
      <c r="G131" s="5">
        <v>-76129293760</v>
      </c>
      <c r="I131" s="5">
        <v>-37620815601</v>
      </c>
      <c r="J131" s="5">
        <v>-32859630276</v>
      </c>
      <c r="K131" s="5">
        <v>-17128034578</v>
      </c>
      <c r="L131" s="5">
        <v>-104798314175</v>
      </c>
      <c r="M131" s="5">
        <v>-94431792979</v>
      </c>
      <c r="N131" s="5">
        <v>-59632953129</v>
      </c>
    </row>
    <row r="132" spans="3:14" ht="15.5" x14ac:dyDescent="0.35">
      <c r="C132" t="s">
        <v>137</v>
      </c>
      <c r="D132" s="5">
        <v>-5114607521</v>
      </c>
      <c r="E132" s="5">
        <v>-4088213122</v>
      </c>
      <c r="F132" s="5">
        <v>1593125353</v>
      </c>
      <c r="G132" s="5">
        <v>4218443537</v>
      </c>
      <c r="I132" s="5">
        <v>-1585274903</v>
      </c>
      <c r="J132" s="5">
        <v>-1200629000</v>
      </c>
      <c r="K132" s="5">
        <v>-1914105616</v>
      </c>
      <c r="L132" s="5">
        <v>-3567006743</v>
      </c>
      <c r="M132" s="5">
        <v>-1456708709</v>
      </c>
      <c r="N132" s="5">
        <v>-706041566</v>
      </c>
    </row>
    <row r="133" spans="3:14" ht="15.5" x14ac:dyDescent="0.35">
      <c r="C133" t="s">
        <v>1597</v>
      </c>
      <c r="D133" s="5">
        <v>12520095930</v>
      </c>
      <c r="E133" s="5">
        <v>-10509001430</v>
      </c>
      <c r="F133" s="5">
        <v>35338646348</v>
      </c>
      <c r="G133" s="5">
        <v>18497747164</v>
      </c>
      <c r="I133" s="5">
        <v>63048939666</v>
      </c>
      <c r="J133" s="5">
        <v>-4824138302</v>
      </c>
      <c r="K133" s="5">
        <v>38202291663</v>
      </c>
      <c r="L133" s="5">
        <v>3955120429</v>
      </c>
      <c r="M133" s="5">
        <v>10024496525</v>
      </c>
      <c r="N133" s="5">
        <v>11445463523</v>
      </c>
    </row>
    <row r="134" spans="3:14" ht="15.5" x14ac:dyDescent="0.35">
      <c r="C134" t="s">
        <v>467</v>
      </c>
      <c r="D134" s="5">
        <v>-11973730296</v>
      </c>
      <c r="F134" s="5">
        <v>-24506578170</v>
      </c>
      <c r="G134" s="5">
        <v>1542792104</v>
      </c>
      <c r="I134" s="5">
        <v>-33651086114</v>
      </c>
      <c r="J134" s="5">
        <v>-6318940045</v>
      </c>
      <c r="K134" s="5">
        <v>-23250233344</v>
      </c>
      <c r="L134" s="5">
        <v>-2726941002</v>
      </c>
      <c r="M134" s="5">
        <v>-3499008069</v>
      </c>
      <c r="N134" s="5">
        <v>-2434352059</v>
      </c>
    </row>
    <row r="135" spans="3:14" ht="15.5" x14ac:dyDescent="0.35">
      <c r="C135" t="s">
        <v>614</v>
      </c>
      <c r="F135" s="5">
        <v>-424902205</v>
      </c>
      <c r="G135" s="5">
        <v>424902205</v>
      </c>
      <c r="L135" s="5">
        <v>290421450</v>
      </c>
      <c r="M135" s="5">
        <v>358178945</v>
      </c>
      <c r="N135" s="5">
        <v>152501028</v>
      </c>
    </row>
    <row r="136" spans="3:14" ht="15.5" x14ac:dyDescent="0.35">
      <c r="C136" t="s">
        <v>245</v>
      </c>
    </row>
    <row r="137" spans="3:14" ht="15.5" x14ac:dyDescent="0.35">
      <c r="C137" t="s">
        <v>139</v>
      </c>
      <c r="D137" s="5">
        <v>1468095170</v>
      </c>
      <c r="E137" s="5">
        <v>-609075144</v>
      </c>
      <c r="F137" s="5">
        <v>-1803314586</v>
      </c>
      <c r="G137" s="5">
        <v>-1292698060</v>
      </c>
      <c r="I137" s="5">
        <v>-11119033893</v>
      </c>
      <c r="J137" s="5">
        <v>86835596205</v>
      </c>
      <c r="K137" s="5">
        <v>-6926797618</v>
      </c>
      <c r="L137" s="5">
        <v>-2104470866</v>
      </c>
      <c r="M137" s="5">
        <v>5194817966</v>
      </c>
      <c r="N137" s="5">
        <v>-2395409151</v>
      </c>
    </row>
    <row r="138" spans="3:14" ht="15.5" x14ac:dyDescent="0.35">
      <c r="C138" t="s">
        <v>140</v>
      </c>
      <c r="D138" s="5">
        <v>-1950410921</v>
      </c>
      <c r="E138" s="5">
        <v>-7688288</v>
      </c>
      <c r="F138" s="5">
        <v>-12648655895</v>
      </c>
      <c r="G138" s="5">
        <v>-760676312</v>
      </c>
      <c r="I138" s="5">
        <v>-13719976447</v>
      </c>
      <c r="J138" s="5">
        <v>-67441442629</v>
      </c>
      <c r="K138" s="5">
        <v>-3727153136</v>
      </c>
      <c r="L138" s="5">
        <v>-4486195582</v>
      </c>
      <c r="M138" s="5">
        <v>-812660798</v>
      </c>
      <c r="N138" s="5">
        <v>-1446029465</v>
      </c>
    </row>
    <row r="139" spans="3:14" ht="15.5" x14ac:dyDescent="0.35">
      <c r="C139" t="s">
        <v>143</v>
      </c>
      <c r="D139" s="5">
        <v>-2232392903</v>
      </c>
      <c r="E139" s="5">
        <v>-7688288</v>
      </c>
      <c r="F139" s="5">
        <v>-10172512652</v>
      </c>
      <c r="G139" s="5">
        <v>-760676312</v>
      </c>
      <c r="I139" s="5">
        <v>-11243833204</v>
      </c>
      <c r="J139" s="5">
        <v>-66811901023</v>
      </c>
      <c r="K139" s="5">
        <v>-2705430465</v>
      </c>
      <c r="L139" s="5">
        <v>-4486195582</v>
      </c>
      <c r="M139" s="5">
        <v>-812660798</v>
      </c>
      <c r="N139" s="5">
        <v>-1446029465</v>
      </c>
    </row>
    <row r="140" spans="3:14" ht="15.5" x14ac:dyDescent="0.35">
      <c r="C140" t="s">
        <v>1585</v>
      </c>
      <c r="K140" s="5">
        <v>-944461110</v>
      </c>
    </row>
    <row r="141" spans="3:14" ht="15.5" x14ac:dyDescent="0.35">
      <c r="C141" t="s">
        <v>651</v>
      </c>
      <c r="F141" s="5">
        <v>17000000</v>
      </c>
      <c r="I141" s="5">
        <v>17000000</v>
      </c>
      <c r="J141" s="5">
        <v>-78932311</v>
      </c>
      <c r="K141" s="5">
        <v>-51458332</v>
      </c>
    </row>
    <row r="142" spans="3:14" ht="15.5" x14ac:dyDescent="0.35">
      <c r="C142" t="s">
        <v>1586</v>
      </c>
    </row>
    <row r="143" spans="3:14" ht="15.5" x14ac:dyDescent="0.35">
      <c r="C143" t="s">
        <v>333</v>
      </c>
      <c r="D143" s="5">
        <v>281981982</v>
      </c>
      <c r="F143" s="5">
        <v>6756757</v>
      </c>
      <c r="I143" s="5">
        <v>6756757</v>
      </c>
      <c r="J143" s="5">
        <v>163589336</v>
      </c>
    </row>
    <row r="144" spans="3:14" ht="15.5" x14ac:dyDescent="0.35">
      <c r="C144" t="s">
        <v>1587</v>
      </c>
    </row>
    <row r="145" spans="3:14" ht="15.5" x14ac:dyDescent="0.35">
      <c r="C145" t="s">
        <v>397</v>
      </c>
      <c r="J145" s="5">
        <v>-714198631</v>
      </c>
      <c r="K145" s="5">
        <v>-25803229</v>
      </c>
    </row>
    <row r="146" spans="3:14" ht="15.5" x14ac:dyDescent="0.35">
      <c r="C146" t="s">
        <v>1588</v>
      </c>
    </row>
    <row r="147" spans="3:14" ht="15.5" x14ac:dyDescent="0.35">
      <c r="C147" t="s">
        <v>1516</v>
      </c>
      <c r="F147" s="5">
        <v>-1500000000</v>
      </c>
      <c r="I147" s="5">
        <v>-1500000000</v>
      </c>
    </row>
    <row r="148" spans="3:14" ht="15.5" x14ac:dyDescent="0.35">
      <c r="C148" t="s">
        <v>1590</v>
      </c>
      <c r="F148" s="5">
        <v>-999900000</v>
      </c>
      <c r="I148" s="5">
        <v>-999900000</v>
      </c>
    </row>
    <row r="149" spans="3:14" ht="15.5" x14ac:dyDescent="0.35">
      <c r="C149" t="s">
        <v>148</v>
      </c>
      <c r="D149" s="5">
        <v>1468095170</v>
      </c>
      <c r="E149" s="5">
        <v>-609075144</v>
      </c>
      <c r="F149" s="5">
        <v>-1803314586</v>
      </c>
      <c r="G149" s="5">
        <v>-1292698060</v>
      </c>
      <c r="I149" s="5">
        <v>-11119033893</v>
      </c>
      <c r="J149" s="5">
        <v>86835596205</v>
      </c>
      <c r="K149" s="5">
        <v>-6926797618</v>
      </c>
      <c r="L149" s="5">
        <v>-2104470866</v>
      </c>
      <c r="M149" s="5">
        <v>5194817966</v>
      </c>
      <c r="N149" s="5">
        <v>-2395409151</v>
      </c>
    </row>
    <row r="150" spans="3:14" ht="15.5" x14ac:dyDescent="0.35">
      <c r="C150" t="s">
        <v>532</v>
      </c>
      <c r="D150" s="5">
        <v>2104256666</v>
      </c>
      <c r="G150" s="5">
        <v>-5096981978</v>
      </c>
    </row>
    <row r="151" spans="3:14" ht="15.5" x14ac:dyDescent="0.35">
      <c r="C151" t="s">
        <v>149</v>
      </c>
      <c r="F151" s="5">
        <v>-3187149622</v>
      </c>
      <c r="G151" s="5">
        <v>5031816874</v>
      </c>
      <c r="I151" s="5">
        <v>1844667252</v>
      </c>
      <c r="J151" s="5">
        <v>23528711971</v>
      </c>
      <c r="K151" s="5">
        <v>18242217725</v>
      </c>
      <c r="L151" s="5">
        <v>4819486869</v>
      </c>
      <c r="M151" s="5">
        <v>32246887798</v>
      </c>
      <c r="N151" s="5">
        <v>1891480781</v>
      </c>
    </row>
    <row r="152" spans="3:14" ht="15.5" x14ac:dyDescent="0.35">
      <c r="C152" t="s">
        <v>1375</v>
      </c>
      <c r="D152" s="5">
        <v>-559521763</v>
      </c>
      <c r="E152" s="5">
        <v>-495635544</v>
      </c>
      <c r="F152" s="5">
        <v>2510658880</v>
      </c>
      <c r="G152" s="5">
        <v>-1014923629</v>
      </c>
      <c r="I152" s="5">
        <v>-4290824514</v>
      </c>
      <c r="J152" s="5">
        <v>-949366758</v>
      </c>
      <c r="K152" s="5">
        <v>-22490270708</v>
      </c>
      <c r="L152" s="5">
        <v>-6388311315</v>
      </c>
      <c r="M152" s="5">
        <v>-25148724947</v>
      </c>
      <c r="N152" s="5">
        <v>-2459618222</v>
      </c>
    </row>
    <row r="153" spans="3:14" ht="15.5" x14ac:dyDescent="0.35">
      <c r="C153" t="s">
        <v>384</v>
      </c>
    </row>
    <row r="154" spans="3:14" ht="15.5" x14ac:dyDescent="0.35">
      <c r="C154" t="s">
        <v>1049</v>
      </c>
      <c r="D154" s="5">
        <v>-190079333</v>
      </c>
      <c r="G154" s="5">
        <v>222676800</v>
      </c>
      <c r="L154" s="5">
        <v>-535646420</v>
      </c>
      <c r="M154" s="5">
        <v>-333344885</v>
      </c>
      <c r="N154" s="5">
        <v>-327271710</v>
      </c>
    </row>
    <row r="155" spans="3:14" ht="15.5" x14ac:dyDescent="0.35">
      <c r="C155" t="s">
        <v>468</v>
      </c>
      <c r="D155" s="5">
        <v>113439600</v>
      </c>
      <c r="E155" s="5">
        <v>-113439600</v>
      </c>
      <c r="F155" s="5">
        <v>-96823844</v>
      </c>
      <c r="G155" s="5">
        <v>-334015200</v>
      </c>
      <c r="I155" s="5">
        <v>-430839044</v>
      </c>
      <c r="J155" s="5">
        <v>-138384908</v>
      </c>
      <c r="K155" s="5">
        <v>-178744635</v>
      </c>
    </row>
    <row r="156" spans="3:14" ht="15.5" x14ac:dyDescent="0.35">
      <c r="C156" t="s">
        <v>339</v>
      </c>
    </row>
    <row r="157" spans="3:14" ht="15.5" x14ac:dyDescent="0.35">
      <c r="C157" t="s">
        <v>289</v>
      </c>
    </row>
    <row r="158" spans="3:14" ht="15.5" x14ac:dyDescent="0.35">
      <c r="C158" t="s">
        <v>343</v>
      </c>
      <c r="F158" s="5">
        <v>-30000000</v>
      </c>
      <c r="I158" s="5">
        <v>-30000000</v>
      </c>
      <c r="J158" s="5">
        <v>-30000000</v>
      </c>
    </row>
    <row r="159" spans="3:14" ht="15.5" x14ac:dyDescent="0.35">
      <c r="C159" t="s">
        <v>1558</v>
      </c>
      <c r="I159" s="5">
        <v>-4228955800</v>
      </c>
      <c r="K159" s="5">
        <v>-2500000000</v>
      </c>
      <c r="L159" s="5">
        <v>-47450000000</v>
      </c>
      <c r="M159" s="5">
        <v>-1570000000</v>
      </c>
      <c r="N159" s="5">
        <v>-1500000000</v>
      </c>
    </row>
    <row r="160" spans="3:14" ht="15.5" x14ac:dyDescent="0.35">
      <c r="C160" t="s">
        <v>1260</v>
      </c>
      <c r="F160" s="5">
        <v>7112000</v>
      </c>
      <c r="I160" s="5">
        <v>7112000</v>
      </c>
      <c r="J160" s="5">
        <v>3346840</v>
      </c>
    </row>
    <row r="161" spans="2:14" ht="15.5" x14ac:dyDescent="0.35">
      <c r="C161" t="s">
        <v>1115</v>
      </c>
      <c r="F161" s="5">
        <v>508000</v>
      </c>
      <c r="I161" s="5">
        <v>508000</v>
      </c>
      <c r="J161" s="5">
        <v>239060</v>
      </c>
    </row>
    <row r="162" spans="2:14" ht="15.5" x14ac:dyDescent="0.35">
      <c r="C162" t="s">
        <v>670</v>
      </c>
    </row>
    <row r="163" spans="2:14" ht="15.5" x14ac:dyDescent="0.35">
      <c r="C163" t="s">
        <v>1598</v>
      </c>
      <c r="F163" s="5">
        <v>-1007620000</v>
      </c>
      <c r="G163" s="5">
        <v>-101270927</v>
      </c>
      <c r="I163" s="5">
        <v>-3990701787</v>
      </c>
    </row>
    <row r="164" spans="2:14" ht="15.5" x14ac:dyDescent="0.35">
      <c r="C164" t="s">
        <v>1599</v>
      </c>
      <c r="J164" s="5">
        <v>55800000000</v>
      </c>
    </row>
    <row r="165" spans="2:14" ht="15.5" x14ac:dyDescent="0.35">
      <c r="C165" t="s">
        <v>589</v>
      </c>
      <c r="J165" s="5">
        <v>-3778950000</v>
      </c>
    </row>
    <row r="166" spans="2:14" ht="15.5" x14ac:dyDescent="0.35">
      <c r="C166" t="s">
        <v>279</v>
      </c>
      <c r="J166" s="5">
        <v>12400000000</v>
      </c>
      <c r="L166" s="5">
        <v>47450000000</v>
      </c>
    </row>
    <row r="167" spans="2:14" ht="15.5" x14ac:dyDescent="0.35">
      <c r="C167" t="s">
        <v>157</v>
      </c>
      <c r="D167" s="5">
        <v>64049883</v>
      </c>
      <c r="E167" s="5">
        <v>-11125764862</v>
      </c>
      <c r="F167" s="5">
        <v>-4044804508</v>
      </c>
      <c r="G167" s="5">
        <v>18412067101</v>
      </c>
      <c r="I167" s="5">
        <v>4558843212</v>
      </c>
      <c r="J167" s="5">
        <v>8251075229</v>
      </c>
      <c r="K167" s="5">
        <v>4298107565</v>
      </c>
      <c r="L167" s="5">
        <v>-5072065571</v>
      </c>
      <c r="M167" s="5">
        <v>11265824569</v>
      </c>
      <c r="N167" s="5">
        <v>5322173876</v>
      </c>
    </row>
    <row r="168" spans="2:14" ht="15.5" x14ac:dyDescent="0.35">
      <c r="C168" t="s">
        <v>290</v>
      </c>
    </row>
    <row r="169" spans="2:14" ht="15.5" x14ac:dyDescent="0.35">
      <c r="C169" t="s">
        <v>158</v>
      </c>
      <c r="E169" s="5">
        <v>34750938709</v>
      </c>
      <c r="F169" s="5">
        <v>-1</v>
      </c>
      <c r="I169" s="5">
        <v>30192095497</v>
      </c>
      <c r="J169" s="5">
        <v>21941020269</v>
      </c>
      <c r="K169" s="5">
        <v>17642912702</v>
      </c>
      <c r="L169" s="5">
        <v>22714978275</v>
      </c>
      <c r="M169" s="5">
        <v>11449153706</v>
      </c>
      <c r="N169" s="5">
        <v>6126979830</v>
      </c>
    </row>
    <row r="170" spans="2:14" ht="15.5" x14ac:dyDescent="0.35">
      <c r="C170" t="s">
        <v>159</v>
      </c>
      <c r="D170" s="5">
        <v>64049883</v>
      </c>
      <c r="E170" s="5">
        <v>23625173847</v>
      </c>
      <c r="F170" s="5">
        <v>-4044804509</v>
      </c>
      <c r="G170" s="5">
        <v>18412067101</v>
      </c>
      <c r="I170" s="5">
        <v>34750938709</v>
      </c>
      <c r="J170" s="5">
        <v>30192095498</v>
      </c>
      <c r="K170" s="5">
        <v>21941020267</v>
      </c>
      <c r="L170" s="5">
        <v>17642912704</v>
      </c>
      <c r="M170" s="5">
        <v>22714978275</v>
      </c>
      <c r="N170" s="5">
        <v>11449153706</v>
      </c>
    </row>
    <row r="172" spans="2:14" ht="15.5" x14ac:dyDescent="0.35">
      <c r="B172" t="s">
        <v>160</v>
      </c>
      <c r="C172" t="s">
        <v>12</v>
      </c>
      <c r="D172" s="5">
        <v>2980000000</v>
      </c>
      <c r="E172" s="5">
        <v>2980000000</v>
      </c>
      <c r="F172" s="5">
        <v>2980000000</v>
      </c>
      <c r="G172" s="5">
        <v>2980000000</v>
      </c>
      <c r="I172" s="5">
        <v>2980000000</v>
      </c>
      <c r="J172" s="5">
        <v>3030000000</v>
      </c>
      <c r="K172" s="5">
        <v>48100000000</v>
      </c>
      <c r="L172" s="5">
        <v>48100000000</v>
      </c>
      <c r="M172" s="5">
        <v>650000000</v>
      </c>
      <c r="N172" s="5">
        <v>650000000</v>
      </c>
    </row>
    <row r="173" spans="2:14" ht="15.5" x14ac:dyDescent="0.35">
      <c r="C173" t="s">
        <v>161</v>
      </c>
      <c r="D173" s="6">
        <v>1.39</v>
      </c>
      <c r="E173" s="6">
        <v>0.75</v>
      </c>
      <c r="F173" s="6">
        <v>0.82</v>
      </c>
      <c r="G173" s="6">
        <v>2.15</v>
      </c>
    </row>
    <row r="174" spans="2:14" ht="15.5" x14ac:dyDescent="0.35">
      <c r="C174" t="s">
        <v>162</v>
      </c>
      <c r="D174" s="6">
        <v>56.83</v>
      </c>
      <c r="E174" s="6">
        <v>114.67</v>
      </c>
      <c r="F174" s="6">
        <v>137.80000000000001</v>
      </c>
      <c r="G174" s="6">
        <v>47.91</v>
      </c>
    </row>
    <row r="175" spans="2:14" ht="15.5" x14ac:dyDescent="0.35">
      <c r="C175" t="s">
        <v>61</v>
      </c>
      <c r="D175" s="6">
        <v>4.49</v>
      </c>
      <c r="E175" s="6">
        <v>8.83</v>
      </c>
      <c r="F175" s="6">
        <v>8.39</v>
      </c>
      <c r="G175" s="6">
        <v>6.03</v>
      </c>
    </row>
    <row r="176" spans="2:14" ht="15.5" x14ac:dyDescent="0.35">
      <c r="C176" t="s">
        <v>163</v>
      </c>
      <c r="D176" s="5">
        <v>5680000000</v>
      </c>
      <c r="E176" s="5">
        <v>6080000000</v>
      </c>
      <c r="F176" s="5">
        <v>5380000000</v>
      </c>
      <c r="G176" s="5">
        <v>6090000000</v>
      </c>
    </row>
    <row r="177" spans="3:7" ht="15.5" x14ac:dyDescent="0.35">
      <c r="C177" t="s">
        <v>164</v>
      </c>
      <c r="D177" s="6">
        <v>1.7399999999999999E-2</v>
      </c>
      <c r="E177" s="6">
        <v>9.7000000000000003E-3</v>
      </c>
      <c r="F177" s="6">
        <v>1.11E-2</v>
      </c>
      <c r="G177" s="6">
        <v>2.9700000000000001E-2</v>
      </c>
    </row>
    <row r="178" spans="3:7" ht="15.5" x14ac:dyDescent="0.35">
      <c r="C178" t="s">
        <v>165</v>
      </c>
      <c r="D178" s="6">
        <v>2.5699999999999997E-2</v>
      </c>
      <c r="E178" s="6">
        <v>1.4199999999999999E-2</v>
      </c>
      <c r="F178" s="6">
        <v>1.5800000000000002E-2</v>
      </c>
      <c r="G178" s="6">
        <v>4.2199999999999994E-2</v>
      </c>
    </row>
    <row r="179" spans="3:7" ht="15.5" x14ac:dyDescent="0.35">
      <c r="C179" t="s">
        <v>166</v>
      </c>
      <c r="D179" s="6">
        <v>2.7799999999999998E-2</v>
      </c>
      <c r="E179" s="6">
        <v>1.77E-2</v>
      </c>
      <c r="F179" s="6">
        <v>2.07E-2</v>
      </c>
      <c r="G179" s="6">
        <v>2.52E-2</v>
      </c>
    </row>
    <row r="180" spans="3:7" ht="15.5" x14ac:dyDescent="0.35">
      <c r="C180" t="s">
        <v>167</v>
      </c>
      <c r="D180" s="6">
        <v>5.0599999999999996</v>
      </c>
      <c r="E180" s="6">
        <v>3.71</v>
      </c>
      <c r="F180" s="6">
        <v>7.06</v>
      </c>
      <c r="G180" s="6">
        <v>4.8</v>
      </c>
    </row>
    <row r="181" spans="3:7" ht="15.5" x14ac:dyDescent="0.35">
      <c r="C181" t="s">
        <v>168</v>
      </c>
      <c r="D181" s="5">
        <v>163000000000</v>
      </c>
      <c r="E181" s="5">
        <v>159000000000</v>
      </c>
      <c r="F181" s="5">
        <v>156000000000</v>
      </c>
      <c r="G181" s="5">
        <v>153000000000</v>
      </c>
    </row>
    <row r="182" spans="3:7" ht="15.5" x14ac:dyDescent="0.35">
      <c r="C182" t="s">
        <v>169</v>
      </c>
      <c r="D182" s="6">
        <v>1.46</v>
      </c>
      <c r="E182" s="6">
        <v>1.63</v>
      </c>
      <c r="F182" s="6">
        <v>2.17</v>
      </c>
      <c r="G182" s="6">
        <v>2.02</v>
      </c>
    </row>
    <row r="183" spans="3:7" ht="15.5" x14ac:dyDescent="0.35">
      <c r="C183" t="s">
        <v>170</v>
      </c>
      <c r="D183" s="6">
        <v>54.12</v>
      </c>
      <c r="E183" s="6">
        <v>52.72</v>
      </c>
      <c r="F183" s="6">
        <v>51.98</v>
      </c>
      <c r="G183" s="6">
        <v>51.03</v>
      </c>
    </row>
    <row r="184" spans="3:7" ht="15.5" x14ac:dyDescent="0.35">
      <c r="C184" t="s">
        <v>171</v>
      </c>
      <c r="D184" s="6">
        <v>1.46</v>
      </c>
      <c r="E184" s="6">
        <v>1.63</v>
      </c>
      <c r="F184" s="6">
        <v>2.1800000000000002</v>
      </c>
      <c r="G184" s="6">
        <v>2.02</v>
      </c>
    </row>
    <row r="185" spans="3:7" ht="15.5" x14ac:dyDescent="0.35">
      <c r="C185" t="s">
        <v>172</v>
      </c>
      <c r="D185" s="6">
        <v>54.09</v>
      </c>
      <c r="E185" s="6">
        <v>52.69</v>
      </c>
      <c r="F185" s="6">
        <v>51.94</v>
      </c>
      <c r="G185" s="5">
        <v>51</v>
      </c>
    </row>
    <row r="186" spans="3:7" ht="15.5" x14ac:dyDescent="0.35">
      <c r="C186" t="s">
        <v>173</v>
      </c>
      <c r="D186" s="5">
        <v>73000000000</v>
      </c>
      <c r="E186" s="5">
        <v>72000000000</v>
      </c>
      <c r="F186" s="5">
        <v>74000000000</v>
      </c>
      <c r="G186" s="5">
        <v>74000000000</v>
      </c>
    </row>
    <row r="187" spans="3:7" ht="15.5" x14ac:dyDescent="0.35">
      <c r="C187" t="s">
        <v>174</v>
      </c>
      <c r="D187" s="5">
        <v>75000000000</v>
      </c>
      <c r="E187" s="5">
        <v>76000000000</v>
      </c>
      <c r="F187" s="5">
        <v>83000000000</v>
      </c>
      <c r="G187" s="5">
        <v>79000000000</v>
      </c>
    </row>
    <row r="188" spans="3:7" ht="15.5" x14ac:dyDescent="0.35">
      <c r="C188" t="s">
        <v>175</v>
      </c>
      <c r="D188" s="5">
        <v>161000000000</v>
      </c>
      <c r="E188" s="5">
        <v>157000000000</v>
      </c>
      <c r="F188" s="5">
        <v>155000000000</v>
      </c>
      <c r="G188" s="5">
        <v>152000000000</v>
      </c>
    </row>
    <row r="189" spans="3:7" ht="15.5" x14ac:dyDescent="0.35">
      <c r="C189" t="s">
        <v>24</v>
      </c>
      <c r="D189" s="5">
        <v>148000000000</v>
      </c>
      <c r="E189" s="5">
        <v>147000000000</v>
      </c>
      <c r="F189" s="5">
        <v>157000000000</v>
      </c>
      <c r="G189" s="5">
        <v>153000000000</v>
      </c>
    </row>
    <row r="190" spans="3:7" ht="15.5" x14ac:dyDescent="0.35">
      <c r="C190" t="s">
        <v>21</v>
      </c>
      <c r="D190" s="5">
        <v>124000000000</v>
      </c>
      <c r="E190" s="5">
        <v>124000000000</v>
      </c>
      <c r="F190" s="5">
        <v>123000000000</v>
      </c>
      <c r="G190" s="5">
        <v>115000000000</v>
      </c>
    </row>
    <row r="191" spans="3:7" ht="15.5" x14ac:dyDescent="0.35">
      <c r="C191" t="s">
        <v>176</v>
      </c>
      <c r="D191" s="5">
        <v>115000000000</v>
      </c>
      <c r="E191" s="5">
        <v>111000000000</v>
      </c>
      <c r="F191" s="5">
        <v>110000000000</v>
      </c>
      <c r="G191" s="5">
        <v>106000000000</v>
      </c>
    </row>
    <row r="192" spans="3:7" ht="15.5" x14ac:dyDescent="0.35">
      <c r="C192" t="s">
        <v>177</v>
      </c>
      <c r="D192" s="5">
        <v>13000000000</v>
      </c>
      <c r="E192" s="5">
        <v>-21000000000</v>
      </c>
      <c r="F192" s="5">
        <v>46000000000</v>
      </c>
      <c r="G192" s="5">
        <v>39000000000</v>
      </c>
    </row>
    <row r="193" spans="3:14" ht="15.5" x14ac:dyDescent="0.35">
      <c r="C193" t="s">
        <v>178</v>
      </c>
      <c r="D193" s="5">
        <v>-2000000000</v>
      </c>
      <c r="E193" s="5">
        <v>0</v>
      </c>
      <c r="F193" s="5">
        <v>-10000000000</v>
      </c>
      <c r="G193" s="5">
        <v>-1000000000</v>
      </c>
    </row>
    <row r="194" spans="3:14" ht="15.5" x14ac:dyDescent="0.35">
      <c r="C194" t="s">
        <v>13</v>
      </c>
      <c r="D194" s="5">
        <v>11000000000</v>
      </c>
      <c r="E194" s="5">
        <v>-21000000000</v>
      </c>
      <c r="F194" s="5">
        <v>36000000000</v>
      </c>
      <c r="G194" s="5">
        <v>38000000000</v>
      </c>
    </row>
    <row r="195" spans="3:14" ht="15.5" x14ac:dyDescent="0.35">
      <c r="C195" t="s">
        <v>16</v>
      </c>
      <c r="D195" s="6">
        <v>3.64</v>
      </c>
      <c r="E195" s="6">
        <v>-7.07</v>
      </c>
      <c r="F195" s="6">
        <v>11.95</v>
      </c>
      <c r="G195" s="6">
        <v>12.84</v>
      </c>
    </row>
    <row r="196" spans="3:14" ht="15.5" x14ac:dyDescent="0.35">
      <c r="C196" t="s">
        <v>46</v>
      </c>
      <c r="I196" s="6">
        <v>4.42</v>
      </c>
      <c r="J196" s="6">
        <v>3.3</v>
      </c>
      <c r="K196" s="6">
        <v>0.28999999999999998</v>
      </c>
      <c r="L196" s="6">
        <v>0.24</v>
      </c>
      <c r="M196" s="6">
        <v>5.0599999999999996</v>
      </c>
      <c r="N196" s="6">
        <v>6.03</v>
      </c>
    </row>
    <row r="197" spans="3:14" ht="15.5" x14ac:dyDescent="0.35">
      <c r="C197" t="s">
        <v>60</v>
      </c>
      <c r="I197" s="6">
        <v>25.57</v>
      </c>
      <c r="J197" s="6">
        <v>23.33</v>
      </c>
      <c r="K197" s="5">
        <v>0</v>
      </c>
      <c r="L197" s="5">
        <v>0</v>
      </c>
      <c r="M197" s="5">
        <v>0</v>
      </c>
      <c r="N197" s="5">
        <v>0</v>
      </c>
    </row>
    <row r="198" spans="3:14" ht="15.5" x14ac:dyDescent="0.35">
      <c r="C198" t="s">
        <v>63</v>
      </c>
      <c r="I198" s="6">
        <v>2.31</v>
      </c>
      <c r="J198" s="6">
        <v>2.17</v>
      </c>
      <c r="K198" s="5">
        <v>0</v>
      </c>
      <c r="L198" s="5">
        <v>0</v>
      </c>
      <c r="M198" s="5">
        <v>0</v>
      </c>
      <c r="N198" s="5">
        <v>0</v>
      </c>
    </row>
    <row r="199" spans="3:14" ht="15.5" x14ac:dyDescent="0.35">
      <c r="C199" t="s">
        <v>179</v>
      </c>
      <c r="I199" s="5">
        <v>21030000000</v>
      </c>
      <c r="J199" s="5">
        <v>19520000000</v>
      </c>
      <c r="K199" s="5">
        <v>20660000000</v>
      </c>
      <c r="L199" s="5">
        <v>19990000000</v>
      </c>
      <c r="M199" s="5">
        <v>10380000000</v>
      </c>
      <c r="N199" s="5">
        <v>9900000000</v>
      </c>
    </row>
    <row r="200" spans="3:14" ht="15.5" x14ac:dyDescent="0.35">
      <c r="C200" t="s">
        <v>180</v>
      </c>
      <c r="I200" s="6">
        <v>5.96E-2</v>
      </c>
      <c r="J200" s="6">
        <v>4.7400000000000005E-2</v>
      </c>
      <c r="K200" s="6">
        <v>0.11960000000000001</v>
      </c>
      <c r="L200" s="6">
        <v>0.1013</v>
      </c>
      <c r="M200" s="6">
        <v>2.5899999999999999E-2</v>
      </c>
      <c r="N200" s="6">
        <v>4.2099999999999999E-2</v>
      </c>
    </row>
    <row r="201" spans="3:14" ht="15.5" x14ac:dyDescent="0.35">
      <c r="C201" t="s">
        <v>181</v>
      </c>
      <c r="I201" s="6">
        <v>8.5000000000000006E-2</v>
      </c>
      <c r="J201" s="6">
        <v>6.6900000000000001E-2</v>
      </c>
      <c r="K201" s="6">
        <v>0.18530000000000002</v>
      </c>
      <c r="L201" s="6">
        <v>0.18460000000000001</v>
      </c>
      <c r="M201" s="6">
        <v>6.4000000000000001E-2</v>
      </c>
      <c r="N201" s="6">
        <v>8.2699999999999996E-2</v>
      </c>
    </row>
    <row r="202" spans="3:14" ht="15.5" x14ac:dyDescent="0.35">
      <c r="C202" t="s">
        <v>182</v>
      </c>
      <c r="I202" s="6">
        <v>8.2200000000000009E-2</v>
      </c>
      <c r="J202" s="6">
        <v>0.10210000000000001</v>
      </c>
      <c r="K202" s="6">
        <v>0.16120000000000001</v>
      </c>
      <c r="L202" s="6">
        <v>0.1782</v>
      </c>
      <c r="M202" s="6">
        <v>9.0700000000000003E-2</v>
      </c>
      <c r="N202" s="6">
        <v>0.16899999999999998</v>
      </c>
    </row>
    <row r="203" spans="3:14" ht="15.5" x14ac:dyDescent="0.35">
      <c r="C203" t="s">
        <v>183</v>
      </c>
      <c r="I203" s="6">
        <v>4.26</v>
      </c>
      <c r="J203" s="6">
        <v>4.7699999999999996</v>
      </c>
      <c r="K203" s="6">
        <v>6.55</v>
      </c>
      <c r="L203" s="6">
        <v>6.34</v>
      </c>
      <c r="M203" s="6">
        <v>2.27</v>
      </c>
      <c r="N203" s="6">
        <v>2.91</v>
      </c>
    </row>
    <row r="204" spans="3:14" ht="15.5" x14ac:dyDescent="0.35">
      <c r="C204" t="s">
        <v>57</v>
      </c>
      <c r="I204" s="6">
        <v>2.17</v>
      </c>
      <c r="J204" s="6">
        <v>1.56</v>
      </c>
      <c r="K204" s="5">
        <v>0</v>
      </c>
      <c r="L204" s="5">
        <v>0</v>
      </c>
      <c r="M204" s="5">
        <v>0</v>
      </c>
      <c r="N204" s="5">
        <v>0</v>
      </c>
    </row>
    <row r="205" spans="3:14" ht="15.5" x14ac:dyDescent="0.35">
      <c r="C205" t="s">
        <v>54</v>
      </c>
      <c r="I205" s="6">
        <v>51.98</v>
      </c>
      <c r="J205" s="6">
        <v>49.38</v>
      </c>
      <c r="K205" s="6">
        <v>1.56</v>
      </c>
      <c r="L205" s="6">
        <v>1.32</v>
      </c>
      <c r="M205" s="6">
        <v>78.95</v>
      </c>
      <c r="N205" s="6">
        <v>72.989999999999995</v>
      </c>
    </row>
    <row r="206" spans="3:14" ht="15.5" x14ac:dyDescent="0.35">
      <c r="C206" t="s">
        <v>184</v>
      </c>
      <c r="I206" s="6">
        <v>2.1800000000000002</v>
      </c>
      <c r="J206" s="6">
        <v>1.56</v>
      </c>
      <c r="K206" s="5">
        <v>0</v>
      </c>
      <c r="L206" s="5">
        <v>0</v>
      </c>
      <c r="M206" s="5">
        <v>0</v>
      </c>
      <c r="N206" s="5">
        <v>0</v>
      </c>
    </row>
    <row r="207" spans="3:14" ht="15.5" x14ac:dyDescent="0.35">
      <c r="C207" t="s">
        <v>185</v>
      </c>
      <c r="I207" s="6">
        <v>51.94</v>
      </c>
      <c r="J207" s="6">
        <v>49.33</v>
      </c>
      <c r="K207" s="6">
        <v>1.55</v>
      </c>
      <c r="L207" s="6">
        <v>1.32</v>
      </c>
      <c r="M207" s="6">
        <v>78.95</v>
      </c>
      <c r="N207" s="6">
        <v>72.98</v>
      </c>
    </row>
    <row r="208" spans="3:14" ht="15.5" x14ac:dyDescent="0.35">
      <c r="C208" t="s">
        <v>186</v>
      </c>
      <c r="I208" s="5">
        <v>74000000000</v>
      </c>
      <c r="J208" s="5">
        <v>75000000000</v>
      </c>
      <c r="K208" s="5">
        <v>50000000000</v>
      </c>
      <c r="L208" s="5">
        <v>57000000000</v>
      </c>
      <c r="M208" s="5">
        <v>61000000000</v>
      </c>
      <c r="N208" s="5">
        <v>46000000000</v>
      </c>
    </row>
    <row r="209" spans="2:14" ht="15.5" x14ac:dyDescent="0.35">
      <c r="C209" t="s">
        <v>187</v>
      </c>
      <c r="I209" s="5">
        <v>83000000000</v>
      </c>
      <c r="J209" s="5">
        <v>78000000000</v>
      </c>
      <c r="K209" s="5">
        <v>68000000000</v>
      </c>
      <c r="L209" s="5">
        <v>79000000000</v>
      </c>
      <c r="M209" s="5">
        <v>85000000000</v>
      </c>
      <c r="N209" s="5">
        <v>63000000000</v>
      </c>
    </row>
    <row r="210" spans="2:14" ht="15.5" x14ac:dyDescent="0.35">
      <c r="C210" t="s">
        <v>26</v>
      </c>
      <c r="I210" s="5">
        <v>157000000000</v>
      </c>
      <c r="J210" s="5">
        <v>153000000000</v>
      </c>
      <c r="K210" s="5">
        <v>118000000000</v>
      </c>
      <c r="L210" s="5">
        <v>136000000000</v>
      </c>
      <c r="M210" s="5">
        <v>145000000000</v>
      </c>
      <c r="N210" s="5">
        <v>110000000000</v>
      </c>
    </row>
    <row r="211" spans="2:14" ht="15.5" x14ac:dyDescent="0.35">
      <c r="C211" t="s">
        <v>23</v>
      </c>
      <c r="I211" s="5">
        <v>123000000000</v>
      </c>
      <c r="J211" s="5">
        <v>123000000000</v>
      </c>
      <c r="K211" s="5">
        <v>96000000000</v>
      </c>
      <c r="L211" s="5">
        <v>118000000000</v>
      </c>
      <c r="M211" s="5">
        <v>123000000000</v>
      </c>
      <c r="N211" s="5">
        <v>98000000000</v>
      </c>
    </row>
    <row r="212" spans="2:14" ht="15.5" x14ac:dyDescent="0.35">
      <c r="C212" t="s">
        <v>188</v>
      </c>
      <c r="I212" s="5">
        <v>110000000000</v>
      </c>
      <c r="J212" s="5">
        <v>99000000000</v>
      </c>
      <c r="K212" s="5">
        <v>86000000000</v>
      </c>
      <c r="L212" s="5">
        <v>78000000000</v>
      </c>
      <c r="M212" s="5">
        <v>70000000000</v>
      </c>
      <c r="N212" s="5">
        <v>61000000000</v>
      </c>
    </row>
    <row r="213" spans="2:14" ht="15.5" x14ac:dyDescent="0.35">
      <c r="C213" t="s">
        <v>189</v>
      </c>
      <c r="I213" s="5">
        <v>92000000000</v>
      </c>
      <c r="J213" s="5">
        <v>-16000000000</v>
      </c>
      <c r="K213" s="5">
        <v>53000000000</v>
      </c>
      <c r="L213" s="5">
        <v>5000000000</v>
      </c>
      <c r="M213" s="5">
        <v>17000000000</v>
      </c>
      <c r="N213" s="5">
        <v>21000000000</v>
      </c>
    </row>
    <row r="214" spans="2:14" ht="15.5" x14ac:dyDescent="0.35">
      <c r="C214" t="s">
        <v>190</v>
      </c>
      <c r="I214" s="5">
        <v>-11000000000</v>
      </c>
      <c r="J214" s="5">
        <v>-67000000000</v>
      </c>
      <c r="K214" s="5">
        <v>-4000000000</v>
      </c>
      <c r="L214" s="5">
        <v>-4000000000</v>
      </c>
      <c r="M214" s="5">
        <v>-1000000000</v>
      </c>
      <c r="N214" s="5">
        <v>-1000000000</v>
      </c>
    </row>
    <row r="215" spans="2:14" ht="15.5" x14ac:dyDescent="0.35">
      <c r="C215" t="s">
        <v>15</v>
      </c>
      <c r="I215" s="5">
        <v>81000000000</v>
      </c>
      <c r="J215" s="5">
        <v>-83000000000</v>
      </c>
      <c r="K215" s="5">
        <v>50000000000</v>
      </c>
      <c r="L215" s="5">
        <v>1000000000</v>
      </c>
      <c r="M215" s="5">
        <v>16000000000</v>
      </c>
      <c r="N215" s="5">
        <v>19000000000</v>
      </c>
    </row>
    <row r="216" spans="2:14" ht="15.5" x14ac:dyDescent="0.35">
      <c r="C216" t="s">
        <v>17</v>
      </c>
      <c r="I216" s="6">
        <v>27.29</v>
      </c>
      <c r="J216" s="6">
        <v>-27.36</v>
      </c>
      <c r="K216" s="6">
        <v>1.03</v>
      </c>
      <c r="L216" s="6">
        <v>0.02</v>
      </c>
      <c r="M216" s="6">
        <v>24.76</v>
      </c>
      <c r="N216" s="6">
        <v>29.48</v>
      </c>
    </row>
    <row r="218" spans="2:14" ht="15.5" x14ac:dyDescent="0.35">
      <c r="B218" t="s">
        <v>191</v>
      </c>
      <c r="C218" t="s">
        <v>192</v>
      </c>
      <c r="D218" s="5">
        <v>4000000000</v>
      </c>
      <c r="E218" s="5">
        <v>2000000000</v>
      </c>
      <c r="F218" s="5">
        <v>2000000000</v>
      </c>
      <c r="G218" s="5">
        <v>6000000000</v>
      </c>
      <c r="H218" s="5">
        <v>13000000000</v>
      </c>
      <c r="I218" s="5">
        <v>13000000000</v>
      </c>
      <c r="J218" s="5">
        <v>10000000000</v>
      </c>
      <c r="K218" s="5">
        <v>14000000000</v>
      </c>
      <c r="L218" s="5">
        <v>12000000000</v>
      </c>
      <c r="M218" s="5">
        <v>3000000000</v>
      </c>
      <c r="N218" s="5">
        <v>4000000000</v>
      </c>
    </row>
    <row r="219" spans="2:14" ht="15.5" x14ac:dyDescent="0.35">
      <c r="C219" t="s">
        <v>345</v>
      </c>
      <c r="H219" s="5">
        <v>2</v>
      </c>
      <c r="I219" s="5">
        <v>2</v>
      </c>
      <c r="J219" s="6">
        <v>1.41</v>
      </c>
    </row>
    <row r="220" spans="2:14" ht="15.5" x14ac:dyDescent="0.35">
      <c r="C220" t="s">
        <v>65</v>
      </c>
      <c r="H220" s="6">
        <v>0.47499999999999998</v>
      </c>
      <c r="I220" s="6">
        <v>0.46029999999999999</v>
      </c>
      <c r="J220" s="6">
        <v>0.42680000000000001</v>
      </c>
    </row>
    <row r="221" spans="2:14" ht="15.5" x14ac:dyDescent="0.35">
      <c r="C221" t="s">
        <v>346</v>
      </c>
      <c r="H221" s="6">
        <v>2.0199999999999999E-2</v>
      </c>
      <c r="I221" s="6">
        <v>2.3E-2</v>
      </c>
      <c r="J221" s="6">
        <v>1.66E-2</v>
      </c>
    </row>
    <row r="222" spans="2:14" ht="15.5" x14ac:dyDescent="0.35">
      <c r="C222" t="s">
        <v>45</v>
      </c>
      <c r="D222" s="6">
        <v>1.37</v>
      </c>
      <c r="E222" s="6">
        <v>0.74</v>
      </c>
      <c r="F222" s="6">
        <v>0.81</v>
      </c>
      <c r="G222" s="6">
        <v>2.12</v>
      </c>
      <c r="H222" s="6">
        <v>4.21</v>
      </c>
      <c r="I222" s="6">
        <v>4.34</v>
      </c>
      <c r="J222" s="6">
        <v>3.3</v>
      </c>
      <c r="K222" s="6">
        <v>4.58</v>
      </c>
      <c r="L222" s="6">
        <v>3.87</v>
      </c>
      <c r="M222" s="6">
        <v>1.0900000000000001</v>
      </c>
      <c r="N222" s="6">
        <v>1.3</v>
      </c>
    </row>
    <row r="223" spans="2:14" ht="15.5" x14ac:dyDescent="0.35">
      <c r="C223" t="s">
        <v>67</v>
      </c>
      <c r="H223" s="5">
        <v>2</v>
      </c>
      <c r="I223" s="5">
        <v>2</v>
      </c>
      <c r="J223" s="6">
        <v>1.41</v>
      </c>
    </row>
    <row r="224" spans="2:14" ht="15.5" x14ac:dyDescent="0.35">
      <c r="C224" t="s">
        <v>347</v>
      </c>
      <c r="H224" s="6">
        <v>0.47499999999999998</v>
      </c>
      <c r="I224" s="6">
        <v>0.46029999999999999</v>
      </c>
      <c r="J224" s="6">
        <v>0.42680000000000001</v>
      </c>
    </row>
    <row r="225" spans="3:14" ht="15.5" x14ac:dyDescent="0.35">
      <c r="C225" t="s">
        <v>348</v>
      </c>
      <c r="H225" s="6">
        <v>2.0199999999999999E-2</v>
      </c>
      <c r="I225" s="6">
        <v>2.3E-2</v>
      </c>
      <c r="J225" s="6">
        <v>1.66E-2</v>
      </c>
    </row>
    <row r="226" spans="3:14" ht="15.5" x14ac:dyDescent="0.35">
      <c r="C226" t="s">
        <v>193</v>
      </c>
      <c r="D226" s="5">
        <v>52000000000</v>
      </c>
      <c r="E226" s="5">
        <v>29000000000</v>
      </c>
      <c r="F226" s="5">
        <v>40000000000</v>
      </c>
      <c r="G226" s="5">
        <v>51000000000</v>
      </c>
      <c r="H226" s="5">
        <v>163000000000</v>
      </c>
      <c r="I226" s="5">
        <v>145000000000</v>
      </c>
      <c r="J226" s="5">
        <v>107000000000</v>
      </c>
      <c r="K226" s="5">
        <v>138000000000</v>
      </c>
      <c r="L226" s="5">
        <v>131000000000</v>
      </c>
      <c r="M226" s="5">
        <v>81000000000</v>
      </c>
      <c r="N226" s="5">
        <v>77000000000</v>
      </c>
    </row>
    <row r="227" spans="3:14" ht="15.5" x14ac:dyDescent="0.35">
      <c r="C227" t="s">
        <v>349</v>
      </c>
      <c r="H227" s="5">
        <v>2</v>
      </c>
      <c r="I227" s="5">
        <v>2</v>
      </c>
      <c r="J227" s="6">
        <v>1.41</v>
      </c>
    </row>
    <row r="228" spans="3:14" ht="15.5" x14ac:dyDescent="0.35">
      <c r="C228" t="s">
        <v>350</v>
      </c>
      <c r="H228" s="6">
        <v>0.47499999999999998</v>
      </c>
      <c r="I228" s="6">
        <v>0.46029999999999999</v>
      </c>
      <c r="J228" s="6">
        <v>0.42680000000000001</v>
      </c>
    </row>
    <row r="229" spans="3:14" ht="15.5" x14ac:dyDescent="0.35">
      <c r="C229" t="s">
        <v>351</v>
      </c>
      <c r="H229" s="6">
        <v>2.0199999999999999E-2</v>
      </c>
      <c r="I229" s="6">
        <v>2.3E-2</v>
      </c>
      <c r="J229" s="6">
        <v>1.66E-2</v>
      </c>
    </row>
    <row r="230" spans="3:14" ht="15.5" x14ac:dyDescent="0.35">
      <c r="C230" t="s">
        <v>194</v>
      </c>
      <c r="I230" s="6">
        <v>23.51</v>
      </c>
    </row>
    <row r="231" spans="3:14" ht="15.5" x14ac:dyDescent="0.35">
      <c r="C231" t="s">
        <v>292</v>
      </c>
      <c r="I231" s="6">
        <v>19.690000000000001</v>
      </c>
    </row>
    <row r="232" spans="3:14" ht="15.5" x14ac:dyDescent="0.35">
      <c r="C232" t="s">
        <v>195</v>
      </c>
      <c r="I232" s="6">
        <v>6.95</v>
      </c>
    </row>
    <row r="233" spans="3:14" ht="15.5" x14ac:dyDescent="0.35">
      <c r="C233" t="s">
        <v>293</v>
      </c>
      <c r="I233" s="6">
        <v>5.0799999999999998E-2</v>
      </c>
    </row>
    <row r="234" spans="3:14" ht="15.5" x14ac:dyDescent="0.35">
      <c r="C234" t="s">
        <v>294</v>
      </c>
      <c r="I234" s="6">
        <v>1.74</v>
      </c>
    </row>
    <row r="235" spans="3:14" ht="15.5" x14ac:dyDescent="0.35">
      <c r="C235" t="s">
        <v>196</v>
      </c>
      <c r="I235" s="6">
        <v>1.86</v>
      </c>
    </row>
    <row r="236" spans="3:14" ht="15.5" x14ac:dyDescent="0.35">
      <c r="C236" t="s">
        <v>295</v>
      </c>
      <c r="I236" s="6">
        <v>3.9</v>
      </c>
    </row>
    <row r="237" spans="3:14" ht="15.5" x14ac:dyDescent="0.35">
      <c r="C237" t="s">
        <v>296</v>
      </c>
      <c r="I237" s="6">
        <v>4.71</v>
      </c>
    </row>
    <row r="238" spans="3:14" ht="15.5" x14ac:dyDescent="0.35">
      <c r="C238" t="s">
        <v>297</v>
      </c>
      <c r="I238" s="6">
        <v>23.44</v>
      </c>
    </row>
    <row r="239" spans="3:14" ht="15.5" x14ac:dyDescent="0.35">
      <c r="C239" t="s">
        <v>298</v>
      </c>
      <c r="I239" s="6">
        <v>18.3</v>
      </c>
    </row>
    <row r="240" spans="3:14" ht="15.5" x14ac:dyDescent="0.35">
      <c r="C240" t="s">
        <v>299</v>
      </c>
      <c r="I240" s="6">
        <v>0.57999999999999996</v>
      </c>
    </row>
    <row r="241" spans="3:9" ht="15.5" x14ac:dyDescent="0.35">
      <c r="C241" t="s">
        <v>300</v>
      </c>
      <c r="I241" s="6">
        <v>0.12</v>
      </c>
    </row>
    <row r="242" spans="3:9" ht="15.5" x14ac:dyDescent="0.35">
      <c r="C242" t="s">
        <v>301</v>
      </c>
      <c r="I242" s="6">
        <v>5.03</v>
      </c>
    </row>
    <row r="243" spans="3:9" ht="15.5" x14ac:dyDescent="0.35">
      <c r="C243" t="s">
        <v>197</v>
      </c>
      <c r="I243" s="6">
        <v>4.21</v>
      </c>
    </row>
    <row r="244" spans="3:9" ht="15.5" x14ac:dyDescent="0.35">
      <c r="C244" t="s">
        <v>302</v>
      </c>
      <c r="I244" s="6">
        <v>56.94</v>
      </c>
    </row>
    <row r="245" spans="3:9" ht="15.5" x14ac:dyDescent="0.35">
      <c r="C245" t="s">
        <v>198</v>
      </c>
      <c r="D245" s="6">
        <v>7.83</v>
      </c>
    </row>
    <row r="246" spans="3:9" ht="15.5" x14ac:dyDescent="0.35">
      <c r="C246" t="s">
        <v>199</v>
      </c>
      <c r="I246" s="6">
        <v>53.24</v>
      </c>
    </row>
    <row r="247" spans="3:9" ht="15.5" x14ac:dyDescent="0.35">
      <c r="C247" t="s">
        <v>303</v>
      </c>
      <c r="I247" s="6">
        <v>21.02</v>
      </c>
    </row>
    <row r="248" spans="3:9" ht="15.5" x14ac:dyDescent="0.35">
      <c r="C248" t="s">
        <v>200</v>
      </c>
      <c r="D248" s="6">
        <v>4.8899999999999997</v>
      </c>
    </row>
    <row r="249" spans="3:9" ht="15.5" x14ac:dyDescent="0.35">
      <c r="C249" t="s">
        <v>201</v>
      </c>
      <c r="D249" s="6">
        <v>2.36</v>
      </c>
    </row>
    <row r="250" spans="3:9" ht="15.5" x14ac:dyDescent="0.35">
      <c r="C250" t="s">
        <v>202</v>
      </c>
      <c r="D250" s="6">
        <v>0.92</v>
      </c>
    </row>
    <row r="251" spans="3:9" ht="15.5" x14ac:dyDescent="0.35">
      <c r="C251" t="s">
        <v>352</v>
      </c>
      <c r="D251" s="6">
        <v>0.46</v>
      </c>
    </row>
    <row r="252" spans="3:9" ht="15.5" x14ac:dyDescent="0.35">
      <c r="C252" t="s">
        <v>203</v>
      </c>
      <c r="D252" s="6">
        <v>0.35</v>
      </c>
    </row>
    <row r="253" spans="3:9" ht="15.5" x14ac:dyDescent="0.35">
      <c r="C253" t="s">
        <v>204</v>
      </c>
      <c r="D253" s="6">
        <v>0.62</v>
      </c>
    </row>
    <row r="254" spans="3:9" ht="15.5" x14ac:dyDescent="0.35">
      <c r="C254" t="s">
        <v>205</v>
      </c>
      <c r="D254" s="6">
        <v>1.48</v>
      </c>
    </row>
    <row r="255" spans="3:9" ht="15.5" x14ac:dyDescent="0.35">
      <c r="C255" t="s">
        <v>304</v>
      </c>
      <c r="I255" s="6">
        <v>4.95</v>
      </c>
    </row>
    <row r="256" spans="3:9" ht="15.5" x14ac:dyDescent="0.35">
      <c r="C256" t="s">
        <v>13</v>
      </c>
      <c r="D256" s="5">
        <v>11000000000</v>
      </c>
    </row>
    <row r="257" spans="3:9" ht="15.5" x14ac:dyDescent="0.35">
      <c r="C257" t="s">
        <v>206</v>
      </c>
      <c r="I257" s="6">
        <v>7.35</v>
      </c>
    </row>
    <row r="258" spans="3:9" ht="15.5" x14ac:dyDescent="0.35">
      <c r="C258" t="s">
        <v>207</v>
      </c>
      <c r="I258" s="6">
        <v>6.3899999999999998E-2</v>
      </c>
    </row>
    <row r="259" spans="3:9" ht="15.5" x14ac:dyDescent="0.35">
      <c r="C259" t="s">
        <v>208</v>
      </c>
      <c r="I259" s="6">
        <v>9.4499999999999987E-2</v>
      </c>
    </row>
    <row r="260" spans="3:9" ht="15.5" x14ac:dyDescent="0.35">
      <c r="C260" t="s">
        <v>209</v>
      </c>
      <c r="I260" s="6">
        <v>8.8300000000000003E-2</v>
      </c>
    </row>
    <row r="261" spans="3:9" ht="15.5" x14ac:dyDescent="0.35">
      <c r="C261" t="s">
        <v>305</v>
      </c>
      <c r="I261" s="6">
        <v>4.7800000000000002E-2</v>
      </c>
    </row>
    <row r="262" spans="3:9" ht="15.5" x14ac:dyDescent="0.35">
      <c r="C262" t="s">
        <v>210</v>
      </c>
      <c r="D262" s="6">
        <v>45.8</v>
      </c>
    </row>
    <row r="263" spans="3:9" ht="15.5" x14ac:dyDescent="0.35">
      <c r="C263" t="s">
        <v>211</v>
      </c>
      <c r="D263" s="6">
        <v>163.9</v>
      </c>
    </row>
    <row r="264" spans="3:9" ht="15.5" x14ac:dyDescent="0.35">
      <c r="C264" t="s">
        <v>213</v>
      </c>
      <c r="D264" s="6">
        <v>209.7</v>
      </c>
    </row>
    <row r="265" spans="3:9" ht="15.5" x14ac:dyDescent="0.35">
      <c r="C265" t="s">
        <v>214</v>
      </c>
      <c r="D265" s="6">
        <v>1.99</v>
      </c>
    </row>
    <row r="266" spans="3:9" ht="15.5" x14ac:dyDescent="0.35">
      <c r="C266" t="s">
        <v>306</v>
      </c>
      <c r="I266" s="6">
        <v>0.74</v>
      </c>
    </row>
    <row r="267" spans="3:9" ht="15.5" x14ac:dyDescent="0.35">
      <c r="C267" t="s">
        <v>307</v>
      </c>
      <c r="I267" s="6">
        <v>1.72</v>
      </c>
    </row>
    <row r="268" spans="3:9" ht="15.5" x14ac:dyDescent="0.35">
      <c r="C268" t="s">
        <v>41</v>
      </c>
      <c r="I268" s="5">
        <v>299000000000</v>
      </c>
    </row>
    <row r="269" spans="3:9" ht="15.5" x14ac:dyDescent="0.35">
      <c r="C269" t="s">
        <v>215</v>
      </c>
      <c r="I269" s="5">
        <v>425000000000</v>
      </c>
    </row>
    <row r="270" spans="3:9" ht="15.5" x14ac:dyDescent="0.35">
      <c r="C270" t="s">
        <v>216</v>
      </c>
      <c r="I270" s="5">
        <v>3030000000</v>
      </c>
    </row>
    <row r="271" spans="3:9" ht="15.5" x14ac:dyDescent="0.35">
      <c r="C271" t="s">
        <v>217</v>
      </c>
      <c r="I271" s="6">
        <v>0.19969999999999999</v>
      </c>
    </row>
    <row r="272" spans="3:9" ht="15.5" x14ac:dyDescent="0.35">
      <c r="C272" t="s">
        <v>218</v>
      </c>
      <c r="D272" s="6">
        <v>0.21559999999999999</v>
      </c>
    </row>
    <row r="273" spans="3:9" ht="15.5" x14ac:dyDescent="0.35">
      <c r="C273" t="s">
        <v>219</v>
      </c>
      <c r="D273" s="6">
        <v>0.10880000000000001</v>
      </c>
    </row>
    <row r="274" spans="3:9" ht="15.5" x14ac:dyDescent="0.35">
      <c r="C274" t="s">
        <v>220</v>
      </c>
      <c r="D274" s="6">
        <v>7.9100000000000004E-2</v>
      </c>
    </row>
    <row r="275" spans="3:9" ht="15.5" x14ac:dyDescent="0.35">
      <c r="C275" t="s">
        <v>221</v>
      </c>
      <c r="D275" s="6">
        <v>0.66599999999999993</v>
      </c>
    </row>
    <row r="276" spans="3:9" ht="15.5" x14ac:dyDescent="0.35">
      <c r="C276" t="s">
        <v>222</v>
      </c>
      <c r="D276" s="6">
        <v>0.73040000000000005</v>
      </c>
    </row>
    <row r="277" spans="3:9" ht="15.5" x14ac:dyDescent="0.35">
      <c r="C277" t="s">
        <v>223</v>
      </c>
      <c r="D277" s="6">
        <v>0.72489999999999999</v>
      </c>
    </row>
    <row r="278" spans="3:9" ht="15.5" x14ac:dyDescent="0.35">
      <c r="C278" t="s">
        <v>353</v>
      </c>
      <c r="I278" s="5">
        <v>2</v>
      </c>
    </row>
    <row r="279" spans="3:9" ht="15.5" x14ac:dyDescent="0.35">
      <c r="C279" t="s">
        <v>354</v>
      </c>
      <c r="I279" s="5">
        <v>2</v>
      </c>
    </row>
    <row r="280" spans="3:9" ht="15.5" x14ac:dyDescent="0.35">
      <c r="C280" t="s">
        <v>355</v>
      </c>
      <c r="I280" s="6">
        <v>0.47499999999999998</v>
      </c>
    </row>
    <row r="281" spans="3:9" ht="15.5" x14ac:dyDescent="0.35">
      <c r="C281" t="s">
        <v>356</v>
      </c>
      <c r="I281" s="6">
        <v>2.0199999999999999E-2</v>
      </c>
    </row>
    <row r="282" spans="3:9" ht="15.5" x14ac:dyDescent="0.35">
      <c r="C282" t="s">
        <v>357</v>
      </c>
      <c r="I282" t="s">
        <v>1600</v>
      </c>
    </row>
    <row r="283" spans="3:9" ht="15.5" x14ac:dyDescent="0.35">
      <c r="C283" t="s">
        <v>224</v>
      </c>
      <c r="I283" s="5">
        <v>7</v>
      </c>
    </row>
    <row r="284" spans="3:9" ht="15.5" x14ac:dyDescent="0.35">
      <c r="C284" t="s">
        <v>225</v>
      </c>
      <c r="I284" s="6">
        <v>0.64</v>
      </c>
    </row>
    <row r="285" spans="3:9" ht="15.5" x14ac:dyDescent="0.35">
      <c r="C285" t="s">
        <v>226</v>
      </c>
      <c r="I285" s="6">
        <v>0.27</v>
      </c>
    </row>
    <row r="286" spans="3:9" ht="15.5" x14ac:dyDescent="0.35">
      <c r="C286" t="s">
        <v>308</v>
      </c>
      <c r="I286" s="6">
        <v>0.37</v>
      </c>
    </row>
    <row r="287" spans="3:9" ht="15.5" x14ac:dyDescent="0.35">
      <c r="C287" t="s">
        <v>228</v>
      </c>
      <c r="I287" s="6">
        <v>0.42</v>
      </c>
    </row>
    <row r="288" spans="3:9" ht="15.5" x14ac:dyDescent="0.35">
      <c r="C288" t="s">
        <v>229</v>
      </c>
      <c r="I288" s="6">
        <v>0.34</v>
      </c>
    </row>
    <row r="289" spans="3:9" ht="15.5" x14ac:dyDescent="0.35">
      <c r="C289" t="s">
        <v>230</v>
      </c>
      <c r="I289" s="6">
        <v>0.71</v>
      </c>
    </row>
    <row r="290" spans="3:9" ht="15.5" x14ac:dyDescent="0.35">
      <c r="C290" t="s">
        <v>309</v>
      </c>
      <c r="I290" s="5">
        <v>172000000000</v>
      </c>
    </row>
    <row r="291" spans="3:9" ht="15.5" x14ac:dyDescent="0.35">
      <c r="C291" t="s">
        <v>310</v>
      </c>
      <c r="I291" s="5">
        <v>45000000000</v>
      </c>
    </row>
    <row r="292" spans="3:9" ht="15.5" x14ac:dyDescent="0.35">
      <c r="C292" t="s">
        <v>311</v>
      </c>
      <c r="I292" s="5">
        <v>23000000000</v>
      </c>
    </row>
    <row r="293" spans="3:9" ht="15.5" x14ac:dyDescent="0.35">
      <c r="C293" t="s">
        <v>312</v>
      </c>
      <c r="I293" s="5">
        <v>15000000000</v>
      </c>
    </row>
    <row r="294" spans="3:9" ht="15.5" x14ac:dyDescent="0.35">
      <c r="C294" t="s">
        <v>231</v>
      </c>
      <c r="D294" s="5">
        <v>24000000000</v>
      </c>
    </row>
    <row r="295" spans="3:9" ht="15.5" x14ac:dyDescent="0.35">
      <c r="C295" t="s">
        <v>232</v>
      </c>
      <c r="D295" s="5">
        <v>238000000000</v>
      </c>
    </row>
    <row r="296" spans="3:9" ht="15.5" x14ac:dyDescent="0.35">
      <c r="C296" t="s">
        <v>233</v>
      </c>
      <c r="D296" s="5">
        <v>57000000000</v>
      </c>
    </row>
    <row r="297" spans="3:9" ht="15.5" x14ac:dyDescent="0.35">
      <c r="C297" t="s">
        <v>176</v>
      </c>
      <c r="D297" s="5">
        <v>115000000000</v>
      </c>
    </row>
    <row r="298" spans="3:9" ht="15.5" x14ac:dyDescent="0.35">
      <c r="C298" t="s">
        <v>175</v>
      </c>
      <c r="I298" s="5">
        <v>161000000000</v>
      </c>
    </row>
    <row r="299" spans="3:9" ht="15.5" x14ac:dyDescent="0.35">
      <c r="C299" t="s">
        <v>174</v>
      </c>
      <c r="D299" s="5">
        <v>75000000000</v>
      </c>
    </row>
    <row r="300" spans="3:9" ht="15.5" x14ac:dyDescent="0.35">
      <c r="C300" t="s">
        <v>173</v>
      </c>
      <c r="D300" s="5">
        <v>73000000000</v>
      </c>
    </row>
    <row r="301" spans="3:9" ht="15.5" x14ac:dyDescent="0.35">
      <c r="C301" t="s">
        <v>24</v>
      </c>
      <c r="D301" s="5">
        <v>148000000000</v>
      </c>
    </row>
    <row r="302" spans="3:9" ht="15.5" x14ac:dyDescent="0.35">
      <c r="C302" t="s">
        <v>21</v>
      </c>
      <c r="D302" s="5">
        <v>124000000000</v>
      </c>
    </row>
    <row r="303" spans="3:9" ht="15.5" x14ac:dyDescent="0.35">
      <c r="C303" t="s">
        <v>234</v>
      </c>
      <c r="I303" s="5">
        <v>163000000000</v>
      </c>
    </row>
    <row r="304" spans="3:9" ht="15.5" x14ac:dyDescent="0.35">
      <c r="C304" t="s">
        <v>313</v>
      </c>
      <c r="I304" s="5">
        <v>77000000000</v>
      </c>
    </row>
    <row r="305" spans="3:9" ht="15.5" x14ac:dyDescent="0.35">
      <c r="C305" t="s">
        <v>314</v>
      </c>
      <c r="I305" s="5">
        <v>-15000000000</v>
      </c>
    </row>
    <row r="306" spans="3:9" ht="15.5" x14ac:dyDescent="0.35">
      <c r="C306" t="s">
        <v>315</v>
      </c>
      <c r="I306" s="5">
        <v>-2000000000</v>
      </c>
    </row>
    <row r="307" spans="3:9" ht="15.5" x14ac:dyDescent="0.35">
      <c r="C307" t="s">
        <v>316</v>
      </c>
      <c r="I307" s="5">
        <v>-13000000000</v>
      </c>
    </row>
    <row r="308" spans="3:9" ht="15.5" x14ac:dyDescent="0.35">
      <c r="C308" t="s">
        <v>317</v>
      </c>
      <c r="I308" s="5">
        <v>64000000000</v>
      </c>
    </row>
  </sheetData>
  <pageMargins left="0.7" right="0.7" top="0.75" bottom="0.75" header="0.3" footer="0.3"/>
  <ignoredErrors>
    <ignoredError sqref="A1:N309" numberStoredAsText="1"/>
  </ignoredError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L25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2" width="18.83203125" customWidth="1"/>
  </cols>
  <sheetData>
    <row r="1" spans="1:12" ht="15.5" x14ac:dyDescent="0.35">
      <c r="C1" t="s">
        <v>1601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</row>
    <row r="2" spans="1:12" ht="15.5" x14ac:dyDescent="0.35">
      <c r="C2" t="s">
        <v>1602</v>
      </c>
      <c r="D2" s="2" vm="113">
        <f ca="1">IFERROR(_xlfn.STOCKHISTORY("XIDX:" &amp; $C$1, D3, , 0, 0, 1), "Libur")</f>
        <v>88</v>
      </c>
      <c r="E2" s="2" vm="251">
        <f ca="1">IFERROR(_xlfn.STOCKHISTORY("XIDX:" &amp; $C$1, E3, , 0, 0, 1), "Libur")</f>
        <v>81</v>
      </c>
      <c r="H2" s="2" vm="251">
        <f ca="1">IFERROR(INDEX(D2:G2,COUNT(D2:G2)),"")</f>
        <v>81</v>
      </c>
      <c r="I2" s="2" vm="69">
        <f ca="1">IFERROR(_xlfn.STOCKHISTORY("XIDX:" &amp; $C$1, I1, , 0, 0, 1), "Libur")</f>
        <v>202</v>
      </c>
      <c r="J2" s="2" vm="275">
        <f ca="1">IFERROR(_xlfn.STOCKHISTORY("XIDX:" &amp; $C$1, J1, , 0, 0, 1), "Libur")</f>
        <v>182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</row>
    <row r="3" spans="1:12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2" ht="15.5" x14ac:dyDescent="0.35">
      <c r="B4" t="s">
        <v>5</v>
      </c>
      <c r="C4" t="s">
        <v>6</v>
      </c>
      <c r="D4" s="2">
        <f>IFERROR(INDEX(D51:D500,MATCH($C$4,$C$51:$C$500,0)),"")</f>
        <v>9884550304</v>
      </c>
      <c r="E4" s="2">
        <f>IFERROR(INDEX(E51:E500,MATCH($C$4,$C$51:$C$500,0)),"")</f>
        <v>10959442463</v>
      </c>
      <c r="H4" s="2">
        <f>IFERROR(SUM(D4:G4)*(4/MAX(1,COUNT(D4:G4))),"")</f>
        <v>41687985534</v>
      </c>
      <c r="I4" s="2">
        <f>IFERROR(INDEX(I51:I500,MATCH($C$4,$C$51:$C$500,0)),"")</f>
        <v>48193877878</v>
      </c>
      <c r="J4" s="2">
        <f>IFERROR(INDEX(J51:J500,MATCH($C$4,$C$51:$C$500,0)),"")</f>
        <v>44632383660</v>
      </c>
      <c r="K4" s="2">
        <f>IFERROR(INDEX(K51:K500,MATCH($C$4,$C$51:$C$500,0)),"")</f>
        <v>49130209616</v>
      </c>
      <c r="L4" s="2">
        <f>IFERROR(INDEX(L51:L500,MATCH($C$4,$C$51:$C$500,0)),"")</f>
        <v>8964855280</v>
      </c>
    </row>
    <row r="5" spans="1:12" ht="15.5" x14ac:dyDescent="0.35">
      <c r="B5" t="s">
        <v>7</v>
      </c>
      <c r="C5" t="s">
        <v>8</v>
      </c>
      <c r="D5" s="2">
        <f>IFERROR(INDEX(D51:D500,MATCH($C$5,$C$51:$C$500,0)),"")</f>
        <v>136829682</v>
      </c>
      <c r="E5" s="2">
        <f>IFERROR(INDEX(E51:E500,MATCH($C$5,$C$51:$C$500,0)),"")</f>
        <v>185212141</v>
      </c>
      <c r="H5" s="2">
        <f>IFERROR(SUM(D5:G5)*(4/MAX(1,COUNT(D5:G5))),"")</f>
        <v>644083646</v>
      </c>
      <c r="I5" s="2">
        <f>IFERROR(INDEX(I51:I500,MATCH($C$5,$C$51:$C$500,0)),"")</f>
        <v>1730180257</v>
      </c>
      <c r="J5" s="2">
        <f>IFERROR(INDEX(J51:J500,MATCH($C$5,$C$51:$C$500,0)),"")</f>
        <v>2707055108</v>
      </c>
      <c r="K5" s="2">
        <f>IFERROR(INDEX(K51:K500,MATCH($C$5,$C$51:$C$500,0)),"")</f>
        <v>2849987142</v>
      </c>
      <c r="L5" s="2">
        <f>IFERROR(INDEX(L51:L500,MATCH($C$5,$C$51:$C$500,0)),"")</f>
        <v>904884558</v>
      </c>
    </row>
    <row r="6" spans="1:12" ht="15.5" x14ac:dyDescent="0.35">
      <c r="B6" t="s">
        <v>9</v>
      </c>
      <c r="C6" t="s">
        <v>10</v>
      </c>
      <c r="D6" s="2">
        <f>IFERROR(INDEX(D51:D500,MATCH($C$6,$C$51:$C$500,0)),"")</f>
        <v>50062944899</v>
      </c>
      <c r="E6" s="2">
        <f>IFERROR(INDEX(E51:E500,MATCH($C$6,$C$51:$C$500,0)),"")</f>
        <v>49926115217</v>
      </c>
      <c r="H6" s="2">
        <f>IFERROR(INDEX(D6:G6,COUNT(D6:G6)),"")</f>
        <v>49926115217</v>
      </c>
      <c r="I6" s="2">
        <f>IFERROR(INDEX(I51:I500,MATCH($C$6,$C$51:$C$500,0)),"")</f>
        <v>49740903076</v>
      </c>
      <c r="J6" s="2">
        <f>IFERROR(INDEX(J51:J500,MATCH($C$6,$C$51:$C$500,0)),"")</f>
        <v>48010722819</v>
      </c>
      <c r="K6" s="2">
        <f>IFERROR(INDEX(K51:K500,MATCH($C$6,$C$51:$C$500,0)),"")</f>
        <v>17712414377</v>
      </c>
      <c r="L6" s="2">
        <f>IFERROR(INDEX(L51:L500,MATCH($C$6,$C$51:$C$500,0)),"")</f>
        <v>3362427235</v>
      </c>
    </row>
    <row r="7" spans="1:12" ht="15.5" x14ac:dyDescent="0.35">
      <c r="B7" t="s">
        <v>11</v>
      </c>
      <c r="C7" t="s">
        <v>12</v>
      </c>
      <c r="D7" s="3">
        <f>IFERROR(INDEX(D51:D500,MATCH($C$7,$C$51:$C$500,0))/1000000000,"")</f>
        <v>0.8</v>
      </c>
      <c r="E7" s="3">
        <f>IFERROR(INDEX(E51:E500,MATCH($C$7,$C$51:$C$500,0))/1000000000,"")</f>
        <v>0.8</v>
      </c>
      <c r="H7" s="3">
        <f>IFERROR(INDEX(D7:G7,COUNT(D7:G7)),"")</f>
        <v>0.8</v>
      </c>
      <c r="I7" s="3">
        <f>IFERROR(INDEX(I51:I500,MATCH($C$7,$C$51:$C$500,0))/1000000000,"")</f>
        <v>0.8</v>
      </c>
      <c r="J7" s="3">
        <f>IFERROR(INDEX(J51:J500,MATCH($C$7,$C$51:$C$500,0))/1000000000,"")</f>
        <v>0.8</v>
      </c>
      <c r="K7" s="3">
        <f>IFERROR(INDEX(K51:K500,MATCH($C$7,$C$51:$C$500,0))/1000000000,"")</f>
        <v>0</v>
      </c>
      <c r="L7" s="3">
        <f>IFERROR(INDEX(L51:L500,MATCH($C$7,$C$51:$C$500,0))/1000000000,"")</f>
        <v>0</v>
      </c>
    </row>
    <row r="8" spans="1:12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0</v>
      </c>
      <c r="E8" s="2">
        <f>IFERROR(INDEX(E51:E500,MATCH("Free cash flow (Quarter)",$C$51:$C$500,0)),"")</f>
        <v>0</v>
      </c>
      <c r="H8" s="2">
        <f>IFERROR(INDEX(D8:G8,COUNT(D8:G8)),"")</f>
        <v>0</v>
      </c>
      <c r="I8" s="2">
        <f>IFERROR(INDEX(I51:I500,MATCH($C$8,$C$51:$C$500,0)),"")</f>
        <v>1000000000</v>
      </c>
      <c r="J8" s="2">
        <f>IFERROR(INDEX(J51:J500,MATCH($C$8,$C$51:$C$500,0)),"")</f>
        <v>-29000000000</v>
      </c>
      <c r="K8" s="2">
        <f>IFERROR(INDEX(K51:K500,MATCH($C$8,$C$51:$C$500,0)),"")</f>
        <v>-1000000000</v>
      </c>
      <c r="L8" s="2">
        <f>IFERROR(INDEX(L51:L500,MATCH($C$8,$C$51:$C$500,0)),"")</f>
        <v>-2000000000</v>
      </c>
    </row>
    <row r="9" spans="1:12" ht="15.5" x14ac:dyDescent="0.35">
      <c r="A9" t="s">
        <v>16</v>
      </c>
      <c r="C9" t="s">
        <v>17</v>
      </c>
      <c r="D9" s="3">
        <f>IFERROR(INDEX(D51:D500,MATCH("Free cash flow per share (Quarter)",$C$51:$C$500,0)),"")</f>
        <v>0.18</v>
      </c>
      <c r="E9" s="3">
        <f>IFERROR(INDEX(E51:E500,MATCH("Free cash flow per share (Quarter)",$C$51:$C$500,0)),"")</f>
        <v>0.62</v>
      </c>
      <c r="H9" s="3">
        <f>IFERROR(INDEX(D9:G9,COUNT(D9:G9)),"")</f>
        <v>0.62</v>
      </c>
      <c r="I9" s="3">
        <f>IFERROR(INDEX(I51:I500,MATCH($C$9,$C$51:$C$500,0)),"")</f>
        <v>1.48</v>
      </c>
      <c r="J9" s="3">
        <f>IFERROR(INDEX(J51:J500,MATCH($C$9,$C$51:$C$500,0)),"")</f>
        <v>-36.32</v>
      </c>
      <c r="K9" s="3">
        <f>IFERROR(INDEX(K51:K500,MATCH($C$9,$C$51:$C$500,0)),"")</f>
        <v>-100287.75</v>
      </c>
      <c r="L9" s="3">
        <f>IFERROR(INDEX(L51:L500,MATCH($C$9,$C$51:$C$500,0)),"")</f>
        <v>-3564897.63</v>
      </c>
    </row>
    <row r="10" spans="1:12" ht="15.5" x14ac:dyDescent="0.35">
      <c r="C10" t="s">
        <v>18</v>
      </c>
      <c r="D10" s="3">
        <f ca="1">IFERROR(IF(D9=0,"",D2/D9),"")</f>
        <v>488.88888888888891</v>
      </c>
      <c r="E10" s="3">
        <f ca="1">IFERROR(IF(E9=0,"",E2/E9),"")</f>
        <v>130.64516129032259</v>
      </c>
      <c r="I10" s="3">
        <f ca="1">IFERROR(IF(I9=0,"",I2/I9),"")</f>
        <v>136.48648648648648</v>
      </c>
      <c r="J10" s="3">
        <f ca="1">IFERROR(IF(J9=0,"",J2/J9),"")</f>
        <v>-5.0110132158590304</v>
      </c>
      <c r="K10" s="3" t="str">
        <f ca="1">IFERROR(IF(K9=0,"",K2/K9),"")</f>
        <v/>
      </c>
      <c r="L10" s="3" t="str">
        <f ca="1">IFERROR(IF(L9=0,"",L2/L9),"")</f>
        <v/>
      </c>
    </row>
    <row r="11" spans="1:12" ht="15.5" x14ac:dyDescent="0.35">
      <c r="B11" t="s">
        <v>19</v>
      </c>
      <c r="C11" t="s">
        <v>20</v>
      </c>
      <c r="D11" s="2">
        <f>IFERROR(INDEX(D51:D500,MATCH($C$11,$C$51:$C$500,0)),"")</f>
        <v>2023339047</v>
      </c>
      <c r="E11" s="2">
        <f>IFERROR(INDEX(E51:E500,MATCH($C$11,$C$51:$C$500,0)),"")</f>
        <v>2589657111</v>
      </c>
      <c r="H11" s="2">
        <f>IFERROR(INDEX(D11:G11,COUNT(D11:G11)),"")</f>
        <v>2589657111</v>
      </c>
      <c r="I11" s="2">
        <f>IFERROR(INDEX(I51:I500,MATCH($C$11,$C$51:$C$500,0)),"")</f>
        <v>2428155376</v>
      </c>
      <c r="J11" s="2">
        <f>IFERROR(INDEX(J51:J500,MATCH($C$11,$C$51:$C$500,0)),"")</f>
        <v>2145389344</v>
      </c>
      <c r="K11" s="2">
        <f>IFERROR(INDEX(K51:K500,MATCH($C$11,$C$51:$C$500,0)),"")</f>
        <v>2835678598</v>
      </c>
      <c r="L11" s="2">
        <f>IFERROR(INDEX(L51:L500,MATCH($C$11,$C$51:$C$500,0)),"")</f>
        <v>1008310083</v>
      </c>
    </row>
    <row r="12" spans="1:12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-1000000000</v>
      </c>
      <c r="E12" s="2">
        <f>IFERROR(INDEX(E51:E500,MATCH("Net Debt (Quarter)",$C$51:$C$500,0)),"")</f>
        <v>-1000000000</v>
      </c>
      <c r="H12" s="2">
        <f>IFERROR(INDEX(D12:G12,COUNT(D12:G12)),"")</f>
        <v>-1000000000</v>
      </c>
      <c r="I12" s="2">
        <f>IFERROR(INDEX(I51:I500,MATCH($C$12,$C$51:$C$500,0)),"")</f>
        <v>-1000000000</v>
      </c>
      <c r="J12" s="2">
        <f>IFERROR(INDEX(J51:J500,MATCH($C$12,$C$51:$C$500,0)),"")</f>
        <v>-1000000000</v>
      </c>
      <c r="K12" s="2">
        <f>IFERROR(INDEX(K51:K500,MATCH($C$12,$C$51:$C$500,0)),"")</f>
        <v>-1000000000</v>
      </c>
      <c r="L12" s="2">
        <f>IFERROR(INDEX(L51:L500,MATCH($C$12,$C$51:$C$500,0)),"")</f>
        <v>1000000000</v>
      </c>
    </row>
    <row r="13" spans="1:12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1000000000</v>
      </c>
      <c r="E13" s="2">
        <f>IFERROR(INDEX(E51:E500,MATCH("Total Debt (Quarter)",$C$51:$C$500,0)),"")</f>
        <v>1000000000</v>
      </c>
      <c r="H13" s="2">
        <f>IFERROR(INDEX(D13:G13,COUNT(D13:G13)),"")</f>
        <v>1000000000</v>
      </c>
      <c r="I13" s="2">
        <f>IFERROR(INDEX(I51:I500,MATCH($C$13,$C$51:$C$500,0)),"")</f>
        <v>1000000000</v>
      </c>
      <c r="J13" s="2">
        <f>IFERROR(INDEX(J51:J500,MATCH($C$13,$C$51:$C$500,0)),"")</f>
        <v>2000000000</v>
      </c>
      <c r="K13" s="2">
        <f>IFERROR(INDEX(K51:K500,MATCH($C$13,$C$51:$C$500,0)),"")</f>
        <v>2000000000</v>
      </c>
      <c r="L13" s="2">
        <f>IFERROR(INDEX(L51:L500,MATCH($C$13,$C$51:$C$500,0)),"")</f>
        <v>2000000000</v>
      </c>
    </row>
    <row r="14" spans="1:12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>IFERROR(INDEX(I51:I500,MATCH($C$14,$C$51:$C$500,0)),"")</f>
        <v/>
      </c>
      <c r="J14" s="2" t="str">
        <f>IFERROR(INDEX(J51:J500,MATCH($C$14,$C$51:$C$500,0)),"")</f>
        <v/>
      </c>
      <c r="K14" s="2" t="str">
        <f>IFERROR(INDEX(K51:K500,MATCH($C$14,$C$51:$C$500,0)),"")</f>
        <v/>
      </c>
      <c r="L14" s="2" t="str">
        <f>IFERROR(INDEX(L51:L500,MATCH($C$14,$C$51:$C$500,0)),"")</f>
        <v/>
      </c>
    </row>
    <row r="15" spans="1:12" ht="15.5" x14ac:dyDescent="0.35">
      <c r="C15" t="s">
        <v>28</v>
      </c>
      <c r="D15" s="2">
        <f>IFERROR(INDEX(D51:D500,MATCH($C$15,$C$51:$C$500,0)),"")</f>
        <v>-133990228</v>
      </c>
      <c r="E15" s="2">
        <f>IFERROR(INDEX(E51:E500,MATCH($C$15,$C$51:$C$500,0)),"")</f>
        <v>-109602202</v>
      </c>
      <c r="H15" s="2">
        <f>IFERROR(SUM(D15:G15)*(4/MAX(1,COUNT(D15:G15))),"")</f>
        <v>-487184860</v>
      </c>
      <c r="I15" s="2">
        <f>IFERROR(INDEX(I51:I500,MATCH($C$15,$C$51:$C$500,0)),"")</f>
        <v>-746570611</v>
      </c>
      <c r="J15" s="2">
        <f>IFERROR(INDEX(J51:J500,MATCH($C$15,$C$51:$C$500,0)),"")</f>
        <v>-670132954</v>
      </c>
      <c r="K15" s="2">
        <f>IFERROR(INDEX(K51:K500,MATCH($C$15,$C$51:$C$500,0)),"")</f>
        <v>-787319846</v>
      </c>
      <c r="L15" s="2">
        <f>IFERROR(INDEX(L51:L500,MATCH($C$15,$C$51:$C$500,0)),"")</f>
        <v>-149440209</v>
      </c>
    </row>
    <row r="16" spans="1:12" ht="15.5" x14ac:dyDescent="0.35">
      <c r="C16" t="s">
        <v>29</v>
      </c>
      <c r="D16" s="2">
        <f>IFERROR(INDEX(D51:D500,MATCH($C$16,$C$51:$C$500,0)),"")</f>
        <v>293233462</v>
      </c>
      <c r="E16" s="2">
        <f>IFERROR(INDEX(E51:E500,MATCH($C$16,$C$51:$C$500,0)),"")</f>
        <v>317227895</v>
      </c>
      <c r="H16" s="2">
        <f>IFERROR(SUM(D16:G16)*(4/MAX(1,COUNT(D16:G16))),"")</f>
        <v>1220922714</v>
      </c>
      <c r="I16" s="2">
        <f>IFERROR(INDEX(I51:I500,MATCH($C$16,$C$51:$C$500,0)),"")</f>
        <v>2566405075</v>
      </c>
      <c r="J16" s="2">
        <f>IFERROR(INDEX(J51:J500,MATCH($C$16,$C$51:$C$500,0)),"")</f>
        <v>3186559320</v>
      </c>
      <c r="K16" s="2">
        <f>IFERROR(INDEX(K51:K500,MATCH($C$16,$C$51:$C$500,0)),"")</f>
        <v>3723752406</v>
      </c>
      <c r="L16" s="2">
        <f>IFERROR(INDEX(L51:L500,MATCH($C$16,$C$51:$C$500,0)),"")</f>
        <v>1056922868</v>
      </c>
    </row>
    <row r="17" spans="1:12" ht="15.5" x14ac:dyDescent="0.35">
      <c r="A17" t="s">
        <v>30</v>
      </c>
    </row>
    <row r="18" spans="1:12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</row>
    <row r="19" spans="1:12" ht="15.5" x14ac:dyDescent="0.35">
      <c r="A19" t="s">
        <v>38</v>
      </c>
      <c r="C19" t="s">
        <v>39</v>
      </c>
    </row>
    <row r="20" spans="1:12" ht="15.5" x14ac:dyDescent="0.35">
      <c r="A20" t="s">
        <v>40</v>
      </c>
      <c r="C20" t="s">
        <v>41</v>
      </c>
      <c r="D20" s="2">
        <f ca="1">IFERROR(D21*D2,"")</f>
        <v>70400000000</v>
      </c>
      <c r="E20" s="2">
        <f ca="1">IFERROR(E21*E2,"")</f>
        <v>64800000000</v>
      </c>
      <c r="H20" s="2">
        <f ca="1">IFERROR(H21*H2,"")</f>
        <v>64800000000</v>
      </c>
      <c r="I20" s="2">
        <f ca="1">IFERROR(I21*I2,"")</f>
        <v>161600000000</v>
      </c>
      <c r="J20" s="2">
        <f ca="1">IFERROR(J21*J2,"")</f>
        <v>145600000000</v>
      </c>
      <c r="K20" s="2" t="str">
        <f ca="1">IFERROR(K21*K2,"")</f>
        <v/>
      </c>
      <c r="L20" s="2" t="str">
        <f ca="1">IFERROR(L21*L2,"")</f>
        <v/>
      </c>
    </row>
    <row r="21" spans="1:12" ht="15.5" x14ac:dyDescent="0.35">
      <c r="C21" t="s">
        <v>12</v>
      </c>
      <c r="D21" s="2">
        <f>IFERROR(INDEX(D51:D500,MATCH($C$7,$C$51:$C$500,0)),"")</f>
        <v>800000000</v>
      </c>
      <c r="E21" s="2">
        <f>IFERROR(INDEX(E51:E500,MATCH($C$7,$C$51:$C$500,0)),"")</f>
        <v>800000000</v>
      </c>
      <c r="H21" s="2">
        <f>IFERROR(INDEX(D21:G21,COUNT(D21:G21)),"")</f>
        <v>800000000</v>
      </c>
      <c r="I21" s="2">
        <f>IFERROR(INDEX(I51:I500,MATCH($C$7,$C$51:$C$500,0)),"")</f>
        <v>800000000</v>
      </c>
      <c r="J21" s="2">
        <f>IFERROR(INDEX(J51:J500,MATCH($C$7,$C$51:$C$500,0)),"")</f>
        <v>800000000</v>
      </c>
      <c r="K21" s="2">
        <f>IFERROR(INDEX(K51:K500,MATCH($C$7,$C$51:$C$500,0)),"")</f>
        <v>0</v>
      </c>
      <c r="L21" s="2">
        <f>IFERROR(INDEX(L51:L500,MATCH($C$7,$C$51:$C$500,0)),"")</f>
        <v>0</v>
      </c>
    </row>
    <row r="23" spans="1:12" ht="15.5" x14ac:dyDescent="0.35">
      <c r="B23" t="s">
        <v>42</v>
      </c>
      <c r="C23" t="s">
        <v>43</v>
      </c>
      <c r="D23" s="3">
        <f>IFERROR(D5/D6*100,"")</f>
        <v>0.27331528793611409</v>
      </c>
      <c r="E23" s="3">
        <f>IFERROR(E5/E6*100,"")</f>
        <v>0.37097246640358406</v>
      </c>
      <c r="H23" s="3">
        <f>IFERROR(H5/H6*100,"")</f>
        <v>1.2900736282014738</v>
      </c>
      <c r="I23" s="3">
        <f>IFERROR(I5/I6*100,"")</f>
        <v>3.4783852925959686</v>
      </c>
      <c r="J23" s="3">
        <f>IFERROR(J5/J6*100,"")</f>
        <v>5.6384385592476365</v>
      </c>
      <c r="K23" s="3">
        <f>IFERROR(K5/K6*100,"")</f>
        <v>16.090336875252749</v>
      </c>
      <c r="L23" s="3">
        <f>IFERROR(L5/L6*100,"")</f>
        <v>26.911647293982259</v>
      </c>
    </row>
    <row r="24" spans="1:12" ht="15.5" x14ac:dyDescent="0.35">
      <c r="C24" t="s">
        <v>44</v>
      </c>
      <c r="D24" s="4">
        <f>IFERROR(_xlfn.RRI(5,I23,D23),"")</f>
        <v>-0.39874701192831019</v>
      </c>
      <c r="E24" s="4">
        <f>IFERROR(_xlfn.RRI(5,J23,E23),"")</f>
        <v>-0.41972138606670339</v>
      </c>
      <c r="H24" s="4" t="str">
        <f>IFERROR(_xlfn.RRI(5,M23,H23),"")</f>
        <v/>
      </c>
      <c r="I24" s="4" t="str">
        <f>IFERROR(_xlfn.RRI(5,N23,I23),"")</f>
        <v/>
      </c>
      <c r="J24" s="4" t="str">
        <f>IFERROR(_xlfn.RRI(5,O23,J23),"")</f>
        <v/>
      </c>
      <c r="K24" s="4" t="str">
        <f>IFERROR(_xlfn.RRI(5,P23,K23),"")</f>
        <v/>
      </c>
      <c r="L24" s="4" t="str">
        <f>IFERROR(_xlfn.RRI(5,Q23,L23),"")</f>
        <v/>
      </c>
    </row>
    <row r="25" spans="1:12" ht="15.5" x14ac:dyDescent="0.35">
      <c r="A25" t="s">
        <v>45</v>
      </c>
      <c r="C25" t="s">
        <v>46</v>
      </c>
      <c r="D25" s="3">
        <f>IFERROR(INDEX(D51:D500,MATCH($A$25,$C$51:$C$500,0)),"")</f>
        <v>0.2</v>
      </c>
      <c r="E25" s="3">
        <f>IFERROR(INDEX(E51:E500,MATCH($A$25,$C$51:$C$500,0)),"")</f>
        <v>0.26</v>
      </c>
      <c r="H25" s="3">
        <f>IFERROR(INDEX(D25:G25,COUNT(D25:G25)),"")</f>
        <v>0.26</v>
      </c>
      <c r="I25" s="3">
        <f>IFERROR(INDEX(I51:I500,MATCH($C$25,$C$51:$C$500,0)),"")</f>
        <v>2.27</v>
      </c>
      <c r="J25" s="3">
        <f>IFERROR(INDEX(J51:J500,MATCH($C$25,$C$51:$C$500,0)),"")</f>
        <v>3.15</v>
      </c>
      <c r="K25" s="3">
        <f>IFERROR(INDEX(K51:K500,MATCH($C$25,$C$51:$C$500,0)),"")</f>
        <v>209745.18</v>
      </c>
      <c r="L25" s="3">
        <f>IFERROR(INDEX(L51:L500,MATCH($C$25,$C$51:$C$500,0)),"")</f>
        <v>1814965.32</v>
      </c>
    </row>
    <row r="26" spans="1:12" ht="15.5" x14ac:dyDescent="0.35">
      <c r="C26" t="s">
        <v>47</v>
      </c>
      <c r="D26" s="4">
        <f>IFERROR(_xlfn.RRI(5,I25,D25),"")</f>
        <v>-0.38482195486262349</v>
      </c>
      <c r="E26" s="4">
        <f>IFERROR(_xlfn.RRI(5,J25,E25),"")</f>
        <v>-0.39279888715932099</v>
      </c>
      <c r="H26" s="4" t="str">
        <f>IFERROR(_xlfn.RRI(5,M25,H25),"")</f>
        <v/>
      </c>
      <c r="I26" s="4" t="str">
        <f>IFERROR(_xlfn.RRI(5,N25,I25),"")</f>
        <v/>
      </c>
      <c r="J26" s="4" t="str">
        <f>IFERROR(_xlfn.RRI(5,O25,J25),"")</f>
        <v/>
      </c>
      <c r="K26" s="4" t="str">
        <f>IFERROR(_xlfn.RRI(5,P25,K25),"")</f>
        <v/>
      </c>
      <c r="L26" s="4" t="str">
        <f>IFERROR(_xlfn.RRI(5,Q25,L25),"")</f>
        <v/>
      </c>
    </row>
    <row r="27" spans="1:12" ht="15.5" x14ac:dyDescent="0.35">
      <c r="C27" t="s">
        <v>48</v>
      </c>
      <c r="D27" s="3">
        <f>IFERROR(D4/D21,"")</f>
        <v>12.35568788</v>
      </c>
      <c r="E27" s="3">
        <f>IFERROR(E4/E21,"")</f>
        <v>13.699303078750001</v>
      </c>
      <c r="H27" s="3">
        <f>IFERROR(H4/H21,"")</f>
        <v>52.109981917500001</v>
      </c>
      <c r="I27" s="3">
        <f>IFERROR(I4/I21,"")</f>
        <v>60.242347347500001</v>
      </c>
      <c r="J27" s="3">
        <f>IFERROR(J4/J21,"")</f>
        <v>55.790479574999999</v>
      </c>
      <c r="K27" s="3" t="str">
        <f>IFERROR(K4/K21,"")</f>
        <v/>
      </c>
      <c r="L27" s="3" t="str">
        <f>IFERROR(L4/L21,"")</f>
        <v/>
      </c>
    </row>
    <row r="28" spans="1:12" ht="15.5" x14ac:dyDescent="0.35">
      <c r="C28" t="s">
        <v>49</v>
      </c>
      <c r="D28" s="4">
        <f>IFERROR(_xlfn.RRI(5,I27,D27),"")</f>
        <v>-0.27156130338438889</v>
      </c>
      <c r="E28" s="4">
        <f>IFERROR(_xlfn.RRI(5,J27,E27),"")</f>
        <v>-0.24485965176272029</v>
      </c>
      <c r="H28" s="4" t="str">
        <f>IFERROR(_xlfn.RRI(5,M27,H27),"")</f>
        <v/>
      </c>
      <c r="I28" s="4" t="str">
        <f>IFERROR(_xlfn.RRI(5,N27,I27),"")</f>
        <v/>
      </c>
      <c r="J28" s="4" t="str">
        <f>IFERROR(_xlfn.RRI(5,O27,J27),"")</f>
        <v/>
      </c>
      <c r="K28" s="4" t="str">
        <f>IFERROR(_xlfn.RRI(5,P27,K27),"")</f>
        <v/>
      </c>
      <c r="L28" s="4" t="str">
        <f>IFERROR(_xlfn.RRI(5,Q27,L27),"")</f>
        <v/>
      </c>
    </row>
    <row r="29" spans="1:12" ht="15.5" x14ac:dyDescent="0.35">
      <c r="C29" t="s">
        <v>50</v>
      </c>
      <c r="H29" s="4">
        <f>IFERROR(((H25-I25)/I25)*100%,"")</f>
        <v>-0.88546255506607918</v>
      </c>
      <c r="I29" s="4">
        <f>IFERROR(((I25-J25)/J25)*100%,"")</f>
        <v>-0.27936507936507932</v>
      </c>
      <c r="J29" s="4">
        <f>IFERROR(((J25-K25)/K25)*100%,"")</f>
        <v>-0.99998498177645845</v>
      </c>
      <c r="K29" s="4">
        <f>IFERROR(((K25-L25)/L25)*100%,"")</f>
        <v>-0.88443570921784886</v>
      </c>
      <c r="L29" s="4" t="str">
        <f>IFERROR(((L25-M25)/M25)*100%,"")</f>
        <v/>
      </c>
    </row>
    <row r="30" spans="1:12" ht="15.5" x14ac:dyDescent="0.35">
      <c r="C30" t="s">
        <v>51</v>
      </c>
      <c r="H30" s="4">
        <f>IFERROR(((H27-I27)/I27)*100%,"")</f>
        <v>-0.13499416586623902</v>
      </c>
      <c r="I30" s="4">
        <f>IFERROR(((I27-J27)/J27)*100%,"")</f>
        <v>7.9796191149697632E-2</v>
      </c>
      <c r="J30" s="4" t="str">
        <f>IFERROR(((J27-K27)/K27)*100%,"")</f>
        <v/>
      </c>
      <c r="K30" s="4" t="str">
        <f>IFERROR(((K27-L27)/L27)*100%,"")</f>
        <v/>
      </c>
      <c r="L30" s="4" t="str">
        <f>IFERROR(((L27-M27)/M27)*100%,"")</f>
        <v/>
      </c>
    </row>
    <row r="32" spans="1:12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62.58</v>
      </c>
      <c r="E32" s="3">
        <f>IFERROR(INDEX(E51:E500,MATCH($A$32,$C$51:$C$500,0)),"")</f>
        <v>62.41</v>
      </c>
      <c r="H32" s="3">
        <f>IFERROR(INDEX(D32:G32,COUNT(D32:G32)),"")</f>
        <v>62.41</v>
      </c>
      <c r="I32" s="3">
        <f>IFERROR(INDEX(I51:I500,MATCH($C$32,$C$51:$C$500,0)),"")</f>
        <v>62.18</v>
      </c>
      <c r="J32" s="3">
        <f>IFERROR(INDEX(J51:J500,MATCH($C$32,$C$51:$C$500,0)),"")</f>
        <v>60.01</v>
      </c>
      <c r="K32" s="3">
        <f>IFERROR(INDEX(K51:K500,MATCH($C$32,$C$51:$C$500,0)),"")</f>
        <v>1265172.46</v>
      </c>
      <c r="L32" s="3">
        <f>IFERROR(INDEX(L51:L500,MATCH($C$32,$C$51:$C$500,0)),"")</f>
        <v>6724854.4699999997</v>
      </c>
    </row>
    <row r="33" spans="1:12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1.29</v>
      </c>
      <c r="E33" s="3">
        <f>IFERROR(INDEX(E51:E500,MATCH($A$33,$C$51:$C$500,0)),"")</f>
        <v>1.39</v>
      </c>
      <c r="H33" s="3">
        <f>IFERROR(INDEX(D33:G33,COUNT(D33:G33)),"")</f>
        <v>1.39</v>
      </c>
      <c r="I33" s="3">
        <f>IFERROR(INDEX(I51:I500,MATCH($C$33,$C$51:$C$500,0)),"")</f>
        <v>3.25</v>
      </c>
      <c r="J33" s="3">
        <f>IFERROR(INDEX(J51:J500,MATCH($C$33,$C$51:$C$500,0)),"")</f>
        <v>3.03</v>
      </c>
      <c r="K33" s="3">
        <f>IFERROR(INDEX(K51:K500,MATCH($C$33,$C$51:$C$500,0)),"")</f>
        <v>0</v>
      </c>
      <c r="L33" s="3">
        <f>IFERROR(INDEX(L51:L500,MATCH($C$33,$C$51:$C$500,0)),"")</f>
        <v>0</v>
      </c>
    </row>
    <row r="34" spans="1:12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405</v>
      </c>
      <c r="E34" s="3">
        <f>IFERROR(INDEX(E51:E500,MATCH($A$34,$C$51:$C$500,0)),"")</f>
        <v>334.62</v>
      </c>
      <c r="H34" s="3">
        <f>IFERROR(INDEX(D34:G34,COUNT(D34:G34)),"")</f>
        <v>334.62</v>
      </c>
      <c r="I34" s="3">
        <f>IFERROR(INDEX(I51:I500,MATCH($C$34,$C$51:$C$500,0)),"")</f>
        <v>88.99</v>
      </c>
      <c r="J34" s="3">
        <f>IFERROR(INDEX(J51:J500,MATCH($C$34,$C$51:$C$500,0)),"")</f>
        <v>57.78</v>
      </c>
      <c r="K34" s="3">
        <f>IFERROR(INDEX(K51:K500,MATCH($C$34,$C$51:$C$500,0)),"")</f>
        <v>0</v>
      </c>
      <c r="L34" s="3">
        <f>IFERROR(INDEX(L51:L500,MATCH($C$34,$C$51:$C$500,0)),"")</f>
        <v>0</v>
      </c>
    </row>
    <row r="35" spans="1:12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6.56</v>
      </c>
      <c r="E35" s="3">
        <f>IFERROR(INDEX(E51:E500,MATCH($A$35,$C$51:$C$500,0)),"")</f>
        <v>6.35</v>
      </c>
      <c r="H35" s="3">
        <f>IFERROR(INDEX(D35:G35,COUNT(D35:G35)),"")</f>
        <v>6.35</v>
      </c>
      <c r="I35" s="3">
        <f>IFERROR(INDEX(I51:I500,MATCH($C$35,$C$51:$C$500,0)),"")</f>
        <v>3.35</v>
      </c>
      <c r="J35" s="3">
        <f>IFERROR(INDEX(J51:J500,MATCH($C$35,$C$51:$C$500,0)),"")</f>
        <v>3.26</v>
      </c>
      <c r="K35" s="3">
        <f>IFERROR(INDEX(K51:K500,MATCH($C$35,$C$51:$C$500,0)),"")</f>
        <v>0</v>
      </c>
      <c r="L35" s="3">
        <f>IFERROR(INDEX(L51:L500,MATCH($C$35,$C$51:$C$500,0)),"")</f>
        <v>0</v>
      </c>
    </row>
    <row r="36" spans="1:12" ht="15.5" x14ac:dyDescent="0.35">
      <c r="B36" t="s">
        <v>64</v>
      </c>
      <c r="C36" t="s">
        <v>65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>IFERROR(INDEX(H51:H500,MATCH($C$36,$C$51:$C$500,0)),"")</f>
        <v/>
      </c>
      <c r="I36" s="4" t="str">
        <f>IFERROR(INDEX(I51:I500,MATCH($C$36,$C$51:$C$500,0)),"")</f>
        <v/>
      </c>
      <c r="J36" s="4" t="str">
        <f>IFERROR(INDEX(J51:J500,MATCH($C$36,$C$51:$C$500,0)),"")</f>
        <v/>
      </c>
      <c r="K36" s="4" t="str">
        <f>IFERROR(INDEX(K51:K500,MATCH($C$36,$C$51:$C$500,0)),"")</f>
        <v/>
      </c>
      <c r="L36" s="4" t="str">
        <f>IFERROR(INDEX(L51:L500,MATCH($C$36,$C$51:$C$500,0)),"")</f>
        <v/>
      </c>
    </row>
    <row r="37" spans="1:12" ht="15.5" x14ac:dyDescent="0.35">
      <c r="B37" t="s">
        <v>66</v>
      </c>
      <c r="C37" t="s">
        <v>67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>IFERROR(INDEX(H51:H500,MATCH($C$37,$C$51:$C$500,0)),"")</f>
        <v/>
      </c>
      <c r="I37" s="3" t="str">
        <f>IFERROR(INDEX(I51:I500,MATCH($C$37,$C$51:$C$500,0)),"")</f>
        <v/>
      </c>
      <c r="J37" s="3" t="str">
        <f>IFERROR(INDEX(J51:J500,MATCH($C$37,$C$51:$C$500,0)),"")</f>
        <v/>
      </c>
      <c r="K37" s="3" t="str">
        <f>IFERROR(INDEX(K51:K500,MATCH($C$37,$C$51:$C$500,0)),"")</f>
        <v/>
      </c>
      <c r="L37" s="3" t="str">
        <f>IFERROR(INDEX(L51:L500,MATCH($C$37,$C$51:$C$500,0)),"")</f>
        <v/>
      </c>
    </row>
    <row r="50" spans="2:12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</row>
    <row r="51" spans="2:12" ht="15.5" x14ac:dyDescent="0.35">
      <c r="B51" t="s">
        <v>73</v>
      </c>
      <c r="C51" t="s">
        <v>6</v>
      </c>
      <c r="D51" s="5">
        <v>9884550304</v>
      </c>
      <c r="E51" s="5">
        <v>10959442463</v>
      </c>
      <c r="F51" s="5">
        <v>11158612805</v>
      </c>
      <c r="G51" s="5">
        <v>13283850267</v>
      </c>
      <c r="I51" s="5">
        <v>48193877878</v>
      </c>
      <c r="J51" s="5">
        <v>44632383660</v>
      </c>
      <c r="K51" s="5">
        <v>49130209616</v>
      </c>
      <c r="L51" s="5">
        <v>8964855280</v>
      </c>
    </row>
    <row r="52" spans="2:12" ht="15.5" x14ac:dyDescent="0.35">
      <c r="C52" t="s">
        <v>74</v>
      </c>
      <c r="D52" s="5">
        <v>-6198796277</v>
      </c>
      <c r="E52" s="5">
        <v>-6862813147</v>
      </c>
      <c r="F52" s="5">
        <v>-6739313382</v>
      </c>
      <c r="G52" s="5">
        <v>-9050904756</v>
      </c>
      <c r="I52" s="5">
        <v>-31735347586</v>
      </c>
      <c r="J52" s="5">
        <v>-30152189447</v>
      </c>
      <c r="K52" s="5">
        <v>-37676136315</v>
      </c>
      <c r="L52" s="5">
        <v>-5573609620</v>
      </c>
    </row>
    <row r="53" spans="2:12" ht="15.5" x14ac:dyDescent="0.35">
      <c r="C53" t="s">
        <v>75</v>
      </c>
      <c r="D53" s="5">
        <v>3685754027</v>
      </c>
      <c r="E53" s="5">
        <v>4096629316</v>
      </c>
      <c r="F53" s="5">
        <v>4419299423</v>
      </c>
      <c r="G53" s="5">
        <v>4232945511</v>
      </c>
      <c r="I53" s="5">
        <v>16458530292</v>
      </c>
      <c r="J53" s="5">
        <v>14480194213</v>
      </c>
      <c r="K53" s="5">
        <v>11454073301</v>
      </c>
      <c r="L53" s="5">
        <v>3391245660</v>
      </c>
    </row>
    <row r="54" spans="2:12" ht="15.5" x14ac:dyDescent="0.35">
      <c r="C54" t="s">
        <v>76</v>
      </c>
      <c r="D54" s="5">
        <v>-3353559950</v>
      </c>
      <c r="E54" s="5">
        <v>-3727686706</v>
      </c>
      <c r="F54" s="5">
        <v>-3855463548</v>
      </c>
      <c r="G54" s="5">
        <v>-3340446992</v>
      </c>
      <c r="I54" s="5">
        <v>-13482238231</v>
      </c>
      <c r="J54" s="5">
        <v>-11051064550</v>
      </c>
      <c r="K54" s="5">
        <v>-7319754763</v>
      </c>
      <c r="L54" s="5">
        <v>-2136509050</v>
      </c>
    </row>
    <row r="55" spans="2:12" ht="15.5" x14ac:dyDescent="0.35">
      <c r="C55" t="s">
        <v>361</v>
      </c>
      <c r="D55" s="5">
        <v>-3353559950</v>
      </c>
      <c r="E55" s="5">
        <v>-3727686706</v>
      </c>
      <c r="F55" s="5">
        <v>-3855463548</v>
      </c>
      <c r="G55" s="5">
        <v>-3340446992</v>
      </c>
      <c r="I55" s="5">
        <v>-13482238231</v>
      </c>
      <c r="J55" s="5">
        <v>-11051064550</v>
      </c>
      <c r="K55" s="5">
        <v>-7319754763</v>
      </c>
      <c r="L55" s="5">
        <v>-2136509050</v>
      </c>
    </row>
    <row r="56" spans="2:12" ht="15.5" x14ac:dyDescent="0.35">
      <c r="C56" t="s">
        <v>78</v>
      </c>
      <c r="D56" s="5">
        <v>332194077</v>
      </c>
      <c r="E56" s="5">
        <v>368942610</v>
      </c>
      <c r="F56" s="5">
        <v>563835875</v>
      </c>
      <c r="G56" s="5">
        <v>892498519</v>
      </c>
      <c r="I56" s="5">
        <v>2976292061</v>
      </c>
      <c r="J56" s="5">
        <v>3429129663</v>
      </c>
      <c r="K56" s="5">
        <v>4134318538</v>
      </c>
      <c r="L56" s="5">
        <v>1254736610</v>
      </c>
    </row>
    <row r="57" spans="2:12" ht="15.5" x14ac:dyDescent="0.35">
      <c r="C57" t="s">
        <v>79</v>
      </c>
      <c r="D57" s="5">
        <v>-38960615</v>
      </c>
      <c r="E57" s="5">
        <v>-51714715</v>
      </c>
      <c r="F57" s="5">
        <v>-183969982</v>
      </c>
      <c r="G57" s="5">
        <v>-67121769</v>
      </c>
      <c r="I57" s="5">
        <v>-409886986</v>
      </c>
      <c r="J57" s="5">
        <v>-242570343</v>
      </c>
      <c r="K57" s="5">
        <v>-410566132</v>
      </c>
      <c r="L57" s="5">
        <v>-197813742</v>
      </c>
    </row>
    <row r="58" spans="2:12" ht="15.5" x14ac:dyDescent="0.35">
      <c r="C58" t="s">
        <v>81</v>
      </c>
    </row>
    <row r="59" spans="2:12" ht="15.5" x14ac:dyDescent="0.35">
      <c r="C59" t="s">
        <v>82</v>
      </c>
      <c r="D59" s="5">
        <v>-38960615</v>
      </c>
      <c r="E59" s="5">
        <v>-51714715</v>
      </c>
      <c r="F59" s="5">
        <v>-183969982</v>
      </c>
      <c r="G59" s="5">
        <v>-67121769</v>
      </c>
      <c r="I59" s="5">
        <v>-409886986</v>
      </c>
      <c r="J59" s="5">
        <v>-242570343</v>
      </c>
      <c r="K59" s="5">
        <v>-410566132</v>
      </c>
      <c r="L59" s="5">
        <v>-197813742</v>
      </c>
    </row>
    <row r="60" spans="2:12" ht="15.5" x14ac:dyDescent="0.35">
      <c r="C60" t="s">
        <v>29</v>
      </c>
      <c r="D60" s="5">
        <v>293233462</v>
      </c>
      <c r="E60" s="5">
        <v>317227895</v>
      </c>
      <c r="F60" s="5">
        <v>379865893</v>
      </c>
      <c r="G60" s="5">
        <v>825376750</v>
      </c>
      <c r="I60" s="5">
        <v>2566405075</v>
      </c>
      <c r="J60" s="5">
        <v>3186559320</v>
      </c>
      <c r="K60" s="5">
        <v>3723752406</v>
      </c>
      <c r="L60" s="5">
        <v>1056922868</v>
      </c>
    </row>
    <row r="61" spans="2:12" ht="15.5" x14ac:dyDescent="0.35">
      <c r="C61" t="s">
        <v>28</v>
      </c>
      <c r="D61" s="5">
        <v>-133990228</v>
      </c>
      <c r="E61" s="5">
        <v>-109602202</v>
      </c>
      <c r="F61" s="5">
        <v>-326385575</v>
      </c>
      <c r="G61" s="5">
        <v>-212957375</v>
      </c>
      <c r="I61" s="5">
        <v>-746570611</v>
      </c>
      <c r="J61" s="5">
        <v>-670132954</v>
      </c>
      <c r="K61" s="5">
        <v>-787319846</v>
      </c>
      <c r="L61" s="5">
        <v>-149440209</v>
      </c>
    </row>
    <row r="62" spans="2:12" ht="15.5" x14ac:dyDescent="0.35">
      <c r="C62" t="s">
        <v>83</v>
      </c>
      <c r="D62" s="5">
        <v>-238751932</v>
      </c>
      <c r="E62" s="5">
        <v>-168962680</v>
      </c>
      <c r="F62" s="5">
        <v>-254468336</v>
      </c>
      <c r="G62" s="5">
        <v>-333447983</v>
      </c>
      <c r="I62" s="5">
        <v>-967682486</v>
      </c>
      <c r="J62" s="5">
        <v>-807507762</v>
      </c>
      <c r="K62" s="5">
        <v>-962908033</v>
      </c>
      <c r="L62" s="5">
        <v>-227168280</v>
      </c>
    </row>
    <row r="63" spans="2:12" ht="15.5" x14ac:dyDescent="0.35">
      <c r="C63" t="s">
        <v>84</v>
      </c>
      <c r="D63" s="5">
        <v>104761704</v>
      </c>
      <c r="E63" s="5">
        <v>59360478</v>
      </c>
      <c r="F63" s="5">
        <v>-71917239</v>
      </c>
      <c r="G63" s="5">
        <v>120490608</v>
      </c>
      <c r="I63" s="5">
        <v>221111875</v>
      </c>
      <c r="J63" s="5">
        <v>137374808</v>
      </c>
      <c r="K63" s="5">
        <v>175588187</v>
      </c>
      <c r="L63" s="5">
        <v>77728071</v>
      </c>
    </row>
    <row r="64" spans="2:12" ht="15.5" x14ac:dyDescent="0.35">
      <c r="C64" t="s">
        <v>85</v>
      </c>
      <c r="D64" s="5">
        <v>-133990228</v>
      </c>
      <c r="E64" s="5">
        <v>-109602202</v>
      </c>
      <c r="F64" s="5">
        <v>-326385575</v>
      </c>
      <c r="G64" s="5">
        <v>-212957375</v>
      </c>
      <c r="I64" s="5">
        <v>-746570611</v>
      </c>
      <c r="J64" s="5">
        <v>-670132954</v>
      </c>
      <c r="K64" s="5">
        <v>-787319846</v>
      </c>
      <c r="L64" s="5">
        <v>-149440209</v>
      </c>
    </row>
    <row r="65" spans="2:12" ht="15.5" x14ac:dyDescent="0.35">
      <c r="C65" t="s">
        <v>86</v>
      </c>
      <c r="D65" s="5">
        <v>159243234</v>
      </c>
      <c r="E65" s="5">
        <v>207625693</v>
      </c>
      <c r="F65" s="5">
        <v>53480318</v>
      </c>
      <c r="G65" s="5">
        <v>612419375</v>
      </c>
      <c r="I65" s="5">
        <v>1819834464</v>
      </c>
      <c r="J65" s="5">
        <v>2516426366</v>
      </c>
      <c r="K65" s="5">
        <v>2936432560</v>
      </c>
      <c r="L65" s="5">
        <v>907482659</v>
      </c>
    </row>
    <row r="66" spans="2:12" ht="15.5" x14ac:dyDescent="0.35">
      <c r="C66" t="s">
        <v>244</v>
      </c>
    </row>
    <row r="67" spans="2:12" ht="15.5" x14ac:dyDescent="0.35">
      <c r="C67" t="s">
        <v>87</v>
      </c>
      <c r="D67" s="5">
        <v>159243234</v>
      </c>
      <c r="E67" s="5">
        <v>207625693</v>
      </c>
      <c r="F67" s="5">
        <v>53480318</v>
      </c>
      <c r="G67" s="5">
        <v>612419375</v>
      </c>
      <c r="I67" s="5">
        <v>1819834464</v>
      </c>
      <c r="J67" s="5">
        <v>2516426366</v>
      </c>
      <c r="K67" s="5">
        <v>2936432560</v>
      </c>
      <c r="L67" s="5">
        <v>907482659</v>
      </c>
    </row>
    <row r="68" spans="2:12" ht="15.5" x14ac:dyDescent="0.35">
      <c r="C68" t="s">
        <v>88</v>
      </c>
      <c r="D68" s="5">
        <v>-22413552</v>
      </c>
      <c r="E68" s="5">
        <v>-22413552</v>
      </c>
      <c r="F68" s="5">
        <v>-232625763</v>
      </c>
      <c r="G68" s="5">
        <v>47657185</v>
      </c>
      <c r="I68" s="5">
        <v>-89654207</v>
      </c>
      <c r="J68" s="5">
        <v>190628742</v>
      </c>
      <c r="K68" s="5">
        <v>-86445418</v>
      </c>
      <c r="L68" s="5">
        <v>-2598101</v>
      </c>
    </row>
    <row r="69" spans="2:12" ht="15.5" x14ac:dyDescent="0.35">
      <c r="C69" t="s">
        <v>320</v>
      </c>
      <c r="D69" s="5">
        <v>-22413552</v>
      </c>
      <c r="E69" s="5">
        <v>-22413552</v>
      </c>
      <c r="F69" s="5">
        <v>-232625763</v>
      </c>
      <c r="G69" s="5">
        <v>47657185</v>
      </c>
      <c r="I69" s="5">
        <v>-89654207</v>
      </c>
      <c r="J69" s="5">
        <v>190628742</v>
      </c>
      <c r="K69" s="5">
        <v>-86445418</v>
      </c>
      <c r="L69" s="5">
        <v>-2598101</v>
      </c>
    </row>
    <row r="70" spans="2:12" ht="15.5" x14ac:dyDescent="0.35">
      <c r="C70" t="s">
        <v>89</v>
      </c>
      <c r="D70" s="5">
        <v>136829682</v>
      </c>
      <c r="E70" s="5">
        <v>185212141</v>
      </c>
      <c r="F70" s="5">
        <v>-179145445</v>
      </c>
      <c r="G70" s="5">
        <v>660076560</v>
      </c>
      <c r="I70" s="5">
        <v>1730180257</v>
      </c>
      <c r="J70" s="5">
        <v>2707055108</v>
      </c>
      <c r="K70" s="5">
        <v>2849987142</v>
      </c>
      <c r="L70" s="5">
        <v>904884558</v>
      </c>
    </row>
    <row r="71" spans="2:12" ht="15.5" x14ac:dyDescent="0.35">
      <c r="C71" t="s">
        <v>90</v>
      </c>
      <c r="D71" s="5">
        <v>159243234</v>
      </c>
      <c r="E71" s="5">
        <v>207625693</v>
      </c>
      <c r="F71" s="5">
        <v>53480318</v>
      </c>
      <c r="G71" s="5">
        <v>612419375</v>
      </c>
      <c r="I71" s="5">
        <v>1819834464</v>
      </c>
      <c r="J71" s="5">
        <v>2516426366</v>
      </c>
      <c r="K71" s="5">
        <v>2936432560</v>
      </c>
      <c r="L71" s="5">
        <v>907482659</v>
      </c>
    </row>
    <row r="72" spans="2:12" ht="15.5" x14ac:dyDescent="0.35">
      <c r="C72" t="s">
        <v>8</v>
      </c>
      <c r="D72" s="5">
        <v>136829682</v>
      </c>
      <c r="E72" s="5">
        <v>185212141</v>
      </c>
      <c r="F72" s="5">
        <v>-179145445</v>
      </c>
      <c r="G72" s="5">
        <v>660076560</v>
      </c>
      <c r="I72" s="5">
        <v>1730180257</v>
      </c>
      <c r="J72" s="5">
        <v>2707055108</v>
      </c>
      <c r="K72" s="5">
        <v>2849987142</v>
      </c>
      <c r="L72" s="5">
        <v>904884558</v>
      </c>
    </row>
    <row r="73" spans="2:12" ht="15.5" x14ac:dyDescent="0.35">
      <c r="C73" t="s">
        <v>92</v>
      </c>
      <c r="D73" s="5">
        <v>159243234</v>
      </c>
      <c r="E73" s="5">
        <v>207625693</v>
      </c>
      <c r="F73" s="5">
        <v>53480318</v>
      </c>
      <c r="G73" s="5">
        <v>612419375</v>
      </c>
      <c r="I73" s="5">
        <v>1819834464</v>
      </c>
      <c r="J73" s="5">
        <v>2516426366</v>
      </c>
      <c r="K73" s="5">
        <v>2936432560</v>
      </c>
      <c r="L73" s="5">
        <v>907482659</v>
      </c>
    </row>
    <row r="74" spans="2:12" ht="15.5" x14ac:dyDescent="0.35">
      <c r="C74" t="s">
        <v>93</v>
      </c>
      <c r="D74" s="5">
        <v>136829682</v>
      </c>
      <c r="E74" s="5">
        <v>185212141</v>
      </c>
      <c r="F74" s="5">
        <v>-179145445</v>
      </c>
      <c r="G74" s="5">
        <v>660076560</v>
      </c>
      <c r="I74" s="5">
        <v>1730180257</v>
      </c>
      <c r="J74" s="5">
        <v>2707055108</v>
      </c>
      <c r="K74" s="5">
        <v>2849987142</v>
      </c>
      <c r="L74" s="5">
        <v>904884558</v>
      </c>
    </row>
    <row r="75" spans="2:12" ht="15.5" x14ac:dyDescent="0.35">
      <c r="C75" t="s">
        <v>94</v>
      </c>
      <c r="D75" s="5">
        <v>136829682</v>
      </c>
      <c r="E75" s="5">
        <v>185212141</v>
      </c>
      <c r="F75" s="5">
        <v>-179145445</v>
      </c>
      <c r="G75" s="5">
        <v>660076560</v>
      </c>
      <c r="I75" s="5">
        <v>1730180257</v>
      </c>
      <c r="J75" s="5">
        <v>2707055108</v>
      </c>
      <c r="K75" s="5">
        <v>2849987142</v>
      </c>
      <c r="L75" s="5">
        <v>904884558</v>
      </c>
    </row>
    <row r="77" spans="2:12" ht="15.5" x14ac:dyDescent="0.35">
      <c r="B77" t="s">
        <v>95</v>
      </c>
      <c r="C77" t="s">
        <v>96</v>
      </c>
    </row>
    <row r="78" spans="2:12" ht="15.5" x14ac:dyDescent="0.35">
      <c r="C78" t="s">
        <v>97</v>
      </c>
    </row>
    <row r="79" spans="2:12" ht="15.5" x14ac:dyDescent="0.35">
      <c r="C79" t="s">
        <v>20</v>
      </c>
      <c r="D79" s="5">
        <v>2023339047</v>
      </c>
      <c r="E79" s="5">
        <v>2589657111</v>
      </c>
      <c r="F79" s="5">
        <v>2428155376</v>
      </c>
      <c r="G79" s="5">
        <v>2169850827</v>
      </c>
      <c r="I79" s="5">
        <v>2428155376</v>
      </c>
      <c r="J79" s="5">
        <v>2145389344</v>
      </c>
      <c r="K79" s="5">
        <v>2835678598</v>
      </c>
      <c r="L79" s="5">
        <v>1008310083</v>
      </c>
    </row>
    <row r="80" spans="2:12" ht="15.5" x14ac:dyDescent="0.35">
      <c r="C80" t="s">
        <v>98</v>
      </c>
      <c r="K80" s="5">
        <v>661149500</v>
      </c>
      <c r="L80" s="5">
        <v>251548494</v>
      </c>
    </row>
    <row r="81" spans="3:12" ht="15.5" x14ac:dyDescent="0.35">
      <c r="C81" t="s">
        <v>103</v>
      </c>
      <c r="D81" s="5">
        <v>42266460600</v>
      </c>
      <c r="E81" s="5">
        <v>42414460600</v>
      </c>
      <c r="F81" s="5">
        <v>42221447755</v>
      </c>
      <c r="G81" s="5">
        <v>42295018155</v>
      </c>
      <c r="I81" s="5">
        <v>42221447755</v>
      </c>
      <c r="J81" s="5">
        <v>27570512276</v>
      </c>
      <c r="K81" s="5">
        <v>9326168382</v>
      </c>
      <c r="L81" s="5">
        <v>8053942927</v>
      </c>
    </row>
    <row r="82" spans="3:12" ht="15.5" x14ac:dyDescent="0.35">
      <c r="C82" t="s">
        <v>81</v>
      </c>
      <c r="D82" s="5">
        <v>-32896088</v>
      </c>
      <c r="E82" s="5">
        <v>-10482536</v>
      </c>
      <c r="F82" s="5">
        <v>11931016</v>
      </c>
      <c r="G82" s="5">
        <v>244556779</v>
      </c>
      <c r="I82" s="5">
        <v>11931016</v>
      </c>
      <c r="J82" s="5">
        <v>101585223</v>
      </c>
      <c r="K82" s="5">
        <v>-89043519</v>
      </c>
      <c r="L82" s="5">
        <v>-2598101</v>
      </c>
    </row>
    <row r="83" spans="3:12" ht="15.5" x14ac:dyDescent="0.35">
      <c r="C83" t="s">
        <v>104</v>
      </c>
      <c r="D83" s="5">
        <v>44345171806</v>
      </c>
      <c r="E83" s="5">
        <v>45047568923</v>
      </c>
      <c r="F83" s="5">
        <v>44859866527</v>
      </c>
      <c r="G83" s="5">
        <v>44515953991</v>
      </c>
      <c r="I83" s="5">
        <v>44859866527</v>
      </c>
      <c r="J83" s="5">
        <v>42120699069</v>
      </c>
      <c r="K83" s="5">
        <v>15106925433</v>
      </c>
      <c r="L83" s="5">
        <v>9313801504</v>
      </c>
    </row>
    <row r="84" spans="3:12" ht="15.5" x14ac:dyDescent="0.35">
      <c r="C84" t="s">
        <v>105</v>
      </c>
    </row>
    <row r="85" spans="3:12" ht="15.5" x14ac:dyDescent="0.35">
      <c r="C85" t="s">
        <v>106</v>
      </c>
      <c r="D85" s="5">
        <v>8922597224</v>
      </c>
      <c r="E85" s="5">
        <v>9163185691</v>
      </c>
      <c r="F85" s="5">
        <v>9413788542</v>
      </c>
      <c r="G85" s="5">
        <v>9641986497</v>
      </c>
      <c r="I85" s="5">
        <v>9413788542</v>
      </c>
      <c r="J85" s="5">
        <v>9759571523</v>
      </c>
      <c r="K85" s="5">
        <v>7990294959</v>
      </c>
      <c r="L85" s="5">
        <v>5204338434</v>
      </c>
    </row>
    <row r="86" spans="3:12" ht="15.5" x14ac:dyDescent="0.35">
      <c r="C86" t="s">
        <v>108</v>
      </c>
      <c r="D86" s="5">
        <v>852984870</v>
      </c>
      <c r="E86" s="5">
        <v>752264954</v>
      </c>
      <c r="F86" s="5">
        <v>696946264</v>
      </c>
      <c r="G86" s="5">
        <v>810812411</v>
      </c>
      <c r="I86" s="5">
        <v>696946264</v>
      </c>
      <c r="J86" s="5">
        <v>492001541</v>
      </c>
      <c r="K86" s="5">
        <v>320251058</v>
      </c>
      <c r="L86" s="5">
        <v>120280831</v>
      </c>
    </row>
    <row r="87" spans="3:12" ht="15.5" x14ac:dyDescent="0.35">
      <c r="C87" t="s">
        <v>109</v>
      </c>
      <c r="D87" s="5">
        <v>10792629623</v>
      </c>
      <c r="E87" s="5">
        <v>11070151732</v>
      </c>
      <c r="F87" s="5">
        <v>11257110189</v>
      </c>
      <c r="G87" s="5">
        <v>11790908697</v>
      </c>
      <c r="I87" s="5">
        <v>11257110189</v>
      </c>
      <c r="J87" s="5">
        <v>11842000859</v>
      </c>
      <c r="K87" s="5">
        <v>9725177810</v>
      </c>
      <c r="L87" s="5">
        <v>6901476259</v>
      </c>
    </row>
    <row r="88" spans="3:12" ht="15.5" x14ac:dyDescent="0.35">
      <c r="C88" t="s">
        <v>110</v>
      </c>
      <c r="D88" s="5">
        <v>55137801429</v>
      </c>
      <c r="E88" s="5">
        <v>56117720655</v>
      </c>
      <c r="F88" s="5">
        <v>56116976716</v>
      </c>
      <c r="G88" s="5">
        <v>56306862688</v>
      </c>
      <c r="I88" s="5">
        <v>56116976716</v>
      </c>
      <c r="J88" s="5">
        <v>53962699928</v>
      </c>
      <c r="K88" s="5">
        <v>24832103243</v>
      </c>
      <c r="L88" s="5">
        <v>16215277763</v>
      </c>
    </row>
    <row r="89" spans="3:12" ht="15.5" x14ac:dyDescent="0.35">
      <c r="C89" t="s">
        <v>111</v>
      </c>
    </row>
    <row r="90" spans="3:12" ht="15.5" x14ac:dyDescent="0.35">
      <c r="C90" t="s">
        <v>112</v>
      </c>
    </row>
    <row r="91" spans="3:12" ht="15.5" x14ac:dyDescent="0.35">
      <c r="C91" t="s">
        <v>113</v>
      </c>
      <c r="D91" s="5">
        <v>3259251684</v>
      </c>
      <c r="E91" s="5">
        <v>4373648008</v>
      </c>
      <c r="F91" s="5">
        <v>4675763625</v>
      </c>
      <c r="G91" s="5">
        <v>4775799261</v>
      </c>
      <c r="I91" s="5">
        <v>4675763625</v>
      </c>
      <c r="J91" s="5">
        <v>3891308480</v>
      </c>
      <c r="K91" s="5">
        <v>4436989530</v>
      </c>
      <c r="L91" s="5">
        <v>10281108793</v>
      </c>
    </row>
    <row r="92" spans="3:12" ht="15.5" x14ac:dyDescent="0.35">
      <c r="C92" t="s">
        <v>114</v>
      </c>
      <c r="D92" s="5">
        <v>1195124567</v>
      </c>
      <c r="E92" s="5">
        <v>1487514784</v>
      </c>
      <c r="F92" s="5">
        <v>1587987714</v>
      </c>
      <c r="G92" s="5">
        <v>1874676248</v>
      </c>
      <c r="I92" s="5">
        <v>1587987714</v>
      </c>
      <c r="J92" s="5">
        <v>831148390</v>
      </c>
      <c r="K92" s="5">
        <v>907343843</v>
      </c>
      <c r="L92" s="5">
        <v>1866324409</v>
      </c>
    </row>
    <row r="93" spans="3:12" ht="15.5" x14ac:dyDescent="0.35">
      <c r="C93" t="s">
        <v>116</v>
      </c>
      <c r="D93" s="5">
        <v>383436144</v>
      </c>
      <c r="E93" s="5">
        <v>645442251</v>
      </c>
      <c r="F93" s="5">
        <v>282654930</v>
      </c>
      <c r="G93" s="5">
        <v>567426975</v>
      </c>
      <c r="I93" s="5">
        <v>282654930</v>
      </c>
      <c r="J93" s="5">
        <v>322528318</v>
      </c>
      <c r="K93" s="5">
        <v>1199695881</v>
      </c>
      <c r="L93" s="5">
        <v>243730381</v>
      </c>
    </row>
    <row r="94" spans="3:12" ht="15.5" x14ac:dyDescent="0.35">
      <c r="C94" t="s">
        <v>117</v>
      </c>
      <c r="F94" s="5">
        <v>248390083</v>
      </c>
      <c r="I94" s="5">
        <v>248390083</v>
      </c>
      <c r="J94" s="5">
        <v>382800340</v>
      </c>
      <c r="K94" s="5">
        <v>1842500000</v>
      </c>
    </row>
    <row r="95" spans="3:12" ht="15.5" x14ac:dyDescent="0.35">
      <c r="C95" t="s">
        <v>115</v>
      </c>
      <c r="D95" s="5">
        <v>1135000000</v>
      </c>
      <c r="E95" s="5">
        <v>1695000000</v>
      </c>
      <c r="F95" s="5">
        <v>1865000000</v>
      </c>
      <c r="G95" s="5">
        <v>1865000000</v>
      </c>
      <c r="I95" s="5">
        <v>1865000000</v>
      </c>
      <c r="J95" s="5">
        <v>1865000000</v>
      </c>
      <c r="L95" s="5">
        <v>7674805300</v>
      </c>
    </row>
    <row r="96" spans="3:12" ht="15.5" x14ac:dyDescent="0.35">
      <c r="C96" t="s">
        <v>322</v>
      </c>
    </row>
    <row r="97" spans="3:12" ht="15.5" x14ac:dyDescent="0.35">
      <c r="C97" t="s">
        <v>120</v>
      </c>
      <c r="D97" s="5">
        <v>599999972</v>
      </c>
      <c r="E97" s="5">
        <v>699999974</v>
      </c>
      <c r="F97" s="5">
        <v>799999976</v>
      </c>
      <c r="G97" s="5">
        <v>899999978</v>
      </c>
      <c r="I97" s="5">
        <v>799999976</v>
      </c>
      <c r="J97" s="5">
        <v>1199999984</v>
      </c>
      <c r="K97" s="5">
        <v>1599999992</v>
      </c>
      <c r="L97" s="5">
        <v>1838499012</v>
      </c>
    </row>
    <row r="98" spans="3:12" ht="15.5" x14ac:dyDescent="0.35">
      <c r="C98" t="s">
        <v>325</v>
      </c>
      <c r="D98" s="5">
        <v>545690973</v>
      </c>
      <c r="E98" s="5">
        <v>545690973</v>
      </c>
      <c r="F98" s="5">
        <v>545690973</v>
      </c>
      <c r="G98" s="5">
        <v>468696038</v>
      </c>
      <c r="I98" s="5">
        <v>545690973</v>
      </c>
      <c r="J98" s="5">
        <v>489831432</v>
      </c>
      <c r="K98" s="5">
        <v>487449806</v>
      </c>
      <c r="L98" s="5">
        <v>496248703</v>
      </c>
    </row>
    <row r="99" spans="3:12" ht="15.5" x14ac:dyDescent="0.35">
      <c r="C99" t="s">
        <v>122</v>
      </c>
      <c r="D99" s="5">
        <v>1815604846</v>
      </c>
      <c r="E99" s="5">
        <v>1817957430</v>
      </c>
      <c r="F99" s="5">
        <v>1700310015</v>
      </c>
      <c r="G99" s="5">
        <v>1611014906</v>
      </c>
      <c r="I99" s="5">
        <v>1700310015</v>
      </c>
      <c r="J99" s="5">
        <v>2060668629</v>
      </c>
      <c r="K99" s="5">
        <v>2682699336</v>
      </c>
      <c r="L99" s="5">
        <v>2571741735</v>
      </c>
    </row>
    <row r="100" spans="3:12" ht="15.5" x14ac:dyDescent="0.35">
      <c r="C100" t="s">
        <v>123</v>
      </c>
      <c r="D100" s="5">
        <v>1815604846</v>
      </c>
      <c r="E100" s="5">
        <v>1817957430</v>
      </c>
      <c r="F100" s="5">
        <v>1700310015</v>
      </c>
      <c r="G100" s="5">
        <v>1611014906</v>
      </c>
      <c r="I100" s="5">
        <v>1700310015</v>
      </c>
      <c r="J100" s="5">
        <v>2060668629</v>
      </c>
      <c r="K100" s="5">
        <v>2682699336</v>
      </c>
      <c r="L100" s="5">
        <v>2571741735</v>
      </c>
    </row>
    <row r="101" spans="3:12" ht="15.5" x14ac:dyDescent="0.35">
      <c r="C101" t="s">
        <v>119</v>
      </c>
    </row>
    <row r="102" spans="3:12" ht="15.5" x14ac:dyDescent="0.35">
      <c r="C102" t="s">
        <v>121</v>
      </c>
      <c r="D102" s="5">
        <v>987976428</v>
      </c>
      <c r="E102" s="5">
        <v>1087976430</v>
      </c>
      <c r="F102" s="5">
        <v>1067976432</v>
      </c>
      <c r="G102" s="5">
        <v>1343947359</v>
      </c>
      <c r="I102" s="5">
        <v>1067976432</v>
      </c>
      <c r="J102" s="5">
        <v>1780534631</v>
      </c>
      <c r="K102" s="5">
        <v>2165143404</v>
      </c>
      <c r="L102" s="5">
        <v>2437787407</v>
      </c>
    </row>
    <row r="103" spans="3:12" ht="15.5" x14ac:dyDescent="0.35">
      <c r="C103" t="s">
        <v>124</v>
      </c>
      <c r="D103" s="5">
        <v>5074856530</v>
      </c>
      <c r="E103" s="5">
        <v>6191605438</v>
      </c>
      <c r="F103" s="5">
        <v>6376073640</v>
      </c>
      <c r="G103" s="5">
        <v>6386814167</v>
      </c>
      <c r="I103" s="5">
        <v>6376073640</v>
      </c>
      <c r="J103" s="5">
        <v>5951977109</v>
      </c>
      <c r="K103" s="5">
        <v>7119688866</v>
      </c>
      <c r="L103" s="5">
        <v>12852850528</v>
      </c>
    </row>
    <row r="104" spans="3:12" ht="15.5" x14ac:dyDescent="0.35">
      <c r="C104" t="s">
        <v>125</v>
      </c>
    </row>
    <row r="105" spans="3:12" ht="15.5" x14ac:dyDescent="0.35">
      <c r="C105" t="s">
        <v>126</v>
      </c>
      <c r="D105" s="5">
        <v>20000000000</v>
      </c>
      <c r="E105" s="5">
        <v>20000000000</v>
      </c>
      <c r="F105" s="5">
        <v>20000000000</v>
      </c>
      <c r="G105" s="5">
        <v>20000000000</v>
      </c>
      <c r="I105" s="5">
        <v>20000000000</v>
      </c>
      <c r="J105" s="5">
        <v>20000000000</v>
      </c>
      <c r="K105" s="5">
        <v>14000000000</v>
      </c>
      <c r="L105" s="5">
        <v>500000000</v>
      </c>
    </row>
    <row r="106" spans="3:12" ht="15.5" x14ac:dyDescent="0.35">
      <c r="C106" t="s">
        <v>127</v>
      </c>
      <c r="D106" s="5">
        <v>21591253334</v>
      </c>
      <c r="E106" s="5">
        <v>21591253334</v>
      </c>
      <c r="F106" s="5">
        <v>21591253334</v>
      </c>
      <c r="G106" s="5">
        <v>21591253334</v>
      </c>
      <c r="I106" s="5">
        <v>21591253334</v>
      </c>
      <c r="J106" s="5">
        <v>21591253334</v>
      </c>
    </row>
    <row r="107" spans="3:12" ht="15.5" x14ac:dyDescent="0.35">
      <c r="C107" t="s">
        <v>128</v>
      </c>
      <c r="D107" s="5">
        <v>8504587653</v>
      </c>
      <c r="E107" s="5">
        <v>8345344419</v>
      </c>
      <c r="F107" s="5">
        <v>8137718726</v>
      </c>
      <c r="G107" s="5">
        <v>8084238408</v>
      </c>
      <c r="I107" s="5">
        <v>8137718726</v>
      </c>
      <c r="J107" s="5">
        <v>6317884262</v>
      </c>
      <c r="K107" s="5">
        <v>3801457896</v>
      </c>
      <c r="L107" s="5">
        <v>2865025336</v>
      </c>
    </row>
    <row r="108" spans="3:12" ht="15.5" x14ac:dyDescent="0.35">
      <c r="C108" t="s">
        <v>257</v>
      </c>
      <c r="D108" s="5">
        <v>2800000000</v>
      </c>
      <c r="E108" s="5">
        <v>2800000000</v>
      </c>
      <c r="F108" s="5">
        <v>2800000000</v>
      </c>
      <c r="G108" s="5">
        <v>2800000000</v>
      </c>
      <c r="I108" s="5">
        <v>2800000000</v>
      </c>
      <c r="J108" s="5">
        <v>2800000000</v>
      </c>
      <c r="K108" s="5">
        <v>500000000</v>
      </c>
    </row>
    <row r="109" spans="3:12" ht="15.5" x14ac:dyDescent="0.35">
      <c r="C109" t="s">
        <v>258</v>
      </c>
      <c r="D109" s="5">
        <v>5704587653</v>
      </c>
      <c r="E109" s="5">
        <v>5545344419</v>
      </c>
      <c r="F109" s="5">
        <v>5337718726</v>
      </c>
      <c r="G109" s="5">
        <v>5284238408</v>
      </c>
      <c r="I109" s="5">
        <v>5337718726</v>
      </c>
      <c r="J109" s="5">
        <v>3517884262</v>
      </c>
      <c r="K109" s="5">
        <v>3301457896</v>
      </c>
      <c r="L109" s="5">
        <v>2865025336</v>
      </c>
    </row>
    <row r="110" spans="3:12" ht="15.5" x14ac:dyDescent="0.35">
      <c r="C110" t="s">
        <v>259</v>
      </c>
      <c r="D110" s="5">
        <v>8504587653</v>
      </c>
      <c r="E110" s="5">
        <v>8345344419</v>
      </c>
      <c r="F110" s="5">
        <v>8137718726</v>
      </c>
      <c r="G110" s="5">
        <v>8084238408</v>
      </c>
      <c r="I110" s="5">
        <v>8137718726</v>
      </c>
      <c r="J110" s="5">
        <v>6317884262</v>
      </c>
      <c r="K110" s="5">
        <v>3801457896</v>
      </c>
      <c r="L110" s="5">
        <v>2865025336</v>
      </c>
    </row>
    <row r="111" spans="3:12" ht="15.5" x14ac:dyDescent="0.35">
      <c r="C111" t="s">
        <v>260</v>
      </c>
    </row>
    <row r="112" spans="3:12" ht="15.5" x14ac:dyDescent="0.35">
      <c r="C112" t="s">
        <v>10</v>
      </c>
      <c r="D112" s="5">
        <v>50062944899</v>
      </c>
      <c r="E112" s="5">
        <v>49926115217</v>
      </c>
      <c r="F112" s="5">
        <v>49740903076</v>
      </c>
      <c r="G112" s="5">
        <v>49920048521</v>
      </c>
      <c r="I112" s="5">
        <v>49740903076</v>
      </c>
      <c r="J112" s="5">
        <v>48010722819</v>
      </c>
      <c r="K112" s="5">
        <v>17712414377</v>
      </c>
      <c r="L112" s="5">
        <v>3362427235</v>
      </c>
    </row>
    <row r="113" spans="2:12" ht="15.5" x14ac:dyDescent="0.35">
      <c r="C113" t="s">
        <v>129</v>
      </c>
      <c r="D113" s="5">
        <v>55137801429</v>
      </c>
      <c r="E113" s="5">
        <v>56117720655</v>
      </c>
      <c r="F113" s="5">
        <v>56116976716</v>
      </c>
      <c r="G113" s="5">
        <v>56306862688</v>
      </c>
      <c r="I113" s="5">
        <v>56116976716</v>
      </c>
      <c r="J113" s="5">
        <v>53962699928</v>
      </c>
      <c r="K113" s="5">
        <v>24832103243</v>
      </c>
      <c r="L113" s="5">
        <v>16215277763</v>
      </c>
    </row>
    <row r="114" spans="2:12" ht="15.5" x14ac:dyDescent="0.35">
      <c r="C114" t="s">
        <v>130</v>
      </c>
      <c r="D114" s="5">
        <v>800000000</v>
      </c>
      <c r="E114" s="5">
        <v>800000000</v>
      </c>
      <c r="F114" s="5">
        <v>800000000</v>
      </c>
      <c r="G114" s="5">
        <v>800000000</v>
      </c>
      <c r="I114" s="5">
        <v>800000000</v>
      </c>
      <c r="J114" s="5">
        <v>800000000</v>
      </c>
      <c r="K114" s="5">
        <v>14000</v>
      </c>
      <c r="L114" s="5">
        <v>500</v>
      </c>
    </row>
    <row r="116" spans="2:12" ht="15.5" x14ac:dyDescent="0.35">
      <c r="B116" t="s">
        <v>131</v>
      </c>
      <c r="C116" t="s">
        <v>132</v>
      </c>
      <c r="D116" s="5">
        <v>172136990</v>
      </c>
      <c r="E116" s="5">
        <v>515000296</v>
      </c>
      <c r="F116" s="5">
        <v>139872284</v>
      </c>
      <c r="G116" s="5">
        <v>720660796</v>
      </c>
      <c r="I116" s="5">
        <v>1940377621</v>
      </c>
      <c r="J116" s="5">
        <v>-26472265313</v>
      </c>
      <c r="K116" s="5">
        <v>2012490242</v>
      </c>
      <c r="L116" s="5">
        <v>-1438151413</v>
      </c>
    </row>
    <row r="117" spans="2:12" ht="15.5" x14ac:dyDescent="0.35">
      <c r="C117" t="s">
        <v>363</v>
      </c>
      <c r="D117" s="5">
        <v>9884550304</v>
      </c>
      <c r="E117" s="5">
        <v>10813402538</v>
      </c>
      <c r="F117" s="5">
        <v>11304652730</v>
      </c>
      <c r="G117" s="5">
        <v>13283850267</v>
      </c>
      <c r="I117" s="5">
        <v>48339917803</v>
      </c>
      <c r="J117" s="5">
        <v>45293533160</v>
      </c>
      <c r="K117" s="5">
        <v>48668469063</v>
      </c>
      <c r="L117" s="5">
        <v>9000536584</v>
      </c>
    </row>
    <row r="118" spans="2:12" ht="15.5" x14ac:dyDescent="0.35">
      <c r="C118" t="s">
        <v>364</v>
      </c>
      <c r="D118" s="5">
        <v>-3917470679</v>
      </c>
      <c r="E118" s="5">
        <v>-4467153862</v>
      </c>
      <c r="F118" s="5">
        <v>-4313375213</v>
      </c>
      <c r="G118" s="5">
        <v>-6768828627</v>
      </c>
      <c r="I118" s="5">
        <v>-22392661282</v>
      </c>
      <c r="J118" s="5">
        <v>-50660455436</v>
      </c>
      <c r="K118" s="5">
        <v>-30378891016</v>
      </c>
      <c r="L118" s="5">
        <v>-7495498756</v>
      </c>
    </row>
    <row r="119" spans="2:12" ht="15.5" x14ac:dyDescent="0.35">
      <c r="C119" t="s">
        <v>365</v>
      </c>
      <c r="D119" s="5">
        <v>1304664634</v>
      </c>
      <c r="E119" s="5">
        <v>-4327135565</v>
      </c>
      <c r="F119" s="5">
        <v>-3802446695</v>
      </c>
      <c r="G119" s="5">
        <v>-10396449828</v>
      </c>
      <c r="I119" s="5">
        <v>-16573039290</v>
      </c>
      <c r="J119" s="5">
        <v>-14866244865</v>
      </c>
      <c r="K119" s="5">
        <v>-12899210433</v>
      </c>
      <c r="L119" s="5">
        <v>-1896315851</v>
      </c>
    </row>
    <row r="120" spans="2:12" ht="15.5" x14ac:dyDescent="0.35">
      <c r="C120" t="s">
        <v>735</v>
      </c>
      <c r="D120" s="5">
        <v>-6361043264</v>
      </c>
      <c r="E120" s="5">
        <v>-1579920620</v>
      </c>
      <c r="F120" s="5">
        <v>-2308484173</v>
      </c>
      <c r="G120" s="5">
        <v>4811037778</v>
      </c>
      <c r="I120" s="5">
        <v>-5999132749</v>
      </c>
      <c r="J120" s="5">
        <v>-4277476829</v>
      </c>
      <c r="K120" s="5">
        <v>-3039232602</v>
      </c>
      <c r="L120" s="5">
        <v>-693159039</v>
      </c>
    </row>
    <row r="121" spans="2:12" ht="15.5" x14ac:dyDescent="0.35">
      <c r="C121" t="s">
        <v>366</v>
      </c>
      <c r="D121" s="5">
        <v>-252627212</v>
      </c>
      <c r="E121" s="5">
        <v>-108476562</v>
      </c>
      <c r="F121" s="5">
        <v>-209751739</v>
      </c>
      <c r="G121" s="5">
        <v>-58527849</v>
      </c>
      <c r="I121" s="5">
        <v>-409886986</v>
      </c>
      <c r="J121" s="5">
        <v>-242570343</v>
      </c>
      <c r="K121" s="5">
        <v>-292885119</v>
      </c>
      <c r="L121" s="5">
        <v>-317299974</v>
      </c>
    </row>
    <row r="122" spans="2:12" ht="15.5" x14ac:dyDescent="0.35">
      <c r="C122" t="s">
        <v>137</v>
      </c>
      <c r="D122" s="5">
        <v>-485936793</v>
      </c>
      <c r="E122" s="5">
        <v>184284367</v>
      </c>
      <c r="F122" s="5">
        <v>-530722626</v>
      </c>
      <c r="G122" s="5">
        <v>-150420945</v>
      </c>
      <c r="I122" s="5">
        <v>-1024819875</v>
      </c>
      <c r="J122" s="5">
        <v>-1719051000</v>
      </c>
      <c r="K122" s="5">
        <v>-45759651</v>
      </c>
      <c r="L122" s="5">
        <v>-36414377</v>
      </c>
    </row>
    <row r="123" spans="2:12" ht="15.5" x14ac:dyDescent="0.35">
      <c r="C123" t="s">
        <v>139</v>
      </c>
      <c r="D123" s="5">
        <v>-660000002</v>
      </c>
      <c r="E123" s="5">
        <v>-150000002</v>
      </c>
      <c r="F123" s="5">
        <v>-211475990</v>
      </c>
      <c r="G123" s="5">
        <v>-142500004</v>
      </c>
      <c r="I123" s="5">
        <v>-796698658</v>
      </c>
      <c r="J123" s="5">
        <v>28669391438</v>
      </c>
      <c r="K123" s="5">
        <v>3490446985</v>
      </c>
      <c r="L123" s="5">
        <v>1733125902</v>
      </c>
    </row>
    <row r="124" spans="2:12" ht="15.5" x14ac:dyDescent="0.35">
      <c r="C124" t="s">
        <v>140</v>
      </c>
      <c r="D124" s="5">
        <v>-78455052</v>
      </c>
      <c r="E124" s="5">
        <v>-203498559</v>
      </c>
      <c r="F124" s="5">
        <v>329908255</v>
      </c>
      <c r="G124" s="5">
        <v>-435148435</v>
      </c>
      <c r="I124" s="5">
        <v>-860912931</v>
      </c>
      <c r="J124" s="5">
        <v>-2887415379</v>
      </c>
      <c r="K124" s="5">
        <v>-3675568712</v>
      </c>
      <c r="L124" s="5">
        <v>-572547400</v>
      </c>
    </row>
    <row r="125" spans="2:12" ht="15.5" x14ac:dyDescent="0.35">
      <c r="C125" t="s">
        <v>143</v>
      </c>
      <c r="D125" s="5">
        <v>-29019937</v>
      </c>
      <c r="E125" s="5">
        <v>-20442961</v>
      </c>
      <c r="F125" s="5">
        <v>-48196607</v>
      </c>
      <c r="G125" s="5">
        <v>-120283609</v>
      </c>
      <c r="I125" s="5">
        <v>-752608116</v>
      </c>
      <c r="J125" s="5">
        <v>-2580965379</v>
      </c>
      <c r="K125" s="5">
        <v>-3416518712</v>
      </c>
      <c r="L125" s="5">
        <v>-344297400</v>
      </c>
    </row>
    <row r="126" spans="2:12" ht="15.5" x14ac:dyDescent="0.35">
      <c r="C126" t="s">
        <v>483</v>
      </c>
      <c r="J126" s="5">
        <v>-53450000</v>
      </c>
      <c r="K126" s="5">
        <v>-17050000</v>
      </c>
      <c r="L126" s="5">
        <v>-3250000</v>
      </c>
    </row>
    <row r="127" spans="2:12" ht="15.5" x14ac:dyDescent="0.35">
      <c r="C127" t="s">
        <v>268</v>
      </c>
      <c r="D127" s="5">
        <v>-49435115</v>
      </c>
      <c r="E127" s="5">
        <v>-183055598</v>
      </c>
      <c r="F127" s="5">
        <v>378104862</v>
      </c>
      <c r="G127" s="5">
        <v>-314864826</v>
      </c>
      <c r="I127" s="5">
        <v>-108304815</v>
      </c>
      <c r="J127" s="5">
        <v>-253000000</v>
      </c>
      <c r="K127" s="5">
        <v>-242000000</v>
      </c>
      <c r="L127" s="5">
        <v>-225000000</v>
      </c>
    </row>
    <row r="128" spans="2:12" ht="15.5" x14ac:dyDescent="0.35">
      <c r="C128" t="s">
        <v>148</v>
      </c>
      <c r="D128" s="5">
        <v>-660000002</v>
      </c>
      <c r="E128" s="5">
        <v>-150000002</v>
      </c>
      <c r="F128" s="5">
        <v>-211475990</v>
      </c>
      <c r="G128" s="5">
        <v>-142500004</v>
      </c>
      <c r="I128" s="5">
        <v>-796698658</v>
      </c>
      <c r="J128" s="5">
        <v>28669391438</v>
      </c>
      <c r="K128" s="5">
        <v>3490446985</v>
      </c>
      <c r="L128" s="5">
        <v>1733125902</v>
      </c>
    </row>
    <row r="129" spans="2:12" ht="15.5" x14ac:dyDescent="0.35">
      <c r="C129" t="s">
        <v>153</v>
      </c>
      <c r="D129" s="5">
        <v>-100000002</v>
      </c>
      <c r="E129" s="5">
        <v>-100000002</v>
      </c>
      <c r="F129" s="5">
        <v>-100000002</v>
      </c>
      <c r="G129" s="5">
        <v>-100000002</v>
      </c>
      <c r="I129" s="5">
        <v>-400000008</v>
      </c>
      <c r="J129" s="5">
        <v>-400000008</v>
      </c>
      <c r="K129" s="5">
        <v>-2252367547</v>
      </c>
      <c r="L129" s="5">
        <v>-247632453</v>
      </c>
    </row>
    <row r="130" spans="2:12" ht="15.5" x14ac:dyDescent="0.35">
      <c r="C130" t="s">
        <v>149</v>
      </c>
      <c r="K130" s="5">
        <v>2000000000</v>
      </c>
    </row>
    <row r="131" spans="2:12" ht="15.5" x14ac:dyDescent="0.35">
      <c r="C131" t="s">
        <v>154</v>
      </c>
      <c r="J131" s="5">
        <v>27591253334</v>
      </c>
      <c r="K131" s="5">
        <v>11500000000</v>
      </c>
    </row>
    <row r="132" spans="2:12" ht="15.5" x14ac:dyDescent="0.35">
      <c r="C132" t="s">
        <v>1057</v>
      </c>
    </row>
    <row r="133" spans="2:12" ht="15.5" x14ac:dyDescent="0.35">
      <c r="C133" t="s">
        <v>343</v>
      </c>
      <c r="E133" s="5">
        <v>120000000</v>
      </c>
      <c r="F133" s="5">
        <v>-111475988</v>
      </c>
      <c r="G133" s="5">
        <v>-42500002</v>
      </c>
      <c r="I133" s="5">
        <v>-396698650</v>
      </c>
      <c r="J133" s="5">
        <v>-386861888</v>
      </c>
      <c r="K133" s="5">
        <v>-82380168</v>
      </c>
      <c r="L133" s="5">
        <v>-568539045</v>
      </c>
    </row>
    <row r="134" spans="2:12" ht="15.5" x14ac:dyDescent="0.35">
      <c r="C134" t="s">
        <v>607</v>
      </c>
      <c r="D134" s="5">
        <v>-560000000</v>
      </c>
      <c r="E134" s="5">
        <v>-170000000</v>
      </c>
      <c r="K134" s="5">
        <v>-7929805300</v>
      </c>
    </row>
    <row r="135" spans="2:12" ht="15.5" x14ac:dyDescent="0.35">
      <c r="C135" t="s">
        <v>995</v>
      </c>
      <c r="J135" s="5">
        <v>1865000000</v>
      </c>
      <c r="K135" s="5">
        <v>255000000</v>
      </c>
      <c r="L135" s="5">
        <v>2549297400</v>
      </c>
    </row>
    <row r="136" spans="2:12" ht="15.5" x14ac:dyDescent="0.35">
      <c r="C136" t="s">
        <v>157</v>
      </c>
      <c r="D136" s="5">
        <v>-566318064</v>
      </c>
      <c r="E136" s="5">
        <v>161501735</v>
      </c>
      <c r="F136" s="5">
        <v>258304549</v>
      </c>
      <c r="G136" s="5">
        <v>143012357</v>
      </c>
      <c r="I136" s="5">
        <v>282766032</v>
      </c>
      <c r="J136" s="5">
        <v>-690289254</v>
      </c>
      <c r="K136" s="5">
        <v>1827368515</v>
      </c>
      <c r="L136" s="5">
        <v>-277572911</v>
      </c>
    </row>
    <row r="137" spans="2:12" ht="15.5" x14ac:dyDescent="0.35">
      <c r="C137" t="s">
        <v>158</v>
      </c>
      <c r="E137" s="5">
        <v>2428155376</v>
      </c>
      <c r="I137" s="5">
        <v>2145389344</v>
      </c>
      <c r="J137" s="5">
        <v>2835678598</v>
      </c>
      <c r="K137" s="5">
        <v>1008310083</v>
      </c>
      <c r="L137" s="5">
        <v>1285882994</v>
      </c>
    </row>
    <row r="138" spans="2:12" ht="15.5" x14ac:dyDescent="0.35">
      <c r="C138" t="s">
        <v>159</v>
      </c>
      <c r="D138" s="5">
        <v>-566318064</v>
      </c>
      <c r="E138" s="5">
        <v>2589657111</v>
      </c>
      <c r="F138" s="5">
        <v>258304549</v>
      </c>
      <c r="G138" s="5">
        <v>143012357</v>
      </c>
      <c r="I138" s="5">
        <v>2428155376</v>
      </c>
      <c r="J138" s="5">
        <v>2145389344</v>
      </c>
      <c r="K138" s="5">
        <v>2835678598</v>
      </c>
      <c r="L138" s="5">
        <v>1008310083</v>
      </c>
    </row>
    <row r="140" spans="2:12" ht="15.5" x14ac:dyDescent="0.35">
      <c r="B140" t="s">
        <v>160</v>
      </c>
      <c r="C140" t="s">
        <v>12</v>
      </c>
      <c r="D140" s="5">
        <v>800000000</v>
      </c>
      <c r="E140" s="5">
        <v>800000000</v>
      </c>
      <c r="F140" s="5">
        <v>800000000</v>
      </c>
      <c r="G140" s="5">
        <v>800000000</v>
      </c>
      <c r="I140" s="5">
        <v>800000000</v>
      </c>
      <c r="J140" s="5">
        <v>800000000</v>
      </c>
      <c r="K140" s="5">
        <v>0</v>
      </c>
      <c r="L140" s="5">
        <v>0</v>
      </c>
    </row>
    <row r="141" spans="2:12" ht="15.5" x14ac:dyDescent="0.35">
      <c r="C141" t="s">
        <v>161</v>
      </c>
      <c r="D141" s="6">
        <v>0.2</v>
      </c>
      <c r="E141" s="6">
        <v>0.26</v>
      </c>
      <c r="F141" s="6">
        <v>7.0000000000000007E-2</v>
      </c>
      <c r="G141" s="6">
        <v>0.77</v>
      </c>
    </row>
    <row r="142" spans="2:12" ht="15.5" x14ac:dyDescent="0.35">
      <c r="C142" t="s">
        <v>162</v>
      </c>
      <c r="D142" s="5">
        <v>405</v>
      </c>
      <c r="E142" s="6">
        <v>334.62</v>
      </c>
      <c r="F142" s="6">
        <v>2885.71</v>
      </c>
      <c r="G142" s="6">
        <v>128.57</v>
      </c>
    </row>
    <row r="143" spans="2:12" ht="15.5" x14ac:dyDescent="0.35">
      <c r="C143" t="s">
        <v>61</v>
      </c>
      <c r="D143" s="6">
        <v>6.56</v>
      </c>
      <c r="E143" s="6">
        <v>6.35</v>
      </c>
      <c r="F143" s="6">
        <v>14.48</v>
      </c>
      <c r="G143" s="6">
        <v>5.96</v>
      </c>
    </row>
    <row r="144" spans="2:12" ht="15.5" x14ac:dyDescent="0.35">
      <c r="C144" t="s">
        <v>163</v>
      </c>
    </row>
    <row r="145" spans="3:7" ht="15.5" x14ac:dyDescent="0.35">
      <c r="C145" t="s">
        <v>164</v>
      </c>
      <c r="D145" s="6">
        <v>2.8999999999999998E-3</v>
      </c>
      <c r="E145" s="6">
        <v>3.7000000000000002E-3</v>
      </c>
      <c r="F145" s="6">
        <v>1E-3</v>
      </c>
      <c r="G145" s="6">
        <v>1.09E-2</v>
      </c>
    </row>
    <row r="146" spans="3:7" ht="15.5" x14ac:dyDescent="0.35">
      <c r="C146" t="s">
        <v>165</v>
      </c>
      <c r="D146" s="6">
        <v>3.2000000000000002E-3</v>
      </c>
      <c r="E146" s="6">
        <v>4.1999999999999997E-3</v>
      </c>
      <c r="F146" s="6">
        <v>1.1000000000000001E-3</v>
      </c>
      <c r="G146" s="6">
        <v>1.23E-2</v>
      </c>
    </row>
    <row r="147" spans="3:7" ht="15.5" x14ac:dyDescent="0.35">
      <c r="C147" t="s">
        <v>166</v>
      </c>
      <c r="D147" s="6">
        <v>6.4000000000000003E-3</v>
      </c>
      <c r="E147" s="6">
        <v>7.1999999999999998E-3</v>
      </c>
      <c r="F147" s="6">
        <v>1.1000000000000001E-2</v>
      </c>
      <c r="G147" s="6">
        <v>1.7399999999999999E-2</v>
      </c>
    </row>
    <row r="148" spans="3:7" ht="15.5" x14ac:dyDescent="0.35">
      <c r="C148" t="s">
        <v>167</v>
      </c>
    </row>
    <row r="149" spans="3:7" ht="15.5" x14ac:dyDescent="0.35">
      <c r="C149" t="s">
        <v>168</v>
      </c>
      <c r="D149" s="5">
        <v>50000000000</v>
      </c>
      <c r="E149" s="5">
        <v>50000000000</v>
      </c>
      <c r="F149" s="5">
        <v>50000000000</v>
      </c>
      <c r="G149" s="5">
        <v>50000000000</v>
      </c>
    </row>
    <row r="150" spans="3:7" ht="15.5" x14ac:dyDescent="0.35">
      <c r="C150" t="s">
        <v>169</v>
      </c>
      <c r="D150" s="6">
        <v>1.29</v>
      </c>
      <c r="E150" s="6">
        <v>1.39</v>
      </c>
      <c r="F150" s="6">
        <v>3.25</v>
      </c>
      <c r="G150" s="6">
        <v>1.59</v>
      </c>
    </row>
    <row r="151" spans="3:7" ht="15.5" x14ac:dyDescent="0.35">
      <c r="C151" t="s">
        <v>170</v>
      </c>
      <c r="D151" s="6">
        <v>62.58</v>
      </c>
      <c r="E151" s="6">
        <v>62.41</v>
      </c>
      <c r="F151" s="6">
        <v>62.18</v>
      </c>
      <c r="G151" s="6">
        <v>62.4</v>
      </c>
    </row>
    <row r="152" spans="3:7" ht="15.5" x14ac:dyDescent="0.35">
      <c r="C152" t="s">
        <v>171</v>
      </c>
      <c r="D152" s="6">
        <v>1.29</v>
      </c>
      <c r="E152" s="6">
        <v>1.39</v>
      </c>
      <c r="F152" s="6">
        <v>3.25</v>
      </c>
      <c r="G152" s="6">
        <v>1.59</v>
      </c>
    </row>
    <row r="153" spans="3:7" ht="15.5" x14ac:dyDescent="0.35">
      <c r="C153" t="s">
        <v>172</v>
      </c>
      <c r="D153" s="6">
        <v>62.58</v>
      </c>
      <c r="E153" s="6">
        <v>62.41</v>
      </c>
      <c r="F153" s="6">
        <v>62.18</v>
      </c>
      <c r="G153" s="6">
        <v>62.4</v>
      </c>
    </row>
    <row r="154" spans="3:7" ht="15.5" x14ac:dyDescent="0.35">
      <c r="C154" t="s">
        <v>173</v>
      </c>
      <c r="D154" s="5">
        <v>0</v>
      </c>
      <c r="E154" s="5">
        <v>0</v>
      </c>
      <c r="F154" s="5">
        <v>0</v>
      </c>
      <c r="G154" s="5">
        <v>0</v>
      </c>
    </row>
    <row r="155" spans="3:7" ht="15.5" x14ac:dyDescent="0.35">
      <c r="C155" t="s">
        <v>174</v>
      </c>
      <c r="D155" s="5">
        <v>1000000000</v>
      </c>
      <c r="E155" s="5">
        <v>1000000000</v>
      </c>
      <c r="F155" s="5">
        <v>1000000000</v>
      </c>
      <c r="G155" s="5">
        <v>1000000000</v>
      </c>
    </row>
    <row r="156" spans="3:7" ht="15.5" x14ac:dyDescent="0.35">
      <c r="C156" t="s">
        <v>175</v>
      </c>
      <c r="D156" s="5">
        <v>50000000000</v>
      </c>
      <c r="E156" s="5">
        <v>50000000000</v>
      </c>
      <c r="F156" s="5">
        <v>50000000000</v>
      </c>
      <c r="G156" s="5">
        <v>50000000000</v>
      </c>
    </row>
    <row r="157" spans="3:7" ht="15.5" x14ac:dyDescent="0.35">
      <c r="C157" t="s">
        <v>24</v>
      </c>
      <c r="D157" s="5">
        <v>1000000000</v>
      </c>
      <c r="E157" s="5">
        <v>1000000000</v>
      </c>
      <c r="F157" s="5">
        <v>1000000000</v>
      </c>
      <c r="G157" s="5">
        <v>1000000000</v>
      </c>
    </row>
    <row r="158" spans="3:7" ht="15.5" x14ac:dyDescent="0.35">
      <c r="C158" t="s">
        <v>21</v>
      </c>
      <c r="D158" s="5">
        <v>-1000000000</v>
      </c>
      <c r="E158" s="5">
        <v>-1000000000</v>
      </c>
      <c r="F158" s="5">
        <v>-1000000000</v>
      </c>
      <c r="G158" s="5">
        <v>-1000000000</v>
      </c>
    </row>
    <row r="159" spans="3:7" ht="15.5" x14ac:dyDescent="0.35">
      <c r="C159" t="s">
        <v>176</v>
      </c>
      <c r="D159" s="5">
        <v>41000000000</v>
      </c>
      <c r="E159" s="5">
        <v>41000000000</v>
      </c>
      <c r="F159" s="5">
        <v>40000000000</v>
      </c>
      <c r="G159" s="5">
        <v>40000000000</v>
      </c>
    </row>
    <row r="160" spans="3:7" ht="15.5" x14ac:dyDescent="0.35">
      <c r="C160" t="s">
        <v>177</v>
      </c>
      <c r="D160" s="5">
        <v>0</v>
      </c>
      <c r="E160" s="5">
        <v>1000000000</v>
      </c>
      <c r="F160" s="5">
        <v>0</v>
      </c>
      <c r="G160" s="5">
        <v>1000000000</v>
      </c>
    </row>
    <row r="161" spans="3:12" ht="15.5" x14ac:dyDescent="0.35">
      <c r="C161" t="s">
        <v>178</v>
      </c>
      <c r="D161" s="5">
        <v>0</v>
      </c>
      <c r="E161" s="5">
        <v>0</v>
      </c>
      <c r="F161" s="5">
        <v>0</v>
      </c>
      <c r="G161" s="5">
        <v>0</v>
      </c>
    </row>
    <row r="162" spans="3:12" ht="15.5" x14ac:dyDescent="0.35">
      <c r="C162" t="s">
        <v>13</v>
      </c>
      <c r="D162" s="5">
        <v>0</v>
      </c>
      <c r="E162" s="5">
        <v>0</v>
      </c>
      <c r="F162" s="5">
        <v>0</v>
      </c>
      <c r="G162" s="5">
        <v>1000000000</v>
      </c>
    </row>
    <row r="163" spans="3:12" ht="15.5" x14ac:dyDescent="0.35">
      <c r="C163" t="s">
        <v>16</v>
      </c>
      <c r="D163" s="6">
        <v>0.18</v>
      </c>
      <c r="E163" s="6">
        <v>0.62</v>
      </c>
      <c r="F163" s="6">
        <v>0.11</v>
      </c>
      <c r="G163" s="6">
        <v>0.75</v>
      </c>
    </row>
    <row r="164" spans="3:12" ht="15.5" x14ac:dyDescent="0.35">
      <c r="C164" t="s">
        <v>46</v>
      </c>
      <c r="I164" s="6">
        <v>2.27</v>
      </c>
      <c r="J164" s="6">
        <v>3.15</v>
      </c>
      <c r="K164" s="6">
        <v>209745.18</v>
      </c>
      <c r="L164" s="6">
        <v>1814965.32</v>
      </c>
    </row>
    <row r="165" spans="3:12" ht="15.5" x14ac:dyDescent="0.35">
      <c r="C165" t="s">
        <v>60</v>
      </c>
      <c r="I165" s="6">
        <v>88.99</v>
      </c>
      <c r="J165" s="6">
        <v>57.78</v>
      </c>
      <c r="K165" s="5">
        <v>0</v>
      </c>
      <c r="L165" s="5">
        <v>0</v>
      </c>
    </row>
    <row r="166" spans="3:12" ht="15.5" x14ac:dyDescent="0.35">
      <c r="C166" t="s">
        <v>63</v>
      </c>
      <c r="I166" s="6">
        <v>3.35</v>
      </c>
      <c r="J166" s="6">
        <v>3.26</v>
      </c>
      <c r="K166" s="5">
        <v>0</v>
      </c>
      <c r="L166" s="5">
        <v>0</v>
      </c>
    </row>
    <row r="167" spans="3:12" ht="15.5" x14ac:dyDescent="0.35">
      <c r="C167" t="s">
        <v>179</v>
      </c>
    </row>
    <row r="168" spans="3:12" ht="15.5" x14ac:dyDescent="0.35">
      <c r="C168" t="s">
        <v>180</v>
      </c>
      <c r="I168" s="6">
        <v>3.2400000000000005E-2</v>
      </c>
      <c r="J168" s="6">
        <v>4.6600000000000003E-2</v>
      </c>
      <c r="K168" s="6">
        <v>0.1183</v>
      </c>
      <c r="L168" s="6">
        <v>5.5999999999999994E-2</v>
      </c>
    </row>
    <row r="169" spans="3:12" ht="15.5" x14ac:dyDescent="0.35">
      <c r="C169" t="s">
        <v>181</v>
      </c>
      <c r="I169" s="6">
        <v>3.6600000000000001E-2</v>
      </c>
      <c r="J169" s="6">
        <v>5.2400000000000002E-2</v>
      </c>
      <c r="K169" s="6">
        <v>0.16579999999999998</v>
      </c>
      <c r="L169" s="6">
        <v>0.26989999999999997</v>
      </c>
    </row>
    <row r="170" spans="3:12" ht="15.5" x14ac:dyDescent="0.35">
      <c r="C170" t="s">
        <v>182</v>
      </c>
      <c r="I170" s="6">
        <v>5.8600000000000006E-2</v>
      </c>
      <c r="J170" s="6">
        <v>9.7299999999999998E-2</v>
      </c>
      <c r="K170" s="6">
        <v>0.314</v>
      </c>
      <c r="L170" s="6">
        <v>0.4229</v>
      </c>
    </row>
    <row r="171" spans="3:12" ht="15.5" x14ac:dyDescent="0.35">
      <c r="C171" t="s">
        <v>183</v>
      </c>
    </row>
    <row r="172" spans="3:12" ht="15.5" x14ac:dyDescent="0.35">
      <c r="C172" t="s">
        <v>57</v>
      </c>
      <c r="I172" s="6">
        <v>3.25</v>
      </c>
      <c r="J172" s="6">
        <v>3.03</v>
      </c>
      <c r="K172" s="5">
        <v>0</v>
      </c>
      <c r="L172" s="5">
        <v>0</v>
      </c>
    </row>
    <row r="173" spans="3:12" ht="15.5" x14ac:dyDescent="0.35">
      <c r="C173" t="s">
        <v>54</v>
      </c>
      <c r="I173" s="6">
        <v>62.18</v>
      </c>
      <c r="J173" s="6">
        <v>60.01</v>
      </c>
      <c r="K173" s="6">
        <v>1265172.46</v>
      </c>
      <c r="L173" s="6">
        <v>6724854.4699999997</v>
      </c>
    </row>
    <row r="174" spans="3:12" ht="15.5" x14ac:dyDescent="0.35">
      <c r="C174" t="s">
        <v>184</v>
      </c>
      <c r="I174" s="6">
        <v>3.25</v>
      </c>
      <c r="J174" s="6">
        <v>3.03</v>
      </c>
      <c r="K174" s="5">
        <v>0</v>
      </c>
      <c r="L174" s="5">
        <v>0</v>
      </c>
    </row>
    <row r="175" spans="3:12" ht="15.5" x14ac:dyDescent="0.35">
      <c r="C175" t="s">
        <v>185</v>
      </c>
      <c r="I175" s="6">
        <v>62.18</v>
      </c>
      <c r="J175" s="6">
        <v>60.01</v>
      </c>
      <c r="K175" s="6">
        <v>1265172.46</v>
      </c>
      <c r="L175" s="6">
        <v>6724854.4699999997</v>
      </c>
    </row>
    <row r="176" spans="3:12" ht="15.5" x14ac:dyDescent="0.35">
      <c r="C176" t="s">
        <v>186</v>
      </c>
      <c r="I176" s="5">
        <v>0</v>
      </c>
      <c r="J176" s="5">
        <v>0</v>
      </c>
      <c r="K176" s="5">
        <v>0</v>
      </c>
      <c r="L176" s="5">
        <v>0</v>
      </c>
    </row>
    <row r="177" spans="2:12" ht="15.5" x14ac:dyDescent="0.35">
      <c r="C177" t="s">
        <v>187</v>
      </c>
      <c r="I177" s="5">
        <v>1000000000</v>
      </c>
      <c r="J177" s="5">
        <v>1000000000</v>
      </c>
      <c r="K177" s="5">
        <v>2000000000</v>
      </c>
      <c r="L177" s="5">
        <v>2000000000</v>
      </c>
    </row>
    <row r="178" spans="2:12" ht="15.5" x14ac:dyDescent="0.35">
      <c r="C178" t="s">
        <v>26</v>
      </c>
      <c r="I178" s="5">
        <v>1000000000</v>
      </c>
      <c r="J178" s="5">
        <v>2000000000</v>
      </c>
      <c r="K178" s="5">
        <v>2000000000</v>
      </c>
      <c r="L178" s="5">
        <v>2000000000</v>
      </c>
    </row>
    <row r="179" spans="2:12" ht="15.5" x14ac:dyDescent="0.35">
      <c r="C179" t="s">
        <v>23</v>
      </c>
      <c r="I179" s="5">
        <v>-1000000000</v>
      </c>
      <c r="J179" s="5">
        <v>-1000000000</v>
      </c>
      <c r="K179" s="5">
        <v>-1000000000</v>
      </c>
      <c r="L179" s="5">
        <v>1000000000</v>
      </c>
    </row>
    <row r="180" spans="2:12" ht="15.5" x14ac:dyDescent="0.35">
      <c r="C180" t="s">
        <v>188</v>
      </c>
      <c r="I180" s="5">
        <v>40000000000</v>
      </c>
      <c r="J180" s="5">
        <v>38000000000</v>
      </c>
      <c r="K180" s="5">
        <v>11000000000</v>
      </c>
      <c r="L180" s="5">
        <v>-1000000000</v>
      </c>
    </row>
    <row r="181" spans="2:12" ht="15.5" x14ac:dyDescent="0.35">
      <c r="C181" t="s">
        <v>189</v>
      </c>
      <c r="I181" s="5">
        <v>2000000000</v>
      </c>
      <c r="J181" s="5">
        <v>-26000000000</v>
      </c>
      <c r="K181" s="5">
        <v>2000000000</v>
      </c>
      <c r="L181" s="5">
        <v>-1000000000</v>
      </c>
    </row>
    <row r="182" spans="2:12" ht="15.5" x14ac:dyDescent="0.35">
      <c r="C182" t="s">
        <v>190</v>
      </c>
      <c r="I182" s="5">
        <v>-1000000000</v>
      </c>
      <c r="J182" s="5">
        <v>-3000000000</v>
      </c>
      <c r="K182" s="5">
        <v>-3000000000</v>
      </c>
      <c r="L182" s="5">
        <v>0</v>
      </c>
    </row>
    <row r="183" spans="2:12" ht="15.5" x14ac:dyDescent="0.35">
      <c r="C183" t="s">
        <v>15</v>
      </c>
      <c r="I183" s="5">
        <v>1000000000</v>
      </c>
      <c r="J183" s="5">
        <v>-29000000000</v>
      </c>
      <c r="K183" s="5">
        <v>-1000000000</v>
      </c>
      <c r="L183" s="5">
        <v>-2000000000</v>
      </c>
    </row>
    <row r="184" spans="2:12" ht="15.5" x14ac:dyDescent="0.35">
      <c r="C184" t="s">
        <v>17</v>
      </c>
      <c r="I184" s="6">
        <v>1.48</v>
      </c>
      <c r="J184" s="6">
        <v>-36.32</v>
      </c>
      <c r="K184" s="6">
        <v>-100287.75</v>
      </c>
      <c r="L184" s="6">
        <v>-3564897.63</v>
      </c>
    </row>
    <row r="186" spans="2:12" ht="15.5" x14ac:dyDescent="0.35">
      <c r="B186" t="s">
        <v>191</v>
      </c>
      <c r="C186" t="s">
        <v>192</v>
      </c>
      <c r="D186" s="5">
        <v>159000000</v>
      </c>
      <c r="E186" s="5">
        <v>208000000</v>
      </c>
      <c r="F186" s="5">
        <v>53000000</v>
      </c>
      <c r="G186" s="5">
        <v>612000000</v>
      </c>
      <c r="H186" s="5">
        <v>734000000</v>
      </c>
      <c r="I186" s="5">
        <v>2000000000</v>
      </c>
      <c r="J186" s="5">
        <v>3000000000</v>
      </c>
      <c r="K186" s="5">
        <v>3000000000</v>
      </c>
      <c r="L186" s="5">
        <v>907000000</v>
      </c>
    </row>
    <row r="187" spans="2:12" ht="15.5" x14ac:dyDescent="0.35">
      <c r="C187" t="s">
        <v>45</v>
      </c>
      <c r="D187" s="6">
        <v>0.2</v>
      </c>
      <c r="E187" s="6">
        <v>0.26</v>
      </c>
      <c r="F187" s="6">
        <v>7.0000000000000007E-2</v>
      </c>
      <c r="G187" s="6">
        <v>0.77</v>
      </c>
      <c r="H187" s="6">
        <v>0.92</v>
      </c>
      <c r="I187" s="6">
        <v>2.27</v>
      </c>
      <c r="J187" s="6">
        <v>3.15</v>
      </c>
      <c r="K187" s="6">
        <v>3.67</v>
      </c>
      <c r="L187" s="6">
        <v>1.1299999999999999</v>
      </c>
    </row>
    <row r="188" spans="2:12" ht="15.5" x14ac:dyDescent="0.35">
      <c r="C188" t="s">
        <v>193</v>
      </c>
      <c r="D188" s="5">
        <v>10000000000</v>
      </c>
      <c r="E188" s="5">
        <v>11000000000</v>
      </c>
      <c r="F188" s="5">
        <v>11000000000</v>
      </c>
      <c r="G188" s="5">
        <v>13000000000</v>
      </c>
      <c r="H188" s="5">
        <v>42000000000</v>
      </c>
      <c r="I188" s="5">
        <v>48000000000</v>
      </c>
      <c r="J188" s="5">
        <v>45000000000</v>
      </c>
      <c r="K188" s="5">
        <v>49000000000</v>
      </c>
      <c r="L188" s="5">
        <v>9000000000</v>
      </c>
    </row>
    <row r="189" spans="2:12" ht="15.5" x14ac:dyDescent="0.35">
      <c r="C189" t="s">
        <v>194</v>
      </c>
      <c r="I189" s="6">
        <v>88.31</v>
      </c>
    </row>
    <row r="190" spans="2:12" ht="15.5" x14ac:dyDescent="0.35">
      <c r="C190" t="s">
        <v>292</v>
      </c>
      <c r="I190" s="6">
        <v>62.74</v>
      </c>
    </row>
    <row r="191" spans="2:12" ht="15.5" x14ac:dyDescent="0.35">
      <c r="C191" t="s">
        <v>195</v>
      </c>
      <c r="I191" s="6">
        <v>6.95</v>
      </c>
    </row>
    <row r="192" spans="2:12" ht="15.5" x14ac:dyDescent="0.35">
      <c r="C192" t="s">
        <v>293</v>
      </c>
      <c r="I192" s="6">
        <v>1.5900000000000001E-2</v>
      </c>
    </row>
    <row r="193" spans="3:9" ht="15.5" x14ac:dyDescent="0.35">
      <c r="C193" t="s">
        <v>294</v>
      </c>
      <c r="I193" s="6">
        <v>1.43</v>
      </c>
    </row>
    <row r="194" spans="3:9" ht="15.5" x14ac:dyDescent="0.35">
      <c r="C194" t="s">
        <v>196</v>
      </c>
      <c r="I194" s="6">
        <v>1.29</v>
      </c>
    </row>
    <row r="195" spans="3:9" ht="15.5" x14ac:dyDescent="0.35">
      <c r="C195" t="s">
        <v>295</v>
      </c>
      <c r="I195" s="6">
        <v>41.87</v>
      </c>
    </row>
    <row r="196" spans="3:9" ht="15.5" x14ac:dyDescent="0.35">
      <c r="C196" t="s">
        <v>296</v>
      </c>
      <c r="I196" s="6">
        <v>48.73</v>
      </c>
    </row>
    <row r="197" spans="3:9" ht="15.5" x14ac:dyDescent="0.35">
      <c r="C197" t="s">
        <v>297</v>
      </c>
      <c r="I197" s="6">
        <v>29.56</v>
      </c>
    </row>
    <row r="198" spans="3:9" ht="15.5" x14ac:dyDescent="0.35">
      <c r="C198" t="s">
        <v>299</v>
      </c>
      <c r="I198" s="6">
        <v>-2.25</v>
      </c>
    </row>
    <row r="199" spans="3:9" ht="15.5" x14ac:dyDescent="0.35">
      <c r="C199" t="s">
        <v>300</v>
      </c>
      <c r="I199" s="6">
        <v>-0.63</v>
      </c>
    </row>
    <row r="200" spans="3:9" ht="15.5" x14ac:dyDescent="0.35">
      <c r="C200" t="s">
        <v>301</v>
      </c>
      <c r="I200" s="6">
        <v>1.29</v>
      </c>
    </row>
    <row r="201" spans="3:9" ht="15.5" x14ac:dyDescent="0.35">
      <c r="C201" t="s">
        <v>197</v>
      </c>
      <c r="I201" s="6">
        <v>0.92</v>
      </c>
    </row>
    <row r="202" spans="3:9" ht="15.5" x14ac:dyDescent="0.35">
      <c r="C202" t="s">
        <v>302</v>
      </c>
      <c r="I202" s="6">
        <v>56.61</v>
      </c>
    </row>
    <row r="203" spans="3:9" ht="15.5" x14ac:dyDescent="0.35">
      <c r="C203" t="s">
        <v>198</v>
      </c>
      <c r="D203" s="6">
        <v>2.5299999999999998</v>
      </c>
    </row>
    <row r="204" spans="3:9" ht="15.5" x14ac:dyDescent="0.35">
      <c r="C204" t="s">
        <v>199</v>
      </c>
      <c r="I204" s="6">
        <v>62.58</v>
      </c>
    </row>
    <row r="205" spans="3:9" ht="15.5" x14ac:dyDescent="0.35">
      <c r="C205" t="s">
        <v>303</v>
      </c>
      <c r="I205" s="6">
        <v>1.66</v>
      </c>
    </row>
    <row r="206" spans="3:9" ht="15.5" x14ac:dyDescent="0.35">
      <c r="C206" t="s">
        <v>200</v>
      </c>
      <c r="D206" s="6">
        <v>13.61</v>
      </c>
    </row>
    <row r="207" spans="3:9" ht="15.5" x14ac:dyDescent="0.35">
      <c r="C207" t="s">
        <v>201</v>
      </c>
      <c r="D207" s="6">
        <v>0.64</v>
      </c>
    </row>
    <row r="208" spans="3:9" ht="15.5" x14ac:dyDescent="0.35">
      <c r="C208" t="s">
        <v>202</v>
      </c>
      <c r="D208" s="6">
        <v>0.02</v>
      </c>
    </row>
    <row r="209" spans="3:9" ht="15.5" x14ac:dyDescent="0.35">
      <c r="C209" t="s">
        <v>352</v>
      </c>
      <c r="D209" s="6">
        <v>0.01</v>
      </c>
    </row>
    <row r="210" spans="3:9" ht="15.5" x14ac:dyDescent="0.35">
      <c r="C210" t="s">
        <v>203</v>
      </c>
      <c r="D210" s="6">
        <v>0.1</v>
      </c>
    </row>
    <row r="211" spans="3:9" ht="15.5" x14ac:dyDescent="0.35">
      <c r="C211" t="s">
        <v>204</v>
      </c>
      <c r="D211" s="6">
        <v>0.02</v>
      </c>
    </row>
    <row r="212" spans="3:9" ht="15.5" x14ac:dyDescent="0.35">
      <c r="C212" t="s">
        <v>205</v>
      </c>
      <c r="D212" s="6">
        <v>1.1000000000000001</v>
      </c>
    </row>
    <row r="213" spans="3:9" ht="15.5" x14ac:dyDescent="0.35">
      <c r="C213" t="s">
        <v>13</v>
      </c>
      <c r="D213" s="5">
        <v>0</v>
      </c>
    </row>
    <row r="214" spans="3:9" ht="15.5" x14ac:dyDescent="0.35">
      <c r="C214" t="s">
        <v>206</v>
      </c>
      <c r="I214" s="6">
        <v>16.010000000000002</v>
      </c>
    </row>
    <row r="215" spans="3:9" ht="15.5" x14ac:dyDescent="0.35">
      <c r="C215" t="s">
        <v>207</v>
      </c>
      <c r="I215" s="6">
        <v>1.8700000000000001E-2</v>
      </c>
    </row>
    <row r="216" spans="3:9" ht="15.5" x14ac:dyDescent="0.35">
      <c r="C216" t="s">
        <v>208</v>
      </c>
      <c r="I216" s="6">
        <v>2.06E-2</v>
      </c>
    </row>
    <row r="217" spans="3:9" ht="15.5" x14ac:dyDescent="0.35">
      <c r="C217" t="s">
        <v>209</v>
      </c>
      <c r="I217" s="6">
        <v>4.1599999999999998E-2</v>
      </c>
    </row>
    <row r="218" spans="3:9" ht="15.5" x14ac:dyDescent="0.35">
      <c r="C218" t="s">
        <v>305</v>
      </c>
      <c r="I218" s="6">
        <v>2.4E-2</v>
      </c>
    </row>
    <row r="219" spans="3:9" ht="15.5" x14ac:dyDescent="0.35">
      <c r="C219" t="s">
        <v>211</v>
      </c>
      <c r="D219" s="6">
        <v>621.57000000000005</v>
      </c>
    </row>
    <row r="220" spans="3:9" ht="15.5" x14ac:dyDescent="0.35">
      <c r="C220" t="s">
        <v>212</v>
      </c>
      <c r="D220" s="6">
        <v>19.690000000000001</v>
      </c>
    </row>
    <row r="221" spans="3:9" ht="15.5" x14ac:dyDescent="0.35">
      <c r="C221" t="s">
        <v>213</v>
      </c>
      <c r="D221" s="6">
        <v>601.88</v>
      </c>
    </row>
    <row r="222" spans="3:9" ht="15.5" x14ac:dyDescent="0.35">
      <c r="C222" t="s">
        <v>306</v>
      </c>
      <c r="I222" s="6">
        <v>0.81</v>
      </c>
    </row>
    <row r="223" spans="3:9" ht="15.5" x14ac:dyDescent="0.35">
      <c r="C223" t="s">
        <v>307</v>
      </c>
      <c r="I223" s="6">
        <v>0.68</v>
      </c>
    </row>
    <row r="224" spans="3:9" ht="15.5" x14ac:dyDescent="0.35">
      <c r="C224" t="s">
        <v>41</v>
      </c>
      <c r="I224" s="5">
        <v>65000000000</v>
      </c>
    </row>
    <row r="225" spans="3:9" ht="15.5" x14ac:dyDescent="0.35">
      <c r="C225" t="s">
        <v>215</v>
      </c>
      <c r="I225" s="5">
        <v>64000000000</v>
      </c>
    </row>
    <row r="226" spans="3:9" ht="15.5" x14ac:dyDescent="0.35">
      <c r="C226" t="s">
        <v>216</v>
      </c>
      <c r="I226" s="5">
        <v>800000000</v>
      </c>
    </row>
    <row r="227" spans="3:9" ht="15.5" x14ac:dyDescent="0.35">
      <c r="C227" t="s">
        <v>217</v>
      </c>
      <c r="I227" s="6">
        <v>0.245</v>
      </c>
    </row>
    <row r="228" spans="3:9" ht="15.5" x14ac:dyDescent="0.35">
      <c r="C228" t="s">
        <v>218</v>
      </c>
      <c r="D228" s="6">
        <v>0.37290000000000001</v>
      </c>
    </row>
    <row r="229" spans="3:9" ht="15.5" x14ac:dyDescent="0.35">
      <c r="C229" t="s">
        <v>219</v>
      </c>
      <c r="D229" s="6">
        <v>3.3599999999999998E-2</v>
      </c>
    </row>
    <row r="230" spans="3:9" ht="15.5" x14ac:dyDescent="0.35">
      <c r="C230" t="s">
        <v>220</v>
      </c>
      <c r="D230" s="6">
        <v>1.61E-2</v>
      </c>
    </row>
    <row r="231" spans="3:9" ht="15.5" x14ac:dyDescent="0.35">
      <c r="C231" t="s">
        <v>221</v>
      </c>
      <c r="D231" s="6">
        <v>-0.20180000000000001</v>
      </c>
    </row>
    <row r="232" spans="3:9" ht="15.5" x14ac:dyDescent="0.35">
      <c r="C232" t="s">
        <v>222</v>
      </c>
      <c r="D232" s="6">
        <v>9.35E-2</v>
      </c>
    </row>
    <row r="233" spans="3:9" ht="15.5" x14ac:dyDescent="0.35">
      <c r="C233" t="s">
        <v>223</v>
      </c>
      <c r="D233" s="6">
        <v>-0.75040000000000007</v>
      </c>
    </row>
    <row r="234" spans="3:9" ht="15.5" x14ac:dyDescent="0.35">
      <c r="C234" t="s">
        <v>224</v>
      </c>
      <c r="I234" s="5">
        <v>7</v>
      </c>
    </row>
    <row r="235" spans="3:9" ht="15.5" x14ac:dyDescent="0.35">
      <c r="C235" t="s">
        <v>225</v>
      </c>
      <c r="I235" s="6">
        <v>0.24</v>
      </c>
    </row>
    <row r="236" spans="3:9" ht="15.5" x14ac:dyDescent="0.35">
      <c r="C236" t="s">
        <v>226</v>
      </c>
      <c r="I236" s="6">
        <v>0.05</v>
      </c>
    </row>
    <row r="237" spans="3:9" ht="15.5" x14ac:dyDescent="0.35">
      <c r="C237" t="s">
        <v>308</v>
      </c>
      <c r="I237" s="6">
        <v>0.14000000000000001</v>
      </c>
    </row>
    <row r="238" spans="3:9" ht="15.5" x14ac:dyDescent="0.35">
      <c r="C238" t="s">
        <v>228</v>
      </c>
      <c r="I238" s="6">
        <v>0.48</v>
      </c>
    </row>
    <row r="239" spans="3:9" ht="15.5" x14ac:dyDescent="0.35">
      <c r="C239" t="s">
        <v>229</v>
      </c>
      <c r="I239" s="6">
        <v>0.47</v>
      </c>
    </row>
    <row r="240" spans="3:9" ht="15.5" x14ac:dyDescent="0.35">
      <c r="C240" t="s">
        <v>230</v>
      </c>
      <c r="I240" s="6">
        <v>0.06</v>
      </c>
    </row>
    <row r="241" spans="3:9" ht="15.5" x14ac:dyDescent="0.35">
      <c r="C241" t="s">
        <v>309</v>
      </c>
      <c r="I241" s="5">
        <v>45000000000</v>
      </c>
    </row>
    <row r="242" spans="3:9" ht="15.5" x14ac:dyDescent="0.35">
      <c r="C242" t="s">
        <v>310</v>
      </c>
      <c r="I242" s="5">
        <v>16000000000</v>
      </c>
    </row>
    <row r="243" spans="3:9" ht="15.5" x14ac:dyDescent="0.35">
      <c r="C243" t="s">
        <v>312</v>
      </c>
      <c r="I243" s="5">
        <v>1000000000</v>
      </c>
    </row>
    <row r="244" spans="3:9" ht="15.5" x14ac:dyDescent="0.35">
      <c r="C244" t="s">
        <v>231</v>
      </c>
      <c r="D244" s="5">
        <v>2000000000</v>
      </c>
    </row>
    <row r="245" spans="3:9" ht="15.5" x14ac:dyDescent="0.35">
      <c r="C245" t="s">
        <v>232</v>
      </c>
      <c r="D245" s="5">
        <v>55000000000</v>
      </c>
    </row>
    <row r="246" spans="3:9" ht="15.5" x14ac:dyDescent="0.35">
      <c r="C246" t="s">
        <v>233</v>
      </c>
      <c r="D246" s="5">
        <v>5000000000</v>
      </c>
    </row>
    <row r="247" spans="3:9" ht="15.5" x14ac:dyDescent="0.35">
      <c r="C247" t="s">
        <v>176</v>
      </c>
      <c r="D247" s="5">
        <v>41000000000</v>
      </c>
    </row>
    <row r="248" spans="3:9" ht="15.5" x14ac:dyDescent="0.35">
      <c r="C248" t="s">
        <v>175</v>
      </c>
      <c r="I248" s="5">
        <v>50000000000</v>
      </c>
    </row>
    <row r="249" spans="3:9" ht="15.5" x14ac:dyDescent="0.35">
      <c r="C249" t="s">
        <v>174</v>
      </c>
      <c r="D249" s="5">
        <v>1000000000</v>
      </c>
    </row>
    <row r="250" spans="3:9" ht="15.5" x14ac:dyDescent="0.35">
      <c r="C250" t="s">
        <v>173</v>
      </c>
      <c r="D250" s="5">
        <v>0</v>
      </c>
    </row>
    <row r="251" spans="3:9" ht="15.5" x14ac:dyDescent="0.35">
      <c r="C251" t="s">
        <v>24</v>
      </c>
      <c r="D251" s="5">
        <v>1000000000</v>
      </c>
    </row>
    <row r="252" spans="3:9" ht="15.5" x14ac:dyDescent="0.35">
      <c r="C252" t="s">
        <v>21</v>
      </c>
      <c r="D252" s="5">
        <v>-1000000000</v>
      </c>
    </row>
    <row r="253" spans="3:9" ht="15.5" x14ac:dyDescent="0.35">
      <c r="C253" t="s">
        <v>234</v>
      </c>
      <c r="I253" s="5">
        <v>50000000000</v>
      </c>
    </row>
    <row r="254" spans="3:9" ht="15.5" x14ac:dyDescent="0.35">
      <c r="C254" t="s">
        <v>313</v>
      </c>
      <c r="I254" s="5">
        <v>2000000000</v>
      </c>
    </row>
    <row r="255" spans="3:9" ht="15.5" x14ac:dyDescent="0.35">
      <c r="C255" t="s">
        <v>314</v>
      </c>
      <c r="I255" s="5">
        <v>0</v>
      </c>
    </row>
    <row r="256" spans="3:9" ht="15.5" x14ac:dyDescent="0.35">
      <c r="C256" t="s">
        <v>315</v>
      </c>
      <c r="I256" s="5">
        <v>-1000000000</v>
      </c>
    </row>
    <row r="257" spans="3:9" ht="15.5" x14ac:dyDescent="0.35">
      <c r="C257" t="s">
        <v>316</v>
      </c>
      <c r="I257" s="5">
        <v>0</v>
      </c>
    </row>
    <row r="258" spans="3:9" ht="15.5" x14ac:dyDescent="0.35">
      <c r="C258" t="s">
        <v>317</v>
      </c>
      <c r="I258" s="5">
        <v>1000000000</v>
      </c>
    </row>
  </sheetData>
  <pageMargins left="0.7" right="0.7" top="0.75" bottom="0.75" header="0.3" footer="0.3"/>
  <ignoredErrors>
    <ignoredError sqref="A1:L259" numberStoredAsText="1"/>
  </ignoredError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M29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1603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1604</v>
      </c>
      <c r="D2" s="2" vm="72">
        <f ca="1">IFERROR(_xlfn.STOCKHISTORY("XIDX:" &amp; $C$1, D3, , 0, 0, 1), "Libur")</f>
        <v>120</v>
      </c>
      <c r="E2" s="2" vm="276">
        <f ca="1">IFERROR(_xlfn.STOCKHISTORY("XIDX:" &amp; $C$1, E3, , 0, 0, 1), "Libur")</f>
        <v>102</v>
      </c>
      <c r="H2" s="2" vm="276">
        <f ca="1">IFERROR(INDEX(D2:G2,COUNT(D2:G2)),"")</f>
        <v>102</v>
      </c>
      <c r="I2" s="2" vm="277">
        <f ca="1">IFERROR(_xlfn.STOCKHISTORY("XIDX:" &amp; $C$1, I1, , 0, 0, 1), "Libur")</f>
        <v>108</v>
      </c>
      <c r="J2" s="2" vm="278">
        <f ca="1">IFERROR(_xlfn.STOCKHISTORY("XIDX:" &amp; $C$1, J1, , 0, 0, 1), "Libur")</f>
        <v>93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3" ht="15.5" x14ac:dyDescent="0.35">
      <c r="B4" t="s">
        <v>5</v>
      </c>
      <c r="C4" t="s">
        <v>6</v>
      </c>
      <c r="D4" s="2">
        <f>IFERROR(INDEX(D51:D500,MATCH($C$4,$C$51:$C$500,0)),"")</f>
        <v>83012557721</v>
      </c>
      <c r="E4" s="2">
        <f>IFERROR(INDEX(E51:E500,MATCH($C$4,$C$51:$C$500,0)),"")</f>
        <v>94622507507</v>
      </c>
      <c r="H4" s="2">
        <f>IFERROR(SUM(D4:G4)*(4/MAX(1,COUNT(D4:G4))),"")</f>
        <v>355270130456</v>
      </c>
      <c r="I4" s="2">
        <f>IFERROR(INDEX(I51:I500,MATCH($C$4,$C$51:$C$500,0)),"")</f>
        <v>369588375057</v>
      </c>
      <c r="J4" s="2">
        <f>IFERROR(INDEX(J51:J500,MATCH($C$4,$C$51:$C$500,0)),"")</f>
        <v>267376847096</v>
      </c>
      <c r="K4" s="2">
        <f>IFERROR(INDEX(K51:K500,MATCH($C$4,$C$51:$C$500,0)),"")</f>
        <v>238107032605</v>
      </c>
      <c r="L4" s="2">
        <f>IFERROR(INDEX(L51:L500,MATCH($C$4,$C$51:$C$500,0)),"")</f>
        <v>190546066092</v>
      </c>
      <c r="M4" s="2">
        <f>IFERROR(INDEX(M51:M500,MATCH($C$4,$C$51:$C$500,0)),"")</f>
        <v>129361182080</v>
      </c>
    </row>
    <row r="5" spans="1:13" ht="15.5" x14ac:dyDescent="0.35">
      <c r="B5" t="s">
        <v>7</v>
      </c>
      <c r="C5" t="s">
        <v>8</v>
      </c>
      <c r="D5" s="2">
        <f>IFERROR(INDEX(D51:D500,MATCH($C$5,$C$51:$C$500,0)),"")</f>
        <v>3328582639</v>
      </c>
      <c r="E5" s="2">
        <f>IFERROR(INDEX(E51:E500,MATCH($C$5,$C$51:$C$500,0)),"")</f>
        <v>5778622490</v>
      </c>
      <c r="H5" s="2">
        <f>IFERROR(SUM(D5:G5)*(4/MAX(1,COUNT(D5:G5))),"")</f>
        <v>18214410258</v>
      </c>
      <c r="I5" s="2">
        <f>IFERROR(INDEX(I51:I500,MATCH($C$5,$C$51:$C$500,0)),"")</f>
        <v>30733665332</v>
      </c>
      <c r="J5" s="2">
        <f>IFERROR(INDEX(J51:J500,MATCH($C$5,$C$51:$C$500,0)),"")</f>
        <v>25418523765</v>
      </c>
      <c r="K5" s="2">
        <f>IFERROR(INDEX(K51:K500,MATCH($C$5,$C$51:$C$500,0)),"")</f>
        <v>15981105121</v>
      </c>
      <c r="L5" s="2">
        <f>IFERROR(INDEX(L51:L500,MATCH($C$5,$C$51:$C$500,0)),"")</f>
        <v>17001722193</v>
      </c>
      <c r="M5" s="2">
        <f>IFERROR(INDEX(M51:M500,MATCH($C$5,$C$51:$C$500,0)),"")</f>
        <v>5685075164</v>
      </c>
    </row>
    <row r="6" spans="1:13" ht="15.5" x14ac:dyDescent="0.35">
      <c r="B6" t="s">
        <v>9</v>
      </c>
      <c r="C6" t="s">
        <v>10</v>
      </c>
      <c r="D6" s="2">
        <f>IFERROR(INDEX(D51:D500,MATCH($C$6,$C$51:$C$500,0)),"")</f>
        <v>196333279950</v>
      </c>
      <c r="E6" s="2">
        <f>IFERROR(INDEX(E51:E500,MATCH($C$6,$C$51:$C$500,0)),"")</f>
        <v>198320166669</v>
      </c>
      <c r="H6" s="2">
        <f>IFERROR(INDEX(D6:G6,COUNT(D6:G6)),"")</f>
        <v>198320166669</v>
      </c>
      <c r="I6" s="2">
        <f>IFERROR(INDEX(I51:I500,MATCH($C$6,$C$51:$C$500,0)),"")</f>
        <v>184854420779</v>
      </c>
      <c r="J6" s="2">
        <f>IFERROR(INDEX(J51:J500,MATCH($C$6,$C$51:$C$500,0)),"")</f>
        <v>156335627665</v>
      </c>
      <c r="K6" s="2">
        <f>IFERROR(INDEX(K51:K500,MATCH($C$6,$C$51:$C$500,0)),"")</f>
        <v>63538319233</v>
      </c>
      <c r="L6" s="2">
        <f>IFERROR(INDEX(L51:L500,MATCH($C$6,$C$51:$C$500,0)),"")</f>
        <v>46057214112</v>
      </c>
      <c r="M6" s="2">
        <f>IFERROR(INDEX(M51:M500,MATCH($C$6,$C$51:$C$500,0)),"")</f>
        <v>29055491919</v>
      </c>
    </row>
    <row r="7" spans="1:13" ht="15.5" x14ac:dyDescent="0.35">
      <c r="B7" t="s">
        <v>11</v>
      </c>
      <c r="C7" t="s">
        <v>12</v>
      </c>
      <c r="D7" s="3">
        <f>IFERROR(INDEX(D51:D500,MATCH($C$7,$C$51:$C$500,0))/1000000000,"")</f>
        <v>2.81</v>
      </c>
      <c r="E7" s="3">
        <f>IFERROR(INDEX(E51:E500,MATCH($C$7,$C$51:$C$500,0))/1000000000,"")</f>
        <v>2.81</v>
      </c>
      <c r="H7" s="3">
        <f>IFERROR(INDEX(D7:G7,COUNT(D7:G7)),"")</f>
        <v>2.81</v>
      </c>
      <c r="I7" s="3">
        <f>IFERROR(INDEX(I51:I500,MATCH($C$7,$C$51:$C$500,0))/1000000000,"")</f>
        <v>2.74</v>
      </c>
      <c r="J7" s="3">
        <f>IFERROR(INDEX(J51:J500,MATCH($C$7,$C$51:$C$500,0))/1000000000,"")</f>
        <v>2.72</v>
      </c>
      <c r="K7" s="3">
        <f>IFERROR(INDEX(K51:K500,MATCH($C$7,$C$51:$C$500,0))/1000000000,"")</f>
        <v>0.05</v>
      </c>
      <c r="L7" s="3">
        <f>IFERROR(INDEX(L51:L500,MATCH($C$7,$C$51:$C$500,0))/1000000000,"")</f>
        <v>0.01</v>
      </c>
      <c r="M7" s="3">
        <f>IFERROR(INDEX(M51:M500,MATCH($C$7,$C$51:$C$500,0))/1000000000,"")</f>
        <v>0.01</v>
      </c>
    </row>
    <row r="8" spans="1:1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33000000000</v>
      </c>
      <c r="E8" s="2">
        <f>IFERROR(INDEX(E51:E500,MATCH("Free cash flow (Quarter)",$C$51:$C$500,0)),"")</f>
        <v>-40000000000</v>
      </c>
      <c r="H8" s="2">
        <f>IFERROR(INDEX(D8:G8,COUNT(D8:G8)),"")</f>
        <v>-40000000000</v>
      </c>
      <c r="I8" s="2">
        <f>IFERROR(INDEX(I51:I500,MATCH($C$8,$C$51:$C$500,0)),"")</f>
        <v>-57000000000</v>
      </c>
      <c r="J8" s="2">
        <f>IFERROR(INDEX(J51:J500,MATCH($C$8,$C$51:$C$500,0)),"")</f>
        <v>-15000000000</v>
      </c>
      <c r="K8" s="2">
        <f>IFERROR(INDEX(K51:K500,MATCH($C$8,$C$51:$C$500,0)),"")</f>
        <v>-24000000000</v>
      </c>
      <c r="L8" s="2">
        <f>IFERROR(INDEX(L51:L500,MATCH($C$8,$C$51:$C$500,0)),"")</f>
        <v>-67000000000</v>
      </c>
      <c r="M8" s="2">
        <f>IFERROR(INDEX(M51:M500,MATCH($C$8,$C$51:$C$500,0)),"")</f>
        <v>8000000000</v>
      </c>
    </row>
    <row r="9" spans="1:13" ht="15.5" x14ac:dyDescent="0.35">
      <c r="A9" t="s">
        <v>16</v>
      </c>
      <c r="C9" t="s">
        <v>17</v>
      </c>
      <c r="D9" s="3">
        <f>IFERROR(INDEX(D51:D500,MATCH("Free cash flow per share (Quarter)",$C$51:$C$500,0)),"")</f>
        <v>11.63</v>
      </c>
      <c r="E9" s="3">
        <f>IFERROR(INDEX(E51:E500,MATCH("Free cash flow per share (Quarter)",$C$51:$C$500,0)),"")</f>
        <v>-14.32</v>
      </c>
      <c r="H9" s="3">
        <f>IFERROR(INDEX(D9:G9,COUNT(D9:G9)),"")</f>
        <v>-14.32</v>
      </c>
      <c r="I9" s="3">
        <f>IFERROR(INDEX(I51:I500,MATCH($C$9,$C$51:$C$500,0)),"")</f>
        <v>-20.61</v>
      </c>
      <c r="J9" s="3">
        <f>IFERROR(INDEX(J51:J500,MATCH($C$9,$C$51:$C$500,0)),"")</f>
        <v>-5.36</v>
      </c>
      <c r="K9" s="3">
        <f>IFERROR(INDEX(K51:K500,MATCH($C$9,$C$51:$C$500,0)),"")</f>
        <v>-461.04</v>
      </c>
      <c r="L9" s="3">
        <f>IFERROR(INDEX(L51:L500,MATCH($C$9,$C$51:$C$500,0)),"")</f>
        <v>-8883.99</v>
      </c>
      <c r="M9" s="3">
        <f>IFERROR(INDEX(M51:M500,MATCH($C$9,$C$51:$C$500,0)),"")</f>
        <v>1056.17</v>
      </c>
    </row>
    <row r="10" spans="1:13" ht="15.5" x14ac:dyDescent="0.35">
      <c r="C10" t="s">
        <v>18</v>
      </c>
      <c r="D10" s="3">
        <f ca="1">IFERROR(IF(D9=0,"",D2/D9),"")</f>
        <v>10.318142734307823</v>
      </c>
      <c r="E10" s="3">
        <f ca="1">IFERROR(IF(E9=0,"",E2/E9),"")</f>
        <v>-7.1229050279329611</v>
      </c>
      <c r="I10" s="3">
        <f ca="1">IFERROR(IF(I9=0,"",I2/I9),"")</f>
        <v>-5.2401746724890828</v>
      </c>
      <c r="J10" s="3">
        <f ca="1">IFERROR(IF(J9=0,"",J2/J9),"")</f>
        <v>-17.350746268656714</v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19</v>
      </c>
      <c r="C11" t="s">
        <v>20</v>
      </c>
      <c r="D11" s="2">
        <f>IFERROR(INDEX(D51:D500,MATCH($C$11,$C$51:$C$500,0)),"")</f>
        <v>3516713455</v>
      </c>
      <c r="E11" s="2">
        <f>IFERROR(INDEX(E51:E500,MATCH($C$11,$C$51:$C$500,0)),"")</f>
        <v>22700029185</v>
      </c>
      <c r="H11" s="2">
        <f>IFERROR(INDEX(D11:G11,COUNT(D11:G11)),"")</f>
        <v>22700029185</v>
      </c>
      <c r="I11" s="2">
        <f>IFERROR(INDEX(I51:I500,MATCH($C$11,$C$51:$C$500,0)),"")</f>
        <v>2925315849</v>
      </c>
      <c r="J11" s="2">
        <f>IFERROR(INDEX(J51:J500,MATCH($C$11,$C$51:$C$500,0)),"")</f>
        <v>55180413252</v>
      </c>
      <c r="K11" s="2">
        <f>IFERROR(INDEX(K51:K500,MATCH($C$11,$C$51:$C$500,0)),"")</f>
        <v>687958043</v>
      </c>
      <c r="L11" s="2">
        <f>IFERROR(INDEX(L51:L500,MATCH($C$11,$C$51:$C$500,0)),"")</f>
        <v>2236199385</v>
      </c>
      <c r="M11" s="2">
        <f>IFERROR(INDEX(M51:M500,MATCH($C$11,$C$51:$C$500,0)),"")</f>
        <v>3212675379</v>
      </c>
    </row>
    <row r="12" spans="1:1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172000000000</v>
      </c>
      <c r="E12" s="2">
        <f>IFERROR(INDEX(E51:E500,MATCH("Net Debt (Quarter)",$C$51:$C$500,0)),"")</f>
        <v>154000000000</v>
      </c>
      <c r="H12" s="2">
        <f>IFERROR(INDEX(D12:G12,COUNT(D12:G12)),"")</f>
        <v>154000000000</v>
      </c>
      <c r="I12" s="2">
        <f>IFERROR(INDEX(I51:I500,MATCH($C$12,$C$51:$C$500,0)),"")</f>
        <v>120000000000</v>
      </c>
      <c r="J12" s="2">
        <f>IFERROR(INDEX(J51:J500,MATCH($C$12,$C$51:$C$500,0)),"")</f>
        <v>61000000000</v>
      </c>
      <c r="K12" s="2">
        <f>IFERROR(INDEX(K51:K500,MATCH($C$12,$C$51:$C$500,0)),"")</f>
        <v>116000000000</v>
      </c>
      <c r="L12" s="2">
        <f>IFERROR(INDEX(L51:L500,MATCH($C$12,$C$51:$C$500,0)),"")</f>
        <v>82000000000</v>
      </c>
      <c r="M12" s="2">
        <f>IFERROR(INDEX(M51:M500,MATCH($C$12,$C$51:$C$500,0)),"")</f>
        <v>20000000000</v>
      </c>
    </row>
    <row r="13" spans="1:1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175000000000</v>
      </c>
      <c r="E13" s="2">
        <f>IFERROR(INDEX(E51:E500,MATCH("Total Debt (Quarter)",$C$51:$C$500,0)),"")</f>
        <v>177000000000</v>
      </c>
      <c r="H13" s="2">
        <f>IFERROR(INDEX(D13:G13,COUNT(D13:G13)),"")</f>
        <v>177000000000</v>
      </c>
      <c r="I13" s="2">
        <f>IFERROR(INDEX(I51:I500,MATCH($C$13,$C$51:$C$500,0)),"")</f>
        <v>123000000000</v>
      </c>
      <c r="J13" s="2">
        <f>IFERROR(INDEX(J51:J500,MATCH($C$13,$C$51:$C$500,0)),"")</f>
        <v>116000000000</v>
      </c>
      <c r="K13" s="2">
        <f>IFERROR(INDEX(K51:K500,MATCH($C$13,$C$51:$C$500,0)),"")</f>
        <v>117000000000</v>
      </c>
      <c r="L13" s="2">
        <f>IFERROR(INDEX(L51:L500,MATCH($C$13,$C$51:$C$500,0)),"")</f>
        <v>84000000000</v>
      </c>
      <c r="M13" s="2">
        <f>IFERROR(INDEX(M51:M500,MATCH($C$13,$C$51:$C$500,0)),"")</f>
        <v>23000000000</v>
      </c>
    </row>
    <row r="14" spans="1:13" ht="15.5" x14ac:dyDescent="0.35">
      <c r="C14" t="s">
        <v>27</v>
      </c>
      <c r="D14" s="2">
        <f>IFERROR(INDEX(D51:D500,MATCH($C$14,$C$51:$C$500,0)),"")</f>
        <v>-4226701110</v>
      </c>
      <c r="E14" s="2">
        <f>IFERROR(INDEX(E51:E500,MATCH($C$14,$C$51:$C$500,0)),"")</f>
        <v>-3967498185</v>
      </c>
      <c r="H14" s="2">
        <f>IFERROR(SUM(D14:G14)*(4/MAX(1,COUNT(D14:G14))),"")</f>
        <v>-16388398590</v>
      </c>
      <c r="I14" s="2">
        <f>IFERROR(INDEX(I51:I500,MATCH($C$14,$C$51:$C$500,0)),"")</f>
        <v>-11051627291</v>
      </c>
      <c r="J14" s="2">
        <f>IFERROR(INDEX(J51:J500,MATCH($C$14,$C$51:$C$500,0)),"")</f>
        <v>-10230003106</v>
      </c>
      <c r="K14" s="2">
        <f>IFERROR(INDEX(K51:K500,MATCH($C$14,$C$51:$C$500,0)),"")</f>
        <v>-10318342975</v>
      </c>
      <c r="L14" s="2">
        <f>IFERROR(INDEX(L51:L500,MATCH($C$14,$C$51:$C$500,0)),"")</f>
        <v>-3074713067</v>
      </c>
      <c r="M14" s="2">
        <f>IFERROR(INDEX(M51:M500,MATCH($C$14,$C$51:$C$500,0)),"")</f>
        <v>-2354438667</v>
      </c>
    </row>
    <row r="15" spans="1:13" ht="15.5" x14ac:dyDescent="0.35">
      <c r="C15" t="s">
        <v>28</v>
      </c>
      <c r="D15" s="2">
        <f>IFERROR(INDEX(D51:D500,MATCH($C$15,$C$51:$C$500,0)),"")</f>
        <v>-864784580</v>
      </c>
      <c r="E15" s="2">
        <f>IFERROR(INDEX(E51:E500,MATCH($C$15,$C$51:$C$500,0)),"")</f>
        <v>-1739783980</v>
      </c>
      <c r="H15" s="2">
        <f>IFERROR(SUM(D15:G15)*(4/MAX(1,COUNT(D15:G15))),"")</f>
        <v>-5209137120</v>
      </c>
      <c r="I15" s="2">
        <f>IFERROR(INDEX(I51:I500,MATCH($C$15,$C$51:$C$500,0)),"")</f>
        <v>-8603397050</v>
      </c>
      <c r="J15" s="2">
        <f>IFERROR(INDEX(J51:J500,MATCH($C$15,$C$51:$C$500,0)),"")</f>
        <v>-7307840202</v>
      </c>
      <c r="K15" s="2">
        <f>IFERROR(INDEX(K51:K500,MATCH($C$15,$C$51:$C$500,0)),"")</f>
        <v>-4584504804</v>
      </c>
      <c r="L15" s="2">
        <f>IFERROR(INDEX(L51:L500,MATCH($C$15,$C$51:$C$500,0)),"")</f>
        <v>-4476440880</v>
      </c>
      <c r="M15" s="2">
        <f>IFERROR(INDEX(M51:M500,MATCH($C$15,$C$51:$C$500,0)),"")</f>
        <v>-1534958875</v>
      </c>
    </row>
    <row r="16" spans="1:13" ht="15.5" x14ac:dyDescent="0.35">
      <c r="C16" t="s">
        <v>29</v>
      </c>
      <c r="D16" s="2">
        <f>IFERROR(INDEX(D51:D500,MATCH($C$16,$C$51:$C$500,0)),"")</f>
        <v>4193367219</v>
      </c>
      <c r="E16" s="2">
        <f>IFERROR(INDEX(E51:E500,MATCH($C$16,$C$51:$C$500,0)),"")</f>
        <v>7518406470</v>
      </c>
      <c r="H16" s="2">
        <f>IFERROR(SUM(D16:G16)*(4/MAX(1,COUNT(D16:G16))),"")</f>
        <v>23423547378</v>
      </c>
      <c r="I16" s="2">
        <f>IFERROR(INDEX(I51:I500,MATCH($C$16,$C$51:$C$500,0)),"")</f>
        <v>38810464442</v>
      </c>
      <c r="J16" s="2">
        <f>IFERROR(INDEX(J51:J500,MATCH($C$16,$C$51:$C$500,0)),"")</f>
        <v>30550279745</v>
      </c>
      <c r="K16" s="2">
        <f>IFERROR(INDEX(K51:K500,MATCH($C$16,$C$51:$C$500,0)),"")</f>
        <v>20573113924</v>
      </c>
      <c r="L16" s="2">
        <f>IFERROR(INDEX(L51:L500,MATCH($C$16,$C$51:$C$500,0)),"")</f>
        <v>21484004071</v>
      </c>
      <c r="M16" s="2">
        <f>IFERROR(INDEX(M51:M500,MATCH($C$16,$C$51:$C$500,0)),"")</f>
        <v>7395901828</v>
      </c>
    </row>
    <row r="17" spans="1:13" ht="15.5" x14ac:dyDescent="0.35">
      <c r="A17" t="s">
        <v>30</v>
      </c>
    </row>
    <row r="18" spans="1:1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</row>
    <row r="19" spans="1:13" ht="15.5" x14ac:dyDescent="0.35">
      <c r="A19" t="s">
        <v>38</v>
      </c>
      <c r="C19" t="s">
        <v>39</v>
      </c>
    </row>
    <row r="20" spans="1:13" ht="15.5" x14ac:dyDescent="0.35">
      <c r="A20" t="s">
        <v>40</v>
      </c>
      <c r="C20" t="s">
        <v>41</v>
      </c>
      <c r="D20" s="2">
        <f ca="1">IFERROR(D21*D2,"")</f>
        <v>337200000000</v>
      </c>
      <c r="E20" s="2">
        <f ca="1">IFERROR(E21*E2,"")</f>
        <v>286620000000</v>
      </c>
      <c r="H20" s="2">
        <f t="shared" ref="H20:M20" ca="1" si="0">IFERROR(H21*H2,"")</f>
        <v>286620000000</v>
      </c>
      <c r="I20" s="2">
        <f t="shared" ca="1" si="0"/>
        <v>295920000000</v>
      </c>
      <c r="J20" s="2">
        <f t="shared" ca="1" si="0"/>
        <v>252960000000</v>
      </c>
      <c r="K20" s="2" t="str">
        <f t="shared" ca="1" si="0"/>
        <v/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12</v>
      </c>
      <c r="D21" s="2">
        <f>IFERROR(INDEX(D51:D500,MATCH($C$7,$C$51:$C$500,0)),"")</f>
        <v>2810000000</v>
      </c>
      <c r="E21" s="2">
        <f>IFERROR(INDEX(E51:E500,MATCH($C$7,$C$51:$C$500,0)),"")</f>
        <v>2810000000</v>
      </c>
      <c r="H21" s="2">
        <f>IFERROR(INDEX(D21:G21,COUNT(D21:G21)),"")</f>
        <v>2810000000</v>
      </c>
      <c r="I21" s="2">
        <f>IFERROR(INDEX(I51:I500,MATCH($C$7,$C$51:$C$500,0)),"")</f>
        <v>2740000000</v>
      </c>
      <c r="J21" s="2">
        <f>IFERROR(INDEX(J51:J500,MATCH($C$7,$C$51:$C$500,0)),"")</f>
        <v>2720000000</v>
      </c>
      <c r="K21" s="2">
        <f>IFERROR(INDEX(K51:K500,MATCH($C$7,$C$51:$C$500,0)),"")</f>
        <v>50000000</v>
      </c>
      <c r="L21" s="2">
        <f>IFERROR(INDEX(L51:L500,MATCH($C$7,$C$51:$C$500,0)),"")</f>
        <v>10000000</v>
      </c>
      <c r="M21" s="2">
        <f>IFERROR(INDEX(M51:M500,MATCH($C$7,$C$51:$C$500,0)),"")</f>
        <v>10000000</v>
      </c>
    </row>
    <row r="23" spans="1:13" ht="15.5" x14ac:dyDescent="0.35">
      <c r="B23" t="s">
        <v>42</v>
      </c>
      <c r="C23" t="s">
        <v>43</v>
      </c>
      <c r="D23" s="3">
        <f>IFERROR(D5/D6*100,"")</f>
        <v>1.695373621755663</v>
      </c>
      <c r="E23" s="3">
        <f>IFERROR(E5/E6*100,"")</f>
        <v>2.9137846075152947</v>
      </c>
      <c r="H23" s="3">
        <f t="shared" ref="H23:M23" si="1">IFERROR(H5/H6*100,"")</f>
        <v>9.1843459815159321</v>
      </c>
      <c r="I23" s="3">
        <f t="shared" si="1"/>
        <v>16.625875217094855</v>
      </c>
      <c r="J23" s="3">
        <f t="shared" si="1"/>
        <v>16.258945030410768</v>
      </c>
      <c r="K23" s="3">
        <f t="shared" si="1"/>
        <v>25.15191669202963</v>
      </c>
      <c r="L23" s="3">
        <f t="shared" si="1"/>
        <v>36.914352117902581</v>
      </c>
      <c r="M23" s="3">
        <f t="shared" si="1"/>
        <v>19.566267127222201</v>
      </c>
    </row>
    <row r="24" spans="1:13" ht="15.5" x14ac:dyDescent="0.35">
      <c r="C24" t="s">
        <v>44</v>
      </c>
      <c r="D24" s="4">
        <f>IFERROR(_xlfn.RRI(5,I23,D23),"")</f>
        <v>-0.36657356931958041</v>
      </c>
      <c r="E24" s="4">
        <f>IFERROR(_xlfn.RRI(5,J23,E23),"")</f>
        <v>-0.2909562774405825</v>
      </c>
      <c r="H24" s="4">
        <f t="shared" ref="H24:M24" si="2">IFERROR(_xlfn.RRI(5,M23,H23),"")</f>
        <v>-0.1403769514812151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45</v>
      </c>
      <c r="C25" t="s">
        <v>46</v>
      </c>
      <c r="D25" s="3">
        <f>IFERROR(INDEX(D51:D500,MATCH($A$25,$C$51:$C$500,0)),"")</f>
        <v>1.17</v>
      </c>
      <c r="E25" s="3">
        <f>IFERROR(INDEX(E51:E500,MATCH($A$25,$C$51:$C$500,0)),"")</f>
        <v>2.0299999999999998</v>
      </c>
      <c r="H25" s="3">
        <f>IFERROR(INDEX(D25:G25,COUNT(D25:G25)),"")</f>
        <v>2.0299999999999998</v>
      </c>
      <c r="I25" s="3">
        <f>IFERROR(INDEX(I51:I500,MATCH($C$25,$C$51:$C$500,0)),"")</f>
        <v>11.02</v>
      </c>
      <c r="J25" s="3">
        <f>IFERROR(INDEX(J51:J500,MATCH($C$25,$C$51:$C$500,0)),"")</f>
        <v>8.5500000000000007</v>
      </c>
      <c r="K25" s="3">
        <f>IFERROR(INDEX(K51:K500,MATCH($C$25,$C$51:$C$500,0)),"")</f>
        <v>313.5</v>
      </c>
      <c r="L25" s="3">
        <f>IFERROR(INDEX(L51:L500,MATCH($C$25,$C$51:$C$500,0)),"")</f>
        <v>2267.6799999999998</v>
      </c>
      <c r="M25" s="3">
        <f>IFERROR(INDEX(M51:M500,MATCH($C$25,$C$51:$C$500,0)),"")</f>
        <v>778.06</v>
      </c>
    </row>
    <row r="26" spans="1:13" ht="15.5" x14ac:dyDescent="0.35">
      <c r="C26" t="s">
        <v>47</v>
      </c>
      <c r="D26" s="4">
        <f>IFERROR(_xlfn.RRI(5,I25,D25),"")</f>
        <v>-0.36144126007003963</v>
      </c>
      <c r="E26" s="4">
        <f>IFERROR(_xlfn.RRI(5,J25,E25),"")</f>
        <v>-0.24992276516887046</v>
      </c>
      <c r="H26" s="4">
        <f t="shared" ref="H26:M26" si="3">IFERROR(_xlfn.RRI(5,M25,H25),"")</f>
        <v>-0.69570375738663526</v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48</v>
      </c>
      <c r="D27" s="3">
        <f>IFERROR(D4/D21,"")</f>
        <v>29.541835487900357</v>
      </c>
      <c r="E27" s="3">
        <f>IFERROR(E4/E21,"")</f>
        <v>33.673490216014237</v>
      </c>
      <c r="H27" s="3">
        <f t="shared" ref="H27:M27" si="4">IFERROR(H4/H21,"")</f>
        <v>126.43065140782919</v>
      </c>
      <c r="I27" s="3">
        <f t="shared" si="4"/>
        <v>134.88626826897811</v>
      </c>
      <c r="J27" s="3">
        <f t="shared" si="4"/>
        <v>98.300311432352942</v>
      </c>
      <c r="K27" s="3">
        <f t="shared" si="4"/>
        <v>4762.1406520999999</v>
      </c>
      <c r="L27" s="3">
        <f t="shared" si="4"/>
        <v>19054.6066092</v>
      </c>
      <c r="M27" s="3">
        <f t="shared" si="4"/>
        <v>12936.118208</v>
      </c>
    </row>
    <row r="28" spans="1:13" ht="15.5" x14ac:dyDescent="0.35">
      <c r="C28" t="s">
        <v>49</v>
      </c>
      <c r="D28" s="4">
        <f>IFERROR(_xlfn.RRI(5,I27,D27),"")</f>
        <v>-0.26193612825818635</v>
      </c>
      <c r="E28" s="4">
        <f>IFERROR(_xlfn.RRI(5,J27,E27),"")</f>
        <v>-0.19286413083179288</v>
      </c>
      <c r="H28" s="4">
        <f t="shared" ref="H28:M28" si="5">IFERROR(_xlfn.RRI(5,M27,H27),"")</f>
        <v>-0.60371313297143325</v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50</v>
      </c>
      <c r="H29" s="4">
        <f t="shared" ref="H29:M29" si="6">IFERROR(((H25-I25)/I25)*100%,"")</f>
        <v>-0.81578947368421062</v>
      </c>
      <c r="I29" s="4">
        <f t="shared" si="6"/>
        <v>0.28888888888888875</v>
      </c>
      <c r="J29" s="4">
        <f t="shared" si="6"/>
        <v>-0.97272727272727266</v>
      </c>
      <c r="K29" s="4">
        <f t="shared" si="6"/>
        <v>-0.86175298102024978</v>
      </c>
      <c r="L29" s="4">
        <f t="shared" si="6"/>
        <v>1.914531013032414</v>
      </c>
      <c r="M29" s="4" t="str">
        <f t="shared" si="6"/>
        <v/>
      </c>
    </row>
    <row r="30" spans="1:13" ht="15.5" x14ac:dyDescent="0.35">
      <c r="C30" t="s">
        <v>51</v>
      </c>
      <c r="H30" s="4">
        <f t="shared" ref="H30:M30" si="7">IFERROR(((H27-I27)/I27)*100%,"")</f>
        <v>-6.2687010098666909E-2</v>
      </c>
      <c r="I30" s="4">
        <f t="shared" si="7"/>
        <v>0.37218556384536411</v>
      </c>
      <c r="J30" s="4">
        <f t="shared" si="7"/>
        <v>-0.979357957142865</v>
      </c>
      <c r="K30" s="4">
        <f t="shared" si="7"/>
        <v>-0.75007929842011389</v>
      </c>
      <c r="L30" s="4">
        <f t="shared" si="7"/>
        <v>0.47297715611598101</v>
      </c>
      <c r="M30" s="4" t="str">
        <f t="shared" si="7"/>
        <v/>
      </c>
    </row>
    <row r="32" spans="1:13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69.819999999999993</v>
      </c>
      <c r="E32" s="3">
        <f>IFERROR(INDEX(E51:E500,MATCH($A$32,$C$51:$C$500,0)),"")</f>
        <v>70.53</v>
      </c>
      <c r="H32" s="3">
        <f>IFERROR(INDEX(D32:G32,COUNT(D32:G32)),"")</f>
        <v>70.53</v>
      </c>
      <c r="I32" s="3">
        <f>IFERROR(INDEX(I51:I500,MATCH($C$32,$C$51:$C$500,0)),"")</f>
        <v>67.41</v>
      </c>
      <c r="J32" s="3">
        <f>IFERROR(INDEX(J51:J500,MATCH($C$32,$C$51:$C$500,0)),"")</f>
        <v>57.48</v>
      </c>
      <c r="K32" s="3">
        <f>IFERROR(INDEX(K51:K500,MATCH($C$32,$C$51:$C$500,0)),"")</f>
        <v>1245.8499999999999</v>
      </c>
      <c r="L32" s="3">
        <f>IFERROR(INDEX(L51:L500,MATCH($C$32,$C$51:$C$500,0)),"")</f>
        <v>6140.96</v>
      </c>
      <c r="M32" s="3">
        <f>IFERROR(INDEX(M51:M500,MATCH($C$32,$C$51:$C$500,0)),"")</f>
        <v>3874.07</v>
      </c>
    </row>
    <row r="33" spans="1:13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1.46</v>
      </c>
      <c r="E33" s="3">
        <f>IFERROR(INDEX(E51:E500,MATCH($A$33,$C$51:$C$500,0)),"")</f>
        <v>1.64</v>
      </c>
      <c r="H33" s="3">
        <f>IFERROR(INDEX(D33:G33,COUNT(D33:G33)),"")</f>
        <v>1.64</v>
      </c>
      <c r="I33" s="3">
        <f>IFERROR(INDEX(I51:I500,MATCH($C$33,$C$51:$C$500,0)),"")</f>
        <v>1.6</v>
      </c>
      <c r="J33" s="3">
        <f>IFERROR(INDEX(J51:J500,MATCH($C$33,$C$51:$C$500,0)),"")</f>
        <v>1.62</v>
      </c>
      <c r="K33" s="3">
        <f>IFERROR(INDEX(K51:K500,MATCH($C$33,$C$51:$C$500,0)),"")</f>
        <v>0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86.44</v>
      </c>
      <c r="E34" s="3">
        <f>IFERROR(INDEX(E51:E500,MATCH($A$34,$C$51:$C$500,0)),"")</f>
        <v>56.59</v>
      </c>
      <c r="H34" s="3">
        <f>IFERROR(INDEX(D34:G34,COUNT(D34:G34)),"")</f>
        <v>56.59</v>
      </c>
      <c r="I34" s="3">
        <f>IFERROR(INDEX(I51:I500,MATCH($C$34,$C$51:$C$500,0)),"")</f>
        <v>9.8000000000000007</v>
      </c>
      <c r="J34" s="3">
        <f>IFERROR(INDEX(J51:J500,MATCH($C$34,$C$51:$C$500,0)),"")</f>
        <v>10.88</v>
      </c>
      <c r="K34" s="3">
        <f>IFERROR(INDEX(K51:K500,MATCH($C$34,$C$51:$C$500,0)),"")</f>
        <v>0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3.46</v>
      </c>
      <c r="E35" s="3">
        <f>IFERROR(INDEX(E51:E500,MATCH($A$35,$C$51:$C$500,0)),"")</f>
        <v>3.45</v>
      </c>
      <c r="H35" s="3">
        <f>IFERROR(INDEX(D35:G35,COUNT(D35:G35)),"")</f>
        <v>3.45</v>
      </c>
      <c r="I35" s="3">
        <f>IFERROR(INDEX(I51:I500,MATCH($C$35,$C$51:$C$500,0)),"")</f>
        <v>0.8</v>
      </c>
      <c r="J35" s="3">
        <f>IFERROR(INDEX(J51:J500,MATCH($C$35,$C$51:$C$500,0)),"")</f>
        <v>0.95</v>
      </c>
      <c r="K35" s="3">
        <f>IFERROR(INDEX(K51:K500,MATCH($C$35,$C$51:$C$500,0)),"")</f>
        <v>0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64</v>
      </c>
      <c r="C36" t="s">
        <v>65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M36" si="8">IFERROR(INDEX(H51:H500,MATCH($C$36,$C$51:$C$500,0)),"")</f>
        <v>0.33179999999999998</v>
      </c>
      <c r="I36" s="4">
        <f t="shared" si="8"/>
        <v>0.2</v>
      </c>
      <c r="J36" s="4">
        <f t="shared" si="8"/>
        <v>0.2069</v>
      </c>
      <c r="K36" s="4">
        <f t="shared" si="8"/>
        <v>0</v>
      </c>
      <c r="L36" s="4">
        <f t="shared" si="8"/>
        <v>0</v>
      </c>
      <c r="M36" s="4">
        <f t="shared" si="8"/>
        <v>0</v>
      </c>
    </row>
    <row r="37" spans="1:13" ht="15.5" x14ac:dyDescent="0.35">
      <c r="B37" t="s">
        <v>66</v>
      </c>
      <c r="C37" t="s">
        <v>67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M37" si="9">IFERROR(INDEX(H51:H500,MATCH($C$37,$C$51:$C$500,0)),"")</f>
        <v>2.12</v>
      </c>
      <c r="I37" s="3">
        <f t="shared" si="9"/>
        <v>2.12</v>
      </c>
      <c r="J37" s="3">
        <f t="shared" si="9"/>
        <v>1.71</v>
      </c>
      <c r="K37" s="3">
        <f t="shared" si="9"/>
        <v>0</v>
      </c>
      <c r="L37" s="3">
        <f t="shared" si="9"/>
        <v>0</v>
      </c>
      <c r="M37" s="3">
        <f t="shared" si="9"/>
        <v>0</v>
      </c>
    </row>
    <row r="50" spans="2:13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</row>
    <row r="51" spans="2:13" ht="15.5" x14ac:dyDescent="0.35">
      <c r="B51" t="s">
        <v>73</v>
      </c>
      <c r="C51" t="s">
        <v>6</v>
      </c>
      <c r="D51" s="5">
        <v>83012557721</v>
      </c>
      <c r="E51" s="5">
        <v>94622507507</v>
      </c>
      <c r="F51" s="5">
        <v>145871101619</v>
      </c>
      <c r="G51" s="5">
        <v>81528173111</v>
      </c>
      <c r="I51" s="5">
        <v>369588375057</v>
      </c>
      <c r="J51" s="5">
        <v>267376847096</v>
      </c>
      <c r="K51" s="5">
        <v>238107032605</v>
      </c>
      <c r="L51" s="5">
        <v>190546066092</v>
      </c>
      <c r="M51" s="5">
        <v>129361182080</v>
      </c>
    </row>
    <row r="52" spans="2:13" ht="15.5" x14ac:dyDescent="0.35">
      <c r="C52" t="s">
        <v>74</v>
      </c>
      <c r="D52" s="5">
        <v>-69590362927</v>
      </c>
      <c r="E52" s="5">
        <v>-77781681106</v>
      </c>
      <c r="F52" s="5">
        <v>-121308588241</v>
      </c>
      <c r="G52" s="5">
        <v>-61634668644</v>
      </c>
      <c r="I52" s="5">
        <v>-298805290825</v>
      </c>
      <c r="J52" s="5">
        <v>-208844636313</v>
      </c>
      <c r="K52" s="5">
        <v>-189924575256</v>
      </c>
      <c r="L52" s="5">
        <v>-153030569889</v>
      </c>
      <c r="M52" s="5">
        <v>-108199806584</v>
      </c>
    </row>
    <row r="53" spans="2:13" ht="15.5" x14ac:dyDescent="0.35">
      <c r="C53" t="s">
        <v>75</v>
      </c>
      <c r="D53" s="5">
        <v>13422194794</v>
      </c>
      <c r="E53" s="5">
        <v>16840826401</v>
      </c>
      <c r="F53" s="5">
        <v>24562513378</v>
      </c>
      <c r="G53" s="5">
        <v>19893504467</v>
      </c>
      <c r="I53" s="5">
        <v>70783084232</v>
      </c>
      <c r="J53" s="5">
        <v>58532210783</v>
      </c>
      <c r="K53" s="5">
        <v>48182457349</v>
      </c>
      <c r="L53" s="5">
        <v>37515496203</v>
      </c>
      <c r="M53" s="5">
        <v>21161375496</v>
      </c>
    </row>
    <row r="54" spans="2:13" ht="15.5" x14ac:dyDescent="0.35">
      <c r="C54" t="s">
        <v>76</v>
      </c>
    </row>
    <row r="55" spans="2:13" ht="15.5" x14ac:dyDescent="0.35">
      <c r="C55" t="s">
        <v>78</v>
      </c>
      <c r="D55" s="5">
        <v>6744123444</v>
      </c>
      <c r="E55" s="5">
        <v>9158918436</v>
      </c>
      <c r="F55" s="5">
        <v>16417639592</v>
      </c>
      <c r="G55" s="5">
        <v>13190943820</v>
      </c>
      <c r="I55" s="5">
        <v>40619826754</v>
      </c>
      <c r="J55" s="5">
        <v>31262822451</v>
      </c>
      <c r="K55" s="5">
        <v>24047763343</v>
      </c>
      <c r="L55" s="5">
        <v>20723468529</v>
      </c>
      <c r="M55" s="5">
        <v>9757287856</v>
      </c>
    </row>
    <row r="56" spans="2:13" ht="15.5" x14ac:dyDescent="0.35">
      <c r="C56" t="s">
        <v>79</v>
      </c>
      <c r="D56" s="5">
        <v>-2550756225</v>
      </c>
      <c r="E56" s="5">
        <v>-1640511966</v>
      </c>
      <c r="F56" s="5">
        <v>722013105</v>
      </c>
      <c r="G56" s="5">
        <v>-2501312823</v>
      </c>
      <c r="I56" s="5">
        <v>-1809362312</v>
      </c>
      <c r="J56" s="5">
        <v>-712542706</v>
      </c>
      <c r="K56" s="5">
        <v>-3474649419</v>
      </c>
      <c r="L56" s="5">
        <v>760535542</v>
      </c>
      <c r="M56" s="5">
        <v>-2361386028</v>
      </c>
    </row>
    <row r="57" spans="2:13" ht="15.5" x14ac:dyDescent="0.35">
      <c r="C57" t="s">
        <v>80</v>
      </c>
      <c r="D57" s="5">
        <v>-3081670</v>
      </c>
      <c r="E57" s="5">
        <v>18145063</v>
      </c>
      <c r="F57" s="5">
        <v>28597296</v>
      </c>
      <c r="G57" s="5">
        <v>231496</v>
      </c>
      <c r="I57" s="5">
        <v>172469515</v>
      </c>
      <c r="J57" s="5">
        <v>222003495</v>
      </c>
      <c r="K57" s="5">
        <v>57967303</v>
      </c>
      <c r="L57" s="5">
        <v>8621127</v>
      </c>
      <c r="M57" s="5">
        <v>21759487</v>
      </c>
    </row>
    <row r="58" spans="2:13" ht="15.5" x14ac:dyDescent="0.35">
      <c r="C58" t="s">
        <v>27</v>
      </c>
      <c r="D58" s="5">
        <v>-4226701110</v>
      </c>
      <c r="E58" s="5">
        <v>-3967498185</v>
      </c>
      <c r="F58" s="5">
        <v>-2604934026</v>
      </c>
      <c r="G58" s="5">
        <v>-3235831567</v>
      </c>
      <c r="I58" s="5">
        <v>-11051627291</v>
      </c>
      <c r="J58" s="5">
        <v>-10230003106</v>
      </c>
      <c r="K58" s="5">
        <v>-10318342975</v>
      </c>
      <c r="L58" s="5">
        <v>-3074713067</v>
      </c>
      <c r="M58" s="5">
        <v>-2354438667</v>
      </c>
    </row>
    <row r="59" spans="2:13" ht="15.5" x14ac:dyDescent="0.35">
      <c r="C59" t="s">
        <v>81</v>
      </c>
      <c r="M59" s="5">
        <v>2383221</v>
      </c>
    </row>
    <row r="60" spans="2:13" ht="15.5" x14ac:dyDescent="0.35">
      <c r="C60" t="s">
        <v>82</v>
      </c>
      <c r="D60" s="5">
        <v>-2550756225</v>
      </c>
      <c r="E60" s="5">
        <v>-1640511966</v>
      </c>
      <c r="F60" s="5">
        <v>722013105</v>
      </c>
      <c r="G60" s="5">
        <v>-2501312823</v>
      </c>
      <c r="I60" s="5">
        <v>-1809362312</v>
      </c>
      <c r="J60" s="5">
        <v>-712542706</v>
      </c>
      <c r="K60" s="5">
        <v>-3474649419</v>
      </c>
      <c r="L60" s="5">
        <v>760535542</v>
      </c>
      <c r="M60" s="5">
        <v>-2361386028</v>
      </c>
    </row>
    <row r="61" spans="2:13" ht="15.5" x14ac:dyDescent="0.35">
      <c r="C61" t="s">
        <v>29</v>
      </c>
      <c r="D61" s="5">
        <v>4193367219</v>
      </c>
      <c r="E61" s="5">
        <v>7518406470</v>
      </c>
      <c r="F61" s="5">
        <v>17139652697</v>
      </c>
      <c r="G61" s="5">
        <v>10689630997</v>
      </c>
      <c r="I61" s="5">
        <v>38810464442</v>
      </c>
      <c r="J61" s="5">
        <v>30550279745</v>
      </c>
      <c r="K61" s="5">
        <v>20573113924</v>
      </c>
      <c r="L61" s="5">
        <v>21484004071</v>
      </c>
      <c r="M61" s="5">
        <v>7395901828</v>
      </c>
    </row>
    <row r="62" spans="2:13" ht="15.5" x14ac:dyDescent="0.35">
      <c r="C62" t="s">
        <v>28</v>
      </c>
      <c r="D62" s="5">
        <v>-864784580</v>
      </c>
      <c r="E62" s="5">
        <v>-1739783980</v>
      </c>
      <c r="F62" s="5">
        <v>-3779044550</v>
      </c>
      <c r="G62" s="5">
        <v>-2412137640</v>
      </c>
      <c r="I62" s="5">
        <v>-8603397050</v>
      </c>
      <c r="J62" s="5">
        <v>-7307840202</v>
      </c>
      <c r="K62" s="5">
        <v>-4584504804</v>
      </c>
      <c r="L62" s="5">
        <v>-4476440880</v>
      </c>
      <c r="M62" s="5">
        <v>-1534958875</v>
      </c>
    </row>
    <row r="63" spans="2:13" ht="15.5" x14ac:dyDescent="0.35">
      <c r="C63" t="s">
        <v>83</v>
      </c>
      <c r="I63" s="5">
        <v>-8959904800</v>
      </c>
      <c r="J63" s="5">
        <v>-7228018600</v>
      </c>
      <c r="K63" s="5">
        <v>-4905245400</v>
      </c>
      <c r="L63" s="5">
        <v>-4719523136</v>
      </c>
      <c r="M63" s="5">
        <v>-2101853998</v>
      </c>
    </row>
    <row r="64" spans="2:13" ht="15.5" x14ac:dyDescent="0.35">
      <c r="C64" t="s">
        <v>84</v>
      </c>
      <c r="I64" s="5">
        <v>356507750</v>
      </c>
      <c r="J64" s="5">
        <v>-79821602</v>
      </c>
      <c r="K64" s="5">
        <v>320740596</v>
      </c>
      <c r="L64" s="5">
        <v>243082256</v>
      </c>
      <c r="M64" s="5">
        <v>566895123</v>
      </c>
    </row>
    <row r="65" spans="2:13" ht="15.5" x14ac:dyDescent="0.35">
      <c r="C65" t="s">
        <v>85</v>
      </c>
      <c r="D65" s="5">
        <v>-864784580</v>
      </c>
      <c r="E65" s="5">
        <v>-1739783980</v>
      </c>
      <c r="F65" s="5">
        <v>-3779044550</v>
      </c>
      <c r="G65" s="5">
        <v>-2412137640</v>
      </c>
      <c r="I65" s="5">
        <v>-8603397050</v>
      </c>
      <c r="J65" s="5">
        <v>-7307840202</v>
      </c>
      <c r="K65" s="5">
        <v>-4584504804</v>
      </c>
      <c r="L65" s="5">
        <v>-4476440880</v>
      </c>
      <c r="M65" s="5">
        <v>-1534958875</v>
      </c>
    </row>
    <row r="66" spans="2:13" ht="15.5" x14ac:dyDescent="0.35">
      <c r="C66" t="s">
        <v>86</v>
      </c>
      <c r="D66" s="5">
        <v>3328582639</v>
      </c>
      <c r="E66" s="5">
        <v>5778622490</v>
      </c>
      <c r="F66" s="5">
        <v>13360608147</v>
      </c>
      <c r="G66" s="5">
        <v>8277493357</v>
      </c>
      <c r="I66" s="5">
        <v>30207067392</v>
      </c>
      <c r="J66" s="5">
        <v>23242439543</v>
      </c>
      <c r="K66" s="5">
        <v>15988609120</v>
      </c>
      <c r="L66" s="5">
        <v>17007563191</v>
      </c>
      <c r="M66" s="5">
        <v>5860942953</v>
      </c>
    </row>
    <row r="67" spans="2:13" ht="15.5" x14ac:dyDescent="0.35">
      <c r="C67" t="s">
        <v>244</v>
      </c>
    </row>
    <row r="68" spans="2:13" ht="15.5" x14ac:dyDescent="0.35">
      <c r="C68" t="s">
        <v>87</v>
      </c>
      <c r="D68" s="5">
        <v>3328582639</v>
      </c>
      <c r="E68" s="5">
        <v>5778622490</v>
      </c>
      <c r="F68" s="5">
        <v>13360608147</v>
      </c>
      <c r="G68" s="5">
        <v>8277493357</v>
      </c>
      <c r="I68" s="5">
        <v>30207067392</v>
      </c>
      <c r="J68" s="5">
        <v>23242439543</v>
      </c>
      <c r="K68" s="5">
        <v>15988609120</v>
      </c>
      <c r="L68" s="5">
        <v>17007563191</v>
      </c>
      <c r="M68" s="5">
        <v>5860942953</v>
      </c>
    </row>
    <row r="69" spans="2:13" ht="15.5" x14ac:dyDescent="0.35">
      <c r="C69" t="s">
        <v>88</v>
      </c>
      <c r="F69" s="5">
        <v>526597940</v>
      </c>
      <c r="I69" s="5">
        <v>526597940</v>
      </c>
      <c r="J69" s="5">
        <v>2176084222</v>
      </c>
      <c r="K69" s="5">
        <v>-7503999</v>
      </c>
      <c r="L69" s="5">
        <v>-5840998</v>
      </c>
      <c r="M69" s="5">
        <v>-173484568</v>
      </c>
    </row>
    <row r="70" spans="2:13" ht="15.5" x14ac:dyDescent="0.35">
      <c r="C70" t="s">
        <v>89</v>
      </c>
      <c r="D70" s="5">
        <v>3328582639</v>
      </c>
      <c r="E70" s="5">
        <v>5778622490</v>
      </c>
      <c r="F70" s="5">
        <v>13887206087</v>
      </c>
      <c r="G70" s="5">
        <v>8277493357</v>
      </c>
      <c r="I70" s="5">
        <v>30733665332</v>
      </c>
      <c r="J70" s="5">
        <v>25418523765</v>
      </c>
      <c r="K70" s="5">
        <v>15981105121</v>
      </c>
      <c r="L70" s="5">
        <v>17001722193</v>
      </c>
      <c r="M70" s="5">
        <v>5687458385</v>
      </c>
    </row>
    <row r="71" spans="2:13" ht="15.5" x14ac:dyDescent="0.35">
      <c r="C71" t="s">
        <v>90</v>
      </c>
      <c r="D71" s="5">
        <v>3328582639</v>
      </c>
      <c r="E71" s="5">
        <v>5778622490</v>
      </c>
      <c r="F71" s="5">
        <v>13360608147</v>
      </c>
      <c r="G71" s="5">
        <v>8277493357</v>
      </c>
      <c r="I71" s="5">
        <v>30207067392</v>
      </c>
      <c r="J71" s="5">
        <v>23242439543</v>
      </c>
      <c r="K71" s="5">
        <v>15988609120</v>
      </c>
      <c r="L71" s="5">
        <v>17007563191</v>
      </c>
      <c r="M71" s="5">
        <v>5860942953</v>
      </c>
    </row>
    <row r="72" spans="2:13" ht="15.5" x14ac:dyDescent="0.35">
      <c r="C72" t="s">
        <v>8</v>
      </c>
      <c r="D72" s="5">
        <v>3328582639</v>
      </c>
      <c r="E72" s="5">
        <v>5778622490</v>
      </c>
      <c r="F72" s="5">
        <v>13887206087</v>
      </c>
      <c r="G72" s="5">
        <v>8277493357</v>
      </c>
      <c r="I72" s="5">
        <v>30733665332</v>
      </c>
      <c r="J72" s="5">
        <v>25418523765</v>
      </c>
      <c r="K72" s="5">
        <v>15981105121</v>
      </c>
      <c r="L72" s="5">
        <v>17001722193</v>
      </c>
      <c r="M72" s="5">
        <v>5685075164</v>
      </c>
    </row>
    <row r="73" spans="2:13" ht="15.5" x14ac:dyDescent="0.35">
      <c r="C73" t="s">
        <v>92</v>
      </c>
      <c r="D73" s="5">
        <v>3328582639</v>
      </c>
      <c r="E73" s="5">
        <v>5778622490</v>
      </c>
      <c r="F73" s="5">
        <v>13360608147</v>
      </c>
      <c r="G73" s="5">
        <v>8277493357</v>
      </c>
      <c r="I73" s="5">
        <v>30207067392</v>
      </c>
      <c r="J73" s="5">
        <v>23242439543</v>
      </c>
      <c r="K73" s="5">
        <v>15988609120</v>
      </c>
      <c r="L73" s="5">
        <v>17007563191</v>
      </c>
      <c r="M73" s="5">
        <v>5860942953</v>
      </c>
    </row>
    <row r="74" spans="2:13" ht="15.5" x14ac:dyDescent="0.35">
      <c r="C74" t="s">
        <v>93</v>
      </c>
      <c r="D74" s="5">
        <v>3328582639</v>
      </c>
      <c r="E74" s="5">
        <v>5778622490</v>
      </c>
      <c r="F74" s="5">
        <v>13887206087</v>
      </c>
      <c r="G74" s="5">
        <v>8277493357</v>
      </c>
      <c r="I74" s="5">
        <v>30733665332</v>
      </c>
      <c r="J74" s="5">
        <v>25418523765</v>
      </c>
      <c r="K74" s="5">
        <v>15981105121</v>
      </c>
      <c r="L74" s="5">
        <v>17001722193</v>
      </c>
      <c r="M74" s="5">
        <v>5687458385</v>
      </c>
    </row>
    <row r="75" spans="2:13" ht="15.5" x14ac:dyDescent="0.35">
      <c r="C75" t="s">
        <v>94</v>
      </c>
      <c r="D75" s="5">
        <v>3328582639</v>
      </c>
      <c r="E75" s="5">
        <v>5778622490</v>
      </c>
      <c r="F75" s="5">
        <v>13887206087</v>
      </c>
      <c r="G75" s="5">
        <v>8277493357</v>
      </c>
      <c r="I75" s="5">
        <v>30733665332</v>
      </c>
      <c r="J75" s="5">
        <v>25418523765</v>
      </c>
      <c r="K75" s="5">
        <v>15981105121</v>
      </c>
      <c r="L75" s="5">
        <v>17001722193</v>
      </c>
      <c r="M75" s="5">
        <v>5687458385</v>
      </c>
    </row>
    <row r="77" spans="2:13" ht="15.5" x14ac:dyDescent="0.35">
      <c r="B77" t="s">
        <v>95</v>
      </c>
      <c r="C77" t="s">
        <v>96</v>
      </c>
    </row>
    <row r="78" spans="2:13" ht="15.5" x14ac:dyDescent="0.35">
      <c r="C78" t="s">
        <v>97</v>
      </c>
    </row>
    <row r="79" spans="2:13" ht="15.5" x14ac:dyDescent="0.35">
      <c r="C79" t="s">
        <v>20</v>
      </c>
      <c r="D79" s="5">
        <v>3516713455</v>
      </c>
      <c r="E79" s="5">
        <v>22700029185</v>
      </c>
      <c r="F79" s="5">
        <v>2925315849</v>
      </c>
      <c r="G79" s="5">
        <v>1499686376</v>
      </c>
      <c r="I79" s="5">
        <v>2925315849</v>
      </c>
      <c r="J79" s="5">
        <v>55180413252</v>
      </c>
      <c r="K79" s="5">
        <v>687958043</v>
      </c>
      <c r="L79" s="5">
        <v>2236199385</v>
      </c>
      <c r="M79" s="5">
        <v>3212675379</v>
      </c>
    </row>
    <row r="80" spans="2:13" ht="15.5" x14ac:dyDescent="0.35">
      <c r="C80" t="s">
        <v>98</v>
      </c>
      <c r="D80" s="5">
        <v>44973968193</v>
      </c>
      <c r="E80" s="5">
        <v>34600004312</v>
      </c>
      <c r="F80" s="5">
        <v>35610321313</v>
      </c>
      <c r="G80" s="5">
        <v>35934999473</v>
      </c>
      <c r="I80" s="5">
        <v>35610321313</v>
      </c>
      <c r="J80" s="5">
        <v>30563326968</v>
      </c>
      <c r="K80" s="5">
        <v>25646391794</v>
      </c>
      <c r="L80" s="5">
        <v>28103982397</v>
      </c>
      <c r="M80" s="5">
        <v>17829951179</v>
      </c>
    </row>
    <row r="81" spans="3:13" ht="15.5" x14ac:dyDescent="0.35">
      <c r="C81" t="s">
        <v>99</v>
      </c>
      <c r="G81" s="5">
        <v>267231400</v>
      </c>
      <c r="J81" s="5">
        <v>496650000</v>
      </c>
      <c r="K81" s="5">
        <v>1567288978</v>
      </c>
      <c r="L81" s="5">
        <v>124999989</v>
      </c>
      <c r="M81" s="5">
        <v>624999993</v>
      </c>
    </row>
    <row r="82" spans="3:13" ht="15.5" x14ac:dyDescent="0.35">
      <c r="C82" t="s">
        <v>247</v>
      </c>
      <c r="L82" s="5">
        <v>10945924556</v>
      </c>
    </row>
    <row r="83" spans="3:13" ht="15.5" x14ac:dyDescent="0.35">
      <c r="C83" t="s">
        <v>100</v>
      </c>
      <c r="D83" s="5">
        <v>44973968193</v>
      </c>
      <c r="E83" s="5">
        <v>34600004312</v>
      </c>
      <c r="F83" s="5">
        <v>35610321313</v>
      </c>
      <c r="G83" s="5">
        <v>35934999473</v>
      </c>
      <c r="I83" s="5">
        <v>35610321313</v>
      </c>
      <c r="J83" s="5">
        <v>30563326968</v>
      </c>
      <c r="K83" s="5">
        <v>25646391794</v>
      </c>
      <c r="L83" s="5">
        <v>28103982397</v>
      </c>
      <c r="M83" s="5">
        <v>17829951179</v>
      </c>
    </row>
    <row r="84" spans="3:13" ht="15.5" x14ac:dyDescent="0.35">
      <c r="C84" t="s">
        <v>101</v>
      </c>
      <c r="J84" s="5">
        <v>7854587344</v>
      </c>
      <c r="K84" s="5">
        <v>10672841787</v>
      </c>
      <c r="L84" s="5">
        <v>14989974052</v>
      </c>
      <c r="M84" s="5">
        <v>16751854577</v>
      </c>
    </row>
    <row r="85" spans="3:13" ht="15.5" x14ac:dyDescent="0.35">
      <c r="C85" t="s">
        <v>102</v>
      </c>
      <c r="J85" s="5">
        <v>7854587344</v>
      </c>
      <c r="K85" s="5">
        <v>10672841787</v>
      </c>
      <c r="L85" s="5">
        <v>14989974052</v>
      </c>
      <c r="M85" s="5">
        <v>16751854577</v>
      </c>
    </row>
    <row r="86" spans="3:13" ht="15.5" x14ac:dyDescent="0.35">
      <c r="C86" t="s">
        <v>103</v>
      </c>
      <c r="D86" s="5">
        <v>49977253888</v>
      </c>
      <c r="E86" s="5">
        <v>52568720175</v>
      </c>
      <c r="F86" s="5">
        <v>62221713714</v>
      </c>
      <c r="G86" s="5">
        <v>40130106116</v>
      </c>
      <c r="I86" s="5">
        <v>62221713714</v>
      </c>
      <c r="J86" s="5">
        <v>30803745551</v>
      </c>
      <c r="K86" s="5">
        <v>25550658183</v>
      </c>
      <c r="L86" s="5">
        <v>19947950999</v>
      </c>
      <c r="M86" s="5">
        <v>12301381422</v>
      </c>
    </row>
    <row r="87" spans="3:13" ht="15.5" x14ac:dyDescent="0.35">
      <c r="C87" t="s">
        <v>81</v>
      </c>
      <c r="D87" s="5">
        <v>6815669077</v>
      </c>
      <c r="E87" s="5">
        <v>6815669077</v>
      </c>
      <c r="F87" s="5">
        <v>6815669077</v>
      </c>
      <c r="G87" s="5">
        <v>5870304867</v>
      </c>
      <c r="I87" s="5">
        <v>6815669077</v>
      </c>
      <c r="J87" s="5">
        <v>5870304867</v>
      </c>
      <c r="K87" s="5">
        <v>7343078155</v>
      </c>
      <c r="L87" s="5">
        <v>6192406103</v>
      </c>
      <c r="M87" s="5">
        <v>5703404129</v>
      </c>
    </row>
    <row r="88" spans="3:13" ht="15.5" x14ac:dyDescent="0.35">
      <c r="C88" t="s">
        <v>104</v>
      </c>
      <c r="D88" s="5">
        <v>135328284341</v>
      </c>
      <c r="E88" s="5">
        <v>139250169593</v>
      </c>
      <c r="F88" s="5">
        <v>109225455525</v>
      </c>
      <c r="G88" s="5">
        <v>81718218819</v>
      </c>
      <c r="I88" s="5">
        <v>109225455525</v>
      </c>
      <c r="J88" s="5">
        <v>127402073115</v>
      </c>
      <c r="K88" s="5">
        <v>63525605237</v>
      </c>
      <c r="L88" s="5">
        <v>70841443773</v>
      </c>
      <c r="M88" s="5">
        <v>53011839432</v>
      </c>
    </row>
    <row r="89" spans="3:13" ht="15.5" x14ac:dyDescent="0.35">
      <c r="C89" t="s">
        <v>105</v>
      </c>
    </row>
    <row r="90" spans="3:13" ht="15.5" x14ac:dyDescent="0.35">
      <c r="C90" t="s">
        <v>108</v>
      </c>
      <c r="D90" s="5">
        <v>2108793941</v>
      </c>
      <c r="E90" s="5">
        <v>2108793941</v>
      </c>
      <c r="F90" s="5">
        <v>2108793941</v>
      </c>
      <c r="G90" s="5">
        <v>1900813815</v>
      </c>
      <c r="I90" s="5">
        <v>2108793941</v>
      </c>
      <c r="J90" s="5">
        <v>1900813815</v>
      </c>
      <c r="K90" s="5">
        <v>2594402762</v>
      </c>
      <c r="L90" s="5">
        <v>2271545653</v>
      </c>
      <c r="M90" s="5">
        <v>2026815936</v>
      </c>
    </row>
    <row r="91" spans="3:13" ht="15.5" x14ac:dyDescent="0.35">
      <c r="C91" t="s">
        <v>106</v>
      </c>
      <c r="D91" s="5">
        <v>257119756838</v>
      </c>
      <c r="E91" s="5">
        <v>256727988244</v>
      </c>
      <c r="F91" s="5">
        <v>218984846751</v>
      </c>
      <c r="G91" s="5">
        <v>225432956244</v>
      </c>
      <c r="I91" s="5">
        <v>218984846751</v>
      </c>
      <c r="J91" s="5">
        <v>161161255200</v>
      </c>
      <c r="K91" s="5">
        <v>143749742689</v>
      </c>
      <c r="L91" s="5">
        <v>99852616966</v>
      </c>
      <c r="M91" s="5">
        <v>22857995649</v>
      </c>
    </row>
    <row r="92" spans="3:13" ht="15.5" x14ac:dyDescent="0.35">
      <c r="C92" t="s">
        <v>107</v>
      </c>
      <c r="J92" s="5">
        <v>119075000</v>
      </c>
    </row>
    <row r="93" spans="3:13" ht="15.5" x14ac:dyDescent="0.35">
      <c r="C93" t="s">
        <v>109</v>
      </c>
      <c r="D93" s="5">
        <v>264483719640</v>
      </c>
      <c r="E93" s="5">
        <v>264021736687</v>
      </c>
      <c r="F93" s="5">
        <v>226488349584</v>
      </c>
      <c r="G93" s="5">
        <v>235858651987</v>
      </c>
      <c r="I93" s="5">
        <v>226488349584</v>
      </c>
      <c r="J93" s="5">
        <v>173588206306</v>
      </c>
      <c r="K93" s="5">
        <v>157851422677</v>
      </c>
      <c r="L93" s="5">
        <v>114919298958</v>
      </c>
      <c r="M93" s="5">
        <v>26112897295</v>
      </c>
    </row>
    <row r="94" spans="3:13" ht="15.5" x14ac:dyDescent="0.35">
      <c r="C94" t="s">
        <v>110</v>
      </c>
      <c r="D94" s="5">
        <v>399812003981</v>
      </c>
      <c r="E94" s="5">
        <v>403271906280</v>
      </c>
      <c r="F94" s="5">
        <v>335713805109</v>
      </c>
      <c r="G94" s="5">
        <v>317576870806</v>
      </c>
      <c r="I94" s="5">
        <v>335713805109</v>
      </c>
      <c r="J94" s="5">
        <v>300990279421</v>
      </c>
      <c r="K94" s="5">
        <v>221377027914</v>
      </c>
      <c r="L94" s="5">
        <v>185760742731</v>
      </c>
      <c r="M94" s="5">
        <v>79124736727</v>
      </c>
    </row>
    <row r="95" spans="3:13" ht="15.5" x14ac:dyDescent="0.35">
      <c r="C95" t="s">
        <v>111</v>
      </c>
    </row>
    <row r="96" spans="3:13" ht="15.5" x14ac:dyDescent="0.35">
      <c r="C96" t="s">
        <v>112</v>
      </c>
    </row>
    <row r="97" spans="3:13" ht="15.5" x14ac:dyDescent="0.35">
      <c r="C97" t="s">
        <v>113</v>
      </c>
      <c r="D97" s="5">
        <v>65035681666</v>
      </c>
      <c r="E97" s="5">
        <v>58431587893</v>
      </c>
      <c r="F97" s="5">
        <v>44522927199</v>
      </c>
      <c r="G97" s="5">
        <v>50621297692</v>
      </c>
      <c r="I97" s="5">
        <v>44522927199</v>
      </c>
      <c r="J97" s="5">
        <v>48958450243</v>
      </c>
      <c r="K97" s="5">
        <v>54061607398</v>
      </c>
      <c r="L97" s="5">
        <v>60088417748</v>
      </c>
      <c r="M97" s="5">
        <v>31986413012</v>
      </c>
    </row>
    <row r="98" spans="3:13" ht="15.5" x14ac:dyDescent="0.35">
      <c r="C98" t="s">
        <v>250</v>
      </c>
      <c r="D98" s="5">
        <v>6912315502</v>
      </c>
      <c r="F98" s="5">
        <v>2325945385</v>
      </c>
      <c r="G98" s="5">
        <v>11042282530</v>
      </c>
      <c r="I98" s="5">
        <v>2325945385</v>
      </c>
      <c r="J98" s="5">
        <v>9511353444</v>
      </c>
      <c r="K98" s="5">
        <v>8649263464</v>
      </c>
      <c r="L98" s="5">
        <v>9956904449</v>
      </c>
      <c r="M98" s="5">
        <v>2589696662</v>
      </c>
    </row>
    <row r="99" spans="3:13" ht="15.5" x14ac:dyDescent="0.35">
      <c r="C99" t="s">
        <v>114</v>
      </c>
    </row>
    <row r="100" spans="3:13" ht="15.5" x14ac:dyDescent="0.35">
      <c r="C100" t="s">
        <v>251</v>
      </c>
      <c r="D100" s="5">
        <v>12254702751</v>
      </c>
      <c r="E100" s="5">
        <v>14756737458</v>
      </c>
      <c r="F100" s="5">
        <v>14648241923</v>
      </c>
      <c r="G100" s="5">
        <v>16674118681</v>
      </c>
      <c r="I100" s="5">
        <v>14648241923</v>
      </c>
      <c r="J100" s="5">
        <v>11921111497</v>
      </c>
      <c r="K100" s="5">
        <v>22766149496</v>
      </c>
      <c r="L100" s="5">
        <v>22507842582</v>
      </c>
      <c r="M100" s="5">
        <v>14690569046</v>
      </c>
    </row>
    <row r="101" spans="3:13" ht="15.5" x14ac:dyDescent="0.35">
      <c r="C101" t="s">
        <v>115</v>
      </c>
    </row>
    <row r="102" spans="3:13" ht="15.5" x14ac:dyDescent="0.35">
      <c r="C102" t="s">
        <v>252</v>
      </c>
      <c r="G102" s="5">
        <v>267231400</v>
      </c>
      <c r="J102" s="5">
        <v>496650000</v>
      </c>
      <c r="K102" s="5">
        <v>1567288978</v>
      </c>
      <c r="L102" s="5">
        <v>11070924545</v>
      </c>
      <c r="M102" s="5">
        <v>624999993</v>
      </c>
    </row>
    <row r="103" spans="3:13" ht="15.5" x14ac:dyDescent="0.35">
      <c r="C103" t="s">
        <v>117</v>
      </c>
      <c r="D103" s="5">
        <v>637216202</v>
      </c>
      <c r="E103" s="5">
        <v>472538236</v>
      </c>
      <c r="F103" s="5">
        <v>449656194</v>
      </c>
      <c r="G103" s="5">
        <v>365198269</v>
      </c>
      <c r="I103" s="5">
        <v>449656194</v>
      </c>
      <c r="J103" s="5">
        <v>470643491</v>
      </c>
      <c r="K103" s="5">
        <v>332038426</v>
      </c>
      <c r="L103" s="5">
        <v>179662500</v>
      </c>
    </row>
    <row r="104" spans="3:13" ht="15.5" x14ac:dyDescent="0.35">
      <c r="C104" t="s">
        <v>116</v>
      </c>
      <c r="D104" s="5">
        <v>1734505465</v>
      </c>
      <c r="E104" s="5">
        <v>5629850585</v>
      </c>
      <c r="F104" s="5">
        <v>4547205051</v>
      </c>
      <c r="G104" s="5">
        <v>2372333913</v>
      </c>
      <c r="I104" s="5">
        <v>4547205051</v>
      </c>
      <c r="J104" s="5">
        <v>7315033537</v>
      </c>
      <c r="K104" s="5">
        <v>4739584784</v>
      </c>
      <c r="L104" s="5">
        <v>8160027130</v>
      </c>
      <c r="M104" s="5">
        <v>4283988081</v>
      </c>
    </row>
    <row r="105" spans="3:13" ht="15.5" x14ac:dyDescent="0.35">
      <c r="C105" t="s">
        <v>322</v>
      </c>
    </row>
    <row r="106" spans="3:13" ht="15.5" x14ac:dyDescent="0.35">
      <c r="C106" t="s">
        <v>120</v>
      </c>
      <c r="D106" s="5">
        <v>131057741311</v>
      </c>
      <c r="E106" s="5">
        <v>139370613663</v>
      </c>
      <c r="F106" s="5">
        <v>99151062151</v>
      </c>
      <c r="G106" s="5">
        <v>92390801343</v>
      </c>
      <c r="I106" s="5">
        <v>99151062151</v>
      </c>
      <c r="J106" s="5">
        <v>89211583503</v>
      </c>
      <c r="K106" s="5">
        <v>94688515364</v>
      </c>
      <c r="L106" s="5">
        <v>69085047301</v>
      </c>
      <c r="M106" s="5">
        <v>11625440434</v>
      </c>
    </row>
    <row r="107" spans="3:13" ht="15.5" x14ac:dyDescent="0.35">
      <c r="C107" t="s">
        <v>325</v>
      </c>
      <c r="D107" s="5">
        <v>37455528268</v>
      </c>
      <c r="E107" s="5">
        <v>37572461614</v>
      </c>
      <c r="F107" s="5">
        <v>22551878646</v>
      </c>
      <c r="G107" s="5">
        <v>19900132899</v>
      </c>
      <c r="I107" s="5">
        <v>22551878646</v>
      </c>
      <c r="J107" s="5">
        <v>19243658274</v>
      </c>
      <c r="K107" s="5">
        <v>16007282250</v>
      </c>
      <c r="L107" s="5">
        <v>8213056542</v>
      </c>
      <c r="M107" s="5">
        <v>9797159230</v>
      </c>
    </row>
    <row r="108" spans="3:13" ht="15.5" x14ac:dyDescent="0.35">
      <c r="C108" t="s">
        <v>122</v>
      </c>
      <c r="D108" s="5">
        <v>138443042365</v>
      </c>
      <c r="E108" s="5">
        <v>146520151718</v>
      </c>
      <c r="F108" s="5">
        <v>106336457131</v>
      </c>
      <c r="G108" s="5">
        <v>98419380642</v>
      </c>
      <c r="I108" s="5">
        <v>106336457131</v>
      </c>
      <c r="J108" s="5">
        <v>95696201513</v>
      </c>
      <c r="K108" s="5">
        <v>103777101283</v>
      </c>
      <c r="L108" s="5">
        <v>79615110871</v>
      </c>
      <c r="M108" s="5">
        <v>18082831796</v>
      </c>
    </row>
    <row r="109" spans="3:13" ht="15.5" x14ac:dyDescent="0.35">
      <c r="C109" t="s">
        <v>123</v>
      </c>
      <c r="D109" s="5">
        <v>138443042365</v>
      </c>
      <c r="E109" s="5">
        <v>146520151718</v>
      </c>
      <c r="F109" s="5">
        <v>106336457131</v>
      </c>
      <c r="G109" s="5">
        <v>98419380642</v>
      </c>
      <c r="I109" s="5">
        <v>106336457131</v>
      </c>
      <c r="J109" s="5">
        <v>95696201513</v>
      </c>
      <c r="K109" s="5">
        <v>103777101283</v>
      </c>
      <c r="L109" s="5">
        <v>79615110871</v>
      </c>
      <c r="M109" s="5">
        <v>18082831796</v>
      </c>
    </row>
    <row r="110" spans="3:13" ht="15.5" x14ac:dyDescent="0.35">
      <c r="C110" t="s">
        <v>119</v>
      </c>
    </row>
    <row r="111" spans="3:13" ht="15.5" x14ac:dyDescent="0.35">
      <c r="C111" t="s">
        <v>121</v>
      </c>
      <c r="D111" s="5">
        <v>131627373288</v>
      </c>
      <c r="E111" s="5">
        <v>139704482641</v>
      </c>
      <c r="F111" s="5">
        <v>99520788054</v>
      </c>
      <c r="G111" s="5">
        <v>92549075775</v>
      </c>
      <c r="I111" s="5">
        <v>99520788054</v>
      </c>
      <c r="J111" s="5">
        <v>89825896646</v>
      </c>
      <c r="K111" s="5">
        <v>96434023128</v>
      </c>
      <c r="L111" s="5">
        <v>73422704768</v>
      </c>
      <c r="M111" s="5">
        <v>12379427667</v>
      </c>
    </row>
    <row r="112" spans="3:13" ht="15.5" x14ac:dyDescent="0.35">
      <c r="C112" t="s">
        <v>124</v>
      </c>
      <c r="D112" s="5">
        <v>203478724031</v>
      </c>
      <c r="E112" s="5">
        <v>204951739611</v>
      </c>
      <c r="F112" s="5">
        <v>150859384330</v>
      </c>
      <c r="G112" s="5">
        <v>149040678334</v>
      </c>
      <c r="I112" s="5">
        <v>150859384330</v>
      </c>
      <c r="J112" s="5">
        <v>144654651756</v>
      </c>
      <c r="K112" s="5">
        <v>157838708681</v>
      </c>
      <c r="L112" s="5">
        <v>139703528619</v>
      </c>
      <c r="M112" s="5">
        <v>50069244808</v>
      </c>
    </row>
    <row r="113" spans="2:13" ht="15.5" x14ac:dyDescent="0.35">
      <c r="C113" t="s">
        <v>125</v>
      </c>
    </row>
    <row r="114" spans="2:13" ht="15.5" x14ac:dyDescent="0.35">
      <c r="C114" t="s">
        <v>126</v>
      </c>
      <c r="D114" s="5">
        <v>70465155275</v>
      </c>
      <c r="E114" s="5">
        <v>70300167975</v>
      </c>
      <c r="F114" s="5">
        <v>68553094475</v>
      </c>
      <c r="G114" s="5">
        <v>68000589425</v>
      </c>
      <c r="I114" s="5">
        <v>68553094475</v>
      </c>
      <c r="J114" s="5">
        <v>68000000000</v>
      </c>
      <c r="K114" s="5">
        <v>51000000000</v>
      </c>
      <c r="L114" s="5">
        <v>7500000000</v>
      </c>
      <c r="M114" s="5">
        <v>7500000000</v>
      </c>
    </row>
    <row r="115" spans="2:13" ht="15.5" x14ac:dyDescent="0.35">
      <c r="C115" t="s">
        <v>127</v>
      </c>
      <c r="D115" s="5">
        <v>58760312602</v>
      </c>
      <c r="E115" s="5">
        <v>58199355782</v>
      </c>
      <c r="F115" s="5">
        <v>52259305882</v>
      </c>
      <c r="G115" s="5">
        <v>50380788712</v>
      </c>
      <c r="I115" s="5">
        <v>52259305882</v>
      </c>
      <c r="J115" s="5">
        <v>50378784667</v>
      </c>
    </row>
    <row r="116" spans="2:13" ht="15.5" x14ac:dyDescent="0.35">
      <c r="C116" t="s">
        <v>128</v>
      </c>
      <c r="D116" s="5">
        <v>67107812073</v>
      </c>
      <c r="E116" s="5">
        <v>69820642912</v>
      </c>
      <c r="F116" s="5">
        <v>64042020422</v>
      </c>
      <c r="G116" s="5">
        <v>50154814335</v>
      </c>
      <c r="I116" s="5">
        <v>64042020422</v>
      </c>
      <c r="J116" s="5">
        <v>37956842998</v>
      </c>
      <c r="K116" s="5">
        <v>12538319233</v>
      </c>
      <c r="L116" s="5">
        <v>38557214112</v>
      </c>
      <c r="M116" s="5">
        <v>21555491919</v>
      </c>
    </row>
    <row r="117" spans="2:13" ht="15.5" x14ac:dyDescent="0.35">
      <c r="C117" t="s">
        <v>257</v>
      </c>
      <c r="D117" s="5">
        <v>300000000</v>
      </c>
      <c r="E117" s="5">
        <v>200000000</v>
      </c>
      <c r="F117" s="5">
        <v>200000000</v>
      </c>
      <c r="G117" s="5">
        <v>200000000</v>
      </c>
      <c r="I117" s="5">
        <v>200000000</v>
      </c>
      <c r="J117" s="5">
        <v>100000000</v>
      </c>
      <c r="K117" s="5">
        <v>100000000</v>
      </c>
    </row>
    <row r="118" spans="2:13" ht="15.5" x14ac:dyDescent="0.35">
      <c r="C118" t="s">
        <v>258</v>
      </c>
      <c r="D118" s="5">
        <v>66807812073</v>
      </c>
      <c r="E118" s="5">
        <v>69620642912</v>
      </c>
      <c r="F118" s="5">
        <v>63842020422</v>
      </c>
      <c r="G118" s="5">
        <v>49954814335</v>
      </c>
      <c r="I118" s="5">
        <v>63842020422</v>
      </c>
      <c r="J118" s="5">
        <v>37856842998</v>
      </c>
      <c r="K118" s="5">
        <v>12438319233</v>
      </c>
      <c r="L118" s="5">
        <v>38557214112</v>
      </c>
      <c r="M118" s="5">
        <v>21555491919</v>
      </c>
    </row>
    <row r="119" spans="2:13" ht="15.5" x14ac:dyDescent="0.35">
      <c r="C119" t="s">
        <v>259</v>
      </c>
      <c r="D119" s="5">
        <v>67107812073</v>
      </c>
      <c r="E119" s="5">
        <v>69820642912</v>
      </c>
      <c r="F119" s="5">
        <v>64042020422</v>
      </c>
      <c r="G119" s="5">
        <v>50154814335</v>
      </c>
      <c r="I119" s="5">
        <v>64042020422</v>
      </c>
      <c r="J119" s="5">
        <v>37956842998</v>
      </c>
      <c r="K119" s="5">
        <v>12538319233</v>
      </c>
      <c r="L119" s="5">
        <v>38557214112</v>
      </c>
      <c r="M119" s="5">
        <v>21555491919</v>
      </c>
    </row>
    <row r="120" spans="2:13" ht="15.5" x14ac:dyDescent="0.35">
      <c r="C120" t="s">
        <v>260</v>
      </c>
    </row>
    <row r="121" spans="2:13" ht="15.5" x14ac:dyDescent="0.35">
      <c r="C121" t="s">
        <v>10</v>
      </c>
      <c r="D121" s="5">
        <v>196333279950</v>
      </c>
      <c r="E121" s="5">
        <v>198320166669</v>
      </c>
      <c r="F121" s="5">
        <v>184854420779</v>
      </c>
      <c r="G121" s="5">
        <v>168536192472</v>
      </c>
      <c r="I121" s="5">
        <v>184854420779</v>
      </c>
      <c r="J121" s="5">
        <v>156335627665</v>
      </c>
      <c r="K121" s="5">
        <v>63538319233</v>
      </c>
      <c r="L121" s="5">
        <v>46057214112</v>
      </c>
      <c r="M121" s="5">
        <v>29055491919</v>
      </c>
    </row>
    <row r="122" spans="2:13" ht="15.5" x14ac:dyDescent="0.35">
      <c r="C122" t="s">
        <v>129</v>
      </c>
      <c r="D122" s="5">
        <v>399812003981</v>
      </c>
      <c r="E122" s="5">
        <v>403271906280</v>
      </c>
      <c r="F122" s="5">
        <v>335713805109</v>
      </c>
      <c r="G122" s="5">
        <v>317576870806</v>
      </c>
      <c r="I122" s="5">
        <v>335713805109</v>
      </c>
      <c r="J122" s="5">
        <v>300990279421</v>
      </c>
      <c r="K122" s="5">
        <v>221377027914</v>
      </c>
      <c r="L122" s="5">
        <v>185760742731</v>
      </c>
      <c r="M122" s="5">
        <v>79124736727</v>
      </c>
    </row>
    <row r="123" spans="2:13" ht="15.5" x14ac:dyDescent="0.35">
      <c r="C123" t="s">
        <v>130</v>
      </c>
      <c r="D123" s="5">
        <v>2812006719</v>
      </c>
      <c r="E123" s="5">
        <v>2812006719</v>
      </c>
      <c r="F123" s="5">
        <v>2742123779</v>
      </c>
      <c r="G123" s="5">
        <v>2720023577</v>
      </c>
      <c r="I123" s="5">
        <v>2742123779</v>
      </c>
      <c r="J123" s="5">
        <v>2720000000</v>
      </c>
      <c r="K123" s="5">
        <v>51000000</v>
      </c>
      <c r="L123" s="5">
        <v>7500000</v>
      </c>
      <c r="M123" s="5">
        <v>7500000</v>
      </c>
    </row>
    <row r="125" spans="2:13" ht="15.5" x14ac:dyDescent="0.35">
      <c r="B125" t="s">
        <v>131</v>
      </c>
      <c r="C125" t="s">
        <v>132</v>
      </c>
      <c r="D125" s="5">
        <v>7585198847</v>
      </c>
      <c r="E125" s="5">
        <v>3445837864</v>
      </c>
      <c r="F125" s="5">
        <v>-2614505079</v>
      </c>
      <c r="G125" s="5">
        <v>12727450125</v>
      </c>
      <c r="I125" s="5">
        <v>15492543510</v>
      </c>
      <c r="J125" s="5">
        <v>13897853114</v>
      </c>
      <c r="K125" s="5">
        <v>25476800472</v>
      </c>
      <c r="L125" s="5">
        <v>13486138077</v>
      </c>
      <c r="M125" s="5">
        <v>8489277786</v>
      </c>
    </row>
    <row r="126" spans="2:13" ht="15.5" x14ac:dyDescent="0.35">
      <c r="C126" t="s">
        <v>363</v>
      </c>
      <c r="D126" s="5">
        <v>72638593840</v>
      </c>
      <c r="E126" s="5">
        <v>95632824508</v>
      </c>
      <c r="F126" s="5">
        <v>152774049438</v>
      </c>
      <c r="G126" s="5">
        <v>78208292158</v>
      </c>
      <c r="I126" s="5">
        <v>371119650371</v>
      </c>
      <c r="J126" s="5">
        <v>261999988194</v>
      </c>
      <c r="K126" s="5">
        <v>240247762948</v>
      </c>
      <c r="L126" s="5">
        <v>179648629040</v>
      </c>
      <c r="M126" s="5">
        <v>126873141019</v>
      </c>
    </row>
    <row r="127" spans="2:13" ht="15.5" x14ac:dyDescent="0.35">
      <c r="C127" t="s">
        <v>364</v>
      </c>
      <c r="D127" s="5">
        <v>-44744216252</v>
      </c>
      <c r="E127" s="5">
        <v>-76530178107</v>
      </c>
      <c r="F127" s="5">
        <v>-111476153109</v>
      </c>
      <c r="G127" s="5">
        <v>-47103739094</v>
      </c>
      <c r="I127" s="5">
        <v>-258204721404</v>
      </c>
      <c r="J127" s="5">
        <v>-183328439115</v>
      </c>
      <c r="K127" s="5">
        <v>-162745855659</v>
      </c>
      <c r="L127" s="5">
        <v>-128745355731</v>
      </c>
      <c r="M127" s="5">
        <v>-93050973648</v>
      </c>
    </row>
    <row r="128" spans="2:13" ht="15.5" x14ac:dyDescent="0.35">
      <c r="C128" t="s">
        <v>365</v>
      </c>
      <c r="D128" s="5">
        <v>-11623477314</v>
      </c>
      <c r="E128" s="5">
        <v>-14922972241</v>
      </c>
      <c r="F128" s="5">
        <v>-40077659230</v>
      </c>
      <c r="G128" s="5">
        <v>-13578170238</v>
      </c>
      <c r="I128" s="5">
        <v>-78064461434</v>
      </c>
      <c r="J128" s="5">
        <v>-41592823853</v>
      </c>
      <c r="K128" s="5">
        <v>-35346574941</v>
      </c>
      <c r="L128" s="5">
        <v>-25337796266</v>
      </c>
      <c r="M128" s="5">
        <v>-16118565020</v>
      </c>
    </row>
    <row r="129" spans="3:13" ht="15.5" x14ac:dyDescent="0.35">
      <c r="C129" t="s">
        <v>557</v>
      </c>
      <c r="D129" s="5">
        <v>-3301456101</v>
      </c>
      <c r="E129" s="5">
        <v>9431969235</v>
      </c>
      <c r="F129" s="5">
        <v>241165644</v>
      </c>
      <c r="G129" s="5">
        <v>3311481419</v>
      </c>
      <c r="I129" s="5">
        <v>2339485807</v>
      </c>
      <c r="J129" s="5">
        <v>-8064630548</v>
      </c>
      <c r="K129" s="5">
        <v>1969938956</v>
      </c>
    </row>
    <row r="130" spans="3:13" ht="15.5" x14ac:dyDescent="0.35">
      <c r="C130" t="s">
        <v>845</v>
      </c>
      <c r="K130" s="5">
        <v>-181000000</v>
      </c>
      <c r="L130" s="5">
        <v>-8833893665</v>
      </c>
      <c r="M130" s="5">
        <v>-6571197506</v>
      </c>
    </row>
    <row r="131" spans="3:13" ht="15.5" x14ac:dyDescent="0.35">
      <c r="C131" t="s">
        <v>614</v>
      </c>
      <c r="D131" s="5">
        <v>-3081670</v>
      </c>
      <c r="E131" s="5">
        <v>18145063</v>
      </c>
      <c r="F131" s="5">
        <v>28597296</v>
      </c>
      <c r="G131" s="5">
        <v>231496</v>
      </c>
      <c r="I131" s="5">
        <v>172469515</v>
      </c>
      <c r="J131" s="5">
        <v>222003495</v>
      </c>
      <c r="K131" s="5">
        <v>57967303</v>
      </c>
      <c r="L131" s="5">
        <v>8621127</v>
      </c>
      <c r="M131" s="5">
        <v>21759487</v>
      </c>
    </row>
    <row r="132" spans="3:13" ht="15.5" x14ac:dyDescent="0.35">
      <c r="C132" t="s">
        <v>366</v>
      </c>
      <c r="D132" s="5">
        <v>-4516379076</v>
      </c>
      <c r="E132" s="5">
        <v>-4315036421</v>
      </c>
      <c r="F132" s="5">
        <v>-2239735757</v>
      </c>
      <c r="G132" s="5">
        <v>-3312234910</v>
      </c>
      <c r="I132" s="5">
        <v>-11051627291</v>
      </c>
      <c r="J132" s="5">
        <v>-9897964680</v>
      </c>
      <c r="K132" s="5">
        <v>-10165967049</v>
      </c>
      <c r="L132" s="5">
        <v>-2837963067</v>
      </c>
      <c r="M132" s="5">
        <v>-2354438667</v>
      </c>
    </row>
    <row r="133" spans="3:13" ht="15.5" x14ac:dyDescent="0.35">
      <c r="C133" t="s">
        <v>482</v>
      </c>
      <c r="D133" s="5">
        <v>-864784580</v>
      </c>
      <c r="E133" s="5">
        <v>-5868914173</v>
      </c>
      <c r="F133" s="5">
        <v>-1864769361</v>
      </c>
      <c r="G133" s="5">
        <v>-4798410706</v>
      </c>
      <c r="I133" s="5">
        <v>-10818252054</v>
      </c>
      <c r="J133" s="5">
        <v>-5440280379</v>
      </c>
      <c r="K133" s="5">
        <v>-8359471086</v>
      </c>
      <c r="L133" s="5">
        <v>-416103361</v>
      </c>
      <c r="M133" s="5">
        <v>-310447879</v>
      </c>
    </row>
    <row r="134" spans="3:13" ht="15.5" x14ac:dyDescent="0.35">
      <c r="C134" t="s">
        <v>139</v>
      </c>
      <c r="D134" s="5">
        <v>77596119007</v>
      </c>
      <c r="E134" s="5">
        <v>-18410246514</v>
      </c>
      <c r="F134" s="5">
        <v>2729696576</v>
      </c>
      <c r="G134" s="5">
        <v>1644745234</v>
      </c>
      <c r="I134" s="5">
        <v>4270702664</v>
      </c>
      <c r="J134" s="5">
        <v>72203733389</v>
      </c>
      <c r="K134" s="5">
        <v>21964722841</v>
      </c>
      <c r="L134" s="5">
        <v>66880124167</v>
      </c>
      <c r="M134" s="5">
        <v>-8361576355</v>
      </c>
    </row>
    <row r="135" spans="3:13" ht="15.5" x14ac:dyDescent="0.35">
      <c r="C135" t="s">
        <v>140</v>
      </c>
      <c r="D135" s="5">
        <v>-25923731500</v>
      </c>
      <c r="E135" s="5">
        <v>-43701780098</v>
      </c>
      <c r="F135" s="5">
        <v>1310437976</v>
      </c>
      <c r="G135" s="5">
        <v>-14314543085</v>
      </c>
      <c r="I135" s="5">
        <v>-72018343577</v>
      </c>
      <c r="J135" s="5">
        <v>-31609131294</v>
      </c>
      <c r="K135" s="5">
        <v>-48989764655</v>
      </c>
      <c r="L135" s="5">
        <v>-81342738238</v>
      </c>
      <c r="M135" s="5">
        <v>-1068002045</v>
      </c>
    </row>
    <row r="136" spans="3:13" ht="15.5" x14ac:dyDescent="0.35">
      <c r="C136" t="s">
        <v>143</v>
      </c>
      <c r="D136" s="5">
        <v>25131780098</v>
      </c>
      <c r="E136" s="5">
        <v>-43701780098</v>
      </c>
      <c r="F136" s="5">
        <v>1296537844</v>
      </c>
      <c r="G136" s="5">
        <v>-18217681378</v>
      </c>
      <c r="I136" s="5">
        <v>-72018343577</v>
      </c>
      <c r="J136" s="5">
        <v>-28479231294</v>
      </c>
      <c r="K136" s="5">
        <v>-48989764655</v>
      </c>
      <c r="L136" s="5">
        <v>-80116070555</v>
      </c>
      <c r="M136" s="5">
        <v>-568002045</v>
      </c>
    </row>
    <row r="137" spans="3:13" ht="15.5" x14ac:dyDescent="0.35">
      <c r="C137" t="s">
        <v>1475</v>
      </c>
      <c r="D137" s="5">
        <v>-51055511598</v>
      </c>
      <c r="F137" s="5">
        <v>80567815</v>
      </c>
      <c r="G137" s="5">
        <v>3836470610</v>
      </c>
      <c r="J137" s="5">
        <v>-3000000000</v>
      </c>
    </row>
    <row r="138" spans="3:13" ht="15.5" x14ac:dyDescent="0.35">
      <c r="C138" t="s">
        <v>1605</v>
      </c>
      <c r="F138" s="5">
        <v>-66667683</v>
      </c>
      <c r="G138" s="5">
        <v>66667683</v>
      </c>
    </row>
    <row r="139" spans="3:13" ht="15.5" x14ac:dyDescent="0.35">
      <c r="C139" t="s">
        <v>1606</v>
      </c>
      <c r="L139" s="5">
        <v>-1226667683</v>
      </c>
    </row>
    <row r="140" spans="3:13" ht="15.5" x14ac:dyDescent="0.35">
      <c r="C140" t="s">
        <v>1607</v>
      </c>
      <c r="J140" s="5">
        <v>-129900000</v>
      </c>
      <c r="M140" s="5">
        <v>-500000000</v>
      </c>
    </row>
    <row r="141" spans="3:13" ht="15.5" x14ac:dyDescent="0.35">
      <c r="C141" t="s">
        <v>148</v>
      </c>
      <c r="D141" s="5">
        <v>77596119007</v>
      </c>
      <c r="E141" s="5">
        <v>-18410246514</v>
      </c>
      <c r="F141" s="5">
        <v>2729696576</v>
      </c>
      <c r="G141" s="5">
        <v>1644745234</v>
      </c>
      <c r="I141" s="5">
        <v>4270702664</v>
      </c>
      <c r="J141" s="5">
        <v>72203733389</v>
      </c>
      <c r="K141" s="5">
        <v>21964722841</v>
      </c>
      <c r="L141" s="5">
        <v>66880124167</v>
      </c>
      <c r="M141" s="5">
        <v>-8361576355</v>
      </c>
    </row>
    <row r="142" spans="3:13" ht="15.5" x14ac:dyDescent="0.35">
      <c r="C142" t="s">
        <v>334</v>
      </c>
      <c r="D142" s="5">
        <v>78440902084</v>
      </c>
      <c r="F142" s="5">
        <v>11500000000</v>
      </c>
      <c r="G142" s="5">
        <v>13062875000</v>
      </c>
      <c r="I142" s="5">
        <v>33561375000</v>
      </c>
      <c r="J142" s="5">
        <v>20303538323</v>
      </c>
      <c r="K142" s="5">
        <v>79729683111</v>
      </c>
      <c r="L142" s="5">
        <v>73984462996</v>
      </c>
      <c r="M142" s="5">
        <v>6558837995</v>
      </c>
    </row>
    <row r="143" spans="3:13" ht="15.5" x14ac:dyDescent="0.35">
      <c r="C143" t="s">
        <v>459</v>
      </c>
      <c r="I143" s="5">
        <v>1276317686</v>
      </c>
      <c r="J143" s="5">
        <v>8141899200</v>
      </c>
      <c r="K143" s="5">
        <v>24487500000</v>
      </c>
      <c r="L143" s="5">
        <v>12207805077</v>
      </c>
    </row>
    <row r="144" spans="3:13" ht="15.5" x14ac:dyDescent="0.35">
      <c r="C144" t="s">
        <v>455</v>
      </c>
    </row>
    <row r="145" spans="2:13" ht="15.5" x14ac:dyDescent="0.35">
      <c r="C145" t="s">
        <v>1608</v>
      </c>
      <c r="D145" s="5">
        <v>725944120</v>
      </c>
      <c r="E145" s="5">
        <v>7687123400</v>
      </c>
      <c r="F145" s="5">
        <v>2431022220</v>
      </c>
      <c r="G145" s="5">
        <v>2593470</v>
      </c>
      <c r="I145" s="5">
        <v>2433615690</v>
      </c>
    </row>
    <row r="146" spans="2:13" ht="15.5" x14ac:dyDescent="0.35">
      <c r="C146" t="s">
        <v>1451</v>
      </c>
      <c r="J146" s="5">
        <v>71400000000</v>
      </c>
      <c r="K146" s="5">
        <v>1500000000</v>
      </c>
    </row>
    <row r="147" spans="2:13" ht="15.5" x14ac:dyDescent="0.35">
      <c r="C147" t="s">
        <v>1096</v>
      </c>
      <c r="F147" s="5">
        <v>-1530929086</v>
      </c>
      <c r="G147" s="5">
        <v>1530929086</v>
      </c>
      <c r="J147" s="5">
        <v>862089980</v>
      </c>
      <c r="L147" s="5">
        <v>7367207787</v>
      </c>
    </row>
    <row r="148" spans="2:13" ht="15.5" x14ac:dyDescent="0.35">
      <c r="C148" t="s">
        <v>335</v>
      </c>
      <c r="D148" s="5">
        <v>6912315502</v>
      </c>
      <c r="E148" s="5">
        <v>-2325945385</v>
      </c>
      <c r="F148" s="5">
        <v>-7185408059</v>
      </c>
      <c r="G148" s="5">
        <v>644512757</v>
      </c>
      <c r="I148" s="5">
        <v>-7185408059</v>
      </c>
      <c r="K148" s="5">
        <v>-1307640985</v>
      </c>
    </row>
    <row r="149" spans="2:13" ht="15.5" x14ac:dyDescent="0.35">
      <c r="C149" t="s">
        <v>1609</v>
      </c>
      <c r="D149" s="5">
        <v>-161640920</v>
      </c>
      <c r="E149" s="5">
        <v>-906054052</v>
      </c>
      <c r="F149" s="5">
        <v>-404372957</v>
      </c>
      <c r="G149" s="5">
        <v>-356146649</v>
      </c>
      <c r="I149" s="5">
        <v>-1795628235</v>
      </c>
      <c r="J149" s="5">
        <v>-3134427066</v>
      </c>
      <c r="K149" s="5">
        <v>-4878776080</v>
      </c>
      <c r="L149" s="5">
        <v>-5932842264</v>
      </c>
      <c r="M149" s="5">
        <v>-2288919757</v>
      </c>
    </row>
    <row r="150" spans="2:13" ht="15.5" x14ac:dyDescent="0.35">
      <c r="C150" t="s">
        <v>1610</v>
      </c>
      <c r="K150" s="5">
        <v>-31667395737</v>
      </c>
      <c r="M150" s="5">
        <v>-11251854577</v>
      </c>
    </row>
    <row r="151" spans="2:13" ht="15.5" x14ac:dyDescent="0.35">
      <c r="C151" t="s">
        <v>337</v>
      </c>
      <c r="J151" s="5">
        <v>-3840215333</v>
      </c>
    </row>
    <row r="152" spans="2:13" ht="15.5" x14ac:dyDescent="0.35">
      <c r="C152" t="s">
        <v>338</v>
      </c>
      <c r="G152" s="5">
        <v>-4648487908</v>
      </c>
      <c r="I152" s="5">
        <v>-4648487908</v>
      </c>
    </row>
    <row r="153" spans="2:13" ht="15.5" x14ac:dyDescent="0.35">
      <c r="C153" t="s">
        <v>1611</v>
      </c>
      <c r="D153" s="5">
        <v>-8321401779</v>
      </c>
      <c r="E153" s="5">
        <v>-22865370477</v>
      </c>
      <c r="F153" s="5">
        <v>-2080615542</v>
      </c>
      <c r="G153" s="5">
        <v>-8591530522</v>
      </c>
      <c r="I153" s="5">
        <v>-19371081510</v>
      </c>
      <c r="J153" s="5">
        <v>-21529151715</v>
      </c>
      <c r="K153" s="5">
        <v>-45898647468</v>
      </c>
      <c r="L153" s="5">
        <v>-20746509429</v>
      </c>
      <c r="M153" s="5">
        <v>-1379640016</v>
      </c>
    </row>
    <row r="154" spans="2:13" ht="15.5" x14ac:dyDescent="0.35">
      <c r="C154" t="s">
        <v>157</v>
      </c>
      <c r="D154" s="5">
        <v>-19183315730</v>
      </c>
      <c r="E154" s="5">
        <v>19774713336</v>
      </c>
      <c r="F154" s="5">
        <v>1425629473</v>
      </c>
      <c r="G154" s="5">
        <v>57652274</v>
      </c>
      <c r="I154" s="5">
        <v>-52255097403</v>
      </c>
      <c r="J154" s="5">
        <v>54492455209</v>
      </c>
      <c r="K154" s="5">
        <v>-1548241342</v>
      </c>
      <c r="L154" s="5">
        <v>-976475994</v>
      </c>
      <c r="M154" s="5">
        <v>-940300614</v>
      </c>
    </row>
    <row r="155" spans="2:13" ht="15.5" x14ac:dyDescent="0.35">
      <c r="C155" t="s">
        <v>1388</v>
      </c>
      <c r="M155" s="5">
        <v>1139013548</v>
      </c>
    </row>
    <row r="156" spans="2:13" ht="15.5" x14ac:dyDescent="0.35">
      <c r="C156" t="s">
        <v>158</v>
      </c>
      <c r="E156" s="5">
        <v>2925315849</v>
      </c>
      <c r="I156" s="5">
        <v>55180413252</v>
      </c>
      <c r="J156" s="5">
        <v>687958043</v>
      </c>
      <c r="K156" s="5">
        <v>2236199385</v>
      </c>
      <c r="L156" s="5">
        <v>3212675379</v>
      </c>
      <c r="M156" s="5">
        <v>3013962445</v>
      </c>
    </row>
    <row r="157" spans="2:13" ht="15.5" x14ac:dyDescent="0.35">
      <c r="C157" t="s">
        <v>159</v>
      </c>
      <c r="D157" s="5">
        <v>-19183315730</v>
      </c>
      <c r="E157" s="5">
        <v>22700029185</v>
      </c>
      <c r="F157" s="5">
        <v>1425629473</v>
      </c>
      <c r="G157" s="5">
        <v>57652274</v>
      </c>
      <c r="I157" s="5">
        <v>2925315849</v>
      </c>
      <c r="J157" s="5">
        <v>55180413252</v>
      </c>
      <c r="K157" s="5">
        <v>687958043</v>
      </c>
      <c r="L157" s="5">
        <v>2236199385</v>
      </c>
      <c r="M157" s="5">
        <v>3212675379</v>
      </c>
    </row>
    <row r="159" spans="2:13" ht="15.5" x14ac:dyDescent="0.35">
      <c r="B159" t="s">
        <v>160</v>
      </c>
      <c r="C159" t="s">
        <v>12</v>
      </c>
      <c r="D159" s="5">
        <v>2810000000</v>
      </c>
      <c r="E159" s="5">
        <v>2810000000</v>
      </c>
      <c r="F159" s="5">
        <v>2740000000</v>
      </c>
      <c r="G159" s="5">
        <v>2720000000</v>
      </c>
      <c r="I159" s="5">
        <v>2740000000</v>
      </c>
      <c r="J159" s="5">
        <v>2720000000</v>
      </c>
      <c r="K159" s="5">
        <v>50000000</v>
      </c>
      <c r="L159" s="5">
        <v>10000000</v>
      </c>
      <c r="M159" s="5">
        <v>10000000</v>
      </c>
    </row>
    <row r="160" spans="2:13" ht="15.5" x14ac:dyDescent="0.35">
      <c r="C160" t="s">
        <v>161</v>
      </c>
      <c r="D160" s="6">
        <v>1.18</v>
      </c>
      <c r="E160" s="6">
        <v>2.0499999999999998</v>
      </c>
      <c r="F160" s="6">
        <v>4.87</v>
      </c>
      <c r="G160" s="6">
        <v>3.04</v>
      </c>
    </row>
    <row r="161" spans="3:7" ht="15.5" x14ac:dyDescent="0.35">
      <c r="C161" t="s">
        <v>162</v>
      </c>
      <c r="D161" s="6">
        <v>86.44</v>
      </c>
      <c r="E161" s="6">
        <v>56.59</v>
      </c>
      <c r="F161" s="6">
        <v>22.18</v>
      </c>
      <c r="G161" s="6">
        <v>34.54</v>
      </c>
    </row>
    <row r="162" spans="3:7" ht="15.5" x14ac:dyDescent="0.35">
      <c r="C162" t="s">
        <v>61</v>
      </c>
      <c r="D162" s="6">
        <v>3.46</v>
      </c>
      <c r="E162" s="6">
        <v>3.45</v>
      </c>
      <c r="F162" s="6">
        <v>2.0299999999999998</v>
      </c>
      <c r="G162" s="6">
        <v>3.5</v>
      </c>
    </row>
    <row r="163" spans="3:7" ht="15.5" x14ac:dyDescent="0.35">
      <c r="C163" t="s">
        <v>163</v>
      </c>
      <c r="D163" s="5">
        <v>13970000000</v>
      </c>
      <c r="E163" s="5">
        <v>15860000000</v>
      </c>
      <c r="F163" s="5">
        <v>22460000000</v>
      </c>
      <c r="G163" s="5">
        <v>18570000000</v>
      </c>
    </row>
    <row r="164" spans="3:7" ht="15.5" x14ac:dyDescent="0.35">
      <c r="C164" t="s">
        <v>164</v>
      </c>
      <c r="D164" s="6">
        <v>8.3000000000000001E-3</v>
      </c>
      <c r="E164" s="6">
        <v>1.43E-2</v>
      </c>
      <c r="F164" s="6">
        <v>3.9800000000000002E-2</v>
      </c>
      <c r="G164" s="6">
        <v>2.6099999999999998E-2</v>
      </c>
    </row>
    <row r="165" spans="3:7" ht="15.5" x14ac:dyDescent="0.35">
      <c r="C165" t="s">
        <v>165</v>
      </c>
      <c r="D165" s="6">
        <v>1.7000000000000001E-2</v>
      </c>
      <c r="E165" s="6">
        <v>2.9100000000000001E-2</v>
      </c>
      <c r="F165" s="6">
        <v>7.2300000000000003E-2</v>
      </c>
      <c r="G165" s="6">
        <v>4.9100000000000005E-2</v>
      </c>
    </row>
    <row r="166" spans="3:7" ht="15.5" x14ac:dyDescent="0.35">
      <c r="C166" t="s">
        <v>166</v>
      </c>
      <c r="D166" s="6">
        <v>1.9799999999999998E-2</v>
      </c>
      <c r="E166" s="6">
        <v>2.8799999999999999E-2</v>
      </c>
      <c r="F166" s="6">
        <v>5.8799999999999998E-2</v>
      </c>
      <c r="G166" s="6">
        <v>5.0199999999999995E-2</v>
      </c>
    </row>
    <row r="167" spans="3:7" ht="15.5" x14ac:dyDescent="0.35">
      <c r="C167" t="s">
        <v>167</v>
      </c>
      <c r="D167" s="6">
        <v>1.6</v>
      </c>
      <c r="E167" s="6">
        <v>2.31</v>
      </c>
      <c r="F167" s="6">
        <v>6.3</v>
      </c>
      <c r="G167" s="6">
        <v>4.08</v>
      </c>
    </row>
    <row r="168" spans="3:7" ht="15.5" x14ac:dyDescent="0.35">
      <c r="C168" t="s">
        <v>168</v>
      </c>
      <c r="D168" s="5">
        <v>196000000000</v>
      </c>
      <c r="E168" s="5">
        <v>198000000000</v>
      </c>
      <c r="F168" s="5">
        <v>185000000000</v>
      </c>
      <c r="G168" s="5">
        <v>169000000000</v>
      </c>
    </row>
    <row r="169" spans="3:7" ht="15.5" x14ac:dyDescent="0.35">
      <c r="C169" t="s">
        <v>169</v>
      </c>
      <c r="D169" s="6">
        <v>1.46</v>
      </c>
      <c r="E169" s="6">
        <v>1.64</v>
      </c>
      <c r="F169" s="6">
        <v>1.6</v>
      </c>
      <c r="G169" s="6">
        <v>1.69</v>
      </c>
    </row>
    <row r="170" spans="3:7" ht="15.5" x14ac:dyDescent="0.35">
      <c r="C170" t="s">
        <v>170</v>
      </c>
      <c r="D170" s="6">
        <v>69.819999999999993</v>
      </c>
      <c r="E170" s="6">
        <v>70.53</v>
      </c>
      <c r="F170" s="6">
        <v>67.41</v>
      </c>
      <c r="G170" s="6">
        <v>61.96</v>
      </c>
    </row>
    <row r="171" spans="3:7" ht="15.5" x14ac:dyDescent="0.35">
      <c r="C171" t="s">
        <v>171</v>
      </c>
      <c r="D171" s="6">
        <v>1.46</v>
      </c>
      <c r="E171" s="6">
        <v>1.64</v>
      </c>
      <c r="F171" s="6">
        <v>1.6</v>
      </c>
      <c r="G171" s="6">
        <v>1.69</v>
      </c>
    </row>
    <row r="172" spans="3:7" ht="15.5" x14ac:dyDescent="0.35">
      <c r="C172" t="s">
        <v>172</v>
      </c>
      <c r="D172" s="6">
        <v>69.819999999999993</v>
      </c>
      <c r="E172" s="6">
        <v>70.53</v>
      </c>
      <c r="F172" s="6">
        <v>67.41</v>
      </c>
      <c r="G172" s="6">
        <v>61.96</v>
      </c>
    </row>
    <row r="173" spans="3:7" ht="15.5" x14ac:dyDescent="0.35">
      <c r="C173" t="s">
        <v>173</v>
      </c>
      <c r="D173" s="5">
        <v>44000000000</v>
      </c>
      <c r="E173" s="5">
        <v>37000000000</v>
      </c>
      <c r="F173" s="5">
        <v>24000000000</v>
      </c>
      <c r="G173" s="5">
        <v>30000000000</v>
      </c>
    </row>
    <row r="174" spans="3:7" ht="15.5" x14ac:dyDescent="0.35">
      <c r="C174" t="s">
        <v>174</v>
      </c>
      <c r="D174" s="5">
        <v>131000000000</v>
      </c>
      <c r="E174" s="5">
        <v>139000000000</v>
      </c>
      <c r="F174" s="5">
        <v>99000000000</v>
      </c>
      <c r="G174" s="5">
        <v>92000000000</v>
      </c>
    </row>
    <row r="175" spans="3:7" ht="15.5" x14ac:dyDescent="0.35">
      <c r="C175" t="s">
        <v>175</v>
      </c>
      <c r="D175" s="5">
        <v>196000000000</v>
      </c>
      <c r="E175" s="5">
        <v>198000000000</v>
      </c>
      <c r="F175" s="5">
        <v>185000000000</v>
      </c>
      <c r="G175" s="5">
        <v>169000000000</v>
      </c>
    </row>
    <row r="176" spans="3:7" ht="15.5" x14ac:dyDescent="0.35">
      <c r="C176" t="s">
        <v>24</v>
      </c>
      <c r="D176" s="5">
        <v>175000000000</v>
      </c>
      <c r="E176" s="5">
        <v>177000000000</v>
      </c>
      <c r="F176" s="5">
        <v>123000000000</v>
      </c>
      <c r="G176" s="5">
        <v>123000000000</v>
      </c>
    </row>
    <row r="177" spans="3:13" ht="15.5" x14ac:dyDescent="0.35">
      <c r="C177" t="s">
        <v>21</v>
      </c>
      <c r="D177" s="5">
        <v>172000000000</v>
      </c>
      <c r="E177" s="5">
        <v>154000000000</v>
      </c>
      <c r="F177" s="5">
        <v>120000000000</v>
      </c>
      <c r="G177" s="5">
        <v>121000000000</v>
      </c>
    </row>
    <row r="178" spans="3:13" ht="15.5" x14ac:dyDescent="0.35">
      <c r="C178" t="s">
        <v>176</v>
      </c>
      <c r="D178" s="5">
        <v>70000000000</v>
      </c>
      <c r="E178" s="5">
        <v>81000000000</v>
      </c>
      <c r="F178" s="5">
        <v>65000000000</v>
      </c>
      <c r="G178" s="5">
        <v>31000000000</v>
      </c>
    </row>
    <row r="179" spans="3:13" ht="15.5" x14ac:dyDescent="0.35">
      <c r="C179" t="s">
        <v>177</v>
      </c>
      <c r="D179" s="5">
        <v>8000000000</v>
      </c>
      <c r="E179" s="5">
        <v>3000000000</v>
      </c>
      <c r="F179" s="5">
        <v>-3000000000</v>
      </c>
      <c r="G179" s="5">
        <v>13000000000</v>
      </c>
    </row>
    <row r="180" spans="3:13" ht="15.5" x14ac:dyDescent="0.35">
      <c r="C180" t="s">
        <v>178</v>
      </c>
      <c r="D180" s="5">
        <v>25000000000</v>
      </c>
      <c r="E180" s="5">
        <v>-44000000000</v>
      </c>
      <c r="F180" s="5">
        <v>1000000000</v>
      </c>
      <c r="G180" s="5">
        <v>-18000000000</v>
      </c>
    </row>
    <row r="181" spans="3:13" ht="15.5" x14ac:dyDescent="0.35">
      <c r="C181" t="s">
        <v>13</v>
      </c>
      <c r="D181" s="5">
        <v>33000000000</v>
      </c>
      <c r="E181" s="5">
        <v>-40000000000</v>
      </c>
      <c r="F181" s="5">
        <v>-1000000000</v>
      </c>
      <c r="G181" s="5">
        <v>-5000000000</v>
      </c>
    </row>
    <row r="182" spans="3:13" ht="15.5" x14ac:dyDescent="0.35">
      <c r="C182" t="s">
        <v>16</v>
      </c>
      <c r="D182" s="6">
        <v>11.63</v>
      </c>
      <c r="E182" s="6">
        <v>-14.32</v>
      </c>
      <c r="F182" s="6">
        <v>-0.48</v>
      </c>
      <c r="G182" s="6">
        <v>-2.02</v>
      </c>
    </row>
    <row r="183" spans="3:13" ht="15.5" x14ac:dyDescent="0.35">
      <c r="C183" t="s">
        <v>46</v>
      </c>
      <c r="I183" s="6">
        <v>11.02</v>
      </c>
      <c r="J183" s="6">
        <v>8.5500000000000007</v>
      </c>
      <c r="K183" s="6">
        <v>313.5</v>
      </c>
      <c r="L183" s="6">
        <v>2267.6799999999998</v>
      </c>
      <c r="M183" s="6">
        <v>778.06</v>
      </c>
    </row>
    <row r="184" spans="3:13" ht="15.5" x14ac:dyDescent="0.35">
      <c r="C184" t="s">
        <v>60</v>
      </c>
      <c r="I184" s="6">
        <v>9.8000000000000007</v>
      </c>
      <c r="J184" s="6">
        <v>10.88</v>
      </c>
      <c r="K184" s="5">
        <v>0</v>
      </c>
      <c r="L184" s="5">
        <v>0</v>
      </c>
      <c r="M184" s="5">
        <v>0</v>
      </c>
    </row>
    <row r="185" spans="3:13" ht="15.5" x14ac:dyDescent="0.35">
      <c r="C185" t="s">
        <v>63</v>
      </c>
      <c r="I185" s="6">
        <v>0.8</v>
      </c>
      <c r="J185" s="6">
        <v>0.95</v>
      </c>
      <c r="K185" s="5">
        <v>0</v>
      </c>
      <c r="L185" s="5">
        <v>0</v>
      </c>
      <c r="M185" s="5">
        <v>0</v>
      </c>
    </row>
    <row r="186" spans="3:13" ht="15.5" x14ac:dyDescent="0.35">
      <c r="C186" t="s">
        <v>179</v>
      </c>
      <c r="I186" s="5">
        <v>60640000000</v>
      </c>
      <c r="J186" s="5">
        <v>44210000000</v>
      </c>
      <c r="K186" s="6">
        <v>32950000000.000004</v>
      </c>
      <c r="L186" s="5">
        <v>25700000000</v>
      </c>
      <c r="M186" s="5">
        <v>13370000000</v>
      </c>
    </row>
    <row r="187" spans="3:13" ht="15.5" x14ac:dyDescent="0.35">
      <c r="C187" t="s">
        <v>180</v>
      </c>
      <c r="I187" s="6">
        <v>0.09</v>
      </c>
      <c r="J187" s="6">
        <v>7.7199999999999991E-2</v>
      </c>
      <c r="K187" s="6">
        <v>7.22E-2</v>
      </c>
      <c r="L187" s="6">
        <v>9.1600000000000001E-2</v>
      </c>
      <c r="M187" s="6">
        <v>7.3800000000000004E-2</v>
      </c>
    </row>
    <row r="188" spans="3:13" ht="15.5" x14ac:dyDescent="0.35">
      <c r="C188" t="s">
        <v>181</v>
      </c>
      <c r="I188" s="6">
        <v>0.16339999999999999</v>
      </c>
      <c r="J188" s="6">
        <v>0.1487</v>
      </c>
      <c r="K188" s="6">
        <v>0.25159999999999999</v>
      </c>
      <c r="L188" s="6">
        <v>0.36930000000000002</v>
      </c>
      <c r="M188" s="6">
        <v>0.20079999999999998</v>
      </c>
    </row>
    <row r="189" spans="3:13" ht="15.5" x14ac:dyDescent="0.35">
      <c r="C189" t="s">
        <v>182</v>
      </c>
      <c r="I189" s="6">
        <v>0.14960000000000001</v>
      </c>
      <c r="J189" s="6">
        <v>0.14910000000000001</v>
      </c>
      <c r="K189" s="6">
        <v>0.16420000000000001</v>
      </c>
      <c r="L189" s="6">
        <v>0.23980000000000001</v>
      </c>
      <c r="M189" s="6">
        <v>0.41399999999999998</v>
      </c>
    </row>
    <row r="190" spans="3:13" ht="15.5" x14ac:dyDescent="0.35">
      <c r="C190" t="s">
        <v>183</v>
      </c>
      <c r="I190" s="6">
        <v>3.68</v>
      </c>
      <c r="J190" s="6">
        <v>3.06</v>
      </c>
      <c r="K190" s="6">
        <v>2.33</v>
      </c>
      <c r="L190" s="6">
        <v>6.74</v>
      </c>
      <c r="M190" s="6">
        <v>4.1399999999999997</v>
      </c>
    </row>
    <row r="191" spans="3:13" ht="15.5" x14ac:dyDescent="0.35">
      <c r="C191" t="s">
        <v>57</v>
      </c>
      <c r="I191" s="6">
        <v>1.6</v>
      </c>
      <c r="J191" s="6">
        <v>1.62</v>
      </c>
      <c r="K191" s="5">
        <v>0</v>
      </c>
      <c r="L191" s="5">
        <v>0</v>
      </c>
      <c r="M191" s="5">
        <v>0</v>
      </c>
    </row>
    <row r="192" spans="3:13" ht="15.5" x14ac:dyDescent="0.35">
      <c r="C192" t="s">
        <v>54</v>
      </c>
      <c r="I192" s="6">
        <v>67.41</v>
      </c>
      <c r="J192" s="6">
        <v>57.48</v>
      </c>
      <c r="K192" s="6">
        <v>1245.8499999999999</v>
      </c>
      <c r="L192" s="6">
        <v>6140.96</v>
      </c>
      <c r="M192" s="6">
        <v>3874.07</v>
      </c>
    </row>
    <row r="193" spans="2:13" ht="15.5" x14ac:dyDescent="0.35">
      <c r="C193" t="s">
        <v>184</v>
      </c>
      <c r="I193" s="6">
        <v>1.6</v>
      </c>
      <c r="J193" s="6">
        <v>1.62</v>
      </c>
      <c r="K193" s="5">
        <v>0</v>
      </c>
      <c r="L193" s="5">
        <v>0</v>
      </c>
      <c r="M193" s="5">
        <v>0</v>
      </c>
    </row>
    <row r="194" spans="2:13" ht="15.5" x14ac:dyDescent="0.35">
      <c r="C194" t="s">
        <v>185</v>
      </c>
      <c r="I194" s="6">
        <v>67.41</v>
      </c>
      <c r="J194" s="6">
        <v>57.43</v>
      </c>
      <c r="K194" s="6">
        <v>1245.8499999999999</v>
      </c>
      <c r="L194" s="6">
        <v>6140.96</v>
      </c>
      <c r="M194" s="6">
        <v>3874.07</v>
      </c>
    </row>
    <row r="195" spans="2:13" ht="15.5" x14ac:dyDescent="0.35">
      <c r="C195" t="s">
        <v>186</v>
      </c>
      <c r="I195" s="5">
        <v>24000000000</v>
      </c>
      <c r="J195" s="5">
        <v>27000000000</v>
      </c>
      <c r="K195" s="5">
        <v>22000000000</v>
      </c>
      <c r="L195" s="5">
        <v>15000000000</v>
      </c>
      <c r="M195" s="5">
        <v>12000000000</v>
      </c>
    </row>
    <row r="196" spans="2:13" ht="15.5" x14ac:dyDescent="0.35">
      <c r="C196" t="s">
        <v>187</v>
      </c>
      <c r="I196" s="5">
        <v>99000000000</v>
      </c>
      <c r="J196" s="5">
        <v>89000000000</v>
      </c>
      <c r="K196" s="5">
        <v>95000000000</v>
      </c>
      <c r="L196" s="5">
        <v>69000000000</v>
      </c>
      <c r="M196" s="5">
        <v>12000000000</v>
      </c>
    </row>
    <row r="197" spans="2:13" ht="15.5" x14ac:dyDescent="0.35">
      <c r="C197" t="s">
        <v>26</v>
      </c>
      <c r="I197" s="5">
        <v>123000000000</v>
      </c>
      <c r="J197" s="5">
        <v>116000000000</v>
      </c>
      <c r="K197" s="5">
        <v>117000000000</v>
      </c>
      <c r="L197" s="5">
        <v>84000000000</v>
      </c>
      <c r="M197" s="5">
        <v>23000000000</v>
      </c>
    </row>
    <row r="198" spans="2:13" ht="15.5" x14ac:dyDescent="0.35">
      <c r="C198" t="s">
        <v>23</v>
      </c>
      <c r="I198" s="5">
        <v>120000000000</v>
      </c>
      <c r="J198" s="5">
        <v>61000000000</v>
      </c>
      <c r="K198" s="5">
        <v>116000000000</v>
      </c>
      <c r="L198" s="5">
        <v>82000000000</v>
      </c>
      <c r="M198" s="5">
        <v>20000000000</v>
      </c>
    </row>
    <row r="199" spans="2:13" ht="15.5" x14ac:dyDescent="0.35">
      <c r="C199" t="s">
        <v>188</v>
      </c>
      <c r="I199" s="5">
        <v>65000000000</v>
      </c>
      <c r="J199" s="5">
        <v>78000000000</v>
      </c>
      <c r="K199" s="5">
        <v>9000000000</v>
      </c>
      <c r="L199" s="5">
        <v>11000000000</v>
      </c>
      <c r="M199" s="5">
        <v>21000000000</v>
      </c>
    </row>
    <row r="200" spans="2:13" ht="15.5" x14ac:dyDescent="0.35">
      <c r="C200" t="s">
        <v>189</v>
      </c>
      <c r="I200" s="5">
        <v>15000000000</v>
      </c>
      <c r="J200" s="5">
        <v>14000000000</v>
      </c>
      <c r="K200" s="5">
        <v>25000000000</v>
      </c>
      <c r="L200" s="5">
        <v>13000000000</v>
      </c>
      <c r="M200" s="5">
        <v>8000000000</v>
      </c>
    </row>
    <row r="201" spans="2:13" ht="15.5" x14ac:dyDescent="0.35">
      <c r="C201" t="s">
        <v>190</v>
      </c>
      <c r="I201" s="5">
        <v>-72000000000</v>
      </c>
      <c r="J201" s="5">
        <v>-28000000000</v>
      </c>
      <c r="K201" s="5">
        <v>-49000000000</v>
      </c>
      <c r="L201" s="5">
        <v>-80000000000</v>
      </c>
      <c r="M201" s="5">
        <v>-1000000000</v>
      </c>
    </row>
    <row r="202" spans="2:13" ht="15.5" x14ac:dyDescent="0.35">
      <c r="C202" t="s">
        <v>15</v>
      </c>
      <c r="I202" s="5">
        <v>-57000000000</v>
      </c>
      <c r="J202" s="5">
        <v>-15000000000</v>
      </c>
      <c r="K202" s="5">
        <v>-24000000000</v>
      </c>
      <c r="L202" s="5">
        <v>-67000000000</v>
      </c>
      <c r="M202" s="5">
        <v>8000000000</v>
      </c>
    </row>
    <row r="203" spans="2:13" ht="15.5" x14ac:dyDescent="0.35">
      <c r="C203" t="s">
        <v>17</v>
      </c>
      <c r="I203" s="6">
        <v>-20.61</v>
      </c>
      <c r="J203" s="6">
        <v>-5.36</v>
      </c>
      <c r="K203" s="6">
        <v>-461.04</v>
      </c>
      <c r="L203" s="6">
        <v>-8883.99</v>
      </c>
      <c r="M203" s="6">
        <v>1056.17</v>
      </c>
    </row>
    <row r="205" spans="2:13" ht="15.5" x14ac:dyDescent="0.35">
      <c r="B205" t="s">
        <v>191</v>
      </c>
      <c r="C205" t="s">
        <v>192</v>
      </c>
      <c r="D205" s="5">
        <v>3000000000</v>
      </c>
      <c r="E205" s="5">
        <v>6000000000</v>
      </c>
      <c r="F205" s="5">
        <v>13000000000</v>
      </c>
      <c r="G205" s="5">
        <v>8000000000</v>
      </c>
      <c r="H205" s="5">
        <v>18000000000</v>
      </c>
      <c r="I205" s="5">
        <v>30000000000</v>
      </c>
      <c r="J205" s="5">
        <v>23000000000</v>
      </c>
      <c r="K205" s="5">
        <v>16000000000</v>
      </c>
      <c r="L205" s="5">
        <v>17000000000</v>
      </c>
      <c r="M205" s="5">
        <v>6000000000</v>
      </c>
    </row>
    <row r="206" spans="2:13" ht="15.5" x14ac:dyDescent="0.35">
      <c r="C206" t="s">
        <v>345</v>
      </c>
      <c r="H206" s="6">
        <v>2.12</v>
      </c>
      <c r="I206" s="6">
        <v>2.12</v>
      </c>
      <c r="J206" s="6">
        <v>1.71</v>
      </c>
    </row>
    <row r="207" spans="2:13" ht="15.5" x14ac:dyDescent="0.35">
      <c r="C207" t="s">
        <v>65</v>
      </c>
      <c r="H207" s="6">
        <v>0.33179999999999998</v>
      </c>
      <c r="I207" s="6">
        <v>0.2</v>
      </c>
      <c r="J207" s="6">
        <v>0.2069</v>
      </c>
    </row>
    <row r="208" spans="2:13" ht="15.5" x14ac:dyDescent="0.35">
      <c r="C208" t="s">
        <v>346</v>
      </c>
      <c r="H208" s="6">
        <v>1.9599999999999999E-2</v>
      </c>
      <c r="I208" s="6">
        <v>1.9400000000000001E-2</v>
      </c>
      <c r="J208" s="6">
        <v>1.46E-2</v>
      </c>
    </row>
    <row r="209" spans="3:13" ht="15.5" x14ac:dyDescent="0.35">
      <c r="C209" t="s">
        <v>45</v>
      </c>
      <c r="D209" s="6">
        <v>1.17</v>
      </c>
      <c r="E209" s="6">
        <v>2.0299999999999998</v>
      </c>
      <c r="F209" s="6">
        <v>4.6900000000000004</v>
      </c>
      <c r="G209" s="6">
        <v>2.9</v>
      </c>
      <c r="H209" s="6">
        <v>6.39</v>
      </c>
      <c r="I209" s="6">
        <v>10.6</v>
      </c>
      <c r="J209" s="6">
        <v>8.15</v>
      </c>
      <c r="K209" s="6">
        <v>5.61</v>
      </c>
      <c r="L209" s="6">
        <v>5.97</v>
      </c>
      <c r="M209" s="6">
        <v>2.0499999999999998</v>
      </c>
    </row>
    <row r="210" spans="3:13" ht="15.5" x14ac:dyDescent="0.35">
      <c r="C210" t="s">
        <v>67</v>
      </c>
      <c r="H210" s="6">
        <v>2.12</v>
      </c>
      <c r="I210" s="6">
        <v>2.12</v>
      </c>
      <c r="J210" s="6">
        <v>1.71</v>
      </c>
    </row>
    <row r="211" spans="3:13" ht="15.5" x14ac:dyDescent="0.35">
      <c r="C211" t="s">
        <v>347</v>
      </c>
      <c r="H211" s="6">
        <v>0.33179999999999998</v>
      </c>
      <c r="I211" s="6">
        <v>0.2</v>
      </c>
      <c r="J211" s="6">
        <v>0.2069</v>
      </c>
    </row>
    <row r="212" spans="3:13" ht="15.5" x14ac:dyDescent="0.35">
      <c r="C212" t="s">
        <v>348</v>
      </c>
      <c r="H212" s="6">
        <v>1.9599999999999999E-2</v>
      </c>
      <c r="I212" s="6">
        <v>1.9400000000000001E-2</v>
      </c>
      <c r="J212" s="6">
        <v>1.46E-2</v>
      </c>
    </row>
    <row r="213" spans="3:13" ht="15.5" x14ac:dyDescent="0.35">
      <c r="C213" t="s">
        <v>193</v>
      </c>
      <c r="D213" s="5">
        <v>83000000000</v>
      </c>
      <c r="E213" s="5">
        <v>95000000000</v>
      </c>
      <c r="F213" s="5">
        <v>146000000000</v>
      </c>
      <c r="G213" s="5">
        <v>82000000000</v>
      </c>
      <c r="H213" s="5">
        <v>355000000000</v>
      </c>
      <c r="I213" s="5">
        <v>370000000000</v>
      </c>
      <c r="J213" s="5">
        <v>267000000000</v>
      </c>
      <c r="K213" s="5">
        <v>238000000000</v>
      </c>
      <c r="L213" s="5">
        <v>191000000000</v>
      </c>
      <c r="M213" s="5">
        <v>129000000000</v>
      </c>
    </row>
    <row r="214" spans="3:13" ht="15.5" x14ac:dyDescent="0.35">
      <c r="C214" t="s">
        <v>349</v>
      </c>
      <c r="H214" s="6">
        <v>2.12</v>
      </c>
      <c r="I214" s="6">
        <v>2.12</v>
      </c>
      <c r="J214" s="6">
        <v>1.71</v>
      </c>
    </row>
    <row r="215" spans="3:13" ht="15.5" x14ac:dyDescent="0.35">
      <c r="C215" t="s">
        <v>350</v>
      </c>
      <c r="H215" s="6">
        <v>0.33179999999999998</v>
      </c>
      <c r="I215" s="6">
        <v>0.2</v>
      </c>
      <c r="J215" s="6">
        <v>0.2069</v>
      </c>
    </row>
    <row r="216" spans="3:13" ht="15.5" x14ac:dyDescent="0.35">
      <c r="C216" t="s">
        <v>351</v>
      </c>
      <c r="H216" s="6">
        <v>1.9599999999999999E-2</v>
      </c>
      <c r="I216" s="6">
        <v>1.9400000000000001E-2</v>
      </c>
      <c r="J216" s="6">
        <v>1.46E-2</v>
      </c>
    </row>
    <row r="217" spans="3:13" ht="15.5" x14ac:dyDescent="0.35">
      <c r="C217" t="s">
        <v>194</v>
      </c>
      <c r="I217" s="6">
        <v>16.899999999999999</v>
      </c>
    </row>
    <row r="218" spans="3:13" ht="15.5" x14ac:dyDescent="0.35">
      <c r="C218" t="s">
        <v>292</v>
      </c>
      <c r="I218" s="6">
        <v>10.01</v>
      </c>
    </row>
    <row r="219" spans="3:13" ht="15.5" x14ac:dyDescent="0.35">
      <c r="C219" t="s">
        <v>195</v>
      </c>
      <c r="I219" s="6">
        <v>6.95</v>
      </c>
    </row>
    <row r="220" spans="3:13" ht="15.5" x14ac:dyDescent="0.35">
      <c r="C220" t="s">
        <v>293</v>
      </c>
      <c r="I220" s="6">
        <v>9.9900000000000003E-2</v>
      </c>
    </row>
    <row r="221" spans="3:13" ht="15.5" x14ac:dyDescent="0.35">
      <c r="C221" t="s">
        <v>294</v>
      </c>
      <c r="I221" s="6">
        <v>0.76</v>
      </c>
    </row>
    <row r="222" spans="3:13" ht="15.5" x14ac:dyDescent="0.35">
      <c r="C222" t="s">
        <v>196</v>
      </c>
      <c r="I222" s="6">
        <v>1.57</v>
      </c>
    </row>
    <row r="223" spans="3:13" ht="15.5" x14ac:dyDescent="0.35">
      <c r="C223" t="s">
        <v>295</v>
      </c>
      <c r="I223" s="6">
        <v>14.56</v>
      </c>
    </row>
    <row r="224" spans="3:13" ht="15.5" x14ac:dyDescent="0.35">
      <c r="C224" t="s">
        <v>296</v>
      </c>
      <c r="I224" s="6">
        <v>-21.46</v>
      </c>
    </row>
    <row r="225" spans="3:9" ht="15.5" x14ac:dyDescent="0.35">
      <c r="C225" t="s">
        <v>297</v>
      </c>
      <c r="I225" s="6">
        <v>10.54</v>
      </c>
    </row>
    <row r="226" spans="3:9" ht="15.5" x14ac:dyDescent="0.35">
      <c r="C226" t="s">
        <v>298</v>
      </c>
      <c r="I226" s="6">
        <v>6.77</v>
      </c>
    </row>
    <row r="227" spans="3:9" ht="15.5" x14ac:dyDescent="0.35">
      <c r="C227" t="s">
        <v>299</v>
      </c>
      <c r="I227" s="6">
        <v>0.35</v>
      </c>
    </row>
    <row r="228" spans="3:9" ht="15.5" x14ac:dyDescent="0.35">
      <c r="C228" t="s">
        <v>300</v>
      </c>
      <c r="I228" s="6">
        <v>-0.12</v>
      </c>
    </row>
    <row r="229" spans="3:9" ht="15.5" x14ac:dyDescent="0.35">
      <c r="C229" t="s">
        <v>301</v>
      </c>
      <c r="I229" s="6">
        <v>10.79</v>
      </c>
    </row>
    <row r="230" spans="3:9" ht="15.5" x14ac:dyDescent="0.35">
      <c r="C230" t="s">
        <v>197</v>
      </c>
      <c r="I230" s="6">
        <v>6.39</v>
      </c>
    </row>
    <row r="231" spans="3:9" ht="15.5" x14ac:dyDescent="0.35">
      <c r="C231" t="s">
        <v>302</v>
      </c>
      <c r="I231" s="6">
        <v>142.09</v>
      </c>
    </row>
    <row r="232" spans="3:9" ht="15.5" x14ac:dyDescent="0.35">
      <c r="C232" t="s">
        <v>198</v>
      </c>
      <c r="D232" s="6">
        <v>1.23</v>
      </c>
    </row>
    <row r="233" spans="3:9" ht="15.5" x14ac:dyDescent="0.35">
      <c r="C233" t="s">
        <v>199</v>
      </c>
      <c r="I233" s="6">
        <v>68.87</v>
      </c>
    </row>
    <row r="234" spans="3:9" ht="15.5" x14ac:dyDescent="0.35">
      <c r="C234" t="s">
        <v>303</v>
      </c>
      <c r="I234" s="6">
        <v>-5.03</v>
      </c>
    </row>
    <row r="235" spans="3:9" ht="15.5" x14ac:dyDescent="0.35">
      <c r="C235" t="s">
        <v>200</v>
      </c>
      <c r="D235" s="6">
        <v>2.08</v>
      </c>
    </row>
    <row r="236" spans="3:9" ht="15.5" x14ac:dyDescent="0.35">
      <c r="C236" t="s">
        <v>201</v>
      </c>
      <c r="D236" s="6">
        <v>1.31</v>
      </c>
    </row>
    <row r="237" spans="3:9" ht="15.5" x14ac:dyDescent="0.35">
      <c r="C237" t="s">
        <v>202</v>
      </c>
      <c r="D237" s="6">
        <v>0.89</v>
      </c>
    </row>
    <row r="238" spans="3:9" ht="15.5" x14ac:dyDescent="0.35">
      <c r="C238" t="s">
        <v>352</v>
      </c>
      <c r="D238" s="6">
        <v>0.67</v>
      </c>
    </row>
    <row r="239" spans="3:9" ht="15.5" x14ac:dyDescent="0.35">
      <c r="C239" t="s">
        <v>203</v>
      </c>
      <c r="D239" s="6">
        <v>1.04</v>
      </c>
    </row>
    <row r="240" spans="3:9" ht="15.5" x14ac:dyDescent="0.35">
      <c r="C240" t="s">
        <v>204</v>
      </c>
      <c r="D240" s="6">
        <v>0.44</v>
      </c>
    </row>
    <row r="241" spans="3:9" ht="15.5" x14ac:dyDescent="0.35">
      <c r="C241" t="s">
        <v>205</v>
      </c>
      <c r="D241" s="6">
        <v>2.04</v>
      </c>
    </row>
    <row r="242" spans="3:9" ht="15.5" x14ac:dyDescent="0.35">
      <c r="C242" t="s">
        <v>304</v>
      </c>
      <c r="I242" s="6">
        <v>3.24</v>
      </c>
    </row>
    <row r="243" spans="3:9" ht="15.5" x14ac:dyDescent="0.35">
      <c r="C243" t="s">
        <v>13</v>
      </c>
      <c r="D243" s="5">
        <v>33000000000</v>
      </c>
    </row>
    <row r="244" spans="3:9" ht="15.5" x14ac:dyDescent="0.35">
      <c r="C244" t="s">
        <v>206</v>
      </c>
      <c r="I244" s="6">
        <v>3.48</v>
      </c>
    </row>
    <row r="245" spans="3:9" ht="15.5" x14ac:dyDescent="0.35">
      <c r="C245" t="s">
        <v>207</v>
      </c>
      <c r="I245" s="6">
        <v>7.690000000000001E-2</v>
      </c>
    </row>
    <row r="246" spans="3:9" ht="15.5" x14ac:dyDescent="0.35">
      <c r="C246" t="s">
        <v>208</v>
      </c>
      <c r="I246" s="6">
        <v>0.15659999999999999</v>
      </c>
    </row>
    <row r="247" spans="3:9" ht="15.5" x14ac:dyDescent="0.35">
      <c r="C247" t="s">
        <v>209</v>
      </c>
      <c r="I247" s="6">
        <v>0.13390000000000002</v>
      </c>
    </row>
    <row r="248" spans="3:9" ht="15.5" x14ac:dyDescent="0.35">
      <c r="C248" t="s">
        <v>305</v>
      </c>
      <c r="I248" s="6">
        <v>9.4800000000000009E-2</v>
      </c>
    </row>
    <row r="249" spans="3:9" ht="15.5" x14ac:dyDescent="0.35">
      <c r="C249" t="s">
        <v>210</v>
      </c>
      <c r="D249" s="6">
        <v>43.62</v>
      </c>
    </row>
    <row r="250" spans="3:9" ht="15.5" x14ac:dyDescent="0.35">
      <c r="C250" t="s">
        <v>211</v>
      </c>
      <c r="D250" s="6">
        <v>67.05</v>
      </c>
    </row>
    <row r="251" spans="3:9" ht="15.5" x14ac:dyDescent="0.35">
      <c r="C251" t="s">
        <v>212</v>
      </c>
      <c r="D251" s="6">
        <v>17.66</v>
      </c>
    </row>
    <row r="252" spans="3:9" ht="15.5" x14ac:dyDescent="0.35">
      <c r="C252" t="s">
        <v>213</v>
      </c>
      <c r="D252" s="6">
        <v>93.01</v>
      </c>
    </row>
    <row r="253" spans="3:9" ht="15.5" x14ac:dyDescent="0.35">
      <c r="C253" t="s">
        <v>214</v>
      </c>
      <c r="D253" s="6">
        <v>2.09</v>
      </c>
    </row>
    <row r="254" spans="3:9" ht="15.5" x14ac:dyDescent="0.35">
      <c r="C254" t="s">
        <v>306</v>
      </c>
      <c r="I254" s="6">
        <v>1.01</v>
      </c>
    </row>
    <row r="255" spans="3:9" ht="15.5" x14ac:dyDescent="0.35">
      <c r="C255" t="s">
        <v>307</v>
      </c>
      <c r="I255" s="6">
        <v>6.44</v>
      </c>
    </row>
    <row r="256" spans="3:9" ht="15.5" x14ac:dyDescent="0.35">
      <c r="C256" t="s">
        <v>41</v>
      </c>
      <c r="I256" s="5">
        <v>308000000000</v>
      </c>
    </row>
    <row r="257" spans="3:9" ht="15.5" x14ac:dyDescent="0.35">
      <c r="C257" t="s">
        <v>215</v>
      </c>
      <c r="I257" s="5">
        <v>479000000000</v>
      </c>
    </row>
    <row r="258" spans="3:9" ht="15.5" x14ac:dyDescent="0.35">
      <c r="C258" t="s">
        <v>216</v>
      </c>
      <c r="I258" s="5">
        <v>2850000000</v>
      </c>
    </row>
    <row r="259" spans="3:9" ht="15.5" x14ac:dyDescent="0.35">
      <c r="C259" t="s">
        <v>217</v>
      </c>
      <c r="I259" s="6">
        <v>0.28439999999999999</v>
      </c>
    </row>
    <row r="260" spans="3:9" ht="15.5" x14ac:dyDescent="0.35">
      <c r="C260" t="s">
        <v>218</v>
      </c>
      <c r="D260" s="6">
        <v>0.16170000000000001</v>
      </c>
    </row>
    <row r="261" spans="3:9" ht="15.5" x14ac:dyDescent="0.35">
      <c r="C261" t="s">
        <v>219</v>
      </c>
      <c r="D261" s="6">
        <v>8.1199999999999994E-2</v>
      </c>
    </row>
    <row r="262" spans="3:9" ht="15.5" x14ac:dyDescent="0.35">
      <c r="C262" t="s">
        <v>220</v>
      </c>
      <c r="D262" s="6">
        <v>4.0099999999999997E-2</v>
      </c>
    </row>
    <row r="263" spans="3:9" ht="15.5" x14ac:dyDescent="0.35">
      <c r="C263" t="s">
        <v>221</v>
      </c>
      <c r="D263" s="6">
        <v>0.22850000000000001</v>
      </c>
    </row>
    <row r="264" spans="3:9" ht="15.5" x14ac:dyDescent="0.35">
      <c r="C264" t="s">
        <v>222</v>
      </c>
      <c r="D264" s="6">
        <v>0.2505</v>
      </c>
    </row>
    <row r="265" spans="3:9" ht="15.5" x14ac:dyDescent="0.35">
      <c r="C265" t="s">
        <v>223</v>
      </c>
      <c r="D265" s="6">
        <v>7.4999999999999997E-2</v>
      </c>
    </row>
    <row r="266" spans="3:9" ht="15.5" x14ac:dyDescent="0.35">
      <c r="C266" t="s">
        <v>353</v>
      </c>
      <c r="I266" s="6">
        <v>2.12</v>
      </c>
    </row>
    <row r="267" spans="3:9" ht="15.5" x14ac:dyDescent="0.35">
      <c r="C267" t="s">
        <v>354</v>
      </c>
      <c r="I267" s="6">
        <v>2.12</v>
      </c>
    </row>
    <row r="268" spans="3:9" ht="15.5" x14ac:dyDescent="0.35">
      <c r="C268" t="s">
        <v>355</v>
      </c>
      <c r="I268" s="6">
        <v>0.33179999999999998</v>
      </c>
    </row>
    <row r="269" spans="3:9" ht="15.5" x14ac:dyDescent="0.35">
      <c r="C269" t="s">
        <v>356</v>
      </c>
      <c r="I269" s="6">
        <v>1.9599999999999999E-2</v>
      </c>
    </row>
    <row r="270" spans="3:9" ht="15.5" x14ac:dyDescent="0.35">
      <c r="C270" t="s">
        <v>357</v>
      </c>
      <c r="I270" t="s">
        <v>1612</v>
      </c>
    </row>
    <row r="271" spans="3:9" ht="15.5" x14ac:dyDescent="0.35">
      <c r="C271" t="s">
        <v>224</v>
      </c>
      <c r="I271" s="5">
        <v>5</v>
      </c>
    </row>
    <row r="272" spans="3:9" ht="15.5" x14ac:dyDescent="0.35">
      <c r="C272" t="s">
        <v>225</v>
      </c>
      <c r="I272" s="6">
        <v>0.6</v>
      </c>
    </row>
    <row r="273" spans="3:9" ht="15.5" x14ac:dyDescent="0.35">
      <c r="C273" t="s">
        <v>226</v>
      </c>
      <c r="I273" s="6">
        <v>0.28000000000000003</v>
      </c>
    </row>
    <row r="274" spans="3:9" ht="15.5" x14ac:dyDescent="0.35">
      <c r="C274" t="s">
        <v>308</v>
      </c>
      <c r="I274" s="6">
        <v>0.61</v>
      </c>
    </row>
    <row r="275" spans="3:9" ht="15.5" x14ac:dyDescent="0.35">
      <c r="C275" t="s">
        <v>228</v>
      </c>
      <c r="I275" s="6">
        <v>0.64</v>
      </c>
    </row>
    <row r="276" spans="3:9" ht="15.5" x14ac:dyDescent="0.35">
      <c r="C276" t="s">
        <v>229</v>
      </c>
      <c r="I276" s="6">
        <v>0.4</v>
      </c>
    </row>
    <row r="277" spans="3:9" ht="15.5" x14ac:dyDescent="0.35">
      <c r="C277" t="s">
        <v>230</v>
      </c>
      <c r="I277" s="6">
        <v>0.33</v>
      </c>
    </row>
    <row r="278" spans="3:9" ht="15.5" x14ac:dyDescent="0.35">
      <c r="C278" t="s">
        <v>309</v>
      </c>
      <c r="I278" s="5">
        <v>405000000000</v>
      </c>
    </row>
    <row r="279" spans="3:9" ht="15.5" x14ac:dyDescent="0.35">
      <c r="C279" t="s">
        <v>310</v>
      </c>
      <c r="I279" s="5">
        <v>75000000000</v>
      </c>
    </row>
    <row r="280" spans="3:9" ht="15.5" x14ac:dyDescent="0.35">
      <c r="C280" t="s">
        <v>311</v>
      </c>
      <c r="I280" s="5">
        <v>71000000000</v>
      </c>
    </row>
    <row r="281" spans="3:9" ht="15.5" x14ac:dyDescent="0.35">
      <c r="C281" t="s">
        <v>312</v>
      </c>
      <c r="I281" s="5">
        <v>31000000000</v>
      </c>
    </row>
    <row r="282" spans="3:9" ht="15.5" x14ac:dyDescent="0.35">
      <c r="C282" t="s">
        <v>231</v>
      </c>
      <c r="D282" s="5">
        <v>4000000000</v>
      </c>
    </row>
    <row r="283" spans="3:9" ht="15.5" x14ac:dyDescent="0.35">
      <c r="C283" t="s">
        <v>232</v>
      </c>
      <c r="D283" s="5">
        <v>400000000000</v>
      </c>
    </row>
    <row r="284" spans="3:9" ht="15.5" x14ac:dyDescent="0.35">
      <c r="C284" t="s">
        <v>233</v>
      </c>
      <c r="D284" s="5">
        <v>203000000000</v>
      </c>
    </row>
    <row r="285" spans="3:9" ht="15.5" x14ac:dyDescent="0.35">
      <c r="C285" t="s">
        <v>176</v>
      </c>
      <c r="D285" s="5">
        <v>70000000000</v>
      </c>
    </row>
    <row r="286" spans="3:9" ht="15.5" x14ac:dyDescent="0.35">
      <c r="C286" t="s">
        <v>175</v>
      </c>
      <c r="I286" s="5">
        <v>196000000000</v>
      </c>
    </row>
    <row r="287" spans="3:9" ht="15.5" x14ac:dyDescent="0.35">
      <c r="C287" t="s">
        <v>174</v>
      </c>
      <c r="D287" s="5">
        <v>131000000000</v>
      </c>
    </row>
    <row r="288" spans="3:9" ht="15.5" x14ac:dyDescent="0.35">
      <c r="C288" t="s">
        <v>173</v>
      </c>
      <c r="D288" s="5">
        <v>44000000000</v>
      </c>
    </row>
    <row r="289" spans="3:9" ht="15.5" x14ac:dyDescent="0.35">
      <c r="C289" t="s">
        <v>24</v>
      </c>
      <c r="D289" s="5">
        <v>175000000000</v>
      </c>
    </row>
    <row r="290" spans="3:9" ht="15.5" x14ac:dyDescent="0.35">
      <c r="C290" t="s">
        <v>21</v>
      </c>
      <c r="D290" s="5">
        <v>172000000000</v>
      </c>
    </row>
    <row r="291" spans="3:9" ht="15.5" x14ac:dyDescent="0.35">
      <c r="C291" t="s">
        <v>234</v>
      </c>
      <c r="I291" s="5">
        <v>196000000000</v>
      </c>
    </row>
    <row r="292" spans="3:9" ht="15.5" x14ac:dyDescent="0.35">
      <c r="C292" t="s">
        <v>313</v>
      </c>
      <c r="I292" s="5">
        <v>21000000000</v>
      </c>
    </row>
    <row r="293" spans="3:9" ht="15.5" x14ac:dyDescent="0.35">
      <c r="C293" t="s">
        <v>314</v>
      </c>
      <c r="I293" s="5">
        <v>-83000000000</v>
      </c>
    </row>
    <row r="294" spans="3:9" ht="15.5" x14ac:dyDescent="0.35">
      <c r="C294" t="s">
        <v>315</v>
      </c>
      <c r="I294" s="5">
        <v>64000000000</v>
      </c>
    </row>
    <row r="295" spans="3:9" ht="15.5" x14ac:dyDescent="0.35">
      <c r="C295" t="s">
        <v>316</v>
      </c>
      <c r="I295" s="5">
        <v>-35000000000</v>
      </c>
    </row>
    <row r="296" spans="3:9" ht="15.5" x14ac:dyDescent="0.35">
      <c r="C296" t="s">
        <v>317</v>
      </c>
      <c r="I296" s="5">
        <v>-14000000000</v>
      </c>
    </row>
  </sheetData>
  <pageMargins left="0.7" right="0.7" top="0.75" bottom="0.75" header="0.3" footer="0.3"/>
  <ignoredErrors>
    <ignoredError sqref="A1:M297" numberStoredAsText="1"/>
  </ignoredError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M30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1613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1614</v>
      </c>
      <c r="D2" s="2" vm="279">
        <f ca="1">IFERROR(_xlfn.STOCKHISTORY("XIDX:" &amp; $C$1, D3, , 0, 0, 1), "Libur")</f>
        <v>185</v>
      </c>
      <c r="E2" s="2" vm="280">
        <f ca="1">IFERROR(_xlfn.STOCKHISTORY("XIDX:" &amp; $C$1, E3, , 0, 0, 1), "Libur")</f>
        <v>154</v>
      </c>
      <c r="H2" s="2" vm="280">
        <f ca="1">IFERROR(INDEX(D2:G2,COUNT(D2:G2)),"")</f>
        <v>154</v>
      </c>
      <c r="I2" s="2" vm="120">
        <f ca="1">IFERROR(_xlfn.STOCKHISTORY("XIDX:" &amp; $C$1, I1, , 0, 0, 1), "Libur")</f>
        <v>230</v>
      </c>
      <c r="J2" s="2" vm="46">
        <f ca="1">IFERROR(_xlfn.STOCKHISTORY("XIDX:" &amp; $C$1, J1, , 0, 0, 1), "Libur")</f>
        <v>210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3" ht="15.5" x14ac:dyDescent="0.35">
      <c r="B4" t="s">
        <v>5</v>
      </c>
      <c r="C4" t="s">
        <v>6</v>
      </c>
      <c r="D4" s="2">
        <f>IFERROR(INDEX(D51:D500,MATCH($C$4,$C$51:$C$500,0)),"")</f>
        <v>63803228835</v>
      </c>
      <c r="E4" s="2">
        <f>IFERROR(INDEX(E51:E500,MATCH($C$4,$C$51:$C$500,0)),"")</f>
        <v>28824494305</v>
      </c>
      <c r="H4" s="2">
        <f>IFERROR(SUM(D4:G4)*(4/MAX(1,COUNT(D4:G4))),"")</f>
        <v>185255446280</v>
      </c>
      <c r="I4" s="2">
        <f>IFERROR(INDEX(I51:I500,MATCH($C$4,$C$51:$C$500,0)),"")</f>
        <v>215519553620</v>
      </c>
      <c r="J4" s="2">
        <f>IFERROR(INDEX(J51:J500,MATCH($C$4,$C$51:$C$500,0)),"")</f>
        <v>197993814652</v>
      </c>
      <c r="K4" s="2">
        <f>IFERROR(INDEX(K51:K500,MATCH($C$4,$C$51:$C$500,0)),"")</f>
        <v>177582018034</v>
      </c>
      <c r="L4" s="2">
        <f>IFERROR(INDEX(L51:L500,MATCH($C$4,$C$51:$C$500,0)),"")</f>
        <v>111630826260</v>
      </c>
      <c r="M4" s="2">
        <f>IFERROR(INDEX(M51:M500,MATCH($C$4,$C$51:$C$500,0)),"")</f>
        <v>72658242193</v>
      </c>
    </row>
    <row r="5" spans="1:13" ht="15.5" x14ac:dyDescent="0.35">
      <c r="B5" t="s">
        <v>7</v>
      </c>
      <c r="C5" t="s">
        <v>8</v>
      </c>
      <c r="D5" s="2">
        <f>IFERROR(INDEX(D51:D500,MATCH($C$5,$C$51:$C$500,0)),"")</f>
        <v>10632050469</v>
      </c>
      <c r="E5" s="2">
        <f>IFERROR(INDEX(E51:E500,MATCH($C$5,$C$51:$C$500,0)),"")</f>
        <v>1763205847</v>
      </c>
      <c r="H5" s="2">
        <f>IFERROR(SUM(D5:G5)*(4/MAX(1,COUNT(D5:G5))),"")</f>
        <v>24790512632</v>
      </c>
      <c r="I5" s="2">
        <f>IFERROR(INDEX(I51:I500,MATCH($C$5,$C$51:$C$500,0)),"")</f>
        <v>51518493074</v>
      </c>
      <c r="J5" s="2">
        <f>IFERROR(INDEX(J51:J500,MATCH($C$5,$C$51:$C$500,0)),"")</f>
        <v>27766618007</v>
      </c>
      <c r="K5" s="2">
        <f>IFERROR(INDEX(K51:K500,MATCH($C$5,$C$51:$C$500,0)),"")</f>
        <v>7160638164880</v>
      </c>
      <c r="L5" s="2">
        <f>IFERROR(INDEX(L51:L500,MATCH($C$5,$C$51:$C$500,0)),"")</f>
        <v>23698680453</v>
      </c>
      <c r="M5" s="2">
        <f>IFERROR(INDEX(M51:M500,MATCH($C$5,$C$51:$C$500,0)),"")</f>
        <v>1377780931</v>
      </c>
    </row>
    <row r="6" spans="1:13" ht="15.5" x14ac:dyDescent="0.35">
      <c r="B6" t="s">
        <v>9</v>
      </c>
      <c r="C6" t="s">
        <v>10</v>
      </c>
      <c r="D6" s="2">
        <f>IFERROR(INDEX(D51:D500,MATCH($C$6,$C$51:$C$500,0)),"")</f>
        <v>8020823979466</v>
      </c>
      <c r="E6" s="2">
        <f>IFERROR(INDEX(E51:E500,MATCH($C$6,$C$51:$C$500,0)),"")</f>
        <v>8020553825783</v>
      </c>
      <c r="H6" s="2">
        <f>IFERROR(INDEX(D6:G6,COUNT(D6:G6)),"")</f>
        <v>8020553825783</v>
      </c>
      <c r="I6" s="2">
        <f>IFERROR(INDEX(I51:I500,MATCH($C$6,$C$51:$C$500,0)),"")</f>
        <v>8018790622340</v>
      </c>
      <c r="J6" s="2">
        <f>IFERROR(INDEX(J51:J500,MATCH($C$6,$C$51:$C$500,0)),"")</f>
        <v>7980787411251</v>
      </c>
      <c r="K6" s="2">
        <f>IFERROR(INDEX(K51:K500,MATCH($C$6,$C$51:$C$500,0)),"")</f>
        <v>7581742816535</v>
      </c>
      <c r="L6" s="2">
        <f>IFERROR(INDEX(L51:L500,MATCH($C$6,$C$51:$C$500,0)),"")</f>
        <v>360864612358</v>
      </c>
      <c r="M6" s="2">
        <f>IFERROR(INDEX(M51:M500,MATCH($C$6,$C$51:$C$500,0)),"")</f>
        <v>337165779994</v>
      </c>
    </row>
    <row r="7" spans="1:13" ht="15.5" x14ac:dyDescent="0.35">
      <c r="B7" t="s">
        <v>11</v>
      </c>
      <c r="C7" t="s">
        <v>12</v>
      </c>
      <c r="D7" s="3">
        <f>IFERROR(INDEX(D51:D500,MATCH($C$7,$C$51:$C$500,0))/1000000000,"")</f>
        <v>19.489999999999998</v>
      </c>
      <c r="E7" s="3">
        <f>IFERROR(INDEX(E51:E500,MATCH($C$7,$C$51:$C$500,0))/1000000000,"")</f>
        <v>19.489999999999998</v>
      </c>
      <c r="H7" s="3">
        <f>IFERROR(INDEX(D7:G7,COUNT(D7:G7)),"")</f>
        <v>19.489999999999998</v>
      </c>
      <c r="I7" s="3">
        <f>IFERROR(INDEX(I51:I500,MATCH($C$7,$C$51:$C$500,0))/1000000000,"")</f>
        <v>19.489999999999998</v>
      </c>
      <c r="J7" s="3">
        <f>IFERROR(INDEX(J51:J500,MATCH($C$7,$C$51:$C$500,0))/1000000000,"")</f>
        <v>19.489999999999998</v>
      </c>
      <c r="K7" s="3">
        <f>IFERROR(INDEX(K51:K500,MATCH($C$7,$C$51:$C$500,0))/1000000000,"")</f>
        <v>0</v>
      </c>
      <c r="L7" s="3">
        <f>IFERROR(INDEX(L51:L500,MATCH($C$7,$C$51:$C$500,0))/1000000000,"")</f>
        <v>0</v>
      </c>
      <c r="M7" s="3">
        <f>IFERROR(INDEX(M51:M500,MATCH($C$7,$C$51:$C$500,0))/1000000000,"")</f>
        <v>0</v>
      </c>
    </row>
    <row r="8" spans="1:1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-90000000000</v>
      </c>
      <c r="E8" s="2">
        <f>IFERROR(INDEX(E51:E500,MATCH("Free cash flow (Quarter)",$C$51:$C$500,0)),"")</f>
        <v>-42000000000</v>
      </c>
      <c r="H8" s="2">
        <f>IFERROR(INDEX(D8:G8,COUNT(D8:G8)),"")</f>
        <v>-42000000000</v>
      </c>
      <c r="I8" s="2">
        <f>IFERROR(INDEX(I51:I500,MATCH($C$8,$C$51:$C$500,0)),"")</f>
        <v>-122000000000</v>
      </c>
      <c r="J8" s="2">
        <f>IFERROR(INDEX(J51:J500,MATCH($C$8,$C$51:$C$500,0)),"")</f>
        <v>-287000000000</v>
      </c>
      <c r="K8" s="2">
        <f>IFERROR(INDEX(K51:K500,MATCH($C$8,$C$51:$C$500,0)),"")</f>
        <v>77000000000</v>
      </c>
      <c r="L8" s="2">
        <f>IFERROR(INDEX(L51:L500,MATCH($C$8,$C$51:$C$500,0)),"")</f>
        <v>34000000000</v>
      </c>
      <c r="M8" s="2">
        <f>IFERROR(INDEX(M51:M500,MATCH($C$8,$C$51:$C$500,0)),"")</f>
        <v>7000000000</v>
      </c>
    </row>
    <row r="9" spans="1:13" ht="15.5" x14ac:dyDescent="0.35">
      <c r="A9" t="s">
        <v>16</v>
      </c>
      <c r="C9" t="s">
        <v>17</v>
      </c>
      <c r="D9" s="3">
        <f>IFERROR(INDEX(D51:D500,MATCH("Free cash flow per share (Quarter)",$C$51:$C$500,0)),"")</f>
        <v>-4.62</v>
      </c>
      <c r="E9" s="3">
        <f>IFERROR(INDEX(E51:E500,MATCH("Free cash flow per share (Quarter)",$C$51:$C$500,0)),"")</f>
        <v>-2.17</v>
      </c>
      <c r="H9" s="3">
        <f>IFERROR(INDEX(D9:G9,COUNT(D9:G9)),"")</f>
        <v>-2.17</v>
      </c>
      <c r="I9" s="3">
        <f>IFERROR(INDEX(I51:I500,MATCH($C$9,$C$51:$C$500,0)),"")</f>
        <v>-6.24</v>
      </c>
      <c r="J9" s="3">
        <f>IFERROR(INDEX(J51:J500,MATCH($C$9,$C$51:$C$500,0)),"")</f>
        <v>-14.73</v>
      </c>
      <c r="K9" s="3">
        <f>IFERROR(INDEX(K51:K500,MATCH($C$9,$C$51:$C$500,0)),"")</f>
        <v>436036.23</v>
      </c>
      <c r="L9" s="3">
        <f>IFERROR(INDEX(L51:L500,MATCH($C$9,$C$51:$C$500,0)),"")</f>
        <v>196220.51</v>
      </c>
      <c r="M9" s="3">
        <f>IFERROR(INDEX(M51:M500,MATCH($C$9,$C$51:$C$500,0)),"")</f>
        <v>38506.980000000003</v>
      </c>
    </row>
    <row r="10" spans="1:13" ht="15.5" x14ac:dyDescent="0.35">
      <c r="C10" t="s">
        <v>18</v>
      </c>
      <c r="D10" s="3">
        <f ca="1">IFERROR(IF(D9=0,"",D2/D9),"")</f>
        <v>-40.043290043290042</v>
      </c>
      <c r="E10" s="3">
        <f ca="1">IFERROR(IF(E9=0,"",E2/E9),"")</f>
        <v>-70.967741935483872</v>
      </c>
      <c r="I10" s="3">
        <f ca="1">IFERROR(IF(I9=0,"",I2/I9),"")</f>
        <v>-36.858974358974358</v>
      </c>
      <c r="J10" s="3">
        <f ca="1">IFERROR(IF(J9=0,"",J2/J9),"")</f>
        <v>-14.256619144602851</v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19</v>
      </c>
      <c r="C11" t="s">
        <v>20</v>
      </c>
      <c r="D11" s="2">
        <f>IFERROR(INDEX(D51:D500,MATCH($C$11,$C$51:$C$500,0)),"")</f>
        <v>235494358132</v>
      </c>
      <c r="E11" s="2">
        <f>IFERROR(INDEX(E51:E500,MATCH($C$11,$C$51:$C$500,0)),"")</f>
        <v>328693479024</v>
      </c>
      <c r="H11" s="2">
        <f>IFERROR(INDEX(D11:G11,COUNT(D11:G11)),"")</f>
        <v>328693479024</v>
      </c>
      <c r="I11" s="2">
        <f>IFERROR(INDEX(I51:I500,MATCH($C$11,$C$51:$C$500,0)),"")</f>
        <v>360852330402</v>
      </c>
      <c r="J11" s="2">
        <f>IFERROR(INDEX(J51:J500,MATCH($C$11,$C$51:$C$500,0)),"")</f>
        <v>554024121034</v>
      </c>
      <c r="K11" s="2">
        <f>IFERROR(INDEX(K51:K500,MATCH($C$11,$C$51:$C$500,0)),"")</f>
        <v>74796821672</v>
      </c>
      <c r="L11" s="2">
        <f>IFERROR(INDEX(L51:L500,MATCH($C$11,$C$51:$C$500,0)),"")</f>
        <v>39188816231</v>
      </c>
      <c r="M11" s="2">
        <f>IFERROR(INDEX(M51:M500,MATCH($C$11,$C$51:$C$500,0)),"")</f>
        <v>15025173375</v>
      </c>
    </row>
    <row r="12" spans="1:1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249000000000</v>
      </c>
      <c r="E12" s="2">
        <f>IFERROR(INDEX(E51:E500,MATCH("Net Debt (Quarter)",$C$51:$C$500,0)),"")</f>
        <v>140000000000</v>
      </c>
      <c r="H12" s="2">
        <f>IFERROR(INDEX(D12:G12,COUNT(D12:G12)),"")</f>
        <v>140000000000</v>
      </c>
      <c r="I12" s="2">
        <f>IFERROR(INDEX(I51:I500,MATCH($C$12,$C$51:$C$500,0)),"")</f>
        <v>93000000000</v>
      </c>
      <c r="J12" s="2">
        <f>IFERROR(INDEX(J51:J500,MATCH($C$12,$C$51:$C$500,0)),"")</f>
        <v>-103000000000</v>
      </c>
      <c r="K12" s="2">
        <f>IFERROR(INDEX(K51:K500,MATCH($C$12,$C$51:$C$500,0)),"")</f>
        <v>-74000000000</v>
      </c>
      <c r="L12" s="2">
        <f>IFERROR(INDEX(L51:L500,MATCH($C$12,$C$51:$C$500,0)),"")</f>
        <v>-39000000000</v>
      </c>
      <c r="M12" s="2">
        <f>IFERROR(INDEX(M51:M500,MATCH($C$12,$C$51:$C$500,0)),"")</f>
        <v>-15000000000</v>
      </c>
    </row>
    <row r="13" spans="1:1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484000000000</v>
      </c>
      <c r="E13" s="2">
        <f>IFERROR(INDEX(E51:E500,MATCH("Total Debt (Quarter)",$C$51:$C$500,0)),"")</f>
        <v>469000000000</v>
      </c>
      <c r="H13" s="2">
        <f>IFERROR(INDEX(D13:G13,COUNT(D13:G13)),"")</f>
        <v>469000000000</v>
      </c>
      <c r="I13" s="2">
        <f>IFERROR(INDEX(I51:I500,MATCH($C$13,$C$51:$C$500,0)),"")</f>
        <v>454000000000</v>
      </c>
      <c r="J13" s="2">
        <f>IFERROR(INDEX(J51:J500,MATCH($C$13,$C$51:$C$500,0)),"")</f>
        <v>451000000000</v>
      </c>
      <c r="K13" s="2">
        <f>IFERROR(INDEX(K51:K500,MATCH($C$13,$C$51:$C$500,0)),"")</f>
        <v>1000000000</v>
      </c>
      <c r="L13" s="2">
        <f>IFERROR(INDEX(L51:L500,MATCH($C$13,$C$51:$C$500,0)),"")</f>
        <v>0</v>
      </c>
      <c r="M13" s="2">
        <f>IFERROR(INDEX(M51:M500,MATCH($C$13,$C$51:$C$500,0)),"")</f>
        <v>0</v>
      </c>
    </row>
    <row r="14" spans="1:13" ht="15.5" x14ac:dyDescent="0.35">
      <c r="C14" t="s">
        <v>27</v>
      </c>
      <c r="D14" s="2">
        <f>IFERROR(INDEX(D51:D500,MATCH($C$14,$C$51:$C$500,0)),"")</f>
        <v>-556676026</v>
      </c>
      <c r="E14" s="2">
        <f>IFERROR(INDEX(E51:E500,MATCH($C$14,$C$51:$C$500,0)),"")</f>
        <v>-504030866</v>
      </c>
      <c r="H14" s="2">
        <f>IFERROR(SUM(D14:G14)*(4/MAX(1,COUNT(D14:G14))),"")</f>
        <v>-2121413784</v>
      </c>
      <c r="I14" s="2">
        <f>IFERROR(INDEX(I51:I500,MATCH($C$14,$C$51:$C$500,0)),"")</f>
        <v>-2087375268</v>
      </c>
      <c r="J14" s="2">
        <f>IFERROR(INDEX(J51:J500,MATCH($C$14,$C$51:$C$500,0)),"")</f>
        <v>-1865640576</v>
      </c>
      <c r="K14" s="2">
        <f>IFERROR(INDEX(K51:K500,MATCH($C$14,$C$51:$C$500,0)),"")</f>
        <v>-104419377</v>
      </c>
      <c r="L14" s="2">
        <f>IFERROR(INDEX(L51:L500,MATCH($C$14,$C$51:$C$500,0)),"")</f>
        <v>-118082568</v>
      </c>
      <c r="M14" s="2">
        <f>IFERROR(INDEX(M51:M500,MATCH($C$14,$C$51:$C$500,0)),"")</f>
        <v>-66153029</v>
      </c>
    </row>
    <row r="15" spans="1:13" ht="15.5" x14ac:dyDescent="0.35">
      <c r="C15" t="s">
        <v>28</v>
      </c>
      <c r="D15" s="2">
        <f>IFERROR(INDEX(D51:D500,MATCH($C$15,$C$51:$C$500,0)),"")</f>
        <v>-1134371525</v>
      </c>
      <c r="E15" s="2">
        <f>IFERROR(INDEX(E51:E500,MATCH($C$15,$C$51:$C$500,0)),"")</f>
        <v>-1004869202</v>
      </c>
      <c r="H15" s="2">
        <f>IFERROR(SUM(D15:G15)*(4/MAX(1,COUNT(D15:G15))),"")</f>
        <v>-4278481454</v>
      </c>
      <c r="I15" s="2">
        <f>IFERROR(INDEX(I51:I500,MATCH($C$15,$C$51:$C$500,0)),"")</f>
        <v>-10065045761</v>
      </c>
      <c r="J15" s="2">
        <f>IFERROR(INDEX(J51:J500,MATCH($C$15,$C$51:$C$500,0)),"")</f>
        <v>-10450528200</v>
      </c>
      <c r="K15" s="2">
        <f>IFERROR(INDEX(K51:K500,MATCH($C$15,$C$51:$C$500,0)),"")</f>
        <v>-9684814785</v>
      </c>
      <c r="L15" s="2">
        <f>IFERROR(INDEX(L51:L500,MATCH($C$15,$C$51:$C$500,0)),"")</f>
        <v>-7899297915</v>
      </c>
      <c r="M15" s="2">
        <f>IFERROR(INDEX(M51:M500,MATCH($C$15,$C$51:$C$500,0)),"")</f>
        <v>157592854</v>
      </c>
    </row>
    <row r="16" spans="1:13" ht="15.5" x14ac:dyDescent="0.35">
      <c r="C16" t="s">
        <v>29</v>
      </c>
      <c r="D16" s="2">
        <f>IFERROR(INDEX(D51:D500,MATCH($C$16,$C$51:$C$500,0)),"")</f>
        <v>12337752436</v>
      </c>
      <c r="E16" s="2">
        <f>IFERROR(INDEX(E51:E500,MATCH($C$16,$C$51:$C$500,0)),"")</f>
        <v>2600331273</v>
      </c>
      <c r="H16" s="2">
        <f>IFERROR(SUM(D16:G16)*(4/MAX(1,COUNT(D16:G16))),"")</f>
        <v>29876167418</v>
      </c>
      <c r="I16" s="2">
        <f>IFERROR(INDEX(I51:I500,MATCH($C$16,$C$51:$C$500,0)),"")</f>
        <v>61874538119</v>
      </c>
      <c r="J16" s="2">
        <f>IFERROR(INDEX(J51:J500,MATCH($C$16,$C$51:$C$500,0)),"")</f>
        <v>78025929060</v>
      </c>
      <c r="K16" s="2">
        <f>IFERROR(INDEX(K51:K500,MATCH($C$16,$C$51:$C$500,0)),"")</f>
        <v>69861328833</v>
      </c>
      <c r="L16" s="2">
        <f>IFERROR(INDEX(L51:L500,MATCH($C$16,$C$51:$C$500,0)),"")</f>
        <v>33432945679</v>
      </c>
      <c r="M16" s="2">
        <f>IFERROR(INDEX(M51:M500,MATCH($C$16,$C$51:$C$500,0)),"")</f>
        <v>-189596214</v>
      </c>
    </row>
    <row r="17" spans="1:13" ht="15.5" x14ac:dyDescent="0.35">
      <c r="A17" t="s">
        <v>30</v>
      </c>
    </row>
    <row r="18" spans="1:1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</row>
    <row r="19" spans="1:13" ht="15.5" x14ac:dyDescent="0.35">
      <c r="A19" t="s">
        <v>38</v>
      </c>
      <c r="C19" t="s">
        <v>39</v>
      </c>
    </row>
    <row r="20" spans="1:13" ht="15.5" x14ac:dyDescent="0.35">
      <c r="A20" t="s">
        <v>40</v>
      </c>
      <c r="C20" t="s">
        <v>41</v>
      </c>
      <c r="D20" s="2">
        <f ca="1">IFERROR(D21*D2,"")</f>
        <v>3605650000000</v>
      </c>
      <c r="E20" s="2">
        <f ca="1">IFERROR(E21*E2,"")</f>
        <v>3001460000000</v>
      </c>
      <c r="H20" s="2">
        <f t="shared" ref="H20:M20" ca="1" si="0">IFERROR(H21*H2,"")</f>
        <v>3001460000000</v>
      </c>
      <c r="I20" s="2">
        <f t="shared" ca="1" si="0"/>
        <v>4482700000000</v>
      </c>
      <c r="J20" s="2">
        <f t="shared" ca="1" si="0"/>
        <v>4092900000000</v>
      </c>
      <c r="K20" s="2" t="str">
        <f t="shared" ca="1" si="0"/>
        <v/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12</v>
      </c>
      <c r="D21" s="2">
        <f>IFERROR(INDEX(D51:D500,MATCH($C$7,$C$51:$C$500,0)),"")</f>
        <v>19490000000</v>
      </c>
      <c r="E21" s="2">
        <f>IFERROR(INDEX(E51:E500,MATCH($C$7,$C$51:$C$500,0)),"")</f>
        <v>19490000000</v>
      </c>
      <c r="H21" s="2">
        <f>IFERROR(INDEX(D21:G21,COUNT(D21:G21)),"")</f>
        <v>19490000000</v>
      </c>
      <c r="I21" s="2">
        <f>IFERROR(INDEX(I51:I500,MATCH($C$7,$C$51:$C$500,0)),"")</f>
        <v>19490000000</v>
      </c>
      <c r="J21" s="2">
        <f>IFERROR(INDEX(J51:J500,MATCH($C$7,$C$51:$C$500,0)),"")</f>
        <v>19490000000</v>
      </c>
      <c r="K21" s="2">
        <f>IFERROR(INDEX(K51:K500,MATCH($C$7,$C$51:$C$500,0)),"")</f>
        <v>0</v>
      </c>
      <c r="L21" s="2">
        <f>IFERROR(INDEX(L51:L500,MATCH($C$7,$C$51:$C$500,0)),"")</f>
        <v>0</v>
      </c>
      <c r="M21" s="2">
        <f>IFERROR(INDEX(M51:M500,MATCH($C$7,$C$51:$C$500,0)),"")</f>
        <v>0</v>
      </c>
    </row>
    <row r="23" spans="1:13" ht="15.5" x14ac:dyDescent="0.35">
      <c r="B23" t="s">
        <v>42</v>
      </c>
      <c r="C23" t="s">
        <v>43</v>
      </c>
      <c r="D23" s="3">
        <f>IFERROR(D5/D6*100,"")</f>
        <v>0.13255558900455819</v>
      </c>
      <c r="E23" s="3">
        <f>IFERROR(E5/E6*100,"")</f>
        <v>2.1983592221923261E-2</v>
      </c>
      <c r="H23" s="3">
        <f t="shared" ref="H23:M23" si="1">IFERROR(H5/H6*100,"")</f>
        <v>0.30908729210578978</v>
      </c>
      <c r="I23" s="3">
        <f t="shared" si="1"/>
        <v>0.64247210708397506</v>
      </c>
      <c r="J23" s="3">
        <f t="shared" si="1"/>
        <v>0.34791827643292084</v>
      </c>
      <c r="K23" s="3">
        <f t="shared" si="1"/>
        <v>94.445806698472893</v>
      </c>
      <c r="L23" s="3">
        <f t="shared" si="1"/>
        <v>6.5671943552861993</v>
      </c>
      <c r="M23" s="3">
        <f t="shared" si="1"/>
        <v>0.40863605168487682</v>
      </c>
    </row>
    <row r="24" spans="1:13" ht="15.5" x14ac:dyDescent="0.35">
      <c r="C24" t="s">
        <v>44</v>
      </c>
      <c r="D24" s="4">
        <f>IFERROR(_xlfn.RRI(5,I23,D23),"")</f>
        <v>-0.27069573513844969</v>
      </c>
      <c r="E24" s="4">
        <f>IFERROR(_xlfn.RRI(5,J23,E23),"")</f>
        <v>-0.42439536381158849</v>
      </c>
      <c r="H24" s="4">
        <f t="shared" ref="H24:M24" si="2">IFERROR(_xlfn.RRI(5,M23,H23),"")</f>
        <v>-5.430978797851993E-2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45</v>
      </c>
      <c r="C25" t="s">
        <v>46</v>
      </c>
      <c r="D25" s="3">
        <f>IFERROR(INDEX(D51:D500,MATCH($A$25,$C$51:$C$500,0)),"")</f>
        <v>0.56999999999999995</v>
      </c>
      <c r="E25" s="3">
        <f>IFERROR(INDEX(E51:E500,MATCH($A$25,$C$51:$C$500,0)),"")</f>
        <v>0.08</v>
      </c>
      <c r="H25" s="3">
        <f>IFERROR(INDEX(D25:G25,COUNT(D25:G25)),"")</f>
        <v>0.08</v>
      </c>
      <c r="I25" s="3">
        <f>IFERROR(INDEX(I51:I500,MATCH($C$25,$C$51:$C$500,0)),"")</f>
        <v>2.66</v>
      </c>
      <c r="J25" s="3">
        <f>IFERROR(INDEX(J51:J500,MATCH($C$25,$C$51:$C$500,0)),"")</f>
        <v>3.47</v>
      </c>
      <c r="K25" s="3">
        <f>IFERROR(INDEX(K51:K500,MATCH($C$25,$C$51:$C$500,0)),"")</f>
        <v>340289.2</v>
      </c>
      <c r="L25" s="3">
        <f>IFERROR(INDEX(L51:L500,MATCH($C$25,$C$51:$C$500,0)),"")</f>
        <v>145336</v>
      </c>
      <c r="M25" s="3">
        <f>IFERROR(INDEX(M51:M500,MATCH($C$25,$C$51:$C$500,0)),"")</f>
        <v>-182.38</v>
      </c>
    </row>
    <row r="26" spans="1:13" ht="15.5" x14ac:dyDescent="0.35">
      <c r="C26" t="s">
        <v>47</v>
      </c>
      <c r="D26" s="4">
        <f>IFERROR(_xlfn.RRI(5,I25,D25),"")</f>
        <v>-0.26515009256169009</v>
      </c>
      <c r="E26" s="4">
        <f>IFERROR(_xlfn.RRI(5,J25,E25),"")</f>
        <v>-0.52950815261066508</v>
      </c>
      <c r="H26" s="4" t="str">
        <f t="shared" ref="H26:M26" si="3">IFERROR(_xlfn.RRI(5,M25,H25),"")</f>
        <v/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48</v>
      </c>
      <c r="D27" s="3">
        <f>IFERROR(D4/D21,"")</f>
        <v>3.2736392424320164</v>
      </c>
      <c r="E27" s="3">
        <f>IFERROR(E4/E21,"")</f>
        <v>1.4789376246793227</v>
      </c>
      <c r="H27" s="3">
        <f t="shared" ref="H27:M27" si="4">IFERROR(H4/H21,"")</f>
        <v>9.5051537342226791</v>
      </c>
      <c r="I27" s="3">
        <f t="shared" si="4"/>
        <v>11.057955547460237</v>
      </c>
      <c r="J27" s="3">
        <f t="shared" si="4"/>
        <v>10.158738566033863</v>
      </c>
      <c r="K27" s="3" t="str">
        <f t="shared" si="4"/>
        <v/>
      </c>
      <c r="L27" s="3" t="str">
        <f t="shared" si="4"/>
        <v/>
      </c>
      <c r="M27" s="3" t="str">
        <f t="shared" si="4"/>
        <v/>
      </c>
    </row>
    <row r="28" spans="1:13" ht="15.5" x14ac:dyDescent="0.35">
      <c r="C28" t="s">
        <v>49</v>
      </c>
      <c r="D28" s="4">
        <f>IFERROR(_xlfn.RRI(5,I27,D27),"")</f>
        <v>-0.21608099094341471</v>
      </c>
      <c r="E28" s="4">
        <f>IFERROR(_xlfn.RRI(5,J27,E27),"")</f>
        <v>-0.31982288652939361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50</v>
      </c>
      <c r="H29" s="4">
        <f t="shared" ref="H29:M29" si="6">IFERROR(((H25-I25)/I25)*100%,"")</f>
        <v>-0.96992481203007519</v>
      </c>
      <c r="I29" s="4">
        <f t="shared" si="6"/>
        <v>-0.23342939481268013</v>
      </c>
      <c r="J29" s="4">
        <f t="shared" si="6"/>
        <v>-0.99998980279127292</v>
      </c>
      <c r="K29" s="4">
        <f t="shared" si="6"/>
        <v>1.3413964881378324</v>
      </c>
      <c r="L29" s="4">
        <f t="shared" si="6"/>
        <v>-797.88562342362104</v>
      </c>
      <c r="M29" s="4" t="str">
        <f t="shared" si="6"/>
        <v/>
      </c>
    </row>
    <row r="30" spans="1:13" ht="15.5" x14ac:dyDescent="0.35">
      <c r="C30" t="s">
        <v>51</v>
      </c>
      <c r="H30" s="4">
        <f t="shared" ref="H30:M30" si="7">IFERROR(((H27-I27)/I27)*100%,"")</f>
        <v>-0.14042395147755873</v>
      </c>
      <c r="I30" s="4">
        <f t="shared" si="7"/>
        <v>8.8516598353356679E-2</v>
      </c>
      <c r="J30" s="4" t="str">
        <f t="shared" si="7"/>
        <v/>
      </c>
      <c r="K30" s="4" t="str">
        <f t="shared" si="7"/>
        <v/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52</v>
      </c>
      <c r="B32" t="s">
        <v>53</v>
      </c>
      <c r="C32" t="s">
        <v>54</v>
      </c>
      <c r="D32" s="3">
        <f>IFERROR(INDEX(D51:D500,MATCH($A$32,$C$51:$C$500,0)),"")</f>
        <v>411.58</v>
      </c>
      <c r="E32" s="3">
        <f>IFERROR(INDEX(E51:E500,MATCH($A$32,$C$51:$C$500,0)),"")</f>
        <v>411.56</v>
      </c>
      <c r="H32" s="3">
        <f>IFERROR(INDEX(D32:G32,COUNT(D32:G32)),"")</f>
        <v>411.56</v>
      </c>
      <c r="I32" s="3">
        <f>IFERROR(INDEX(I51:I500,MATCH($C$32,$C$51:$C$500,0)),"")</f>
        <v>411.47</v>
      </c>
      <c r="J32" s="3">
        <f>IFERROR(INDEX(J51:J500,MATCH($C$32,$C$51:$C$500,0)),"")</f>
        <v>409.52</v>
      </c>
      <c r="K32" s="3">
        <f>IFERROR(INDEX(K51:K500,MATCH($C$32,$C$51:$C$500,0)),"")</f>
        <v>42871158.310000002</v>
      </c>
      <c r="L32" s="3">
        <f>IFERROR(INDEX(L51:L500,MATCH($C$32,$C$51:$C$500,0)),"")</f>
        <v>2051353.15</v>
      </c>
      <c r="M32" s="3">
        <f>IFERROR(INDEX(M51:M500,MATCH($C$32,$C$51:$C$500,0)),"")</f>
        <v>1916460.89</v>
      </c>
    </row>
    <row r="33" spans="1:13" ht="15.5" x14ac:dyDescent="0.35">
      <c r="A33" t="s">
        <v>55</v>
      </c>
      <c r="B33" t="s">
        <v>56</v>
      </c>
      <c r="C33" t="s">
        <v>57</v>
      </c>
      <c r="D33" s="3">
        <f>IFERROR(INDEX(D51:D500,MATCH($A$33,$C$51:$C$500,0)),"")</f>
        <v>0.37</v>
      </c>
      <c r="E33" s="3">
        <f>IFERROR(INDEX(E51:E500,MATCH($A$33,$C$51:$C$500,0)),"")</f>
        <v>0.45</v>
      </c>
      <c r="H33" s="3">
        <f>IFERROR(INDEX(D33:G33,COUNT(D33:G33)),"")</f>
        <v>0.45</v>
      </c>
      <c r="I33" s="3">
        <f>IFERROR(INDEX(I51:I500,MATCH($C$33,$C$51:$C$500,0)),"")</f>
        <v>0.56000000000000005</v>
      </c>
      <c r="J33" s="3">
        <f>IFERROR(INDEX(J51:J500,MATCH($C$33,$C$51:$C$500,0)),"")</f>
        <v>0.51</v>
      </c>
      <c r="K33" s="3">
        <f>IFERROR(INDEX(K51:K500,MATCH($C$33,$C$51:$C$500,0)),"")</f>
        <v>0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58</v>
      </c>
      <c r="B34" t="s">
        <v>59</v>
      </c>
      <c r="C34" t="s">
        <v>60</v>
      </c>
      <c r="D34" s="3">
        <f>IFERROR(INDEX(D51:D500,MATCH($A$34,$C$51:$C$500,0)),"")</f>
        <v>270.18</v>
      </c>
      <c r="E34" s="3">
        <f>IFERROR(INDEX(E51:E500,MATCH($A$34,$C$51:$C$500,0)),"")</f>
        <v>2312.5</v>
      </c>
      <c r="H34" s="3">
        <f>IFERROR(INDEX(D34:G34,COUNT(D34:G34)),"")</f>
        <v>2312.5</v>
      </c>
      <c r="I34" s="3">
        <f>IFERROR(INDEX(I51:I500,MATCH($C$34,$C$51:$C$500,0)),"")</f>
        <v>86.47</v>
      </c>
      <c r="J34" s="3">
        <f>IFERROR(INDEX(J51:J500,MATCH($C$34,$C$51:$C$500,0)),"")</f>
        <v>60.52</v>
      </c>
      <c r="K34" s="3">
        <f>IFERROR(INDEX(K51:K500,MATCH($C$34,$C$51:$C$500,0)),"")</f>
        <v>0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61</v>
      </c>
      <c r="B35" t="s">
        <v>62</v>
      </c>
      <c r="C35" t="s">
        <v>63</v>
      </c>
      <c r="D35" s="3">
        <f>IFERROR(INDEX(D51:D500,MATCH($A$35,$C$51:$C$500,0)),"")</f>
        <v>47.03</v>
      </c>
      <c r="E35" s="3">
        <f>IFERROR(INDEX(E51:E500,MATCH($A$35,$C$51:$C$500,0)),"")</f>
        <v>125.07</v>
      </c>
      <c r="H35" s="3">
        <f>IFERROR(INDEX(D35:G35,COUNT(D35:G35)),"")</f>
        <v>125.07</v>
      </c>
      <c r="I35" s="3">
        <f>IFERROR(INDEX(I51:I500,MATCH($C$35,$C$51:$C$500,0)),"")</f>
        <v>20.8</v>
      </c>
      <c r="J35" s="3">
        <f>IFERROR(INDEX(J51:J500,MATCH($C$35,$C$51:$C$500,0)),"")</f>
        <v>20.67</v>
      </c>
      <c r="K35" s="3">
        <f>IFERROR(INDEX(K51:K500,MATCH($C$35,$C$51:$C$500,0)),"")</f>
        <v>0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64</v>
      </c>
      <c r="C36" t="s">
        <v>65</v>
      </c>
      <c r="D36" s="4">
        <f>IFERROR(INDEX(D51:D500,MATCH($C$36,$C$51:$C$500,0)),"")</f>
        <v>0</v>
      </c>
      <c r="E36" s="4">
        <f>IFERROR(INDEX(E51:E500,MATCH($C$36,$C$51:$C$500,0)),"")</f>
        <v>0</v>
      </c>
      <c r="H36" s="4">
        <f t="shared" ref="H36:M36" si="8">IFERROR(INDEX(H51:H500,MATCH($C$36,$C$51:$C$500,0)),"")</f>
        <v>0.40350000000000003</v>
      </c>
      <c r="I36" s="4">
        <f t="shared" si="8"/>
        <v>0.2</v>
      </c>
      <c r="J36" s="4">
        <f t="shared" si="8"/>
        <v>0.20190000000000002</v>
      </c>
      <c r="K36" s="4">
        <f t="shared" si="8"/>
        <v>0</v>
      </c>
      <c r="L36" s="4">
        <f t="shared" si="8"/>
        <v>0</v>
      </c>
      <c r="M36" s="4">
        <f t="shared" si="8"/>
        <v>0</v>
      </c>
    </row>
    <row r="37" spans="1:13" ht="15.5" x14ac:dyDescent="0.35">
      <c r="B37" t="s">
        <v>66</v>
      </c>
      <c r="C37" t="s">
        <v>67</v>
      </c>
      <c r="D37" s="3">
        <f>IFERROR(INDEX(D51:D500,MATCH($C$37,$C$51:$C$500,0)),"")</f>
        <v>0</v>
      </c>
      <c r="E37" s="3">
        <f>IFERROR(INDEX(E51:E500,MATCH($C$37,$C$51:$C$500,0)),"")</f>
        <v>0</v>
      </c>
      <c r="H37" s="3">
        <f t="shared" ref="H37:M37" si="9">IFERROR(INDEX(H51:H500,MATCH($C$37,$C$51:$C$500,0)),"")</f>
        <v>0.53</v>
      </c>
      <c r="I37" s="3">
        <f t="shared" si="9"/>
        <v>0.53</v>
      </c>
      <c r="J37" s="3">
        <f t="shared" si="9"/>
        <v>0.7</v>
      </c>
      <c r="K37" s="3">
        <f t="shared" si="9"/>
        <v>0</v>
      </c>
      <c r="L37" s="3">
        <f t="shared" si="9"/>
        <v>0</v>
      </c>
      <c r="M37" s="3">
        <f t="shared" si="9"/>
        <v>0</v>
      </c>
    </row>
    <row r="50" spans="2:13" ht="15.5" x14ac:dyDescent="0.35">
      <c r="D50" t="s">
        <v>68</v>
      </c>
      <c r="E50" t="s">
        <v>238</v>
      </c>
      <c r="F50" t="s">
        <v>69</v>
      </c>
      <c r="G50" t="s">
        <v>239</v>
      </c>
      <c r="H50" t="s">
        <v>72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</row>
    <row r="51" spans="2:13" ht="15.5" x14ac:dyDescent="0.35">
      <c r="B51" t="s">
        <v>73</v>
      </c>
      <c r="C51" t="s">
        <v>6</v>
      </c>
      <c r="D51" s="5">
        <v>63803228835</v>
      </c>
      <c r="E51" s="5">
        <v>28824494305</v>
      </c>
      <c r="F51" s="5">
        <v>105896440517</v>
      </c>
      <c r="G51" s="5">
        <v>39535509155</v>
      </c>
      <c r="I51" s="5">
        <v>215519553620</v>
      </c>
      <c r="J51" s="5">
        <v>197993814652</v>
      </c>
      <c r="K51" s="5">
        <v>177582018034</v>
      </c>
      <c r="L51" s="5">
        <v>111630826260</v>
      </c>
      <c r="M51" s="5">
        <v>72658242193</v>
      </c>
    </row>
    <row r="52" spans="2:13" ht="15.5" x14ac:dyDescent="0.35">
      <c r="C52" t="s">
        <v>74</v>
      </c>
      <c r="D52" s="5">
        <v>-31481725358</v>
      </c>
      <c r="E52" s="5">
        <v>-13468535017</v>
      </c>
      <c r="F52" s="5">
        <v>-40194584992</v>
      </c>
      <c r="G52" s="5">
        <v>-13662027987</v>
      </c>
      <c r="I52" s="5">
        <v>-86425655866</v>
      </c>
      <c r="J52" s="5">
        <v>-78273268303</v>
      </c>
      <c r="K52" s="5">
        <v>-65139719812</v>
      </c>
      <c r="L52" s="5">
        <v>-46120193253</v>
      </c>
      <c r="M52" s="5">
        <v>-39961672673</v>
      </c>
    </row>
    <row r="53" spans="2:13" ht="15.5" x14ac:dyDescent="0.35">
      <c r="C53" t="s">
        <v>75</v>
      </c>
      <c r="D53" s="5">
        <v>32321503477</v>
      </c>
      <c r="E53" s="5">
        <v>15355959288</v>
      </c>
      <c r="F53" s="5">
        <v>65701855525</v>
      </c>
      <c r="G53" s="5">
        <v>25873481168</v>
      </c>
      <c r="I53" s="5">
        <v>129093897754</v>
      </c>
      <c r="J53" s="5">
        <v>119720546349</v>
      </c>
      <c r="K53" s="5">
        <v>112442298222</v>
      </c>
      <c r="L53" s="5">
        <v>65510633007</v>
      </c>
      <c r="M53" s="5">
        <v>32696569520</v>
      </c>
    </row>
    <row r="54" spans="2:13" ht="15.5" x14ac:dyDescent="0.35">
      <c r="C54" t="s">
        <v>76</v>
      </c>
      <c r="D54" s="5">
        <v>-18470841840</v>
      </c>
      <c r="E54" s="5">
        <v>-12180741922</v>
      </c>
      <c r="F54" s="5">
        <v>-26204601887</v>
      </c>
      <c r="G54" s="5">
        <v>-13564052612</v>
      </c>
      <c r="I54" s="5">
        <v>-64225553433</v>
      </c>
      <c r="J54" s="5">
        <v>-47251374625</v>
      </c>
      <c r="K54" s="5">
        <v>-40993989095</v>
      </c>
      <c r="L54" s="5">
        <v>-33245692149</v>
      </c>
      <c r="M54" s="5">
        <v>-33201840595</v>
      </c>
    </row>
    <row r="55" spans="2:13" ht="15.5" x14ac:dyDescent="0.35">
      <c r="C55" t="s">
        <v>240</v>
      </c>
      <c r="D55" s="5">
        <v>-2820922406</v>
      </c>
      <c r="E55" s="5">
        <v>-1030893116</v>
      </c>
      <c r="F55" s="5">
        <v>-9966476475</v>
      </c>
      <c r="G55" s="5">
        <v>-1364297178</v>
      </c>
      <c r="I55" s="5">
        <v>-12807161555</v>
      </c>
      <c r="J55" s="5">
        <v>-5399288326</v>
      </c>
      <c r="K55" s="5">
        <v>-1275939386</v>
      </c>
      <c r="L55" s="5">
        <v>-881573946</v>
      </c>
      <c r="M55" s="5">
        <v>-867385561</v>
      </c>
    </row>
    <row r="56" spans="2:13" ht="15.5" x14ac:dyDescent="0.35">
      <c r="C56" t="s">
        <v>77</v>
      </c>
      <c r="D56" s="5">
        <v>-15649919434</v>
      </c>
      <c r="E56" s="5">
        <v>-11149848806</v>
      </c>
      <c r="F56" s="5">
        <v>-16238125412</v>
      </c>
      <c r="G56" s="5">
        <v>-12199755434</v>
      </c>
      <c r="I56" s="5">
        <v>-51418391878</v>
      </c>
      <c r="J56" s="5">
        <v>-41852086299</v>
      </c>
      <c r="K56" s="5">
        <v>-39718049709</v>
      </c>
      <c r="L56" s="5">
        <v>-32364118203</v>
      </c>
      <c r="M56" s="5">
        <v>-32334455034</v>
      </c>
    </row>
    <row r="57" spans="2:13" ht="15.5" x14ac:dyDescent="0.35">
      <c r="C57" t="s">
        <v>78</v>
      </c>
      <c r="D57" s="5">
        <v>13850661637</v>
      </c>
      <c r="E57" s="5">
        <v>3175217366</v>
      </c>
      <c r="F57" s="5">
        <v>39497253638</v>
      </c>
      <c r="G57" s="5">
        <v>12309428556</v>
      </c>
      <c r="I57" s="5">
        <v>64868344321</v>
      </c>
      <c r="J57" s="5">
        <v>72469171724</v>
      </c>
      <c r="K57" s="5">
        <v>71448309127</v>
      </c>
      <c r="L57" s="5">
        <v>32264940858</v>
      </c>
      <c r="M57" s="5">
        <v>-505271075</v>
      </c>
    </row>
    <row r="58" spans="2:13" ht="15.5" x14ac:dyDescent="0.35">
      <c r="C58" t="s">
        <v>79</v>
      </c>
      <c r="D58" s="5">
        <v>-1512909201</v>
      </c>
      <c r="E58" s="5">
        <v>-574886093</v>
      </c>
      <c r="F58" s="5">
        <v>-4457714975</v>
      </c>
      <c r="G58" s="5">
        <v>-311184664</v>
      </c>
      <c r="I58" s="5">
        <v>-2993806202</v>
      </c>
      <c r="J58" s="5">
        <v>5556757336</v>
      </c>
      <c r="K58" s="5">
        <v>-1586980294</v>
      </c>
      <c r="L58" s="5">
        <v>1168004821</v>
      </c>
      <c r="M58" s="5">
        <v>315674861</v>
      </c>
    </row>
    <row r="59" spans="2:13" ht="15.5" x14ac:dyDescent="0.35">
      <c r="C59" t="s">
        <v>80</v>
      </c>
      <c r="D59" s="5">
        <v>157988945</v>
      </c>
      <c r="E59" s="5">
        <v>458141952</v>
      </c>
      <c r="F59" s="5">
        <v>636429162</v>
      </c>
      <c r="G59" s="5">
        <v>776193011</v>
      </c>
      <c r="I59" s="5">
        <v>4323957960</v>
      </c>
      <c r="J59" s="5">
        <v>1868989021</v>
      </c>
      <c r="K59" s="5">
        <v>1664105553</v>
      </c>
      <c r="L59" s="5">
        <v>1264341086</v>
      </c>
      <c r="M59" s="5">
        <v>781030071</v>
      </c>
    </row>
    <row r="60" spans="2:13" ht="15.5" x14ac:dyDescent="0.35">
      <c r="C60" t="s">
        <v>27</v>
      </c>
      <c r="D60" s="5">
        <v>-556676026</v>
      </c>
      <c r="E60" s="5">
        <v>-504030866</v>
      </c>
      <c r="F60" s="5">
        <v>-1167983447</v>
      </c>
      <c r="G60" s="5">
        <v>-271261764</v>
      </c>
      <c r="I60" s="5">
        <v>-2087375268</v>
      </c>
      <c r="J60" s="5">
        <v>-1865640576</v>
      </c>
      <c r="K60" s="5">
        <v>-104419377</v>
      </c>
      <c r="L60" s="5">
        <v>-118082568</v>
      </c>
      <c r="M60" s="5">
        <v>-66153029</v>
      </c>
    </row>
    <row r="61" spans="2:13" ht="15.5" x14ac:dyDescent="0.35">
      <c r="C61" t="s">
        <v>81</v>
      </c>
      <c r="D61" s="5">
        <v>-5743</v>
      </c>
      <c r="E61" s="5">
        <v>-2404</v>
      </c>
      <c r="F61" s="5">
        <v>57003</v>
      </c>
      <c r="G61" s="5">
        <v>-9462</v>
      </c>
      <c r="I61" s="5">
        <v>51237</v>
      </c>
      <c r="J61" s="5">
        <v>296708</v>
      </c>
      <c r="K61" s="5">
        <v>22339297</v>
      </c>
      <c r="L61" s="5">
        <v>151911</v>
      </c>
      <c r="M61" s="5">
        <v>44521</v>
      </c>
    </row>
    <row r="62" spans="2:13" ht="15.5" x14ac:dyDescent="0.35">
      <c r="C62" t="s">
        <v>82</v>
      </c>
      <c r="D62" s="5">
        <v>-1512909201</v>
      </c>
      <c r="E62" s="5">
        <v>-574886093</v>
      </c>
      <c r="F62" s="5">
        <v>-4457714975</v>
      </c>
      <c r="G62" s="5">
        <v>-311184664</v>
      </c>
      <c r="I62" s="5">
        <v>-2993806202</v>
      </c>
      <c r="J62" s="5">
        <v>5556757336</v>
      </c>
      <c r="K62" s="5">
        <v>-1586980294</v>
      </c>
      <c r="L62" s="5">
        <v>1168004821</v>
      </c>
      <c r="M62" s="5">
        <v>315674861</v>
      </c>
    </row>
    <row r="63" spans="2:13" ht="15.5" x14ac:dyDescent="0.35">
      <c r="C63" t="s">
        <v>29</v>
      </c>
      <c r="D63" s="5">
        <v>12337752436</v>
      </c>
      <c r="E63" s="5">
        <v>2600331273</v>
      </c>
      <c r="F63" s="5">
        <v>35039538663</v>
      </c>
      <c r="G63" s="5">
        <v>11998243892</v>
      </c>
      <c r="I63" s="5">
        <v>61874538119</v>
      </c>
      <c r="J63" s="5">
        <v>78025929060</v>
      </c>
      <c r="K63" s="5">
        <v>69861328833</v>
      </c>
      <c r="L63" s="5">
        <v>33432945679</v>
      </c>
      <c r="M63" s="5">
        <v>-189596214</v>
      </c>
    </row>
    <row r="64" spans="2:13" ht="15.5" x14ac:dyDescent="0.35">
      <c r="C64" t="s">
        <v>28</v>
      </c>
      <c r="D64" s="5">
        <v>-1134371525</v>
      </c>
      <c r="E64" s="5">
        <v>-1004869202</v>
      </c>
      <c r="F64" s="5">
        <v>-2112739088</v>
      </c>
      <c r="G64" s="5">
        <v>-4419582209</v>
      </c>
      <c r="I64" s="5">
        <v>-10065045761</v>
      </c>
      <c r="J64" s="5">
        <v>-10450528200</v>
      </c>
      <c r="K64" s="5">
        <v>-9684814785</v>
      </c>
      <c r="L64" s="5">
        <v>-7899297915</v>
      </c>
      <c r="M64" s="5">
        <v>157592854</v>
      </c>
    </row>
    <row r="65" spans="2:13" ht="15.5" x14ac:dyDescent="0.35">
      <c r="C65" t="s">
        <v>83</v>
      </c>
      <c r="D65" s="5">
        <v>-976603100</v>
      </c>
      <c r="E65" s="5">
        <v>-857333180</v>
      </c>
      <c r="F65" s="5">
        <v>-2130713945</v>
      </c>
      <c r="G65" s="5">
        <v>-3383970920</v>
      </c>
      <c r="I65" s="5">
        <v>-9281917345</v>
      </c>
      <c r="J65" s="5">
        <v>-9685364357</v>
      </c>
      <c r="K65" s="5">
        <v>-10082102030</v>
      </c>
      <c r="L65" s="5">
        <v>-4172574534</v>
      </c>
      <c r="M65" s="5">
        <v>-1548930154</v>
      </c>
    </row>
    <row r="66" spans="2:13" ht="15.5" x14ac:dyDescent="0.35">
      <c r="C66" t="s">
        <v>84</v>
      </c>
      <c r="D66" s="5">
        <v>-157768425</v>
      </c>
      <c r="E66" s="5">
        <v>-147536022</v>
      </c>
      <c r="F66" s="5">
        <v>17974857</v>
      </c>
      <c r="G66" s="5">
        <v>-1035611289</v>
      </c>
      <c r="I66" s="5">
        <v>-783128416</v>
      </c>
      <c r="J66" s="5">
        <v>-765163843</v>
      </c>
      <c r="K66" s="5">
        <v>397287245</v>
      </c>
      <c r="L66" s="5">
        <v>-3726723381</v>
      </c>
      <c r="M66" s="5">
        <v>1706523008</v>
      </c>
    </row>
    <row r="67" spans="2:13" ht="15.5" x14ac:dyDescent="0.35">
      <c r="C67" t="s">
        <v>85</v>
      </c>
      <c r="D67" s="5">
        <v>-1134371525</v>
      </c>
      <c r="E67" s="5">
        <v>-1004869202</v>
      </c>
      <c r="F67" s="5">
        <v>-2112739088</v>
      </c>
      <c r="G67" s="5">
        <v>-4419582209</v>
      </c>
      <c r="I67" s="5">
        <v>-10065045761</v>
      </c>
      <c r="J67" s="5">
        <v>-10450528200</v>
      </c>
      <c r="K67" s="5">
        <v>-9684814785</v>
      </c>
      <c r="L67" s="5">
        <v>-7899297915</v>
      </c>
      <c r="M67" s="5">
        <v>157592854</v>
      </c>
    </row>
    <row r="68" spans="2:13" ht="15.5" x14ac:dyDescent="0.35">
      <c r="C68" t="s">
        <v>86</v>
      </c>
      <c r="D68" s="5">
        <v>11203380911</v>
      </c>
      <c r="E68" s="5">
        <v>1595462071</v>
      </c>
      <c r="F68" s="5">
        <v>32926799575</v>
      </c>
      <c r="G68" s="5">
        <v>7578661683</v>
      </c>
      <c r="I68" s="5">
        <v>51809492358</v>
      </c>
      <c r="J68" s="5">
        <v>67575400860</v>
      </c>
      <c r="K68" s="5">
        <v>60176514048</v>
      </c>
      <c r="L68" s="5">
        <v>25533647764</v>
      </c>
      <c r="M68" s="5">
        <v>-32003360</v>
      </c>
    </row>
    <row r="69" spans="2:13" ht="15.5" x14ac:dyDescent="0.35">
      <c r="C69" t="s">
        <v>87</v>
      </c>
      <c r="D69" s="5">
        <v>11203380911</v>
      </c>
      <c r="E69" s="5">
        <v>1595462071</v>
      </c>
      <c r="F69" s="5">
        <v>32926799575</v>
      </c>
      <c r="G69" s="5">
        <v>7578661683</v>
      </c>
      <c r="I69" s="5">
        <v>51809492358</v>
      </c>
      <c r="J69" s="5">
        <v>67575400860</v>
      </c>
      <c r="K69" s="5">
        <v>60176514048</v>
      </c>
      <c r="L69" s="5">
        <v>25533647764</v>
      </c>
      <c r="M69" s="5">
        <v>-32003360</v>
      </c>
    </row>
    <row r="70" spans="2:13" ht="15.5" x14ac:dyDescent="0.35">
      <c r="C70" t="s">
        <v>88</v>
      </c>
      <c r="D70" s="5">
        <v>-571336185</v>
      </c>
      <c r="E70" s="5">
        <v>167741372</v>
      </c>
      <c r="F70" s="5">
        <v>919065636</v>
      </c>
      <c r="G70" s="5">
        <v>75168430</v>
      </c>
      <c r="I70" s="5">
        <v>-290948047</v>
      </c>
      <c r="J70" s="5">
        <v>-39808486145</v>
      </c>
      <c r="K70" s="5">
        <v>7100483990129</v>
      </c>
      <c r="L70" s="5">
        <v>-1834815400</v>
      </c>
      <c r="M70" s="5">
        <v>1409828812</v>
      </c>
    </row>
    <row r="71" spans="2:13" ht="15.5" x14ac:dyDescent="0.35">
      <c r="C71" t="s">
        <v>320</v>
      </c>
      <c r="D71" s="5">
        <v>-571336185</v>
      </c>
      <c r="E71" s="5">
        <v>167741372</v>
      </c>
      <c r="F71" s="5">
        <v>919065636</v>
      </c>
      <c r="G71" s="5">
        <v>75168430</v>
      </c>
      <c r="I71" s="5">
        <v>-290948047</v>
      </c>
      <c r="J71" s="5">
        <v>-39808486145</v>
      </c>
      <c r="K71" s="5">
        <v>7100483990129</v>
      </c>
      <c r="L71" s="5">
        <v>-1834815400</v>
      </c>
      <c r="M71" s="5">
        <v>1409828812</v>
      </c>
    </row>
    <row r="72" spans="2:13" ht="15.5" x14ac:dyDescent="0.35">
      <c r="C72" t="s">
        <v>89</v>
      </c>
      <c r="D72" s="5">
        <v>10632044726</v>
      </c>
      <c r="E72" s="5">
        <v>1763203443</v>
      </c>
      <c r="F72" s="5">
        <v>33845865211</v>
      </c>
      <c r="G72" s="5">
        <v>7653830113</v>
      </c>
      <c r="I72" s="5">
        <v>51518544311</v>
      </c>
      <c r="J72" s="5">
        <v>27766914715</v>
      </c>
      <c r="K72" s="5">
        <v>7160660504177</v>
      </c>
      <c r="L72" s="5">
        <v>23698832364</v>
      </c>
      <c r="M72" s="5">
        <v>1377825452</v>
      </c>
    </row>
    <row r="73" spans="2:13" ht="15.5" x14ac:dyDescent="0.35">
      <c r="C73" t="s">
        <v>90</v>
      </c>
      <c r="D73" s="5">
        <v>11203380911</v>
      </c>
      <c r="E73" s="5">
        <v>1595462071</v>
      </c>
      <c r="F73" s="5">
        <v>32926799575</v>
      </c>
      <c r="G73" s="5">
        <v>7578661683</v>
      </c>
      <c r="I73" s="5">
        <v>51809492358</v>
      </c>
      <c r="J73" s="5">
        <v>67575400860</v>
      </c>
      <c r="K73" s="5">
        <v>60176514048</v>
      </c>
      <c r="L73" s="5">
        <v>25533647764</v>
      </c>
      <c r="M73" s="5">
        <v>-32003360</v>
      </c>
    </row>
    <row r="74" spans="2:13" ht="15.5" x14ac:dyDescent="0.35">
      <c r="C74" t="s">
        <v>8</v>
      </c>
      <c r="D74" s="5">
        <v>10632050469</v>
      </c>
      <c r="E74" s="5">
        <v>1763205847</v>
      </c>
      <c r="F74" s="5">
        <v>33845808208</v>
      </c>
      <c r="G74" s="5">
        <v>7653839575</v>
      </c>
      <c r="I74" s="5">
        <v>51518493074</v>
      </c>
      <c r="J74" s="5">
        <v>27766618007</v>
      </c>
      <c r="K74" s="5">
        <v>7160638164880</v>
      </c>
      <c r="L74" s="5">
        <v>23698680453</v>
      </c>
      <c r="M74" s="5">
        <v>1377780931</v>
      </c>
    </row>
    <row r="75" spans="2:13" ht="15.5" x14ac:dyDescent="0.35">
      <c r="C75" t="s">
        <v>92</v>
      </c>
      <c r="D75" s="5">
        <v>11203380911</v>
      </c>
      <c r="E75" s="5">
        <v>1595462071</v>
      </c>
      <c r="F75" s="5">
        <v>32926799575</v>
      </c>
      <c r="G75" s="5">
        <v>7578661683</v>
      </c>
      <c r="I75" s="5">
        <v>51809492358</v>
      </c>
      <c r="J75" s="5">
        <v>67575400860</v>
      </c>
      <c r="K75" s="5">
        <v>60176514048</v>
      </c>
      <c r="L75" s="5">
        <v>25533647764</v>
      </c>
      <c r="M75" s="5">
        <v>-32003360</v>
      </c>
    </row>
    <row r="76" spans="2:13" ht="15.5" x14ac:dyDescent="0.35">
      <c r="C76" t="s">
        <v>93</v>
      </c>
      <c r="D76" s="5">
        <v>10632044726</v>
      </c>
      <c r="E76" s="5">
        <v>1763203443</v>
      </c>
      <c r="F76" s="5">
        <v>33845865211</v>
      </c>
      <c r="G76" s="5">
        <v>7653830113</v>
      </c>
      <c r="I76" s="5">
        <v>51518544311</v>
      </c>
      <c r="J76" s="5">
        <v>27766914715</v>
      </c>
      <c r="K76" s="5">
        <v>7160660504177</v>
      </c>
      <c r="L76" s="5">
        <v>23698832364</v>
      </c>
      <c r="M76" s="5">
        <v>1377825452</v>
      </c>
    </row>
    <row r="77" spans="2:13" ht="15.5" x14ac:dyDescent="0.35">
      <c r="C77" t="s">
        <v>94</v>
      </c>
      <c r="D77" s="5">
        <v>10632044726</v>
      </c>
      <c r="E77" s="5">
        <v>1763203443</v>
      </c>
      <c r="F77" s="5">
        <v>33845865211</v>
      </c>
      <c r="G77" s="5">
        <v>7653830113</v>
      </c>
      <c r="I77" s="5">
        <v>51518544311</v>
      </c>
      <c r="J77" s="5">
        <v>27766914715</v>
      </c>
      <c r="K77" s="5">
        <v>7160660504177</v>
      </c>
      <c r="L77" s="5">
        <v>23698832364</v>
      </c>
      <c r="M77" s="5">
        <v>1377825452</v>
      </c>
    </row>
    <row r="79" spans="2:13" ht="15.5" x14ac:dyDescent="0.35">
      <c r="B79" t="s">
        <v>95</v>
      </c>
      <c r="C79" t="s">
        <v>96</v>
      </c>
    </row>
    <row r="80" spans="2:13" ht="15.5" x14ac:dyDescent="0.35">
      <c r="C80" t="s">
        <v>97</v>
      </c>
    </row>
    <row r="81" spans="3:13" ht="15.5" x14ac:dyDescent="0.35">
      <c r="C81" t="s">
        <v>20</v>
      </c>
      <c r="D81" s="5">
        <v>235494358132</v>
      </c>
      <c r="E81" s="5">
        <v>328693479024</v>
      </c>
      <c r="F81" s="5">
        <v>360852330402</v>
      </c>
      <c r="G81" s="5">
        <v>418256885852</v>
      </c>
      <c r="I81" s="5">
        <v>360852330402</v>
      </c>
      <c r="J81" s="5">
        <v>554024121034</v>
      </c>
      <c r="K81" s="5">
        <v>74796821672</v>
      </c>
      <c r="L81" s="5">
        <v>39188816231</v>
      </c>
      <c r="M81" s="5">
        <v>15025173375</v>
      </c>
    </row>
    <row r="82" spans="3:13" ht="15.5" x14ac:dyDescent="0.35">
      <c r="C82" t="s">
        <v>98</v>
      </c>
      <c r="D82" s="5">
        <v>7473588799</v>
      </c>
      <c r="E82" s="5">
        <v>9279122088</v>
      </c>
      <c r="F82" s="5">
        <v>10374577679</v>
      </c>
      <c r="G82" s="5">
        <v>1214897632</v>
      </c>
      <c r="I82" s="5">
        <v>10374577679</v>
      </c>
      <c r="J82" s="5">
        <v>572662514</v>
      </c>
      <c r="K82" s="5">
        <v>1829199758</v>
      </c>
      <c r="L82" s="5">
        <v>2124057484</v>
      </c>
      <c r="M82" s="5">
        <v>1851478638</v>
      </c>
    </row>
    <row r="83" spans="3:13" ht="15.5" x14ac:dyDescent="0.35">
      <c r="C83" t="s">
        <v>247</v>
      </c>
      <c r="D83" s="5">
        <v>2529921958</v>
      </c>
      <c r="E83" s="5">
        <v>2570204868</v>
      </c>
      <c r="F83" s="5">
        <v>3293162400</v>
      </c>
      <c r="G83" s="5">
        <v>3532970727</v>
      </c>
      <c r="I83" s="5">
        <v>3293162400</v>
      </c>
      <c r="J83" s="5">
        <v>32374436908</v>
      </c>
      <c r="K83" s="5">
        <v>27793635658</v>
      </c>
      <c r="L83" s="5">
        <v>71610272969</v>
      </c>
      <c r="M83" s="5">
        <v>72208575285</v>
      </c>
    </row>
    <row r="84" spans="3:13" ht="15.5" x14ac:dyDescent="0.35">
      <c r="C84" t="s">
        <v>99</v>
      </c>
      <c r="D84" s="5">
        <v>2809991471</v>
      </c>
      <c r="E84" s="5">
        <v>3326508010</v>
      </c>
      <c r="F84" s="5">
        <v>16325507185</v>
      </c>
      <c r="G84" s="5">
        <v>1880713670</v>
      </c>
      <c r="I84" s="5">
        <v>16325507185</v>
      </c>
      <c r="J84" s="5">
        <v>1695772165</v>
      </c>
      <c r="K84" s="5">
        <v>76787998602</v>
      </c>
      <c r="L84" s="5">
        <v>75265218641</v>
      </c>
      <c r="M84" s="5">
        <v>30430119893</v>
      </c>
    </row>
    <row r="85" spans="3:13" ht="15.5" x14ac:dyDescent="0.35">
      <c r="C85" t="s">
        <v>100</v>
      </c>
      <c r="D85" s="5">
        <v>7473588799</v>
      </c>
      <c r="E85" s="5">
        <v>9279122088</v>
      </c>
      <c r="F85" s="5">
        <v>10374577679</v>
      </c>
      <c r="G85" s="5">
        <v>1214897632</v>
      </c>
      <c r="I85" s="5">
        <v>10374577679</v>
      </c>
      <c r="J85" s="5">
        <v>572662514</v>
      </c>
      <c r="K85" s="5">
        <v>1829199758</v>
      </c>
      <c r="L85" s="5">
        <v>2124057484</v>
      </c>
      <c r="M85" s="5">
        <v>1851478638</v>
      </c>
    </row>
    <row r="86" spans="3:13" ht="15.5" x14ac:dyDescent="0.35">
      <c r="C86" t="s">
        <v>101</v>
      </c>
      <c r="D86" s="5">
        <v>196105267003</v>
      </c>
      <c r="E86" s="5">
        <v>189342073558</v>
      </c>
      <c r="F86" s="5">
        <v>186936235311</v>
      </c>
      <c r="G86" s="5">
        <v>178254840484</v>
      </c>
      <c r="I86" s="5">
        <v>186936235311</v>
      </c>
      <c r="J86" s="5">
        <v>177451243701</v>
      </c>
      <c r="K86" s="5">
        <v>136361523228</v>
      </c>
      <c r="L86" s="5">
        <v>142518774334</v>
      </c>
      <c r="M86" s="5">
        <v>113153255135</v>
      </c>
    </row>
    <row r="87" spans="3:13" ht="15.5" x14ac:dyDescent="0.35">
      <c r="C87" t="s">
        <v>102</v>
      </c>
      <c r="D87" s="5">
        <v>196105267003</v>
      </c>
      <c r="E87" s="5">
        <v>189342073558</v>
      </c>
      <c r="F87" s="5">
        <v>186936235311</v>
      </c>
      <c r="G87" s="5">
        <v>178254840484</v>
      </c>
      <c r="I87" s="5">
        <v>186936235311</v>
      </c>
      <c r="J87" s="5">
        <v>177451243701</v>
      </c>
      <c r="K87" s="5">
        <v>136361523228</v>
      </c>
      <c r="L87" s="5">
        <v>142518774334</v>
      </c>
      <c r="M87" s="5">
        <v>113153255135</v>
      </c>
    </row>
    <row r="88" spans="3:13" ht="15.5" x14ac:dyDescent="0.35">
      <c r="C88" t="s">
        <v>103</v>
      </c>
      <c r="D88" s="5">
        <v>386802484762</v>
      </c>
      <c r="E88" s="5">
        <v>365101306090</v>
      </c>
      <c r="F88" s="5">
        <v>354845528663</v>
      </c>
      <c r="G88" s="5">
        <v>722760923891</v>
      </c>
      <c r="I88" s="5">
        <v>354845528663</v>
      </c>
      <c r="J88" s="5">
        <v>674037378992</v>
      </c>
      <c r="K88" s="5">
        <v>21865486369</v>
      </c>
      <c r="L88" s="5">
        <v>2919581801</v>
      </c>
      <c r="M88" s="5">
        <v>2733672385</v>
      </c>
    </row>
    <row r="89" spans="3:13" ht="15.5" x14ac:dyDescent="0.35">
      <c r="C89" t="s">
        <v>81</v>
      </c>
      <c r="D89" s="5">
        <v>6897421345504</v>
      </c>
      <c r="E89" s="5">
        <v>6897992675684</v>
      </c>
      <c r="F89" s="5">
        <v>6897824934149</v>
      </c>
      <c r="G89" s="5">
        <v>6581781185819</v>
      </c>
      <c r="I89" s="5">
        <v>6897824934149</v>
      </c>
      <c r="J89" s="5">
        <v>6582991192833</v>
      </c>
      <c r="K89" s="5">
        <v>7453474729589</v>
      </c>
      <c r="L89" s="5">
        <v>3012625602</v>
      </c>
      <c r="M89" s="5">
        <v>4847446357</v>
      </c>
    </row>
    <row r="90" spans="3:13" ht="15.5" x14ac:dyDescent="0.35">
      <c r="C90" t="s">
        <v>104</v>
      </c>
      <c r="D90" s="5">
        <v>873830812702</v>
      </c>
      <c r="E90" s="5">
        <v>944503485207</v>
      </c>
      <c r="F90" s="5">
        <v>954136007535</v>
      </c>
      <c r="G90" s="5">
        <v>1365393159788</v>
      </c>
      <c r="I90" s="5">
        <v>954136007535</v>
      </c>
      <c r="J90" s="5">
        <v>1426316275920</v>
      </c>
      <c r="K90" s="5">
        <v>256261097724</v>
      </c>
      <c r="L90" s="5">
        <v>196183299891</v>
      </c>
      <c r="M90" s="5">
        <v>139419447786</v>
      </c>
    </row>
    <row r="91" spans="3:13" ht="15.5" x14ac:dyDescent="0.35">
      <c r="C91" t="s">
        <v>105</v>
      </c>
    </row>
    <row r="92" spans="3:13" ht="15.5" x14ac:dyDescent="0.35">
      <c r="C92" t="s">
        <v>248</v>
      </c>
      <c r="D92" s="5">
        <v>435972050627</v>
      </c>
      <c r="E92" s="5">
        <v>436234167410</v>
      </c>
      <c r="F92" s="5">
        <v>436947451963</v>
      </c>
      <c r="G92" s="5">
        <v>438759569299</v>
      </c>
      <c r="I92" s="5">
        <v>436947451963</v>
      </c>
      <c r="J92" s="5">
        <v>436864641784</v>
      </c>
      <c r="K92" s="5">
        <v>446933730785</v>
      </c>
      <c r="L92" s="5">
        <v>25810334813</v>
      </c>
      <c r="M92" s="5">
        <v>10336869585</v>
      </c>
    </row>
    <row r="93" spans="3:13" ht="15.5" x14ac:dyDescent="0.35">
      <c r="C93" t="s">
        <v>108</v>
      </c>
      <c r="D93" s="5">
        <v>2831008914</v>
      </c>
      <c r="E93" s="5">
        <v>2817624942</v>
      </c>
      <c r="F93" s="5">
        <v>2813147025</v>
      </c>
      <c r="G93" s="5">
        <v>2683212266</v>
      </c>
      <c r="I93" s="5">
        <v>2813147025</v>
      </c>
      <c r="J93" s="5">
        <v>2774704863</v>
      </c>
      <c r="K93" s="5">
        <v>2743662104</v>
      </c>
      <c r="L93" s="5">
        <v>2373608204</v>
      </c>
      <c r="M93" s="5">
        <v>6335338006</v>
      </c>
    </row>
    <row r="94" spans="3:13" ht="15.5" x14ac:dyDescent="0.35">
      <c r="C94" t="s">
        <v>106</v>
      </c>
      <c r="D94" s="5">
        <v>7346922509236</v>
      </c>
      <c r="E94" s="5">
        <v>7283027660638</v>
      </c>
      <c r="F94" s="5">
        <v>7266047012704</v>
      </c>
      <c r="G94" s="5">
        <v>6858053186609</v>
      </c>
      <c r="I94" s="5">
        <v>7266047012704</v>
      </c>
      <c r="J94" s="5">
        <v>6752148604957</v>
      </c>
      <c r="K94" s="5">
        <v>7042991389708</v>
      </c>
      <c r="L94" s="5">
        <v>390402456650</v>
      </c>
      <c r="M94" s="5">
        <v>400927462903</v>
      </c>
    </row>
    <row r="95" spans="3:13" ht="15.5" x14ac:dyDescent="0.35">
      <c r="C95" t="s">
        <v>109</v>
      </c>
      <c r="D95" s="5">
        <v>7812633535984</v>
      </c>
      <c r="E95" s="5">
        <v>7748312503866</v>
      </c>
      <c r="F95" s="5">
        <v>7731434888198</v>
      </c>
      <c r="G95" s="5">
        <v>7323421395737</v>
      </c>
      <c r="I95" s="5">
        <v>7731434888198</v>
      </c>
      <c r="J95" s="5">
        <v>7211182856563</v>
      </c>
      <c r="K95" s="5">
        <v>7508279259530</v>
      </c>
      <c r="L95" s="5">
        <v>429358358000</v>
      </c>
      <c r="M95" s="5">
        <v>421982937827</v>
      </c>
    </row>
    <row r="96" spans="3:13" ht="15.5" x14ac:dyDescent="0.35">
      <c r="C96" t="s">
        <v>110</v>
      </c>
      <c r="D96" s="5">
        <v>8686464348686</v>
      </c>
      <c r="E96" s="5">
        <v>8692815989073</v>
      </c>
      <c r="F96" s="5">
        <v>8685570895733</v>
      </c>
      <c r="G96" s="5">
        <v>8688814555525</v>
      </c>
      <c r="I96" s="5">
        <v>8685570895733</v>
      </c>
      <c r="J96" s="5">
        <v>8637499132483</v>
      </c>
      <c r="K96" s="5">
        <v>7764540357254</v>
      </c>
      <c r="L96" s="5">
        <v>625541657891</v>
      </c>
      <c r="M96" s="5">
        <v>561402385613</v>
      </c>
    </row>
    <row r="97" spans="3:13" ht="15.5" x14ac:dyDescent="0.35">
      <c r="C97" t="s">
        <v>111</v>
      </c>
    </row>
    <row r="98" spans="3:13" ht="15.5" x14ac:dyDescent="0.35">
      <c r="C98" t="s">
        <v>112</v>
      </c>
    </row>
    <row r="99" spans="3:13" ht="15.5" x14ac:dyDescent="0.35">
      <c r="C99" t="s">
        <v>113</v>
      </c>
      <c r="D99" s="5">
        <v>149224256437</v>
      </c>
      <c r="E99" s="5">
        <v>168440043644</v>
      </c>
      <c r="F99" s="5">
        <v>177134524105</v>
      </c>
      <c r="G99" s="5">
        <v>216209055673</v>
      </c>
      <c r="I99" s="5">
        <v>177134524105</v>
      </c>
      <c r="J99" s="5">
        <v>161451166496</v>
      </c>
      <c r="K99" s="5">
        <v>153281865948</v>
      </c>
      <c r="L99" s="5">
        <v>234947071438</v>
      </c>
      <c r="M99" s="5">
        <v>191275318633</v>
      </c>
    </row>
    <row r="100" spans="3:13" ht="15.5" x14ac:dyDescent="0.35">
      <c r="C100" t="s">
        <v>114</v>
      </c>
    </row>
    <row r="101" spans="3:13" ht="15.5" x14ac:dyDescent="0.35">
      <c r="C101" t="s">
        <v>251</v>
      </c>
      <c r="D101" s="5">
        <v>3878553620</v>
      </c>
      <c r="E101" s="5">
        <v>4197825846</v>
      </c>
      <c r="F101" s="5">
        <v>4233087566</v>
      </c>
      <c r="G101" s="5">
        <v>4864754619</v>
      </c>
      <c r="I101" s="5">
        <v>4233087566</v>
      </c>
      <c r="J101" s="5">
        <v>5118283516</v>
      </c>
      <c r="K101" s="5">
        <v>2807357875</v>
      </c>
      <c r="L101" s="5">
        <v>2999586345</v>
      </c>
      <c r="M101" s="5">
        <v>3329362570</v>
      </c>
    </row>
    <row r="102" spans="3:13" ht="15.5" x14ac:dyDescent="0.35">
      <c r="C102" t="s">
        <v>115</v>
      </c>
    </row>
    <row r="103" spans="3:13" ht="15.5" x14ac:dyDescent="0.35">
      <c r="C103" t="s">
        <v>252</v>
      </c>
      <c r="D103" s="5">
        <v>5339913429</v>
      </c>
      <c r="E103" s="5">
        <v>5896712878</v>
      </c>
      <c r="F103" s="5">
        <v>19618669585</v>
      </c>
      <c r="G103" s="5">
        <v>5413684397</v>
      </c>
      <c r="I103" s="5">
        <v>19618669585</v>
      </c>
      <c r="J103" s="5">
        <v>34070209073</v>
      </c>
      <c r="K103" s="5">
        <v>104581634260</v>
      </c>
      <c r="L103" s="5">
        <v>146875491610</v>
      </c>
      <c r="M103" s="5">
        <v>102638695178</v>
      </c>
    </row>
    <row r="104" spans="3:13" ht="15.5" x14ac:dyDescent="0.35">
      <c r="C104" t="s">
        <v>117</v>
      </c>
      <c r="D104" s="5">
        <v>4116304328</v>
      </c>
      <c r="E104" s="5">
        <v>3845518664</v>
      </c>
      <c r="F104" s="5">
        <v>5815318665</v>
      </c>
      <c r="G104" s="5">
        <v>6766715880</v>
      </c>
      <c r="I104" s="5">
        <v>5815318665</v>
      </c>
      <c r="J104" s="5">
        <v>6114130977</v>
      </c>
      <c r="K104" s="5">
        <v>22037233042</v>
      </c>
      <c r="L104" s="5">
        <v>9561907687</v>
      </c>
      <c r="M104" s="5">
        <v>9053825463</v>
      </c>
    </row>
    <row r="105" spans="3:13" ht="15.5" x14ac:dyDescent="0.35">
      <c r="C105" t="s">
        <v>116</v>
      </c>
      <c r="D105" s="5">
        <v>7282359225</v>
      </c>
      <c r="E105" s="5">
        <v>6828098050</v>
      </c>
      <c r="F105" s="5">
        <v>6298263559</v>
      </c>
      <c r="G105" s="5">
        <v>13525121427</v>
      </c>
      <c r="I105" s="5">
        <v>6298263559</v>
      </c>
      <c r="J105" s="5">
        <v>11335427392</v>
      </c>
      <c r="K105" s="5">
        <v>9764504310</v>
      </c>
      <c r="L105" s="5">
        <v>12047257778</v>
      </c>
      <c r="M105" s="5">
        <v>12734511426</v>
      </c>
    </row>
    <row r="106" spans="3:13" ht="15.5" x14ac:dyDescent="0.35">
      <c r="C106" t="s">
        <v>322</v>
      </c>
    </row>
    <row r="107" spans="3:13" ht="15.5" x14ac:dyDescent="0.35">
      <c r="C107" t="s">
        <v>323</v>
      </c>
      <c r="D107" s="5">
        <v>1374053556</v>
      </c>
      <c r="E107" s="5">
        <v>1716212934</v>
      </c>
      <c r="F107" s="5">
        <v>2058158457</v>
      </c>
      <c r="G107" s="5">
        <v>2905849885</v>
      </c>
      <c r="I107" s="5">
        <v>2058158457</v>
      </c>
      <c r="J107" s="5">
        <v>3452079540</v>
      </c>
      <c r="K107" s="5">
        <v>106798053</v>
      </c>
    </row>
    <row r="108" spans="3:13" ht="15.5" x14ac:dyDescent="0.35">
      <c r="C108" t="s">
        <v>255</v>
      </c>
      <c r="D108" s="5">
        <v>459859261552</v>
      </c>
      <c r="E108" s="5">
        <v>446899718333</v>
      </c>
      <c r="F108" s="5">
        <v>432318599578</v>
      </c>
      <c r="G108" s="5">
        <v>428808954496</v>
      </c>
      <c r="I108" s="5">
        <v>432318599578</v>
      </c>
      <c r="J108" s="5">
        <v>435048300892</v>
      </c>
    </row>
    <row r="109" spans="3:13" ht="15.5" x14ac:dyDescent="0.35">
      <c r="C109" t="s">
        <v>325</v>
      </c>
      <c r="D109" s="5">
        <v>22843145281</v>
      </c>
      <c r="E109" s="5">
        <v>20430861923</v>
      </c>
      <c r="F109" s="5">
        <v>19765141347</v>
      </c>
      <c r="G109" s="5">
        <v>12927697353</v>
      </c>
      <c r="I109" s="5">
        <v>19765141347</v>
      </c>
      <c r="J109" s="5">
        <v>12113317553</v>
      </c>
      <c r="K109" s="5">
        <v>601425208</v>
      </c>
      <c r="L109" s="5">
        <v>36141783</v>
      </c>
      <c r="M109" s="5">
        <v>90884590</v>
      </c>
    </row>
    <row r="110" spans="3:13" ht="15.5" x14ac:dyDescent="0.35">
      <c r="C110" t="s">
        <v>122</v>
      </c>
      <c r="D110" s="5">
        <v>516416112783</v>
      </c>
      <c r="E110" s="5">
        <v>503822119646</v>
      </c>
      <c r="F110" s="5">
        <v>489645749288</v>
      </c>
      <c r="G110" s="5">
        <v>487660484373</v>
      </c>
      <c r="I110" s="5">
        <v>489645749288</v>
      </c>
      <c r="J110" s="5">
        <v>495260554736</v>
      </c>
      <c r="K110" s="5">
        <v>29515674771</v>
      </c>
      <c r="L110" s="5">
        <v>29729974095</v>
      </c>
      <c r="M110" s="5">
        <v>32961286986</v>
      </c>
    </row>
    <row r="111" spans="3:13" ht="15.5" x14ac:dyDescent="0.35">
      <c r="C111" t="s">
        <v>123</v>
      </c>
      <c r="D111" s="5">
        <v>516416112783</v>
      </c>
      <c r="E111" s="5">
        <v>503822119646</v>
      </c>
      <c r="F111" s="5">
        <v>489645749288</v>
      </c>
      <c r="G111" s="5">
        <v>487660484373</v>
      </c>
      <c r="I111" s="5">
        <v>489645749288</v>
      </c>
      <c r="J111" s="5">
        <v>495260554736</v>
      </c>
      <c r="K111" s="5">
        <v>29515674771</v>
      </c>
      <c r="L111" s="5">
        <v>29729974095</v>
      </c>
      <c r="M111" s="5">
        <v>32961286986</v>
      </c>
    </row>
    <row r="112" spans="3:13" ht="15.5" x14ac:dyDescent="0.35">
      <c r="C112" t="s">
        <v>119</v>
      </c>
    </row>
    <row r="113" spans="2:13" ht="15.5" x14ac:dyDescent="0.35">
      <c r="C113" t="s">
        <v>121</v>
      </c>
      <c r="D113" s="5">
        <v>461233315108</v>
      </c>
      <c r="E113" s="5">
        <v>448615931267</v>
      </c>
      <c r="F113" s="5">
        <v>434376758035</v>
      </c>
      <c r="G113" s="5">
        <v>431714804381</v>
      </c>
      <c r="I113" s="5">
        <v>434376758035</v>
      </c>
      <c r="J113" s="5">
        <v>438500380432</v>
      </c>
      <c r="K113" s="5">
        <v>106798053</v>
      </c>
    </row>
    <row r="114" spans="2:13" ht="15.5" x14ac:dyDescent="0.35">
      <c r="C114" t="s">
        <v>256</v>
      </c>
      <c r="D114" s="5">
        <v>26973255921</v>
      </c>
      <c r="E114" s="5">
        <v>26754791856</v>
      </c>
      <c r="F114" s="5">
        <v>26555466248</v>
      </c>
      <c r="G114" s="5">
        <v>27677735587</v>
      </c>
      <c r="I114" s="5">
        <v>26555466248</v>
      </c>
      <c r="J114" s="5">
        <v>26904520855</v>
      </c>
    </row>
    <row r="115" spans="2:13" ht="15.5" x14ac:dyDescent="0.35">
      <c r="C115" t="s">
        <v>124</v>
      </c>
      <c r="D115" s="5">
        <v>665640369220</v>
      </c>
      <c r="E115" s="5">
        <v>672262163290</v>
      </c>
      <c r="F115" s="5">
        <v>666780273393</v>
      </c>
      <c r="G115" s="5">
        <v>703869540046</v>
      </c>
      <c r="I115" s="5">
        <v>666780273393</v>
      </c>
      <c r="J115" s="5">
        <v>656711721232</v>
      </c>
      <c r="K115" s="5">
        <v>182797540719</v>
      </c>
      <c r="L115" s="5">
        <v>264677045533</v>
      </c>
      <c r="M115" s="5">
        <v>224236605619</v>
      </c>
    </row>
    <row r="116" spans="2:13" ht="15.5" x14ac:dyDescent="0.35">
      <c r="C116" t="s">
        <v>125</v>
      </c>
    </row>
    <row r="117" spans="2:13" ht="15.5" x14ac:dyDescent="0.35">
      <c r="C117" t="s">
        <v>126</v>
      </c>
      <c r="D117" s="5">
        <v>487169000000</v>
      </c>
      <c r="E117" s="5">
        <v>487169000000</v>
      </c>
      <c r="F117" s="5">
        <v>487169000000</v>
      </c>
      <c r="G117" s="5">
        <v>487169000000</v>
      </c>
      <c r="I117" s="5">
        <v>487169000000</v>
      </c>
      <c r="J117" s="5">
        <v>487169000000</v>
      </c>
      <c r="K117" s="5">
        <v>88419000000</v>
      </c>
      <c r="L117" s="5">
        <v>87843000000</v>
      </c>
      <c r="M117" s="5">
        <v>87843000000</v>
      </c>
    </row>
    <row r="118" spans="2:13" ht="15.5" x14ac:dyDescent="0.35">
      <c r="C118" t="s">
        <v>127</v>
      </c>
      <c r="D118" s="5">
        <v>322527680001</v>
      </c>
      <c r="E118" s="5">
        <v>322527680001</v>
      </c>
      <c r="F118" s="5">
        <v>322527680001</v>
      </c>
      <c r="G118" s="5">
        <v>322527680001</v>
      </c>
      <c r="I118" s="5">
        <v>322527680001</v>
      </c>
      <c r="J118" s="5">
        <v>322527680001</v>
      </c>
    </row>
    <row r="119" spans="2:13" ht="15.5" x14ac:dyDescent="0.35">
      <c r="C119" t="s">
        <v>128</v>
      </c>
      <c r="D119" s="5">
        <v>313213032203</v>
      </c>
      <c r="E119" s="5">
        <v>312371536402</v>
      </c>
      <c r="F119" s="5">
        <v>310776072090</v>
      </c>
      <c r="G119" s="5">
        <v>592974012212</v>
      </c>
      <c r="I119" s="5">
        <v>310776072090</v>
      </c>
      <c r="J119" s="5">
        <v>587606319037</v>
      </c>
      <c r="K119" s="5">
        <v>39356164274</v>
      </c>
      <c r="L119" s="5">
        <v>269538403381</v>
      </c>
      <c r="M119" s="5">
        <v>244004902173</v>
      </c>
    </row>
    <row r="120" spans="2:13" ht="15.5" x14ac:dyDescent="0.35">
      <c r="C120" t="s">
        <v>257</v>
      </c>
      <c r="D120" s="5">
        <v>53499125328</v>
      </c>
      <c r="E120" s="5">
        <v>37956298057</v>
      </c>
      <c r="F120" s="5">
        <v>37956298057</v>
      </c>
      <c r="G120" s="5">
        <v>37956298057</v>
      </c>
      <c r="I120" s="5">
        <v>37956298057</v>
      </c>
      <c r="J120" s="5">
        <v>17683800000</v>
      </c>
      <c r="K120" s="5">
        <v>17683800000</v>
      </c>
    </row>
    <row r="121" spans="2:13" ht="15.5" x14ac:dyDescent="0.35">
      <c r="C121" t="s">
        <v>258</v>
      </c>
      <c r="D121" s="5">
        <v>259713906875</v>
      </c>
      <c r="E121" s="5">
        <v>274415238345</v>
      </c>
      <c r="F121" s="5">
        <v>272819774033</v>
      </c>
      <c r="G121" s="5">
        <v>555017714155</v>
      </c>
      <c r="I121" s="5">
        <v>272819774033</v>
      </c>
      <c r="J121" s="5">
        <v>569922519037</v>
      </c>
      <c r="K121" s="5">
        <v>21672364274</v>
      </c>
      <c r="L121" s="5">
        <v>269538403381</v>
      </c>
      <c r="M121" s="5">
        <v>244004902173</v>
      </c>
    </row>
    <row r="122" spans="2:13" ht="15.5" x14ac:dyDescent="0.35">
      <c r="C122" t="s">
        <v>259</v>
      </c>
      <c r="D122" s="5">
        <v>313213032203</v>
      </c>
      <c r="E122" s="5">
        <v>312371536402</v>
      </c>
      <c r="F122" s="5">
        <v>310776072090</v>
      </c>
      <c r="G122" s="5">
        <v>592974012212</v>
      </c>
      <c r="I122" s="5">
        <v>310776072090</v>
      </c>
      <c r="J122" s="5">
        <v>587606319037</v>
      </c>
      <c r="K122" s="5">
        <v>39356164274</v>
      </c>
      <c r="L122" s="5">
        <v>269538403381</v>
      </c>
      <c r="M122" s="5">
        <v>244004902173</v>
      </c>
    </row>
    <row r="123" spans="2:13" ht="15.5" x14ac:dyDescent="0.35">
      <c r="C123" t="s">
        <v>260</v>
      </c>
      <c r="D123" s="5">
        <v>492921758</v>
      </c>
      <c r="E123" s="5">
        <v>492933696</v>
      </c>
      <c r="F123" s="5">
        <v>492936100</v>
      </c>
      <c r="G123" s="5">
        <v>493137447</v>
      </c>
      <c r="I123" s="5">
        <v>492936100</v>
      </c>
      <c r="J123" s="5">
        <v>493219380</v>
      </c>
      <c r="K123" s="5">
        <v>492922672</v>
      </c>
      <c r="L123" s="5">
        <v>470583375</v>
      </c>
      <c r="M123" s="5">
        <v>470431464</v>
      </c>
    </row>
    <row r="124" spans="2:13" ht="15.5" x14ac:dyDescent="0.35">
      <c r="C124" t="s">
        <v>10</v>
      </c>
      <c r="D124" s="5">
        <v>8020823979466</v>
      </c>
      <c r="E124" s="5">
        <v>8020553825783</v>
      </c>
      <c r="F124" s="5">
        <v>8018790622340</v>
      </c>
      <c r="G124" s="5">
        <v>7984945015479</v>
      </c>
      <c r="I124" s="5">
        <v>8018790622340</v>
      </c>
      <c r="J124" s="5">
        <v>7980787411251</v>
      </c>
      <c r="K124" s="5">
        <v>7581742816535</v>
      </c>
      <c r="L124" s="5">
        <v>360864612358</v>
      </c>
      <c r="M124" s="5">
        <v>337165779994</v>
      </c>
    </row>
    <row r="125" spans="2:13" ht="15.5" x14ac:dyDescent="0.35">
      <c r="C125" t="s">
        <v>129</v>
      </c>
      <c r="D125" s="5">
        <v>8686464348686</v>
      </c>
      <c r="E125" s="5">
        <v>8692815989073</v>
      </c>
      <c r="F125" s="5">
        <v>8685570895733</v>
      </c>
      <c r="G125" s="5">
        <v>8688814555525</v>
      </c>
      <c r="I125" s="5">
        <v>8685570895733</v>
      </c>
      <c r="J125" s="5">
        <v>8637499132483</v>
      </c>
      <c r="K125" s="5">
        <v>7764540357254</v>
      </c>
      <c r="L125" s="5">
        <v>625541657891</v>
      </c>
      <c r="M125" s="5">
        <v>561402385613</v>
      </c>
    </row>
    <row r="126" spans="2:13" ht="15.5" x14ac:dyDescent="0.35">
      <c r="C126" t="s">
        <v>130</v>
      </c>
      <c r="D126" s="5">
        <v>19486760000</v>
      </c>
      <c r="E126" s="5">
        <v>19486760000</v>
      </c>
      <c r="F126" s="5">
        <v>19486760000</v>
      </c>
      <c r="G126" s="5">
        <v>19486760000</v>
      </c>
      <c r="I126" s="5">
        <v>19486760000</v>
      </c>
      <c r="J126" s="5">
        <v>19486760000</v>
      </c>
      <c r="K126" s="5">
        <v>176838</v>
      </c>
      <c r="L126" s="5">
        <v>175686</v>
      </c>
      <c r="M126" s="5">
        <v>175686</v>
      </c>
    </row>
    <row r="128" spans="2:13" ht="15.5" x14ac:dyDescent="0.35">
      <c r="B128" t="s">
        <v>131</v>
      </c>
      <c r="C128" t="s">
        <v>132</v>
      </c>
      <c r="D128" s="5">
        <v>-22922788423</v>
      </c>
      <c r="E128" s="5">
        <v>-20596539839</v>
      </c>
      <c r="F128" s="5">
        <v>3487026425</v>
      </c>
      <c r="G128" s="5">
        <v>21546370488</v>
      </c>
      <c r="I128" s="5">
        <v>44201893916</v>
      </c>
      <c r="J128" s="5">
        <v>17725458895</v>
      </c>
      <c r="K128" s="5">
        <v>87522941193</v>
      </c>
      <c r="L128" s="5">
        <v>37158919861</v>
      </c>
      <c r="M128" s="5">
        <v>7146505926</v>
      </c>
    </row>
    <row r="129" spans="3:13" ht="15.5" x14ac:dyDescent="0.35">
      <c r="C129" t="s">
        <v>363</v>
      </c>
      <c r="D129" s="5">
        <v>46339609597</v>
      </c>
      <c r="E129" s="5">
        <v>39135959364</v>
      </c>
      <c r="F129" s="5">
        <v>37394004373</v>
      </c>
      <c r="G129" s="5">
        <v>59534420148</v>
      </c>
      <c r="I129" s="5">
        <v>225300718478</v>
      </c>
      <c r="J129" s="5">
        <v>205018725356</v>
      </c>
      <c r="K129" s="5">
        <v>186122609534</v>
      </c>
      <c r="L129" s="5">
        <v>110311909781</v>
      </c>
      <c r="M129" s="5">
        <v>71676594093</v>
      </c>
    </row>
    <row r="130" spans="3:13" ht="15.5" x14ac:dyDescent="0.35">
      <c r="C130" t="s">
        <v>364</v>
      </c>
      <c r="D130" s="5">
        <v>-42681185846</v>
      </c>
      <c r="E130" s="5">
        <v>-38640534565</v>
      </c>
      <c r="F130" s="5">
        <v>-18194576511</v>
      </c>
      <c r="G130" s="5">
        <v>-22667341548</v>
      </c>
      <c r="I130" s="5">
        <v>-111147593994</v>
      </c>
      <c r="J130" s="5">
        <v>-119985111979</v>
      </c>
      <c r="K130" s="5">
        <v>-35138211062</v>
      </c>
      <c r="L130" s="5">
        <v>-27482638481</v>
      </c>
      <c r="M130" s="5">
        <v>-22804581098</v>
      </c>
    </row>
    <row r="131" spans="3:13" ht="15.5" x14ac:dyDescent="0.35">
      <c r="C131" t="s">
        <v>613</v>
      </c>
      <c r="D131" s="5">
        <v>-11851816588</v>
      </c>
      <c r="E131" s="5">
        <v>-7549781795</v>
      </c>
      <c r="F131" s="5">
        <v>-3984693374</v>
      </c>
      <c r="G131" s="5">
        <v>-6042944669</v>
      </c>
      <c r="I131" s="5">
        <v>-29080247050</v>
      </c>
      <c r="J131" s="5">
        <v>-37557852168</v>
      </c>
      <c r="K131" s="5">
        <v>-21919431331</v>
      </c>
      <c r="L131" s="5">
        <v>-19544231065</v>
      </c>
      <c r="M131" s="5">
        <v>-16515661533</v>
      </c>
    </row>
    <row r="132" spans="3:13" ht="15.5" x14ac:dyDescent="0.35">
      <c r="C132" t="s">
        <v>365</v>
      </c>
      <c r="D132" s="5">
        <v>-9821292641</v>
      </c>
      <c r="E132" s="5">
        <v>-10446509486</v>
      </c>
      <c r="F132" s="5">
        <v>-7063742442</v>
      </c>
      <c r="G132" s="5">
        <v>-7704997787</v>
      </c>
      <c r="I132" s="5">
        <v>-34304919521</v>
      </c>
      <c r="J132" s="5">
        <v>-17141211000</v>
      </c>
      <c r="K132" s="5">
        <v>-34172878445</v>
      </c>
      <c r="L132" s="5">
        <v>-24681458749</v>
      </c>
      <c r="M132" s="5">
        <v>-24159018024</v>
      </c>
    </row>
    <row r="133" spans="3:13" ht="15.5" x14ac:dyDescent="0.35">
      <c r="C133" t="s">
        <v>261</v>
      </c>
      <c r="D133" s="5">
        <v>157988945</v>
      </c>
      <c r="E133" s="5">
        <v>458141952</v>
      </c>
      <c r="F133" s="5">
        <v>636429162</v>
      </c>
      <c r="G133" s="5">
        <v>776193011</v>
      </c>
      <c r="I133" s="5">
        <v>4323957960</v>
      </c>
      <c r="J133" s="5">
        <v>1868989021</v>
      </c>
      <c r="K133" s="5">
        <v>1664105553</v>
      </c>
      <c r="L133" s="5">
        <v>1264341086</v>
      </c>
      <c r="M133" s="5">
        <v>781030071</v>
      </c>
    </row>
    <row r="134" spans="3:13" ht="15.5" x14ac:dyDescent="0.35">
      <c r="C134" t="s">
        <v>391</v>
      </c>
      <c r="D134" s="5">
        <v>-1308299116</v>
      </c>
      <c r="E134" s="5">
        <v>-106026007</v>
      </c>
      <c r="F134" s="5">
        <v>-701221842</v>
      </c>
      <c r="G134" s="5">
        <v>-1031880602</v>
      </c>
    </row>
    <row r="135" spans="3:13" ht="15.5" x14ac:dyDescent="0.35">
      <c r="C135" t="s">
        <v>137</v>
      </c>
      <c r="D135" s="5">
        <v>-3627207950</v>
      </c>
      <c r="E135" s="5">
        <v>-3291882596</v>
      </c>
      <c r="F135" s="5">
        <v>-3431189494</v>
      </c>
      <c r="G135" s="5">
        <v>-1045816301</v>
      </c>
      <c r="I135" s="5">
        <v>-8802646689</v>
      </c>
      <c r="J135" s="5">
        <v>-4224939759</v>
      </c>
      <c r="K135" s="5">
        <v>-8937947205</v>
      </c>
      <c r="L135" s="5">
        <v>-2754785530</v>
      </c>
      <c r="M135" s="5">
        <v>-1963071251</v>
      </c>
    </row>
    <row r="136" spans="3:13" ht="15.5" x14ac:dyDescent="0.35">
      <c r="C136" t="s">
        <v>265</v>
      </c>
      <c r="D136" s="5">
        <v>-130584824</v>
      </c>
      <c r="E136" s="5">
        <v>-155906706</v>
      </c>
      <c r="F136" s="5">
        <v>-1167983447</v>
      </c>
      <c r="G136" s="5">
        <v>-271261764</v>
      </c>
      <c r="I136" s="5">
        <v>-2087375268</v>
      </c>
      <c r="J136" s="5">
        <v>-10253140576</v>
      </c>
      <c r="K136" s="5">
        <v>-95305851</v>
      </c>
      <c r="L136" s="5">
        <v>-18608299</v>
      </c>
      <c r="M136" s="5">
        <v>-18939677</v>
      </c>
    </row>
    <row r="137" spans="3:13" ht="15.5" x14ac:dyDescent="0.35">
      <c r="C137" t="s">
        <v>264</v>
      </c>
      <c r="L137" s="5">
        <v>64391118</v>
      </c>
      <c r="M137" s="5">
        <v>150153345</v>
      </c>
    </row>
    <row r="138" spans="3:13" ht="15.5" x14ac:dyDescent="0.35">
      <c r="C138" t="s">
        <v>139</v>
      </c>
      <c r="D138" s="5">
        <v>1728168209</v>
      </c>
      <c r="E138" s="5">
        <v>13581794801</v>
      </c>
      <c r="F138" s="5">
        <v>-10879696379</v>
      </c>
      <c r="G138" s="5">
        <v>-5870398423</v>
      </c>
      <c r="I138" s="5">
        <v>-55617217567</v>
      </c>
      <c r="J138" s="5">
        <v>814967069922</v>
      </c>
      <c r="K138" s="5">
        <v>-701876399</v>
      </c>
      <c r="L138" s="5">
        <v>44346954877</v>
      </c>
      <c r="M138" s="5">
        <v>30005458074</v>
      </c>
    </row>
    <row r="139" spans="3:13" ht="15.5" x14ac:dyDescent="0.35">
      <c r="C139" t="s">
        <v>140</v>
      </c>
      <c r="D139" s="5">
        <v>-72004714789</v>
      </c>
      <c r="E139" s="5">
        <v>-25144106340</v>
      </c>
      <c r="F139" s="5">
        <v>-63521477094</v>
      </c>
      <c r="G139" s="5">
        <v>-49779158280</v>
      </c>
      <c r="I139" s="5">
        <v>-181756466981</v>
      </c>
      <c r="J139" s="5">
        <v>-353465229455</v>
      </c>
      <c r="K139" s="5">
        <v>-51193079533</v>
      </c>
      <c r="L139" s="5">
        <v>-57419771788</v>
      </c>
      <c r="M139" s="5">
        <v>-28453687660</v>
      </c>
    </row>
    <row r="140" spans="3:13" ht="15.5" x14ac:dyDescent="0.35">
      <c r="C140" t="s">
        <v>544</v>
      </c>
      <c r="D140" s="5">
        <v>2661096973</v>
      </c>
      <c r="E140" s="5">
        <v>-2661096973</v>
      </c>
      <c r="F140" s="5">
        <v>-8425898679</v>
      </c>
      <c r="G140" s="5">
        <v>1346120062</v>
      </c>
      <c r="I140" s="5">
        <v>-9484991610</v>
      </c>
      <c r="J140" s="5">
        <v>-41089720473</v>
      </c>
      <c r="K140" s="5">
        <v>-40777913280</v>
      </c>
      <c r="L140" s="5">
        <v>-55178047918</v>
      </c>
      <c r="M140" s="5">
        <v>-28142318760</v>
      </c>
    </row>
    <row r="141" spans="3:13" ht="15.5" x14ac:dyDescent="0.35">
      <c r="C141" t="s">
        <v>1615</v>
      </c>
      <c r="D141" s="5">
        <v>-1170000000</v>
      </c>
      <c r="F141" s="5">
        <v>254260000</v>
      </c>
      <c r="G141" s="5">
        <v>1391458760</v>
      </c>
    </row>
    <row r="142" spans="3:13" ht="15.5" x14ac:dyDescent="0.35">
      <c r="C142" t="s">
        <v>143</v>
      </c>
      <c r="D142" s="5">
        <v>-67139666465</v>
      </c>
      <c r="E142" s="5">
        <v>-21671515496</v>
      </c>
      <c r="F142" s="5">
        <v>-53592269971</v>
      </c>
      <c r="G142" s="5">
        <v>-52251522101</v>
      </c>
      <c r="I142" s="5">
        <v>-165816225820</v>
      </c>
      <c r="J142" s="5">
        <v>-304753399572</v>
      </c>
      <c r="K142" s="5">
        <v>-10415166253</v>
      </c>
      <c r="L142" s="5">
        <v>-2685723870</v>
      </c>
      <c r="M142" s="5">
        <v>-381368900</v>
      </c>
    </row>
    <row r="143" spans="3:13" ht="15.5" x14ac:dyDescent="0.35">
      <c r="C143" t="s">
        <v>1616</v>
      </c>
      <c r="D143" s="5">
        <v>-1039498750</v>
      </c>
      <c r="E143" s="5">
        <v>-811493871</v>
      </c>
      <c r="F143" s="5">
        <v>-1757568444</v>
      </c>
      <c r="G143" s="5">
        <v>-265215001</v>
      </c>
      <c r="I143" s="5">
        <v>-6455249551</v>
      </c>
      <c r="J143" s="5">
        <v>-7838325626</v>
      </c>
    </row>
    <row r="144" spans="3:13" ht="15.5" x14ac:dyDescent="0.35">
      <c r="C144" t="s">
        <v>685</v>
      </c>
      <c r="D144" s="5">
        <v>-5316646547</v>
      </c>
    </row>
    <row r="145" spans="3:13" ht="15.5" x14ac:dyDescent="0.35">
      <c r="C145" t="s">
        <v>1617</v>
      </c>
    </row>
    <row r="146" spans="3:13" ht="15.5" x14ac:dyDescent="0.35">
      <c r="C146" t="s">
        <v>1618</v>
      </c>
    </row>
    <row r="147" spans="3:13" ht="15.5" x14ac:dyDescent="0.35">
      <c r="C147" t="s">
        <v>333</v>
      </c>
      <c r="J147" s="5">
        <v>216216216</v>
      </c>
      <c r="L147" s="5">
        <v>444000000</v>
      </c>
      <c r="M147" s="5">
        <v>70000000</v>
      </c>
    </row>
    <row r="148" spans="3:13" ht="15.5" x14ac:dyDescent="0.35">
      <c r="C148" t="s">
        <v>148</v>
      </c>
      <c r="D148" s="5">
        <v>1728168209</v>
      </c>
      <c r="E148" s="5">
        <v>13581794801</v>
      </c>
      <c r="F148" s="5">
        <v>-10879696379</v>
      </c>
      <c r="G148" s="5">
        <v>-5870398423</v>
      </c>
      <c r="I148" s="5">
        <v>-55617217567</v>
      </c>
      <c r="J148" s="5">
        <v>814967069922</v>
      </c>
      <c r="K148" s="5">
        <v>-701876399</v>
      </c>
      <c r="L148" s="5">
        <v>44346954877</v>
      </c>
      <c r="M148" s="5">
        <v>30005458074</v>
      </c>
    </row>
    <row r="149" spans="3:13" ht="15.5" x14ac:dyDescent="0.35">
      <c r="C149" t="s">
        <v>289</v>
      </c>
      <c r="D149" s="5">
        <v>-3339200653</v>
      </c>
      <c r="E149" s="5">
        <v>-1904846960</v>
      </c>
      <c r="F149" s="5">
        <v>-4874554830</v>
      </c>
      <c r="G149" s="5">
        <v>-2036384373</v>
      </c>
      <c r="I149" s="5">
        <v>-10725609837</v>
      </c>
      <c r="J149" s="5">
        <v>-4157080047</v>
      </c>
      <c r="K149" s="5">
        <v>-489396956</v>
      </c>
      <c r="L149" s="5">
        <v>-54742807</v>
      </c>
      <c r="M149" s="5">
        <v>-156754802</v>
      </c>
    </row>
    <row r="150" spans="3:13" ht="15.5" x14ac:dyDescent="0.35">
      <c r="C150" t="s">
        <v>456</v>
      </c>
      <c r="D150" s="5">
        <v>-26750000000</v>
      </c>
      <c r="E150" s="5">
        <v>20000000000</v>
      </c>
      <c r="F150" s="5">
        <v>16750000000</v>
      </c>
      <c r="G150" s="5">
        <v>-2250000000</v>
      </c>
      <c r="I150" s="5">
        <v>10000000000</v>
      </c>
      <c r="J150" s="5">
        <v>443357895155</v>
      </c>
    </row>
    <row r="151" spans="3:13" ht="15.5" x14ac:dyDescent="0.35">
      <c r="C151" t="s">
        <v>372</v>
      </c>
      <c r="D151" s="5">
        <v>43375000000</v>
      </c>
      <c r="E151" s="5">
        <v>-3375000000</v>
      </c>
      <c r="F151" s="5">
        <v>-9000000000</v>
      </c>
      <c r="I151" s="5">
        <v>-9000000000</v>
      </c>
    </row>
    <row r="152" spans="3:13" ht="15.5" x14ac:dyDescent="0.35">
      <c r="C152" t="s">
        <v>150</v>
      </c>
      <c r="J152" s="5">
        <v>390000000000</v>
      </c>
    </row>
    <row r="153" spans="3:13" ht="15.5" x14ac:dyDescent="0.35">
      <c r="C153" t="s">
        <v>337</v>
      </c>
      <c r="J153" s="5">
        <v>-18722319999</v>
      </c>
    </row>
    <row r="154" spans="3:13" ht="15.5" x14ac:dyDescent="0.35">
      <c r="C154" t="s">
        <v>1123</v>
      </c>
    </row>
    <row r="155" spans="3:13" ht="15.5" x14ac:dyDescent="0.35">
      <c r="C155" t="s">
        <v>763</v>
      </c>
      <c r="D155" s="5">
        <v>-10361884848</v>
      </c>
      <c r="F155" s="5">
        <v>-13514998705</v>
      </c>
      <c r="I155" s="5">
        <v>-13514998705</v>
      </c>
    </row>
    <row r="156" spans="3:13" ht="15.5" x14ac:dyDescent="0.35">
      <c r="C156" t="s">
        <v>1619</v>
      </c>
      <c r="F156" s="5">
        <v>-334517</v>
      </c>
      <c r="I156" s="5">
        <v>-334517</v>
      </c>
    </row>
    <row r="157" spans="3:13" ht="15.5" x14ac:dyDescent="0.35">
      <c r="C157" t="s">
        <v>849</v>
      </c>
    </row>
    <row r="158" spans="3:13" ht="15.5" x14ac:dyDescent="0.35">
      <c r="C158" t="s">
        <v>470</v>
      </c>
      <c r="M158" s="5">
        <v>258212876</v>
      </c>
    </row>
    <row r="159" spans="3:13" ht="15.5" x14ac:dyDescent="0.35">
      <c r="C159" t="s">
        <v>471</v>
      </c>
      <c r="D159" s="5">
        <v>-563119199</v>
      </c>
      <c r="E159" s="5">
        <v>-1138358239</v>
      </c>
      <c r="F159" s="5">
        <v>-239808327</v>
      </c>
      <c r="G159" s="5">
        <v>-1584014050</v>
      </c>
      <c r="I159" s="5">
        <v>-32376274508</v>
      </c>
      <c r="J159" s="5">
        <v>4488574813</v>
      </c>
      <c r="K159" s="5">
        <v>-212479443</v>
      </c>
      <c r="L159" s="5">
        <v>-598302316</v>
      </c>
    </row>
    <row r="160" spans="3:13" ht="15.5" x14ac:dyDescent="0.35">
      <c r="C160" t="s">
        <v>850</v>
      </c>
      <c r="D160" s="5">
        <v>-563119199</v>
      </c>
      <c r="E160" s="5">
        <v>-1138358239</v>
      </c>
      <c r="F160" s="5">
        <v>-239808327</v>
      </c>
      <c r="G160" s="5">
        <v>-1584014050</v>
      </c>
      <c r="I160" s="5">
        <v>-32376274508</v>
      </c>
      <c r="J160" s="5">
        <v>4488574813</v>
      </c>
      <c r="K160" s="5">
        <v>-212479443</v>
      </c>
      <c r="L160" s="5">
        <v>-598302316</v>
      </c>
      <c r="M160" s="5">
        <v>258212876</v>
      </c>
    </row>
    <row r="161" spans="2:13" ht="15.5" x14ac:dyDescent="0.35">
      <c r="C161" t="s">
        <v>1185</v>
      </c>
      <c r="D161" s="5">
        <v>-632627091</v>
      </c>
    </row>
    <row r="162" spans="2:13" ht="15.5" x14ac:dyDescent="0.35">
      <c r="C162" t="s">
        <v>1620</v>
      </c>
      <c r="L162" s="5">
        <v>45000000000</v>
      </c>
      <c r="M162" s="5">
        <v>30000000000</v>
      </c>
    </row>
    <row r="163" spans="2:13" ht="15.5" x14ac:dyDescent="0.35">
      <c r="C163" t="s">
        <v>1621</v>
      </c>
      <c r="M163" s="5">
        <v>-96000000</v>
      </c>
    </row>
    <row r="164" spans="2:13" ht="15.5" x14ac:dyDescent="0.35">
      <c r="C164" t="s">
        <v>157</v>
      </c>
      <c r="D164" s="5">
        <v>-93199335003</v>
      </c>
      <c r="E164" s="5">
        <v>-32158851378</v>
      </c>
      <c r="F164" s="5">
        <v>-57399148343</v>
      </c>
      <c r="G164" s="5">
        <v>-47618184920</v>
      </c>
      <c r="I164" s="5">
        <v>-193171790632</v>
      </c>
      <c r="J164" s="5">
        <v>479227299362</v>
      </c>
      <c r="K164" s="5">
        <v>35627985261</v>
      </c>
      <c r="L164" s="5">
        <v>24086102950</v>
      </c>
      <c r="M164" s="5">
        <v>8698276340</v>
      </c>
    </row>
    <row r="165" spans="2:13" ht="15.5" x14ac:dyDescent="0.35">
      <c r="C165" t="s">
        <v>1622</v>
      </c>
      <c r="D165" s="5">
        <v>214111</v>
      </c>
      <c r="F165" s="5">
        <v>-5407107</v>
      </c>
      <c r="G165" s="5">
        <v>2210669</v>
      </c>
      <c r="K165" s="5">
        <v>-19979820</v>
      </c>
      <c r="L165" s="5">
        <v>77539906</v>
      </c>
      <c r="M165" s="5">
        <v>55481345</v>
      </c>
    </row>
    <row r="166" spans="2:13" ht="15.5" x14ac:dyDescent="0.35">
      <c r="C166" t="s">
        <v>158</v>
      </c>
      <c r="E166" s="5">
        <v>360852330402</v>
      </c>
      <c r="I166" s="5">
        <v>554024121034</v>
      </c>
      <c r="J166" s="5">
        <v>74796821672</v>
      </c>
      <c r="K166" s="5">
        <v>39188816231</v>
      </c>
      <c r="L166" s="5">
        <v>15025173375</v>
      </c>
      <c r="M166" s="5">
        <v>6271415690</v>
      </c>
    </row>
    <row r="167" spans="2:13" ht="15.5" x14ac:dyDescent="0.35">
      <c r="C167" t="s">
        <v>159</v>
      </c>
      <c r="D167" s="5">
        <v>-93199120892</v>
      </c>
      <c r="E167" s="5">
        <v>328693479024</v>
      </c>
      <c r="F167" s="5">
        <v>-57404555450</v>
      </c>
      <c r="G167" s="5">
        <v>-47615974251</v>
      </c>
      <c r="I167" s="5">
        <v>360852330402</v>
      </c>
      <c r="J167" s="5">
        <v>554024121034</v>
      </c>
      <c r="K167" s="5">
        <v>74796821672</v>
      </c>
      <c r="L167" s="5">
        <v>39188816231</v>
      </c>
      <c r="M167" s="5">
        <v>15025173375</v>
      </c>
    </row>
    <row r="169" spans="2:13" ht="15.5" x14ac:dyDescent="0.35">
      <c r="B169" t="s">
        <v>160</v>
      </c>
      <c r="C169" t="s">
        <v>12</v>
      </c>
      <c r="D169" s="5">
        <v>19490000000</v>
      </c>
      <c r="E169" s="5">
        <v>19490000000</v>
      </c>
      <c r="F169" s="5">
        <v>19490000000</v>
      </c>
      <c r="G169" s="5">
        <v>19490000000</v>
      </c>
      <c r="I169" s="5">
        <v>19490000000</v>
      </c>
      <c r="J169" s="5">
        <v>19490000000</v>
      </c>
      <c r="K169" s="5">
        <v>0</v>
      </c>
      <c r="L169" s="5">
        <v>0</v>
      </c>
      <c r="M169" s="5">
        <v>0</v>
      </c>
    </row>
    <row r="170" spans="2:13" ht="15.5" x14ac:dyDescent="0.35">
      <c r="C170" t="s">
        <v>161</v>
      </c>
      <c r="D170" s="6">
        <v>0.56999999999999995</v>
      </c>
      <c r="E170" s="6">
        <v>0.08</v>
      </c>
      <c r="F170" s="6">
        <v>1.69</v>
      </c>
      <c r="G170" s="6">
        <v>0.39</v>
      </c>
    </row>
    <row r="171" spans="2:13" ht="15.5" x14ac:dyDescent="0.35">
      <c r="C171" t="s">
        <v>162</v>
      </c>
      <c r="D171" s="6">
        <v>270.18</v>
      </c>
      <c r="E171" s="6">
        <v>2312.5</v>
      </c>
      <c r="F171" s="6">
        <v>136.09</v>
      </c>
      <c r="G171" s="6">
        <v>564.1</v>
      </c>
    </row>
    <row r="172" spans="2:13" ht="15.5" x14ac:dyDescent="0.35">
      <c r="C172" t="s">
        <v>61</v>
      </c>
      <c r="D172" s="6">
        <v>47.03</v>
      </c>
      <c r="E172" s="6">
        <v>125.07</v>
      </c>
      <c r="F172" s="6">
        <v>42.32</v>
      </c>
      <c r="G172" s="6">
        <v>108.44</v>
      </c>
    </row>
    <row r="173" spans="2:13" ht="15.5" x14ac:dyDescent="0.35">
      <c r="C173" t="s">
        <v>163</v>
      </c>
      <c r="D173" s="5">
        <v>22040000000</v>
      </c>
      <c r="E173" s="5">
        <v>7920000000</v>
      </c>
      <c r="F173" s="5">
        <v>44410000000</v>
      </c>
      <c r="G173" s="5">
        <v>16840000000</v>
      </c>
    </row>
    <row r="174" spans="2:13" ht="15.5" x14ac:dyDescent="0.35">
      <c r="C174" t="s">
        <v>164</v>
      </c>
      <c r="D174" s="6">
        <v>1.2999999999999999E-3</v>
      </c>
      <c r="E174" s="6">
        <v>2.0000000000000001E-4</v>
      </c>
      <c r="F174" s="6">
        <v>3.8E-3</v>
      </c>
      <c r="G174" s="6">
        <v>8.9999999999999998E-4</v>
      </c>
    </row>
    <row r="175" spans="2:13" ht="15.5" x14ac:dyDescent="0.35">
      <c r="C175" t="s">
        <v>165</v>
      </c>
      <c r="D175" s="6">
        <v>1.4000000000000002E-3</v>
      </c>
      <c r="E175" s="6">
        <v>2.0000000000000001E-4</v>
      </c>
      <c r="F175" s="6">
        <v>4.0999999999999995E-3</v>
      </c>
      <c r="G175" s="6">
        <v>8.9999999999999998E-4</v>
      </c>
    </row>
    <row r="176" spans="2:13" ht="15.5" x14ac:dyDescent="0.35">
      <c r="C176" t="s">
        <v>166</v>
      </c>
      <c r="D176" s="6">
        <v>1.6000000000000001E-3</v>
      </c>
      <c r="E176" s="6">
        <v>4.0000000000000002E-4</v>
      </c>
      <c r="F176" s="6">
        <v>4.6999999999999993E-3</v>
      </c>
      <c r="G176" s="6">
        <v>1.5E-3</v>
      </c>
    </row>
    <row r="177" spans="3:7" ht="15.5" x14ac:dyDescent="0.35">
      <c r="C177" t="s">
        <v>167</v>
      </c>
      <c r="D177" s="6">
        <v>24.88</v>
      </c>
      <c r="E177" s="6">
        <v>6.3</v>
      </c>
      <c r="F177" s="6">
        <v>33.82</v>
      </c>
      <c r="G177" s="6">
        <v>45.38</v>
      </c>
    </row>
    <row r="178" spans="3:7" ht="15.5" x14ac:dyDescent="0.35">
      <c r="C178" t="s">
        <v>168</v>
      </c>
      <c r="D178" s="5">
        <v>8021000000000</v>
      </c>
      <c r="E178" s="5">
        <v>8021000000000</v>
      </c>
      <c r="F178" s="5">
        <v>8019000000000</v>
      </c>
      <c r="G178" s="5">
        <v>7985000000000</v>
      </c>
    </row>
    <row r="179" spans="3:7" ht="15.5" x14ac:dyDescent="0.35">
      <c r="C179" t="s">
        <v>169</v>
      </c>
      <c r="D179" s="6">
        <v>0.37</v>
      </c>
      <c r="E179" s="6">
        <v>0.45</v>
      </c>
      <c r="F179" s="6">
        <v>0.56000000000000005</v>
      </c>
      <c r="G179" s="6">
        <v>0.54</v>
      </c>
    </row>
    <row r="180" spans="3:7" ht="15.5" x14ac:dyDescent="0.35">
      <c r="C180" t="s">
        <v>170</v>
      </c>
      <c r="D180" s="6">
        <v>411.58</v>
      </c>
      <c r="E180" s="6">
        <v>411.56</v>
      </c>
      <c r="F180" s="6">
        <v>411.47</v>
      </c>
      <c r="G180" s="6">
        <v>409.74</v>
      </c>
    </row>
    <row r="181" spans="3:7" ht="15.5" x14ac:dyDescent="0.35">
      <c r="C181" t="s">
        <v>171</v>
      </c>
      <c r="D181" s="6">
        <v>0.37</v>
      </c>
      <c r="E181" s="6">
        <v>0.45</v>
      </c>
      <c r="F181" s="6">
        <v>0.56000000000000005</v>
      </c>
      <c r="G181" s="6">
        <v>0.54</v>
      </c>
    </row>
    <row r="182" spans="3:7" ht="15.5" x14ac:dyDescent="0.35">
      <c r="C182" t="s">
        <v>172</v>
      </c>
      <c r="D182" s="6">
        <v>411.58</v>
      </c>
      <c r="E182" s="6">
        <v>411.56</v>
      </c>
      <c r="F182" s="6">
        <v>411.47</v>
      </c>
      <c r="G182" s="6">
        <v>409.74</v>
      </c>
    </row>
    <row r="183" spans="3:7" ht="15.5" x14ac:dyDescent="0.35">
      <c r="C183" t="s">
        <v>173</v>
      </c>
      <c r="D183" s="5">
        <v>23000000000</v>
      </c>
      <c r="E183" s="5">
        <v>20000000000</v>
      </c>
      <c r="F183" s="5">
        <v>20000000000</v>
      </c>
      <c r="G183" s="5">
        <v>13000000000</v>
      </c>
    </row>
    <row r="184" spans="3:7" ht="15.5" x14ac:dyDescent="0.35">
      <c r="C184" t="s">
        <v>174</v>
      </c>
      <c r="D184" s="5">
        <v>461000000000</v>
      </c>
      <c r="E184" s="5">
        <v>449000000000</v>
      </c>
      <c r="F184" s="5">
        <v>434000000000</v>
      </c>
      <c r="G184" s="5">
        <v>432000000000</v>
      </c>
    </row>
    <row r="185" spans="3:7" ht="15.5" x14ac:dyDescent="0.35">
      <c r="C185" t="s">
        <v>175</v>
      </c>
      <c r="D185" s="5">
        <v>8020000000000</v>
      </c>
      <c r="E185" s="5">
        <v>8020000000000</v>
      </c>
      <c r="F185" s="5">
        <v>8018000000000</v>
      </c>
      <c r="G185" s="5">
        <v>7984000000000</v>
      </c>
    </row>
    <row r="186" spans="3:7" ht="15.5" x14ac:dyDescent="0.35">
      <c r="C186" t="s">
        <v>24</v>
      </c>
      <c r="D186" s="5">
        <v>484000000000</v>
      </c>
      <c r="E186" s="5">
        <v>469000000000</v>
      </c>
      <c r="F186" s="5">
        <v>454000000000</v>
      </c>
      <c r="G186" s="5">
        <v>445000000000</v>
      </c>
    </row>
    <row r="187" spans="3:7" ht="15.5" x14ac:dyDescent="0.35">
      <c r="C187" t="s">
        <v>21</v>
      </c>
      <c r="D187" s="5">
        <v>249000000000</v>
      </c>
      <c r="E187" s="5">
        <v>140000000000</v>
      </c>
      <c r="F187" s="5">
        <v>93000000000</v>
      </c>
      <c r="G187" s="5">
        <v>26000000000</v>
      </c>
    </row>
    <row r="188" spans="3:7" ht="15.5" x14ac:dyDescent="0.35">
      <c r="C188" t="s">
        <v>176</v>
      </c>
      <c r="D188" s="5">
        <v>725000000000</v>
      </c>
      <c r="E188" s="5">
        <v>776000000000</v>
      </c>
      <c r="F188" s="5">
        <v>777000000000</v>
      </c>
      <c r="G188" s="5">
        <v>1149000000000</v>
      </c>
    </row>
    <row r="189" spans="3:7" ht="15.5" x14ac:dyDescent="0.35">
      <c r="C189" t="s">
        <v>177</v>
      </c>
      <c r="D189" s="5">
        <v>-23000000000</v>
      </c>
      <c r="E189" s="5">
        <v>-21000000000</v>
      </c>
      <c r="F189" s="5">
        <v>3000000000</v>
      </c>
      <c r="G189" s="5">
        <v>22000000000</v>
      </c>
    </row>
    <row r="190" spans="3:7" ht="15.5" x14ac:dyDescent="0.35">
      <c r="C190" t="s">
        <v>178</v>
      </c>
      <c r="D190" s="5">
        <v>-67000000000</v>
      </c>
      <c r="E190" s="5">
        <v>-22000000000</v>
      </c>
      <c r="F190" s="5">
        <v>-54000000000</v>
      </c>
      <c r="G190" s="5">
        <v>-52000000000</v>
      </c>
    </row>
    <row r="191" spans="3:7" ht="15.5" x14ac:dyDescent="0.35">
      <c r="C191" t="s">
        <v>13</v>
      </c>
      <c r="D191" s="5">
        <v>-90000000000</v>
      </c>
      <c r="E191" s="5">
        <v>-42000000000</v>
      </c>
      <c r="F191" s="5">
        <v>-50000000000</v>
      </c>
      <c r="G191" s="5">
        <v>-31000000000</v>
      </c>
    </row>
    <row r="192" spans="3:7" ht="15.5" x14ac:dyDescent="0.35">
      <c r="C192" t="s">
        <v>16</v>
      </c>
      <c r="D192" s="6">
        <v>-4.62</v>
      </c>
      <c r="E192" s="6">
        <v>-2.17</v>
      </c>
      <c r="F192" s="6">
        <v>-2.57</v>
      </c>
      <c r="G192" s="6">
        <v>-1.58</v>
      </c>
    </row>
    <row r="193" spans="3:13" ht="15.5" x14ac:dyDescent="0.35">
      <c r="C193" t="s">
        <v>46</v>
      </c>
      <c r="I193" s="6">
        <v>2.66</v>
      </c>
      <c r="J193" s="6">
        <v>3.47</v>
      </c>
      <c r="K193" s="6">
        <v>340289.2</v>
      </c>
      <c r="L193" s="5">
        <v>145336</v>
      </c>
      <c r="M193" s="6">
        <v>-182.38</v>
      </c>
    </row>
    <row r="194" spans="3:13" ht="15.5" x14ac:dyDescent="0.35">
      <c r="C194" t="s">
        <v>60</v>
      </c>
      <c r="I194" s="6">
        <v>86.47</v>
      </c>
      <c r="J194" s="6">
        <v>60.52</v>
      </c>
      <c r="K194" s="5">
        <v>0</v>
      </c>
      <c r="L194" s="5">
        <v>0</v>
      </c>
      <c r="M194" s="5">
        <v>0</v>
      </c>
    </row>
    <row r="195" spans="3:13" ht="15.5" x14ac:dyDescent="0.35">
      <c r="C195" t="s">
        <v>63</v>
      </c>
      <c r="I195" s="6">
        <v>20.8</v>
      </c>
      <c r="J195" s="6">
        <v>20.67</v>
      </c>
      <c r="K195" s="5">
        <v>0</v>
      </c>
      <c r="L195" s="5">
        <v>0</v>
      </c>
      <c r="M195" s="5">
        <v>0</v>
      </c>
    </row>
    <row r="196" spans="3:13" ht="15.5" x14ac:dyDescent="0.35">
      <c r="C196" t="s">
        <v>179</v>
      </c>
      <c r="I196" s="5">
        <v>82900000000</v>
      </c>
      <c r="J196" s="5">
        <v>88780000000</v>
      </c>
      <c r="K196" s="5">
        <v>84590000000</v>
      </c>
      <c r="L196" s="5">
        <v>45230000000</v>
      </c>
      <c r="M196" s="5">
        <v>14060000000</v>
      </c>
    </row>
    <row r="197" spans="3:13" ht="15.5" x14ac:dyDescent="0.35">
      <c r="C197" t="s">
        <v>180</v>
      </c>
      <c r="I197" s="6">
        <v>6.0000000000000001E-3</v>
      </c>
      <c r="J197" s="6">
        <v>7.8000000000000005E-3</v>
      </c>
      <c r="K197" s="6">
        <v>7.8000000000000005E-3</v>
      </c>
      <c r="L197" s="6">
        <v>4.0800000000000003E-2</v>
      </c>
      <c r="M197" s="6">
        <v>-1E-4</v>
      </c>
    </row>
    <row r="198" spans="3:13" ht="15.5" x14ac:dyDescent="0.35">
      <c r="C198" t="s">
        <v>181</v>
      </c>
      <c r="I198" s="6">
        <v>6.5000000000000006E-3</v>
      </c>
      <c r="J198" s="6">
        <v>8.5000000000000006E-3</v>
      </c>
      <c r="K198" s="6">
        <v>7.9000000000000008E-3</v>
      </c>
      <c r="L198" s="6">
        <v>7.0800000000000002E-2</v>
      </c>
      <c r="M198" s="6">
        <v>-1E-4</v>
      </c>
    </row>
    <row r="199" spans="3:13" ht="15.5" x14ac:dyDescent="0.35">
      <c r="C199" t="s">
        <v>182</v>
      </c>
      <c r="I199" s="6">
        <v>7.6E-3</v>
      </c>
      <c r="J199" s="6">
        <v>9.0000000000000011E-3</v>
      </c>
      <c r="K199" s="6">
        <v>1.7899999999999999E-2</v>
      </c>
      <c r="L199" s="6">
        <v>8.48E-2</v>
      </c>
      <c r="M199" s="6">
        <v>-2.7000000000000001E-3</v>
      </c>
    </row>
    <row r="200" spans="3:13" ht="15.5" x14ac:dyDescent="0.35">
      <c r="C200" t="s">
        <v>183</v>
      </c>
      <c r="I200" s="6">
        <v>31.08</v>
      </c>
      <c r="J200" s="6">
        <v>38.840000000000003</v>
      </c>
      <c r="K200" s="6">
        <v>684.24</v>
      </c>
      <c r="L200" s="6">
        <v>273.24</v>
      </c>
      <c r="M200" s="6">
        <v>-7.64</v>
      </c>
    </row>
    <row r="201" spans="3:13" ht="15.5" x14ac:dyDescent="0.35">
      <c r="C201" t="s">
        <v>57</v>
      </c>
      <c r="I201" s="6">
        <v>0.56000000000000005</v>
      </c>
      <c r="J201" s="6">
        <v>0.51</v>
      </c>
      <c r="K201" s="5">
        <v>0</v>
      </c>
      <c r="L201" s="5">
        <v>0</v>
      </c>
      <c r="M201" s="5">
        <v>0</v>
      </c>
    </row>
    <row r="202" spans="3:13" ht="15.5" x14ac:dyDescent="0.35">
      <c r="C202" t="s">
        <v>54</v>
      </c>
      <c r="I202" s="6">
        <v>411.47</v>
      </c>
      <c r="J202" s="6">
        <v>409.52</v>
      </c>
      <c r="K202" s="6">
        <v>42871158.310000002</v>
      </c>
      <c r="L202" s="6">
        <v>2051353.15</v>
      </c>
      <c r="M202" s="6">
        <v>1916460.89</v>
      </c>
    </row>
    <row r="203" spans="3:13" ht="15.5" x14ac:dyDescent="0.35">
      <c r="C203" t="s">
        <v>184</v>
      </c>
      <c r="I203" s="6">
        <v>0.56000000000000005</v>
      </c>
      <c r="J203" s="6">
        <v>0.51</v>
      </c>
      <c r="K203" s="5">
        <v>0</v>
      </c>
      <c r="L203" s="5">
        <v>0</v>
      </c>
      <c r="M203" s="5">
        <v>0</v>
      </c>
    </row>
    <row r="204" spans="3:13" ht="15.5" x14ac:dyDescent="0.35">
      <c r="C204" t="s">
        <v>185</v>
      </c>
      <c r="I204" s="6">
        <v>411.47</v>
      </c>
      <c r="J204" s="6">
        <v>409.52</v>
      </c>
      <c r="K204" s="6">
        <v>42871158.310000002</v>
      </c>
      <c r="L204" s="6">
        <v>2051353.15</v>
      </c>
      <c r="M204" s="6">
        <v>1916460.89</v>
      </c>
    </row>
    <row r="205" spans="3:13" ht="15.5" x14ac:dyDescent="0.35">
      <c r="C205" t="s">
        <v>186</v>
      </c>
      <c r="I205" s="5">
        <v>20000000000</v>
      </c>
      <c r="J205" s="5">
        <v>12000000000</v>
      </c>
      <c r="K205" s="5">
        <v>1000000000</v>
      </c>
      <c r="L205" s="5">
        <v>0</v>
      </c>
      <c r="M205" s="5">
        <v>0</v>
      </c>
    </row>
    <row r="206" spans="3:13" ht="15.5" x14ac:dyDescent="0.35">
      <c r="C206" t="s">
        <v>187</v>
      </c>
      <c r="I206" s="5">
        <v>434000000000</v>
      </c>
      <c r="J206" s="5">
        <v>439000000000</v>
      </c>
      <c r="K206" s="5">
        <v>0</v>
      </c>
    </row>
    <row r="207" spans="3:13" ht="15.5" x14ac:dyDescent="0.35">
      <c r="C207" t="s">
        <v>26</v>
      </c>
      <c r="I207" s="5">
        <v>454000000000</v>
      </c>
      <c r="J207" s="5">
        <v>451000000000</v>
      </c>
      <c r="K207" s="5">
        <v>1000000000</v>
      </c>
      <c r="L207" s="5">
        <v>0</v>
      </c>
      <c r="M207" s="5">
        <v>0</v>
      </c>
    </row>
    <row r="208" spans="3:13" ht="15.5" x14ac:dyDescent="0.35">
      <c r="C208" t="s">
        <v>23</v>
      </c>
      <c r="I208" s="5">
        <v>93000000000</v>
      </c>
      <c r="J208" s="5">
        <v>-103000000000</v>
      </c>
      <c r="K208" s="5">
        <v>-74000000000</v>
      </c>
      <c r="L208" s="5">
        <v>-39000000000</v>
      </c>
      <c r="M208" s="5">
        <v>-15000000000</v>
      </c>
    </row>
    <row r="209" spans="2:13" ht="15.5" x14ac:dyDescent="0.35">
      <c r="C209" t="s">
        <v>188</v>
      </c>
      <c r="I209" s="5">
        <v>777000000000</v>
      </c>
      <c r="J209" s="5">
        <v>1265000000000</v>
      </c>
      <c r="K209" s="5">
        <v>103000000000</v>
      </c>
      <c r="L209" s="5">
        <v>-39000000000</v>
      </c>
      <c r="M209" s="5">
        <v>-52000000000</v>
      </c>
    </row>
    <row r="210" spans="2:13" ht="15.5" x14ac:dyDescent="0.35">
      <c r="C210" t="s">
        <v>189</v>
      </c>
      <c r="I210" s="5">
        <v>44000000000</v>
      </c>
      <c r="J210" s="5">
        <v>18000000000</v>
      </c>
      <c r="K210" s="5">
        <v>88000000000</v>
      </c>
      <c r="L210" s="5">
        <v>37000000000</v>
      </c>
      <c r="M210" s="5">
        <v>7000000000</v>
      </c>
    </row>
    <row r="211" spans="2:13" ht="15.5" x14ac:dyDescent="0.35">
      <c r="C211" t="s">
        <v>190</v>
      </c>
      <c r="I211" s="5">
        <v>-166000000000</v>
      </c>
      <c r="J211" s="5">
        <v>-305000000000</v>
      </c>
      <c r="K211" s="5">
        <v>-10000000000</v>
      </c>
      <c r="L211" s="5">
        <v>-3000000000</v>
      </c>
      <c r="M211" s="5">
        <v>0</v>
      </c>
    </row>
    <row r="212" spans="2:13" ht="15.5" x14ac:dyDescent="0.35">
      <c r="C212" t="s">
        <v>15</v>
      </c>
      <c r="I212" s="5">
        <v>-122000000000</v>
      </c>
      <c r="J212" s="5">
        <v>-287000000000</v>
      </c>
      <c r="K212" s="5">
        <v>77000000000</v>
      </c>
      <c r="L212" s="5">
        <v>34000000000</v>
      </c>
      <c r="M212" s="5">
        <v>7000000000</v>
      </c>
    </row>
    <row r="213" spans="2:13" ht="15.5" x14ac:dyDescent="0.35">
      <c r="C213" t="s">
        <v>17</v>
      </c>
      <c r="I213" s="6">
        <v>-6.24</v>
      </c>
      <c r="J213" s="6">
        <v>-14.73</v>
      </c>
      <c r="K213" s="6">
        <v>436036.23</v>
      </c>
      <c r="L213" s="6">
        <v>196220.51</v>
      </c>
      <c r="M213" s="6">
        <v>38506.980000000003</v>
      </c>
    </row>
    <row r="215" spans="2:13" ht="15.5" x14ac:dyDescent="0.35">
      <c r="B215" t="s">
        <v>191</v>
      </c>
      <c r="C215" t="s">
        <v>192</v>
      </c>
      <c r="D215" s="5">
        <v>11000000000</v>
      </c>
      <c r="E215" s="5">
        <v>2000000000</v>
      </c>
      <c r="F215" s="5">
        <v>33000000000</v>
      </c>
      <c r="G215" s="5">
        <v>8000000000</v>
      </c>
      <c r="H215" s="5">
        <v>26000000000</v>
      </c>
      <c r="I215" s="5">
        <v>52000000000</v>
      </c>
      <c r="J215" s="5">
        <v>68000000000</v>
      </c>
      <c r="K215" s="5">
        <v>60000000000</v>
      </c>
      <c r="L215" s="5">
        <v>26000000000</v>
      </c>
      <c r="M215" s="5">
        <v>-32000000</v>
      </c>
    </row>
    <row r="216" spans="2:13" ht="15.5" x14ac:dyDescent="0.35">
      <c r="C216" t="s">
        <v>345</v>
      </c>
      <c r="H216" s="6">
        <v>0.53</v>
      </c>
      <c r="I216" s="6">
        <v>0.53</v>
      </c>
      <c r="J216" s="6">
        <v>0.7</v>
      </c>
    </row>
    <row r="217" spans="2:13" ht="15.5" x14ac:dyDescent="0.35">
      <c r="C217" t="s">
        <v>65</v>
      </c>
      <c r="H217" s="6">
        <v>0.40350000000000003</v>
      </c>
      <c r="I217" s="6">
        <v>0.2</v>
      </c>
      <c r="J217" s="6">
        <v>0.20190000000000002</v>
      </c>
    </row>
    <row r="218" spans="2:13" ht="15.5" x14ac:dyDescent="0.35">
      <c r="C218" t="s">
        <v>346</v>
      </c>
      <c r="H218" s="6">
        <v>3.9000000000000003E-3</v>
      </c>
      <c r="I218" s="6">
        <v>3.4000000000000002E-3</v>
      </c>
      <c r="J218" s="6">
        <v>3.0999999999999999E-3</v>
      </c>
    </row>
    <row r="219" spans="2:13" ht="15.5" x14ac:dyDescent="0.35">
      <c r="C219" t="s">
        <v>45</v>
      </c>
      <c r="D219" s="6">
        <v>0.56999999999999995</v>
      </c>
      <c r="E219" s="6">
        <v>0.08</v>
      </c>
      <c r="F219" s="6">
        <v>1.69</v>
      </c>
      <c r="G219" s="6">
        <v>0.39</v>
      </c>
      <c r="H219" s="6">
        <v>1.31</v>
      </c>
      <c r="I219" s="6">
        <v>2.66</v>
      </c>
      <c r="J219" s="6">
        <v>3.47</v>
      </c>
      <c r="K219" s="6">
        <v>3.09</v>
      </c>
      <c r="L219" s="6">
        <v>1.31</v>
      </c>
      <c r="M219" s="5">
        <v>0</v>
      </c>
    </row>
    <row r="220" spans="2:13" ht="15.5" x14ac:dyDescent="0.35">
      <c r="C220" t="s">
        <v>67</v>
      </c>
      <c r="H220" s="6">
        <v>0.53</v>
      </c>
      <c r="I220" s="6">
        <v>0.53</v>
      </c>
      <c r="J220" s="6">
        <v>0.7</v>
      </c>
    </row>
    <row r="221" spans="2:13" ht="15.5" x14ac:dyDescent="0.35">
      <c r="C221" t="s">
        <v>347</v>
      </c>
      <c r="H221" s="6">
        <v>0.40350000000000003</v>
      </c>
      <c r="I221" s="6">
        <v>0.2</v>
      </c>
      <c r="J221" s="6">
        <v>0.20190000000000002</v>
      </c>
    </row>
    <row r="222" spans="2:13" ht="15.5" x14ac:dyDescent="0.35">
      <c r="C222" t="s">
        <v>348</v>
      </c>
      <c r="H222" s="6">
        <v>3.9000000000000003E-3</v>
      </c>
      <c r="I222" s="6">
        <v>3.4000000000000002E-3</v>
      </c>
      <c r="J222" s="6">
        <v>3.0999999999999999E-3</v>
      </c>
    </row>
    <row r="223" spans="2:13" ht="15.5" x14ac:dyDescent="0.35">
      <c r="C223" t="s">
        <v>193</v>
      </c>
      <c r="D223" s="5">
        <v>64000000000</v>
      </c>
      <c r="E223" s="5">
        <v>29000000000</v>
      </c>
      <c r="F223" s="5">
        <v>106000000000</v>
      </c>
      <c r="G223" s="5">
        <v>40000000000</v>
      </c>
      <c r="H223" s="5">
        <v>185000000000</v>
      </c>
      <c r="I223" s="5">
        <v>216000000000</v>
      </c>
      <c r="J223" s="5">
        <v>198000000000</v>
      </c>
      <c r="K223" s="5">
        <v>178000000000</v>
      </c>
      <c r="L223" s="5">
        <v>112000000000</v>
      </c>
      <c r="M223" s="5">
        <v>73000000000</v>
      </c>
    </row>
    <row r="224" spans="2:13" ht="15.5" x14ac:dyDescent="0.35">
      <c r="C224" t="s">
        <v>349</v>
      </c>
      <c r="H224" s="6">
        <v>0.53</v>
      </c>
      <c r="I224" s="6">
        <v>0.53</v>
      </c>
      <c r="J224" s="6">
        <v>0.7</v>
      </c>
    </row>
    <row r="225" spans="3:10" ht="15.5" x14ac:dyDescent="0.35">
      <c r="C225" t="s">
        <v>350</v>
      </c>
      <c r="H225" s="6">
        <v>0.40350000000000003</v>
      </c>
      <c r="I225" s="6">
        <v>0.2</v>
      </c>
      <c r="J225" s="6">
        <v>0.20190000000000002</v>
      </c>
    </row>
    <row r="226" spans="3:10" ht="15.5" x14ac:dyDescent="0.35">
      <c r="C226" t="s">
        <v>351</v>
      </c>
      <c r="H226" s="6">
        <v>3.9000000000000003E-3</v>
      </c>
      <c r="I226" s="6">
        <v>3.4000000000000002E-3</v>
      </c>
      <c r="J226" s="6">
        <v>3.0999999999999999E-3</v>
      </c>
    </row>
    <row r="227" spans="3:10" ht="15.5" x14ac:dyDescent="0.35">
      <c r="C227" t="s">
        <v>194</v>
      </c>
      <c r="I227" s="6">
        <v>102.77</v>
      </c>
    </row>
    <row r="228" spans="3:10" ht="15.5" x14ac:dyDescent="0.35">
      <c r="C228" t="s">
        <v>292</v>
      </c>
      <c r="I228" s="6">
        <v>49.35</v>
      </c>
    </row>
    <row r="229" spans="3:10" ht="15.5" x14ac:dyDescent="0.35">
      <c r="C229" t="s">
        <v>195</v>
      </c>
      <c r="I229" s="6">
        <v>6.95</v>
      </c>
    </row>
    <row r="230" spans="3:10" ht="15.5" x14ac:dyDescent="0.35">
      <c r="C230" t="s">
        <v>293</v>
      </c>
      <c r="I230" s="6">
        <v>2.0299999999999999E-2</v>
      </c>
    </row>
    <row r="231" spans="3:10" ht="15.5" x14ac:dyDescent="0.35">
      <c r="C231" t="s">
        <v>294</v>
      </c>
      <c r="I231" s="6">
        <v>11.05</v>
      </c>
    </row>
    <row r="232" spans="3:10" ht="15.5" x14ac:dyDescent="0.35">
      <c r="C232" t="s">
        <v>196</v>
      </c>
      <c r="I232" s="6">
        <v>0.33</v>
      </c>
    </row>
    <row r="233" spans="3:10" ht="15.5" x14ac:dyDescent="0.35">
      <c r="C233" t="s">
        <v>295</v>
      </c>
      <c r="I233" s="6">
        <v>-142.31</v>
      </c>
    </row>
    <row r="234" spans="3:10" ht="15.5" x14ac:dyDescent="0.35">
      <c r="C234" t="s">
        <v>296</v>
      </c>
      <c r="I234" s="6">
        <v>-12.34</v>
      </c>
    </row>
    <row r="235" spans="3:10" ht="15.5" x14ac:dyDescent="0.35">
      <c r="C235" t="s">
        <v>297</v>
      </c>
      <c r="I235" s="6">
        <v>41.84</v>
      </c>
    </row>
    <row r="236" spans="3:10" ht="15.5" x14ac:dyDescent="0.35">
      <c r="C236" t="s">
        <v>298</v>
      </c>
      <c r="I236" s="6">
        <v>32.71</v>
      </c>
    </row>
    <row r="237" spans="3:10" ht="15.5" x14ac:dyDescent="0.35">
      <c r="C237" t="s">
        <v>299</v>
      </c>
      <c r="I237" s="6">
        <v>-2.11</v>
      </c>
    </row>
    <row r="238" spans="3:10" ht="15.5" x14ac:dyDescent="0.35">
      <c r="C238" t="s">
        <v>300</v>
      </c>
      <c r="I238" s="6">
        <v>-0.51</v>
      </c>
    </row>
    <row r="239" spans="3:10" ht="15.5" x14ac:dyDescent="0.35">
      <c r="C239" t="s">
        <v>301</v>
      </c>
      <c r="I239" s="6">
        <v>2.74</v>
      </c>
    </row>
    <row r="240" spans="3:10" ht="15.5" x14ac:dyDescent="0.35">
      <c r="C240" t="s">
        <v>197</v>
      </c>
      <c r="I240" s="6">
        <v>1.31</v>
      </c>
    </row>
    <row r="241" spans="3:9" ht="15.5" x14ac:dyDescent="0.35">
      <c r="C241" t="s">
        <v>302</v>
      </c>
      <c r="I241" s="6">
        <v>12.22</v>
      </c>
    </row>
    <row r="242" spans="3:9" ht="15.5" x14ac:dyDescent="0.35">
      <c r="C242" t="s">
        <v>198</v>
      </c>
      <c r="D242" s="6">
        <v>12.08</v>
      </c>
    </row>
    <row r="243" spans="3:9" ht="15.5" x14ac:dyDescent="0.35">
      <c r="C243" t="s">
        <v>199</v>
      </c>
      <c r="I243" s="6">
        <v>411.58</v>
      </c>
    </row>
    <row r="244" spans="3:9" ht="15.5" x14ac:dyDescent="0.35">
      <c r="C244" t="s">
        <v>303</v>
      </c>
      <c r="I244" s="6">
        <v>-10.94</v>
      </c>
    </row>
    <row r="245" spans="3:9" ht="15.5" x14ac:dyDescent="0.35">
      <c r="C245" t="s">
        <v>200</v>
      </c>
      <c r="D245" s="6">
        <v>5.86</v>
      </c>
    </row>
    <row r="246" spans="3:9" ht="15.5" x14ac:dyDescent="0.35">
      <c r="C246" t="s">
        <v>201</v>
      </c>
      <c r="D246" s="6">
        <v>3.26</v>
      </c>
    </row>
    <row r="247" spans="3:9" ht="15.5" x14ac:dyDescent="0.35">
      <c r="C247" t="s">
        <v>202</v>
      </c>
      <c r="D247" s="6">
        <v>0.06</v>
      </c>
    </row>
    <row r="248" spans="3:9" ht="15.5" x14ac:dyDescent="0.35">
      <c r="C248" t="s">
        <v>352</v>
      </c>
      <c r="D248" s="6">
        <v>0.06</v>
      </c>
    </row>
    <row r="249" spans="3:9" ht="15.5" x14ac:dyDescent="0.35">
      <c r="C249" t="s">
        <v>203</v>
      </c>
      <c r="D249" s="6">
        <v>0.08</v>
      </c>
    </row>
    <row r="250" spans="3:9" ht="15.5" x14ac:dyDescent="0.35">
      <c r="C250" t="s">
        <v>204</v>
      </c>
      <c r="D250" s="6">
        <v>0.06</v>
      </c>
    </row>
    <row r="251" spans="3:9" ht="15.5" x14ac:dyDescent="0.35">
      <c r="C251" t="s">
        <v>205</v>
      </c>
      <c r="D251" s="6">
        <v>1.08</v>
      </c>
    </row>
    <row r="252" spans="3:9" ht="15.5" x14ac:dyDescent="0.35">
      <c r="C252" t="s">
        <v>304</v>
      </c>
      <c r="I252" s="6">
        <v>27.53</v>
      </c>
    </row>
    <row r="253" spans="3:9" ht="15.5" x14ac:dyDescent="0.35">
      <c r="C253" t="s">
        <v>13</v>
      </c>
      <c r="D253" s="5">
        <v>-90000000000</v>
      </c>
    </row>
    <row r="254" spans="3:9" ht="15.5" x14ac:dyDescent="0.35">
      <c r="C254" t="s">
        <v>206</v>
      </c>
      <c r="I254" s="6">
        <v>13.37</v>
      </c>
    </row>
    <row r="255" spans="3:9" ht="15.5" x14ac:dyDescent="0.35">
      <c r="C255" t="s">
        <v>207</v>
      </c>
      <c r="I255" s="6">
        <v>6.0999999999999995E-3</v>
      </c>
    </row>
    <row r="256" spans="3:9" ht="15.5" x14ac:dyDescent="0.35">
      <c r="C256" t="s">
        <v>208</v>
      </c>
      <c r="I256" s="6">
        <v>6.6E-3</v>
      </c>
    </row>
    <row r="257" spans="3:9" ht="15.5" x14ac:dyDescent="0.35">
      <c r="C257" t="s">
        <v>209</v>
      </c>
      <c r="I257" s="6">
        <v>8.1000000000000013E-3</v>
      </c>
    </row>
    <row r="258" spans="3:9" ht="15.5" x14ac:dyDescent="0.35">
      <c r="C258" t="s">
        <v>305</v>
      </c>
      <c r="I258" s="6">
        <v>6.9999999999999993E-3</v>
      </c>
    </row>
    <row r="259" spans="3:9" ht="15.5" x14ac:dyDescent="0.35">
      <c r="C259" t="s">
        <v>210</v>
      </c>
      <c r="D259" s="6">
        <v>11.95</v>
      </c>
    </row>
    <row r="260" spans="3:9" ht="15.5" x14ac:dyDescent="0.35">
      <c r="C260" t="s">
        <v>211</v>
      </c>
      <c r="D260" s="6">
        <v>1086.71</v>
      </c>
    </row>
    <row r="261" spans="3:9" ht="15.5" x14ac:dyDescent="0.35">
      <c r="C261" t="s">
        <v>212</v>
      </c>
      <c r="D261" s="6">
        <v>11.67</v>
      </c>
    </row>
    <row r="262" spans="3:9" ht="15.5" x14ac:dyDescent="0.35">
      <c r="C262" t="s">
        <v>213</v>
      </c>
      <c r="D262" s="6">
        <v>1086.99</v>
      </c>
    </row>
    <row r="263" spans="3:9" ht="15.5" x14ac:dyDescent="0.35">
      <c r="C263" t="s">
        <v>214</v>
      </c>
      <c r="D263" s="6">
        <v>7.62</v>
      </c>
    </row>
    <row r="264" spans="3:9" ht="15.5" x14ac:dyDescent="0.35">
      <c r="C264" t="s">
        <v>306</v>
      </c>
      <c r="I264" s="6">
        <v>0.03</v>
      </c>
    </row>
    <row r="265" spans="3:9" ht="15.5" x14ac:dyDescent="0.35">
      <c r="C265" t="s">
        <v>307</v>
      </c>
      <c r="I265" s="6">
        <v>0.26</v>
      </c>
    </row>
    <row r="266" spans="3:9" ht="15.5" x14ac:dyDescent="0.35">
      <c r="C266" t="s">
        <v>41</v>
      </c>
      <c r="I266" s="5">
        <v>2631000000000</v>
      </c>
    </row>
    <row r="267" spans="3:9" ht="15.5" x14ac:dyDescent="0.35">
      <c r="C267" t="s">
        <v>215</v>
      </c>
      <c r="I267" s="5">
        <v>2880000000000</v>
      </c>
    </row>
    <row r="268" spans="3:9" ht="15.5" x14ac:dyDescent="0.35">
      <c r="C268" t="s">
        <v>216</v>
      </c>
      <c r="I268" s="5">
        <v>19490000000</v>
      </c>
    </row>
    <row r="269" spans="3:9" ht="15.5" x14ac:dyDescent="0.35">
      <c r="C269" t="s">
        <v>217</v>
      </c>
      <c r="I269" s="6">
        <v>0.10009999999999999</v>
      </c>
    </row>
    <row r="270" spans="3:9" ht="15.5" x14ac:dyDescent="0.35">
      <c r="C270" t="s">
        <v>218</v>
      </c>
      <c r="D270" s="6">
        <v>0.50659999999999994</v>
      </c>
    </row>
    <row r="271" spans="3:9" ht="15.5" x14ac:dyDescent="0.35">
      <c r="C271" t="s">
        <v>219</v>
      </c>
      <c r="D271" s="6">
        <v>0.21710000000000002</v>
      </c>
    </row>
    <row r="272" spans="3:9" ht="15.5" x14ac:dyDescent="0.35">
      <c r="C272" t="s">
        <v>220</v>
      </c>
      <c r="D272" s="6">
        <v>0.17559999999999998</v>
      </c>
    </row>
    <row r="273" spans="3:9" ht="15.5" x14ac:dyDescent="0.35">
      <c r="C273" t="s">
        <v>221</v>
      </c>
      <c r="D273" s="6">
        <v>0.53239999999999998</v>
      </c>
    </row>
    <row r="274" spans="3:9" ht="15.5" x14ac:dyDescent="0.35">
      <c r="C274" t="s">
        <v>222</v>
      </c>
      <c r="D274" s="6">
        <v>0.40869999999999995</v>
      </c>
    </row>
    <row r="275" spans="3:9" ht="15.5" x14ac:dyDescent="0.35">
      <c r="C275" t="s">
        <v>223</v>
      </c>
      <c r="D275" s="6">
        <v>0.1225</v>
      </c>
    </row>
    <row r="276" spans="3:9" ht="15.5" x14ac:dyDescent="0.35">
      <c r="C276" t="s">
        <v>353</v>
      </c>
      <c r="I276" s="6">
        <v>0.53</v>
      </c>
    </row>
    <row r="277" spans="3:9" ht="15.5" x14ac:dyDescent="0.35">
      <c r="C277" t="s">
        <v>354</v>
      </c>
      <c r="I277" s="6">
        <v>0.53</v>
      </c>
    </row>
    <row r="278" spans="3:9" ht="15.5" x14ac:dyDescent="0.35">
      <c r="C278" t="s">
        <v>355</v>
      </c>
      <c r="I278" s="6">
        <v>0.40350000000000003</v>
      </c>
    </row>
    <row r="279" spans="3:9" ht="15.5" x14ac:dyDescent="0.35">
      <c r="C279" t="s">
        <v>356</v>
      </c>
      <c r="I279" s="6">
        <v>3.9000000000000003E-3</v>
      </c>
    </row>
    <row r="280" spans="3:9" ht="15.5" x14ac:dyDescent="0.35">
      <c r="C280" t="s">
        <v>357</v>
      </c>
      <c r="I280" t="s">
        <v>1623</v>
      </c>
    </row>
    <row r="281" spans="3:9" ht="15.5" x14ac:dyDescent="0.35">
      <c r="C281" t="s">
        <v>224</v>
      </c>
      <c r="I281" s="5">
        <v>3</v>
      </c>
    </row>
    <row r="282" spans="3:9" ht="15.5" x14ac:dyDescent="0.35">
      <c r="C282" t="s">
        <v>225</v>
      </c>
      <c r="I282" s="6">
        <v>0.16</v>
      </c>
    </row>
    <row r="283" spans="3:9" ht="15.5" x14ac:dyDescent="0.35">
      <c r="C283" t="s">
        <v>226</v>
      </c>
      <c r="I283" s="6">
        <v>0.68</v>
      </c>
    </row>
    <row r="284" spans="3:9" ht="15.5" x14ac:dyDescent="0.35">
      <c r="C284" t="s">
        <v>308</v>
      </c>
      <c r="I284" s="6">
        <v>0.18</v>
      </c>
    </row>
    <row r="285" spans="3:9" ht="15.5" x14ac:dyDescent="0.35">
      <c r="C285" t="s">
        <v>228</v>
      </c>
      <c r="I285" s="6">
        <v>0.13</v>
      </c>
    </row>
    <row r="286" spans="3:9" ht="15.5" x14ac:dyDescent="0.35">
      <c r="C286" t="s">
        <v>229</v>
      </c>
      <c r="I286" s="6">
        <v>0.9</v>
      </c>
    </row>
    <row r="287" spans="3:9" ht="15.5" x14ac:dyDescent="0.35">
      <c r="C287" t="s">
        <v>230</v>
      </c>
      <c r="I287" s="6">
        <v>0.13</v>
      </c>
    </row>
    <row r="288" spans="3:9" ht="15.5" x14ac:dyDescent="0.35">
      <c r="C288" t="s">
        <v>309</v>
      </c>
      <c r="I288" s="5">
        <v>238000000000</v>
      </c>
    </row>
    <row r="289" spans="3:9" ht="15.5" x14ac:dyDescent="0.35">
      <c r="C289" t="s">
        <v>310</v>
      </c>
      <c r="I289" s="5">
        <v>139000000000</v>
      </c>
    </row>
    <row r="290" spans="3:9" ht="15.5" x14ac:dyDescent="0.35">
      <c r="C290" t="s">
        <v>311</v>
      </c>
      <c r="I290" s="5">
        <v>88000000000</v>
      </c>
    </row>
    <row r="291" spans="3:9" ht="15.5" x14ac:dyDescent="0.35">
      <c r="C291" t="s">
        <v>312</v>
      </c>
      <c r="I291" s="5">
        <v>53000000000</v>
      </c>
    </row>
    <row r="292" spans="3:9" ht="15.5" x14ac:dyDescent="0.35">
      <c r="C292" t="s">
        <v>231</v>
      </c>
      <c r="D292" s="5">
        <v>235000000000</v>
      </c>
    </row>
    <row r="293" spans="3:9" ht="15.5" x14ac:dyDescent="0.35">
      <c r="C293" t="s">
        <v>232</v>
      </c>
      <c r="D293" s="5">
        <v>8686000000000</v>
      </c>
    </row>
    <row r="294" spans="3:9" ht="15.5" x14ac:dyDescent="0.35">
      <c r="C294" t="s">
        <v>233</v>
      </c>
      <c r="D294" s="5">
        <v>666000000000</v>
      </c>
    </row>
    <row r="295" spans="3:9" ht="15.5" x14ac:dyDescent="0.35">
      <c r="C295" t="s">
        <v>176</v>
      </c>
      <c r="D295" s="5">
        <v>725000000000</v>
      </c>
    </row>
    <row r="296" spans="3:9" ht="15.5" x14ac:dyDescent="0.35">
      <c r="C296" t="s">
        <v>175</v>
      </c>
      <c r="I296" s="5">
        <v>8020000000000</v>
      </c>
    </row>
    <row r="297" spans="3:9" ht="15.5" x14ac:dyDescent="0.35">
      <c r="C297" t="s">
        <v>174</v>
      </c>
      <c r="D297" s="5">
        <v>461000000000</v>
      </c>
    </row>
    <row r="298" spans="3:9" ht="15.5" x14ac:dyDescent="0.35">
      <c r="C298" t="s">
        <v>173</v>
      </c>
      <c r="D298" s="5">
        <v>23000000000</v>
      </c>
    </row>
    <row r="299" spans="3:9" ht="15.5" x14ac:dyDescent="0.35">
      <c r="C299" t="s">
        <v>24</v>
      </c>
      <c r="D299" s="5">
        <v>484000000000</v>
      </c>
    </row>
    <row r="300" spans="3:9" ht="15.5" x14ac:dyDescent="0.35">
      <c r="C300" t="s">
        <v>21</v>
      </c>
      <c r="D300" s="5">
        <v>249000000000</v>
      </c>
    </row>
    <row r="301" spans="3:9" ht="15.5" x14ac:dyDescent="0.35">
      <c r="C301" t="s">
        <v>234</v>
      </c>
      <c r="I301" s="5">
        <v>8021000000000</v>
      </c>
    </row>
    <row r="302" spans="3:9" ht="15.5" x14ac:dyDescent="0.35">
      <c r="C302" t="s">
        <v>313</v>
      </c>
      <c r="I302" s="5">
        <v>-18000000000</v>
      </c>
    </row>
    <row r="303" spans="3:9" ht="15.5" x14ac:dyDescent="0.35">
      <c r="C303" t="s">
        <v>314</v>
      </c>
      <c r="I303" s="5">
        <v>-210000000000</v>
      </c>
    </row>
    <row r="304" spans="3:9" ht="15.5" x14ac:dyDescent="0.35">
      <c r="C304" t="s">
        <v>315</v>
      </c>
      <c r="I304" s="5">
        <v>-1000000000</v>
      </c>
    </row>
    <row r="305" spans="3:9" ht="15.5" x14ac:dyDescent="0.35">
      <c r="C305" t="s">
        <v>316</v>
      </c>
      <c r="I305" s="5">
        <v>-195000000000</v>
      </c>
    </row>
    <row r="306" spans="3:9" ht="15.5" x14ac:dyDescent="0.35">
      <c r="C306" t="s">
        <v>317</v>
      </c>
      <c r="I306" s="5">
        <v>-213000000000</v>
      </c>
    </row>
  </sheetData>
  <pageMargins left="0.7" right="0.7" top="0.75" bottom="0.75" header="0.3" footer="0.3"/>
  <ignoredErrors>
    <ignoredError sqref="A1:M30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100</vt:i4>
      </vt:variant>
    </vt:vector>
  </HeadingPairs>
  <TitlesOfParts>
    <vt:vector size="100" baseType="lpstr">
      <vt:lpstr>BMBL</vt:lpstr>
      <vt:lpstr>PEVE</vt:lpstr>
      <vt:lpstr>LAJU</vt:lpstr>
      <vt:lpstr>FWCT</vt:lpstr>
      <vt:lpstr>NAYZ</vt:lpstr>
      <vt:lpstr>IRSX</vt:lpstr>
      <vt:lpstr>PACK</vt:lpstr>
      <vt:lpstr>VAST</vt:lpstr>
      <vt:lpstr>CHIP</vt:lpstr>
      <vt:lpstr>HALO</vt:lpstr>
      <vt:lpstr>KING</vt:lpstr>
      <vt:lpstr>PGEO</vt:lpstr>
      <vt:lpstr>FUTR</vt:lpstr>
      <vt:lpstr>HILL</vt:lpstr>
      <vt:lpstr>BDKR</vt:lpstr>
      <vt:lpstr>PTMP</vt:lpstr>
      <vt:lpstr>SAGE</vt:lpstr>
      <vt:lpstr>TRON</vt:lpstr>
      <vt:lpstr>CUAN</vt:lpstr>
      <vt:lpstr>NSSS</vt:lpstr>
      <vt:lpstr>GTRA</vt:lpstr>
      <vt:lpstr>HAJJ</vt:lpstr>
      <vt:lpstr>PIPA</vt:lpstr>
      <vt:lpstr>NCKL</vt:lpstr>
      <vt:lpstr>MENN</vt:lpstr>
      <vt:lpstr>AWAN</vt:lpstr>
      <vt:lpstr>MBMA</vt:lpstr>
      <vt:lpstr>RAAM</vt:lpstr>
      <vt:lpstr>DOOH</vt:lpstr>
      <vt:lpstr>JATI</vt:lpstr>
      <vt:lpstr>TYRE</vt:lpstr>
      <vt:lpstr>MPXL</vt:lpstr>
      <vt:lpstr>SMIL</vt:lpstr>
      <vt:lpstr>KLAS</vt:lpstr>
      <vt:lpstr>MAXI</vt:lpstr>
      <vt:lpstr>VKTR</vt:lpstr>
      <vt:lpstr>RELF</vt:lpstr>
      <vt:lpstr>AMMN</vt:lpstr>
      <vt:lpstr>CRSN</vt:lpstr>
      <vt:lpstr>GRPM</vt:lpstr>
      <vt:lpstr>WIDI</vt:lpstr>
      <vt:lpstr>TGUK</vt:lpstr>
      <vt:lpstr>INET</vt:lpstr>
      <vt:lpstr>MAHA</vt:lpstr>
      <vt:lpstr>RMKO</vt:lpstr>
      <vt:lpstr>CNMA</vt:lpstr>
      <vt:lpstr>FOLK</vt:lpstr>
      <vt:lpstr>HBAT</vt:lpstr>
      <vt:lpstr>GRIA</vt:lpstr>
      <vt:lpstr>PPRI</vt:lpstr>
      <vt:lpstr>ERAL</vt:lpstr>
      <vt:lpstr>CYBR</vt:lpstr>
      <vt:lpstr>MUTU</vt:lpstr>
      <vt:lpstr>LMAX</vt:lpstr>
      <vt:lpstr>HUMI</vt:lpstr>
      <vt:lpstr>MSIE</vt:lpstr>
      <vt:lpstr>RSCH</vt:lpstr>
      <vt:lpstr>BABY</vt:lpstr>
      <vt:lpstr>AEGS</vt:lpstr>
      <vt:lpstr>IOTF</vt:lpstr>
      <vt:lpstr>KOCI</vt:lpstr>
      <vt:lpstr>PTPS</vt:lpstr>
      <vt:lpstr>BREN</vt:lpstr>
      <vt:lpstr>STRK</vt:lpstr>
      <vt:lpstr>KOKA</vt:lpstr>
      <vt:lpstr>LOPI</vt:lpstr>
      <vt:lpstr>UDNG</vt:lpstr>
      <vt:lpstr>RGAS</vt:lpstr>
      <vt:lpstr>MSTI</vt:lpstr>
      <vt:lpstr>IKPM</vt:lpstr>
      <vt:lpstr>AYAM</vt:lpstr>
      <vt:lpstr>SURI</vt:lpstr>
      <vt:lpstr>ASLI</vt:lpstr>
      <vt:lpstr>CGAS</vt:lpstr>
      <vt:lpstr>NICE</vt:lpstr>
      <vt:lpstr>MSJA</vt:lpstr>
      <vt:lpstr>SMLE</vt:lpstr>
      <vt:lpstr>ACRO</vt:lpstr>
      <vt:lpstr>MANG</vt:lpstr>
      <vt:lpstr>GRPH</vt:lpstr>
      <vt:lpstr>SMGA</vt:lpstr>
      <vt:lpstr>UNTD</vt:lpstr>
      <vt:lpstr>TOSK</vt:lpstr>
      <vt:lpstr>MPIX</vt:lpstr>
      <vt:lpstr>ALII</vt:lpstr>
      <vt:lpstr>MKAP</vt:lpstr>
      <vt:lpstr>MEJA</vt:lpstr>
      <vt:lpstr>LIVE</vt:lpstr>
      <vt:lpstr>HYGN</vt:lpstr>
      <vt:lpstr>BAIK</vt:lpstr>
      <vt:lpstr>VISI</vt:lpstr>
      <vt:lpstr>AREA</vt:lpstr>
      <vt:lpstr>MHKI</vt:lpstr>
      <vt:lpstr>ATLA</vt:lpstr>
      <vt:lpstr>DATA</vt:lpstr>
      <vt:lpstr>SOLA</vt:lpstr>
      <vt:lpstr>BATR</vt:lpstr>
      <vt:lpstr>SPRE</vt:lpstr>
      <vt:lpstr>PART</vt:lpstr>
      <vt:lpstr>GOLF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MOCHAMMAD CHAMDANI</cp:lastModifiedBy>
  <dcterms:modified xsi:type="dcterms:W3CDTF">2026-10-25T10:10:54Z</dcterms:modified>
</cp:coreProperties>
</file>